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24226"/>
  <mc:AlternateContent xmlns:mc="http://schemas.openxmlformats.org/markup-compatibility/2006">
    <mc:Choice Requires="x15">
      <x15ac:absPath xmlns:x15ac="http://schemas.microsoft.com/office/spreadsheetml/2010/11/ac" url="https://lineacomunicacionesco-my.sharepoint.com/personal/lini_hernandez_lineacom_co/Documents/CONSOLIDADO PRODUCCIÓN 2025/NOVIEMBRE/"/>
    </mc:Choice>
  </mc:AlternateContent>
  <xr:revisionPtr revIDLastSave="13" documentId="8_{DB69DD5F-39FE-4248-846E-F93A6C822273}" xr6:coauthVersionLast="47" xr6:coauthVersionMax="47" xr10:uidLastSave="{15F5068B-F5B5-48C7-A219-DE0A9D037140}"/>
  <bookViews>
    <workbookView xWindow="-108" yWindow="-108" windowWidth="23256" windowHeight="12456" tabRatio="1000" firstSheet="1" activeTab="2" xr2:uid="{00000000-000D-0000-FFFF-FFFF00000000}"/>
  </bookViews>
  <sheets>
    <sheet name="BASE LIQUIDACION REDEBAN 2025" sheetId="1" r:id="rId1"/>
    <sheet name="RESUMEN LIQUIDACION" sheetId="2" r:id="rId2"/>
    <sheet name="Hoja1" sheetId="11" r:id="rId3"/>
    <sheet name="APERTURAS_BANCOLOMBIA" sheetId="3" r:id="rId4"/>
    <sheet name="INCIDENTES_BANCOLOMBIA" sheetId="4" r:id="rId5"/>
    <sheet name="OC_BANCOLOMBIA" sheetId="5" r:id="rId6"/>
    <sheet name="PAPELERIA" sheetId="6" r:id="rId7"/>
    <sheet name="APERTURAS_AVAL" sheetId="7" r:id="rId8"/>
    <sheet name="INCIDENTES_AVAL" sheetId="8" r:id="rId9"/>
    <sheet name="OC_AVAL" sheetId="10" r:id="rId10"/>
    <sheet name="INCIDENTES_BBVA" sheetId="9" r:id="rId11"/>
  </sheets>
  <externalReferences>
    <externalReference r:id="rId12"/>
    <externalReference r:id="rId13"/>
  </externalReferences>
  <definedNames>
    <definedName name="_xlnm._FilterDatabase" localSheetId="7" hidden="1">APERTURAS_AVAL!$A$1:$AB$147</definedName>
    <definedName name="_xlnm._FilterDatabase" localSheetId="3" hidden="1">APERTURAS_BANCOLOMBIA!$A$1:$AC$135</definedName>
    <definedName name="_xlnm._FilterDatabase" localSheetId="8" hidden="1">INCIDENTES_AVAL!$A$1:$AD$276</definedName>
    <definedName name="_xlnm._FilterDatabase" localSheetId="4" hidden="1">INCIDENTES_BANCOLOMBIA!$A$1:$AF$879</definedName>
    <definedName name="_xlnm._FilterDatabase" localSheetId="10" hidden="1">INCIDENTES_BBVA!$A$1:$AB$2</definedName>
    <definedName name="_xlnm._FilterDatabase" localSheetId="9" hidden="1">OC_AVAL!$A$1:$AF$79</definedName>
    <definedName name="_xlnm._FilterDatabase" localSheetId="5" hidden="1">OC_BANCOLOMBIA!$A$1:$AF$306</definedName>
    <definedName name="_xlnm._FilterDatabase" localSheetId="6" hidden="1">PAPELERIA!$A$1:$AE$1253</definedName>
    <definedName name="A">#REF!</definedName>
    <definedName name="Actividad">#REF!</definedName>
    <definedName name="Analistas">#REF!</definedName>
    <definedName name="arearesponsable">#REF!</definedName>
    <definedName name="CCO">#REF!</definedName>
    <definedName name="Clientes">#REF!</definedName>
    <definedName name="COORDINADOR">#REF!</definedName>
    <definedName name="Coordinadores">#REF!</definedName>
    <definedName name="DOCUMENTADOR">#REF!</definedName>
    <definedName name="ES">#REF!</definedName>
    <definedName name="ESS">#REF!</definedName>
    <definedName name="Estado">#REF!</definedName>
    <definedName name="ESTADOACTIVIDAD">#REF!</definedName>
    <definedName name="ESTADOS">#REF!</definedName>
    <definedName name="ESTADOSCIERRES">#REF!</definedName>
    <definedName name="Facturacion">#REF!</definedName>
    <definedName name="FACTURACIÓN">#REF!</definedName>
    <definedName name="falla">#REF!</definedName>
    <definedName name="Fallas">#REF!</definedName>
    <definedName name="Grupo_Falla">#REF!</definedName>
    <definedName name="inconservmanager">#REF!</definedName>
    <definedName name="INCUMPLIMIENTO">#REF!</definedName>
    <definedName name="LISTA">#REF!</definedName>
    <definedName name="LISTA2">#REF!</definedName>
    <definedName name="LOLO">#REF!</definedName>
    <definedName name="solicitudes">#REF!</definedName>
    <definedName name="Tecnicos">#REF!</definedName>
    <definedName name="Version">#REF!</definedName>
  </definedNames>
  <calcPr calcId="191029"/>
  <pivotCaches>
    <pivotCache cacheId="201" r:id="rId14"/>
    <pivotCache cacheId="206" r:id="rId15"/>
    <pivotCache cacheId="211" r:id="rId16"/>
    <pivotCache cacheId="216" r:id="rId17"/>
    <pivotCache cacheId="221" r:id="rId18"/>
    <pivotCache cacheId="226" r:id="rId19"/>
    <pivotCache cacheId="231" r:id="rId20"/>
    <pivotCache cacheId="236" r:id="rId21"/>
    <pivotCache cacheId="243" r:id="rId22"/>
  </pivotCaches>
</workbook>
</file>

<file path=xl/calcChain.xml><?xml version="1.0" encoding="utf-8"?>
<calcChain xmlns="http://schemas.openxmlformats.org/spreadsheetml/2006/main">
  <c r="D136" i="11" l="1"/>
  <c r="C136" i="11"/>
  <c r="D129" i="11"/>
  <c r="C129" i="11"/>
  <c r="D128" i="11"/>
  <c r="C128" i="11"/>
  <c r="D126" i="11"/>
  <c r="C126" i="11"/>
  <c r="D124" i="11"/>
  <c r="C124" i="11"/>
  <c r="D122" i="11"/>
  <c r="C122" i="11"/>
  <c r="D120" i="11"/>
  <c r="C120" i="11"/>
  <c r="D118" i="11"/>
  <c r="C118" i="11"/>
  <c r="D116" i="11"/>
  <c r="C116" i="11"/>
  <c r="D107" i="11"/>
  <c r="C107" i="11"/>
  <c r="D106" i="11"/>
  <c r="C106" i="11"/>
  <c r="D104" i="11"/>
  <c r="C104" i="11"/>
  <c r="D102" i="11"/>
  <c r="C102" i="11"/>
  <c r="D100" i="11"/>
  <c r="C100" i="11"/>
  <c r="D98" i="11"/>
  <c r="C98" i="11"/>
  <c r="D96" i="11"/>
  <c r="C96" i="11"/>
  <c r="D94" i="11"/>
  <c r="C94" i="11"/>
  <c r="D88" i="11"/>
  <c r="C88" i="11"/>
  <c r="D87" i="11"/>
  <c r="C87" i="11"/>
  <c r="D85" i="11"/>
  <c r="C85" i="11"/>
  <c r="D83" i="11"/>
  <c r="C83" i="11"/>
  <c r="D81" i="11"/>
  <c r="C81" i="11"/>
  <c r="D79" i="11"/>
  <c r="C79" i="11"/>
  <c r="D77" i="11"/>
  <c r="C77" i="11"/>
  <c r="D70" i="11"/>
  <c r="C70" i="11"/>
  <c r="D69" i="11"/>
  <c r="C69" i="11"/>
  <c r="D67" i="11"/>
  <c r="C67" i="11"/>
  <c r="D65" i="11"/>
  <c r="C65" i="11"/>
  <c r="D63" i="11"/>
  <c r="C63" i="11"/>
  <c r="D61" i="11"/>
  <c r="C61" i="11"/>
  <c r="D59" i="11"/>
  <c r="C59" i="11"/>
  <c r="D51" i="11"/>
  <c r="C51" i="11"/>
  <c r="D50" i="11"/>
  <c r="C50" i="11"/>
  <c r="D48" i="11"/>
  <c r="C48" i="11"/>
  <c r="D46" i="11"/>
  <c r="C46" i="11"/>
  <c r="D44" i="11"/>
  <c r="C44" i="11"/>
  <c r="D42" i="11"/>
  <c r="C42" i="11"/>
  <c r="D40" i="11"/>
  <c r="C40" i="11"/>
  <c r="D33" i="11"/>
  <c r="C33" i="11"/>
  <c r="D32" i="11"/>
  <c r="C32" i="11"/>
  <c r="D30" i="11"/>
  <c r="C30" i="11"/>
  <c r="D28" i="11"/>
  <c r="C28" i="11"/>
  <c r="D26" i="11"/>
  <c r="C26" i="11"/>
  <c r="D24" i="11"/>
  <c r="C24" i="11"/>
  <c r="D22" i="11"/>
  <c r="C22" i="11"/>
  <c r="D16" i="11"/>
  <c r="C16" i="11"/>
  <c r="D15" i="11"/>
  <c r="C15" i="11"/>
  <c r="D13" i="11"/>
  <c r="C13" i="11"/>
  <c r="D11" i="11"/>
  <c r="C11" i="11"/>
  <c r="D9" i="11"/>
  <c r="C9" i="11"/>
  <c r="D7" i="11"/>
  <c r="C7" i="11"/>
  <c r="D5" i="11"/>
  <c r="C5" i="11"/>
  <c r="C14" i="2" l="1"/>
  <c r="B8" i="2"/>
  <c r="B7" i="2"/>
  <c r="B9" i="2" l="1"/>
  <c r="C9" i="2"/>
  <c r="C11" i="2"/>
  <c r="C7" i="2"/>
  <c r="C16" i="2"/>
  <c r="B16" i="2"/>
  <c r="C13" i="2"/>
  <c r="B13" i="2"/>
  <c r="C12" i="2"/>
  <c r="B12" i="2"/>
  <c r="B11" i="2"/>
  <c r="C10" i="2"/>
  <c r="B10" i="2"/>
  <c r="C8" i="2"/>
  <c r="C15" i="2"/>
  <c r="C17" i="2" l="1"/>
  <c r="A4" i="2"/>
  <c r="B19" i="1"/>
  <c r="B18" i="1"/>
  <c r="E17" i="1"/>
  <c r="D17" i="1"/>
  <c r="B17" i="1"/>
  <c r="D13" i="1"/>
  <c r="C13" i="1"/>
  <c r="B13" i="1"/>
  <c r="I12" i="1"/>
  <c r="D12" i="1"/>
  <c r="C12" i="1"/>
  <c r="B12" i="1"/>
  <c r="I11" i="1"/>
  <c r="D11" i="1"/>
  <c r="C11" i="1"/>
  <c r="B11" i="1"/>
  <c r="D10" i="1"/>
  <c r="C10" i="1"/>
  <c r="B10" i="1"/>
  <c r="L6" i="1"/>
  <c r="K6" i="1"/>
  <c r="J6" i="1"/>
  <c r="I6" i="1"/>
  <c r="H6" i="1"/>
  <c r="B6" i="1"/>
  <c r="L5" i="1"/>
  <c r="K5" i="1"/>
  <c r="J5" i="1"/>
  <c r="I5" i="1"/>
  <c r="H5" i="1"/>
  <c r="D5" i="1"/>
  <c r="C5" i="1"/>
  <c r="B5" i="1"/>
  <c r="L4" i="1"/>
  <c r="K4" i="1"/>
  <c r="J4" i="1"/>
  <c r="I4" i="1"/>
  <c r="H4" i="1"/>
  <c r="D4" i="1"/>
  <c r="C4" i="1"/>
  <c r="B4" i="1"/>
  <c r="L3" i="1"/>
  <c r="K3" i="1"/>
  <c r="J3" i="1"/>
  <c r="I3" i="1"/>
  <c r="H3" i="1"/>
  <c r="D3" i="1"/>
  <c r="C3" i="1"/>
  <c r="B3" i="1"/>
  <c r="D2" i="1"/>
  <c r="C2" i="1"/>
  <c r="B2" i="1"/>
  <c r="C18" i="2" l="1"/>
  <c r="C19" i="2" s="1"/>
</calcChain>
</file>

<file path=xl/sharedStrings.xml><?xml version="1.0" encoding="utf-8"?>
<sst xmlns="http://schemas.openxmlformats.org/spreadsheetml/2006/main" count="73326" uniqueCount="17404">
  <si>
    <t>Tipificación</t>
  </si>
  <si>
    <t>Implementaciones</t>
  </si>
  <si>
    <t>Incidentes – Ordenes de Cambio</t>
  </si>
  <si>
    <t>Fallida</t>
  </si>
  <si>
    <t>Actividad sin cambio de datafono</t>
  </si>
  <si>
    <t>Actividad + adicional cambio de datafono</t>
  </si>
  <si>
    <t>Visita Fallida</t>
  </si>
  <si>
    <t>Incremento 2025</t>
  </si>
  <si>
    <t>TIPO I</t>
  </si>
  <si>
    <t>Instalación Pinpad + HUB</t>
  </si>
  <si>
    <t>Segunda actividad en mismo comercio, misma visita</t>
  </si>
  <si>
    <t>TIPO II</t>
  </si>
  <si>
    <t>Tipo I</t>
  </si>
  <si>
    <t>TIPO III</t>
  </si>
  <si>
    <t>Tipo II</t>
  </si>
  <si>
    <t>TIPO IV</t>
  </si>
  <si>
    <t>Tipo III</t>
  </si>
  <si>
    <t>Destino Aéreo</t>
  </si>
  <si>
    <t>a partir del 5to servicio</t>
  </si>
  <si>
    <t>Tipo IV</t>
  </si>
  <si>
    <t>* Tipo IV Especial Donde se requiera desplazamiento aéreo o fluvial será facturado el valor de  la actividad y adicional el valor de $988.463 por cada 5 actividades de esta tipología</t>
  </si>
  <si>
    <t>Tarifas para día adicional de actividades:</t>
  </si>
  <si>
    <t>Día adicional- menos de dos horas</t>
  </si>
  <si>
    <t>Medio día adicional</t>
  </si>
  <si>
    <t>Día adicional- más de 4 horas</t>
  </si>
  <si>
    <t>Actividad</t>
  </si>
  <si>
    <t>Unidad</t>
  </si>
  <si>
    <t>Valor Unitario</t>
  </si>
  <si>
    <t>Gestión telefónica y cierre de incidente de bloqueo</t>
  </si>
  <si>
    <t>Servicio de cierre de incidente de bloqueo</t>
  </si>
  <si>
    <t>Servicio</t>
  </si>
  <si>
    <t>Tarifa actividad</t>
  </si>
  <si>
    <t>VALOR DE LA TERMINAL ADICIONAL</t>
  </si>
  <si>
    <t>VALOR DE INSTALACIÓN DE BASE EN "Y"</t>
  </si>
  <si>
    <t>Papelería – Tarifa única</t>
  </si>
  <si>
    <t>Papelería Tipo II - Visita técnica</t>
  </si>
  <si>
    <t>Solución telefónica</t>
  </si>
  <si>
    <t>Traifas 2024</t>
  </si>
  <si>
    <t>* Tipo IV Especial Donde se requiera desplazamiento aéreo o fluvial será facturado el valor de  la actividad y adicional el valor de $939,604 por cada 5 actividades de esta tipología</t>
  </si>
  <si>
    <t>Fecha</t>
  </si>
  <si>
    <t>FACTURACIÓN ACTIVIDADES REDEBAN CB BANCOLOMBIA Y AVAL</t>
  </si>
  <si>
    <t>CONCEPTOS</t>
  </si>
  <si>
    <t>CANTIDAD</t>
  </si>
  <si>
    <t>TOTAL</t>
  </si>
  <si>
    <t>Aperturas Bancolombia</t>
  </si>
  <si>
    <t>Incidentes Bancolombia</t>
  </si>
  <si>
    <t>Gestión de Campo Bancolombia</t>
  </si>
  <si>
    <t>Soporte Papelería Bancolombia</t>
  </si>
  <si>
    <t>Aperturas Aval</t>
  </si>
  <si>
    <t>Incidentes Aval</t>
  </si>
  <si>
    <t>Gestión de Campo Aval</t>
  </si>
  <si>
    <t>Aperturas BBVA</t>
  </si>
  <si>
    <t>Gestión de Campo BBVA</t>
  </si>
  <si>
    <t>Incidentes BBVA</t>
  </si>
  <si>
    <t xml:space="preserve">SUBTOTAL </t>
  </si>
  <si>
    <t>Iva</t>
  </si>
  <si>
    <t>CIUDAD SEDE</t>
  </si>
  <si>
    <t>ZONA</t>
  </si>
  <si>
    <t>CENTRO DE COSTOS LINEACOM</t>
  </si>
  <si>
    <t>CODIGO DANE</t>
  </si>
  <si>
    <t>TA/CODIGO ACTIVIDAD</t>
  </si>
  <si>
    <t>CODIGO CB</t>
  </si>
  <si>
    <t>ACTIVIDAD</t>
  </si>
  <si>
    <t>TIPO DE APERTURA</t>
  </si>
  <si>
    <t>DEPARTAMENTO</t>
  </si>
  <si>
    <t>CIUDAD</t>
  </si>
  <si>
    <t xml:space="preserve">NOMBRE  DEL CB </t>
  </si>
  <si>
    <t>RED</t>
  </si>
  <si>
    <t>FO</t>
  </si>
  <si>
    <t>FECHA LISTA</t>
  </si>
  <si>
    <t>FECHA ULTIMA ACTUALIZACION</t>
  </si>
  <si>
    <t>FORMATO</t>
  </si>
  <si>
    <t>CADENA</t>
  </si>
  <si>
    <t>ESTADO</t>
  </si>
  <si>
    <t>OBSERVACIONES CLIENTE</t>
  </si>
  <si>
    <t>FORMA DE ATENCION</t>
  </si>
  <si>
    <t>TERMINAL(ES)</t>
  </si>
  <si>
    <t>TIPIFICACION</t>
  </si>
  <si>
    <t>TIPO DE TRAYECTO</t>
  </si>
  <si>
    <t xml:space="preserve">NOMBRE DEL TECNICO </t>
  </si>
  <si>
    <t>DIAS DE VISITA</t>
  </si>
  <si>
    <t>DIA ADICIONAL</t>
  </si>
  <si>
    <t>VALOR DIAS ACTIVIDAD FACTURABLES</t>
  </si>
  <si>
    <t>VALOR DIAS ACOMPAÑAMIENTO FACTURABLES</t>
  </si>
  <si>
    <t>VALOR TOTAL</t>
  </si>
  <si>
    <t>PASTO</t>
  </si>
  <si>
    <t>SUROCCIDENTE Y EJE CAFETERO</t>
  </si>
  <si>
    <t>0004-0003</t>
  </si>
  <si>
    <t>52399</t>
  </si>
  <si>
    <t>TA-25-1247989</t>
  </si>
  <si>
    <t>3007082042</t>
  </si>
  <si>
    <t>APERTURA</t>
  </si>
  <si>
    <t>CB CRECIMIENTO ALIANZA - NUEVO</t>
  </si>
  <si>
    <t>NARIÑO</t>
  </si>
  <si>
    <t>LA UNION</t>
  </si>
  <si>
    <t>DISTRICOL DISTRI SALSAS LOPEZ</t>
  </si>
  <si>
    <t>REDEBAN</t>
  </si>
  <si>
    <t>FO-25-1751786</t>
  </si>
  <si>
    <t>AGREGADOR</t>
  </si>
  <si>
    <t>DISTRICOL</t>
  </si>
  <si>
    <t>EJECUTADO</t>
  </si>
  <si>
    <t>29/10/2025 29-10 PROGRAMACIÓN REALIZADA POR LA ALIANZA| INSTALACIÓN PROGRAMADA PARA EL 2025-11-03 | 05/11/2025 SE REALIZA INSTALACIÓN DE CORRESPONSAL BANCARIO SE INSTALA VERSION SE CONFIGURA PARÁMETROS SE INICIALIZA SE REALIZA INSTALACIÓN DE PUBLICIDAD SE DICTA CAPACITACIÓN PRUEBAS DE FUNCIONAMIENTO EXITOSAS CB QUEDA OPERATIVO</t>
  </si>
  <si>
    <t>VISITA TECNICA</t>
  </si>
  <si>
    <t>CA002301</t>
  </si>
  <si>
    <t>TERRESTRE</t>
  </si>
  <si>
    <t>BRAVO MADROÑERO OSCAR ESTEBAN</t>
  </si>
  <si>
    <t>0</t>
  </si>
  <si>
    <t>TA-25-1247990</t>
  </si>
  <si>
    <t>3007082043</t>
  </si>
  <si>
    <t>DISTRICOL PAP Y MIS DEL PARQUE</t>
  </si>
  <si>
    <t>FO-25-1751788</t>
  </si>
  <si>
    <t>29/10/2025 29-10 PROGRAMACIÓN REALIZADA POR LA ALIANZA| INSTALACIÓN PROGRAMADA PARA EL 2025-11-03 | 04/11/2025 SE ESTABLECE COMUNICACIÓN CON CLIENTE SE LE INFORMA QUE POR NOVEDAD EN LA VÍA NO FUE POSIBLE REALIZAR INSTALACIÓN EL DÍA DE HOY SE PROGRAMA VISITA PARA EL DÍA DE MAÑANA 05/11 | 05/11/2025 SE LLEGA A CORRESPONSAL A REALIZAR INSTALACIÓN DE CORRESPONSAL BANCARIO SE INICIA CONFIGURACIÓN  DE DATAFONO SE VERIFICA QUE PLACA NO CONCUERDA CON TERMINAL Y NOMBRE DE CB SE ESCALA A RBM REALIZAN ACTUALIZACIÓN DE TERMINAL SE CONFIGURA PARÁMETROS SE INICIALIZA SE REALIZA INSTALACIÓN DE PUBLICIDAD SE DICTA CAPACITACIÓN PRUEBAS DE FUNCIONAMIENTO EXITOSAS CB QUEDA OPERATIVO</t>
  </si>
  <si>
    <t>CA002302</t>
  </si>
  <si>
    <t>BUCARAMANGA</t>
  </si>
  <si>
    <t>SANTANDERES</t>
  </si>
  <si>
    <t>0004-0008</t>
  </si>
  <si>
    <t>81736</t>
  </si>
  <si>
    <t>TA-25-1248004</t>
  </si>
  <si>
    <t>3007082067</t>
  </si>
  <si>
    <t>ARAUCA</t>
  </si>
  <si>
    <t>SARAVENA</t>
  </si>
  <si>
    <t>DISTRICOL SOLUCIONES EMPRESARI</t>
  </si>
  <si>
    <t>FO-25-1751834</t>
  </si>
  <si>
    <t>29/10/2025 29-10 PROGRAMACIÓN REALIZADA POR LA ALIANZA| INSTALACIÓN PROGRAMADA PARA EL 2025-11-06 | 31/10/2025 EN COMUNICACIÓN CON EL SEÑOR FIDEL AL MOVIL 3162733574, EN COMUNICACIÓN CON EL SEÑOR FIDEL AL MOVIL 3162733574, NO SE LE INFORMA QUE ESTAMOS A LA ESPERA DE LA DISPONIBILIDAD DEL VUELO, QUÉ ESTARÍAMOS VISITANDOLO PARA REALIZAR LA INSTALACIÓN DESPUÉS DEL MARTES 4 DE NOVIEMBRE | 04/11/2025 EN COMUNICACIÓN CON EL SEÑOR FIDEL AL MOVIL 3162733574, SE CONFIRMA CANAL A DE DATOS Y SERVICIO ELECTRICO OK, SE VALIDA DISPONIBILIDAD DE ATENCIÓN PARA EL DÍA DE HOY 4 DE NOVIEMBRE | 04/11/2025 INSTALACIÓN DE CB BANCOLOMBIA, INSTALACION DE DATAFONO LECTORA FUENTE CABLE PACTHCORD Y BASE FUENTE Y CUBRE CLAVE, SE CAPACITA SOBRE LA WEB SOMOS BANCOLOMBIA, SE CAPACITA SOBRE RETIROS DEPÓSITOS RECUADOS TRASFERENCIAS SALDO Y SE EXPLICA SOBRE CIERRE Y CUADRE DIARIO.</t>
  </si>
  <si>
    <t>CA002315</t>
  </si>
  <si>
    <t>TIPO V</t>
  </si>
  <si>
    <t>AEREO</t>
  </si>
  <si>
    <t>SANTOS GONZALEZ JOHAN FABIAN</t>
  </si>
  <si>
    <t>86320</t>
  </si>
  <si>
    <t>TA-25-1248007</t>
  </si>
  <si>
    <t>3007082049</t>
  </si>
  <si>
    <t>PUTUMAYO</t>
  </si>
  <si>
    <t>ORITO</t>
  </si>
  <si>
    <t>DISTRICOL  ATLANTHA CJ</t>
  </si>
  <si>
    <t>FO-25-1751838</t>
  </si>
  <si>
    <t>29/10/2025 29-10 PROGRAMACIÓN REALIZADA POR LA ALIANZA| INSTALACIÓN PROGRAMADA PARA EL 2025-10-31 | 31/10/2025 NO ES POSIBLE VIAJAR EL DIA DE HOY HACIA EL DEPARTAMENTO DEL PUTUMAYO POR PROBLEMAS DE TRANSPORTE SE REALIZARA DESPLAZAMIENTO AL DIA MARTES . | 05/11/2025 SE VISITA EL COMERCIO PARA DAR APERTURA AL CB, SE INSTALA DATÁFONO CON MAGIC BOX, BASE, LECTORA, SE INSTALA PUBLICIDAD, SE DEJA ROLLOS, SE HACE PRUEBAS EXCEPTO DE RECAUDO POR NO TENER RECURSOS PARA HACERLO, SE CAPACITA OK, SOMOS BANCOLOMBIA OK CB OPERATIVO</t>
  </si>
  <si>
    <t>CA002316</t>
  </si>
  <si>
    <t>GUERRERO RAMIREZ OSCAR DARIO</t>
  </si>
  <si>
    <t>MEDELLIN</t>
  </si>
  <si>
    <t>NOROCCIDENTE</t>
  </si>
  <si>
    <t>0004-0005</t>
  </si>
  <si>
    <t>5001</t>
  </si>
  <si>
    <t>TA-25-1253196</t>
  </si>
  <si>
    <t>3007082082</t>
  </si>
  <si>
    <t>ANTIOQUIA</t>
  </si>
  <si>
    <t>OPRAP MALL LA FRONTERA</t>
  </si>
  <si>
    <t>FO-25-1762877</t>
  </si>
  <si>
    <t>ROBUSTO</t>
  </si>
  <si>
    <t>OPRAP</t>
  </si>
  <si>
    <t>31/10/2025 31-10 SE REALIZA LLAMADA AL CLIENTE, SE HABLA CON EL SR WILLIAM CABRERA SE VALIDA DIRECCIÓN OK, CANAL OK, DISPONIBILIDAD TOTAL, SOLICITA PROGRAMAR VISITA EL 10-11-2025 POR QUE ESE DÍA COMIENZA A OPERAR EL PUNTO - COMUNICACIÓN POR WPP | 10/11/2025 SE REALIZA INSTALACIÓN DE CB ROBUSTO OK PRUEBAS OK NO SE CAPACITACIÓN CB ROBUSTO PUBLICIDAD INTERNA OK NO TELECARGA CUBRE CLAVE OK</t>
  </si>
  <si>
    <t>CA003547</t>
  </si>
  <si>
    <t>PAREJA ECHAVARRIA JHON DAVID</t>
  </si>
  <si>
    <t>BOGOTA</t>
  </si>
  <si>
    <t>CUNDINAMARCA</t>
  </si>
  <si>
    <t>0004-0004</t>
  </si>
  <si>
    <t>11001</t>
  </si>
  <si>
    <t>TA-25-1253197</t>
  </si>
  <si>
    <t>3007082080</t>
  </si>
  <si>
    <t>OPRAP PLAZA DE LAS AMÉRICAS II</t>
  </si>
  <si>
    <t>FO-25-1762880</t>
  </si>
  <si>
    <t>31/10/2025 31-10 SE REALIZA LLAMADA AL CLIENTE, SE HABLA CON EL SR WILLIAM CABRERA SE VALIDA DIRECCIÓN OK, CANAL OK, DISPONIBILIDAD TOTAL | SOLICITA PROGRAMAR LA VISITA PARA LAS 4 PM EL 4-11-2025 - COMUNICACIÓN POR WPP | 05/11/2025 INSTALACIÓN DE CORRESPONSAL BANCARIO ROBUSTO OPRAP. EN EL CENTRO COMERCIAL PLAZA LAS AMÉRICAS SE REALIZA INSTALACIÓN DE SEIS CAJAS PRUEBAS CON CLIENTE A CADA UNA DE ELLAS CONFIGURACIÓN ACTIVACIÓN DE SERVICIOS NO SE INSTALA PUBLICIDAD YA QUE ES UN ROBUSTO NI SE DA CAPACITACIÓN AL CLIENTE</t>
  </si>
  <si>
    <t>CA003641</t>
  </si>
  <si>
    <t>GOMEZ VEGA DAVID SNEYDER</t>
  </si>
  <si>
    <t>TA-25-1270687</t>
  </si>
  <si>
    <t>3007082151</t>
  </si>
  <si>
    <t>DISTRICOL LA ABUNDANCIA SHALOM</t>
  </si>
  <si>
    <t>FO-25-1790280</t>
  </si>
  <si>
    <t>06/11/2025 06-11 PROGRAMACION REALIZADA POR LA ALIANZA| INSTALACIÓN PROGRAMADA PARA EL 2025-11-07 | 07/11/2025 SE INSTALA EQUIPO, SE REALIZA CAPACITACIÓN SE INSTALA PUBLICIDAD SE REALIZAN PRUEBAS EXITOSAS SERVICIO OPERATIVO OK</t>
  </si>
  <si>
    <t>DA000378</t>
  </si>
  <si>
    <t>ZAPATA LOPEZ EDWARD ASDRUBAL</t>
  </si>
  <si>
    <t>TA-25-1270688</t>
  </si>
  <si>
    <t>3007082152</t>
  </si>
  <si>
    <t>DISTRICOL MERCOFERTAS</t>
  </si>
  <si>
    <t>FO-25-1790283</t>
  </si>
  <si>
    <t>06/11/2025 06-11 PROGRAMACION REALIZADA POR LA ALIANZA| INSTALACIÓN PROGRAMADA PARA EL 2025-11-08 | 07/11/2025 INSTALACIÓN SE REPROGRAMA PARA DÍA LUNES 10 POR PREVENCIÓN DE NOVEDADES QUE SE PUEDAN PRESENTAR DÍA SÁBADO. SE INFORMÓ A USUARIO Y CON SU APROBACIÓN SE ACUERDA VISITA DÍA LUNES. | 11/11/2025 SE INSTALA PUBLICIDAD Y EQUIPOS A PETICIÓN DEL USUARIO, SE DEJAN SERVICIOS FUNCIONANDO CORRECTAMENTE, CAPACITACIÓN OK.</t>
  </si>
  <si>
    <t>DA000379</t>
  </si>
  <si>
    <t>BARRIENTOS HERNANDEZ CRISTIAN HORACIO</t>
  </si>
  <si>
    <t>TA-25-1270689</t>
  </si>
  <si>
    <t>3007082153</t>
  </si>
  <si>
    <t>PTM MEDELLIN THE ALBANS</t>
  </si>
  <si>
    <t>FO-25-1790289</t>
  </si>
  <si>
    <t>06/11/2025 06-11 PROGRAMACION REALIZADA POR LA ALIANZA| INSTALACIÓN PROGRAMADA PARA EL 2025-11-08 | 07/11/2025 INSTALACIÓN SE REPROGRAMA PARA DÍA LUNES 10 POR PREVENCIÓN DE NOVEDADES QUE SE PUEDAN PRESENTAR DÍA SÁBADO. SE INFORMÓ A USUARIO Y CON SU APROBACIÓN SE ACUERDA VISITA DÍA LUNES. | 11/11/2025 SE INSTALA PUBLICIDAD Y EQUIPOS A PETICIÓN DEL USUARIO, SE DEJAN SERVICIOS FUNCIONANDO CORRECTAMENTE</t>
  </si>
  <si>
    <t>DA000380-DA000313</t>
  </si>
  <si>
    <t>TA-25-1270690</t>
  </si>
  <si>
    <t>3007082154</t>
  </si>
  <si>
    <t>PTM MEDELLIN DISTRIBUIDORA A&amp;M</t>
  </si>
  <si>
    <t>FO-25-1790295</t>
  </si>
  <si>
    <t>06/11/2025 06-11 PROGRAMACION REALIZADA POR LA ALIANZA| INSTALACIÓN PROGRAMADA PARA EL 2025-11-08 | 07/11/2025 INSTALACIÓN SE REPROGRAMA PARA DÍA LUNES 10 POR PREVENCIÓN DE NOVEDADES QUE SE PUEDAN PRESENTAR DÍA SÁBADO. SE INFORMÓ A USUARIO Y CON SU APROBACIÓN SE ACUERDA VISITA DÍA LUNES. | 10/11/2025 SE REALIZÓ VISITA TÉCNICA PARA LA INSTALACIÓN DEL CORRESPONSAL BANCOLOMBIA. EL USUARIO CONFIRMÓ SU IDENTIFICACIÓN Y SE VALIDARON LAS CONDICIONES DEL LUGAR, VERIFICANDO QUE CUMPLIERA CON LOS REQUISITOS NECESARIOS PARA LA INSTALACIÓN.
UNA VEZ APROBADO EL ESPACIO, SE PROCEDIÓ CON LA INSTALACIÓN DE LOS EQUIPOS CORRESPONDIENTES. SE REALIZARON PRUEBAS FUNCIONALES, TODAS CON RESULTADOS EXITOSOS, GARANTIZANDO EL CORRECTO DESEMPEÑO DE LOS DISPOSITIVOS.
POSTERIORMENTE, SE BRINDÓ CAPACITACIÓN AL USUARIO SOBRE EL USO DE LA PLATAFORMA SOMOS BANCOLOMBIA, INCLUYENDO EL MANEJO DE LOS EQUIPOS Y LA EJECUCIÓN DE TRANSACCIONES. TAMBIÉN SE INSTALARON LOS AVISOS INFORMATIVOS SEGÚN LAS INDICACIONES DEL CLIENTE.
FINALIZADA LA INTERVENCIÓN, EL PUNTO QUEDÓ COMPLETAMENTE OPERATIVO Y LISTO PARA INICIAR ACTIVIDADES.</t>
  </si>
  <si>
    <t>DA000381- DA000314</t>
  </si>
  <si>
    <t>MARTINEZ TOVAR OSCAR DAVID</t>
  </si>
  <si>
    <t>TA-25-1270692</t>
  </si>
  <si>
    <t>3007082155</t>
  </si>
  <si>
    <t>PTM MEDELLIN TU CYBER ESPACIO</t>
  </si>
  <si>
    <t>FO-25-1790300</t>
  </si>
  <si>
    <t>06/11/2025 06-11 PROGRAMACION REALIZADA POR LA ALIANZA| INSTALACIÓN PROGRAMADA PARA EL 2025-11-08 | 10/11/2025 INSTALACIÓN SE REPROGRAMA PARA DÍA LUNES 10 POR PREVENCIÓN DE NOVEDADES QUE SE PUEDAN PRESENTAR DÍA SÁBADO. SE INFORMÓ A USUARIO Y CON SU APROBACIÓN SE ACUERDA VISITA DÍA LUNES. | 10/11/2025 SE REALIZÓ VISITA TÉCNICA PARA LA INSTALACIÓN DEL CORRESPONSAL BANCOLOMBIA. EL USUARIO CONFIRMÓ SU IDENTIFICACIÓN Y SE VALIDARON LAS CONDICIONES DEL LUGAR, VERIFICANDO QUE CUMPLIERA CON LOS REQUISITOS NECESARIOS PARA LA INSTALACIÓN.
UNA VEZ APROBADO EL ESPACIO, SE PROCEDIÓ CON LA INSTALACIÓN DE LOS EQUIPOS CORRESPONDIENTES. SE REALIZARON PRUEBAS FUNCIONALES, TODAS CON RESULTADOS EXITOSOS, GARANTIZANDO EL CORRECTO DESEMPEÑO DE LOS DISPOSITIVOS.
POSTERIORMENTE, SE BRINDÓ CAPACITACIÓN AL USUARIO SOBRE EL USO DE LA PLATAFORMA SOMOS BANCOLOMBIA, INCLUYENDO EL MANEJO DE LOS EQUIPOS Y LA EJECUCIÓN DE TRANSACCIONES. TAMBIÉN SE INSTALARON LOS AVISOS INFORMATIVOS SEGÚN LAS INDICACIONES DEL CLIENTE.
FINALIZADA LA INTERVENCIÓN, EL PUNTO QUEDÓ COMPLETAMENTE OPERATIVO Y LISTO PARA INICIAR ACTIVIDADES.</t>
  </si>
  <si>
    <t>DA000382- DA000315</t>
  </si>
  <si>
    <t>5088</t>
  </si>
  <si>
    <t>TA-25-1270694</t>
  </si>
  <si>
    <t>3007082149</t>
  </si>
  <si>
    <t>BELLO</t>
  </si>
  <si>
    <t>DISTRICOL ENTRECERRO</t>
  </si>
  <si>
    <t>FO-25-1790303</t>
  </si>
  <si>
    <t>06/11/2025 06-11 PROGRAMACION REALIZADA POR LA ALIANZA| INSTALACIÓN PROGRAMADA PARA EL 2025-11-07 | 11/11/2025 SE INSTALA PUBLICIDAD Y EQUIPOS A PETICIÓN DEL USUARIO, SE DEJAN SERVICIOS FUNCIONANDO CORRECTAMENTE Y CAPACITACIÓN OK</t>
  </si>
  <si>
    <t>DA000383</t>
  </si>
  <si>
    <t>5212</t>
  </si>
  <si>
    <t>TA-25-1270696</t>
  </si>
  <si>
    <t>3007082126</t>
  </si>
  <si>
    <t>COPACABANA</t>
  </si>
  <si>
    <t>DISTRICOL LIDER</t>
  </si>
  <si>
    <t>FO-25-1790312</t>
  </si>
  <si>
    <t>06/11/2025 06-11 PROGRAMACION REALIZADA POR LA ALIANZA| INSTALACIÓN PROGRAMADA PARA EL 2025-11-07 | 07/11/2025 SE INSTALA PUBLICIDAD Y EQUIPOS A PETICIÓN DEL USUARIO, SERVICIOS FUNCIONANDO CORRECTAMENTE Y CAPACITACIÓN OK</t>
  </si>
  <si>
    <t>DA000384</t>
  </si>
  <si>
    <t>5318</t>
  </si>
  <si>
    <t>TA-25-1270697</t>
  </si>
  <si>
    <t>3007082150</t>
  </si>
  <si>
    <t>GUARNE</t>
  </si>
  <si>
    <t>DISTRICOL TECNOVA GUARNE</t>
  </si>
  <si>
    <t>FO-25-1790317</t>
  </si>
  <si>
    <t>06/11/2025 06-11 PROGRAMACION REALIZADA POR LA ALIANZA| INSTALACIÓN PROGRAMADA PARA EL 2025-11-07 | 07/11/2025 SE HACE IMPLEMENTACION OK EQUIPOS OPERATIVOS PRUEBAS EXITOSAS SOMOS BANCOLOMBIA INACTIVO</t>
  </si>
  <si>
    <t>DA00385</t>
  </si>
  <si>
    <t>DIAZ ZABALA FRANCIS DUBAN</t>
  </si>
  <si>
    <t>13670</t>
  </si>
  <si>
    <t>TA-25-1270698</t>
  </si>
  <si>
    <t>3007082141</t>
  </si>
  <si>
    <t>BOLIVAR</t>
  </si>
  <si>
    <t>SAN PABLO</t>
  </si>
  <si>
    <t>DISTRICOL PAPELERIA MARIETH</t>
  </si>
  <si>
    <t>FO-25-1790322</t>
  </si>
  <si>
    <t>06/11/2025 06-11 PROGRAMACION REALIZADA POR LA ALIANZA| INSTALACIÓN PROGRAMADA PARA EL 2025-11-10 | 10/11/2025 SE REALIZA APERTURA CB BANCOLOMBIA PURO, SE INSTALA AVISO EXTERIOR, FLANGED, DISPLAY, BASE, DATÁFONO, LECTOR DE BARRAS,CUBRE CLAVES, SE HACE CREACION DE USUARIOS OK, CAPACITACIÓN GENERAL COMPLETA, SOMOS BANCOLOMBIA OK, PRUEBAS OK</t>
  </si>
  <si>
    <t>DA000386</t>
  </si>
  <si>
    <t>TERRESTRE/FLUVIAL</t>
  </si>
  <si>
    <t>GONZALEZ ESTUPIÑAN YEISON WALTER ANTONIO</t>
  </si>
  <si>
    <t>TA-25-1270699</t>
  </si>
  <si>
    <t>3007082142</t>
  </si>
  <si>
    <t>DISTRICOL SERVISMART</t>
  </si>
  <si>
    <t>FO-25-1790328</t>
  </si>
  <si>
    <t>06/11/2025 06-11 PROGRAMACION REALIZADA POR LA ALIANZA| INSTALACIÓN PROGRAMADA PARA EL 2025-11-11 | 11/11/2025 SE REALIZA APERTURA CB BANCOLOMBIA PURO, SE INSTALA AVISO EXTERIOR, FLANGED, DISPLAY,BASE, DATÁFONO, LECTOR DE BARRAS, CUBRE CLAVES, SE HACE CREACION DE USUARIOS A GUSTO DEL CLIENTE, SE HACE CAPACITACIÓN GENERAL COMPLETA, SE INDICA EL MANEJO CORRECTO DEL EQUIPO, SE HACEN PRUEBAS DEJANDO TODO OK</t>
  </si>
  <si>
    <t>DA000387</t>
  </si>
  <si>
    <t>TA-25-1270700</t>
  </si>
  <si>
    <t>3007082143</t>
  </si>
  <si>
    <t>DISTRICOL DAYGLAT</t>
  </si>
  <si>
    <t>FO-25-1790336</t>
  </si>
  <si>
    <t>06/11/2025 06-11 PROGRAMACION REALIZADA POR LA ALIANZA| INSTALACIÓN PROGRAMADA PARA EL 2025-11-11 | 11/11/2025 SE REALIZA CONTACTO TELEFÓNICO CON LA SEÑORA LILIANA RADA AL NÚMERO DE CONTACTO 3168226289 QUIEN COMENTA QUE TIENE LA DISPONIBLIDAD PARA ATENDERNOS, ADICIONAL SE LE PREGUNTA SOBRE SI HAY CERCANIA CON OTROS CB, LA CUAL ARGUMENTA QUE NO HAY PUNTOS CERCANOS NI TAMPOCO MANEJA DE OTROS BANCOS EN EL PUNTO DONDE SE INSTALA EL CORRESPONSAL | 11/11/2025 SE REALIZA APERTURA CB BANCOLOMBIA PURO, SE INSTALA AVISO EXTERIOR, FLANGED, DISPLAY,BASE, DATÁFONO, LECTOR DE BARRAS, CUBRE CLAVES, SE HACE CREACION DE USUARIOS A GUSTO DEL CLIENTE, SE HACE CAPACITACIÓN GENERAL COMPLETA, SE INDICA EL MANEJO CORRECTO DEL EQUIPO, SE HACEN PRUEBAS DEJANDO TODO OK</t>
  </si>
  <si>
    <t>DA000388</t>
  </si>
  <si>
    <t>TUNJA</t>
  </si>
  <si>
    <t>15224</t>
  </si>
  <si>
    <t>TA-25-1270701</t>
  </si>
  <si>
    <t>3007082135</t>
  </si>
  <si>
    <t>BOYACA</t>
  </si>
  <si>
    <t>CUCAITA</t>
  </si>
  <si>
    <t>PTM CUCAITA M Y S COMUNICACION</t>
  </si>
  <si>
    <t>FO-25-1790341</t>
  </si>
  <si>
    <t>06/11/2025 06-11 PROGRAMACION REALIZADA POR LA ALIANZA| INSTALACIÓN PROGRAMADA PARA EL 2025-11-10 | 10/11/2025 SE INTENTA COMUNICACIÓN CON EL SEÑOR NELSON SUAREZ AL NÚMERO DE CONTACTO 3213096808 PARA CONFIRMAR LA DISPONIBILIDAD PARA EL DÍA DE HOY NO SE LOGRA CONTACTO SE DEJA MENSAJE POR WHATSAPP A ESPERA DE UNA RESPUESTA. | 10/11/2025 SE CONTACTA CLIENTE QUIÉN CONFIRMA TENER LA DISPONIBILIDAD PARA ATENDER LA VISITA EL DÍA DE HOY ROUTER DE INTERNET CERCA A DONDE VA QUEDAR INSTALADO EL DATÁFONO | 10/11/2025 SE EJECUTA APERTURA BANCOLOMBIA EXITOSA RED RBM INSTALADO EQUIPOS Y PUBLICIDAD PERSONAL CAPACITADO PRUEBAS OK CLIENTE CONFORME</t>
  </si>
  <si>
    <t>DA000389</t>
  </si>
  <si>
    <t>RODRIGUEZ MURCIA YERSON IVAN</t>
  </si>
  <si>
    <t>MONTERIA</t>
  </si>
  <si>
    <t>COSTA</t>
  </si>
  <si>
    <t>0004-0001</t>
  </si>
  <si>
    <t>23675</t>
  </si>
  <si>
    <t>TA-25-1270702</t>
  </si>
  <si>
    <t>3007082139</t>
  </si>
  <si>
    <t>CORDOBA</t>
  </si>
  <si>
    <t>SAN BERNARDO DEL VIENTO</t>
  </si>
  <si>
    <t>DISTRICOL CALZADO LA TRONCAL</t>
  </si>
  <si>
    <t>FO-25-1790346</t>
  </si>
  <si>
    <t>06/11/2025 06-11 PROGRAMACION REALIZADA POR LA ALIANZA| INSTALACIÓN PROGRAMADA PARA EL 2025-11-07 | 07/11/2025 SE REALIZA INSTALACIÓN DEL CB BANCOLOMBIA, SE CREAN USUARIOS (OPERADOR Y ADMINISTRADOR )SE CAPACITA AL CLIENTE EN EL MANEJO DEL DATAFONO  SE REALIZAN PRUEBAS EXITOSA, SE INSTALA AVISO EXTERIOR, FLANGER, DISPLAY HORARIO. SE ENTREGAN 40 ROLLOS CB OPERANDO CON NORMALIDAD</t>
  </si>
  <si>
    <t>DA000391</t>
  </si>
  <si>
    <t>ARRAZOLA HERNANDEZ NICOLAS AUGUSTO</t>
  </si>
  <si>
    <t>25754</t>
  </si>
  <si>
    <t>TA-25-1270703</t>
  </si>
  <si>
    <t>3007082146</t>
  </si>
  <si>
    <t>SOACHA</t>
  </si>
  <si>
    <t>PTM SOACHA LA MONA.ES</t>
  </si>
  <si>
    <t>FO-25-1790353</t>
  </si>
  <si>
    <t>06/11/2025 06-11 PROGRAMACION REALIZADA POR LA ALIANZA| INSTALACIÓN PROGRAMADA PARA EL 2025-11-07 | 07/11/2025 NO SE PUEDE CONCLUIR INSTALACIÓN YA QUE LA TERMINAL DE CB NO HA SUBIDO EN BASE 24 PARA PODER CARGARLA Y PODER EJECUTAR EL CORRESPONSAL. SE REALIZA ESCALAMIENTO A COORDINADOR Y SE VISITARÁ NUEVAMENTE EL DÍA LUNES 10 DE NOVIEMBRE EN HORAS DE LA MAÑANA, CLIENTE COMPRENDE | 10/11/2025 INSTALACIÓN BANCOLOMBIA CON PUBLICIDAD DATAFONO LECTORA ROLLOS BASE FUENTE DATOS SERVICIO OPERATIVO PRUEBAS OK TRNA RBM SE INSTALA CUBRE TECLADO SOLO SE REALIZA CONSULTA DE SALDO, NO HAY COMO HACER RETIRO Y CONSIGNACIÓN</t>
  </si>
  <si>
    <t>DA000392</t>
  </si>
  <si>
    <t>BUSTOS MORA DIEGO MANUEL</t>
  </si>
  <si>
    <t>SANTA MARTA</t>
  </si>
  <si>
    <t>44090</t>
  </si>
  <si>
    <t>TA-25-1270707</t>
  </si>
  <si>
    <t>3007082130</t>
  </si>
  <si>
    <t>LA GUAJIRA</t>
  </si>
  <si>
    <t>DIBULLA</t>
  </si>
  <si>
    <t>PTM DIBULLA PAPELERIA Y VARIED</t>
  </si>
  <si>
    <t>FO-25-1790361</t>
  </si>
  <si>
    <t>06/11/2025 06-11 PROGRAMACION REALIZADA POR LA ALIANZA| INSTALACIÓN PROGRAMADA PARA EL 2025-11-10 | 12/11/2025 SE REALIZA APERTURA DE CORRESPONSAL BANCARIO</t>
  </si>
  <si>
    <t>DA000393 - DA000318</t>
  </si>
  <si>
    <t>THOMAS  CAMPO SIGIFREDO SEGUNDO</t>
  </si>
  <si>
    <t>47001</t>
  </si>
  <si>
    <t>TA-25-1270708</t>
  </si>
  <si>
    <t>3007082145</t>
  </si>
  <si>
    <t>MAGDALENA</t>
  </si>
  <si>
    <t>PTM SANTA MARTA VARIEDADES SAM</t>
  </si>
  <si>
    <t>FO-25-1790365</t>
  </si>
  <si>
    <t>06/11/2025 06-11 PROGRAMACION REALIZADA POR LA ALIANZA| INSTALACIÓN PROGRAMADA PARA EL 2025-11-07 | 07/11/2025 SE REALIZA APERTURA DE CORRSPONAL BANCARIO</t>
  </si>
  <si>
    <t>DA000394</t>
  </si>
  <si>
    <t>52001</t>
  </si>
  <si>
    <t>TA-25-1270709</t>
  </si>
  <si>
    <t>3007082137</t>
  </si>
  <si>
    <t>DISTRICOL ALM VAR LA 16 PASTO</t>
  </si>
  <si>
    <t>FO-25-1790369</t>
  </si>
  <si>
    <t>06/11/2025 06-11 PROGRAMACION REALIZADA POR LA ALIANZA| INSTALACIÓN PROGRAMADA PARA EL 2025-11-07 | 10/11/2025 SE REALIZÓ LA INSTALACIÓN DE EQUIPOS PUBLICIDAD Y ACCESORIOS PARA APERTURA CB BANCOLOMBIA SE DIO CAPACITACIÓN MANEJO DE DATÁFONO CB Y SOMOS BANCOLOMBIA (ESTE ÚLTIMO NO SE PUDO INGRESAR PORQUE EL CORREO INSCRITO NO ESTÁ ACTIVO, NO PERMITE GENERAR CREDENCIALES) SE EJECUTAN PRUEBAS TX EXITOSAS QUEDA OPERATIVO</t>
  </si>
  <si>
    <t>DA000395</t>
  </si>
  <si>
    <t>REMICIO AMADO JOHN HEBER</t>
  </si>
  <si>
    <t>TA-25-1270711</t>
  </si>
  <si>
    <t>3007082138</t>
  </si>
  <si>
    <t>DISTRICOL LONDOÑO CELULARES</t>
  </si>
  <si>
    <t>FO-25-1790377</t>
  </si>
  <si>
    <t>06/11/2025 06-11 PROGRAMACION REALIZADA POR LA ALIANZA| INSTALACIÓN PROGRAMADA PARA EL 2025-11-07 | 07/11/2025 SE REALIZÓ LA INSTALACIÓN DE EQUIPOS PUBLICIDAD Y ACCESORIOS PARA APERTURA CB BANCOLOMBIA SE DIO CAPACITACIÓN MANEJO DE DATÁFONO CB Y SOMOS BANCOLOMBIA (ESTE ÚLTIMO NO GENERA CONTRASEÑA NO LLEGA CÓDIGO VERIFICACIÓN AL CORREO, CORREO NO ACTIVO), SE REALIZO PRUEBAS TX EXITOSAS QUEDA OPERATIVO.</t>
  </si>
  <si>
    <t>DA000396</t>
  </si>
  <si>
    <t>CUCUTA</t>
  </si>
  <si>
    <t>54001</t>
  </si>
  <si>
    <t>TA-25-1270712</t>
  </si>
  <si>
    <t>3007082127</t>
  </si>
  <si>
    <t>NORTE DE SANTANDER</t>
  </si>
  <si>
    <t>DISTRICOL FERRETERIA CORONDOS</t>
  </si>
  <si>
    <t>FO-25-1790380</t>
  </si>
  <si>
    <t>06/11/2025 06-11 PROGRAMACION REALIZADA POR LA ALIANZA| INSTALACIÓN PROGRAMADA PARA EL 2025-11-10 | 10/11/2025 SE COMUNICA CON EL CLIENTE IVAN CORONEL AL #3114754727,  CONFIRMA CONECIONES OK,SE PROGRAMA VISITA EN SITIO. | 10/11/2025 SE VISITA COMERCIO, SE REALIZA APERTURA EXITOSA, SE INSTALA DATAFONO, BASE, SCANNER, AVISO EXTERIOR, PUBLICIDAD DEL BANCO, SE  CAPACITA PERSONAL, PRUEBAS Y CIERRES OK ,CB OPERATIVO.</t>
  </si>
  <si>
    <t>DA000397</t>
  </si>
  <si>
    <t>NARANJO AFANADOR RUBEN JESUS</t>
  </si>
  <si>
    <t>TA-25-1270713</t>
  </si>
  <si>
    <t>3007082128</t>
  </si>
  <si>
    <t>DISTRICOL AG EL BAUL DORADO</t>
  </si>
  <si>
    <t>FO-25-1790387</t>
  </si>
  <si>
    <t>06/11/2025 06-11 PROGRAMACION REALIZADA POR LA ALIANZA| INSTALACIÓN PROGRAMADA PARA EL 2025-11-10 | 10/11/2025 SE REALIZA VISITA, SE REALIZA APERTURA DE CB, SE INSTALA DATÁFONO CON ACCESORIOS, SE INSTALA ÚLTIMA VERSIÓN, SE CREAN USUARIOS OK, SE CAPACITA COMERCIO, SE REALIZAN PRUEBAS Y CIERRES OK, SE INSTALA PUBLICIDAD Y AVISO EXTERIOR.</t>
  </si>
  <si>
    <t>DA000398</t>
  </si>
  <si>
    <t>PACHECO BUITRAGO JAVIER ALONSO</t>
  </si>
  <si>
    <t>TA-25-1270715</t>
  </si>
  <si>
    <t>3007082129</t>
  </si>
  <si>
    <t>DISTRICOL IDEAL HOUSE REAL EST</t>
  </si>
  <si>
    <t>FO-25-1790393</t>
  </si>
  <si>
    <t>06/11/2025 06-11 PROGRAMACION REALIZADA POR LA ALIANZA| INSTALACIÓN PROGRAMADA PARA EL 2025-11-10 | 10/11/2025 SE REALIZÓ LLAMADA TELEFÓNICA AL NÚMERO 3103389859 SE HABLÓ CON LA SRA YAKNEL MANIFIESTA QUE LA VISITEMOS EN HORAS DE LA TARDE YA QUE ESTÁ DISPONIBLE DESPUÉS DE LA 2PM | 11/11/2025 SE REALIZA VISITA AL COMERCIO Y SE HIZO INSTALACIÓN DE DATAFONO LECTORA CABLEADO IDENTIFICADOR DE PUNTO CAPACITACIÓN SOMOS BANCOLOMBIA OK PUBLICIDAD BANCOLOMBIA INSTALADA OK PRUEBAS EXITOSAS</t>
  </si>
  <si>
    <t>DA000399</t>
  </si>
  <si>
    <t>MORA VEGA JEAMPIER</t>
  </si>
  <si>
    <t>54800</t>
  </si>
  <si>
    <t>TA-25-1270716</t>
  </si>
  <si>
    <t>3007082147</t>
  </si>
  <si>
    <t>TEORAMA</t>
  </si>
  <si>
    <t>DISTRICOL DISTRIBUIDORA OCHOA</t>
  </si>
  <si>
    <t>FO-25-1790398</t>
  </si>
  <si>
    <t>06/11/2025 06-11 PROGRAMACION REALIZADA POR LA ALIANZA| INSTALACIÓN PROGRAMADA PARA EL 2025-11-10 | 10/11/2025 SE REALIZA LLAMADA TELEFÓNICA AL NÚMERO 3104305464 SE HABLÓ CON EL SR EUDIS SE LE INDICA QUE POR MOTIVO DE ORDEN PÚBLICO EN LA ZONA DEL CATATUMBO, NO SE ESTÁ REALIZANDO DESPLAZAMIENTOS HASTA LOS COMERCIO, SE LE PLANTEA UNA SOLUCIÓN EN UN PUNTO INTERMEDIO EN EL CASO SERÍA (OCAÑA) EL CLIENTE ACCEDE A LA PROPUESTA, QUEDA PENDIENTE CONFIRMAR HORA Y FECHA, SE ESCALA CASO CON EL COORDINADOR | 10/11/2025 EL SEÑOR EUDIS OCHOA CÁCERES, IDENTIFICADO CON CÉDULA NO. 1.067.590.373, CONFIRMA QUE EL DÍA MIÉRCOLES A LAS 9:00 A.M. PODRÁ ATENDERNOS EN EL MUNICIPIO DE OCAÑA.
TENIENDO EN CUENTA QUE EL MUNICIPIO DE TEORAMA HACE PARTE DE LA ZONA DEL CATATUMBO, SOLICITAMOS MUY RESPETUOSAMENTE QUE LA ATENCIÓN PUEDA REALIZARSE EN EL MUNICIPIO DE OCAÑA,
CON EL FIN DE GARANTIZAR LA INTEGRIDAD DEL PERSONAL TÉCNICO Y ASÍ PODER PROCEDER CON LA IMPLEMENTACIÓN DEL PUNTO DE MANERA SEGURA Y EFECTIVA. | 13/11/2025 SE REALIZA VISITA A LA DIRECCIÓN ASIGNADA POR EL CLIENTE PARA LA ENTREGA DE CORRESPONSAL DISTRICOL EN EL MUNICIPIO DE OCAÑA ( CLL 31# 43-02 LOTE PISO 1 BARRIO LOS SAUCES)  YA QUE TEORAMA HACE PARTE DE LA ZONA DEL CATATUMBO, SE REALIZA ENTREGA DE DATAFONO, LECTORA, CABLEADO, IDENTIFICADOR DE PUNTO, PUBLICIDAD BANCOLOMBIA PRUEBAS EXITOSAS CORRESPONSAL SE ENVÍA BLOQUEADO HASTA QUE CLIENTE CONFIRME LLEGADA DEL CORRESPONSAL A LA DIRECCIÓN EXACTA.
COMERCIO SIN AVISO PUBLICITARIO, SIN EMBARGO SI ES EL MISMO OBJETIVO COMERCIAL, LA DIRECCION COINCIDE Y LA CÁMARA DE COMERCIO TAMBIEN TIENE EL MISMO NOMBRE DE LISTA DE CHEQUEO.</t>
  </si>
  <si>
    <t>DA000400</t>
  </si>
  <si>
    <t>54810</t>
  </si>
  <si>
    <t>TA-25-1270717</t>
  </si>
  <si>
    <t>3007082148</t>
  </si>
  <si>
    <t>TIBU</t>
  </si>
  <si>
    <t>DISTRICOL SOLDECO RUIZ</t>
  </si>
  <si>
    <t>FO-25-1790405</t>
  </si>
  <si>
    <t>06/11/2025 06-11 PROGRAMACION REALIZADA POR LA ALIANZA| INSTALACIÓN PROGRAMADA PARA EL 2025-11-18 | 14/11/2025 SE LLAMA AL 3219334669 Y SE HABLA CON EL SEÑOR DEINER RUIZ QUIEN NOS INFORMA QUE SE ENCUENTRA EN LA CIUDAD DE CUCUTA, SE PLANIFICA ENTREGA DE EQUIPOS Y CAPACITACIÓN EN LA BODEGA CUCUTA DESPUÉS DE LAS 9:00 AM, POR MOTIVO DE ORDEN PÚBLICO EN EL MUNICIPIO DE TIBU. | 18/11/2025 SE REALIZA INSTALACION EN LA BODEGA DEL MUNICIPIO DE CUCUTA POR TEMAS DE ORDEN PÚBLICO EN LA ZONA DEL CATATUMBO, SE INSTALAN DATAFONO, LECTOR, MAGICBOX 2600, ACCESORIOS, PUBLICIDAD ENTREGADA AL CLIENTE, SE CAPACITA SE REALIZAN CIERRES Y PRUEBAS OK.</t>
  </si>
  <si>
    <t>DA000401</t>
  </si>
  <si>
    <t>TORRES MANTILLA JOSE DANIEL</t>
  </si>
  <si>
    <t>PEREIRA</t>
  </si>
  <si>
    <t>0004-0002</t>
  </si>
  <si>
    <t>66170</t>
  </si>
  <si>
    <t>TA-25-1270718</t>
  </si>
  <si>
    <t>3007082131</t>
  </si>
  <si>
    <t>RISARALDA</t>
  </si>
  <si>
    <t>DOSQUEBRADAS</t>
  </si>
  <si>
    <t>PTM DOSQUEBRADAS PETVITALIA</t>
  </si>
  <si>
    <t>FO-25-1790411</t>
  </si>
  <si>
    <t>06/11/2025 06-11 PROGRAMACION REALIZADA POR LA ALIANZA| INSTALACIÓN PROGRAMADA PARA EL 2025-11-07 | 07/11/2025 SE CANCELA LA APERTURA PARA EL DÍA DE HOY YA QUE NO ES POSIBLE  INICIALIZAR LA TERMINAL DEL CB POR INCONVENIENTE QUE HUBO CON REDEBAN ASOCIADO LAS TERMINALES. | 08/11/2025 VISITAMOS COMERCIO REALIZAMOS INSTALACIÓN DE DATÁFONO CON LECTOR DE BARRAS LO CONFIGURAMOS Y REALIZAMOS PRUEBAS OK INSTALAMOS TODA LA PUBLICIDAD, SOLO HACEMOS PRUEBAS DE CONSULTA DE SALDO YA QUE EL CLIENTE NO TIENE COMO HACER LAS OTRAS PRUEBAS.</t>
  </si>
  <si>
    <t>DA000402-DA000320</t>
  </si>
  <si>
    <t>ARROYAVE CANO MANUEL GUILLERMO</t>
  </si>
  <si>
    <t>68001</t>
  </si>
  <si>
    <t>TA-25-1270719</t>
  </si>
  <si>
    <t>3007082122</t>
  </si>
  <si>
    <t>SANTANDER</t>
  </si>
  <si>
    <t>DISTRICOL ANTONIA SANTOS</t>
  </si>
  <si>
    <t>FO-25-1790419</t>
  </si>
  <si>
    <t>06/11/2025 06-11 PROGRAMACION REALIZADA POR LA ALIANZA| INSTALACIÓN PROGRAMADA PARA EL 2025-11-07 | 07/11/2025 SE REALIZA LLAMADA Y CONTACTO POR WHATSAPP AL NÚMERO 3163503259 PARA PODER TENER COMUNICACIÓN CON LA SRA SILVIA JULIANA CAMPOS Y NO FUE POSIBLE, SE INSISTIRA NUEVAMENTE | 07/11/2025 SE LOGRO COMUNICACIÓN CON LA SRA SILVIA CAMPOS AL NÚMERO DE CONTACTO 3163503259, QUIEN COMENTA QUE EN LA DIRECCIÓN ESTARA LA PERSONA ENCARGADA QUIEN NOS RECIBIRA PARA PODER REALIZAR LA ACTIVIDAD DE IMPLEMENTACIÓN A PARTIR DE LAS 9 AM | 07/11/2025 SE REALIZA APERTURA CB BANCOLOMBIA PURO, SE INSTALA, AVISO EXTERIOR, FLANGED, DISPLAY, BASE , DATÁFONO, MÁGIC BOX, PINPAD, CUBRE CLAVES.
SE HACE CAPACITACIÓN GENERAL COMPLETA, MANEJO DEL EQUIPO, CREACIÓN DE USUARIOS A GUSTO DEL CLIENTE, SE HACEN PRUEBAS DEJANDO TODO OK , PORTAL DE SAMO BANCOLOMBIA NO SE PUDO ABRIR POR CUESTIONES DE ACTUALIZACIÓN DE CORREO SE HACE LA CAPACITACIÓN CON EL USUARIO Y CLAVE QUE SE MANEJA DE PRUEBA EXPLICANDO EL FUNCIONAMIENTO</t>
  </si>
  <si>
    <t>DA000403</t>
  </si>
  <si>
    <t>68689</t>
  </si>
  <si>
    <t>TA-25-1270721</t>
  </si>
  <si>
    <t>3007082144</t>
  </si>
  <si>
    <t>SAN VICENTE DE CHUCURI</t>
  </si>
  <si>
    <t>DISTRICOL SUPERMARKET AMIGA</t>
  </si>
  <si>
    <t>FO-25-1790424</t>
  </si>
  <si>
    <t>06/11/2025 06-11 PROGRAMACION REALIZADA POR LA ALIANZA| INSTALACIÓN PROGRAMADA PARA EL 2025-11-07 | 07/11/2025 SE INTENTA EN COMUNICACIÓN CON CLIENTE AL 3138136410 Y DE LOGRA COMUNICACIÓN A LAS 10:00 AM, INFORMA TENER DISPONIBILIDAD Y CANAL DE DATOS DISPONIBLE, SE INICIA DESPLAZAMIENTO | 07/11/2025 SE INSTALA DATÁFONO, LECTOR DE BARRAS, MAGIBOX, BASE DATÁFONO, 40 ROLLOS, PASCORD, CUMBRE CLAVE, SE CAPACITA CORRESPONSAL, SOMOS BANCOLOMBIA, SE ENTREGA MANUAL OPERATIVO REDEBAN, PRUEBAS EXITOSA.</t>
  </si>
  <si>
    <t>DA000404</t>
  </si>
  <si>
    <t>MARTINEZ FLOREZ DONIS ALBERTO</t>
  </si>
  <si>
    <t>IBAGUE</t>
  </si>
  <si>
    <t>REMOTAS</t>
  </si>
  <si>
    <t>0004-0007</t>
  </si>
  <si>
    <t>73001</t>
  </si>
  <si>
    <t>TA-25-1270724</t>
  </si>
  <si>
    <t>3007082133</t>
  </si>
  <si>
    <t>TOLIMA</t>
  </si>
  <si>
    <t>DISTRICOL SUPERTIENDA JESSICA</t>
  </si>
  <si>
    <t>FO-25-1790430</t>
  </si>
  <si>
    <t>06/11/2025 06-11 PROGRAMACION REALIZADA POR LA ALIANZA| INSTALACIÓN PROGRAMADA PARA EL 2025-11-10 | 10/11/2025 SE REALIZA INSTALACIÓN DE CB BANCOLOMBIA, SE CAPACITA A SANDRA ROMERO SOBRE EL MANEJO DEL CB; SE INSTALA PUBLICIDAD INCLUIDO HORARIO Y OTROS LUGARES PRUEBAS OK SE INSTALA CUBRE CLAVE.</t>
  </si>
  <si>
    <t>DA000405</t>
  </si>
  <si>
    <t>BARRAGAN TAFUR EDWIN ESTEBAN</t>
  </si>
  <si>
    <t>TA-25-1270726</t>
  </si>
  <si>
    <t>3007082134</t>
  </si>
  <si>
    <t>PTM IBAGUE DROGUERIA SUPER ECO</t>
  </si>
  <si>
    <t>FO-25-1790436</t>
  </si>
  <si>
    <t>06/11/2025 06-11 PROGRAMACION REALIZADA POR LA ALIANZA| INSTALACIÓN PROGRAMADA PARA EL 2025-11-07 | 07/11/2025 SE COMUNICA AL NÚMERO 3178574073, LA SEÑORA DIANA MARCELA BERNAL SOLICITA QUE SEA REPROGRAMADA LA INSTALACIÓN PARA EL DÍA 13-11-2025 DEBIDO A QUE SE ENCUENTRA REALIZANDO DE URGENCIA TEMAS PERSONALES LO CUAL LE IMPIDE RECIBIR LA INSTALACIÓN. GESTIÓN TELEFÓNICA. | 13/11/2025 SE REALIZA INSTALACIÓN DE CB BANCOLOMBIA, SE CAPACITA A ELIANA PÉREZ SOBRE EL MANEJO DEL CB; SE INSTALA PUBLICIDAD INCLUIDO HORARIO Y OTROS LUGARES PRUEBAS OK SE INSTALA CUBRE CLAVE.</t>
  </si>
  <si>
    <t>DA000406-DA000321</t>
  </si>
  <si>
    <t>CALI</t>
  </si>
  <si>
    <t>76001</t>
  </si>
  <si>
    <t>TA-25-1270728</t>
  </si>
  <si>
    <t>3007082123</t>
  </si>
  <si>
    <t>VALLE DEL CAUCA</t>
  </si>
  <si>
    <t>DISTRICOL TIENDA MIXTA RENACER</t>
  </si>
  <si>
    <t>FO-25-1790441</t>
  </si>
  <si>
    <t>06/11/2025 06-11 PROGRAMACION REALIZADA POR LA ALIANZA| INSTALACIÓN PROGRAMADA PARA EL 2025-11-07 | 07/11/2025 SE REALIZA INSTALACIÓN DE CB Y  PUBLICIDAD, AVISO EXTERIOR, DISPLAY - FLANGER.
‎SE REALIZA CAPACITACIÓN DE SOMOS BANCOLOMBIA. COMPENSACIÓN - MALAS PRÁCTICA. MANEJO DEL DATÁFONO Y SU RESPECTIVO MENU.
‎SE EXPLICA PROCESO DE CREACIÓN DE USUARIOS.
‎SE REALIZARON PRUEBAS OPERATIVAS SIN NOVEDAD.
‎CB NO CUENTA CON TARJETA PARA REALIZAR CONSULTA DE SALDOS
‎SE DEJAN 40 ROLLOS TÉRMICOS EN EL CB.
‎CB QUEDA OKEY.
SE REALIZA CAPACITACIÓN DE SOMOS BANCOLOMBIA CON USUARIO DE LÍNEA COMUNICACIONES POR MOTIVO QUE A EL CB AUN NO LE CREAN LA PLATAFORMA.</t>
  </si>
  <si>
    <t>DA000407</t>
  </si>
  <si>
    <t>TORRES GARCIA JENDRY JOSE</t>
  </si>
  <si>
    <t>TA-25-1270732</t>
  </si>
  <si>
    <t>3007082124</t>
  </si>
  <si>
    <t>DISTRICOL CENTER ELECTRONICS</t>
  </si>
  <si>
    <t>FO-25-1790446</t>
  </si>
  <si>
    <t>07/11/2025 SE VISITA ESTABLECIMIENTO, SE REALIZA INSTALACIÓN DE CORRESPONSAL BANCOLOMBIA. TRANSACCIONES DE PRUEBA EXITOSAS. SE CAPACITA Y SE INSTALA PUBLICIDAD  COMPLETA</t>
  </si>
  <si>
    <t>DA000408</t>
  </si>
  <si>
    <t>BOLAÑOS TABORDA JORGE ENRIQUE</t>
  </si>
  <si>
    <t>TA-25-1270736</t>
  </si>
  <si>
    <t>3007082125</t>
  </si>
  <si>
    <t>DISTRICOL CEA AGUABLANCA</t>
  </si>
  <si>
    <t>FO-25-1790451</t>
  </si>
  <si>
    <t>06/11/2025 06-11 PROGRAMACION REALIZADA POR LA ALIANZA| INSTALACIÓN PROGRAMADA PARA EL 2025-11-07 | 07/11/2025 SE VISITA ESTABLECIMIENTO, SE REALIZA INSTALACIÓN CORRESPONSAL BANCOLOMBIA PURO. TRANSACCIONES DE PRUEBA EXITOSAS. SE CAPACITA Y SE INSTALA PUBLICIDAD COMPLETA</t>
  </si>
  <si>
    <t>DA000409</t>
  </si>
  <si>
    <t>76036</t>
  </si>
  <si>
    <t>TA-25-1270738</t>
  </si>
  <si>
    <t>3007082119</t>
  </si>
  <si>
    <t>ANDALUCIA</t>
  </si>
  <si>
    <t>PTM  ANDALUCIA LA CASA DE PAPE</t>
  </si>
  <si>
    <t>FO-25-1790457</t>
  </si>
  <si>
    <t>06/11/2025 06-11 PROGRAMACION REALIZADA POR LA ALIANZA| INSTALACIÓN PROGRAMADA PARA EL 2025-11-10 | 10/11/2025 SE INSTALA EQUIPO, LECTOR Y ACCESORIOS, LUEGO SE CAPACITA Y SE INSTALA PUBLICIDAD, PRUEBAS OK</t>
  </si>
  <si>
    <t>DA000410 - DA000322</t>
  </si>
  <si>
    <t>PAREDES CASTILLO DIEGO</t>
  </si>
  <si>
    <t>86573</t>
  </si>
  <si>
    <t>TA-25-1270739</t>
  </si>
  <si>
    <t>3007082136</t>
  </si>
  <si>
    <t>LEGUIZAMO</t>
  </si>
  <si>
    <t>DISTRICOL ECOELECTRIC MOTORS</t>
  </si>
  <si>
    <t>FO-25-1790462</t>
  </si>
  <si>
    <t>06/11/2025 06-11 PROGRAMACION REALIZADA POR LA ALIANZA| INSTALACIÓN PROGRAMADA PARA EL 2025-11-10 | 10/11/2025 NO ES POSIBLE EL DESPLAZAMIENTO DADO QUE PARA EL SITIO SOLO SALE UN VUELO SEMANAL LOS MIERCOLES, SE ESTA GESTIONANDO VUELO PARA EL MIERCOLES 19 POR DISPONIBILIDAD DE VUELOS. | 20/11/2025 SE REALIZA INSTALACIÓN DE CB. SE CAPACITA SOBRE SOMOS BANCOLOMBIA, MANEJO DE DATAFONO Y PARTE ADMINISTRATIVA. SE INSTALA AVISO EXTERIOR, FLANGER Y DISPLAY LEGAL CON INSERTO HORARIO, TARIFAS Y NÚMERO DE CB. SE ENTREGAN 40 ROLLOS. SE REALIZA PRUEBAS TX EXITOSAS. QUEDA OPERATIVO</t>
  </si>
  <si>
    <t>DA000411</t>
  </si>
  <si>
    <t>CASTILLO HERRERA ALEX RICARDO</t>
  </si>
  <si>
    <t>86757</t>
  </si>
  <si>
    <t>TA-25-1270740</t>
  </si>
  <si>
    <t>3007082140</t>
  </si>
  <si>
    <t>SAN MIGUEL</t>
  </si>
  <si>
    <t>DISTRICOL MI GRANERITO</t>
  </si>
  <si>
    <t>FO-25-1790467</t>
  </si>
  <si>
    <t>06/11/2025 06-11 PROGRAMACION REALIZADA POR LA ALIANZA| INSTALACIÓN PROGRAMADA PARA EL 2025-11-10 | 10/11/2025 POR DERRUMBES EN LA VÍA SAN FRANCISCO MOCOA NO ES POSIBLE LLEGAR EL DÍA DE HOY SE LE INFORMA A CLIENTE QUE SE ESTARA REALIZANDO VISITA EL DÍA DE MAÑANA 11/11 | 11/11/2025 SE REALIZA INSTALACIÓN DE CORRESPONSAL BANCARIO SE CONFIGURA EQUIPO SE INICIALIZA SE REALIZA INSTALACIÓN DE PUBLICIDAD SE DICTA CAPACITACIÓN PRUEBAS DE FUNCIONAMIENTO EXITOSAS CB QUEDA OPERATIVO</t>
  </si>
  <si>
    <t>DA000412</t>
  </si>
  <si>
    <t>TA-25-1270741</t>
  </si>
  <si>
    <t>3007082120</t>
  </si>
  <si>
    <t>DISTRICOL DIAMOND FASHION</t>
  </si>
  <si>
    <t>FO-25-1790471</t>
  </si>
  <si>
    <t>06/11/2025 06-11 PROGRAMACION REALIZADA POR LA ALIANZA| INSTALACIÓN PROGRAMADA PARA EL 2025-11-10 | 10/11/2025 SE REALIZA INSTALACIÓN DE CB BANCOLOMBIA SIN NOVEDAD PRUEBA OK SE CREAN USUARIOS Y SE HABILITAN CIERRES OK</t>
  </si>
  <si>
    <t>DA000413</t>
  </si>
  <si>
    <t>ORTIZ MARTINEZ STIVEN</t>
  </si>
  <si>
    <t>TA-25-1270742</t>
  </si>
  <si>
    <t>3007082121</t>
  </si>
  <si>
    <t>PTM BOGOTA SERVIFLEXORG</t>
  </si>
  <si>
    <t>FO-25-1790478</t>
  </si>
  <si>
    <t>DA000414</t>
  </si>
  <si>
    <t>TA-25-1270743</t>
  </si>
  <si>
    <t>3007040058</t>
  </si>
  <si>
    <t>DATAFONO ADICIONAL - ALIANZA</t>
  </si>
  <si>
    <t>DISTRICOL DROGUERIA SAN ANDRES</t>
  </si>
  <si>
    <t>FO-25-1790484</t>
  </si>
  <si>
    <t>06/11/2025 06-11 PROGRAMACION REALIZADA POR LA ALIANZA| INSTALACIÓN PROGRAMADA PARA EL 2025-11-10 | 10/11/2025 SE REALIZÓ LA INSTALACIÓN DE EQUIPOS Y ACCESORIOS POR DATÁFONO ADICIONAL, SE EXPLICA EL MANEJO DE DATÁFONO Y CIERRE DE TX, CLIENTE YA CONOCE EL MANEJO DE CB SE EJECUTAN PRUEBAS TX EXITOSAS QUEDA OPERATIVO.</t>
  </si>
  <si>
    <t>DA000415</t>
  </si>
  <si>
    <t>TA-25-1270744</t>
  </si>
  <si>
    <t>3007072312</t>
  </si>
  <si>
    <t>PTM IBAGUE TIENDA FRUVER TTATT</t>
  </si>
  <si>
    <t>FO-25-1790488</t>
  </si>
  <si>
    <t>COMCARD - PTM</t>
  </si>
  <si>
    <t>08/11/2025 SE REALIZA INSTALACIÓN DE DATÁFONO ADICIONAL, SE REALIZA PRUEBAS DE FUNCIONAMIENTO EXITOSAS. CUBRE CLAVE INSTALADO</t>
  </si>
  <si>
    <t>DA000416</t>
  </si>
  <si>
    <t>TA-25-1270746</t>
  </si>
  <si>
    <t>3007034986</t>
  </si>
  <si>
    <t>DISTRICOL INTEGRAL CENTRO DE S</t>
  </si>
  <si>
    <t>FO-25-1790494</t>
  </si>
  <si>
    <t>06/11/2025 06-11 PROGRAMACION REALIZADA POR LA ALIANZA| INSTALACIÓN PROGRAMADA PARA EL 2025-11-07 | 07/11/2025 SE LLAMA AL CLIENTE Y SE VALIDA INSTALACIÓN Y DIRECCIÓN, SE VISITA EL COMERCIO, SE INSTALA DATAFONO, LECTORA, PINPAD, MAGIC BOX EN ADICIONAL CB BANCOLOMBIA PURO, PRUEBAS OK, TELECARGA TRNA</t>
  </si>
  <si>
    <t>DA000417</t>
  </si>
  <si>
    <t>HERRERA MONAR GEOVANNY</t>
  </si>
  <si>
    <t>76834</t>
  </si>
  <si>
    <t>TA-25-1270747</t>
  </si>
  <si>
    <t>3007081986</t>
  </si>
  <si>
    <t>CB CRECIMIENTO ALIANZA - OTRAS LISTAS</t>
  </si>
  <si>
    <t>TULUA</t>
  </si>
  <si>
    <t>PTM TULUA YUAN CITY TULUA</t>
  </si>
  <si>
    <t>FO-25-1790502</t>
  </si>
  <si>
    <t>DA000418 - CA000576</t>
  </si>
  <si>
    <t>TA-25-1288927</t>
  </si>
  <si>
    <t>3007082177</t>
  </si>
  <si>
    <t>PTM MEDELLIN VARIEDADES PICACH</t>
  </si>
  <si>
    <t>FO-25-1818137</t>
  </si>
  <si>
    <t>12/11/2025 12-11 PROGRAMACION REALIZADA POR LA ALIANZA| INSTALACIÓN PROGRAMADA PARA EL 2025-11-14 | 14/11/2025 INSTALACIÓN DE CB MIXTO OK PUBLICIDAD Y CAPACITACIÓN OK PRUEBAS SOLO CONSULTA DE SALDO NO HAY PARA MÁS PRUEBAS CUBRE CLAVE OK NO TELECARGA</t>
  </si>
  <si>
    <t>FB001812 - FB001591</t>
  </si>
  <si>
    <t>5360</t>
  </si>
  <si>
    <t>TA-25-1288928</t>
  </si>
  <si>
    <t>3007082169</t>
  </si>
  <si>
    <t>ITAGUI</t>
  </si>
  <si>
    <t>PTM ITAGUI GRANERO SUPER HISTO</t>
  </si>
  <si>
    <t>FO-25-1818139</t>
  </si>
  <si>
    <t>12/11/2025 12-11 PROGRAMACION REALIZADA POR LA ALIANZA| INSTALACIÓN PROGRAMADA PARA EL 2025-11-14 | 15/11/2025 INSTALACIÓN CB OK</t>
  </si>
  <si>
    <t>FB001813-FB001543</t>
  </si>
  <si>
    <t>BADEL ACUÑA LUIS ALBERTO</t>
  </si>
  <si>
    <t>TA-25-1288929</t>
  </si>
  <si>
    <t>3007082170</t>
  </si>
  <si>
    <t>PTM ITAGUI MOTO CLUB S&amp;S</t>
  </si>
  <si>
    <t>FO-25-1818143</t>
  </si>
  <si>
    <t>12/11/2025 12-11 PROGRAMACION REALIZADA POR LA ALIANZA| INSTALACIÓN PROGRAMADA PARA EL 2025-11-14 | 14/11/2025 INSTALACIÓN CB OK</t>
  </si>
  <si>
    <t>FB001814-FB001551</t>
  </si>
  <si>
    <t>APARTADO</t>
  </si>
  <si>
    <t>5837</t>
  </si>
  <si>
    <t>TA-25-1288930</t>
  </si>
  <si>
    <t>3007082172</t>
  </si>
  <si>
    <t>TURBO</t>
  </si>
  <si>
    <t>PTM TURBO TIENDA ARBASU</t>
  </si>
  <si>
    <t>FO-25-1818147</t>
  </si>
  <si>
    <t>12/11/2025 12-11 PROGRAMACION REALIZADA POR LA ALIANZA| INSTALACIÓN PROGRAMADA PARA EL 2025-11-14 | 15/11/2025 SE INSTALA DATAFONO,MAGIBOX.LECTORA.BASE DATAFONO, PIN PAD Y PUBLICIDAD. SE DA CAPACITACION DE MANEJO DE EQUIPO Y PLATAFORMA SOMOS BANCOLOMBIA. SE HACEN PRUEBAS DE RETIRO,CONSULTA DE SALDO,CONSIGNACON, PRUEBA DE LECTORA Y SE DEJA TODO OK</t>
  </si>
  <si>
    <t>FB001815</t>
  </si>
  <si>
    <t>SALDARRIAGA MIRANDA SANTIAGO</t>
  </si>
  <si>
    <t>44847</t>
  </si>
  <si>
    <t>TA-25-1288931</t>
  </si>
  <si>
    <t>3007082175</t>
  </si>
  <si>
    <t>URIBIA</t>
  </si>
  <si>
    <t>PTM URIBIA  TIENDA Y VERDURERA</t>
  </si>
  <si>
    <t>FO-25-1818152</t>
  </si>
  <si>
    <t>12/11/2025 12-11 PROGRAMACION REALIZADA POR LA ALIANZA| INSTALACIÓN PROGRAMADA PARA EL 2025-11-14 | 14/11/2025 SE REALIZA APERTURA DE CB, SE INSTALA DATAFONO, LECTOR Y PUBLICIDAD,SE ENTREGAN 40 ROLLOS, SE BRINDA CAPACITACIÓN, SE REALIZAN PRUEBAS DE DEPOSITO, RETIRO, TRANSFERENCIA, CONSULTA DE SALDO, ENTRE OTRAS, DEJANDO EL SERVICIO FUNCIONAL AL 100 %</t>
  </si>
  <si>
    <t>FB001816</t>
  </si>
  <si>
    <t>MONTES DIAZ JOHN FRED</t>
  </si>
  <si>
    <t>TA-25-1288932</t>
  </si>
  <si>
    <t>3007082173</t>
  </si>
  <si>
    <t>PTM PASTO IMPACTO NARIÑO 23</t>
  </si>
  <si>
    <t>FO-25-1818158</t>
  </si>
  <si>
    <t>12/11/2025 12-11 PROGRAMACION REALIZADA POR LA ALIANZA| INSTALACIÓN PROGRAMADA PARA EL 2025-11-13 | 13/11/2025 SE REALIZÓ LA INSTALACIÓN DE EQUIPOS PUBLICIDAD Y ACCESORIOS PARA APERTURA CB BANCOLOMBIA SE DIO CAPACITACIÓN MANEJO DE DATÁFONO CB Y SOMOS BANCOLOMBIA SE EJECUTAN PRUEBAS TX EXITOSAS QUEDA OPERATIVO</t>
  </si>
  <si>
    <t>FB001818 - FB001566</t>
  </si>
  <si>
    <t>52215</t>
  </si>
  <si>
    <t>TA-25-1288933</t>
  </si>
  <si>
    <t>3007082171</t>
  </si>
  <si>
    <t>PTM CORDOBA DROGUERIA EL COMER</t>
  </si>
  <si>
    <t>FO-25-1818160</t>
  </si>
  <si>
    <t>12/11/2025 12-11 PROGRAMACION REALIZADA POR LA ALIANZA| INSTALACIÓN PROGRAMADA PARA EL 2025-11-14 | 14/11/2025 SE REALIZA INSTALACIÓN DE CB. SE CAPACITA SOBRE SOMOS BANCOLOMBIA, MANEJO DE DATAFONO Y PARTE ADMINISTRATIVA. SE INSTALA AVISO EXTERIOR, FLANGER Y DISPLAY LEGAL CON INSERTO HORARIO, TARIFAS Y NÚMERO DE CB. SE ENTREGAN 40 ROLLOS. SE REALIZA PRUEBAS TX EXITOSAS. QUEDA OPERATIVO</t>
  </si>
  <si>
    <t>FB001819</t>
  </si>
  <si>
    <t>TA-25-1288937</t>
  </si>
  <si>
    <t>3007082166</t>
  </si>
  <si>
    <t>PTM BUCARAMANGA PAPELERIA NOGA</t>
  </si>
  <si>
    <t>FO-25-1818166</t>
  </si>
  <si>
    <t>12/11/2025 12-11 PROGRAMACION REALIZADA POR LA ALIANZA| INSTALACIÓN PROGRAMADA PARA EL 2025-11-13 | 13/11/2025 EN COMUNICACIÓN CON CLIENTE INDICA Q NOS ATIENDES DESPUES DE LAS 3PM Q ABRE EL LOCAL, SE CONFIRMA INTERNET OK | 14/11/2025 SE INSTALA PUBLICIDAD COMPLETA ,DATAFONO ,LECTOR , CABLES Y FUENTE DE PODER. 40 ROLLOS, BASE, SE CAPACITAN CLIENTE MANEJO CORRESPONSAL CIERRES CUADRE DIARIO COMPENSACIÓN,MANEJO DATAFONO OK , VISITA EXITOSA PRUEBAS OK</t>
  </si>
  <si>
    <t>FB001820</t>
  </si>
  <si>
    <t>GELVEZ MOGOLLON JOSE ELISEO</t>
  </si>
  <si>
    <t>TA-25-1288939</t>
  </si>
  <si>
    <t>3007082167</t>
  </si>
  <si>
    <t>PTM CALI SKYNET 2.2</t>
  </si>
  <si>
    <t>FO-25-1818168</t>
  </si>
  <si>
    <t>12/11/2025 12-11 PROGRAMACION REALIZADA POR LA ALIANZA| INSTALACIÓN PROGRAMADA PARA EL 2025-11-13 | 13/11/2025 SE INSTALA EQUIPO, LECTOR Y ACCESORIOS, LUEGO SE CAPACITA Y SE INSTALA PUBLICIDAD, PRUEBAS OK</t>
  </si>
  <si>
    <t>FB001821 - FJZZZ533</t>
  </si>
  <si>
    <t>TA-25-1288940</t>
  </si>
  <si>
    <t>3007082168</t>
  </si>
  <si>
    <t>PTM CALI VARIEDADES BLU</t>
  </si>
  <si>
    <t>FO-25-1818172</t>
  </si>
  <si>
    <t>12/11/2025 12-11 PROGRAMACION REALIZADA POR LA ALIANZA| INSTALACIÓN PROGRAMADA PARA EL 2025-11-13 | 14/11/2025 SE VISITA ESTABLECIMIENTO, SE REALIZA INSTALACIÓN CORRESPONSAL BANCOLOMBIA MIXTO M. TRANSACCIONES DE PRUEBA EXITOSAS. SE CAPACITA Y SE INSTALA PUBLICIDAD COMPLETA. 
COMERCIO SIN AVISO PUBLICITARIO, SIN EMBARGO SI ES EL MISMO OBJETIVO COMERCIAL, LA DIRECCION COINCIDE Y LA CÁMARA DE COMERCIO TAMBIEN TIENE EL MISMO NOMBRE DE LISTA DE CHEQUEO.</t>
  </si>
  <si>
    <t>FB001822, FB001570</t>
  </si>
  <si>
    <t>76869</t>
  </si>
  <si>
    <t>TA-25-1288942</t>
  </si>
  <si>
    <t>3007082176</t>
  </si>
  <si>
    <t>VIJES</t>
  </si>
  <si>
    <t>PTM VIJES DROGAS LA SUPERIOR</t>
  </si>
  <si>
    <t>FO-25-1818178</t>
  </si>
  <si>
    <t>12/11/2025 12-11 PROGRAMACION REALIZADA POR LA ALIANZA| INSTALACIÓN PROGRAMADA PARA EL 2025-11-14 | 14/11/2025 SE LLAMA AL CLIENTE Y SE VÁLIDA INSTALACIÓN, DIRECCIÓN Y DISPONIBILIDAD, SE VISITA EL COMERCIO, SE INSTALA DATAFONO, LECTORA, ACCESORIOS EN APERTURA CB BANCOLOMBIA MIXTO, SE CAPACITA, PRUEBAS OK, TELECARGA TRNA</t>
  </si>
  <si>
    <t>FB001823 - FB001580</t>
  </si>
  <si>
    <t>TA-25-1288948</t>
  </si>
  <si>
    <t>3007082165</t>
  </si>
  <si>
    <t>PTM BOGOTA SHOESTYLE CALZADO</t>
  </si>
  <si>
    <t>FO-25-1818181</t>
  </si>
  <si>
    <t>12/11/2025 12-11 PROGRAMACION REALIZADA POR LA ALIANZA| INSTALACIÓN PROGRAMADA PARA EL 2025-11-14 | 18/11/2025 APERTURA BANCOLOMBIA OK CAPACITACIÓN OK PUBLICIDAD OK SERVICIO OPERATIVO SOLO SE REALIZAN PRUEBAS CON AN INFORMACIÓN QUE NOS SUMINISTRO EL CLIENTE YA QUE NO SE CUENTA CON TARJETA DE PRUEBAS SUMISTRADA POR LA EMPRESA</t>
  </si>
  <si>
    <t>FB001824 - FB001581</t>
  </si>
  <si>
    <t>HERNANDEZ NARANJO OSCAR EDUARDO</t>
  </si>
  <si>
    <t>23555</t>
  </si>
  <si>
    <t>TA-25-1288950</t>
  </si>
  <si>
    <t>3007035595</t>
  </si>
  <si>
    <t>PLANETA RICA</t>
  </si>
  <si>
    <t>DISTRICOL MULTIYA PARQUE</t>
  </si>
  <si>
    <t>FO-25-1818189</t>
  </si>
  <si>
    <t>12/11/2025 12-11 PROGRAMACION REALIZADA POR LA ALIANZA| INSTALACIÓN PROGRAMADA PARA EL 2025-11-13 | 13/11/2025 SE REALIZA LA INSTALACIÓN DE DATAFONO ADICIONAL, SE LE CREAN USUARIOS OPERADOR Y ADMINISTRADOR, SE REALIZAN PRUEBAS OK, CB OPERANDO CON NORMALIDAD</t>
  </si>
  <si>
    <t>FB001825</t>
  </si>
  <si>
    <t>SINCELEJO</t>
  </si>
  <si>
    <t>70708</t>
  </si>
  <si>
    <t>TA-25-1288955</t>
  </si>
  <si>
    <t>3007082064</t>
  </si>
  <si>
    <t>SUCRE</t>
  </si>
  <si>
    <t>SAN MARCOS</t>
  </si>
  <si>
    <t>DISTRICOL DROGUERÍA FARMASUCRE</t>
  </si>
  <si>
    <t>FO-25-1818199</t>
  </si>
  <si>
    <t>12/11/2025 12-11 PROGRAMACION REALIZADA POR LA ALIANZA| INSTALACIÓN PROGRAMADA PARA EL 2025-11-13 | 13/11/2025 SE REALIZA INSTALACIÓN DE CORRESPONSAL BANCOLOMBIA PURO OK, EQUIPOS INSTALADOS OPERATIVOS OK, PRUEBAS DE TRANSACCIONES EXITOSAS, PERSONAL CAPACITADO OK, CLIENTE CB VALIDA SALDO EN CERO DESPUES DE LA INSTALACIÓN OK, CB SE DEJA OPERATIVO SIN NOVEDAD</t>
  </si>
  <si>
    <t>CA001882</t>
  </si>
  <si>
    <t>GONZALEZ FERRER JESUS ALEXANDER</t>
  </si>
  <si>
    <t>76111</t>
  </si>
  <si>
    <t>TA-25-1296774</t>
  </si>
  <si>
    <t>3007015527</t>
  </si>
  <si>
    <t>GUADALAJARA DE BUGA</t>
  </si>
  <si>
    <t>MULTIPAGAS BUGA</t>
  </si>
  <si>
    <t>FO-25-1828306</t>
  </si>
  <si>
    <t>MULTIPAGAS</t>
  </si>
  <si>
    <t>14/11/2025 14-11 SE REALIZA LLAMADA AL CLIENTE, SE HABLA CON LA SRA CINDY PAOLA ANGARITA AL NUMERO 3158673642 SE VALIDA DIRECCIÓN OK, CANAL OK, DISPONIBILIDAD TOTAL, LLAMAR EL DÍA LA INSTALACIÓN PARA CONFIRMAR VISITA (PREFERIBLEMENTE EN HORAS DE LA MAÑANA) | 18/11/2025 SE VISITA CORRESPONSAL Y SE REALIZA INSTALACIÓN DATÁFONO ADICIONAL. TRANSACCIONES DE PRUEBA EXITOSAS</t>
  </si>
  <si>
    <t>FB003614</t>
  </si>
  <si>
    <t>YOPAL</t>
  </si>
  <si>
    <t>85001</t>
  </si>
  <si>
    <t>TA-25-1296775</t>
  </si>
  <si>
    <t>3007023134</t>
  </si>
  <si>
    <t>CASANARE</t>
  </si>
  <si>
    <t>MULTIPAGAS YOPAL</t>
  </si>
  <si>
    <t>FO-25-1828308</t>
  </si>
  <si>
    <t>14/11/2025 14-11 SE REALIZA LLAMADA AL CLIENTE, SE HABLA CON LA SRA ADRIANA RAMIREZ AL NUMERO 3115545295 SE VALIDA DIRECCIÓN OK, CANAL OK, DISPONIBILIDAD TOTAL, LLAMAR EL DÍA LA INSTALACIÓN PARA CONFIRMAR VISITA | 19/11/2025 SE VISITA COMERCIO, SE INSTALA DATÁFONO LECTOR Y PINPAD ADICIONAL. PRUEBAS OK. OPERATIVO EL SERVICIO. CB INDICA NO REQUIERE BASE.  NO SE REGISTRA TIRILLA DE TRANSFERENCIA NO SE CUENTA CON TARJETA</t>
  </si>
  <si>
    <t>FB003617</t>
  </si>
  <si>
    <t>BERNAL ELAICA EDGAR ALEXIS</t>
  </si>
  <si>
    <t>TA-25-1315901</t>
  </si>
  <si>
    <t>3007082259</t>
  </si>
  <si>
    <t>PTM MEDELLIN LA BENDICION MINI</t>
  </si>
  <si>
    <t>FO-25-1852517</t>
  </si>
  <si>
    <t>20/11/2025 20-11 PROGRAMACION REALIZADA POR LA ALIANZA| INSTALACIÓN PROGRAMADA PARA EL 2025-11-24 | 24/11/2025 SE REALIZA INSTALACIÓN DE EQUIPO. CAPACITACIÓN Y SE INSTALA PUBLICIDAD SERVICIO OPERATIVO OK</t>
  </si>
  <si>
    <t>OB001375 - OB000961</t>
  </si>
  <si>
    <t>TA-25-1315902</t>
  </si>
  <si>
    <t>3007082254</t>
  </si>
  <si>
    <t>PTM MEDELLIN DIEGO ALEJANDRO</t>
  </si>
  <si>
    <t>FO-25-1852520</t>
  </si>
  <si>
    <t>20/11/2025 20-11 PROGRAMACION REALIZADA POR LA ALIANZA| INSTALACIÓN PROGRAMADA PARA EL 2025-11-24 | 24/11/2025 SE INSTALA PUBLICIDAD Y EQUIPOS A PETICIÓN DEL USUARIO, SERVICIOS OK CAPACITACIÓN OK</t>
  </si>
  <si>
    <t>OB001376-OB000964</t>
  </si>
  <si>
    <t>TA-25-1315903</t>
  </si>
  <si>
    <t>3007082255</t>
  </si>
  <si>
    <t>PTM MEDELLIN SALEJO PERFUMES</t>
  </si>
  <si>
    <t>FO-25-1852523</t>
  </si>
  <si>
    <t>20/11/2025 20-11 PROGRAMACION REALIZADA POR LA ALIANZA| INSTALACIÓN PROGRAMADA PARA EL 2025-11-24 | 24/11/2025 SE INSTALA PUBLICIDAD Y EQUIPOS A PETICIÓN DEL USUARIO, SE DEJAN SERVICIOS FUNCIONANDO CORRECTAMENTE, CAPACITACIÓN OK</t>
  </si>
  <si>
    <t>OB001377-OB000965</t>
  </si>
  <si>
    <t>TA-25-1315904</t>
  </si>
  <si>
    <t>3007082256</t>
  </si>
  <si>
    <t>PMT MEDELLIN A D G.</t>
  </si>
  <si>
    <t>FO-25-1852526</t>
  </si>
  <si>
    <t>20/11/2025 20-11 PROGRAMACION REALIZADA POR LA ALIANZA| INSTALACIÓN PROGRAMADA PARA EL 2025-11-21 | 22/11/2025 SE REALIZA INSTALACIÓN DEL CB EXITOSAMENTE. SE CAPACITA SIN NOVEDAD, SE INSTALA PUBLICIDAD, SE REALIZAN PRUEBAS EXITOSAS. INSTALACION OK.</t>
  </si>
  <si>
    <t>OB001378</t>
  </si>
  <si>
    <t>RUA ALVAREZ RICHARD ANDRES</t>
  </si>
  <si>
    <t>TA-25-1315905</t>
  </si>
  <si>
    <t>3007082257</t>
  </si>
  <si>
    <t>PTM MEDELLIN FERRETERIA EMANIS</t>
  </si>
  <si>
    <t>FO-25-1852531</t>
  </si>
  <si>
    <t>20/11/2025 20-11 PROGRAMACION REALIZADA POR LA ALIANZA| INSTALACIÓN PROGRAMADA PARA EL 2025-11-24 | 24/11/2025 SE INSTALAN EQUIPOS OK</t>
  </si>
  <si>
    <t>OB001379 - OB000971</t>
  </si>
  <si>
    <t>QUINTERO SANCHEZ JUAN SEBASTIAN</t>
  </si>
  <si>
    <t>TA-25-1315906</t>
  </si>
  <si>
    <t>3007082258</t>
  </si>
  <si>
    <t>PTM MEDELLIN TIENDA MIXTA EL P</t>
  </si>
  <si>
    <t>FO-25-1852533</t>
  </si>
  <si>
    <t>OB001380 - OB000972</t>
  </si>
  <si>
    <t>TA-25-1315907</t>
  </si>
  <si>
    <t>3007082251</t>
  </si>
  <si>
    <t>PTM BELLO EL BUEN PRECIO N &amp; S</t>
  </si>
  <si>
    <t>FO-25-1852537</t>
  </si>
  <si>
    <t>20/11/2025 20-11 PROGRAMACION REALIZADA POR LA ALIANZA| INSTALACIÓN PROGRAMADA PARA EL 2025-11-21 | 21/11/2025 SE REALIZA VISITA TÉCNICA PARA LA INSTALACIÓN DEL CORRESPONSAL BANCOLOMBIA. EL USUARIO CONFIRMA SU IDENTIFICACIÓN Y SE VALIDA EL SITIO, ENCONTRANDO CONDICIONES ADECUADAS.  
SE PROCEDE CON LA INSTALACIÓN Y CONFIGURACIÓN DE LOS EQUIPOS, ASEGURANDO SU CORRECTO FUNCIONAMIENTO. POSTERIORMENTE, SE CAPACITA AL CLIENTE EN EL MANEJO DEL EQUIPO, LA EJECUCIÓN DE TRANSACCIONES Y EL USO DE LA PLATAFORMA SOMOS BANCOLOMBIA.  
FINALMENTE, SE REALIZAN PRUEBAS OPERATIVAS CON RESULTADOS EXITOSOS, DEJANDO EL SERVICIO COMPLETAMENTE HABILITADO Y EN ÓPTIMAS CONDICIONES. EL CLIENTE QUEDA INFORMADO, CAPACITADO Y CON PLENA CONFIANZA EN EL FUNCIONAMIENTO DEL CORRESPONSAL.</t>
  </si>
  <si>
    <t>OB001381-OB000975</t>
  </si>
  <si>
    <t>5129</t>
  </si>
  <si>
    <t>TA-25-1315908</t>
  </si>
  <si>
    <t>3007082243</t>
  </si>
  <si>
    <t>CALDAS</t>
  </si>
  <si>
    <t>PTM CALDAS DISTRIBUIDORA LAS</t>
  </si>
  <si>
    <t>FO-25-1852541</t>
  </si>
  <si>
    <t>20/11/2025 20-11 PROGRAMACION REALIZADA POR LA ALIANZA| INSTALACIÓN PROGRAMADA PARA EL 2025-11-21 | 21/11/2025 SE REALIZA INSTALACIÓN DE EQUIPO, SE CAPACITA Y SE INSTALA PUBLICIDAD SE REALIZAN PRUEBAS EXITOSAS SERVICIO OPERATIVO OK</t>
  </si>
  <si>
    <t>OB001382-OB000977</t>
  </si>
  <si>
    <t>TA-25-1315910</t>
  </si>
  <si>
    <t>3007082244</t>
  </si>
  <si>
    <t>PTM ITAGUI ALEXIS RICO ALZATE</t>
  </si>
  <si>
    <t>FO-25-1852544</t>
  </si>
  <si>
    <t>20/11/2025 20-11 PROGRAMACION REALIZADA POR LA ALIANZA| INSTALACIÓN PROGRAMADA PARA EL 2025-11-21 | 21/11/2025 SE INSTALA PUBLICIDAD Y EQUIPOS A PETICIÓN DEL USUARIO, SERVICIOS OK CAPACITACIÓN OK USUARIO SOMOS BANCOLOMBIA NO HABILITADO POR EL BANCO</t>
  </si>
  <si>
    <t>OB001383-OB000981</t>
  </si>
  <si>
    <t>5576</t>
  </si>
  <si>
    <t>TA-25-1315911</t>
  </si>
  <si>
    <t>3007082247</t>
  </si>
  <si>
    <t>PUEBLORRICO</t>
  </si>
  <si>
    <t>PTM PUEBLORRICO GRANERO DONDE</t>
  </si>
  <si>
    <t>FO-25-1874381 | FO-25-1852547</t>
  </si>
  <si>
    <t>26/11/2025 SE LLEVÓ A CABO LA INSTALACIÓN DE LOS AVISOS EXTERIORES E INTERIORES EN LA SEDE DEL CORRESPONSAL BANCOLOMBIA. ESTOS ELEMENTOS NO HABÍAN PODIDO SER INSTALADOS EL DÍA ANTERIOR DEBIDO AL RETRASO EN LA LLEGADA OCASIONADO POR EL VIAJE. LA INSTALACIÓN SE REALIZÓ SIGUIENDO LAS INDICACIONES ESPECÍFICAS DEL CLIENTE, GARANTIZANDO LA CORRECTA UBICACIÓN Y PRESENTACIÓN DE LOS AVISOS SEGÚN LO ACORDADO.</t>
  </si>
  <si>
    <t>OB001384</t>
  </si>
  <si>
    <t>15407</t>
  </si>
  <si>
    <t>TA-25-1315913</t>
  </si>
  <si>
    <t>3007082252</t>
  </si>
  <si>
    <t>VILLA DE LEYVA</t>
  </si>
  <si>
    <t>PTM VILLA DE LEYVA DROGUERIA E</t>
  </si>
  <si>
    <t>FO-25-1852551</t>
  </si>
  <si>
    <t>20/11/2025 20-11 PROGRAMACION REALIZADA POR LA ALIANZA| INSTALACIÓN PROGRAMADA PARA EL 2025-11-21 | 21/11/2025 SE ESTABLECE COMUNICACIÓN CON EL SEÑOR JAIME ALIRIO SARMIENTO MORENO AL NÚMERO DE CONTACTO 3118275842 CLIENTE CONFIRMA TENER LA DISPONIBILIDAD PARA ATENDER LA VISITA EL DÍA DE HOY ROUTER DE INTERNET APROXIMADAMENTE A 3 METROS DE DISTANCIA DEL LUGAR DONDE VA QUEDAR INSTALADO EL DATÁFONO. | 21/11/2025 SE EJECUTA APERTURA BANCOLOMBIA EXITOSA RED RBM INSTALANDO EQUIPOS Y PUBLICIDAD PERSONAL CAPACITADO PRUEBAS OK CLIENTE CONFORME</t>
  </si>
  <si>
    <t>OB001385</t>
  </si>
  <si>
    <t>20710</t>
  </si>
  <si>
    <t>TA-25-1315914</t>
  </si>
  <si>
    <t>3007082249</t>
  </si>
  <si>
    <t>CESAR</t>
  </si>
  <si>
    <t>SAN ALBERTO</t>
  </si>
  <si>
    <t>PTM SAN ALBERTO MULTISERVICIOS</t>
  </si>
  <si>
    <t>FO-25-1852555</t>
  </si>
  <si>
    <t>20/11/2025 20-11 PROGRAMACION REALIZADA POR LA ALIANZA| INSTALACIÓN PROGRAMADA PARA EL 2025-11-24 | 24/11/2025 EN COMUNICACIÓN CIN EL SR JOHAN SEBASTIÁN GELVEZ AL NÚMERO DE CONTACTO 3012032631 CONFIRMA DISPONIBILIDAD PARA PODER ATENDERNOS | 24/11/2025 SE REALIZA APERTURA BANCOLOMBIA CB MIXTO, SE INSTALA AVISO EXTERIOR, FLANGED, DISPLAY, BASE, DATÁFONO, LECTOR DE BARRAS, CUBRE CLAVES, MÁGIC BOX,PINPAD POR MÓDULO DE VIDRIO, SE CONFIGURÓ TERMINALES TANTO DE ADQUIRENCIA COMO LA DEL CB, SE CREAN USUARIOS AL GUSTO DEL CLIENTE, SE HACEN PRUEBAS DEJANDO TODO OK, .SOMOS BANCOLOMBIA OK</t>
  </si>
  <si>
    <t>OB001386</t>
  </si>
  <si>
    <t>23466</t>
  </si>
  <si>
    <t>TA-25-1315915</t>
  </si>
  <si>
    <t>3007082245</t>
  </si>
  <si>
    <t>MONTELIBANO</t>
  </si>
  <si>
    <t>PTM MONTELIBANO PAPELERIA EYM</t>
  </si>
  <si>
    <t>FO-25-1852559</t>
  </si>
  <si>
    <t>20/11/2025 20-11 PROGRAMACION REALIZADA POR LA ALIANZA| INSTALACIÓN PROGRAMADA PARA EL 2025-11-21 | 21/11/2025 SE REALIZA INSTALACIÓN DE CB MIXTO BANCOLOMBIA ALIANZA PTM OK. SE INSTALAN EQUIPOS, DATAFONO, LECTOR DE BARRAS BASE OK.
SE CAPACITA AL USUARIO Y SE INSTALA PUBLICIDAD.
SE REALIZAN PRUEBAS EXITOSAS</t>
  </si>
  <si>
    <t>OB000996-OB001387</t>
  </si>
  <si>
    <t>COGOLLO VERTEL EDER LUIS</t>
  </si>
  <si>
    <t>VILLAVICENCIO</t>
  </si>
  <si>
    <t>50001</t>
  </si>
  <si>
    <t>TA-25-1315916</t>
  </si>
  <si>
    <t>3007082253</t>
  </si>
  <si>
    <t>META</t>
  </si>
  <si>
    <t>PTM VILLAVICENCIO DROGUERIA EC</t>
  </si>
  <si>
    <t>FO-25-1852563</t>
  </si>
  <si>
    <t>20/11/2025 20-11 PROGRAMACION REALIZADA POR LA ALIANZA| INSTALACIÓN PROGRAMADA PARA EL 2025-11-21 | 21/11/2025 SE REALIZA APERTURA CB MIXTO SE REALIZAN PRUEBAS OK SIN NOVEDADES SE INGRESA A SOMOS</t>
  </si>
  <si>
    <t>OB001388</t>
  </si>
  <si>
    <t>CASTRILLON URREA LONDIER LEANDRO</t>
  </si>
  <si>
    <t>TA-25-1315917</t>
  </si>
  <si>
    <t>3007082248</t>
  </si>
  <si>
    <t>PTM CORREGIMIENTO DE jONGOVITO</t>
  </si>
  <si>
    <t>FO-25-1852566</t>
  </si>
  <si>
    <t>20/11/2025 20-11 PROGRAMACION REALIZADA POR LA ALIANZA| INSTALACIÓN PROGRAMADA PARA EL 2025-11-21 | 21/11/2025 SE REALIZÓ LA INSTALACIÓN DE EQUIPOS PUBLICIDAD Y ACCESORIOS PARA APERTURA CB BANCOLOMBIA SE DIO CAPACITACIÓN MANEJO DE DATÁFONO CB Y SOMOS BANCOLOMBIA SE EJECUTAN PRUEBAS TX EXITOSAS QUEDA OPERATIVO</t>
  </si>
  <si>
    <t>OB001389 - OB000999</t>
  </si>
  <si>
    <t>70001</t>
  </si>
  <si>
    <t>TA-25-1315918</t>
  </si>
  <si>
    <t>3007082250</t>
  </si>
  <si>
    <t>PTM SINCELEJO DISTRIBUIDORA IS</t>
  </si>
  <si>
    <t>FO-25-1852569</t>
  </si>
  <si>
    <t>20/11/2025 20-11 PROGRAMACION REALIZADA POR LA ALIANZA| INSTALACIÓN PROGRAMADA PARA EL 2025-11-21 | 21/11/2025 SE VISITA SITIO SE VERIFICA INFORMACIÓN SE REALIZA INSTALACIÓN DE DATÁFONO, ESCÁNER, MAGIC BOX, FUENTE PODER, CABLE DE RED, BASE SOPORTE, PAPELERIA, PUBLICIDAD, CAPACITACIÓN, PRUEBA TRX EXITOSAS.</t>
  </si>
  <si>
    <t>OB001390</t>
  </si>
  <si>
    <t>SANTOS GUZMAN CHRISTIAN FELIPE</t>
  </si>
  <si>
    <t>TA-25-1315919</t>
  </si>
  <si>
    <t>3007082239</t>
  </si>
  <si>
    <t>PTM CALI RAPITIENDA MATHIAS</t>
  </si>
  <si>
    <t>FO-25-1852572</t>
  </si>
  <si>
    <t>20/11/2025 20-11 PROGRAMACION REALIZADA POR LA ALIANZA| INSTALACIÓN PROGRAMADA PARA EL 2025-11-24 | 24/11/2025 SE REALIZA INSTALACIÓN DE CB Y  PUBLICIDAD, AVISO EXTERIOR, DISPLAY - FLANGER.
‎SE REALIZA CAPACITACIÓN DE SOMOS BANCOLOMBIA. COMPENSACIÓN - MALAS PRÁCTICA. MANEJO DEL DATÁFONO Y SU RESPECTIVO MENU.
‎SE EXPLICA PROCESO DE CREACIÓN DE USUARIOS.
‎SE REALIZARON PRUEBAS OPERATIVAS SIN NOVEDAD.
‎CB NO CUENTA CON TARJETA PARA REALIZAR CONSULTA DE SALDOS
‎SE DEJAN 40 ROLLOS TÉRMICOS EN EL CB.
‎CB QUEDA OKEY.</t>
  </si>
  <si>
    <t>OB001391</t>
  </si>
  <si>
    <t>TA-25-1315921</t>
  </si>
  <si>
    <t>3007082240</t>
  </si>
  <si>
    <t>PTM CALI PAÑALES Y PAÑALES ANG</t>
  </si>
  <si>
    <t>FO-25-1852578</t>
  </si>
  <si>
    <t>20/11/2025 20-11 PROGRAMACION REALIZADA POR LA ALIANZA| INSTALACIÓN PROGRAMADA PARA EL 2025-11-24 | 24/11/2025 SE REALIZA APERTURA DE CB BANCOLOMBIA MIXTO, SE INSTALA EQUIPO, ACCESORIOS Y PUBLICIDAD, SE REALIZAN PRUEBAS OK, EL CLIENTE NO CUENTA CON LOS MEDIOS PARA REALIZAR TODAS LAS PRUEBAS REQUERIDAS, SE REALIZA ENTREGA DE 40 ROLLOS TÉRMICOS REDEBAN.</t>
  </si>
  <si>
    <t>OB001392</t>
  </si>
  <si>
    <t>MONTERO MUESES GIAN CARLO</t>
  </si>
  <si>
    <t>TA-25-1315923</t>
  </si>
  <si>
    <t>3007082241</t>
  </si>
  <si>
    <t>PTM CALI CIBERMUNDO CIEN PALOS</t>
  </si>
  <si>
    <t>FO-25-1852583</t>
  </si>
  <si>
    <t>20/11/2025 20-11 PROGRAMACION REALIZADA POR LA ALIANZA| INSTALACIÓN PROGRAMADA PARA EL 2025-11-24 | 24/11/2025 SE LLAMA AL CLIENTE Y SE VALIDA INSTALACIÓN, DIRECCIÓN Y DISPONIBILIDAD, SE VISITA EL COMERCIO INSTALO DATAFONO, LECTORA EN APERTURA CB BANCOLOMBIA MIXTO, SE CAPACITA, PRUEBAS OK, TELECARGA TRNA</t>
  </si>
  <si>
    <t>OB001393</t>
  </si>
  <si>
    <t>TA-25-1315924</t>
  </si>
  <si>
    <t>3007082237</t>
  </si>
  <si>
    <t>PTM CALI DROGUERIA FARMACIA XA</t>
  </si>
  <si>
    <t>FO-25-1852587</t>
  </si>
  <si>
    <t>20/11/2025 20-11 PROGRAMACION REALIZADA POR LA ALIANZA| INSTALACIÓN PROGRAMADA PARA EL 2025-11-24 | 24/11/2025 SE LLAMA AL CLIENTE Y SE VALIDA INSTALACIÓN, DIRECCIÓN Y DISPONIBILIDAD, SE VISITA EL COMERCIO INSTALO DATAFONO, LECTORA, PINPAD, MAGIC BOX EN APERTURA CB BANCOLOMBIA MIXTO, SE CAPACITA, PRUEBAS OK, TELECARGA TRNA</t>
  </si>
  <si>
    <t>OB001394</t>
  </si>
  <si>
    <t>5034</t>
  </si>
  <si>
    <t>TA-25-1315927</t>
  </si>
  <si>
    <t>3007082242</t>
  </si>
  <si>
    <t>ANDES</t>
  </si>
  <si>
    <t>PTM ANDES LEONARDO DE JESUS VA</t>
  </si>
  <si>
    <t>FO-25-1852595</t>
  </si>
  <si>
    <t>20/11/2025 20-11 PROGRAMACION REALIZADA POR LA ALIANZA| INSTALACIÓN PROGRAMADA PARA EL 2025-11-21 | 22/11/2025 SE REALIZA A INSTALACIÓN EXITOSA TODO QUEDA OK NO SE REALIZA OPERACIÓN DE TRANSFERENCIA NO HAY CUENTA PARA TRASFERIR</t>
  </si>
  <si>
    <t>OB001397-OB001026</t>
  </si>
  <si>
    <t>ALVAREZ ARENAS VICTOR HUGO</t>
  </si>
  <si>
    <t>TA-25-1315928</t>
  </si>
  <si>
    <t>3007082236</t>
  </si>
  <si>
    <t>PTM BOGOTA MISCELANEA EL PUNTO</t>
  </si>
  <si>
    <t>FO-25-1852599</t>
  </si>
  <si>
    <t>20/11/2025 20-11 PROGRAMACION REALIZADA POR LA ALIANZA| INSTALACIÓN PROGRAMADA PARA EL 2025-11-21 | 21/11/2025 SE REALIZA CONTACTO TELEFÓNICO CON LA CLIENTE SE LE INFORMA QUE DEBIDO A LAS FUERTES LLUVIAS, NO FUE POSIBLE REALIZAR EL DESPLAZAMIENTO. SE LE INDICA QUE SERÁ ATENDIDA EL DÍA DE MAÑANA EN HORAS DE LA MAÑANA SÁBADO 22 DE NOVIEMBRE TODO ESTO CON AUTORIZACIÓN E INFORMADO COORDINADOR WILLIAM ROZO | 24/11/2025 APERTURA BANCOLOMBIA OK CAPACITACIÓN OK PUBLICIDAD OK SERVICIO OPERATIVO</t>
  </si>
  <si>
    <t>OB001398 OB001027</t>
  </si>
  <si>
    <t>TA-25-1315929</t>
  </si>
  <si>
    <t>3007082231</t>
  </si>
  <si>
    <t>PTM BOGOTA PAPELERIA EL MILAGR</t>
  </si>
  <si>
    <t>FO-25-1852603</t>
  </si>
  <si>
    <t>20/11/2025 20-11 PROGRAMACION REALIZADA POR LA ALIANZA| INSTALACIÓN PROGRAMADA PARA EL 2025-11-21 | 21/11/2025 INSTALACIÓN DE CORRESPONSAL OK PRUEBA DE NEQUI YA QUE CLIENTE NO CUENTA CON TARJETA DE PRUEBAS NO PARA CORRESPONSAL NI ADQUIRENCIA PUBLICIDAD OK PAPELERÍA OK</t>
  </si>
  <si>
    <t>OB001399</t>
  </si>
  <si>
    <t>TA-25-1315930</t>
  </si>
  <si>
    <t>3007082232</t>
  </si>
  <si>
    <t>PTM DROGUERIA MEVIPLUZ</t>
  </si>
  <si>
    <t>FO-25-1852605</t>
  </si>
  <si>
    <t>20/11/2025 20-11 PROGRAMACION REALIZADA POR LA ALIANZA| INSTALACIÓN PROGRAMADA PARA EL 2025-11-21 | 21/11/2025 SE ESTABLECE COMUNICACIÓN TELEFÓNICA CON CLIENTE PARA REAGENDAR VISITA TÉCNICA DEBIDO A LAS FUERTES LLUVIAS DE LA CIUDAD DE BOGOTÁ QUE RETRASARON EL TRABAJO | 22/11/2025 SE REALIZA INSTALACIÓN DE CORRESPONSAL OK PRUEBA OK CAPACITACIÓN IVA OK CAPACITACIÓN SOMOS BANCOLOMBIA OK CAPACITACIÓN DATAFONO OK PUBLICIDAD OK PAPELERÍA OK</t>
  </si>
  <si>
    <t>OB001400</t>
  </si>
  <si>
    <t>TA-25-1315931</t>
  </si>
  <si>
    <t>3007082233</t>
  </si>
  <si>
    <t>PTM BOGOTA SUPERMERCADO EL TRI</t>
  </si>
  <si>
    <t>FO-25-1852608</t>
  </si>
  <si>
    <t>20/11/2025 20-11 PROGRAMACION REALIZADA POR LA ALIANZA| INSTALACIÓN PROGRAMADA PARA EL 2025-11-24 | 24/11/2025 SE REALIZA INSTALACIÓN DE DATAFONO, LECTOR DE CÓDIGO DE BARRAS, BASE PARA DATAFONO Y PUBLICIDAD POR IMPLEMENTACIÓN CB BANCOLOMBIA</t>
  </si>
  <si>
    <t>OB001401</t>
  </si>
  <si>
    <t>ARIAS QUILINDO JULIAN</t>
  </si>
  <si>
    <t>TA-25-1315933</t>
  </si>
  <si>
    <t>3007082235</t>
  </si>
  <si>
    <t>PTM BOGOTA DROGUERIA CAMINO A</t>
  </si>
  <si>
    <t>FO-25-1852614</t>
  </si>
  <si>
    <t>20/11/2025 20-11 PROGRAMACION REALIZADA POR LA ALIANZA| INSTALACIÓN PROGRAMADA PARA EL 2025-11-24 | 24/11/2025 SE LLEGA A LA DIRECCIÓN INDICADA Y SE REALIZA APERTURA DE PTM , SE HABILITAN MÓDULOS DE ADQUIRENCIA Y MÓDULO DE CORRESPONSALIA, PUBLICIDAD  OK, USUARIO OK, SE REALIZA CAPACITACIÓN DE FUNCIONAMIENTO Y PAG SOMOS OK INGRESO OK, SE PROMUEVE EL BUEN USO Y CUIDADO DEL DATÁFONO, SE REALIZAN PRUEBAS EXITOSAS, NO SE TIENE TARJETA PARA REALIZAR PRUEBAS DE MÓDULO DE ADQUIRENCIA.</t>
  </si>
  <si>
    <t>OB001403-OB001098</t>
  </si>
  <si>
    <t>GARCIA PASTRANA KEVIN FERNANDO</t>
  </si>
  <si>
    <t>TA-25-1315935</t>
  </si>
  <si>
    <t>3007059913</t>
  </si>
  <si>
    <t>PTM ITAGUI PAPELERIA Y VARIEDA</t>
  </si>
  <si>
    <t>FO-25-1852624</t>
  </si>
  <si>
    <t>20/11/2025 20-11 PROGRAMACION REALIZADA POR LA ALIANZA| INSTALACIÓN PROGRAMADA PARA EL 2025-11-21 | 21/11/2025 SE INSTALA DATÁFONO ADICIONAL A PETICIÓN DEL USUARIO, SE DEJAN SERVICIOS FUNCIONANDO CORRECTAMENTE</t>
  </si>
  <si>
    <t>OB001405</t>
  </si>
  <si>
    <t>NEIVA</t>
  </si>
  <si>
    <t>41298</t>
  </si>
  <si>
    <t>TA-25-1315936</t>
  </si>
  <si>
    <t>3007077855</t>
  </si>
  <si>
    <t>HUILA</t>
  </si>
  <si>
    <t>GARZON</t>
  </si>
  <si>
    <t>DISTRICOL EL BODEGON MAYORISTA</t>
  </si>
  <si>
    <t>FO-25-1852627</t>
  </si>
  <si>
    <t>20/11/2025 20-11 PROGRAMACION REALIZADA POR LA ALIANZA| INSTALACIÓN PROGRAMADA PARA EL 2025-11-24 | 24/11/2025 SE REALIZA VISITA AL PUNTO, SE IMPLEMENTA DATAFONO Y LECTORA DE BARRAS , BASE, SE ENTREGAN 40 ROLLOS PAPEL RBM, SE DEJA EQUIPO CON VR 9.90 ,PRUEBAS CB OK, CB OPERATIVO.IMPLEMENTACION EXITOSA</t>
  </si>
  <si>
    <t>OB001406</t>
  </si>
  <si>
    <t>DEVIA REINOSO JUAN CARLOS</t>
  </si>
  <si>
    <t>66001</t>
  </si>
  <si>
    <t>TA-25-1315937</t>
  </si>
  <si>
    <t>3007079900</t>
  </si>
  <si>
    <t>DISTRICOL PERLA HORIZONTE</t>
  </si>
  <si>
    <t>FO-25-1852629</t>
  </si>
  <si>
    <t>20/11/2025 20-11 PROGRAMACION REALIZADA POR LA ALIANZA| INSTALACIÓN PROGRAMADA PARA EL 2025-11-21 | 21/11/2025 VISITAMOS COMERCIO REALIZAMOS INSTALACIÓN DE DATÁFONO, LECTOR DE BARRAS Y MAGIC BOX DESK 2600 CON BASE DATAFONO LO CONFIGURAMOS Y REALIZAMOS PRUEBAS OK NO INSTALAMOS NADA DE PUBLICIDAD YA QUE EL COMERCIO LAS TIENE.</t>
  </si>
  <si>
    <t>OB001407</t>
  </si>
  <si>
    <t>TA-25-1315938</t>
  </si>
  <si>
    <t>3007053946</t>
  </si>
  <si>
    <t>PTM CALI BOXPHONE</t>
  </si>
  <si>
    <t>FO-25-1852630</t>
  </si>
  <si>
    <t>20/11/2025 20-11 PROGRAMACION REALIZADA POR LA ALIANZA| INSTALACIÓN PROGRAMADA PARA EL 2025-11-21 | 21/11/2025 SE INSTALA DATÁFONO LECTOR PINPAD SE HACEN PRUEBAS Y QUEDA FUNCIONANDO CORRECTAMENTE</t>
  </si>
  <si>
    <t>OB001408</t>
  </si>
  <si>
    <t>CUERO RUIZ JHONNY</t>
  </si>
  <si>
    <t>TA-25-1315939</t>
  </si>
  <si>
    <t>3007069137</t>
  </si>
  <si>
    <t>PTM BOGOTA ALDALAMI DISTRIBUI</t>
  </si>
  <si>
    <t>FO-25-1852635</t>
  </si>
  <si>
    <t>20/11/2025 20-11 PROGRAMACION REALIZADA POR LA ALIANZA| INSTALACIÓN PROGRAMADA PARA EL 2025-11-24 | 24/11/2025 INSTALACIÓN DE DATAFONO ADICIONAL OK PRUEBAS OK SIN NOVEDAD SERVICIO OPERATIVO SE REALIZAN PRUEBAS CON LA INFORMACIÓN QUE NOS SUMINISTRO EL CLIENTE CB CUENTA CON LA PUBLICIDAD INCOMPLETA</t>
  </si>
  <si>
    <t>OB001409</t>
  </si>
  <si>
    <t>TA-25-1315940</t>
  </si>
  <si>
    <t>3007076822</t>
  </si>
  <si>
    <t>DATAFONO ADICIONAL - ALIANZA RED ASOCIADA AL PUNTO: REDEBAN MIXTO-PURO: PURO CODIGO UNICO COMERCIO: NUMERO DE DATAFONOS A INSTALAR: TERMINAL OBSERVACIONES DE LLAMADA: 20-11 PROGRAMACION REALIZADA POR LA ALIANZA</t>
  </si>
  <si>
    <t>PTM BOGOTA SOLUCIONES Y LOGIST</t>
  </si>
  <si>
    <t>FO-25-1852639</t>
  </si>
  <si>
    <t>20/11/2025 20-11 PROGRAMACION REALIZADA POR LA ALIANZA| INSTALACIÓN PROGRAMADA PARA EL 2025-11-24 | 27/11/2025 SE REALIZA INSTALACIÓN DE DATÁFONO ADICIONAL EN EL PUNTO, SE CAPACITA AL SEÑOR EFRÉN MORENO SE REALIZA SOLO RETIRO DE NEQUI DEBIDO A QUE NINGUNO DE LOS PRESENTES MANEJA TARJETA BANCOLOMBIA</t>
  </si>
  <si>
    <t>OB001410</t>
  </si>
  <si>
    <t>ALARCON AREVALO JOHAN STIVEN</t>
  </si>
  <si>
    <t>TA-25-1315941</t>
  </si>
  <si>
    <t>3007082174</t>
  </si>
  <si>
    <t>PTM SANTA MARTA ESTACION DE SE</t>
  </si>
  <si>
    <t>FO-25-1852643</t>
  </si>
  <si>
    <t>20/11/2025 20-11 PROGRAMACION REALIZADA POR LA ALIANZA| INSTALACIÓN PROGRAMADA PARA EL 2025-11-21 | 22/11/2025 SE REALIZA APERTURA ADE CORRESPONDA BANCARIO A SATISFACCIÓN DEL CLIENTE, NO SE REALIZA CAPACITACIÓN SOMOS BANCOLOMBIA YA QUE EL USUARIO O LA CONTRASEÑA DE PRUEBA QUE NOS DAN A LOS TÉCNICOS ESTABA BLOQUEADA Y NO HABÍA ACCESO A LA PÁGINA</t>
  </si>
  <si>
    <t>FB001529</t>
  </si>
  <si>
    <t>19001</t>
  </si>
  <si>
    <t>TA-25-1315942</t>
  </si>
  <si>
    <t>3007081882</t>
  </si>
  <si>
    <t>CAUCA</t>
  </si>
  <si>
    <t>POPAYAN</t>
  </si>
  <si>
    <t>PTM POPAYAS TIENDA LA 14N</t>
  </si>
  <si>
    <t>FO-25-1852646</t>
  </si>
  <si>
    <t>20/11/2025 20-11 PROGRAMACION REALIZADA POR LA ALIANZA| INSTALACIÓN PROGRAMADA PARA EL 2025-11-24 | 25/11/2025 SE INGRESA EQUIPO PREINTALADO NO ENCIENDE SE CAMBIA EQUIPO  SE INSTALA BASE FUENTE CUBRE CLAVES SE INSTALA SISTEMA OPERATIVO VERSIÓN CREACIÓN DE USUARIOS PRUEBAS NO SE REALIZAN GENERA RECHAZO SE LLAMO  A LA ENTIDAD INFORMAN PUNTO ESTA INACTIVO POR PARTE LA ALIANZA PTM CAPACITACIÓN AL CB SE INSTALA AVISO  EXTERIOR FLANGER DISPLAY LEGAL DE HORARIO SE ENTREGAN ROLLOS DE REDEBA  SE HACE MARCACIÓN DE CÓDIGO DEL PUNTO POR ORDEN DE REDEBAN</t>
  </si>
  <si>
    <t>AE001890</t>
  </si>
  <si>
    <t>GIMBUEL LASSO LUIS GERMAN</t>
  </si>
  <si>
    <t>TA-25-1319220</t>
  </si>
  <si>
    <t>3007082268</t>
  </si>
  <si>
    <t>DISTRICOL LLAVE MAGICA DISTRIB</t>
  </si>
  <si>
    <t>FO-25-1859217</t>
  </si>
  <si>
    <t>21/11/2025 21-11 PROGRAMACION REALIZADA POR LA ALIANZA| INSTALACIÓN PROGRAMADA PARA EL 2025-11-25 | 25/11/2025 SE INSTALAN EQUIPOS OK</t>
  </si>
  <si>
    <t>OB002009</t>
  </si>
  <si>
    <t>TA-25-1319221</t>
  </si>
  <si>
    <t>3007082269</t>
  </si>
  <si>
    <t>DISTRICOL AMERICAN D&amp;L</t>
  </si>
  <si>
    <t>FO-25-1859221</t>
  </si>
  <si>
    <t>21/11/2025 21-11 PROGRAMACION REALIZADA POR LA ALIANZA| INSTALACIÓN PROGRAMADA PARA EL 2025-11-25 | 25/11/2025 INSTALACIÓN CB OK</t>
  </si>
  <si>
    <t>OB002010</t>
  </si>
  <si>
    <t>TA-25-1319222</t>
  </si>
  <si>
    <t>3007082270</t>
  </si>
  <si>
    <t>DISTRICOL VICTORIA ACCESORIOS</t>
  </si>
  <si>
    <t>FO-25-1859227</t>
  </si>
  <si>
    <t>OB002011</t>
  </si>
  <si>
    <t>TA-25-1319224</t>
  </si>
  <si>
    <t>3007082264</t>
  </si>
  <si>
    <t>DISTRICOL MINI MARKET TECNOFER</t>
  </si>
  <si>
    <t>FO-25-1859234</t>
  </si>
  <si>
    <t>21/11/2025 21-11 PROGRAMACION REALIZADA POR LA ALIANZA| INSTALACIÓN PROGRAMADA PARA EL 2025-11-25 | 25/11/2025 SE REALIZA LLAMADA TELEFÓNICA AL NÚMERO 3205528850 SE HABLÓ CON EL SR JOHAN Y MANIFIESTA QUE LO VISITEMOS A LAS 2PM , | 26/11/2025 SE REALIZA VISITA AL COMERCIO Y SE INSTALA DATAFONO LECTORA CABLEADO PUBLICIDAD BANCOLOMBIA OK, SOMOS BANCOLOMBIA OK, PRUEBAS EXITOSAS</t>
  </si>
  <si>
    <t>OB002013</t>
  </si>
  <si>
    <t>TA-25-1319226</t>
  </si>
  <si>
    <t>3007082262</t>
  </si>
  <si>
    <t>DISTRICOL YUYIS MULTISERVICIO</t>
  </si>
  <si>
    <t>FO-25-1859238</t>
  </si>
  <si>
    <t>21/11/2025 21-11 PROGRAMACION REALIZADA POR LA ALIANZA| INSTALACIÓN PROGRAMADA PARA EL 2025-11-24 | 24/11/2025 SE INSTALA PUBLICIDAD COMPLETA DATAFONO, LECTOR, PINPAD  MAGIC BOX, SE CAPACITA CLIENTE MANEJO CORRESPONSAL, CIERRES CUATRO DIARIO, COMPENSACIÓN, MANEJO DATAFONO, PRUEBAS OK, INSTALACION EXITOSA</t>
  </si>
  <si>
    <t>OB002014</t>
  </si>
  <si>
    <t>TA-25-1319227</t>
  </si>
  <si>
    <t>3007082263</t>
  </si>
  <si>
    <t>DISTRICOL ADOARTE</t>
  </si>
  <si>
    <t>FO-25-1859241</t>
  </si>
  <si>
    <t>21/11/2025 21-11 PROGRAMACION REALIZADA POR LA ALIANZA| INSTALACIÓN PROGRAMADA PARA EL 2025-11-24 | 24/11/2025 EN COMUNICACIÓN CON EL SEÑOR CARLOS CONTRERAS NOS INDICA QUE TIENE LA DISPONIBILIDAD DE ATENDERNOS EN HORAS AM | 24/11/2025 INSTALACION Y ADECUACION DE CB, INSTALACION DE DATAFONO LECTORA FUENTE CABLE PACTHCORD, PINPAD, PRUEBAS OK, ADESIVO IDENTIFICADOR OK, CUBRE CLAVE OK, FLANGGER Y DISPLAY LEGAL OK Y AVISO EXTERIO OK. SE EXPLICA SOBRE LA WEB SOMOS BANCOLOMBIA, CIERRE Y CUADRE DIARIO, SE EXPLICA SOBRE USO Y MANEJO DE DATAFONO. PRUEBAS OK</t>
  </si>
  <si>
    <t>OB002015</t>
  </si>
  <si>
    <t>MARIÑO PABON JORGE ENRIQUE</t>
  </si>
  <si>
    <t>76364</t>
  </si>
  <si>
    <t>TA-25-1319230</t>
  </si>
  <si>
    <t>3007082266</t>
  </si>
  <si>
    <t>JAMUNDI</t>
  </si>
  <si>
    <t>DISTRICOL VARIEDADES Y COTELER</t>
  </si>
  <si>
    <t>FO-25-1859244</t>
  </si>
  <si>
    <t>21/11/2025 21-11 PROGRAMACION REALIZADA POR LA ALIANZA| INSTALACIÓN PROGRAMADA PARA EL 2025-11-25 | 26/11/2025 SE VISITA ESTABLECIMIENTO, SE REALIZA INSTALACIÓN CORRESPONSAL BANCOLOMBIA PURO. TRANSACCIONES DE PRUEBA EXITOSAS. SE CAPACITA Y SE INSTALA PUBLICIDAD COMPLETA.</t>
  </si>
  <si>
    <t>OB002016</t>
  </si>
  <si>
    <t>TA-25-1319231</t>
  </si>
  <si>
    <t>3007082271</t>
  </si>
  <si>
    <t>DISTRICOL SUMERCE</t>
  </si>
  <si>
    <t>FO-25-1859246</t>
  </si>
  <si>
    <t>21/11/2025 21-11 PROGRAMACION REALIZADA POR LA ALIANZA| INSTALACIÓN PROGRAMADA PARA EL 2025-11-25 | 25/11/2025 SE VISITA COMERCIO, SE INSTALA DATÁFONO LECTOR BASE Y CUBRE TECLADO. PRUEBAS OK. OPERATIVO EL SERVICIO. NO SE REALIZA PRUEBA DE TRANSFERENCIA NO SE CUENTA CON TARJETA. SOMOS BANCOLOMBIA OK</t>
  </si>
  <si>
    <t>OB002017</t>
  </si>
  <si>
    <t>86001</t>
  </si>
  <si>
    <t>TA-25-1319232</t>
  </si>
  <si>
    <t>3007082267</t>
  </si>
  <si>
    <t>MOCOA</t>
  </si>
  <si>
    <t>DISTRICOL LA GRANJA DE MOCOA</t>
  </si>
  <si>
    <t>FO-25-1859250</t>
  </si>
  <si>
    <t>21/11/2025 21-11 PROGRAMACION REALIZADA POR LA ALIANZA| INSTALACIÓN PROGRAMADA PARA EL 2025-11-25 | 25/11/2025 POR COMPLICACIONES EN EL TRANSPORTE SE ESTARÁ DESPLAZANDO HOY AL MUNICIPIO PARA MAÑANA REALIZAR LA APERTURA | 26/11/2025 SE VISITA EL COMERCIO PARA REALIZAR APERTURA DEL CORRESPONSAL, SE INSTALA DATÁFONO, CON LECTORA BASE Y CABLEADO, SE DEJA ROLLOS, SE INSTALA PUBLICIDAD, SE CAPACITA OK, SE HACE PRUEBAS EXCEPTO DE RECAUDO POR NO TENER MEDIOS PARA REALIZARLA, SOMOS BANCOLOMBIA OK, CB OPERATIVO</t>
  </si>
  <si>
    <t>OB002018</t>
  </si>
  <si>
    <t>TA-25-1319233</t>
  </si>
  <si>
    <t>3007082261</t>
  </si>
  <si>
    <t>DISTRICOL TODO EN UNO SUBA</t>
  </si>
  <si>
    <t>FO-25-1859253</t>
  </si>
  <si>
    <t>21/11/2025 21-11 PROGRAMACION REALIZADA POR LA ALIANZA| INSTALACIÓN PROGRAMADA PARA EL 2025-11-25 | 25/11/2025 SE VISITA COMERCIO, SE INSTALA CB BANCOLOMBIA, SE REALIZAN PRUEBAS OK, SE BRINDA CAPACITACIÓN DE USO, SE CREAN USUARIOS DEL CLIENTE, SE INSTALA PUBLICIDAD COMPLETA, NO UPS, SE EVIDENCIA EN CÁMARA Y COMERCIO QUE LA ACTIVIDAD ECONÓMICA DEL ESTABLECIMIENTO NO COMPRENDE JUEGOS DE AZAR O APUESTAS, SE ANEXA CÁMARA Y COMERCIO DONDE LOS CÓDIGOS DE ACTIVIDAD ECONÓMICA MUESTRAN OTRA ACTIVIDAD, LOS COLORES DEL ESTABLECIMIENTO SON DE LA RAZÓN SOCIAL ANTIGUA, ESTÁ INFORMACIÓN SE LE SUMINISTRA AL COORDINADOR Y A JHON SAMBONY PARA LA AUTORIZACIÓN DE INSTALACIÓN DE CB Y AFICIONAR EL PINPAD.</t>
  </si>
  <si>
    <t>OB002019</t>
  </si>
  <si>
    <t>VEGA MANRIQUE JONATAN MAURICIO</t>
  </si>
  <si>
    <t>TA-25-1330511</t>
  </si>
  <si>
    <t>3007078041</t>
  </si>
  <si>
    <t>PTM LA JULIA OROZCO TIENDA MIX</t>
  </si>
  <si>
    <t>FO-25-1884056</t>
  </si>
  <si>
    <t>26/11/2025 26-11 PROGRAMACION REALIZADA POR LA ALIANZA| INSTALACIÓN PROGRAMADA PARA EL 2025-11-28 | 28/11/2025 SE INSTALA DATAFONO NUEVO,BASE,LECTORA Y MAGIBOX.
SE HACEN PRUEBAS Y SE DEJA TODO OK</t>
  </si>
  <si>
    <t>OB004863</t>
  </si>
  <si>
    <t>TA-25-1330513</t>
  </si>
  <si>
    <t>3007082234</t>
  </si>
  <si>
    <t>PTM BOGOTA DROGUERIA SPECIALME</t>
  </si>
  <si>
    <t>FO-25-1904464 | FO-25-1884063</t>
  </si>
  <si>
    <t>EJECUTADO | EJECUTADO/CANCELADO</t>
  </si>
  <si>
    <t>28/11/2025 SE REALIZA INSTALACIÓN DE CB, SE INSTALA DATÁFONO, LECTORA, BASE, 40 ROLLOS, CABLE DE RED Y SE REALIZA CAPACITACIÓN DEL CB AL SR SERGIO</t>
  </si>
  <si>
    <t>AE006359</t>
  </si>
  <si>
    <t>TA-25-1330535</t>
  </si>
  <si>
    <t>3007082356</t>
  </si>
  <si>
    <t>PTM MEDELLIN ECONOFARMA</t>
  </si>
  <si>
    <t>FO-25-1884132</t>
  </si>
  <si>
    <t>26/11/2025 26-11 PROGRAMACION REALIZADA POR LA ALIANZA| INSTALACIÓN PROGRAMADA PARA EL 2025-11-27 | 27/11/2025 INSTALACIÓN CB OK</t>
  </si>
  <si>
    <t>OB004128-OB004836</t>
  </si>
  <si>
    <t>TA-25-1330536</t>
  </si>
  <si>
    <t>3007082357</t>
  </si>
  <si>
    <t>PTM MEDELLIN DROGUERIA FARMARK</t>
  </si>
  <si>
    <t>FO-25-1884135</t>
  </si>
  <si>
    <t>26/11/2025 26-11 PROGRAMACION REALIZADA POR LA ALIANZA| INSTALACIÓN PROGRAMADA PARA EL 2025-11-27 | 27/11/2025 SE HACE IMPLEMENTACION OK EQUIPOS OPERATIVOS PRUEBAS EXITOSAS SOMOS BANCOLOMBIA INACTIVO</t>
  </si>
  <si>
    <t>OB004837</t>
  </si>
  <si>
    <t>TA-25-1330537</t>
  </si>
  <si>
    <t>3007082358</t>
  </si>
  <si>
    <t>PTM MEDELLIN TIENDA DE COSMETI</t>
  </si>
  <si>
    <t>FO-25-1884136</t>
  </si>
  <si>
    <t>OB004838</t>
  </si>
  <si>
    <t>5120</t>
  </si>
  <si>
    <t>TA-25-1330538</t>
  </si>
  <si>
    <t>3007082326</t>
  </si>
  <si>
    <t>CACERES</t>
  </si>
  <si>
    <t>PTM CACERES DROGUERIA SUPERFAR</t>
  </si>
  <si>
    <t>FO-25-1884140</t>
  </si>
  <si>
    <t>26/11/2025 26-11 PROGRAMACION REALIZADA POR LA ALIANZA| INSTALACIÓN PROGRAMADA PARA EL 2025-11-28 | 28/11/2025 SE REALIZÓ INSTALACIÓN DE CB BANCOLOMBIA OK, PRUEBAS OK, USUARIOS OK, TELECARGA DRNA.</t>
  </si>
  <si>
    <t>OB004839</t>
  </si>
  <si>
    <t>CALDERA SALCEDO CARLOS JULIO</t>
  </si>
  <si>
    <t>5615</t>
  </si>
  <si>
    <t>TA-25-1330541</t>
  </si>
  <si>
    <t>3007082320</t>
  </si>
  <si>
    <t>RIONEGRO</t>
  </si>
  <si>
    <t>PTM RIONEGRO TIENDA LA ESQUINA</t>
  </si>
  <si>
    <t>FO-25-1884146</t>
  </si>
  <si>
    <t>26/11/2025 26-11 PROGRAMACION REALIZADA POR LA ALIANZA| INSTALACIÓN PROGRAMADA PARA EL 2025-11-28 | 28/11/2025 LA INSTALACIÓN DEL CORRESPONSAL BANCOLOMBIA SE REALIZÓ EXITOSAMENTE, INCLUYENDO LA PUESTA EN MARCHA DE LOS EQUIPOS ,  SE BRINDÓ CAPACITACIÓN AL CLIENTE SOBRE EL MANEJO DEL EQUIPO Y LOS PROCESOS DE TRANSACCIONES, ASEGURANDO UN USO ADECUADO DESDE EL PRIMER DÍA. ASIMISMO, SE INSTALARON LOS AVISOS SOLICITADOS, UBICÁNDOLOS DENTRO DEL LOCAL EN CUMPLIMIENTO DE LAS NORMAS DEL EDIFICIO, QUE NO PERMITEN INSTALACIÓN EN LA FACHADA EXTERNA. FINALMENTE, SE VERIFICÓ QUE TODO QUEDARA OPERATIVO Y EN CONDICIONES ÓPTIMAS PARA INICIAR LA ATENCIÓN AL PÚBLICO.</t>
  </si>
  <si>
    <t>OB004841-OB004138</t>
  </si>
  <si>
    <t>5690</t>
  </si>
  <si>
    <t>TA-25-1330542</t>
  </si>
  <si>
    <t>3007082341</t>
  </si>
  <si>
    <t>SANTO DOMINGO</t>
  </si>
  <si>
    <t>PTM MEDELLIN AGENCIA COONORTE</t>
  </si>
  <si>
    <t>FO-25-1884148</t>
  </si>
  <si>
    <t>26/11/2025 26-11 PROGRAMACION REALIZADA POR LA ALIANZA| INSTALACIÓN PROGRAMADA PARA EL 2025-11-28 | 28/11/2025 SE INSTALA PUBLICIDAD Y EQUIPOS A PETICIÓN DEL USUARIO, SERVICIOS OK, CAPACITACIÓN OK, USUARIO SOMOS BANCOLOMBIA NO CREADO POR EL BANCO</t>
  </si>
  <si>
    <t>OB004842</t>
  </si>
  <si>
    <t>BARRANQUILLA</t>
  </si>
  <si>
    <t>8001</t>
  </si>
  <si>
    <t>TA-25-1330544</t>
  </si>
  <si>
    <t>3007082274</t>
  </si>
  <si>
    <t>ATLANTICO</t>
  </si>
  <si>
    <t>PTM BARRANQUILLA DROGUERIA Y V</t>
  </si>
  <si>
    <t>FO-25-1884154</t>
  </si>
  <si>
    <t>26/11/2025 26-11 PROGRAMACION REALIZADA POR LA ALIANZA| INSTALACIÓN PROGRAMADA PARA EL 2025-11-27 | 27/11/2025 SE INSTALAN EQUIPOS, ACCESORIOS Y PUBLICIDAD PARA CB BANCOLOMBIA</t>
  </si>
  <si>
    <t>OB004843 - OB004151</t>
  </si>
  <si>
    <t>DE AVILA SIADES ALBERTO ENRIQUE</t>
  </si>
  <si>
    <t>TA-25-1330546</t>
  </si>
  <si>
    <t>3007082275</t>
  </si>
  <si>
    <t>PTM ROBERTO DANIEL SAVIGNANO O</t>
  </si>
  <si>
    <t>FO-25-1884162</t>
  </si>
  <si>
    <t>26/11/2025 26-11 PROGRAMACION REALIZADA POR LA ALIANZA| INSTALACIÓN PROGRAMADA PARA EL 2025-11-27 | 27/11/2025 SE INSTALAN EQUIPOS Y PUBLICIDAD PARA CB BANCOLOMBIA
CORRESPONSAL MIXTO</t>
  </si>
  <si>
    <t>OB004844 - OB004156</t>
  </si>
  <si>
    <t>CARTAGENA</t>
  </si>
  <si>
    <t>13836</t>
  </si>
  <si>
    <t>TA-25-1330547</t>
  </si>
  <si>
    <t>3007082350</t>
  </si>
  <si>
    <t>TURBACO</t>
  </si>
  <si>
    <t>PTM TURBACO TIENDA Y VARIEDADE</t>
  </si>
  <si>
    <t>FO-25-1884169</t>
  </si>
  <si>
    <t>26/11/2025 26-11 PROGRAMACION REALIZADA POR LA ALIANZA| INSTALACIÓN PROGRAMADA PARA EL 2025-11-28 | 28/11/2025 SE ESCALA NOVEDAD POR NO TENER NOMBRE DE NEGOCIO EL CUAL AUTORIZARON Y SE INSTALA Y SE ADJUNTA FOTO DE PRODUCTOS DENTRO DEL NEGOCIO | 29/11/2025 SE REALIZA INSTALACIÓN DE CORRESPONSAL AUTORIZADO SE INSTALA PUBLICIDAD SE REALIZAN PRUEBAS DE CONSULTA DE SALDO CONSIGNACIÓN RETIRO Y SE PRUEBA LECTOR DE BARRAS CON FACTURA SE CAPACITA Y TODO QUEDA OK</t>
  </si>
  <si>
    <t>OB004845</t>
  </si>
  <si>
    <t>MARTINEZ SALGUEDO ANDRES AUGUSTO</t>
  </si>
  <si>
    <t>MANIZALES</t>
  </si>
  <si>
    <t>17001</t>
  </si>
  <si>
    <t>TA-25-1330548</t>
  </si>
  <si>
    <t>3007082334</t>
  </si>
  <si>
    <t>PTM MANIZALES PAPELERIA  LINDS</t>
  </si>
  <si>
    <t>FO-25-1884173</t>
  </si>
  <si>
    <t>26/11/2025 26-11 PROGRAMACION REALIZADA POR LA ALIANZA| INSTALACIÓN PROGRAMADA PARA EL 2025-11-28 | 28/11/2025 SE REALIZA INSTALACIÓN DE DATAFONO Y ACCESORIOS BASE LECTOR 40 ROLLOS Y PUBLICIDAD SE CAPACITA AL COMERCIO SE CREAN USUARIOS SE HACEN PRUEBAS DE CONSULTA DE SALDO SOLAMENTE YA QUE USUARIO NO CUENTA CON HERRAMIENTAS PARA REALIZAR RETIRO RECAUDO NI CONSIGNACIÓN SERVICIO OK</t>
  </si>
  <si>
    <t>OB004846</t>
  </si>
  <si>
    <t>AGUIRRE HENAO RAUL EDUARDO</t>
  </si>
  <si>
    <t>TA-25-1330549</t>
  </si>
  <si>
    <t>3007082335</t>
  </si>
  <si>
    <t>PTM MANIZALES DROGUERIA FARMAM</t>
  </si>
  <si>
    <t>FO-25-1884177</t>
  </si>
  <si>
    <t>OB004847</t>
  </si>
  <si>
    <t>44430</t>
  </si>
  <si>
    <t>TA-25-1330550</t>
  </si>
  <si>
    <t>3007082333</t>
  </si>
  <si>
    <t>MAICAO</t>
  </si>
  <si>
    <t>PTM MAICAO TIENDA MEDINA E.M</t>
  </si>
  <si>
    <t>FO-25-1884181</t>
  </si>
  <si>
    <t>26/11/2025 26-11 PROGRAMACION REALIZADA POR LA ALIANZA| INSTALACIÓN PROGRAMADA PARA EL 2025-11-28 | 28/11/2025 SE REALIZA VISITA TÉCNICA, SE INSTALA DATAFONO Y SUS ACCESORIOS, SE REALIZA CAPACITACIÓN A LA PERSONA ENCARGADA DEL CB, SE REALIZAN PRUEBAS EXITOSAS, EQUIPO FUNCIONA CORRECTAMENTE, CB QUEDA OPERATIVO, SE INSTALA PUBLICIDAD DE BANCOLOMBIA.</t>
  </si>
  <si>
    <t>VJZZZ653 - OB004848</t>
  </si>
  <si>
    <t>DE AGUAS MUÑOZ DAVID JOSE</t>
  </si>
  <si>
    <t>TA-25-1330552</t>
  </si>
  <si>
    <t>3007082304</t>
  </si>
  <si>
    <t>PTM BUCARAMANGA PAPELERIA MAXI</t>
  </si>
  <si>
    <t>FO-25-1884188</t>
  </si>
  <si>
    <t>26/11/2025 26-11 PROGRAMACION REALIZADA POR LA ALIANZA| INSTALACIÓN PROGRAMADA PARA EL 2025-11-28 | 28/11/2025 SE REALIZA INSTALACIÓN DE AVISO EXTERIOR , FLANGER, DISPLAY LEGAL , IDENTIFICADOR,BASE , MAGIC BOX, DATÁFONO, LECTORA CAMBIO DE S.O Y VERSIÓN 10.3 CREACIÓN DE USUARIOS PRUEBAS OK SIN INGRESO A PÁGINA SOMOS BANCOLOMBIA SERVICIO OPERATIVO</t>
  </si>
  <si>
    <t>OB004170-OB004849</t>
  </si>
  <si>
    <t>REYES RAMIREZ DIEGO ALEXANDER</t>
  </si>
  <si>
    <t>TA-25-1330553</t>
  </si>
  <si>
    <t>3007082327</t>
  </si>
  <si>
    <t>PTM IBAGUE SURTITIENDA JENNI</t>
  </si>
  <si>
    <t>FO-25-1884189</t>
  </si>
  <si>
    <t>26/11/2025 26-11 PROGRAMACION REALIZADA POR LA ALIANZA| INSTALACIÓN PROGRAMADA PARA EL 2025-11-27 | 27/11/2025 SE REALIZA INSTALACIÓN DE CB BANCOLOMBIA, SE CAPACITA A JENNIFER VIVIANA CABREJO GUZMAN SOBRE EL MANEJO DEL CB; SE INSTALA PUBLICIDAD INCLUIDO HORARIO Y OTROS LUGARES PRUEBAS OK SE INSTALA CUBRE CLAVE.</t>
  </si>
  <si>
    <t>OB004850</t>
  </si>
  <si>
    <t>TA-25-1330554</t>
  </si>
  <si>
    <t>3007082328</t>
  </si>
  <si>
    <t>PTM  IBAGUE SALSAMENTARIA DEL</t>
  </si>
  <si>
    <t>FO-25-1884192</t>
  </si>
  <si>
    <t>26/11/2025 26-11 PROGRAMACION REALIZADA POR LA ALIANZA| INSTALACIÓN PROGRAMADA PARA EL 2025-11-27 | 28/11/2025 SE CAPACITA A LA SEÑORITA TATIANA SILVA, EN EL MANEJO DEL DATÁFONO Y SOMOS BANCOLOMBIA. SE HACEN PRUEBAS DE TRANSACCIONES TODO OK. SE CAMBIA DATÁFONO POR FALLA DE IMPRESORA.</t>
  </si>
  <si>
    <t>OB004851 - OB004180</t>
  </si>
  <si>
    <t>VARGAS HERRERA JHON JAIRO</t>
  </si>
  <si>
    <t>73352</t>
  </si>
  <si>
    <t>TA-25-1330556</t>
  </si>
  <si>
    <t>3007082330</t>
  </si>
  <si>
    <t>ICONONZO</t>
  </si>
  <si>
    <t>PTM TOLIMA MINIMERCADO LUPITA</t>
  </si>
  <si>
    <t>FO-25-1884198</t>
  </si>
  <si>
    <t>26/11/2025 26-11 PROGRAMACION REALIZADA POR LA ALIANZA| INSTALACIÓN PROGRAMADA PARA EL 2025-11-28 | 28/11/2025 INSTALACIÓN DE DATÁFONO, LECTOR,BASE, MAGIC BOX,FUENTE DESK,CABLE PASCOR,CUBRE CLAVE,40  ROLLOS CAPACITACIÓN SOMOS BANCOLOMBIA,
MANUAL OPERATIVO,MENU ADMINISTRATIVO,CREACIÓN DE USUARIO CREAR, MODIFICAR, ELIMINACIÓN, SOLICITUD DE ANULACIÓN, PUBLICIAD ,COMPARTE VIDEO VÍA WHATSAPP DE RESPONSABLE DE IVA E INFORMA CONTENIDO DEL MISMO
TRANSACCIÓNES DE PRUEBA O.K</t>
  </si>
  <si>
    <t>OB004853</t>
  </si>
  <si>
    <t>GUTIERREZ  CAMILO ANDRES</t>
  </si>
  <si>
    <t>TA-25-1330557</t>
  </si>
  <si>
    <t>3007082305</t>
  </si>
  <si>
    <t>PTM CALI SALSAMENTARIA LA 1</t>
  </si>
  <si>
    <t>FO-25-1884200</t>
  </si>
  <si>
    <t>26/11/2025 26-11 PROGRAMACION REALIZADA POR LA ALIANZA| INSTALACIÓN PROGRAMADA PARA EL 2025-11-28 | 28/11/2025 SE LLAMA AL CLIENTE, SE VALIDA INSTALACIÓN Y DISPONIBILIDAD, SE VISITA EL COMERCIO, SE INSTALA DATAFONO, LECTORA, ACCESORIOS EN APERTURA CB BANCOLOMBIA MIXTO, SE CAPACITA, PRUEBAS OK, TELECARGA TRNA</t>
  </si>
  <si>
    <t>OB004854</t>
  </si>
  <si>
    <t>76130</t>
  </si>
  <si>
    <t>TA-25-1330559</t>
  </si>
  <si>
    <t>3007082310</t>
  </si>
  <si>
    <t>CANDELARIA</t>
  </si>
  <si>
    <t>PTM CANDELARIA TEPAGA.COM</t>
  </si>
  <si>
    <t>FO-25-1884205</t>
  </si>
  <si>
    <t>26/11/2025 26-11 PROGRAMACION REALIZADA POR LA ALIANZA| INSTALACIÓN PROGRAMADA PARA EL 2025-11-27 | 27/11/2025 SE REALIZA INSTALACIÓN DE CB Y  PUBLICIDAD, AVISO EXTERIOR, DISPLAY - FLANGER.
‎SE REALIZA CAPACITACIÓN DE SOMOS BANCOLOMBIA. COMPENSACIÓN - MALAS PRÁCTICA. MANEJO DEL DATÁFONO Y SU RESPECTIVO MENU.
‎SE EXPLICA PROCESO DE CREACIÓN DE USUARIOS.
‎SE REALIZARON PRUEBAS OPERATIVAS SIN NOVEDAD.
‎CB NO CUENTA CON TARJETA PARA REALIZAR CONSULTA DE SALDOS
‎SE DEJAN 40 ROLLOS TÉRMICOS EN EL CB.
‎CB QUEDA OKEY.
‎</t>
  </si>
  <si>
    <t>OB004856</t>
  </si>
  <si>
    <t>76275</t>
  </si>
  <si>
    <t>TA-25-1330560</t>
  </si>
  <si>
    <t>3007082323</t>
  </si>
  <si>
    <t>FLORIDA</t>
  </si>
  <si>
    <t>PTM FLORIDA LUBRICANTES PINTUR</t>
  </si>
  <si>
    <t>FO-25-1884208</t>
  </si>
  <si>
    <t>26/11/2025 26-11 PROGRAMACION REALIZADA POR LA ALIANZA| INSTALACIÓN PROGRAMADA PARA EL 2025-11-27 | 27/11/2025 SE INSTALA EQUIPO, LECTOR Y ACCESORIOS, LUEGO SE REALIZA CAPACITACIÓN Y SE INSTALA PUBLICIDAD, PRIEBAS OK</t>
  </si>
  <si>
    <t>OB004857 - OB004190</t>
  </si>
  <si>
    <t>TA-25-1330561</t>
  </si>
  <si>
    <t>3007082331</t>
  </si>
  <si>
    <t>PTM JAMUNDI PAPELERIA Y VARIED</t>
  </si>
  <si>
    <t>FO-25-1884214</t>
  </si>
  <si>
    <t>26/11/2025 26-11 PROGRAMACION REALIZADA POR LA ALIANZA| INSTALACIÓN PROGRAMADA PARA EL 2025-11-28 | 28/11/2025 SE VISITA ESTABLECIMIENTO, SE REALIZA INSTALACIÓN CORRESPONSAL BANCOLOMBIA MIXTO. TRANSACCIONES DE PRUEBA EXITOSA. SE CAPACITA Y SE INSTALA PUBLICIDAD COMPLETA.</t>
  </si>
  <si>
    <t>OB004858 - OB004191</t>
  </si>
  <si>
    <t>76736</t>
  </si>
  <si>
    <t>TA-25-1330562</t>
  </si>
  <si>
    <t>3007082342</t>
  </si>
  <si>
    <t>SEVILLA</t>
  </si>
  <si>
    <t>PTM SEVILLA  DROGUERIA GLORIA</t>
  </si>
  <si>
    <t>FO-25-1884218</t>
  </si>
  <si>
    <t>26/11/2025 26-11 PROGRAMACION REALIZADA POR LA ALIANZA| INSTALACIÓN PROGRAMADA PARA EL 2025-11-27 | 27/11/2025 SE VISITA COMERCIO SE REALIZÓ APERTURA CB PURO REDEBANSE INSTALÓ DATAFONO, LECTOR, BASE, ROLLOS, PUBLICIDAD PRUEBAS OK.</t>
  </si>
  <si>
    <t>OB004859</t>
  </si>
  <si>
    <t>SANCHEZ SOLORZANO JUAN SEBASTIAN</t>
  </si>
  <si>
    <t>TA-25-1330563</t>
  </si>
  <si>
    <t>3007082349</t>
  </si>
  <si>
    <t>PTM TULUA RAPITIENDA HEDMONDT</t>
  </si>
  <si>
    <t>FO-25-1884220</t>
  </si>
  <si>
    <t>26/11/2025 26-11 PROGRAMACION REALIZADA POR LA ALIANZA| INSTALACIÓN PROGRAMADA PARA EL 2025-11-27 | 27/11/2025 SE REALIZA APERTURA DE CB BANCOLOMBIA MIXTO, SE INSTALA EQUIPO, ACCESORIOS Y PUBLICIDAD, SE REALIZAN PRUEBAS OK. SE ENTREGAN 40 ROLLOS TÉRMICOS REDEBAN.</t>
  </si>
  <si>
    <t>OB004860</t>
  </si>
  <si>
    <t>5042</t>
  </si>
  <si>
    <t>TA-25-1330564</t>
  </si>
  <si>
    <t>3007082321</t>
  </si>
  <si>
    <t>SANTA FE DE ANTIOQUIA</t>
  </si>
  <si>
    <t>PTM SANTA FE DE ANTIOQUIA VARI</t>
  </si>
  <si>
    <t>FO-25-1884223</t>
  </si>
  <si>
    <t>26/11/2025 26-11 PROGRAMACION REALIZADA POR LA ALIANZA| INSTALACIÓN PROGRAMADA PARA EL 2025-11-28 | 28/11/2025 INSTALACIÓN CB OK</t>
  </si>
  <si>
    <t>OB004861-OB004201</t>
  </si>
  <si>
    <t>TA-25-1330565</t>
  </si>
  <si>
    <t>3007082279</t>
  </si>
  <si>
    <t>PTM BOGOTA MISCELANEA URBANN</t>
  </si>
  <si>
    <t>FO-25-1884230</t>
  </si>
  <si>
    <t>26/11/2025 26-11 PROGRAMACION REALIZADA POR LA ALIANZA| INSTALACIÓN PROGRAMADA PARA EL 2025-11-28 | 28/11/2025 SE REALIZA INSTALACIÓN DE CORRESPONSAL BANCARIO CON  DATAFONO, SE CREAN USUARIOS DE CB INDICADOS POR EL CLIENTE, SE REALIZA PRUEBAS OK DE CB. CIERRES OK A CONFORMIDAD DE CORRESPONSAL SIN NOVEDAD EN INSTALACIÓN, NO SE REALIZA PRUEBA DE CONSULTA CDE SALDO NI DEPOSITO DEBIDO A QUE NO HAY TARJETA DE PRUEBA NI FACTURA DISPONIBLE.</t>
  </si>
  <si>
    <t>OB004862-OB001061</t>
  </si>
  <si>
    <t>LOZADA ROJAS CHRISTIAN ANDRES</t>
  </si>
  <si>
    <t>FECHA ASIGNACION A LINEA COMUNICACIONES</t>
  </si>
  <si>
    <t>FECHA CIERRE DEL TICKET (DD/MM/AAAA HH:MM)</t>
  </si>
  <si>
    <t>ACOMETIDA</t>
  </si>
  <si>
    <t>GRUPO_FALLA</t>
  </si>
  <si>
    <t>CATEGORIA</t>
  </si>
  <si>
    <t>FALLA</t>
  </si>
  <si>
    <t>OBSERVACION</t>
  </si>
  <si>
    <t>19075</t>
  </si>
  <si>
    <t>2940406</t>
  </si>
  <si>
    <t>3007029797</t>
  </si>
  <si>
    <t>INCIDENTE</t>
  </si>
  <si>
    <t>BALBOA</t>
  </si>
  <si>
    <t>BARRIO BELLO HORIZONTE BALBOA</t>
  </si>
  <si>
    <t>FO-25-1739872</t>
  </si>
  <si>
    <t>NO</t>
  </si>
  <si>
    <t>HARDWARE</t>
  </si>
  <si>
    <t>NO ENCIENDE</t>
  </si>
  <si>
    <t>DAÑO POS</t>
  </si>
  <si>
    <t>UNO A UNO</t>
  </si>
  <si>
    <t>CB UNO A UNO</t>
  </si>
  <si>
    <t>27/10/2025 EN COMUNICACION CON EL SR DANIELA BOTINA AL NUMERO 3112131929 SE CONFIRMAR FALLA Y DATOS . SE ESCALA PARA VISITA. | 31/10/2025 SE DDEBE VALIDAR DESPLAZAMIENTO PARA LA PROXIMA SEMANA YA QUE POR TEMAS DE ORDEN PUBLICO NO ES POSIBLE DESPLAZARSE EN EL MOMENTO. | 05/11/2025 EQUIPO NO ENCIENDE SE PROCEDE A CAMBIAR SE HACEN PRUEBAS OK TELECARGA DRNA</t>
  </si>
  <si>
    <t>BL01Y339</t>
  </si>
  <si>
    <t>17513</t>
  </si>
  <si>
    <t>2949931</t>
  </si>
  <si>
    <t>3007057847</t>
  </si>
  <si>
    <t>PACORA</t>
  </si>
  <si>
    <t>BARRIO PARQUE PRINCIPAL PACORA</t>
  </si>
  <si>
    <t>FO-25-1748333</t>
  </si>
  <si>
    <t>29/10/2025 SE ESCALA PARA VISITA. LLAMAR ANTES DE VISITAR, CONFIRMAR FALLA Y DATOS | 31/10/2025 SE ENCUENTRA PROBLEMAS CON LA VIA HACIA PACORA NO SE PUEDE REALIZAR DESPLAZAMIENTO , SE VALIDARA LA PROXIMA SEMANA | 05/11/2025 SE VISITA COMERCIO SE IDENTIFICA DATÁFONO SIN ENCENDER SOLO PITA SE REALIZA CAMBIO DE DATÁFONO SE REALIZA PRUEBAS OK</t>
  </si>
  <si>
    <t>HA00F657</t>
  </si>
  <si>
    <t>LOAIZA LOPEZ JHON FREDDY</t>
  </si>
  <si>
    <t>86749</t>
  </si>
  <si>
    <t>2952163</t>
  </si>
  <si>
    <t>3007032851</t>
  </si>
  <si>
    <t>SIBUNDOY</t>
  </si>
  <si>
    <t>BARRIO CASTELVI SIBUNDOY</t>
  </si>
  <si>
    <t>FO-25-1750657</t>
  </si>
  <si>
    <t>TECLADO</t>
  </si>
  <si>
    <t>29/10/2025 SE ESCALA PARA VISITA. LLAMAR ANTES DE VISITAR, CONFIRMAR FALLA Y DATOS | 01/11/2025 SE DEBE REALIZAR DESPLAZAMIENTO LA PROXIMA SEMANA YA QUE POR PROBLEMAS EN LA VIA NO SE PUEDDE VIAJAR. | 05/11/2025 SE REALIZA CAMBIO DE DATÁFONO POR DAÑO EN TECLADO, SE RECONFIGURA OK PARÁMETROS OK Y SE REALIZAN PRUEBAS EXITOSAS DE TRANSACCIÓNES</t>
  </si>
  <si>
    <t>9A002709</t>
  </si>
  <si>
    <t>PAZ MARTINEZ RICHARD HUMBERTO</t>
  </si>
  <si>
    <t>5411</t>
  </si>
  <si>
    <t>2954435</t>
  </si>
  <si>
    <t>3007019441</t>
  </si>
  <si>
    <t>LIBORINA</t>
  </si>
  <si>
    <t>SIMON BOLIVAR LIBORINA</t>
  </si>
  <si>
    <t>FO-25-1753516</t>
  </si>
  <si>
    <t>LECTOR DE BARRAS</t>
  </si>
  <si>
    <t>CABLE LECTORA AVERIADO</t>
  </si>
  <si>
    <t>29/10/2025 SE ESCALA PARA VISITA. LLAMAR ANTES DE VISITAR, CONFIRMAR FALLA Y DATOS | 01/11/2025 SE CAMBIA CABLE DE LECTOR</t>
  </si>
  <si>
    <t>AAAAA342</t>
  </si>
  <si>
    <t>CASTAÑEDA PALACIO CARLOS FELIPE</t>
  </si>
  <si>
    <t>5861</t>
  </si>
  <si>
    <t>2956913</t>
  </si>
  <si>
    <t>3007018510</t>
  </si>
  <si>
    <t>VENECIA</t>
  </si>
  <si>
    <t>PARQUE PPAL II VENECIA</t>
  </si>
  <si>
    <t>FO-25-1755916</t>
  </si>
  <si>
    <t>COMUNICACION</t>
  </si>
  <si>
    <t>30/10/2025 SE ESCALA PARA VISITA. LLAMAR ANTES DE VISITAR, CONFIRMAR FALLA Y DATOS | 01/11/2025 CIERRE EN LA VÍA POR DERRUMBE , SE ESPERA EL ACCESO EN LA VÍA | 01/11/2025 SE REALIZA CAMBIO DE EQUIPO PORQUE NO INICIALIZA SE HACEN PRUEBAS OK</t>
  </si>
  <si>
    <t>BL01Y316</t>
  </si>
  <si>
    <t>MONTOYA VELEZ ANDRES FELIPE</t>
  </si>
  <si>
    <t>2958591</t>
  </si>
  <si>
    <t>3007080294</t>
  </si>
  <si>
    <t>BARRIO NUEVA FRONTERA POPAYAN</t>
  </si>
  <si>
    <t>FO-25-1758927</t>
  </si>
  <si>
    <t>CIERRE</t>
  </si>
  <si>
    <t>MEMORIA DEL DISPOSITIVO INSUFICIENTE</t>
  </si>
  <si>
    <t>EJECUTADO / CANCELADO</t>
  </si>
  <si>
    <t>30/10/2025 SE ESCALA PARA VISITA. LLAMAR ANTES DE VISITAR, CONFIRMAR FALLA Y DATOS | 01/11/2025 SE REALIZA LLAMADA CON EL CLIENTE INFORMA SI PUEDE ATENDER TIENE PROBLEMAS CON EL CIERRE GENERAL SE LLEGA AL SITIO Y SE ENCUENTA CERRADO SE LLAMA AL CLIENTE INFORMA SE LE PRESENTO UN ASUNTO PERSONAL POR TANTO NO PUDO ATENDER SE LE INFORMA CERRAMOS EL CASO Y LLAMAR NUEVAMENTE CUANDO ESTE EN EL LOCAL</t>
  </si>
  <si>
    <t>NO APLICA</t>
  </si>
  <si>
    <t>2958748</t>
  </si>
  <si>
    <t>3007079319</t>
  </si>
  <si>
    <t>BARRIO EL RECUERDO POPAYAN 4</t>
  </si>
  <si>
    <t>FO-25-1759244</t>
  </si>
  <si>
    <t>ALERT IRRUPTION</t>
  </si>
  <si>
    <t>30/10/2025 SE ESCALA PARA VISITA. LLAMAR ANTES DE VISITAR, CONFIRMAR FALLA Y DATOS | 01/11/2025 SE LLEGA AL SITIO SE ENCUENTRA QUE EL DIA DE AYER EN LA TARDE  AL CLIENTE LE MIGRARON A WOMPI POR TANTO NO SE ATIENDE CASO</t>
  </si>
  <si>
    <t>2958800</t>
  </si>
  <si>
    <t>3007035736</t>
  </si>
  <si>
    <t>BARRIO LOS HOYOS POPAYAN</t>
  </si>
  <si>
    <t>FO-25-1758919</t>
  </si>
  <si>
    <t>LECTOR DE TARJETAS</t>
  </si>
  <si>
    <t>MENSAJE RETIRE TARJETA</t>
  </si>
  <si>
    <t>30/10/2025 SE ESCALA PARA VISITA. LLAMAR ANTES DE VISITAR, CONFIRMAR FALLA Y DATOS | 01/11/2025 SE REALIZA LLAMADA CON EL SEÑOR IGNACIO INFORMA EL PIN PAD YA ESTA FUNCIONANDO CORRECTAMENTE  YA LEE LAS TARJETAS OK</t>
  </si>
  <si>
    <t>SOPORTE TELEFONICO</t>
  </si>
  <si>
    <t>5147</t>
  </si>
  <si>
    <t>2961166</t>
  </si>
  <si>
    <t>3007048955</t>
  </si>
  <si>
    <t>CAREPA</t>
  </si>
  <si>
    <t>DISTRICOL INSUMOS EL PANADERO</t>
  </si>
  <si>
    <t>FO-25-1762976</t>
  </si>
  <si>
    <t>31/10/2025 SE ESCALA PARA VISITA. LLAMAR ANTES DE VISITAR, CONFIRMAR FALLA Y DATOS | 01/11/2025 DATAFONO APAGADO COMPLETAMENTE. DAÑO POS. USUARIA REPORTA QUE SE REINICIABA ALMOMENTO DE HACER UNA TRANSFERENCIA. SE HACE CAMBIO DE DATAFONO, SE CAMBIA LECTORA YA QUE LA ACTUAL NO ES COMPATIBLE CON DATAFONO DESK 2600 TIENE EL CANLE MUY CORTO. SE HACEN PRUEBAS DE CONSULTA DE SALDO,RETIRO Y CONIGNCION DEJANDO TODO OK</t>
  </si>
  <si>
    <t>AD00O592</t>
  </si>
  <si>
    <t>54599</t>
  </si>
  <si>
    <t>2961229</t>
  </si>
  <si>
    <t>3007054574</t>
  </si>
  <si>
    <t>RAGONVALIA</t>
  </si>
  <si>
    <t>BARRIO CENTENARIO RAGONVALIA</t>
  </si>
  <si>
    <t>FO-25-1762973</t>
  </si>
  <si>
    <t>31/10/2025 SE ESCALA PARA VISITA. LLAMAR ANTES DE VISITAR, CONFIRMAR FALLA Y DATOS | 02/11/2025 SE REALIZA LLAMADA AL NÚMERO 3138511784 Y SE ESTABLECE COMUNICACIÓN CON LA SEÑORA MARTA LOZANO, A QUIEN SE INFORMA QUE, POR MOTIVOS DE DISPONIBILIDAD DE TRANSPORTE Y DÍAS FESTIVOS EN LA ZONA, NO ES POSIBLE EFECTUAR EL DESPLAZAMIENTO AL MUNICIPIO EN LA FECHA PREVISTA. SE REPROGRAMA LA VISITA TÉCNICA PARA EL DÍA 04/11/2025, A PARTIR DE LAS 10:00 A.M. | 04/11/2025 SE VISITA COMERCIO Y SE REALIZA CAMBIO DE DETAFONO POR DAÑO DE RETIRE SU TARJETA, SE REALIZAN CIERRES Y PRUEBAS OK.</t>
  </si>
  <si>
    <t>II5ZZ964</t>
  </si>
  <si>
    <t>5579</t>
  </si>
  <si>
    <t>2961791</t>
  </si>
  <si>
    <t>3007059964</t>
  </si>
  <si>
    <t>PUERTO BERRIO</t>
  </si>
  <si>
    <t>BARRIO BRR CENTRO PUERTO BERRI</t>
  </si>
  <si>
    <t>FO-25-1763641</t>
  </si>
  <si>
    <t>SE REINICIA</t>
  </si>
  <si>
    <t>31/10/2025 SE ESCALA PARA VISITA. LLAMAR ANTES DE VISITAR, CONFIRMAR FALLA Y DATOS | 03/11/2025 SITIO TIPO III NO SE LOGRÓ VISITAR DÍA SÁBADO POR LEJANÍA DE MUNICIPIO. POR PROBLEMA DE DATAFONO Y SOPORTE PARA CAMBIOS VISITA DEBE SER REALIZADA EN DÍA HÁBIL PARA PODER REALIZAR CAMBIO DE EQUIPO POR REINICIOS. | 04/11/2025 SE CAMBIA EQUIPO POR DAÑO EN PUERTO DE ENERGÍA TODO QUEDA OK</t>
  </si>
  <si>
    <t>LA00A058</t>
  </si>
  <si>
    <t>5145</t>
  </si>
  <si>
    <t>2961932</t>
  </si>
  <si>
    <t>3007037596</t>
  </si>
  <si>
    <t>CARAMANTA</t>
  </si>
  <si>
    <t>DISTRICOL SURTICARAMANTA</t>
  </si>
  <si>
    <t>FO-25-1763651</t>
  </si>
  <si>
    <t>SOFTWARE</t>
  </si>
  <si>
    <t>VERIFIQUE PARAMETROS</t>
  </si>
  <si>
    <t>31/10/2025 SE ESCALA PARA VISITA. LLAMAR ANTES DE VISITAR, CONFIRMAR FALLA Y DATOS | 03/11/2025 SITIO TIPO III NO SE LOGRÓ AGENDAR PARA VISITA EL DÍA SÁBADO POR LEJANÍA DE MUNICIPIO. VISITA SERÁ REALIZADA DÍA MARTES. | 04/11/2025 SE REALIZÓ CONFIGURACIÓN DE COMUNICACIÓN</t>
  </si>
  <si>
    <t>9A00Q949</t>
  </si>
  <si>
    <t>2962225</t>
  </si>
  <si>
    <t>3007059982</t>
  </si>
  <si>
    <t>BARRIO BRR ROSA BLANCA VILLAVI</t>
  </si>
  <si>
    <t>FO-25-1763638</t>
  </si>
  <si>
    <t>IMPRESION</t>
  </si>
  <si>
    <t>NO IMPRIME UNO O VARIOS CARACTERES</t>
  </si>
  <si>
    <t>31/10/2025 SE ESCALA PARA VISITA. LLAMAR ANTES DE VISITAR, CONFIRMAR FALLA Y DATOS | 01/11/2025 SE REALIZA VISITA A COMERCIO LOCAL CERRADO SE REALIZA INTENTO DE COMUNICACIÓN VÍA TELEFÓNICA AL NÚMERO TELEFÓNICO 3203783078 NO ES POSIBLE CONTACTAR A TITULAR</t>
  </si>
  <si>
    <t>NA</t>
  </si>
  <si>
    <t>2962528</t>
  </si>
  <si>
    <t>3007081006</t>
  </si>
  <si>
    <t>PTM CALDAS BOTANICASALOMON</t>
  </si>
  <si>
    <t>FO-25-1764078</t>
  </si>
  <si>
    <t>FORMATO INVALIDO LECTOR DAÑADO</t>
  </si>
  <si>
    <t>31/10/2025 SE ESCALA PARA VISITA. LLAMAR ANTES DE VISITAR, CONFIRMAR FALLA Y DATOS | 31/10/2025 SE REALIZA CAMBIO DE LECTORA YA QUE NO LEÍA LAS FACTURAS.</t>
  </si>
  <si>
    <t>FJZZZ896 FJZZZ502</t>
  </si>
  <si>
    <t>RAMIREZ TABARES JUAN DIEGO</t>
  </si>
  <si>
    <t>2962900</t>
  </si>
  <si>
    <t>3007065243</t>
  </si>
  <si>
    <t>BARRIO VEREDA APIAY VILLAVICEN</t>
  </si>
  <si>
    <t>FO-25-1764704</t>
  </si>
  <si>
    <t>31/10/2025 SE ESCALA PARA VISITA. LLAMAR ANTES DE VISITAR, CONFIRMAR FALLA Y DATOS | 01/11/2025 SE VISITA CB Y SE REALIZA CAMBIO DE DATÁFONO POR DALO RN RL TECLADO. SE INSTALA NUEVO EQUIPO SE CONFIGURA POS SE INICIALIZA SE CREAN USUARIOS CORRECTAMENTE Y SE REALIZA PRUEBAS EXITOSAS PRUEBAS OK</t>
  </si>
  <si>
    <t>2A008782</t>
  </si>
  <si>
    <t>GARZON RUIZ LUIS MIGUEL</t>
  </si>
  <si>
    <t>2962925</t>
  </si>
  <si>
    <t>3007022814</t>
  </si>
  <si>
    <t>MULTIPAGAS CHAPINERO</t>
  </si>
  <si>
    <t>FO-25-1764689</t>
  </si>
  <si>
    <t>HUB</t>
  </si>
  <si>
    <t>DAÑO HUB</t>
  </si>
  <si>
    <t>31/10/2025 SE ESCALA PARA VISITA. LLAMAR ANTES DE VISITAR, CONFIRMAR FALLA Y DATOS | 01/11/2025 SE LLEGA A COMERCIO SE VÁLIDA DAÑO EN HUB EN EL CABLE ROTO SE CAMBIA SE REALIZAN PRUEBAS EXITOSAS</t>
  </si>
  <si>
    <t>BBBV322</t>
  </si>
  <si>
    <t>INFANTE SIERRA MANUEL FERNANDO</t>
  </si>
  <si>
    <t>15238</t>
  </si>
  <si>
    <t>2963025</t>
  </si>
  <si>
    <t>3007042195</t>
  </si>
  <si>
    <t>DUITAMA</t>
  </si>
  <si>
    <t>BARRIO SAN JUAN BOSCO DUITAMA</t>
  </si>
  <si>
    <t>FO-25-1764691</t>
  </si>
  <si>
    <t>NO AVANZA PAPEL</t>
  </si>
  <si>
    <t>31/10/2025 SE ESCALA PARA VISITA. LLAMAR ANTES DE VISITAR, CONFIRMAR FALLA Y DATOS | 01/11/2025 CAMBIO DE EQUIPO DAÑO EN IMPRESIÓN NO AVANZA PAPEL</t>
  </si>
  <si>
    <t>9A2ZZ531</t>
  </si>
  <si>
    <t>HERRERA GARZON JEYSON STEVENT</t>
  </si>
  <si>
    <t>5667</t>
  </si>
  <si>
    <t>2963381</t>
  </si>
  <si>
    <t>3007080962</t>
  </si>
  <si>
    <t>SAN RAFAEL</t>
  </si>
  <si>
    <t>BARRIOS SAN RAFAEL SAN RAFAEL</t>
  </si>
  <si>
    <t>FO-25-1765114</t>
  </si>
  <si>
    <t>MENSAJE CABLE DE RED DESCONECTADO</t>
  </si>
  <si>
    <t>31/10/2025 SE ESCALA PARA VISITA. LLAMAR ANTES DE VISITAR, CONFIRMAR FALLA Y DATOS | 01/11/2025 SE CAMBIA EQUIPO PORQUE NO QUIERE COGER EL INTERNET (DAÑO POS)</t>
  </si>
  <si>
    <t>FIZZZ296</t>
  </si>
  <si>
    <t>68276</t>
  </si>
  <si>
    <t>2963505</t>
  </si>
  <si>
    <t>3007075321</t>
  </si>
  <si>
    <t>FLORIDABLANCA</t>
  </si>
  <si>
    <t>BARRIO LA CUMBRE FLORIDABLANCA</t>
  </si>
  <si>
    <t>FO-25-1765117</t>
  </si>
  <si>
    <t>PANTALLA</t>
  </si>
  <si>
    <t>31/10/2025 SE ESCALA PARA VISITA. LLAMAR ANTES DE VISITAR, CONFIRMAR FALLA Y DATOS | 01/11/2025 SE REALIZA CAMBIO DE DATÁFONO POR DAÑO PANTALLA, SE CAMBIA PINPAD ERROR RETIRE TARJETA, SE INSTALA MAGIBOX. PRUEBAS Y LIMPIEZA DE EQUIPOS OK.</t>
  </si>
  <si>
    <t>LM003508</t>
  </si>
  <si>
    <t>8758</t>
  </si>
  <si>
    <t>2963598</t>
  </si>
  <si>
    <t>3007063501</t>
  </si>
  <si>
    <t>SOLEDAD</t>
  </si>
  <si>
    <t>DISTRICOL VARIEDADES DIANA</t>
  </si>
  <si>
    <t>FO-25-1765287</t>
  </si>
  <si>
    <t>31/10/2025 SE ESCALA PARA VISITA. LLAMAR ANTES DE VISITAR, CONFIRMAR FALLA Y DATOS | 01/11/2025 SE REALIZA VISITA SE PROCEDE A CAMBIAR EQUIPO YA QUE POSIBLE FALLA EN EL PUERTO DE RED ,SE CAMBIA EQUIPO SE HACEN PRUEBAS Y TODO OK, CB OPERATIVO</t>
  </si>
  <si>
    <t>HA00W611</t>
  </si>
  <si>
    <t>PORRAS CASTRO DARLON NASCK</t>
  </si>
  <si>
    <t>50110</t>
  </si>
  <si>
    <t>2963984</t>
  </si>
  <si>
    <t>3007074158</t>
  </si>
  <si>
    <t>BARRANCA DE UPIA</t>
  </si>
  <si>
    <t>BARRIO LAS FERIAS BARRANCA DE</t>
  </si>
  <si>
    <t>FO-25-1765711</t>
  </si>
  <si>
    <t>RODILLO AVERIADO</t>
  </si>
  <si>
    <t>31/10/2025 SE ESCALA PARA VISITA. LLAMAR ANTES DE VISITAR, CONFIRMAR FALLA Y DATOS | 02/11/2025 SE REALIZA CAMBIO DE TAPA Y ROLLO DE IMPRESORA</t>
  </si>
  <si>
    <t>SV0UZ873</t>
  </si>
  <si>
    <t>PEDREROS CONTRERAS MICHAEL STEVENS</t>
  </si>
  <si>
    <t>2963989</t>
  </si>
  <si>
    <t>3007079180</t>
  </si>
  <si>
    <t>BARRIO MOJICA CALI  2</t>
  </si>
  <si>
    <t>FO-25-1765710</t>
  </si>
  <si>
    <t>31/10/2025 SE ESCALA PARA VISITA. LLAMAR ANTES DE VISITAR, CONFIRMAR FALLA Y DATOS | 01/11/2025 SE CAMBIA LECTOR YA QUE SE REINICIA Y NO LEE RECIBOS</t>
  </si>
  <si>
    <t>A4UZZ534</t>
  </si>
  <si>
    <t>2964233</t>
  </si>
  <si>
    <t>3007045039</t>
  </si>
  <si>
    <t>DISTRICOL CARNES LA BENDICION</t>
  </si>
  <si>
    <t>FO-25-1765826</t>
  </si>
  <si>
    <t>31/10/2025 SE ESCALA PARA VISITA. LLAMAR ANTES DE VISITAR, CONFIRMAR FALLA Y DATOS | 01/11/2025 SE REALIZA CAMBIO DE EQUIPO POR DAÑO EN EL PUERTO DE RED DEL POS. EQUIPO QUEDA FUNCIONANDO CORRECTAMENTE.</t>
  </si>
  <si>
    <t>9B0IZ187</t>
  </si>
  <si>
    <t>MARIN PIEDRAHITA JIMMY ALEXIS</t>
  </si>
  <si>
    <t>25200</t>
  </si>
  <si>
    <t>2964277</t>
  </si>
  <si>
    <t>3007032607</t>
  </si>
  <si>
    <t>COGUA</t>
  </si>
  <si>
    <t>BARRIO CENTRO COGUA 1</t>
  </si>
  <si>
    <t>FO-25-1766042</t>
  </si>
  <si>
    <t>31/10/2025 SE ESCALA PARA VISITA. LLAMAR ANTES DE VISITAR, CONFIRMAR FALLA Y DATOS | 01/11/2025 DURANTE LA VISITA TECNICA ENCONTRAMOS QUE EL DATÁFONO SE ENCUENTRA ALERTADO SE REALIZA CAMBIO DE DATÁFONO PRUEBAS OK PARÁMETROS OKAY CIERRE OKAY</t>
  </si>
  <si>
    <t>11RZZ899</t>
  </si>
  <si>
    <t>GALEANO SORIANO JUAN DAVID</t>
  </si>
  <si>
    <t>2964520</t>
  </si>
  <si>
    <t>3007029031</t>
  </si>
  <si>
    <t>BARRIO CENTRO 59 PASTO</t>
  </si>
  <si>
    <t>FO-25-1766383</t>
  </si>
  <si>
    <t>ACTUALIZACION</t>
  </si>
  <si>
    <t>TECNOLOGIA</t>
  </si>
  <si>
    <t>31/10/2025 SE ESCALA PARA VISITA. LLAMAR ANTES DE VISITAR, CONFIRMAR FALLA Y DATOS | 01/11/2025 SE LLEGA A CORRESPONSAL SE VERIFICA FALLA EN EQUIPO DISPOSITIVO NO COMPATIBLE SE REALIZA CAMBIO DE DATAFONO SE INSTALA VERSION SE CONFIGURA PARÁMETROS SE INICIALIZA SE REALIZA PRUEBAS DE FUNCIONAMIENTO EXITOSAS CB QUEDA OPERATIVO</t>
  </si>
  <si>
    <t>BBBBE756</t>
  </si>
  <si>
    <t>5036</t>
  </si>
  <si>
    <t>2965022</t>
  </si>
  <si>
    <t>3007020491</t>
  </si>
  <si>
    <t>ANGELOPOLIS</t>
  </si>
  <si>
    <t>PARQUE PRINCIPAL ANGELOPOLIS</t>
  </si>
  <si>
    <t>FO-25-1766925</t>
  </si>
  <si>
    <t>31/10/2025 SE ESCALA PARA VISITA. LLAMAR ANTES DE VISITAR, CONFIRMAR FALLA Y DATOS | 01/11/2025 SE REALIZA VISITA A EQUIPO REDEBAN, SE CANCELA YA QUE EL EQUIPO REQUIERE CAMBIO POR DAÑO EN LECTOR DE TARJETA  Y USUARIOS YA CUENTAN CON NUEVO DATAFONO WOMPI</t>
  </si>
  <si>
    <t>AAAAS530</t>
  </si>
  <si>
    <t>HERNANDEZ CHAVARRIA JUAN CAMILO</t>
  </si>
  <si>
    <t>19418</t>
  </si>
  <si>
    <t>2965038</t>
  </si>
  <si>
    <t>3007054484</t>
  </si>
  <si>
    <t>LOPEZ</t>
  </si>
  <si>
    <t>PTM LOPEZ PUNTO SERVIS LOPEZ</t>
  </si>
  <si>
    <t>FO-25-1766923</t>
  </si>
  <si>
    <t>31/10/2025 SE ESCALA PARA VISITA. LLAMAR ANTES DE VISITAR, CONFIRMAR FALLA Y DATOS | 01/11/2025 SE REALIZA CAMBIO DE EQUIPO A6 ALERT IRRUPTION, CB BANCOLOMBIA PURO, PRUEBAS OK, EL CAMBIO DE EQUIPO SE REALIZO EN BUENAVENTURA POR SOLICITUD DE LA CLIENTE DEBIDO A PROBLEMAS DE ORDEN PUBLICO EN LÓPEZ DE MICAY</t>
  </si>
  <si>
    <t>TR7ZZ567</t>
  </si>
  <si>
    <t>68081</t>
  </si>
  <si>
    <t>2965430</t>
  </si>
  <si>
    <t>3007019793</t>
  </si>
  <si>
    <t>BARRANCABERMEJA</t>
  </si>
  <si>
    <t>PAGAFACIL BARRANCABERMEJA</t>
  </si>
  <si>
    <t>FO-25-1767030</t>
  </si>
  <si>
    <t>PINPAD</t>
  </si>
  <si>
    <t>PAGAFACIL</t>
  </si>
  <si>
    <t>31/10/2025 SE ESCALA PARA VISITA. LLAMAR ANTES DE VISITAR, CONFIRMAR FALLA Y DATOS | 01/11/2025 SE REALIZA LLAMADAS TELEFÓNICAS Y SE CONFIRMA ATENCIÓN EL DÍA SÁBADO HASTA LAS 12:00 DEBIDO A SER MUNICIPIOS TIPOLOGÍA 3 NO SE ALCANZA A VIAJAR Y SOLUCIONAR EL DÍA DE HOY.
DOMINGO YA FESTIVO NO TRABAJAN POR LO ANTERIOR SE VISITARA EL DÍA MARTES 3 DE NOVIEMBRE | 04/11/2025 CAMBIO DE PINPAD QUE NO LEE TARJETA CON CHIP PRUEBAS EXITOSAS</t>
  </si>
  <si>
    <t>AAAAL073</t>
  </si>
  <si>
    <t>PEÑA DIAZ IVAN YESID</t>
  </si>
  <si>
    <t>25718</t>
  </si>
  <si>
    <t>2965575</t>
  </si>
  <si>
    <t>3007023053</t>
  </si>
  <si>
    <t>SASAIMA</t>
  </si>
  <si>
    <t>BR SANTA INES SASAIMA</t>
  </si>
  <si>
    <t>FO-25-1767262</t>
  </si>
  <si>
    <t>CABLEADO</t>
  </si>
  <si>
    <t>CABLE TEFF AVERIADO</t>
  </si>
  <si>
    <t>31/10/2025 SE ESCALA PARA VISITA. LLAMAR ANTES DE VISITAR, CONFIRMAR FALLA Y DATOS | 01/11/2025 SE REALIZA COMUNICACION CON CLIENTE PARA CONFIRMAR VISITA ,CLIENTE INDICA QUE NO TRABAJA ESTE FIN DE SEMANA Y QUE SEA SER ATENDIDO EL DIA MARTES 4/11/2025 | 04/11/2025 SE REALIZA LA INSTALACIÓN DE CABLE DE RED , SE REALIZA PRUEBAS DE FUNCIONAMIENTO OK</t>
  </si>
  <si>
    <t>GZZZZ643</t>
  </si>
  <si>
    <t>MICHELI LOPEZ MIGUEL ANGEL</t>
  </si>
  <si>
    <t>2965685</t>
  </si>
  <si>
    <t>3007053104</t>
  </si>
  <si>
    <t>PTM TURBO GRANERO BRISAS DE M</t>
  </si>
  <si>
    <t>FO-25-1767195</t>
  </si>
  <si>
    <t>31/10/2025 SE ESCALA PARA VISITA. LLAMAR ANTES DE VISITAR, CONFIRMAR FALLA Y DATOS | 01/11/2025 NO SE REALIZA ACTIVIDAD DEBIDO QUE EL TRANSPORTE PARA EL CORREGIMIENTO ES LIMITADO POR SER SABADO Y FIN DE SEMANA DE PUENTE. SE LE INFORMA AL CLIENTE QUE ACTIVIDAD SERÁ ATENDIDA EL MARTES. | 05/11/2025 SE REALIZA CAMBIO DENLECGORA DE BARRAS POR CABLE MALO</t>
  </si>
  <si>
    <t>9C0NZ314</t>
  </si>
  <si>
    <t>CASTRO HENAO DANIEL ESTEBAN</t>
  </si>
  <si>
    <t>5266</t>
  </si>
  <si>
    <t>2965798</t>
  </si>
  <si>
    <t>3007039184</t>
  </si>
  <si>
    <t>ENVIGADO</t>
  </si>
  <si>
    <t>PTM ENVIGADO VANESSA</t>
  </si>
  <si>
    <t>FO-25-1767269</t>
  </si>
  <si>
    <t>31/10/2025 SE ESCALA PARA VISITA. LLAMAR ANTES DE VISITAR, CONFIRMAR FALLA Y DATOS | 01/11/2025 SE REALIZA CAMBIO DE LECTORA POR DAÑO EN CABLE</t>
  </si>
  <si>
    <t>GZ05Z882</t>
  </si>
  <si>
    <t>2965882</t>
  </si>
  <si>
    <t>3007077988</t>
  </si>
  <si>
    <t>PTM CALI VARIEDADES LA 8A</t>
  </si>
  <si>
    <t>FO-25-1767946</t>
  </si>
  <si>
    <t>DETERIORO</t>
  </si>
  <si>
    <t>DATAFONO</t>
  </si>
  <si>
    <t>01/11/2025 SE ESCALA PARA VISITA. LLAMAR ANTES DE VISITAR, CONFIRMAR FALLA Y DATOS | 01/11/2025 SE CAMBIO DATÁFONO YA QUE TENIA EL PUERTO USB MALO</t>
  </si>
  <si>
    <t>LMLZZ086</t>
  </si>
  <si>
    <t>5045</t>
  </si>
  <si>
    <t>2965926</t>
  </si>
  <si>
    <t>3007043294</t>
  </si>
  <si>
    <t>BARRIO LA MARTINA APARTADO</t>
  </si>
  <si>
    <t>FO-25-1767957</t>
  </si>
  <si>
    <t>PARAMETROS DE CONFIGURACION EN POS</t>
  </si>
  <si>
    <t>01/11/2025 SE ESCALA PARA VISITA. LLAMAR ANTES DE VISITAR, CONFIRMAR FALLA Y DATOS | 01/11/2025 SE REVISA PARAMETRO Y REINICIALIZA, VOUCHER SALE CORRECTAMENTE.</t>
  </si>
  <si>
    <t>GB0DZ166</t>
  </si>
  <si>
    <t>2966015</t>
  </si>
  <si>
    <t>3007073503</t>
  </si>
  <si>
    <t>BARRIO PASAJE COMERC LA BOLSA</t>
  </si>
  <si>
    <t>FO-25-1767314</t>
  </si>
  <si>
    <t>CABLE MAGICBOX AVERIADO</t>
  </si>
  <si>
    <t>31/10/2025 SE ESCALA PARA VISITA. LLAMAR ANTES DE VISITAR, CONFIRMAR FALLA Y DATOS | 01/11/2025 CAMBIO DE MAGIC BOX MALO SE DESCONECTA LA RED PRUEBAS OK NO TELECARGA</t>
  </si>
  <si>
    <t>FKZZZ680</t>
  </si>
  <si>
    <t>2966025</t>
  </si>
  <si>
    <t>3007033059</t>
  </si>
  <si>
    <t>OPRAP CC VIVA ENVIGADO NORTE</t>
  </si>
  <si>
    <t>FO-25-1767950</t>
  </si>
  <si>
    <t>01/11/2025 SE ESCALA PARA VISITA. LLAMAR ANTES DE VISITAR, CONFIRMAR FALLA Y DATOS | 01/11/2025 SE CAMBIA CABLE DE PIN PAD POR DETERIORO Y CAUSABA REINICIO A FRECUENTES. ADEMÁS SE CAMBIA TAPA DE IMPRESIÓN PORQUE ESTABA ROTA. TODO QUEDA OK.</t>
  </si>
  <si>
    <t>11WZZ225</t>
  </si>
  <si>
    <t>RODRIGUEZ PEREA JUAN CAMILO</t>
  </si>
  <si>
    <t>5591</t>
  </si>
  <si>
    <t>2966054</t>
  </si>
  <si>
    <t>3007023516</t>
  </si>
  <si>
    <t>PUERTO TRIUNFO</t>
  </si>
  <si>
    <t>BARRIO CENTRO PUERTO TRIUNFO</t>
  </si>
  <si>
    <t>FO-25-1767941</t>
  </si>
  <si>
    <t>01/11/2025 SE ESCALA PARA VISITA. LLAMAR ANTES DE VISITAR, CONFIRMAR FALLA Y DATOS | 04/11/2025 SE REALIZA LIMPIEZA A LOS ENGRANAJES DE LA IMPRESORA, SERVICIOS QUEDAN FUNCIONANDO CORRECTAMENTE</t>
  </si>
  <si>
    <t>ABC09478</t>
  </si>
  <si>
    <t>76520</t>
  </si>
  <si>
    <t>2966055</t>
  </si>
  <si>
    <t>3007025481</t>
  </si>
  <si>
    <t>PALMIRA</t>
  </si>
  <si>
    <t>BARRIO ZAMORANO III   PALMIRA</t>
  </si>
  <si>
    <t>FO-25-1767940</t>
  </si>
  <si>
    <t>01/11/2025 SE ESCALA PARA VISITA. LLAMAR ANTES DE VISITAR, CONFIRMAR FALLA Y DATOS | 01/11/2025 SE REALIZÓ GESTIÓN TELEFÓNICA PARA CONFIRMAR LA VISITA CON EL CLIENTE, LA CLIENTE ME INFORMA QUE EL DÍA DE AYER NO LE FUNCIONÓ LA CLAVE DEL SUPERVISOR PARA REALIZAR EL CIERRE, DURANTE LA LLAMADA SE LE INDICA QUE REINICIE EL DATÁFONO, LUEGO SE LE INDICA QUE INGRESE CON EL USUARIO AL MENU OPERATIVO DEL DATÁFONO,LA CLIENTA PROCEDE A HACER UN CIERRE PARCIAL DONDE LA CLAVE DEL SUPERVISOR (1526)SE ENCONTRÓ FUNCIONANDO OK SIN NOVEDAD,LA USUARIA AGRADECE LA ATENCIÓN BRINDADA Y MANIFIESTA QUE YA NO REQUIERE LA VISITA TÉCNICA EN EL SITIO YA QUE ESA ERA LA ÚNICA FALLA QUE ESTABA PRESENTANDO.</t>
  </si>
  <si>
    <t>SANCHEZ URREGO ROBINSON DAVID</t>
  </si>
  <si>
    <t>13001</t>
  </si>
  <si>
    <t>2966463</t>
  </si>
  <si>
    <t>3007071581</t>
  </si>
  <si>
    <t>BARRIO VILLA DE ARANJUEZ</t>
  </si>
  <si>
    <t>FO-25-1768573</t>
  </si>
  <si>
    <t>VERSION CARGA SO VR</t>
  </si>
  <si>
    <t>01/11/2025 SE ESCALA PARA VISITA. LLAMAR ANTES DE VISITAR, CONFIRMAR FALLA Y DATOS | 01/11/2025 SE REALIZA BORRADO DE VERSIÓN Y S.O TENÍA PROBLEMA CON EL CIERRE SE LE EXPLICA AL CLIENTE QUE HAGA CIERRE TODOS LOS DÍAS TODO OK</t>
  </si>
  <si>
    <t>LN00F209</t>
  </si>
  <si>
    <t>CANEDO HERRERA ALEXANDER</t>
  </si>
  <si>
    <t>2966487</t>
  </si>
  <si>
    <t>3007066625</t>
  </si>
  <si>
    <t>PTM PASTO ASESORARTE MULTISERV</t>
  </si>
  <si>
    <t>FO-25-1768878</t>
  </si>
  <si>
    <t>ALERTADO</t>
  </si>
  <si>
    <t>01/11/2025 SE ESCALA PARA VISITA. LLAMAR ANTES DE VISITAR, CONFIRMAR FALLA Y DATOS | 01/11/2025 SE VALIDA INCONVENIENTE , CLIENTE LABORA HASTA MEDIA DIA, SE PROGRAMARA VISITA EL DIA MARTES. | 04/11/2025 SE ENCUENTRA PIN PAD ALERTADO Y CABLE DE PIN PAD DAÑADO ,SE REALIZA CAMBIO DE PIN PAD Y CABLE Y SE RECONFIGURAR OK PARÁMETROS OK Y SE REALIZA PRUEBAS EXITOSAS DE TRANSACCIÓNES</t>
  </si>
  <si>
    <t>7A0BZ688</t>
  </si>
  <si>
    <t>2966492</t>
  </si>
  <si>
    <t>3007072301</t>
  </si>
  <si>
    <t>BARRIO MUTIS BUCARAMANGA 5</t>
  </si>
  <si>
    <t>FO-25-1768942</t>
  </si>
  <si>
    <t>01/11/2025 SE ESCALA PARA VISITA. LLAMAR ANTES DE VISITAR, CONFIRMAR FALLA Y DATOS | 01/11/2025 SE CAMBIA EQUIPO DEBIDO TECLADO DURO , SE REALIZA INYECCIÓN DE SISTEMA Y VERSIÓN INICIALIZADA OK PRUEBAS OK</t>
  </si>
  <si>
    <t>ON00N747</t>
  </si>
  <si>
    <t>HERRERA LUQUE SAUL JAVIER</t>
  </si>
  <si>
    <t>2966545</t>
  </si>
  <si>
    <t>3007032311</t>
  </si>
  <si>
    <t>PAGAFACIL BARRIO ORTIZ I</t>
  </si>
  <si>
    <t>FO-25-1768563</t>
  </si>
  <si>
    <t>01/11/2025 SE ESCALA PARA VISITA. LLAMAR ANTES DE VISITAR, CONFIRMAR FALLA Y DATOS | 01/11/2025 DATAFONO NO TIENE TONO SE REALIZA CARGA DE PARAMETRO. Y REINICIALIZACION</t>
  </si>
  <si>
    <t>111UZ771</t>
  </si>
  <si>
    <t>2966547</t>
  </si>
  <si>
    <t>3007025363</t>
  </si>
  <si>
    <t>ARA0030 PARQ INDUSTRIAL VIEJO</t>
  </si>
  <si>
    <t>FO-25-1769426</t>
  </si>
  <si>
    <t>RETAIL</t>
  </si>
  <si>
    <t>TIENDAS ARA</t>
  </si>
  <si>
    <t>01/11/2025 SE ESCALA CASO ARA A LA RED** TU SOLICITUD REFERENTE A GENERACIÓN DE CASOS CB ARA BANCOLOMBIA QUEDÓ RADICADA BAJO EL TICKET NÚMERO AL ÁREA ENCARGADA. | 01/11/2025 SE ESCALA CASO ARA A LA RED** TU SOLICITUD REFERENTE A GENERACIÓN DE CASOS CB ARA BANCOLOMBIA QUEDÓ RADICADA BAJO EL TICKET NÚMERO AL ÁREA ENCARGADA. | 01/11/2025 SE ESCALA CASO ARA A LA RED** TU SOLICITUD REFERENTE A GENERACIÓN DE CASOS CB ARA BANCOLOMBIA QUEDÓ RADICADA BAJO EL TICKET NÚMERO AL ÁREA ENCARGADA. | 01/11/2025 SE ESCALA CASO ARA A LA RED** TU SOLICITUD REFERENTE A GENERACIÓN DE CASOS CB ARA BANCOLOMBIA QUEDÓ RADICADA BAJO EL TICKET NÚMERO AL ÁREA ENCARGADA.</t>
  </si>
  <si>
    <t>2966553</t>
  </si>
  <si>
    <t>3007047319</t>
  </si>
  <si>
    <t>BARRIO LAS FLORES SAN MARCOS</t>
  </si>
  <si>
    <t>FO-25-1768611</t>
  </si>
  <si>
    <t>01/11/2025 SE ESCALA PARA VISITA. LLAMAR ANTES DE VISITAR, CONFIRMAR FALLA Y DATOS | 04/11/2025 SE VISITA COMERCIO POR UNA FALLA, SE HACE CAMBIO DE EQUIPO, CAUSAL G1 NO IMPRIME UNO O VARIOS CARACTERES, SE DEJA CON LA VERSIÓN 10,3, SE REALIZAN PRUEBAS OK, SE CREA USUARIO Y CONTRASEÑA.</t>
  </si>
  <si>
    <t>TR00D627</t>
  </si>
  <si>
    <t>CACERES HERNANDEZ ANDRES</t>
  </si>
  <si>
    <t>41016</t>
  </si>
  <si>
    <t>2966555</t>
  </si>
  <si>
    <t>3007071912</t>
  </si>
  <si>
    <t>AIPE</t>
  </si>
  <si>
    <t>AIPE SAN MARTIN</t>
  </si>
  <si>
    <t>FO-25-1768786</t>
  </si>
  <si>
    <t>01/11/2025 SE ESCALA ACTIVIDAD PARA GESTION WOMPI | 02/11/2025 POR HORARIO DE ATENCIÓN HOY NO ABREN. DISPONIBLE PARA VISITA EN  DIA HABIL. | 04/11/2025 SE REALIZA VISITA AL PUNTO SE CAMBIA PIN PAD POR FALLA EN EL TECLADO, SE CAMBIA TAMBIÉN EL DATAFONO YA QUE ESTE NO ES COMPATIBLE CON LA TECNOLOGÍA DSK 1600 DEL PIN PAD. SE DEJA EQUIPO CON VR 10.3 PRUEBAS CB OK CB OPERATIVO</t>
  </si>
  <si>
    <t>LN00M122</t>
  </si>
  <si>
    <t>2966627</t>
  </si>
  <si>
    <t>3007076979</t>
  </si>
  <si>
    <t>BARRIO BUENOS AIRES SOACHA</t>
  </si>
  <si>
    <t>FO-25-1776680 | FO-25-1768568</t>
  </si>
  <si>
    <t>05/11/2025 SE REALIZA VISITA AL COMERCIO PERO SE ENCUENTRA CERRADO TEL DE CONTACTO NO RESPONDE 3223265189</t>
  </si>
  <si>
    <t>A18ZZ416</t>
  </si>
  <si>
    <t>ROZO ROZO WILLIAM ASDRUBAL</t>
  </si>
  <si>
    <t>2966630</t>
  </si>
  <si>
    <t>3007016829</t>
  </si>
  <si>
    <t>PAGAFACIL BARRIO TRISTE</t>
  </si>
  <si>
    <t>FO-25-1768566</t>
  </si>
  <si>
    <t>01/11/2025 SE ESCALA PARA VISITA. LLAMAR ANTES DE VISITAR, CONFIRMAR FALLA Y DATOS | 01/11/2025 LIMPIEZA DE IMPRESORA SUCIAS OK PRUEBAS OK NO TELECARGA</t>
  </si>
  <si>
    <t>JFZZZ773</t>
  </si>
  <si>
    <t>27001</t>
  </si>
  <si>
    <t>2966635</t>
  </si>
  <si>
    <t>3007030020</t>
  </si>
  <si>
    <t>CHOCO</t>
  </si>
  <si>
    <t>QUIBDO</t>
  </si>
  <si>
    <t>DISTRICOL GRO A RA O</t>
  </si>
  <si>
    <t>FO-25-1768612</t>
  </si>
  <si>
    <t>01/11/2025 SE ESCALA PARA VISITA. LLAMAR ANTES DE VISITAR, CONFIRMAR FALLA Y DATOS | 05/11/2025 SE REEALIZA CAMBIO DE EQUIPO POR DAÑO? SE REALIZAN PRUEBAS Y EL CB QUEDA OPERATIVO</t>
  </si>
  <si>
    <t>BB0ZZ037</t>
  </si>
  <si>
    <t>ROBLEDO DIAZ ANDRES FELIPE</t>
  </si>
  <si>
    <t>76109</t>
  </si>
  <si>
    <t>2966648</t>
  </si>
  <si>
    <t>3007063162</t>
  </si>
  <si>
    <t>BUENAVENTURA</t>
  </si>
  <si>
    <t>BARRIO CENTRO BUENAVENTURA 9</t>
  </si>
  <si>
    <t>FO-25-1768881</t>
  </si>
  <si>
    <t>01/11/2025 SE ESCALA PARA VISITA. LLAMAR ANTES DE VISITAR, CONFIRMAR FALLA Y DATOS | 01/11/2025 SE REALIZA CAMBIO DE EQUIPO  E6 PUERTO IP MALO Y SE CAMBIA LECTOR L4 SE BLOQUEA, CB BANCOLOMBIA PURO, PRUEBAS OK</t>
  </si>
  <si>
    <t>JA00T600</t>
  </si>
  <si>
    <t>76377</t>
  </si>
  <si>
    <t>2966654</t>
  </si>
  <si>
    <t>3007011717</t>
  </si>
  <si>
    <t>LA CUMBRE</t>
  </si>
  <si>
    <t>LA CUMBRE  VALLE DEL CAUCA</t>
  </si>
  <si>
    <t>FO-25-1768871</t>
  </si>
  <si>
    <t>01/11/2025 SE ESCALA PARA VISITA. LLAMAR ANTES DE VISITAR, CONFIRMAR FALLA Y DATOS | 04/11/2025 BUUE DÍA CLIENTE NO LABORA EL FIN DE SEMANA SE VALIDARA EL DÍA MARTES | 04/11/2025 SE REALIZA BORRADO E INSTALACIÓN DE LA VERSIÓN DEL SOFTWARES, SE REALIZA INICIALIZACIÓN SIN NOVEDAD.
SE REALIZARON PRUEBAS OPERATIVAS SIN NOVEDAD.
CB QUEDA OKEY.</t>
  </si>
  <si>
    <t>GA00R085</t>
  </si>
  <si>
    <t>15776</t>
  </si>
  <si>
    <t>2966670</t>
  </si>
  <si>
    <t>3007029397</t>
  </si>
  <si>
    <t>SUTAMARCHAN</t>
  </si>
  <si>
    <t>BARRIO CENTRO SUTAMARCHAN</t>
  </si>
  <si>
    <t>FO-25-1769498</t>
  </si>
  <si>
    <t>01/11/2025 SE ESCALA PARA VISITA. LLAMAR ANTES DE VISITAR, CONFIRMAR FALLA Y DATOS | 03/11/2025 EN COMUNICACIÓN CON LA SEÑORA MARTHA AL MOVIL 3138923176, SE CONFIRMA QUE EL. DATAFONO ESTA MOSTRANDO LA HORA ERRONEA Y ADICIONALMENTE LAS TECLAS DEL DATAFONO ESTA FALLANDO, SE LE INFORMA QUE ES FIN DE SEMANA Y SE REQUIERE CAMBIO DE DATAFONO PERO AL SER FIN DE SEMANA NO ES POSIBLE REALIZAR ESTA GESTIÓN, SE LE INFORMA QUE LA VIISTA QUEDA PROGRAMADA PARA EL DÍA MARTES 4 DE NOVIEMBRE DEL 2025 DESPUÉS DE LAS 8AM EN ADELANTE SEGÚN DISPONIBILIDAD DE TRANSPORTE DE LA ZONA. | 04/11/2025 SE REALIZA VISITA AL COMERCIO, SE CONFIGURA LA HORA DEL EQUIPO POR SOLICITUD DEO CLIENTE, PRUEBAS OK.</t>
  </si>
  <si>
    <t>2ZZZZ579 AB00N307</t>
  </si>
  <si>
    <t>SOLER HOYOS CRISTIAN LEONARDO</t>
  </si>
  <si>
    <t>76823</t>
  </si>
  <si>
    <t>2966779</t>
  </si>
  <si>
    <t>3007026405</t>
  </si>
  <si>
    <t>TORO</t>
  </si>
  <si>
    <t>TORO III   VALLE DEL CAUCA</t>
  </si>
  <si>
    <t>FO-25-1769822</t>
  </si>
  <si>
    <t>TAPA IMPRESORA</t>
  </si>
  <si>
    <t>01/11/2025 SE ESCALA ACTIVIDAD PARA GESTION WOMPI | 02/11/2025 EN COMUNICACIÓN CON EL CLIENTE SE VÁLIDA QUE SE DEBE CAMBIAR EQUIPO, SE LE INDICA AL CLIENTE QUE SE VISITA EL MARTES YA QUE NO HAY SOPORTE DE PARTE DE RBM HOY Y MAÑANA DÍA FESTIVO. | 04/11/2025 VISITAMOS COMERCIO EL DATÁFONO TIENE LA TAPA DE LA IMPRESORA DAÑADA, REALOZAMOS CAMBIO LO CONFIGURAMOS REALIZAMOS PRUEBAS CON EL NUEVO DATÁFONO OK.</t>
  </si>
  <si>
    <t>BL01X656 GZ00Z327</t>
  </si>
  <si>
    <t>23580</t>
  </si>
  <si>
    <t>2966783</t>
  </si>
  <si>
    <t>3007059789</t>
  </si>
  <si>
    <t>PUERTO LIBERTADOR</t>
  </si>
  <si>
    <t>DISTRICOL ELBUENPRECIOPUERTOLI</t>
  </si>
  <si>
    <t>FO-25-1769867</t>
  </si>
  <si>
    <t>01/11/2025 SE ESCALA PARA VISITA. LLAMAR ANTES DE VISITAR, CONFIRMAR FALLA Y DATOS | 12/11/2025 SE VISITA SITIO, SE CAMBIA DATAFONO Y CABLE MAGIC BOX OK.
SE REALIZAN PRUEBAS EXITOSAS</t>
  </si>
  <si>
    <t>FUA0B329</t>
  </si>
  <si>
    <t>2966962</t>
  </si>
  <si>
    <t>3007030313</t>
  </si>
  <si>
    <t>BARRIO AEROPUERTO RIONEGRO RIO</t>
  </si>
  <si>
    <t>FO-25-1769870</t>
  </si>
  <si>
    <t>01/11/2025 SE ESCALA PARA VISITA. LLAMAR ANTES DE VISITAR, CONFIRMAR FALLA Y DATOS | 04/11/2025 SE REALIZA CAMBIO DE PINPAD SE REALIZA REINSTALACIÓN DE S.O Y VERSIÓN Y QUEDA OK SE HACEN PRUEBAS OK</t>
  </si>
  <si>
    <t>SVEZZ979</t>
  </si>
  <si>
    <t>54660</t>
  </si>
  <si>
    <t>2966983</t>
  </si>
  <si>
    <t>3007077564</t>
  </si>
  <si>
    <t>SALAZAR</t>
  </si>
  <si>
    <t>BARRIO CENTRO SALAZAR</t>
  </si>
  <si>
    <t>FO-25-1770110</t>
  </si>
  <si>
    <t>01/11/2025 SE ESCALA PARA VISITA. LLAMAR ANTES DE VISITAR, CONFIRMAR FALLA Y DATOS | 03/11/2025 SE REALIZA LLAMADA AL NÚMERO3134785466 Y SE ESTABLECE COMUNICACIÓN CON LA SR JOSUÉ, A QUIEN SE INFORMA QUE, POR MOTIVOS DE DISPONIBILIDAD DE TRANSPORTE Y DÍAS FESTIVOS EN LA ZONA, NO ES POSIBLE EFECTUAR EL DESPLAZAMIENTO AL MUNICIPIO EN LA FECHA PREVISTA. SE REPROGRAMA LA VISITA TÉCNICA PARA EL DÍA 04/11/2025, A PARTIR DE LAS 8AM | 04/11/2025 SE REALIZA VISITA, SE ENCUENTRA DATAFONO CON REVERSO PENDIENTE, SE REALIZA BORRADO DE TRANSACCIONES, SE REALIZAN PRUEBAS Y CIERRES OK.</t>
  </si>
  <si>
    <t>10HZZ132</t>
  </si>
  <si>
    <t>2967084</t>
  </si>
  <si>
    <t>3007039745</t>
  </si>
  <si>
    <t>PTM B MANGA ELIECER CASTRO</t>
  </si>
  <si>
    <t>FO-25-1770551</t>
  </si>
  <si>
    <t>02/11/2025 SE ESCALA PARA VISITA. LLAMAR ANTES DE VISITAR, CONFIRMAR FALLA Y DATOS | 02/11/2025 EN COMUNICACIÓN CON EL SEÑOR ELIECER AL. MOVIL 3168878678, SE VALIDA DISPONIBILIDAD DE ATENCIÓN PARA EL. DÍA MARTES 4 DE NOVIEMBRE DESPUÉS DE LAS 9 AM, YA QUE SE REQUIERE CAMBIO DE DATAFONO, SE VALIDA POR GESTIÓN TELEFÓNICA CABLEADO Y CONEXIONES, INDICA QUE LA FALLA PERSISTE SE LE INFORMA QUE POR SER FIN DE SEMANA NO ES POSIBLE REALIZAR EL CAMBIO DEL EQUIPO SE REPROGRAMA PARA EL DÍA MARTES 4 D NOVIEMBRE | 04/11/2025 SE REALIZA BORRADO DE SISTEMA OPERATIVO Y VERSIÓN 9.90 CREACIÓN DE USUARIOS PRUEBAS OK</t>
  </si>
  <si>
    <t>V1MZZ713</t>
  </si>
  <si>
    <t>2967085</t>
  </si>
  <si>
    <t>3007031198</t>
  </si>
  <si>
    <t>BARRIO EL CENTRO 13</t>
  </si>
  <si>
    <t>FO-25-1770548</t>
  </si>
  <si>
    <t>02/11/2025 SE ESCALA PARA VISITA. LLAMAR ANTES DE VISITAR, CONFIRMAR FALLA Y DATOS | 02/11/2025 SE REALIZÓ LLAMADA TELEFÓNICA AL NÚMERO 3023557239 SE HABLÓ CON LA SRA YANIT, SE LE MANIFIESTA QUE POR MOTIVO DE CAMBIO DE EQUIPO, EL SOPORTE VA HASTA LA 1PM DEL DÍA SÁBADO POR PARTE DE RBM, SE LE INDICA QUE SE REALIZARÁ VISITA EL DÍA MARTES 04/11/2025 APARTIR DE LAS 8AM | 04/11/2025 SE REALIZÓ LLAMADA TELEFÓNICA AL NÚMERO 3023557239 SE HABLÓ CON LA SRA YANIT INDICA QUE SE ENCUENTRA EL LOCAL QUE LA VISITEMOS EL DÍA MIÉRCOLES 05/11/2025 DESPUÉS DE LAS 8:30 AM | 05/11/2025 SE REALIZA VISITA AL COMERCIO Y SE ENCUENTRA DATAFONO IMPRIMIENDO MAL, SE REALIZA CAMBIO DE EQUIPO, PRUEBAS EXITOSAS</t>
  </si>
  <si>
    <t>TUZZZ812</t>
  </si>
  <si>
    <t>2967089</t>
  </si>
  <si>
    <t>3007033764</t>
  </si>
  <si>
    <t>BARRIO VILLACOLOMBIA CALI</t>
  </si>
  <si>
    <t>FO-25-1770543</t>
  </si>
  <si>
    <t>02/11/2025 SE ESCALA PARA VISITA. LLAMAR ANTES DE VISITAR, CONFIRMAR FALLA Y DATOS | 02/11/2025 SE REALIZÓ GESTIÓN TELEFÓNICA AL NÚMERO 3182876639 , PERSONA ENCARGADA INFORMA QUE NO ESTA ATENDIENDO EL DIA DE HOY,SE LE INFORMA QUE EL CASO SE ATIENDE EL DIA MARTES. | 04/11/2025 SE HACE MANTENIMIENTO SE LIMPIA DATAFONO Y QUEDA FUNCIONANDO CORRECTAMENTE</t>
  </si>
  <si>
    <t>1FZZZ149</t>
  </si>
  <si>
    <t>2967137</t>
  </si>
  <si>
    <t>3007079705</t>
  </si>
  <si>
    <t>PTM MEDELLIN ALPES MULTISERVIC</t>
  </si>
  <si>
    <t>FO-25-1770540</t>
  </si>
  <si>
    <t>02/11/2025 SE ESCALA PARA VISITA. LLAMAR ANTES DE VISITAR, CONFIRMAR FALLA Y DATOS | 02/11/2025 EN COMUNICACIÓN CON LA SEÑORA BETTY SEÑA AL NÚMERO 3224373966 INDICA QUE LA FALLA PERSISTE EL BAUCHER SACA UNA LÍNEA BLANCA QUE NO DEJA VER BIEN EL VALOR Y ADICIONAL A ESO NO PRESTAN SERVICIO DE CORRESPONSAL EL DÍA DE HOY DOMINGO NI MAÑANA LUNES FESTIVO, NO SE ENCUENTRAN EN LA CIUDAD, LLEGAN EL DÍA MARTES | 04/11/2025 SE REALIZA CAMBIO DE EQUIPO DESPUÉS DE COMPROBACIONES DE DAÑO EN IMPRESORA, PRUEBAS OK</t>
  </si>
  <si>
    <t>V1YZZ447 V1YZZ787</t>
  </si>
  <si>
    <t>2967388</t>
  </si>
  <si>
    <t>FO-25-1770899</t>
  </si>
  <si>
    <t>02/11/2025 SE ESCALA PARA VISITA. LLAMAR ANTES DE VISITAR, CONFIRMAR FALLA Y DATOS | 04/11/2025 SE LLAMA A LA SEÑORA MAGALI INFORMA EL DATAFONO EL DIA DE HOY SE LO MIGRARON A WOMPI POR TANTO SE CANCELA ACTIVIDAD</t>
  </si>
  <si>
    <t>2967450</t>
  </si>
  <si>
    <t>3007062324</t>
  </si>
  <si>
    <t>BARRIO VEGA ORIENTAL VILLAVICE</t>
  </si>
  <si>
    <t>FO-25-1770749</t>
  </si>
  <si>
    <t>02/11/2025 SE ESCALA PARA VISITA. LLAMAR ANTES DE VISITAR, CONFIRMAR FALLA Y DATOS | 04/11/2025 SE REALIZA CAMBIO DE LECTOR DE BARRAS POR DAÑO EN CABLE SE REALIZA PRUEBAS BÁSICAS SIN NOVEDAD</t>
  </si>
  <si>
    <t>OA00C245</t>
  </si>
  <si>
    <t>ROZO JIMENEZ EDGAR ARMANDO</t>
  </si>
  <si>
    <t>2967483</t>
  </si>
  <si>
    <t>3007066925</t>
  </si>
  <si>
    <t>BARRIO ALFONSO LOPEZ CUCUTA 5</t>
  </si>
  <si>
    <t>FO-25-1771108</t>
  </si>
  <si>
    <t>02/11/2025 SE ESCALA ACTIVIDAD PARA GESTION WOMPI | 04/11/2025 CASO CON FALLA ALERTADO. SE PROGRAMA PARA EL DIA  4/11/2025 POR  CAMBIO DE ACTIVO . EN AM | 04/11/2025 SE REALIZÓ VISITA AL COMERCIO Y SE ENCUENTRA DATAFONO MODO ALERTADO, SE REALIZA CAMBIO DE EQUIPO PRUEBAS EXITOSAS</t>
  </si>
  <si>
    <t>4A0AZ453</t>
  </si>
  <si>
    <t>2967529</t>
  </si>
  <si>
    <t>3007051869</t>
  </si>
  <si>
    <t>PTM  BARRANQUILLA  KANDS 2</t>
  </si>
  <si>
    <t>FO-25-1770750</t>
  </si>
  <si>
    <t>NO ENCIENDE SE REINICIA</t>
  </si>
  <si>
    <t>FUENTE PODER AVERIADA</t>
  </si>
  <si>
    <t>02/11/2025 SE ESCALA PARA VISITA. LLAMAR ANTES DE VISITAR, CONFIRMAR FALLA Y DATOS | 02/11/2025 DATAFONO TENÍA FUENTE DE PODER DAÑADA, SE REMPLAZA Y QUE OK</t>
  </si>
  <si>
    <t>BA0BZ023 NA00B769</t>
  </si>
  <si>
    <t>2967532</t>
  </si>
  <si>
    <t>3007058615</t>
  </si>
  <si>
    <t>PTM IBAGUE TIENDA ONLYS</t>
  </si>
  <si>
    <t>FO-25-1770772</t>
  </si>
  <si>
    <t>02/11/2025 SE ESCALA PARA VISITA. LLAMAR ANTES DE VISITAR, CONFIRMAR FALLA Y DATOS | 02/11/2025 SIN SOPORTE DE ACTIVOS REDEBAN PARA CAMBIO DE EQUIPO POR TECLADO MALO | 04/11/2025 SE REALIZA CAMBIO DE DATÁFONO POR TACLADO MALO, SE REALIZA PRUEBAS DE FUNCIONAMIENTO EXITOSAS. CUBRE CLAVE INSTALADO</t>
  </si>
  <si>
    <t>IVZZZ930 IWZZZ040</t>
  </si>
  <si>
    <t>68500</t>
  </si>
  <si>
    <t>2967985</t>
  </si>
  <si>
    <t>3007080035</t>
  </si>
  <si>
    <t>OIBA</t>
  </si>
  <si>
    <t>BARRIO POIMA OIBA OIBA</t>
  </si>
  <si>
    <t>FO-25-1772507</t>
  </si>
  <si>
    <t>03/11/2025 SE ESCALA PARA VISITA. LLAMAR ANTES DE VISITAR, CONFIRMAR FALLA Y DATOS | 04/11/2025 SE HACE PRESENCIA EN COMERCIO SE VALIDA ESTADO DEL EQUIPO CLIENTE INFORMA QUE EL EQUIPO SE LE HBAIA CAIDO Y SE LE HABÍA SALIDO EL RODILLO PERO QUE ELLA SE LE COLOCO Y EL EQUIPO YA ESTÁ IMPRIMIENDO BIEN SE VALIDA CONEXIONES OK  PRUEBAS OK SE PROCEDE A CERRAR ORDEN</t>
  </si>
  <si>
    <t>SAXZZ451</t>
  </si>
  <si>
    <t>BARRERA ORTEGA MARLON STWAR</t>
  </si>
  <si>
    <t>2967986</t>
  </si>
  <si>
    <t>3007071975</t>
  </si>
  <si>
    <t>YOPAL PROVINCIA</t>
  </si>
  <si>
    <t>FO-25-1772506</t>
  </si>
  <si>
    <t>ERROR DE TRANSACCIONES</t>
  </si>
  <si>
    <t>RECHAZO GENERAL</t>
  </si>
  <si>
    <t>03/11/2025 SE ESCALA PARA VISITA. LLAMAR ANTES DE VISITAR, CONFIRMAR FALLA Y DATOS | 03/11/2025 SIN SOPORTE DE REDEBAN PARA VALIDAR RECHAZO GENERAL | 04/11/2025 EN COMUNICACIÓN CON EL SEÑOR FRANCISCO ZULUAGA AL NUMERO 3144334647, INDICA NO REQUIERE LA VISITA, EL SERVICIO SE ENCUENTRA OPERATIVO.</t>
  </si>
  <si>
    <t>2967992</t>
  </si>
  <si>
    <t>3007070025</t>
  </si>
  <si>
    <t>PTM MEDELLIN TOSCANA Ñ2</t>
  </si>
  <si>
    <t>FO-25-1772489</t>
  </si>
  <si>
    <t>03/11/2025 SE ESCALA PARA VISITA. LLAMAR ANTES DE VISITAR, CONFIRMAR FALLA Y DATOS | 04/11/2025 SE REALIZA CAMBIO DE DATÁFONO POR DAÑO EN LECTOR DE TARJETAS.</t>
  </si>
  <si>
    <t>UV001531 UV001674</t>
  </si>
  <si>
    <t>VALLEDUPAR</t>
  </si>
  <si>
    <t>13473</t>
  </si>
  <si>
    <t>2968075</t>
  </si>
  <si>
    <t>3007061347</t>
  </si>
  <si>
    <t>MORALES</t>
  </si>
  <si>
    <t>BARRIO MINA GALLO MORALES</t>
  </si>
  <si>
    <t>FO-25-1772495</t>
  </si>
  <si>
    <t>03/11/2025 SE ESCALA PARA VISITA. LLAMAR ANTES DE VISITAR, CONFIRMAR FALLA Y DATOS | 05/11/2025 SE REALIZA VISITA Y SE HACE MANTENIMIENTO AL SISTEMA OPERATIVO Y VERSIÓN YA QUE PRESENTA ERROR EN PARÁMETROS DE COMUNICACIÓN SE HACEN PRUEBAS EXITOSA</t>
  </si>
  <si>
    <t>HA00J530</t>
  </si>
  <si>
    <t>44650</t>
  </si>
  <si>
    <t>2968094</t>
  </si>
  <si>
    <t>3007031484</t>
  </si>
  <si>
    <t>SAN JUAN DEL CESAR</t>
  </si>
  <si>
    <t>ARRIO CENTRO 6</t>
  </si>
  <si>
    <t>FO-25-1773177</t>
  </si>
  <si>
    <t>03/11/2025 SE ESCALA PARA VISITA. LLAMAR ANTES DE VISITAR, CONFIRMAR FALLA Y DATOS | 24/11/2025 BUENOS DIAS  SE VISITA CB Y SE LE HACE CAMBIO DE EQUIPO YA QUE HA TENIDO PROBLEMAS CON LA IMPRESIÓN</t>
  </si>
  <si>
    <t>1111D226</t>
  </si>
  <si>
    <t>BENITEZ CARVAJAL ALVARO JAVIER</t>
  </si>
  <si>
    <t>23001</t>
  </si>
  <si>
    <t>2968149</t>
  </si>
  <si>
    <t>3007065136</t>
  </si>
  <si>
    <t>BARRIO NUEVA ESPERANZA MONTERI</t>
  </si>
  <si>
    <t>FO-25-1772512</t>
  </si>
  <si>
    <t>03/11/2025 SE ESCALA PARA VISITA. LLAMAR ANTES DE VISITAR, CONFIRMAR FALLA Y DATOS | 04/11/2025 SE REALIZA LA VISITA AL COMERCIO, SE INSPECCIONA EL DATAFONO EVIDENCIANDO QUE AL IMPRIMIR VARIOS CARACTERES, SE PROCEDE A CAMBIAR EQUIPO SE CREAN USUARIOS SE CAPACITA AL CLIENTE EL CORRECTO FUNCIONAMIENTO DEL EQUIPO PIN PAD Y LECTORA DE BARRAS FUNCIONANDO CON NORMALIDAD PRUEBAS EXITOSAS. CB OPERA CON NORMALIDAD</t>
  </si>
  <si>
    <t>1A007846</t>
  </si>
  <si>
    <t>2968150</t>
  </si>
  <si>
    <t>3007011896</t>
  </si>
  <si>
    <t>SURTIFAMILIAR ALCAZARES</t>
  </si>
  <si>
    <t>FO-25-1772510</t>
  </si>
  <si>
    <t>SURTIFAMILIAR</t>
  </si>
  <si>
    <t>03/11/2025 SE ESCALA PARA VISITA. LLAMAR ANTES DE VISITAR, CONFIRMAR FALLA Y DATOS | 04/11/2025 SE CAMBIA DATÁFONO YA QUE TIENE RODILLO MALO</t>
  </si>
  <si>
    <t>SA00M803</t>
  </si>
  <si>
    <t>50313</t>
  </si>
  <si>
    <t>2968192</t>
  </si>
  <si>
    <t>3007056118</t>
  </si>
  <si>
    <t>GRANADA</t>
  </si>
  <si>
    <t>BARRIO PARAISO MEDIO EL PARAIS</t>
  </si>
  <si>
    <t>FO-25-1772744</t>
  </si>
  <si>
    <t>03/11/2025 SE ESCALA PARA VISITA. LLAMAR ANTES DE VISITAR, CONFIRMAR FALLA Y DATOS | 04/11/2025 SE REALIZA CAMBIO DE DATAFONO POR DAÑO EN IMPRESORA, NO AVANZA EL PAPEL, SE CREA USUARIO, PRUEBAS OK</t>
  </si>
  <si>
    <t>9BMZZ479</t>
  </si>
  <si>
    <t>MURCIA HERNANDEZ HARVEY IGNACIO</t>
  </si>
  <si>
    <t>2968260</t>
  </si>
  <si>
    <t>3007040473</t>
  </si>
  <si>
    <t>DISTRICOL MISCELANEA LA 45</t>
  </si>
  <si>
    <t>FO-25-1774106</t>
  </si>
  <si>
    <t>04/11/2025 SE ESCALA PARA VISITA. LLAMAR ANTES DE VISITAR, CONFIRMAR FALLA Y DATOS | 04/11/2025 SE VALIDA EL CABLEADO EN EL PUNTO Y ESTÁ BIEN, PERO NO CUENTA CON TAPA EL POS Y LO MUEVEN MUCHO POR LO CUAL, SE LE PONE UNA TAPA AL POS Y SE RECORTA UNA PARTE DEL ENSORTIJADO PARA QUE ENCAJE EL LECTOR DE BARRAS.</t>
  </si>
  <si>
    <t>AB0LZ209</t>
  </si>
  <si>
    <t>54518</t>
  </si>
  <si>
    <t>2968401</t>
  </si>
  <si>
    <t>3007078628</t>
  </si>
  <si>
    <t>PAMPLONA</t>
  </si>
  <si>
    <t>BARRIO CENTRO PAMPLONA 23</t>
  </si>
  <si>
    <t>FO-25-1773424</t>
  </si>
  <si>
    <t>03/11/2025 SE ESCALA PARA VISITA. LLAMAR ANTES DE VISITAR, CONFIRMAR FALLA Y DATOS | 05/11/2025 SE VISITA COMERCIO, SE REALIZA CAMBIO DE CABLE MAGIC BOX POR DAÑO, SE HACEN PRUEBAS EXITOSA, CB OPERATIVO.</t>
  </si>
  <si>
    <t>FAMZZ302</t>
  </si>
  <si>
    <t>17380</t>
  </si>
  <si>
    <t>2968735</t>
  </si>
  <si>
    <t>3007065582</t>
  </si>
  <si>
    <t>LA DORADA</t>
  </si>
  <si>
    <t>DISTRICOL KARAMELO TIENDA</t>
  </si>
  <si>
    <t>FO-25-1774105</t>
  </si>
  <si>
    <t>04/11/2025 SE ESCALA PARA VISITA. LLAMAR ANTES DE VISITAR, CONFIRMAR FALLA Y DATOS | 05/11/2025 SE CAMBIA DATÁFONO POR FALLA DEL PUERTO RJ-45 DE CONEXIÓN A INTERNET. SE HACEN LAS PRUEBAS DE TRANSACCIONES TODO OK</t>
  </si>
  <si>
    <t>4A00B173</t>
  </si>
  <si>
    <t>2968872</t>
  </si>
  <si>
    <t>3007072904</t>
  </si>
  <si>
    <t>BARRIO RAFAEL NUNEZ CUCUTA 1</t>
  </si>
  <si>
    <t>FO-25-1774635</t>
  </si>
  <si>
    <t>04/11/2025 SE ESCALA PARA VISITA. LLAMAR ANTES DE VISITAR, CONFIRMAR FALLA Y DATOS | 04/11/2025 SE VISITA COMERCIO, SE REALIZA CAMBIO DE DATFONO POR DAÑO DE PANTALLA, SE HACEN PRUEBAS OK.</t>
  </si>
  <si>
    <t>EF00S444</t>
  </si>
  <si>
    <t>68547</t>
  </si>
  <si>
    <t>2969105</t>
  </si>
  <si>
    <t>3007037553</t>
  </si>
  <si>
    <t>PIEDECUESTA</t>
  </si>
  <si>
    <t>PTM PIEDECUESTA EL EDEN</t>
  </si>
  <si>
    <t>FO-25-1774631</t>
  </si>
  <si>
    <t>04/11/2025 SE ESCALA PARA VISITA. LLAMAR ANTES DE VISITAR, CONFIRMAR FALLA Y DATOS | 04/11/2025 AE VISITA COMERCIO SE REALIZA EL CAMBIO DE EQUIPO DATÁFONO OK, PINPAD OK, VERSION 10.3 OK , SE REALIZAN PRUEBAS OK, PINPAD OK, LECTOR DE BARRAS OK, CB OPERATIVO</t>
  </si>
  <si>
    <t>GZ00O438 XP08Z051</t>
  </si>
  <si>
    <t>BARAJAS BERMUDEZ YAHIR MAURICIO</t>
  </si>
  <si>
    <t>50226</t>
  </si>
  <si>
    <t>2969160</t>
  </si>
  <si>
    <t>3007032635</t>
  </si>
  <si>
    <t>CUMARAL</t>
  </si>
  <si>
    <t>BARRIO CENTRO CUMARAL META 1</t>
  </si>
  <si>
    <t>FO-25-1775226</t>
  </si>
  <si>
    <t>04/11/2025 SE ESCALA PARA VISITA. LLAMAR ANTES DE VISITAR, CONFIRMAR FALLA Y DATOS | 05/11/2025 SE REALIZA VISITA AL CB POR SOLICITUD DATÁFONO ALERTADO, SE LLEGA AL PUNTO Y SE VERIFICA EL DATÁFONO EFECTIVAMENTE TIENE LA FALLA ALERT INTERRUPTION SE PROSE DE A REALIZAR EL CAMBIO DE EQUIPO SE INSTALA EL NUEVO SE REALIZAN PRUEBAS Y TODO OK</t>
  </si>
  <si>
    <t>BL01X771</t>
  </si>
  <si>
    <t>MOLINA CASTRO JAVIER ALBERTO</t>
  </si>
  <si>
    <t>94343</t>
  </si>
  <si>
    <t>2969191</t>
  </si>
  <si>
    <t>3007070792</t>
  </si>
  <si>
    <t>GUAINIA</t>
  </si>
  <si>
    <t>BARRANCO MINAS</t>
  </si>
  <si>
    <t>BARRANCOMINAS</t>
  </si>
  <si>
    <t>FO-25-1775222</t>
  </si>
  <si>
    <t>LECTOR DESCONFIGURADO</t>
  </si>
  <si>
    <t>04/11/2025 SE ESCALA PARA VISITA. LLAMAR ANTES DE VISITAR, CONFIRMAR FALLA Y DATOS | 07/11/2025 SE REALIZA CONTACTO VÍA WHATSAPP CON LA SEÑORA KAREN AL NÚMERO 3118522225 SE REALIZA SOPORTE A LECTOR DE BARRAS, CONFIGURACIÓN OK PRUEBAS OK SIN NOVEDAD</t>
  </si>
  <si>
    <t>2969394</t>
  </si>
  <si>
    <t>3007070395</t>
  </si>
  <si>
    <t>DISTRICOL MISCEL. NAGASHIMA</t>
  </si>
  <si>
    <t>FO-25-1775221</t>
  </si>
  <si>
    <t>04/11/2025 SE ESCALA PARA VISITA. LLAMAR ANTES DE VISITAR, CONFIRMAR FALLA Y DATOS | 05/11/2025 SE REALIZÓ GESTIÓN TELEFÓNICA Y SE CONFIRMÓ LA VISITA CON LA CLIENTE, AL LLEGAR AL SITIO UBICADO CON LA DIRECCIÓN EXACTA REGISTRADA NO SE ENCONTRÓ EL COMERCIO, SE CONTACTÓ NUEVAMENTE LA CLIENTE LA CUAL ME INDICA QUE ÉL CB YA SE ENCUENTRA EN OTRA DIRECCIÓN YA QUE SE TRASLADÓ, REDEBAN NO AUTORIZA ATENDER ESTE SERVICIO YA QUE AÚN NO EXISTE UNA SOLICITUD DE TRASLADO PARA LA ACTUALIZACIÓN DE LA DIRECCIÓN DEL CB EN EL SISTEMA, SE CONTACTA LA CLIENTA Y SE LE INDICA QUE DEBE HACER DICHA SOLICITUD Y SOLICITAR EL SERVICIO NUEVAMENTE.</t>
  </si>
  <si>
    <t>NO HUBO INTERVENCIÓN A LOS EQUIPOS.</t>
  </si>
  <si>
    <t>19455</t>
  </si>
  <si>
    <t>2969594</t>
  </si>
  <si>
    <t>3007066993</t>
  </si>
  <si>
    <t>MIRANDA</t>
  </si>
  <si>
    <t>PAGAFACIL MIRANDA</t>
  </si>
  <si>
    <t>FO-25-1775214</t>
  </si>
  <si>
    <t>PUERTO USB DAÑADO</t>
  </si>
  <si>
    <t>04/11/2025 SE ESCALA PARA VISITA. LLAMAR ANTES DE VISITAR, CONFIRMAR FALLA Y DATOS | 05/11/2025 SE REALIZA CABIO DE 3 HUB, 2 POR HB2 PUERTOS USB MALOS Y  1 POR HB3 NO RECONOCE CONECTOR, CB BANCOLOMBIA PURO, PRUEBAS OK</t>
  </si>
  <si>
    <t>6Z0IZ665 - 6Z0HZ950 - 6Z0IZ664</t>
  </si>
  <si>
    <t>27361</t>
  </si>
  <si>
    <t>2969771</t>
  </si>
  <si>
    <t>3007046094</t>
  </si>
  <si>
    <t>ISTMINA</t>
  </si>
  <si>
    <t>BARRIO CALLE PRINCIPAL ISTMINA</t>
  </si>
  <si>
    <t>FO-25-1775208</t>
  </si>
  <si>
    <t>AL REALIZAR CIERRE CARGA VERSION</t>
  </si>
  <si>
    <t>04/11/2025 SE ESCALA PARA VISITA. LLAMAR ANTES DE VISITAR, CONFIRMAR FALLA Y DATOS | 05/11/2025 SE REILZA CAMBIO DE EQUIPO POR REINICIO, SE REALIZA PRUEBAS Y EL CB QUEDA OPERATIVO</t>
  </si>
  <si>
    <t>XP004638</t>
  </si>
  <si>
    <t>2969804</t>
  </si>
  <si>
    <t>3007077110</t>
  </si>
  <si>
    <t>BARRIO JAMUNDI JAMUNDI 2</t>
  </si>
  <si>
    <t>FO-25-1775210</t>
  </si>
  <si>
    <t>04/11/2025 SE ESCALA PARA VISITA. LLAMAR ANTES DE VISITAR, CONFIRMAR FALLA Y DATOS | 05/11/2025 SE REALIZA CAMBIO DE HUB DEBIDO A DAÑO EN EL CABLE LO QUE OCASIONA CONSTANTES REINICIOS, SE REALIZA CAMBIO DE VERSIÓN YA QUE EL DATAFONO CONTABA CON LA VERSIÓN 9.92, SE REALIZAN PRUEBAS OK.</t>
  </si>
  <si>
    <t>LM8ZZ321</t>
  </si>
  <si>
    <t>17495</t>
  </si>
  <si>
    <t>2970300</t>
  </si>
  <si>
    <t>3007024076</t>
  </si>
  <si>
    <t>NORCASIA</t>
  </si>
  <si>
    <t>PTM MULTIMOVIL FC</t>
  </si>
  <si>
    <t>FO-25-1775530</t>
  </si>
  <si>
    <t>04/11/2025 SE ESCALA PARA VISITA. LLAMAR ANTES DE VISITAR, CONFIRMAR FALLA Y DATOS | 06/11/2025 SE CAMBIA DATÁFONO POR DETERIORO DEL TECLADO. SE HACEN LAS PRUEBAS DE TRANSACCIONES TODO OK</t>
  </si>
  <si>
    <t>ABC0W563 MA00C043</t>
  </si>
  <si>
    <t>2970543</t>
  </si>
  <si>
    <t>3007041183</t>
  </si>
  <si>
    <t>PTM CALI LA EXITOSA</t>
  </si>
  <si>
    <t>FO-25-1776465</t>
  </si>
  <si>
    <t>04/11/2025 SE ESCALA PARA VISITA. LLAMAR ANTES DE VISITAR, CONFIRMAR FALLA Y DATOS | 04/11/2025 SE REALIZA LIMPIEZA EN IMPRESORA, SE CAMBIA FUENTE Y MAGIC BOX DEBIDO A IMPRESIÓN BORROSA, SE REALIZA CAMBIO DE VERSIÓN EN EL DATAFONO YA QUE CONTABA CON LA VERSIÓN 9.92, SE REALIZAN PRUEBAS OK.</t>
  </si>
  <si>
    <t>AA0QZ396</t>
  </si>
  <si>
    <t>5697</t>
  </si>
  <si>
    <t>2970647</t>
  </si>
  <si>
    <t>3007026801</t>
  </si>
  <si>
    <t>EL SANTUARIO</t>
  </si>
  <si>
    <t>BARRIO SANTUARIO EL SANTUARIO</t>
  </si>
  <si>
    <t>FO-25-1776463</t>
  </si>
  <si>
    <t>04/11/2025 SE ESCALA PARA VISITA. LLAMAR ANTES DE VISITAR, CONFIRMAR FALLA Y DATOS | 05/11/2025 SE REALIZA CAMBIO DE FUENTE DE PODER YA QUE SE REINICIABA TRAS EL TACTO</t>
  </si>
  <si>
    <t>9999X094</t>
  </si>
  <si>
    <t>5376</t>
  </si>
  <si>
    <t>2970949</t>
  </si>
  <si>
    <t>3007074193</t>
  </si>
  <si>
    <t>LA CEJA</t>
  </si>
  <si>
    <t>BARRIO CORREGIMIENTO SAN JOSE</t>
  </si>
  <si>
    <t>FO-25-1776448</t>
  </si>
  <si>
    <t>04/11/2025 SE ESCALA PARA VISITA. LLAMAR ANTES DE VISITAR, CONFIRMAR FALLA Y DATOS | 05/11/2025 SE REALIZA CONFIGURACIÓN DE LECTOR YA QUE ESTABA DESCONOCIDO FIGURADO</t>
  </si>
  <si>
    <t>EG2ZZ991</t>
  </si>
  <si>
    <t>2971062</t>
  </si>
  <si>
    <t>3007012705</t>
  </si>
  <si>
    <t>PAGAFACIL SAN ANTONIO DE PRADO</t>
  </si>
  <si>
    <t>FO-25-1776446</t>
  </si>
  <si>
    <t>04/11/2025 SE ESCALA PARA VISITA. LLAMAR ANTES DE VISITAR, CONFIRMAR FALLA Y DATOS | 04/11/2025 SE LLAMA AL CLIENTE Y SE LE INDICA COMO HABILITAR EL LECTOR DE BARRAS, QUEDA OPERATIVO</t>
  </si>
  <si>
    <t>CARDONA MOLINA BROLIN STIVEN</t>
  </si>
  <si>
    <t>2971236</t>
  </si>
  <si>
    <t>3007073470</t>
  </si>
  <si>
    <t>PTM ITSMINA VARIEDADES MARIAMI</t>
  </si>
  <si>
    <t>FO-25-1776483</t>
  </si>
  <si>
    <t>04/11/2025 SE ESCALA PARA VISITA. LLAMAR ANTES DE VISITAR, CONFIRMAR FALLA Y DATOS | 06/11/2025 SE REALIZA VISITA, SE ENCONTRABA COMERCIO CERRADO, SE INTENTA COMUNICACIÓN SIN EXITO</t>
  </si>
  <si>
    <t>MM00Y632</t>
  </si>
  <si>
    <t>13688</t>
  </si>
  <si>
    <t>2971279</t>
  </si>
  <si>
    <t>3007080807</t>
  </si>
  <si>
    <t>SANTA ROSA DEL SUR</t>
  </si>
  <si>
    <t>BARRIO SAN MARTIN SANTA ROSA DEL SUR 3</t>
  </si>
  <si>
    <t>FO-25-1776439</t>
  </si>
  <si>
    <t>04/11/2025 SE ESCALA PARA VISITA. LLAMAR ANTES DE VISITAR, CONFIRMAR FALLA Y DATOS | 06/11/2025 CAMBIO DE EQUIPO POR DAÑO EN LA IMPRESORA SE HACEN PRUEBAS EXITOSA</t>
  </si>
  <si>
    <t>F8ZZZ005</t>
  </si>
  <si>
    <t>2971429</t>
  </si>
  <si>
    <t>FO-25-1776433</t>
  </si>
  <si>
    <t>04/11/2025 SE ESCALA PARA VISITA. LLAMAR ANTES DE VISITAR, CONFIRMAR FALLA Y DATOS | 05/11/2025 DATAFONO NO ENCIENDE Y SE REINICIA CONSTANTEMENTE, SE VALIDA BATERIA Y TERMINAL(DATAFONO) Y SE ENCUENTRAN EN PERFECTO ESTADO. SE PRUEBA CON OTRA MAGIBOX Y SE IDENTIFICA QUE LA EXISTENTE TIENE PROBLEMAS DE PODER QUE HACE QUE SE REINICIE EL EQUIPO CONSTANTEMENTE. SE INSTALA UNA NUEVA MAGIBOX SE HACEN PRUEBAS Y YA EL DATAFONO NO SE REINICIA AL MOMENTO DE HACER MOVIMIENTOS, TODO SE DEJA OK</t>
  </si>
  <si>
    <t>5234</t>
  </si>
  <si>
    <t>2971458</t>
  </si>
  <si>
    <t>3007010420</t>
  </si>
  <si>
    <t>DABEIBA</t>
  </si>
  <si>
    <t>DABEIBA II - ANTIOQUIA</t>
  </si>
  <si>
    <t>FO-25-1776428</t>
  </si>
  <si>
    <t>04/11/2025 SE ESCALA PARA VISITA. LLAMAR ANTES DE VISITAR, CONFIRMAR FALLA Y DATOS | 04/11/2025 SE LIMPIA ROLLO DE IMPRESORA PORQUE ESTABA MUY SUCIO Y SE LIMPIA LA IMPRESORA DEJÁNDOLA OK</t>
  </si>
  <si>
    <t>BA0LZ914</t>
  </si>
  <si>
    <t>2971604</t>
  </si>
  <si>
    <t>3007033739</t>
  </si>
  <si>
    <t>COMCARD B MANGA CENTRAL</t>
  </si>
  <si>
    <t>FO-25-1776431</t>
  </si>
  <si>
    <t>04/11/2025 SE ESCALA PARA VISITA. LLAMAR ANTES DE VISITAR, CONFIRMAR FALLA Y DATOS | 04/11/2025 SE REALIZA CAMBIO DE ETAPA LECTORA EQUIPO DESK 3500 PRUEBAS OK SERVICIO OPERATIVO</t>
  </si>
  <si>
    <t>1EZZZ877 II00S835</t>
  </si>
  <si>
    <t>2971738</t>
  </si>
  <si>
    <t>3007026345</t>
  </si>
  <si>
    <t>MERCALDAS CRISTO REY</t>
  </si>
  <si>
    <t>FO-25-1776492</t>
  </si>
  <si>
    <t>MERCALDAS</t>
  </si>
  <si>
    <t>04/11/2025 SE ESCALA PARA VISITA. LLAMAR ANTES DE VISITAR, CONFIRMAR FALLA Y DATOS | 05/11/2025 SE REALIZA VISITA SE CAMBIA LECTORA POR CABLE EN MAL ESTADO Y DETERIORADA Y SE CAMBIA FUENTE DE PODER YA QUE HACE MAL CONTACTO Y LO REINICIA, SE HACEN PRUEBAS SERVICIO OK</t>
  </si>
  <si>
    <t>SA00M796</t>
  </si>
  <si>
    <t>76616</t>
  </si>
  <si>
    <t>2971742</t>
  </si>
  <si>
    <t>3007057317</t>
  </si>
  <si>
    <t>RIOFRIO</t>
  </si>
  <si>
    <t>BARRIO CENTRO RIOFRIO 4</t>
  </si>
  <si>
    <t>FO-25-1776489</t>
  </si>
  <si>
    <t>04/11/2025 SE ESCALA PARA VISITA. LLAMAR ANTES DE VISITAR, CONFIRMAR FALLA Y DATOS | 05/11/2025 SE LLAMA AL CLIENTE SE VÁLIDA INCIDENTE Y DIRECCIÓN, SE VISITA EL COMERCIO, SE REVISA LOS EQUIPOS ESTÁ FALLANDO EL DATAFONO NO IMPRIME UNO O VARIOS CARACTERES POR LO QUE SE CAMBIA RESOLVIENDO EL DAÑO, PRUEBAS OK, TELECARGA TRNA</t>
  </si>
  <si>
    <t>TRSZZ884</t>
  </si>
  <si>
    <t>2971786</t>
  </si>
  <si>
    <t>3007037866</t>
  </si>
  <si>
    <t>DISTRICOL SERVITODO</t>
  </si>
  <si>
    <t>FO-25-1776585</t>
  </si>
  <si>
    <t>04/11/2025 SE ESCALA PARA VISITA. LLAMAR ANTES DE VISITAR, CONFIRMAR FALLA Y DATOS | 05/11/2025 SE HACE CAMBIO DE LECTORA YA QUE LA ACTUAL NO ENCIENDE Y CUANDO ENCIENDE NO LEE LOS CODIGOS DE BARRA. SE HACEN PRUEBA DE LECTORA DEJANDO TODO OK</t>
  </si>
  <si>
    <t>GZ00R505</t>
  </si>
  <si>
    <t>5190</t>
  </si>
  <si>
    <t>2972066</t>
  </si>
  <si>
    <t>3007018751</t>
  </si>
  <si>
    <t>CISNEROS</t>
  </si>
  <si>
    <t>COMCARD CISNEROS CELUFER</t>
  </si>
  <si>
    <t>FO-25-1776805</t>
  </si>
  <si>
    <t>04/11/2025 SE ESCALA PARA VISITA. LLAMAR ANTES DE VISITAR, CONFIRMAR FALLA Y DATOS | 04/11/2025 SE LIMPIA CONTACTO DE LECTOR CHIP SE HACEN PRUEBAS OK</t>
  </si>
  <si>
    <t>PZZZZ647</t>
  </si>
  <si>
    <t>5148</t>
  </si>
  <si>
    <t>2972072</t>
  </si>
  <si>
    <t>3007073576</t>
  </si>
  <si>
    <t>EL CARMEN DE VIBORAL</t>
  </si>
  <si>
    <t>DISTRICOL TIENDA OWEN EL CARME</t>
  </si>
  <si>
    <t>FO-25-1776804</t>
  </si>
  <si>
    <t>04/11/2025 SE ESCALA PARA VISITA. LLAMAR ANTES DE VISITAR, CONFIRMAR FALLA Y DATOS | 05/11/2025 SE REALIZA CAMBIO DE EQUIPO YA QUE SE ESTÁ REINICIANDO Y LAS TIRILLAS LAS SACA MUY BORROSAS</t>
  </si>
  <si>
    <t>SV00W501</t>
  </si>
  <si>
    <t>23162</t>
  </si>
  <si>
    <t>2972298</t>
  </si>
  <si>
    <t>3007058628</t>
  </si>
  <si>
    <t>CERETE</t>
  </si>
  <si>
    <t>DISTRICOL PARAISO TROPICAL</t>
  </si>
  <si>
    <t>FO-25-1777073</t>
  </si>
  <si>
    <t>04/11/2025 SE ESCALA PARA VISITA. LLAMAR ANTES DE VISITAR, CONFIRMAR FALLA Y DATOS | 05/11/2025 SE FORMATEA DATAFONO, SE INSTALA SO Y VR 10.3 PARA SOLUCIONAR FALLA, SE REALIZAN PRUEBAS OK</t>
  </si>
  <si>
    <t>IVZZZ943</t>
  </si>
  <si>
    <t>2972423</t>
  </si>
  <si>
    <t>3007055358</t>
  </si>
  <si>
    <t>DISTRICOL DROGUERIA WENDY</t>
  </si>
  <si>
    <t>FO-25-1777061</t>
  </si>
  <si>
    <t>04/11/2025 SE ESCALA PARA VISITA. LLAMAR ANTES DE VISITAR, CONFIRMAR FALLA Y DATOS | 05/11/2025 SE REALIZA CAMBIO DE DATÁFONO POR DETERIORO PANTALLA Y PUERTO USB EN DAÑO, PRUEBAS Y LIMPIEZA DE EQUIPOS OK.</t>
  </si>
  <si>
    <t>TRDZZ740</t>
  </si>
  <si>
    <t>2972431</t>
  </si>
  <si>
    <t>3007055525</t>
  </si>
  <si>
    <t>DISTRICOL MERCADOS LA CEIBA</t>
  </si>
  <si>
    <t>FO-25-1777060</t>
  </si>
  <si>
    <t>04/11/2025 SE ESCALA PARA VISITA. LLAMAR ANTES DE VISITAR, CONFIRMAR FALLA Y DATOS | 07/11/2025 SE CAMBIA FUENTE DE PODER</t>
  </si>
  <si>
    <t>9CGZZ295</t>
  </si>
  <si>
    <t>23189</t>
  </si>
  <si>
    <t>2972504</t>
  </si>
  <si>
    <t>3007040751</t>
  </si>
  <si>
    <t>CIENAGA DE ORO</t>
  </si>
  <si>
    <t>DISTRICOL FERREAGRO LEOMAR</t>
  </si>
  <si>
    <t>FO-25-1777067</t>
  </si>
  <si>
    <t>04/11/2025 SE ESCALA PARA VISITA. LLAMAR ANTES DE VISITAR, CONFIRMAR FALLA Y DATOS | 05/11/2025 SE REALIZA VISITA TÉCNICA Y SE HACÉ NECESARIO EL CAMBIO DE DATAFONO, POR FALLAS EN LECTURA DE TARJETAS, MENSAJE CONSTANTE DE RETIRÉ SU TARJETA, SE INSTALA DATAFONO PLACA 764619 Y SE RETIRA DATAFONO PLACA 761150, SE REALIZAN PRUEBAS Y SE DEJA EL SERVICIO NUEVAMENTE EN OPERACIÓN.</t>
  </si>
  <si>
    <t>AA0NZ752</t>
  </si>
  <si>
    <t>CASSIANI PEREZ RAUL RAMIRO</t>
  </si>
  <si>
    <t>2972525</t>
  </si>
  <si>
    <t>3007043591</t>
  </si>
  <si>
    <t>BARRIO AURES II BOGOTA 1</t>
  </si>
  <si>
    <t>FO-25-1777063</t>
  </si>
  <si>
    <t>04/11/2025 SE ESCALA PARA VISITA. LLAMAR ANTES DE VISITAR, CONFIRMAR FALLA Y DATOS | 06/11/2025 SE CAMBIA HUB, SE REALIZAN PRUEBAS, PRUEBAS OK</t>
  </si>
  <si>
    <t>1100F578</t>
  </si>
  <si>
    <t>ORTIZ YARA FRANKLYN ISRAEL</t>
  </si>
  <si>
    <t>2972575</t>
  </si>
  <si>
    <t>3007031898</t>
  </si>
  <si>
    <t>BARRIO URB GARCIA HERREROS I C</t>
  </si>
  <si>
    <t>FO-25-1777209</t>
  </si>
  <si>
    <t>04/11/2025 SE ESCALA PARA VISITA. LLAMAR ANTES DE VISITAR, CONFIRMAR FALLA Y DATOS | 05/11/2025 SE REALIZA VISITA AL COMERCIO Y SE ENCUENTRA DATAFONO MODO ALERTADO, SE REALIZA CAMBIO PRUEBAS EXITOSAS</t>
  </si>
  <si>
    <t>9B00C397</t>
  </si>
  <si>
    <t>20001</t>
  </si>
  <si>
    <t>2972620</t>
  </si>
  <si>
    <t>3007081359</t>
  </si>
  <si>
    <t>DISTRICOLSOLUCIONSERVICIOSPLAY</t>
  </si>
  <si>
    <t>FO-25-1777207</t>
  </si>
  <si>
    <t>04/11/2025 SE ESCALA PARA VISITA. LLAMAR ANTES DE VISITAR, CONFIRMAR FALLA Y DATOS | 05/11/2025 SE REALIZA VISITA POR SOLCITUD DE CLIENTE,SE LLEGA A SITIO CLIENTE NOS MANIFIESTA QUE EN OCACIONES EL DATÁFONO REALIZA TRANSACCIÓN OERO NO IMPRIME EL EQUIPO EN DIAS ANTERIORES CLIENTE SE VISITO SE LE REALIZO BORRADO E INSTALACON DE VERSIONAMIENTO Y S.O Y A LOS DIAS VOLVIO EL EQUIPO A FALLAR, CON NUEVA VISITA SE REALIZA CAMBIÓ DE EQUIPO DEJANDO EQUIPO DESK 3500 PRUEBAS OK AL 100%</t>
  </si>
  <si>
    <t>VGZZZ806</t>
  </si>
  <si>
    <t>MAESTRE MENGUAL EDGAR ENRIQUE</t>
  </si>
  <si>
    <t>20011</t>
  </si>
  <si>
    <t>2972854</t>
  </si>
  <si>
    <t>3007010052</t>
  </si>
  <si>
    <t>AGUACHICA</t>
  </si>
  <si>
    <t>BARRIO  MARIA EUGENIA</t>
  </si>
  <si>
    <t>FO-25-1777478</t>
  </si>
  <si>
    <t>04/11/2025 SE ESCALA PARA VISITA. LLAMAR ANTES DE VISITAR, CONFIRMAR FALLA Y DATOS | 06/11/2025 SE REALIZA LLAMADA AL CLIENTE Y CONTESTA LA SEÑORA OLGA PEÑALOZA, LA CUAL INDICA QUE DIAS ANTERIORES TENIA FALLAS CON LA CONEXIÓN DE INTERNET PERO QUE HOY SE ENCUENTRA FUNCIONANDO CORRECTAMENTE, HA ESTADO HACIENDO CUALQUIER TIPO DE TRANSACCIÓN SIN NINGÚN INCONVENIENTE</t>
  </si>
  <si>
    <t>15176</t>
  </si>
  <si>
    <t>2973194</t>
  </si>
  <si>
    <t>3007039211</t>
  </si>
  <si>
    <t>CHIQUINQUIRA</t>
  </si>
  <si>
    <t>BARRIO EL POLO CHIQUINQUIRA</t>
  </si>
  <si>
    <t>FO-25-1778025</t>
  </si>
  <si>
    <t>04/11/2025 SE ESCALA PARA VISITA. LLAMAR ANTES DE VISITAR, CONFIRMAR FALLA Y DATOS | 05/11/2025 SE VISITA CB MANTENIMIENTO DE EQUIPO CAMBIO DE RODILLO POR DAÑO PRUEBAS EXITOSAS</t>
  </si>
  <si>
    <t>GZ05Z829</t>
  </si>
  <si>
    <t>GONZALEZ GONZALEZ MARIO ALBERTO</t>
  </si>
  <si>
    <t>2973413</t>
  </si>
  <si>
    <t>3007064360</t>
  </si>
  <si>
    <t>PAGAFACIL GALERIA POPULAR</t>
  </si>
  <si>
    <t>FO-25-1778023</t>
  </si>
  <si>
    <t>04/11/2025 SE ESCALA PARA VISITA. LLAMAR ANTES DE VISITAR, CONFIRMAR FALLA Y DATOS | 05/11/2025 SE REALIZA CAMBIÓ DE PIN PAD Y HUB POR REINICO CONTANTE , PRUEBAS OK AL 100 %</t>
  </si>
  <si>
    <t>7A003833</t>
  </si>
  <si>
    <t>2973656</t>
  </si>
  <si>
    <t>3007063111</t>
  </si>
  <si>
    <t>PAGAFACIL PARQUE DE LA CANA</t>
  </si>
  <si>
    <t>FO-25-1788592</t>
  </si>
  <si>
    <t>06/11/2025 SE ESCALA PARA VISITA. LLAMAR ANTES DE VISITAR, CONFIRMAR FALLA Y DATOS | 06/11/2025 SE LIMPIA DATAFONO SE CAMBIA MAGIC BOX TETRA Y QUEDA FUNCIONANDO CORRECTAMENTE</t>
  </si>
  <si>
    <t>JA00T549</t>
  </si>
  <si>
    <t>2974449</t>
  </si>
  <si>
    <t>3007058442</t>
  </si>
  <si>
    <t>PTM BARRANQUILLA DROGUERIA YI</t>
  </si>
  <si>
    <t>FO-25-1778804</t>
  </si>
  <si>
    <t>26/10/2027 SE ESCALA PARA VISITA. LLAMAR ANTES DE VISITAR, CONFIRMAR FALLA Y DATOS | 05/11/2025 SE REALIZA VISITA AL COMERCIO SE ENCUENTRA DATÁFONO CON TAPA DE IMPRESORA DAÑADA LO CUAL NO DEJABA IMPRIMIR BIEN LOS VAUCHER SE CAMBIA TAPA DE IMPRESORA SE REALIZAN PRUEBAS EXITOSAS Y EL CB QUEDA OPERATIVO</t>
  </si>
  <si>
    <t>XYZZZ949 TRYZZ127</t>
  </si>
  <si>
    <t>PEÑALOZA GUTIERREZ RAFAEL GUSTAVO</t>
  </si>
  <si>
    <t>54385</t>
  </si>
  <si>
    <t>2974635</t>
  </si>
  <si>
    <t>3007039800</t>
  </si>
  <si>
    <t>LA ESPERANZA</t>
  </si>
  <si>
    <t>BARRIO LA FERIA I LA ESPERANZA</t>
  </si>
  <si>
    <t>FO-25-1778803</t>
  </si>
  <si>
    <t>26/10/2027 SE ESCALA PARA VISITA. LLAMAR ANTES DE VISITAR, CONFIRMAR FALLA Y DATOS | 06/11/2025 SE REALIZA VISITA AL COMERCIO SE HACE CAMBIO DE DATAFONO SE REALIZAN PRUEBAS OK</t>
  </si>
  <si>
    <t>9A0EZ834</t>
  </si>
  <si>
    <t>2974762</t>
  </si>
  <si>
    <t>3007074887</t>
  </si>
  <si>
    <t>BARRIO PATIO BONITO 3 BOGOTA</t>
  </si>
  <si>
    <t>FO-25-1778885</t>
  </si>
  <si>
    <t>04/11/2025 SE ESCALA PARA VISITA. LLAMAR ANTES DE VISITAR, CONFIRMAR FALLA Y DATOS | 05/11/2025 SE LLEGA A LA DIRECCIÓN INDICADA Y SE REALIZA CAMBIO DE PINPAD POR BLOQUEO EN LECTOR DE CHIPS . CUPO OK, SE REALIZA PRUEBA DE CONSULTA DE SALDO SE CONFIRMA FUNCIONAMIENTO DE LECTOR DE CHIPS.</t>
  </si>
  <si>
    <t>ONTZZ208</t>
  </si>
  <si>
    <t>2974976</t>
  </si>
  <si>
    <t>3007066265</t>
  </si>
  <si>
    <t>DISTRICOL EL REY DG</t>
  </si>
  <si>
    <t>FO-25-1778940</t>
  </si>
  <si>
    <t>04/11/2025 SE ESCALA PARA VISITA. LLAMAR ANTES DE VISITAR, CONFIRMAR FALLA Y DATOS | 05/11/2025 SE REALIZA CAMBIO DE DATAFONO POR A6 CAMBIO DE S.O Y VERSIÓN 9.90 CREACIÓN DE USUARIOS PRUEBAS OK SERVICIO OPERATIVO</t>
  </si>
  <si>
    <t>SA00M824</t>
  </si>
  <si>
    <t>50606</t>
  </si>
  <si>
    <t>2974987</t>
  </si>
  <si>
    <t>3007078912</t>
  </si>
  <si>
    <t>RESTREPO</t>
  </si>
  <si>
    <t>BARRIO CENTRO RESTREPO 6</t>
  </si>
  <si>
    <t>FO-25-1778938</t>
  </si>
  <si>
    <t>04/11/2025 SE ESCALA PARA VISITA. LLAMAR ANTES DE VISITAR, CONFIRMAR FALLA Y DATOS | 05/11/2025 SE REALIZA VISITA AL CB POR SOLICITUD DE IMPRESORA NO FUNCIONA, SE LLEGA AL LUGAR Y SE VERIFICA EL EQUIPO Y SE EVIDENCIA QUE LA TAPA DEL DATÁFONO NO  ESTÁ BIEN AJUSTADA, SE AJUSTA BIEN Y SE PEGA LA BASE YA QUE EL USUARIO COMENTA QUE POR ESTAR MOVIENDOLO SE DESAJUSTA, SE REALIZA PRUEBAS Y TODO OK</t>
  </si>
  <si>
    <t>F1SZZ785</t>
  </si>
  <si>
    <t>19364</t>
  </si>
  <si>
    <t>2975036</t>
  </si>
  <si>
    <t>3007038063</t>
  </si>
  <si>
    <t>JAMBALO</t>
  </si>
  <si>
    <t>BARRIO ZUMBICO JAMBALO</t>
  </si>
  <si>
    <t>FO-25-1781008</t>
  </si>
  <si>
    <t>05/11/2025 SE ESCALA PARA VISITA. LLAMAR ANTES DE VISITAR, CONFIRMAR FALLA Y DATOS | 10/11/2025 SE INGRESA LECTOR CABLE MALO SE PROCEDE A CAMBIAR LECTOR SE HACEN PRUEBAS OK</t>
  </si>
  <si>
    <t>GZ00Z970</t>
  </si>
  <si>
    <t>68162</t>
  </si>
  <si>
    <t>2975086</t>
  </si>
  <si>
    <t>3007012024</t>
  </si>
  <si>
    <t>CERRITO</t>
  </si>
  <si>
    <t>CERRITO - SANTANDER</t>
  </si>
  <si>
    <t>FO-25-1780984</t>
  </si>
  <si>
    <t>05/11/2025 SE ESCALA PARA VISITA. LLAMAR ANTES DE VISITAR, CONFIRMAR FALLA Y DATOS | 07/11/2025 SE INFORMA QUE DEBIDO A DERRUMBES EN LA VÍA BUCARAMANGA,-MALAGA EL TRASPORTE INTERMUNICIPAL NO ES FRECUENTE POR REMISIÓN DE LOS MISMOS NO ES POSIBLE EL DESPLAZAMIENTO EL DIA DE HOY POR LO ANTERIOR SE LE INDICO A LA SEÑORA AZUCENA QUE SE REALIZARÁ EL DÍA LUNES 10 DE NOV DEPENDIENDO COMO CONTINÚE ESTA VÍA | 09/11/2025 SE LE INFORMO A LA SEÑORA AZUCENA QUE INICIAMOS DESPLAZAMIENTO EL DÍA LUNES PARA ESTE MUNICIPIO Y LA ESTAREMOS VISITANDO | 11/11/2025 SE REALIZA CAMBIO DE DATÁFONO POR ERROR EN LA LECTURA DE TARJETA CON CHIP, PRUEBAS EXITOSAS</t>
  </si>
  <si>
    <t>JAAAG296</t>
  </si>
  <si>
    <t>2975105</t>
  </si>
  <si>
    <t>3007069782</t>
  </si>
  <si>
    <t>PAGAFACIL GUACARI</t>
  </si>
  <si>
    <t>FO-25-1778958</t>
  </si>
  <si>
    <t>04/11/2025 SE ESCALA PARA VISITA. LLAMAR ANTES DE VISITAR, CONFIRMAR FALLA Y DATOS | 05/11/2025 SE VISITA SITIO SE VERIFICA INFORMACIÓN SE REALIZA PRIMEROS AUXILIOS, DATÁFONO NO IMPRIME COMPLETO, SE OBSERVA DAÑO EN LOS PIÑONES INTERNOS, SE PROCEDE A CAMBIO DE EQUIPO, SE REALIZA PRUEBA TRX EXITOSA.</t>
  </si>
  <si>
    <t>NN000808</t>
  </si>
  <si>
    <t>2975112</t>
  </si>
  <si>
    <t>3007067507</t>
  </si>
  <si>
    <t>PTM FLORIDABLANCA TIENDA NUBIS</t>
  </si>
  <si>
    <t>FO-25-1781011</t>
  </si>
  <si>
    <t>05/11/2025 SE ESCALA PARA VISITA. LLAMAR ANTES DE VISITAR, CONFIRMAR FALLA Y DATOS | 05/11/2025 EN COMUNICACIÓN CON LA ADMINISTRADORA NUBIA DELGADO AL CELULAR 3118653581, INFORMA QUE LA FALLA DEL DATÁFONO NO IMPRIME Y ESTÁ MUY DETERIORADO QUE SE BLOQUEA MUY SEGUIDO, SE LE INFORMA QUE PARA CAMBIO DE EQUIPOS SOLO TENEMOS SOPORTE REDEBAN PARA CAMBIO DE EQUIPOS HASTA LAS 5:30 PM, CLIENTE INDICA QUE PODEMOS PASAR MAÑANA 6 DE NOVIEMBRE A LAS 8:00 AM SE REPROGRAMA ACTIVIDAD POR CAMBIO DE EQUIPO | 06/11/2025 SE REALIZA CAMBIO DE DATÁFONO, CABLE DESK 2600 Y FUENTE DESK 2600, POR FALLA DE IMPRESIÓN, NO AVANZA PAPEL, PRUEBAS Y LIMPIEZA DE EQUIPOS OK. CB MIXTO TERMINAL 9T00K335.</t>
  </si>
  <si>
    <t>9T00K193 9T00K335</t>
  </si>
  <si>
    <t>2975134</t>
  </si>
  <si>
    <t>3007066585</t>
  </si>
  <si>
    <t>BARRIO COLOMBIA BARRANCABERMEJ</t>
  </si>
  <si>
    <t>FO-25-1780997</t>
  </si>
  <si>
    <t>05/11/2025 SE ESCALA PARA VISITA. LLAMAR ANTES DE VISITAR, CONFIRMAR FALLA Y DATOS | 06/11/2025 SE VISITA COMERCIO PORQUE INFORMAN RUIDO EN FUENTE DE PODER, SE LLAGA AL SITIO Y EL RUIDO PROVIENE DE OTRO DISPOSITIVO DIFERENTE A BANCOLOMBIA SE HACEN PRUEBAS OK</t>
  </si>
  <si>
    <t>6A0AZ095</t>
  </si>
  <si>
    <t>2975180</t>
  </si>
  <si>
    <t>3007047959</t>
  </si>
  <si>
    <t>DISTRICOL TIENDA DILAN</t>
  </si>
  <si>
    <t>FO-25-1780983</t>
  </si>
  <si>
    <t>05/11/2025 SE ESCALA PARA VISITA. LLAMAR ANTES DE VISITAR, CONFIRMAR FALLA Y DATOS | 05/11/2025 SE CAMBIA DATÁFONO POR TECLADO BORROSO. SE HACEN LAS PRUEBAS DE TRANSACCIONES TODO OK</t>
  </si>
  <si>
    <t>9C00I697</t>
  </si>
  <si>
    <t>2975768</t>
  </si>
  <si>
    <t>3007027017</t>
  </si>
  <si>
    <t>ARRIO PARQUE PRINCIPAL III GU</t>
  </si>
  <si>
    <t>FO-25-1780959</t>
  </si>
  <si>
    <t>05/11/2025 SE ESCALA PARA VISITA. LLAMAR ANTES DE VISITAR, CONFIRMAR FALLA Y DATOS | 06/11/2025 SE REALIZA CONFIGURACIÓN DE LECTOR DE BARRAS SE HACEN PRUEBAS OK , SE CAMBIA CABLE DE LECTOR DE BARRAS OK</t>
  </si>
  <si>
    <t>9UZZZ709</t>
  </si>
  <si>
    <t>5790</t>
  </si>
  <si>
    <t>2975881</t>
  </si>
  <si>
    <t>3007044608</t>
  </si>
  <si>
    <t>TARAZA</t>
  </si>
  <si>
    <t>PTM TARAZA DROGUERIA LA FE TAR</t>
  </si>
  <si>
    <t>FO-25-1780954</t>
  </si>
  <si>
    <t>05/11/2025 SE ESCALA PARA VISITA. LLAMAR ANTES DE VISITAR, CONFIRMAR FALLA Y DATOS | 07/11/2025 SE REALIZA CAMBIO DE DATAFONO DEBIDO A REINICIOS Y PANTALLA SUCIA, Y SE CAMBIA PINPAD POR TECLADO MALO</t>
  </si>
  <si>
    <t>GA0AZ083</t>
  </si>
  <si>
    <t>2975923</t>
  </si>
  <si>
    <t>3007032310</t>
  </si>
  <si>
    <t>PAGAFACIL APARTADO CENTRO II</t>
  </si>
  <si>
    <t>FO-25-1780950</t>
  </si>
  <si>
    <t>05/11/2025 SE ESCALA PARA VISITA. LLAMAR ANTES DE VISITAR, CONFIRMAR FALLA Y DATOS | 05/11/2025 PIN PAD Y KECTORA NO ENCIENDEN.
SE VALIDAN CABLES EN EL HUB Y SE VALIDAN CONEXIONES. SE NORMALIZAN LOS EQUIPOS, EL PROBLEMA ERA EN CONEXIONES DE LOS CABLES EN EL HUB. SE HACEN PRUEBAN Y TODO FUNCIONA OK</t>
  </si>
  <si>
    <t>111JZ556</t>
  </si>
  <si>
    <t>18001</t>
  </si>
  <si>
    <t>2976067</t>
  </si>
  <si>
    <t>3007053542</t>
  </si>
  <si>
    <t>CAQUETA</t>
  </si>
  <si>
    <t>FLORENCIA</t>
  </si>
  <si>
    <t>DISTRICOL VARIEDADES MARY</t>
  </si>
  <si>
    <t>FO-25-1780945</t>
  </si>
  <si>
    <t>05/11/2025 SE ESCALA PARA VISITA. LLAMAR ANTES DE VISITAR, CONFIRMAR FALLA Y DATOS | 06/11/2025 SE REALIZA CAMBIO DE EQUIPO YA QUE TIENE LA TECLA 3 Y 0 DURA, Y DEMORA MUCHO EN IMPRIMIR, PRUEBAS CB OK SE DEJA OPERATIVO</t>
  </si>
  <si>
    <t>TR0VZ619</t>
  </si>
  <si>
    <t>BERMUDEZ SANCHEZ JOSE NEYBER</t>
  </si>
  <si>
    <t>41551</t>
  </si>
  <si>
    <t>2976355</t>
  </si>
  <si>
    <t>3007024704</t>
  </si>
  <si>
    <t>PITALITO</t>
  </si>
  <si>
    <t>MULTIPAGAS CC SAN ANTONIO</t>
  </si>
  <si>
    <t>FO-25-1793746 | FO-25-1780944</t>
  </si>
  <si>
    <t>EJECUTADO | EJECUTADO / CANCELADO</t>
  </si>
  <si>
    <t>07/11/2025 SE REALIZA CAMBIO DATAFONO POR FALLAS EN LOS RODILLOS , SE CONFIGURA E INICIALIZA, SE CREA USUARIO Y CLAVE CON EL CLIENTE, SE REALIZA PRUEBAS OK</t>
  </si>
  <si>
    <t>ABCVZ508</t>
  </si>
  <si>
    <t>ANDRADE HERNANDEZ JUAN CARLOS</t>
  </si>
  <si>
    <t>2976437</t>
  </si>
  <si>
    <t>3007028687</t>
  </si>
  <si>
    <t>REVAL PRADO VERANIEGO</t>
  </si>
  <si>
    <t>FO-25-1781373</t>
  </si>
  <si>
    <t>REVAL</t>
  </si>
  <si>
    <t>05/11/2025 SE ESCALA PARA VISITA. LLAMAR ANTES DE VISITAR, CONFIRMAR FALLA Y DATOS | 06/11/2025 ME COMUNICO CON COMERCIO AL NÚMERO 3053253578 INDICA QUE HABRÉN HASTA LAS 10 DE LA MAÑANA ,POR FUERTES LLUVIAS NO HAY DESPLAZAMIENTO | 06/11/2025 SE LLEGA A COMERCIO SE VÁLIDA FALLA EN CONEXIONES ELÉCTRICAS DEL CLIENTE SE CAMBIA DATÁFONO NO PRENDE SE VÁLIDAN PRUEBAS EXITOSA</t>
  </si>
  <si>
    <t>BBBB3491</t>
  </si>
  <si>
    <t>85010</t>
  </si>
  <si>
    <t>2976915</t>
  </si>
  <si>
    <t>3007036797</t>
  </si>
  <si>
    <t>AGUAZUL</t>
  </si>
  <si>
    <t>DISTRICOL SUPER DROGAS CUSIANA</t>
  </si>
  <si>
    <t>FO-25-1781361</t>
  </si>
  <si>
    <t>05/11/2025 SE ESCALA PARA VISITA. LLAMAR ANTES DE VISITAR, CONFIRMAR FALLA Y DATOS | 07/11/2025 EN COMUNICACIÓN CON LA SEÑORA MILENA ROBLES AL NUMERO 3148816180, SE COMPARTE MANUAL DE AUTOGESTION, SE ORIENTA PARA CONFIGURA LECTOR DE BARRAS. INDICA OPERATIVO EL SERVICIO.</t>
  </si>
  <si>
    <t>15236</t>
  </si>
  <si>
    <t>2977384</t>
  </si>
  <si>
    <t>3007040855</t>
  </si>
  <si>
    <t>CHIVOR</t>
  </si>
  <si>
    <t>BARRIO CENTRO CHIVOR 2</t>
  </si>
  <si>
    <t>FO-25-1781741</t>
  </si>
  <si>
    <t>05/11/2025 SE ESCALA PARA VISITA. LLAMAR ANTES DE VISITAR, CONFIRMAR FALLA Y DATOS | 06/11/2025 CAMBIO DE FUENTE DE PODER EXITOSA, CABLE DE CABLE ENTORCHADO EXITOSO. PRUEBAS OK</t>
  </si>
  <si>
    <t>AA0OZ828</t>
  </si>
  <si>
    <t>2977463</t>
  </si>
  <si>
    <t>3007078585</t>
  </si>
  <si>
    <t>PTM BUCARAMANGA INTERRAPIDISIM</t>
  </si>
  <si>
    <t>FO-25-1781839</t>
  </si>
  <si>
    <t>05/11/2025 SE ESCALA PARA VISITA. LLAMAR ANTES DE VISITAR, CONFIRMAR FALLA Y DATOS | 05/11/2025 SE ENCUENTRA DATAFONO DESCONFIGURADO, SE PROCEDE A FORMATEAR SE INSTALA S.O Y VERSION 9.90 SE HACEN PRUEBAS OK VISITA EXITOSA</t>
  </si>
  <si>
    <t>F1MZZ614 F1MZZ787</t>
  </si>
  <si>
    <t>2977897</t>
  </si>
  <si>
    <t>3007021372</t>
  </si>
  <si>
    <t>COMCARD APARTADO SERVICENTER</t>
  </si>
  <si>
    <t>FO-25-1782477</t>
  </si>
  <si>
    <t>05/11/2025 SE ESCALA PARA VISITA. LLAMAR ANTES DE VISITAR, CONFIRMAR FALLA Y DATOS | 06/11/2025 DATAFONO IMPRIME SOLO UN LADO TIENE TAPA IMPRESORA MALA, SE HACE CAMBIO DE TAPA Y SE SOLUCIONA  LA FALLA.
SE HACEN PRUEBAS DE IMPRESION , CONSULTA DE SALDO Y IMPRIMIR VERSION SE DEJA TODO OK.</t>
  </si>
  <si>
    <t>AAHZZ653 IINZZ669</t>
  </si>
  <si>
    <t>2977899</t>
  </si>
  <si>
    <t>3007077215</t>
  </si>
  <si>
    <t>BARRIO NUEVA GRANADA BARRANQUI</t>
  </si>
  <si>
    <t>FO-25-1782475</t>
  </si>
  <si>
    <t>05/11/2025 SE ESCALA PARA VISITA. LLAMAR ANTES DE VISITAR, CONFIRMAR FALLA Y DATOS | 06/11/2025 EL PIN PAD ESTABA EN IRRUPCIÓN SE PROCEDE A REALIZAR EL CAMBIO, SE REALIZAN PRUEBAS DE CORRECTO FUNCIONAMIENTO</t>
  </si>
  <si>
    <t>SX9ZZ503</t>
  </si>
  <si>
    <t>VILLACOB VILLACOB ELKIN EDUARDO</t>
  </si>
  <si>
    <t>5250</t>
  </si>
  <si>
    <t>2978188</t>
  </si>
  <si>
    <t>3007072823</t>
  </si>
  <si>
    <t>EL BAGRE</t>
  </si>
  <si>
    <t>BARRIO PRIMERO DE MAYO 5</t>
  </si>
  <si>
    <t>FO-25-1783108</t>
  </si>
  <si>
    <t>05/11/2025 SE ESCALA PARA VISITA. LLAMAR ANTES DE VISITAR, CONFIRMAR FALLA Y DATOS | 07/11/2025 SE REALIZÓ REFRES DE TERMINAL CON SOPORTE DE RBM MAYRA SILVA, SE INICIALIZO EQUIPO OK, PRUEBAS OK, TELECARGA DRNA</t>
  </si>
  <si>
    <t>EF00S363</t>
  </si>
  <si>
    <t>76892</t>
  </si>
  <si>
    <t>2978310</t>
  </si>
  <si>
    <t>3007021211</t>
  </si>
  <si>
    <t>YUMBO</t>
  </si>
  <si>
    <t>BARRIO CENTRO VIII YUMBO</t>
  </si>
  <si>
    <t>FO-25-1782471</t>
  </si>
  <si>
    <t>05/11/2025 SE ESCALA PARA VISITA. LLAMAR ANTES DE VISITAR, CONFIRMAR FALLA Y DATOS | 06/11/2025 SE VISITA CORRESPONSAL Y SE REALIZA MANTENIMIENTO A IMPRESORA . TRANSACCIONES DE PRUEBA EXITOSAS.</t>
  </si>
  <si>
    <t>9B2ZZ833</t>
  </si>
  <si>
    <t>2978336</t>
  </si>
  <si>
    <t>3007077516</t>
  </si>
  <si>
    <t>BARRIO GALAN BARRANQUILLA  6</t>
  </si>
  <si>
    <t>FO-25-1782470</t>
  </si>
  <si>
    <t>05/11/2025 SE ESCALA PARA VISITA. LLAMAR ANTES DE VISITAR, CONFIRMAR FALLA Y DATOS | 06/11/2025 EN COMUNICACION CON EL SEÑOR ANDERSON VIZCAÍNO. AL NÚMERO 3167482678,  ME INFORMA QUE ESTABA TENIENDO PROBLEMAS DE RECHAZO GENERAL, SE LE PIDE QUE POR FAVOR HAGA UNA PRUEBA Y ME INFORMA QUE SALIO APROBADA,  DESPUÉS DE VARIAS PRUEBAS ME INFORMA QUE ESTA TRABAJANDO PERFECTAMENTE, QUE NO ES NECESARIA LA VISITA</t>
  </si>
  <si>
    <t>2978491</t>
  </si>
  <si>
    <t>3007040322</t>
  </si>
  <si>
    <t>PTM MED PINATA TITA</t>
  </si>
  <si>
    <t>FO-25-1783105</t>
  </si>
  <si>
    <t>05/11/2025 SE ESCALA PARA VISITA. LLAMAR ANTES DE VISITAR, CONFIRMAR FALLA Y DATOS | 06/11/2025 LIMPIEZA DE IMPRESORA OK PRUEBAS OK</t>
  </si>
  <si>
    <t>9A0KZ164</t>
  </si>
  <si>
    <t>54820</t>
  </si>
  <si>
    <t>2978495</t>
  </si>
  <si>
    <t>3007015726</t>
  </si>
  <si>
    <t>TOLEDO</t>
  </si>
  <si>
    <t>BARRIO CENTRO TOLEDO</t>
  </si>
  <si>
    <t>FO-25-1783103</t>
  </si>
  <si>
    <t>05/11/2025 SE ESCALA PARA VISITA. LLAMAR ANTES DE VISITAR, CONFIRMAR FALLA Y DATOS | 09/11/2025 EN COMUNICACIÓN AL NÚMERO 3209020003, SE HABLA CON SEÑORA CLAUDIA PATRICIA, INDICA TENER DISPONIBILIDAD PARA EL DÍA LUNES | 12/11/2025 CAMBIO DE LECTOR DE BARRAS POR DAÑÓ</t>
  </si>
  <si>
    <t>9A00X290</t>
  </si>
  <si>
    <t>2978642</t>
  </si>
  <si>
    <t>3007046318</t>
  </si>
  <si>
    <t>PTM TIBU SERVICIOS YURI</t>
  </si>
  <si>
    <t>FO-25-1783093</t>
  </si>
  <si>
    <t>05/11/2025 SE ESCALA PARA VISITA. LLAMAR ANTES DE VISITAR, CONFIRMAR FALLA Y DATOS | 07/11/2025 SE REALIZÓ LLAMADA TELEFÓNICA AL NÚMERO 3114530216 SE HABLÓ CON LA SRA GERALDINE, MANIFIESTA QUE SE ENCUENTRA EN EL CORREGIMIENTO DE PACHELLY, SE LE INDICA QUE POR MOTIVO DE ORDEN PÚBLICO EN LA ZONA DEL CATATUMBO, NO SE ESTÁ REALIZANDO EL VIAJE A LA ZONA, SE LE INDICA QUE SE ESTÁN ATENDIENDO EN LA CIUDAD DE CUCUTA EN LA BODEGA LÍNEA COMUNICACIÓNES, CLIENTE MANIFIESTA TENER DISPONIBILIDAD PARA EL DÍA LUNES 10/11/2025 A LA ESPERA DE CONFIRMAR HORA | 08/11/2025 SE REALIZÓ LLAMADA TELEFÓNICA AL NÚMERO 3114530216 SE HABLÓ CON LA SRA GERALDINE Y NOS CONFIRMA QUE PARA EL DÍA LUNES 10/11/2025 A LAS 10AM NOS VISITA EN LA CIUDAD DE CUCUTA EN LA BODEGA Y NOS CONFIRMAS LOS DATOS DE LA PERSONA QUE VA A TRAER LOS EQUIPOS. | 10/11/2025 SE REALIZA LLAMADA TELEFÓNICA CON EL CLIENTE  Y SE ORGANIZA PARA ATENDER CASO EN BODEGA LÍNEA CUCUTA, SE ATIENDE CLIENTE EL  DÍA LUNES 10/11/2025 A LAS 9 AM Y SE VERIFICA LECTORA DAÑADA, SE REALIZA CAMBIO DE LECTORA PRUEBAS EXITOSAS</t>
  </si>
  <si>
    <t>BA005162</t>
  </si>
  <si>
    <t>2978644</t>
  </si>
  <si>
    <t>3007010482</t>
  </si>
  <si>
    <t>BARRIO CENTRO - AGUACHICA</t>
  </si>
  <si>
    <t>FO-25-1783090</t>
  </si>
  <si>
    <t>05/11/2025 SE ESCALA PARA VISITA. LLAMAR ANTES DE VISITAR, CONFIRMAR FALLA Y DATOS | 06/11/2025 SE REALIZA CAMBIO DE PINPAD, YA QUE BLOQUEABA AL DATAFONO Y LO REINICIABA, TAMBIEN SE COLOCABA LA PANTALLA EN BLANCA, DE IGUAL FORMA SE CAMBIA DATAFONO POR TEMA DE COMPATIBILIDAD, SE REALIZAN PRUEBAS, DEJANDO EL SERVICIO FUNCIONAL AL 100 %</t>
  </si>
  <si>
    <t>A00IZ822</t>
  </si>
  <si>
    <t>15185</t>
  </si>
  <si>
    <t>2978649</t>
  </si>
  <si>
    <t>3007078634</t>
  </si>
  <si>
    <t>CHITARAQUE</t>
  </si>
  <si>
    <t>DISTRICOL HERMANOS GAONA SILVA</t>
  </si>
  <si>
    <t>FO-25-1783089</t>
  </si>
  <si>
    <t>05/11/2025 SE ESCALA PARA VISITA. LLAMAR ANTES DE VISITAR, CONFIRMAR FALLA Y DATOS | 07/11/2025 SE REALIZA CAMBIO FUENTE DE PODER POR DAÑO</t>
  </si>
  <si>
    <t>SAOZZ050</t>
  </si>
  <si>
    <t>2978692</t>
  </si>
  <si>
    <t>3007018318</t>
  </si>
  <si>
    <t>MULTIPAGAS UNICO PASTO</t>
  </si>
  <si>
    <t>FO-25-1783227</t>
  </si>
  <si>
    <t>05/11/2025 SE ESCALA PARA VISITA. LLAMAR ANTES DE VISITAR, CONFIRMAR FALLA Y DATOS | 06/11/2025 SE VISITA CB. SE ENCUENTRA DATAFONO CON DAÑO EN EL PUERTO DE CARGA, AL MOVERLO SE REINICIA. SE REALIZA CAMBIO DE EQUIPO. SE REALIZA. PRUEBAS TX EXITOSAS. QUEDA OPERATIVO 
DATAFONO RETIRADO NO TIENE PLACA, SE VERIFICA EN INVENTARIO DE REDEBAN</t>
  </si>
  <si>
    <t>JYZZZ473</t>
  </si>
  <si>
    <t>2978700</t>
  </si>
  <si>
    <t>3007061303</t>
  </si>
  <si>
    <t>PTM PIEDECUESTA VARIEDADES CES</t>
  </si>
  <si>
    <t>FO-25-1783099</t>
  </si>
  <si>
    <t>05/11/2025 SE ESCALA PARA VISITA. LLAMAR ANTES DE VISITAR, CONFIRMAR FALLA Y DATOS | 06/11/2025 SE VISITA COMERCIO SE REALIZA Y VERIFICA CONEXIÓNES EN OPTIMAS CONDICIONES SE CONFIGURA LECTOR DE BARRAS , SE INSTALA VERSION 9.90 OK, SE REALIZA PRUEBAS OK, LECTOR DE BARRAS OK, CB OPERATIVO</t>
  </si>
  <si>
    <t>HA00J486 KA00C737</t>
  </si>
  <si>
    <t>2978703</t>
  </si>
  <si>
    <t>3007048676</t>
  </si>
  <si>
    <t>PTM  BOGOTA MICELANEA Y PAPELE</t>
  </si>
  <si>
    <t>FO-25-1783096</t>
  </si>
  <si>
    <t>05/11/2025 SE ESCALA PARA VISITA. LLAMAR ANTES DE VISITAR, CONFIRMAR FALLA Y DATOS | 06/11/2025 SE TIENE CONTACTO TELEFÓNICO CON LA SEÑORA ANGELA CUBILLOS 3102121867 PARA CONFIRMAR DIRECCIÓN, PERO NOS INDICA QUE EL DATAFONO YA ENCENDIÓ DEBIDO A QUE ESTABA MAL CONECTADO, POR TANTO SE CIERRA ORDEN</t>
  </si>
  <si>
    <t>SOTO LONDOÑO FREDY ALEXANDER</t>
  </si>
  <si>
    <t>5308</t>
  </si>
  <si>
    <t>2978722</t>
  </si>
  <si>
    <t>3007013743</t>
  </si>
  <si>
    <t>GIRARDOTA</t>
  </si>
  <si>
    <t>PARQUE GIRARDOTA</t>
  </si>
  <si>
    <t>FO-25-1783235</t>
  </si>
  <si>
    <t>05/11/2025 SE ESCALA PARA VISITA. LLAMAR ANTES DE VISITAR, CONFIRMAR FALLA Y DATOS | 06/11/2025 SE REALIZA GESTIÓN TELEFÓNICA AL NÚMERO 3135385032 SE LE INDICA AL USUARIO TATIANA RUIZ QUE SE LLEGA UNOS MINUTOS TARDE A PARTIR DE LA 1:30 O ANTES SI ABREN LA VÍA YA QUE HAY NOVEDAD EN LA VÍA DONDE SE SITUABA EL ANTIGUO PEAJITO YA QUE HAY UNA MULA ATRAVESADA VARADA, USUARIO ACEPTA | 06/11/2025 SE CAMBIA PINPAD CON LECTOR DE TARJETAS MALO, RECHAZA TODAS LAS TARJETAS, SE DEJAN SERVICIOS FUNCIONANDO CORRECTAMENTE</t>
  </si>
  <si>
    <t>A00JZ763</t>
  </si>
  <si>
    <t>2978825</t>
  </si>
  <si>
    <t>3007057035</t>
  </si>
  <si>
    <t>DISTRICOL REDPAG QUINTAS</t>
  </si>
  <si>
    <t>FO-25-1783226</t>
  </si>
  <si>
    <t>05/11/2025 SE ESCALA PARA VISITA. LLAMAR ANTES DE VISITAR, CONFIRMAR FALLA Y DATOS | 06/11/2025 SE REPISAN PARÁMETROS DE POS, SE INICIALIZA, SE REINICIA DISPOSITIVO Y CONTINUA LA FALLA DE LA LECTORA, SE CAMBIA LECTORA Y SE REALIZAN PRUEBAS, PRUEBAS OK A CONFORMIDAD DE CLIENTE. SE DEJA CUBRECLAVE QUE</t>
  </si>
  <si>
    <t>XPRZZ701</t>
  </si>
  <si>
    <t>2979001</t>
  </si>
  <si>
    <t>3007018317</t>
  </si>
  <si>
    <t>MULTIPAGAS CENTRO PASTO</t>
  </si>
  <si>
    <t>FO-25-1783637</t>
  </si>
  <si>
    <t>FORMATO INVALIDO</t>
  </si>
  <si>
    <t>05/11/2025 SE ESCALA PARA VISITA. LLAMAR ANTES DE VISITAR, CONFIRMAR FALLA Y DATOS | 06/11/2025 SE VISITA CB. SE EVIDENCIA LECTORA DE CÓDIGO DE BARRAS QUE PERDIÓ CONFIGURACIÓN, SE REALIZA CAMBIO DE LECTORA. SE REALIZA PRUEBAS TX EXITOSAS. QUEDA OPERATIVO</t>
  </si>
  <si>
    <t>JYZZZ378</t>
  </si>
  <si>
    <t>2979349</t>
  </si>
  <si>
    <t>3007028195</t>
  </si>
  <si>
    <t>PAGAFACIL   PLAZA CAICEDO II</t>
  </si>
  <si>
    <t>FO-25-1784609</t>
  </si>
  <si>
    <t>05/11/2025 SE ESCALA PARA VISITA. LLAMAR ANTES DE VISITAR, CONFIRMAR FALLA Y DATOS | 06/11/2025 DATAFONO TENIA LA HORA DESCUADRADA SE INICIALIZA Y QUEDA FUNCIONANDO CORRECTAMENTE</t>
  </si>
  <si>
    <t>9LZZZ752</t>
  </si>
  <si>
    <t>63470</t>
  </si>
  <si>
    <t>2979454</t>
  </si>
  <si>
    <t>3007076142</t>
  </si>
  <si>
    <t>QUINDIO</t>
  </si>
  <si>
    <t>MONTENEGRO</t>
  </si>
  <si>
    <t>PTM MONTENEGRO TECNIJUEGOS MON</t>
  </si>
  <si>
    <t>FO-25-1784603</t>
  </si>
  <si>
    <t>05/11/2025 SE ESCALA PARA VISITA. LLAMAR ANTES DE VISITAR, CONFIRMAR FALLA Y DATOS | 07/11/2025 SE VISITA COMERCIO SE REALIZÓ RE CONFIGURACIÓN DATAFONO SE REALIZÓ PRUEBA OK.</t>
  </si>
  <si>
    <t>SX0GZ293</t>
  </si>
  <si>
    <t>2979468</t>
  </si>
  <si>
    <t>3007021063</t>
  </si>
  <si>
    <t>MULTIPAGAS UNICENTRO CALI</t>
  </si>
  <si>
    <t>FO-25-1784599</t>
  </si>
  <si>
    <t>05/11/2025 SE ESCALA PARA VISITA. LLAMAR ANTES DE VISITAR, CONFIRMAR FALLA Y DATOS | 06/11/2025 SE HABLA CON LA SRA ANNY GUTIERREZ E INFORMA QUE EL EQUIPO YA ESTÁ OPERATIVO , QUE EL PERSONAL DE SISTEMAS LES AYUDO CON EL INTERNET Y TODO QUEDÓ OK Y OPERATIVO LA CLIENTA AUTORIZA CERRAR LA ORDEN</t>
  </si>
  <si>
    <t>2979531</t>
  </si>
  <si>
    <t>3007056139</t>
  </si>
  <si>
    <t>BARRIO LIBERTADORES TIBU 4</t>
  </si>
  <si>
    <t>FO-25-1784606</t>
  </si>
  <si>
    <t>05/11/2025 SE ESCALA PARA VISITA. LLAMAR ANTES DE VISITAR, CONFIRMAR FALLA Y DATOS | 06/11/2025 SE REALIZA SOPORTE EN BODEGA CUCUTA, YA QUE EL EQUIPO ESTE EN ZONA ROJA CATATUMBO, SE REALIZA CAMBIO DE DATAFONO POR DAÑO ALERT RUTION, SE HACEN PRUEBAS EXITOSA, CB OPERATIVO.</t>
  </si>
  <si>
    <t>9BMZZ500</t>
  </si>
  <si>
    <t>2979720</t>
  </si>
  <si>
    <t>3007077273</t>
  </si>
  <si>
    <t>MULTIPAGAS UNICO BUCARAMANGA</t>
  </si>
  <si>
    <t>FO-25-1784597</t>
  </si>
  <si>
    <t>05/11/2025 SE ESCALA PARA VISITA. LLAMAR ANTES DE VISITAR, CONFIRMAR FALLA Y DATOS | 06/11/2025 SE VISITA COMERCIO SE CAMBIA CABLE DE RED SE ENCUENTRA DETERIORADO , PRUEBAS OK</t>
  </si>
  <si>
    <t>FACZZ582</t>
  </si>
  <si>
    <t>2979825</t>
  </si>
  <si>
    <t>3007064045</t>
  </si>
  <si>
    <t>PTM BOGOTA DISTRIBUIDORA EVALU</t>
  </si>
  <si>
    <t>FO-25-1784594</t>
  </si>
  <si>
    <t>05/11/2025 SE ESCALA PARA VISITA. LLAMAR ANTES DE VISITAR, CONFIRMAR FALLA Y DATOS | 07/11/2025 SE HACE CAMBIO DE FUENTE DE PODER SE ENCUENTRA PARTIDA</t>
  </si>
  <si>
    <t>OA00O658 0A00O499</t>
  </si>
  <si>
    <t>GONZALEZ FANDIÑO SANTIAGO ERNESTO</t>
  </si>
  <si>
    <t>47053</t>
  </si>
  <si>
    <t>2979961</t>
  </si>
  <si>
    <t>3007012134</t>
  </si>
  <si>
    <t>ARACATACA</t>
  </si>
  <si>
    <t>ARACATACA - MAGDALENA</t>
  </si>
  <si>
    <t>FO-25-1784580</t>
  </si>
  <si>
    <t>05/11/2025 SE ESCALA PARA VISITA. LLAMAR ANTES DE VISITAR, CONFIRMAR FALLA Y DATOS | 06/11/2025 SE REALIZA LA VISITA SE ENCUENTRA EL PINPAD Y EL LECTOR DE BARRAS APAGADO PERO EL DATÁFONO SE ENCUENTRA ENCENDIDO SE REVISA Y EL MAGIC BOX NO ESTÁ MANDANDO CORRIENTE HACIA LOS ACCESORIOS SOLAMENTE HACIA EL DATÁFONO SE PROCEDE A CAMBIAR EL ACCESORIO MAGIC BOX, ARROJANDO RESULTADOS SATISFACTORIOS, Y ENCIENDO LOS ACCESORIOS, SE REALIZAN PRUEBAS Y TODO OK</t>
  </si>
  <si>
    <t>JAAAI250</t>
  </si>
  <si>
    <t>2980057</t>
  </si>
  <si>
    <t>3007038227</t>
  </si>
  <si>
    <t>BARRIO MANRIQUE MEDELLIN 7</t>
  </si>
  <si>
    <t>FO-25-1784582</t>
  </si>
  <si>
    <t>05/11/2025 SE ESCALA PARA VISITA. LLAMAR ANTES DE VISITAR, CONFIRMAR FALLA Y DATOS | 06/11/2025 SE LLEGA AL PUNTO, PERO EL COMERCIO ESTÁ CERRADO. VISITA CANCELADA.
SE REALIZAN 3 INTENTOS DE LLAMADA PERO NO CONTESTAN EN EL COMERCIO.</t>
  </si>
  <si>
    <t>0000000</t>
  </si>
  <si>
    <t>25297</t>
  </si>
  <si>
    <t>2980678</t>
  </si>
  <si>
    <t>3007029976</t>
  </si>
  <si>
    <t>GACHETA</t>
  </si>
  <si>
    <t>BARRIO GACHETA 1</t>
  </si>
  <si>
    <t>FO-25-1784868</t>
  </si>
  <si>
    <t>05/11/2025 SE ESCALA PARA VISITA. LLAMAR ANTES DE VISITAR, CONFIRMAR FALLA Y DATOS | 06/11/2025 SE REALIZA VISITA A CAMPO, SE EVIDENCIA EQUIPO QUE SE REINICIA SOLO, SE PROCEDE A CAMBIAR EQUIPO SE CREA USUARIOS PRUEBAS OK</t>
  </si>
  <si>
    <t>F1MZZ266</t>
  </si>
  <si>
    <t>2980681</t>
  </si>
  <si>
    <t>3007051930</t>
  </si>
  <si>
    <t>BARRIO SAN DIEGO LIBORINA</t>
  </si>
  <si>
    <t>FO-25-1784865</t>
  </si>
  <si>
    <t>05/11/2025 SE ESCALA PARA VISITA. LLAMAR ANTES DE VISITAR, CONFIRMAR FALLA Y DATOS | 08/11/2025 SE LIMPIA CONTACTO DE CHIP SE HACEN PRUEBAS QUEDA OK</t>
  </si>
  <si>
    <t>TR0BZ768</t>
  </si>
  <si>
    <t>41001</t>
  </si>
  <si>
    <t>2980846</t>
  </si>
  <si>
    <t>3007057051</t>
  </si>
  <si>
    <t>BARRIO LUIS IGNACIO ANDRADE NE</t>
  </si>
  <si>
    <t>FO-25-1785481</t>
  </si>
  <si>
    <t>06/11/2025 SE ESCALA PARA VISITA. LLAMAR ANTES DE VISITAR, CONFIRMAR FALLA Y DATOS | 06/11/2025 SE REALIZA VISITA AL PUNTO SE CAMBIA EQUIPO YA QUE ESTE PRESENTA DAÑO EN EL PIN DE CARGA IMPIDIENDO QUE EL EQUIPO ENCIENDA , SE DEJA EQUIPO CON VR 9.90 PRUEBAS CB OK, CB OPERATIVO</t>
  </si>
  <si>
    <t>XPRZZ717</t>
  </si>
  <si>
    <t>2980936</t>
  </si>
  <si>
    <t>3007061764</t>
  </si>
  <si>
    <t>PTM CALI PAPELERIA Y MISCELANE</t>
  </si>
  <si>
    <t>FO-25-1785476</t>
  </si>
  <si>
    <t>06/11/2025 SE ESCALA PARA VISITA. LLAMAR ANTES DE VISITAR, CONFIRMAR FALLA Y DATOS | 06/11/2025 SE REALIZA LLAMADA TELEFÓNICA EN DONDE EL CLIENTE INDICA QUE SI LE PODEMOS RESERVAR LA VISITA PARA LAS 2:30 DE LA TARDE QUE EN LA MAÑANA SE LE PRESENTÓ UN INCONVENIENTE Y A IR A SOLUCIONARLO ENTONCES QUE SI PODEMOS PROGRAMAR LA VISITA PARA LAS 2:30 DE LA TARDE, A LAS 2.30 PM SE REALIZARÁ LA VISITA | 06/11/2025 SE REALIZA LLAMADA TELEFÓNICA EN DONDE ME
COMUNICÓ CON LA SEÑORA LUCERO NÚÑEZ DONDE ME INDICA QUE TIENE PROBLEMAS CON LA RED QUE OPERA QUE ES CLARO. ME INFORMA QUE YA SE SOLUCIONÓ EL PROBLEMA Y QUE ESTÁ EN FUNCIONAMIENTO EL CORRESPONSAL.</t>
  </si>
  <si>
    <t>ESCOBAR LENIS JUAN SEBASTIAN</t>
  </si>
  <si>
    <t>2981000</t>
  </si>
  <si>
    <t>3007067337</t>
  </si>
  <si>
    <t>DISTRICOL PAGATODO SAN MARCOS</t>
  </si>
  <si>
    <t>FO-25-1784933</t>
  </si>
  <si>
    <t>05/11/2025 SE ESCALA PARA VISITA. LLAMAR ANTES DE VISITAR, CONFIRMAR FALLA Y DATOS | 06/11/2025 SE VISITA COMERCIO POR FALLA, PUESTO QUE IMPRIME INCOMPLETO, SE LE HACE LIMPIEZA A LA IMPRESORA DEL DATAFONO, SE DEJA CON LA VERSIÓN 10.3, QUEDA FUNCIONANDO CORRECTAMENTE, SE REALIZAN PRUEBAS OK.</t>
  </si>
  <si>
    <t>SAZZZ822</t>
  </si>
  <si>
    <t>2981032</t>
  </si>
  <si>
    <t>3007076564</t>
  </si>
  <si>
    <t>PTM BELLO GRANERO Y VARIEDADES</t>
  </si>
  <si>
    <t>FO-25-1785478</t>
  </si>
  <si>
    <t>06/11/2025 SE ESCALA PARA VISITA. LLAMAR ANTES DE VISITAR, CONFIRMAR FALLA Y DATOS | 06/11/2025 SE CAMBIA CABLE MAGICBOX AVERIADO, SE DEJAN SERVICIOS FUNCIONANDO CORRECTAMENTE</t>
  </si>
  <si>
    <t>103ZZ244 103ZZ272</t>
  </si>
  <si>
    <t>2981072</t>
  </si>
  <si>
    <t>FO-25-1786694</t>
  </si>
  <si>
    <t>COMPATIBILIDAD</t>
  </si>
  <si>
    <t>06/11/2005 SE ESCALA PARA VISITA. LLAMAR ANTES DE VISITAR, CONFIRMAR FALLA Y DATOS | 06/11/2025 SE REALIZA VISITA DE CAMPO ENCONTRADO QUE PINPAD NO LEE LAS TARJETAS Y EL POS SE REINICIA CONSTANTEMENTE, POR LO ANTERIOR SE CAMBIA EQUIPOS, PRUEBAS CUPO Y USUARIO OK.</t>
  </si>
  <si>
    <t>SXSZZ934</t>
  </si>
  <si>
    <t>5480</t>
  </si>
  <si>
    <t>2981459</t>
  </si>
  <si>
    <t>3007072231</t>
  </si>
  <si>
    <t>MUTATA</t>
  </si>
  <si>
    <t>CENTRO MUTATA ANTIOQUIA</t>
  </si>
  <si>
    <t>FO-25-1786692</t>
  </si>
  <si>
    <t>06/11/2005 SE ESCALA PARA VISITA. LLAMAR ANTES DE VISITAR, CONFIRMAR FALLA Y DATOS | 07/11/2025 DATAFONO NO IMPRIME TIENE LA TAPA DE LA IMPRESORA MALA. SE CAMBIA POR UNA BUENA Y SE CORRIGE LA FALLA. SE HACEN PRUEBAS DE IMPRESION Y QUEDA TODO OK</t>
  </si>
  <si>
    <t>ON00N677</t>
  </si>
  <si>
    <t>2981484</t>
  </si>
  <si>
    <t>3007080104</t>
  </si>
  <si>
    <t>DISTRICOL BOLSOS DELUXE</t>
  </si>
  <si>
    <t>FO-25-1786678</t>
  </si>
  <si>
    <t>06/11/2005 SE ESCALA PARA VISITA. LLAMAR ANTES DE VISITAR, CONFIRMAR FALLA Y DATOS | 06/11/2025 SE LLEGA A AL PUNTO, SE INSPECCIONA EL DATAFONO SE EVIDENCIA QUE NO TIENE EL RODILLO POR CAUSA DE UNA CAÍDA NO IMPRIME, SE PROCEDE A REALIZAR CAMBIO DEL EQUIPO CREACIÓN DE USUARIO OPERADOR Y ADMINISTRADOR, PRUEBAS OK CB OPERANDO CON NORMALIDAD</t>
  </si>
  <si>
    <t>V1ZZZ955</t>
  </si>
  <si>
    <t>2981639</t>
  </si>
  <si>
    <t>3007035516</t>
  </si>
  <si>
    <t>REDY EL INGENIO</t>
  </si>
  <si>
    <t>FO-25-1786682</t>
  </si>
  <si>
    <t>REDY</t>
  </si>
  <si>
    <t>06/11/2005 SE ESCALA PARA VISITA. LLAMAR ANTES DE VISITAR, CONFIRMAR FALLA Y DATOS | 06/11/2025 SE REALIZA CAMBIO DE PINPAD C4 NO LEE TARJETAS CHIP, CB BANCOLOMBIA PURO, PRUEBAS OK</t>
  </si>
  <si>
    <t>GZ001381</t>
  </si>
  <si>
    <t>52560</t>
  </si>
  <si>
    <t>2981954</t>
  </si>
  <si>
    <t>3007040797</t>
  </si>
  <si>
    <t>POTOSI</t>
  </si>
  <si>
    <t>DISTRICOL SERVINET COM CO</t>
  </si>
  <si>
    <t>FO-25-1786665</t>
  </si>
  <si>
    <t>06/11/2005 SE ESCALA PARA VISITA. LLAMAR ANTES DE VISITAR, CONFIRMAR FALLA Y DATOS | 07/11/2025 SE REALIZA CAMBIO DE DATÁFONO POR DAÑO EN IMPRESORA SE RECONFIGURA OK PARÁMETROS Y SE REALIZAN PRUEBAS EXITOSAS DE TRANSACCIÓNES</t>
  </si>
  <si>
    <t>AA0OZ790</t>
  </si>
  <si>
    <t>76895</t>
  </si>
  <si>
    <t>2982122</t>
  </si>
  <si>
    <t>3007052990</t>
  </si>
  <si>
    <t>ZARZAL</t>
  </si>
  <si>
    <t>BARRIO GONZALO ECHEVERRI ZARZA</t>
  </si>
  <si>
    <t>FO-25-1786660</t>
  </si>
  <si>
    <t>06/11/2005 SE ESCALA PARA VISITA. LLAMAR ANTES DE VISITAR, CONFIRMAR FALLA Y DATOS | 07/11/2025 SE CAMBIA LECTOR YA QUE NO ENCIENDE, SE REALIZAN PRUEBAS OK.</t>
  </si>
  <si>
    <t>9C0LZ905</t>
  </si>
  <si>
    <t>FRANCO CAÑAVERAL YAMID RAUL</t>
  </si>
  <si>
    <t>2982191</t>
  </si>
  <si>
    <t>3007055674</t>
  </si>
  <si>
    <t>BARRIO CENTRO PEREIRA 32</t>
  </si>
  <si>
    <t>FO-25-1786654</t>
  </si>
  <si>
    <t>06/11/2005 SE ESCALA PARA VISITA. LLAMAR ANTES DE VISITAR, CONFIRMAR FALLA Y DATOS | 06/11/2025 VISITAMOS COMERCIO EL DATÁFONO NO IMPRIME BIEN LAS TRX REALIZAMOS CAMBIO DE DATAFONO LO CONFIGURAMOS Y REALIZAMOS PRUEBAS CON EL NUEVO DATÁFONO OK.</t>
  </si>
  <si>
    <t>XPHZZ344</t>
  </si>
  <si>
    <t>19142</t>
  </si>
  <si>
    <t>2982248</t>
  </si>
  <si>
    <t>3007045217</t>
  </si>
  <si>
    <t>CALOTO</t>
  </si>
  <si>
    <t>DISTRICOL ESTACION DE SERVICIO</t>
  </si>
  <si>
    <t>FO-25-1786651</t>
  </si>
  <si>
    <t>06/11/2005 SE ESCALA PARA VISITA. LLAMAR ANTES DE VISITAR, CONFIRMAR FALLA Y DATOS | 06/11/2025 SE REALIZA CAMBIO DE HUB EN CB BANCOLOMBIA DEBIDO A CONSTANTES REINICIOS, SE REALIZAN PRUEBAS OK.</t>
  </si>
  <si>
    <t>GA0LZ485</t>
  </si>
  <si>
    <t>27787</t>
  </si>
  <si>
    <t>2982379</t>
  </si>
  <si>
    <t>3007033136</t>
  </si>
  <si>
    <t>TADO</t>
  </si>
  <si>
    <t>BARRIO MODELO TADO</t>
  </si>
  <si>
    <t>FO-25-1786636</t>
  </si>
  <si>
    <t>06/11/2005 SE ESCALA PARA VISITA. LLAMAR ANTES DE VISITAR, CONFIRMAR FALLA Y DATOS | 07/11/2025 POR DISPONIBILIDAD DE TRANSPORTE SE LOGRA CONSEGUIR VUELO A CHOCÓ PARA DÍA LUNES 08 EN HORAS DE LA MAÑANA, DEBIDO A ESTO ACTIVIDAD NO SE ATENDERÁ DENTRO DE LOS ANS. | 10/11/2025 SE REVISA EQUIPO Y SE EVIDENCIA QUE LO QUE ESTABA FALLANDO ERA EL ROUTER LO CONECTO DIRECTO AL MÓDEM Y EL EQUIPO QUEDA OK, FUNCIONANDO OK</t>
  </si>
  <si>
    <t>12ZZZ425</t>
  </si>
  <si>
    <t>2982401</t>
  </si>
  <si>
    <t>3007047537</t>
  </si>
  <si>
    <t>BARRIO SOLEDAD 2000 SOLEDAD 4</t>
  </si>
  <si>
    <t>FO-25-1786647</t>
  </si>
  <si>
    <t>06/11/2005 SE ESCALA PARA VISITA. LLAMAR ANTES DE VISITAR, CONFIRMAR FALLA Y DATOS | 06/11/2025 SE REALIZA CAMBIO DE LECTORA YA QUE EL CABLE ESTÁ BASTANTE DETERIORADP Y EN OCASIONES NO FUNCIONA. SE REALIZAN PRUEBAS DE CORRECTO FUNCIONAMIENTO</t>
  </si>
  <si>
    <t>GB00H066</t>
  </si>
  <si>
    <t>17013</t>
  </si>
  <si>
    <t>2982525</t>
  </si>
  <si>
    <t>3007032157</t>
  </si>
  <si>
    <t>AGUADAS</t>
  </si>
  <si>
    <t>DISTRICOL SUCESORES DE ROBERTO</t>
  </si>
  <si>
    <t>FO-25-1786634</t>
  </si>
  <si>
    <t>06/11/2005 SE ESCALA PARA VISITA. LLAMAR ANTES DE VISITAR, CONFIRMAR FALLA Y DATOS | 09/11/2025 SE DEBE VALIDAR LA PRÓXIMA SEMANA YA QUE LA VÍA HACIA AGUADAS TIENE RESTRICCIONES | 13/11/2025 SE LOGRA VALIDACION CON EL CLIENTE Y SE ENCUENTRA QUE DESDE EL PIN PAD LE ESTABA PRESENTANDO PROBLEMAS PARA LA LECTURA DE TARJETAS, SE LE PIDE REINICIAR EL DISPOSITIVO, DESCONECTARLO DE TODO EL CABLEADO Y REINICIARLE NUEVA CONEXION, VALIDAR QUE EN EL INTERIOR NO TENGA RESIDUOS, CLIEENTE LO REALIZA Y AL PROBAR UNA TARJETA ESTA LEE SIN PROBLEMA, CLIENTE SEGUIRA REALIZANDO PRUEBAS Y SE LE INDICA QUE SI VUELVE A PRESENTAR EL PROBLEMA GENERAR EL REPORTE PARA CAMBIO</t>
  </si>
  <si>
    <t>HENAO CARDONA DIEGO FERNANDO</t>
  </si>
  <si>
    <t>2982822</t>
  </si>
  <si>
    <t>3007051944</t>
  </si>
  <si>
    <t>BARRIO SAN HUMBERTO SOACHA 2</t>
  </si>
  <si>
    <t>FO-25-1786626</t>
  </si>
  <si>
    <t>06/11/2005 SE ESCALA PARA VISITA. LLAMAR ANTES DE VISITAR, CONFIRMAR FALLA Y DATOS | 06/11/2025 SE REALIZA CAMBIO DE EQUIPO POR DAÑO EN TECLADO, SE CAMBIA PINPAD POR COMPATIBILIDAD TECNOLÓGICA SERVICIO OPERATIVO PRUEBAS OK TRNA RBM PRUEBA CON UNA CONSULTA DE SALDO</t>
  </si>
  <si>
    <t>TR0BZ782</t>
  </si>
  <si>
    <t>2982840</t>
  </si>
  <si>
    <t>3007040701</t>
  </si>
  <si>
    <t>DISTRICOL LUBRICANTES GUAYABAL</t>
  </si>
  <si>
    <t>FO-25-1786624</t>
  </si>
  <si>
    <t>06/11/2005 SE ESCALA PARA VISITA. LLAMAR ANTES DE VISITAR, CONFIRMAR FALLA Y DATOS | 06/11/2025 SE REALIZA MANTENIMIENTO GENERAL A DATÁFONO POR MALA LECTURA DE TARJETA, PRUEBAS TODO OK</t>
  </si>
  <si>
    <t>AA0NZ773</t>
  </si>
  <si>
    <t>2983093</t>
  </si>
  <si>
    <t>3007039312</t>
  </si>
  <si>
    <t>PTM MED LA 46</t>
  </si>
  <si>
    <t>FO-25-1787163</t>
  </si>
  <si>
    <t>06/11/2025 SE REALIZA CAMBIO DE LECTORA Y QUEDA FUNCIONANDO CORRECTAMENTE</t>
  </si>
  <si>
    <t>AA08Z701 XPSZZ094</t>
  </si>
  <si>
    <t>2983234</t>
  </si>
  <si>
    <t>3007027835</t>
  </si>
  <si>
    <t>POPULAR JAMUNDI VALLE DEL CAUC</t>
  </si>
  <si>
    <t>FO-25-1787142</t>
  </si>
  <si>
    <t>06/11/2025 SE ESCALA PARA VISITA. LLAMAR ANTES DE VISITAR, CONFIRMAR FALLA Y DATOS | 07/11/2025 SE LLAMA AL CLIENTE Y SE VALIDA INCIDENTE, SE VISITA EL COMERCIO, SE REVISA LOS EQUIPOS ESTÁ MAL AJUSTADA LA TAPA DE LA IMPRESORA, SE ACOMODA SOLUCIONANDO EL PROBLEMA DE LA IMPRESIÓN, PRUEBAS OK, TELECARGA TRNA</t>
  </si>
  <si>
    <t>BL09Z868</t>
  </si>
  <si>
    <t>86568</t>
  </si>
  <si>
    <t>2983235</t>
  </si>
  <si>
    <t>3007041331</t>
  </si>
  <si>
    <t>PUERTO ASIS</t>
  </si>
  <si>
    <t>PTM COCO ROSE PTO ASIS</t>
  </si>
  <si>
    <t>FO-25-1787136</t>
  </si>
  <si>
    <t>06/11/2025 SE ESCALA PARA VISITA. LLAMAR ANTES DE VISITAR, CONFIRMAR FALLA Y DATOS | 06/11/2025 SE REALIZA A VISITAR CORRESPONSAL PARA REVISAR FALLA DE DATÁFONO, SE ENCUENTRA CON TECLADO BORROSO, SE REALIZA CAMBIO DE EQUIPO, SE INICIALIZA OK, SE HACEN PRUEBAS OK, CB OPERATIVO</t>
  </si>
  <si>
    <t>JA00K391</t>
  </si>
  <si>
    <t>2983447</t>
  </si>
  <si>
    <t>3007018319</t>
  </si>
  <si>
    <t>MULTIPAGAS LLANOGRANDE PALMIRA</t>
  </si>
  <si>
    <t>FO-25-1787187</t>
  </si>
  <si>
    <t>06/11/2025 SE ESCALA PARA VISITA. LLAMAR ANTES DE VISITAR, CONFIRMAR FALLA Y DATOS | 07/11/2025 EN LA VISITA TÉCNICA SE REALIZÓ EL CAMBIO DE DATÁFONO Y PINPAD ,YA QUE EL DATÁFONO TENÍA EL TECLADO MALO Y EL PINPAD NO QUERÍA ENCENDER,SE CARGA EL SO Y VR 9.90 , INICIALIZACIÓN OK,SE REALIZARON LAS PRUEBAS DEJANDO EL SERVICIO OPERANDO SIN FALLAS Y SIN NOVEDAD.</t>
  </si>
  <si>
    <t>JYZZZ482</t>
  </si>
  <si>
    <t>13655</t>
  </si>
  <si>
    <t>2983633</t>
  </si>
  <si>
    <t>3007051023</t>
  </si>
  <si>
    <t>SAN JACINTO DEL CAUCA</t>
  </si>
  <si>
    <t>BARRIO MARIA AUXILIADORA SAN J</t>
  </si>
  <si>
    <t>FO-25-1787124</t>
  </si>
  <si>
    <t>06/11/2025 SE ESCALA PARA VISITA. LLAMAR ANTES DE VISITAR, CONFIRMAR FALLA Y DATOS | 11/11/2025 SE REALIZÓ INICIALIZACIÓN DE TERMINAL OK, PRUEBAS OK, USUARIOS OK, TELECARGA DRNA.</t>
  </si>
  <si>
    <t>AD04Z062</t>
  </si>
  <si>
    <t>2983995</t>
  </si>
  <si>
    <t>3007036257</t>
  </si>
  <si>
    <t>BARRIO CENTAUROS BUCARAMANGA 1</t>
  </si>
  <si>
    <t>FO-25-1788766</t>
  </si>
  <si>
    <t>06/11/2025 SE ESCALA PARA VISITA. LLAMAR ANTES DE VISITAR, CONFIRMAR FALLA Y DATOS | 07/11/2025 SE REALIZA VISITA EN SITIO CLIENTE SOLICITA SERVICIO TÉCNICO POR DESCUADRES SUPERIORES A LOS 8 MILLONES SE COMUNICA A BANCOLOMBIA Y LE INDICAN QUE SALDO Y CUPO SE ENCUENTRAN BIEN EL DESCUADRE SE PRESENTA DESDE EL 28 DE OCTUBRE UNA VEZ SE ACTUALIZARON REMOTAMENTE LAS VERSIONES DE LOS EQUIPOS EN SITIO SE REALIZA VALIDACION CON PAOLA GARZON DE SOPORTE REDEBAN QUIEN NOS INDICA QUE SOLO MANIPULEMOS Y CAMBIEMOS LA VERSIÓN DEL EQUIPO PLACA 981523 QUE SE ENCUENTRA CON VERSIÓN 11.5 SE REALIZA CAMBIO DE S.O Y VERSIÓN 9.90 CB MIXTO PRUEBAS OK SERVICIO OPERATIVO SE VALIDA SALDO Y CUPO CON ENTIDAD Y LE INDICAN AL USUARIO QUE NO PRESENTAN NINGUNA NOVEDAD</t>
  </si>
  <si>
    <t>-GZ00B641 AA4ZZ706</t>
  </si>
  <si>
    <t>2984232</t>
  </si>
  <si>
    <t>3007048796</t>
  </si>
  <si>
    <t>PTM TURBACO  DROGUERIA LA GRAN</t>
  </si>
  <si>
    <t>FO-25-1788760</t>
  </si>
  <si>
    <t>06/11/2025 SE ESCALA PARA VISITA. LLAMAR ANTES DE VISITAR, CONFIRMAR FALLA Y DATOS | 07/11/2025 SE REALIZA REVISIÓN DEL EQUIPO SE AJUSTA LA TAPA ESTABA IMPRIMIENDO MAL QUEDA FUNCIONANDO SIN PROBLEMA SE AJUSTA LA BASE PARA QUE NO SE CAIGA EL EQUIPO TODO OK</t>
  </si>
  <si>
    <t>II00L308 LA00D439</t>
  </si>
  <si>
    <t>5154</t>
  </si>
  <si>
    <t>2984297</t>
  </si>
  <si>
    <t>3007075821</t>
  </si>
  <si>
    <t>CAUCASIA</t>
  </si>
  <si>
    <t>PTM CAUCASIA PAPELERIA G J</t>
  </si>
  <si>
    <t>FO-25-1788756</t>
  </si>
  <si>
    <t>06/11/2025 SE ESCALA PARA VISITA. LLAMAR ANTES DE VISITAR, CONFIRMAR FALLA Y DATOS | 07/11/2025 SE VISITA SITIO, SE CAMBIA DATAFONO POR DAÑO, NO AVANZA PAPEL, SE INSTALA DESK3500 Y SE REALIZAN PRUEBAS EXITOSAS</t>
  </si>
  <si>
    <t>VRZZZ270</t>
  </si>
  <si>
    <t>5686</t>
  </si>
  <si>
    <t>2984347</t>
  </si>
  <si>
    <t>3007073748</t>
  </si>
  <si>
    <t>SANTA ROSA DE OSOS</t>
  </si>
  <si>
    <t>BARRIO CALLE REAL SANTA ROSA D</t>
  </si>
  <si>
    <t>FO-25-1788749</t>
  </si>
  <si>
    <t>06/11/2025 SE ESCALA PARA VISITA. LLAMAR ANTES DE VISITAR, CONFIRMAR FALLA Y DATOS | 06/11/2025 SE VISITA PUNTO Y SE REALIZA COMPROBACIÓNES DE RED, FUNCIONA BIEN SE REALIZA PRUEBAS OK</t>
  </si>
  <si>
    <t>ON04Z843</t>
  </si>
  <si>
    <t>13442</t>
  </si>
  <si>
    <t>2984350</t>
  </si>
  <si>
    <t>3007029653</t>
  </si>
  <si>
    <t>MARIA LA BAJA</t>
  </si>
  <si>
    <t>BARRIO LA PLAZA MARIA LA BAJA</t>
  </si>
  <si>
    <t>FO-25-1788789</t>
  </si>
  <si>
    <t>06/11/2025 SE ESCALA PARA VISITA. LLAMAR ANTES DE VISITAR, CONFIRMAR FALLA Y DATOS | 07/11/2025 SE REALIZA CAMBIO DE EQUIPO SALE ALERTA INTERRUPTION SE DEJA EQUIPO NUEVO SE HACEN PRUEBAS TODO OK</t>
  </si>
  <si>
    <t>9A003936</t>
  </si>
  <si>
    <t>2984409</t>
  </si>
  <si>
    <t>3007070864</t>
  </si>
  <si>
    <t>DISTRICOL RAPITIENDA YEPES</t>
  </si>
  <si>
    <t>FO-25-1788752</t>
  </si>
  <si>
    <t>06/11/2025 SE ESCALA PARA VISITA. LLAMAR ANTES DE VISITAR, CONFIRMAR FALLA Y DATOS | 07/11/2025 COMERCIO ATIENDE A PARTIR DE LAS 2 PM | 08/11/2025 SE REALIZA CAMBIO, DISPOSITIVO POR DETERIORO SE REALIZAN PRUEBAS OK</t>
  </si>
  <si>
    <t>EF00B394</t>
  </si>
  <si>
    <t>2984442</t>
  </si>
  <si>
    <t>3007027107</t>
  </si>
  <si>
    <t>OPRAP PUNTO DE LA ORIENTAL 1</t>
  </si>
  <si>
    <t>FO-25-1790604</t>
  </si>
  <si>
    <t>06/11/2025 SE ESCALA PARA VISITA. LLAMAR ANTES DE VISITAR, CONFIRMAR FALLA Y DATOS | 07/11/2025 SE VALIDA EL POS Y ESTÁ EN BUEN FUNCIONAMIENTO. EL ERROR QUE PRESENTÓ, SOLAMENTE FUE EN ESE MOMENTO PERO EL POS ESTÁ CONFIGURADO CORRECTAMENTE</t>
  </si>
  <si>
    <t>999VA085</t>
  </si>
  <si>
    <t>2984487</t>
  </si>
  <si>
    <t>3007042008</t>
  </si>
  <si>
    <t>DISTRICOL UNIVERSAL CELULARES</t>
  </si>
  <si>
    <t>FO-25-1789999</t>
  </si>
  <si>
    <t>06/11/2025 SE ESCALA PARA VISITA. LLAMAR ANTES DE VISITAR, CONFIRMAR FALLA Y DATOS | 07/11/2025 SE REALIZA CAMBIO DE EQUIPO F3 TECLADO MALO Y BORROSO, CB BANCOLOMBIA PURO, PRUEBAS OK</t>
  </si>
  <si>
    <t>GZ0WZ903</t>
  </si>
  <si>
    <t>20770</t>
  </si>
  <si>
    <t>2984552</t>
  </si>
  <si>
    <t>3007053312</t>
  </si>
  <si>
    <t>SAN MARTIN</t>
  </si>
  <si>
    <t>DISTRICOL MULTSERVICIOSGIOANDY</t>
  </si>
  <si>
    <t>FO-25-1790009</t>
  </si>
  <si>
    <t>06/11/2025 SE ESCALA PARA VISITA. LLAMAR ANTES DE VISITAR, CONFIRMAR FALLA Y DATOS | 07/11/2025 SE CAMBIA EQUIPO DEBIDO NO LEE TARJETAS SE REALIZA INYECCIÓN DE SISTEMA Y VERSIÓN INICIALIZADA OK PRUEBAS OK</t>
  </si>
  <si>
    <t>II0NZ137</t>
  </si>
  <si>
    <t>8137</t>
  </si>
  <si>
    <t>2984594</t>
  </si>
  <si>
    <t>3007080660</t>
  </si>
  <si>
    <t>CAMPO DE LA CRUZ</t>
  </si>
  <si>
    <t>BARRIO CENTRO CAMPO DE LA CRUZ  3</t>
  </si>
  <si>
    <t>FO-25-1790004</t>
  </si>
  <si>
    <t>06/11/2025 SE ESCALA PARA VISITA. LLAMAR ANTES DE VISITAR, CONFIRMAR FALLA Y DATOS | 07/11/2025 SE REMPLAZA PIN PAD, NO LEÍA ALGUNAS TARJETAS</t>
  </si>
  <si>
    <t>V8ZZZ405</t>
  </si>
  <si>
    <t>2984653</t>
  </si>
  <si>
    <t>3007064244</t>
  </si>
  <si>
    <t>DISTRICOL GROOVY</t>
  </si>
  <si>
    <t>FO-25-1790603</t>
  </si>
  <si>
    <t>06/11/2025 SE ESCALA PARA VISITA. LLAMAR ANTES DE VISITAR, CONFIRMAR FALLA Y DATOS | 06/11/2025 CLIENTE NO TIENE USUARIO ADMINISTRADOR SE CREA USUARIO Y QUEDA FUNCIONANDO CORRECTAMENTE</t>
  </si>
  <si>
    <t>AA000697</t>
  </si>
  <si>
    <t>2984654</t>
  </si>
  <si>
    <t>3007022446</t>
  </si>
  <si>
    <t>COMCARD MED MANRIQUE GARFIELD</t>
  </si>
  <si>
    <t>FO-25-1807639</t>
  </si>
  <si>
    <t>VERSION CAMBIO POS</t>
  </si>
  <si>
    <t>10/11/2025 SE ESCALA PARA VISITA. LLAMAR ANTES DE VISITAR, CONFIRMAR FALLA Y DATOS | 11/11/2025 SE HACE REPOSICIÓN  DE DATÁFONO OK SE CAMBIA LECTOR POR FALLAS EN CABLEADO NO SE PUEDE REALIZAR PRUEBAS EXITOSAS YA QUÉ USUARIO SE ENCUENTRA BLOQUEADO POR BANCO. SE LLAMA A LA LÍNEA PARA LA ACTIVACIÓN DE TERMINAL SIN ÉXITO</t>
  </si>
  <si>
    <t>AIZZZ292 DA004991</t>
  </si>
  <si>
    <t>2984679</t>
  </si>
  <si>
    <t>3007067845</t>
  </si>
  <si>
    <t>PAGAFACIL CUMARAL</t>
  </si>
  <si>
    <t>FO-25-1790593</t>
  </si>
  <si>
    <t>06/11/2025 SE ESCALA PARA VISITA. LLAMAR ANTES DE VISITAR, CONFIRMAR FALLA Y DATOS | 07/11/2025 SE REALIZA CAMBIO DE LECTOR DE BARRAS POR DAÑO EN CABLE SE REALIZA PRUEBAS BÁSICAS SIN NOVEDAD ENTREGANDO OPERATIVO</t>
  </si>
  <si>
    <t>9T00P661</t>
  </si>
  <si>
    <t>13052</t>
  </si>
  <si>
    <t>2984729</t>
  </si>
  <si>
    <t>3007060166</t>
  </si>
  <si>
    <t>ARJONA</t>
  </si>
  <si>
    <t>BARRIO TURBAQUITO ARJONA 1</t>
  </si>
  <si>
    <t>FO-25-1789994</t>
  </si>
  <si>
    <t>06/11/2025 SE ESCALA PARA VISITA. LLAMAR ANTES DE VISITAR, CONFIRMAR FALLA Y DATOS | 07/11/2025 SE REALIZA CAMBIO DE EQUIPO PINPAD SALE ALERTA INTERRUPTION Y NO ES COMPATIBLE EL DATAFONO NUEVO SE DEJA TODO NUEVO</t>
  </si>
  <si>
    <t>NA00A477</t>
  </si>
  <si>
    <t>2985083</t>
  </si>
  <si>
    <t>3007046317</t>
  </si>
  <si>
    <t>PTM  MAICAO VOICELL MAICAO</t>
  </si>
  <si>
    <t>FO-25-1791513</t>
  </si>
  <si>
    <t>CIERRE NO HABILITADO</t>
  </si>
  <si>
    <t>06/11/2025 SE ESCALA PARA VISITA. LLAMAR ANTES DE VISITAR, CONFIRMAR FALLA Y DATOS | 11/11/2025 SE REALIZA LA VISITA EL USUARIO INFORMA QUE AL DATÁFONO SE LE CAMBIÓ LA CLAVE DE SUPERVISOR, LO CUAL LE IMPIDE HACER CIERRES, EFECTIVAMENTE LA CLAVE 1526 APARECE ERRADA, SE INGRESA A ADMINISTRADOS Y SE CONFIGURA LA CLAVE 1626 DE SUPERVISOR, SE REALIZAN PRUEBAS DE CIERRE Y TODO OK</t>
  </si>
  <si>
    <t>NA00T813</t>
  </si>
  <si>
    <t>2985264</t>
  </si>
  <si>
    <t>3007079175</t>
  </si>
  <si>
    <t>BARRIO SAN PEDRO AGUACHICA  2</t>
  </si>
  <si>
    <t>FO-25-1791487</t>
  </si>
  <si>
    <t>06/11/2025 SE ESCALA PARA VISITA. LLAMAR ANTES DE VISITAR, CONFIRMAR FALLA Y DATOS | 10/11/2025 SE LLAMA AL NÚMERO 3156984132 DE LA SEÑORA YANETH ZAPATA E INDICAN EL CB YA NO PRESENTA PROBLEMA EN LA  IMPRESIÓN DEL VOUCHER SE LE CORRIGIÓ YA ESTÁN HACIENDO TRANSACCIÓNES DE MANERA NORMAL.</t>
  </si>
  <si>
    <t>2985374</t>
  </si>
  <si>
    <t>3007024726</t>
  </si>
  <si>
    <t>BARRIO ZAMORANO PALMIRA</t>
  </si>
  <si>
    <t>FO-25-1791482</t>
  </si>
  <si>
    <t>06/11/2025 SE ESCALA PARA VISITA. LLAMAR ANTES DE VISITAR, CONFIRMAR FALLA Y DATOS | 07/11/2025 EN LA VISITA TÉCNICA SE REALIZÓ LA CONFIGURACIÓN DE LOS PARÁMETROS DE EL DATÁFONO,Y SE REALIZÓ LA INICIALIZACIÓN OK,SE REVISA EL CABLEADO, SE CAMBIO CABLE DE ETHERNET,SE REALIZARON LAS PRUEBAS DEJANDO EL SERVICIO OPERANDO SIN FALLAS Y SIN NOVEDAD.</t>
  </si>
  <si>
    <t>ABCVZ549</t>
  </si>
  <si>
    <t>2985415</t>
  </si>
  <si>
    <t>3007064886</t>
  </si>
  <si>
    <t>DISRICOL PREMIUM CELL LA 97</t>
  </si>
  <si>
    <t>FO-25-1791512</t>
  </si>
  <si>
    <t>06/11/2025 SE ESCALA PARA VISITA. LLAMAR ANTES DE VISITAR, CONFIRMAR FALLA Y DATOS | 07/11/2025 SE CAMBIA DATAFONO YA QUE EL ACTUAL IMPRIME SOLO UN LADO, SE INSTALA DATAFONO NUEVO Y SE HACEN PRUEBAS DEJANDO TODO OK</t>
  </si>
  <si>
    <t>5A002508</t>
  </si>
  <si>
    <t>73443</t>
  </si>
  <si>
    <t>2985510</t>
  </si>
  <si>
    <t>3007065265</t>
  </si>
  <si>
    <t>MARIQUITA</t>
  </si>
  <si>
    <t>BARRIO DIVINO NINO SAN SEBASTI</t>
  </si>
  <si>
    <t>FO-25-1791480</t>
  </si>
  <si>
    <t>06/11/2025 SE ESCALA PARA VISITA. LLAMAR ANTES DE VISITAR, CONFIRMAR FALLA Y DATOS | 07/11/2025 SE CAMBIA DATÁFONO POR TECLADO BORROSO. SE HACEN LAS PRUEBAS DE TRANSACCIONES TODO OK</t>
  </si>
  <si>
    <t>2A008804</t>
  </si>
  <si>
    <t>2985662</t>
  </si>
  <si>
    <t>FO-25-1791620</t>
  </si>
  <si>
    <t>06/11/2025 SE ESCALA PARA VISITA. LLAMAR ANTES DE VISITAR, CONFIRMAR FALLA Y DATOS | 07/11/2025 SE HACE MANTENIMIENTO OK SE MONTA SO Y SE CAMBIA CABLE DE PINPAD POR DETERIORO</t>
  </si>
  <si>
    <t>5368</t>
  </si>
  <si>
    <t>2985942</t>
  </si>
  <si>
    <t>3007068499</t>
  </si>
  <si>
    <t>JERICO</t>
  </si>
  <si>
    <t>DISTRICOL EXPENDIO DE CARNES R</t>
  </si>
  <si>
    <t>FO-25-1792372</t>
  </si>
  <si>
    <t>06/11/2025 SE ESCALA PARA VISITA. LLAMAR ANTES DE VISITAR, CONFIRMAR FALLA Y DATOS | 07/11/2025 SE CAMBIA FUENTE DE PODER</t>
  </si>
  <si>
    <t>AAJQZ393</t>
  </si>
  <si>
    <t>2986052</t>
  </si>
  <si>
    <t>3007078680</t>
  </si>
  <si>
    <t>PTM BOGOTA PAPELES Y TODO</t>
  </si>
  <si>
    <t>FO-25-1792367</t>
  </si>
  <si>
    <t>06/11/2025 SE ESCALA PARA VISITA. LLAMAR ANTES DE VISITAR, CONFIRMAR FALLA Y DATOS | 07/11/2025 SE REALIZA VISITA AL COMERCIO SE REALIZA AJUSTE DE CONEXIONES FÍSICAS SE CAMBIÓ MAGICBOX  SE ENTREGA SERVICIO OPERATIVO</t>
  </si>
  <si>
    <t>10SZZ184</t>
  </si>
  <si>
    <t>2986137</t>
  </si>
  <si>
    <t>3007062288</t>
  </si>
  <si>
    <t>DISTRICOL CORRESPONSALIA Y VAR</t>
  </si>
  <si>
    <t>FO-25-1792365</t>
  </si>
  <si>
    <t>06/11/2025 SE ESCALA PARA VISITA. LLAMAR ANTES DE VISITAR, CONFIRMAR FALLA Y DATOS | 07/11/2025 EN COMUNICACIÓN CON LA SEÑORA YESENIA , INFORMA Q POR MOTIVOS PERSONALES NO NOS PUEDE ATENDER EL DIA DE HOY DEBIDO  SE LE PRESENTO ALGO URGENTE Y SALIO DEL LOCAL ,INFORMA Q ELLA SE COMUNICA NUEVAMENTE CON EL BANCO PARA SOLICITAR LA VISITA PARA LA OTRA SEMANA , SE PROCEDE A CERRAR ORDEN</t>
  </si>
  <si>
    <t>2986154</t>
  </si>
  <si>
    <t>3007032316</t>
  </si>
  <si>
    <t>BARRIO SAN GABRIEL ITAGUI III</t>
  </si>
  <si>
    <t>FO-25-1792524</t>
  </si>
  <si>
    <t>06/11/2025 SE ESCALA PARA VISITA. LLAMAR ANTES DE VISITAR, CONFIRMAR FALLA Y DATOS | 07/11/2025 REALIZA CAMBIO DE TAPA DE IMPRESORA PORQUE ESTABA ROTA</t>
  </si>
  <si>
    <t>111OZ429</t>
  </si>
  <si>
    <t>2986156</t>
  </si>
  <si>
    <t>3007076441</t>
  </si>
  <si>
    <t>PTM CALI MUNDO AL REVES NET</t>
  </si>
  <si>
    <t>FO-25-1792517</t>
  </si>
  <si>
    <t>06/11/2025 SE ESCALA PARA VISITA. LLAMAR ANTES DE VISITAR, CONFIRMAR FALLA Y DATOS | 07/11/2025 SE REALIZA CONFIGURACIÓN DE PARÁMETROS DE ETHERNET Y SE DEJA POR DHCP, SE REALIZAN PRUEBAS OK.</t>
  </si>
  <si>
    <t>SGZZZ963</t>
  </si>
  <si>
    <t>2986200</t>
  </si>
  <si>
    <t>3007026494</t>
  </si>
  <si>
    <t>PAGAFACIL ENGATIVA</t>
  </si>
  <si>
    <t>FO-25-1792515</t>
  </si>
  <si>
    <t>06/11/2025 SE ESCALA PARA VISITA. LLAMAR ANTES DE VISITAR, CONFIRMAR FALLA Y DATOS | 07/11/2025 SE REALIZA CAMBIO DE PIN PAD POR COMPATIBILIDAD , SE REALIZA PRUEBAS DE FUNCIONAMIENTO DE PIN PAD OK</t>
  </si>
  <si>
    <t>9A2ZZ261</t>
  </si>
  <si>
    <t>2986648</t>
  </si>
  <si>
    <t>3007071078</t>
  </si>
  <si>
    <t>MEDELLON LA MILAGROSA</t>
  </si>
  <si>
    <t>FO-25-1792944</t>
  </si>
  <si>
    <t>06/11/2025 SE ESCALA PARA VISITA. LLAMAR ANTES DE VISITAR, CONFIRMAR FALLA Y DATOS | 07/11/2025 SE REALIZA CAMBIO DE POR YA QUE REPORTARON EL TECLADO Y LES CONFIRMARON EL CAMBIO. SE REALIZA CAMBIO Y QUEDA FUNCIONANDO CORRECTAMENTE.</t>
  </si>
  <si>
    <t>NN00B500</t>
  </si>
  <si>
    <t>2986929</t>
  </si>
  <si>
    <t>3007035462</t>
  </si>
  <si>
    <t>COMCARD BELLO MILE Y SAMU</t>
  </si>
  <si>
    <t>FO-25-1793160</t>
  </si>
  <si>
    <t>06/11/2025 SE ESCALA PARA VISITA. LLAMAR ANTES DE VISITAR, CONFIRMAR FALLA Y DATOS | 07/11/2025 SE REALIZA CAMBIO DE EQUIPO POR DAÑO EN EL LECTOR CHIP DE LA TARJETA Y TECLADO MALO EQUIPO QUEDA OPERATIVO CON PRUEBAS EXITOSAS</t>
  </si>
  <si>
    <t>GZ000776 9CMZZ698</t>
  </si>
  <si>
    <t>2986945</t>
  </si>
  <si>
    <t>3007025523</t>
  </si>
  <si>
    <t>PAGAFACIL TERMINAL TRANSPORTE</t>
  </si>
  <si>
    <t>FO-25-1793150</t>
  </si>
  <si>
    <t>06/11/2025 SE ESCALA PARA VISITA. LLAMAR ANTES DE VISITAR, CONFIRMAR FALLA Y DATOS | 07/11/2025 CB NO PROPORCIONA INGRESO, PASARON 20 MINUTOS E INDICAN QUE NO HAY CORREO DE INGRESO</t>
  </si>
  <si>
    <t>2987006</t>
  </si>
  <si>
    <t>3007074355</t>
  </si>
  <si>
    <t>PTM BOGOTA SOLUCIONES ADOQUINA</t>
  </si>
  <si>
    <t>FO-25-1793162</t>
  </si>
  <si>
    <t>06/11/2025 SE ESCALA PARA VISITA. LLAMAR ANTES DE VISITAR, CONFIRMAR FALLA Y DATOS | 07/11/2025 SE HACE CAMBIO DE HUB Y FUENTE DE PODER</t>
  </si>
  <si>
    <t>EF8ZZ155 SV00V285</t>
  </si>
  <si>
    <t>25290</t>
  </si>
  <si>
    <t>2987066</t>
  </si>
  <si>
    <t>3007063003</t>
  </si>
  <si>
    <t>FUSAGASUGA</t>
  </si>
  <si>
    <t>BARRIO SAN FERNANDO FUSAGASUGA</t>
  </si>
  <si>
    <t>FO-25-1793271</t>
  </si>
  <si>
    <t>06/11/2025 SE ESCALA PARA VISITA. LLAMAR ANTES DE VISITAR, CONFIRMAR FALLA Y DATOS | 07/11/2025 DURANTE LA VISITA TECNICA ENCONTRAMOS QUE LECTOR DE CODIGO DE BARRAS   NO LE FUNCIONAN NO LEE LAS FACTURAS SE  REALIZA CAMBIO DE LECTOR DE CÓDIGO DE BARRAS PRUEBA OK PARÁMETROS OKAY CIERRE OKAY</t>
  </si>
  <si>
    <t>SX0ZZ718</t>
  </si>
  <si>
    <t>76147</t>
  </si>
  <si>
    <t>2987200</t>
  </si>
  <si>
    <t>3007067249</t>
  </si>
  <si>
    <t>CARTAGO</t>
  </si>
  <si>
    <t>DISTRICOL MISCELANEA Y PANADER</t>
  </si>
  <si>
    <t>FO-25-1793264</t>
  </si>
  <si>
    <t>06/11/2025 SE ESCALA PARA VISITA. LLAMAR ANTES DE VISITAR, CONFIRMAR FALLA Y DATOS | 07/11/2025 SE CAMBIA MAGIC BOX POR DAÑO EN EL PUERTO DE PODER, SE REALIZAN PRUEBAS OK.</t>
  </si>
  <si>
    <t>FKZZZ702</t>
  </si>
  <si>
    <t>76403</t>
  </si>
  <si>
    <t>2987309</t>
  </si>
  <si>
    <t>3007066066</t>
  </si>
  <si>
    <t>LA VICTORIA</t>
  </si>
  <si>
    <t>DISTRICOL PAP NISSI VICTORIA</t>
  </si>
  <si>
    <t>FO-25-1793262</t>
  </si>
  <si>
    <t>06/11/2025 SE ESCALA PARA VISITA. LLAMAR ANTES DE VISITAR, CONFIRMAR FALLA Y DATOS | 07/11/2025 SE CAMBIA EQUIPO POR DAÑO EN LE LECTOR DE CHIP, SE REALIZAN PRUEBAS OK.</t>
  </si>
  <si>
    <t>7A00K528 A30EZ592</t>
  </si>
  <si>
    <t>25488</t>
  </si>
  <si>
    <t>2987338</t>
  </si>
  <si>
    <t>3007050562</t>
  </si>
  <si>
    <t>NILO</t>
  </si>
  <si>
    <t>PTM  NILO  LLUVIA DE COLORES</t>
  </si>
  <si>
    <t>FO-25-1793895</t>
  </si>
  <si>
    <t>07/11/2025 SE ESCALA PARA VISITA. LLAMAR ANTES DE VISITAR, CONFIRMAR FALLA Y DATOS | 08/11/2025 SE VISITA COMERCIO, EQUIPO EN DAÑO POR CAIDA, SE PROCEDE A REALIZAR EL CAMBIO Y SE REALIZA CAMBIO DE LECTORA PORQUE LECTORA DAÑADO. SE CREA USUARIO, SE REALIZAN PRUEBAS OK SIN NOVEDAD.</t>
  </si>
  <si>
    <t>9C00X918</t>
  </si>
  <si>
    <t>2987384</t>
  </si>
  <si>
    <t>3007082047</t>
  </si>
  <si>
    <t>DISTRICOL COFFE MARK 3</t>
  </si>
  <si>
    <t>FO-25-1793890</t>
  </si>
  <si>
    <t>07/11/2025 SE ESCALA PARA VISITA. LLAMAR ANTES DE VISITAR, CONFIRMAR FALLA Y DATOS | 07/11/2025 SE REALIZA CAMBIO DE PINPAD, POR REINICIO CONSTANTE DE EQUIPOS, SE INSTALA NUEVO Y SE DEJA SERVICIO OPERATIVO.</t>
  </si>
  <si>
    <t>CA002291</t>
  </si>
  <si>
    <t>MARQUEZ HOYOS JEYSON DANIEL</t>
  </si>
  <si>
    <t>2988079</t>
  </si>
  <si>
    <t>3007069866</t>
  </si>
  <si>
    <t>PTM LA CEJA  TIENDA MINIMARKET</t>
  </si>
  <si>
    <t>FO-25-1794760</t>
  </si>
  <si>
    <t>07/11/2025 SE ESCALA PARA VISITA. LLAMAR ANTES DE VISITAR, CONFIRMAR FALLA Y DATOS | 08/11/2025 SE REVISA LECTOR DE CÓDIGO DE BARRAS Y SE IDENTIFICA QUE ESTÁ DESCONFIGURADO, SE REALIZA RESPECTIVA CONFIGURACIÓN Y SE DEJAN SERVICIOS FUNCIONANDO CORRECTAMENTE</t>
  </si>
  <si>
    <t>SV003252 SV003313</t>
  </si>
  <si>
    <t>20750</t>
  </si>
  <si>
    <t>2988120</t>
  </si>
  <si>
    <t>3007029150</t>
  </si>
  <si>
    <t>SAN DIEGO</t>
  </si>
  <si>
    <t>BARRIO CENTRO 2 SAN DIEGO</t>
  </si>
  <si>
    <t>FO-25-1794768</t>
  </si>
  <si>
    <t>07/11/2025 SE ESCALA PARA VISITA. LLAMAR ANTES DE VISITAR, CONFIRMAR FALLA Y DATOS | 08/11/2025 SE LLAMA AL CLIENTE Y ESTE MANIFIESTA QUE HACE DOS DIAS LE SALIA UN MENSAJE DE ERROR DE CONEXIÓN EN EL DATAFONO, PERO QUE DESPUES DE UNAS HORAS SE ARREGLO EL PROBLEMA Y PUDO TRABAJAR SIN INCONVENIENTES HASTA LA FECHA</t>
  </si>
  <si>
    <t>2988446</t>
  </si>
  <si>
    <t>3007075214</t>
  </si>
  <si>
    <t>DISTRICOL EDEN CHAMO SAS</t>
  </si>
  <si>
    <t>FO-25-1794753</t>
  </si>
  <si>
    <t>07/11/2025 SE ESCALA PARA VISITA. LLAMAR ANTES DE VISITAR, CONFIRMAR FALLA Y DATOS | 11/11/2025 SE ESTABLECE COMUNICACIÓN CON LA SEÑORA DAYRA CHAMORRO SE REALIZA UNAS PRUEBAS DE CONEXIÓN FALLIDAS SE LE INDICA CAMBIAR CABLE PACHORD EN OTRO PUERTO DEL MÓDEM SE REALIZA PRUEBAS DE FUNCIONAMIENTO EXITOSAS Y DE CONEXIÓN INFORMA QUE YA ESTA FUNCIONANDO CORRECTAMENTE Y AUTORIZA CERRAR ORDEN DE SERVICIO</t>
  </si>
  <si>
    <t>2988619</t>
  </si>
  <si>
    <t>3007082053</t>
  </si>
  <si>
    <t>DISTRICOL DROG RUMIFARMA</t>
  </si>
  <si>
    <t>FO-25-1794751</t>
  </si>
  <si>
    <t>07/11/2025 SE ESCALA PARA VISITA. LLAMAR ANTES DE VISITAR, CONFIRMAR FALLA Y DATOS | 07/11/2025 SE LLEGA A CORRESPONSAL SE VERIFICA FALLA EQUIPO ALERT IRRUPTION SE REALIZA CAMBIO DE EQUIPO SE INSTALA VERSION SE CONFIGURA PARÁMETROS SE INICIALIZA SE REALIZA PRUEBAS DE FUNCIONAMIENTO EXITOSAS CB QUEDA OPERATIVO</t>
  </si>
  <si>
    <t>CA002298</t>
  </si>
  <si>
    <t>2988747</t>
  </si>
  <si>
    <t>3007022222</t>
  </si>
  <si>
    <t>PRUEBAS REDEBAN</t>
  </si>
  <si>
    <t>FO-25-1795265</t>
  </si>
  <si>
    <t>CANCELADO</t>
  </si>
  <si>
    <t>08/11/2025 7-11 SE ESCALA CASO ÉXITO A LA RED**7-11 RESPUESTA DE LA RED: TU SOLICITUD REFERENTE A GENERACIÓN DE CASOS CB EXITO BANCOLOMBIA QUEDÓ RADICADA BAJO EL TICKET NÚMERO 5874742 AL ÁREA ENCARGADA.SE CIERRA CASO | 08/11/2025 7-11 SE ESCALA CASO ÉXITO A LA RED**7-11 RESPUESTA DE LA RED: TU SOLICITUD REFERENTE A GENERACIÓN DE CASOS CB EXITO BANCOLOMBIA QUEDÓ RADICADA BAJO EL TICKET NÚMERO 5874742 AL ÁREA ENCARGADA.SE CIERRA CASO | 08/11/2025 7-11 SE ESCALA CASO ÉXITO A LA RED**7-11 RESPUESTA DE LA RED: TU SOLICITUD REFERENTE A GENERACIÓN DE CASOS CB EXITO BANCOLOMBIA QUEDÓ RADICADA BAJO EL TICKET NÚMERO 5874742 AL ÁREA ENCARGADA.SE CIERRA CASO</t>
  </si>
  <si>
    <t>GARCIA CHAVARRIA TATIANA</t>
  </si>
  <si>
    <t>2988791</t>
  </si>
  <si>
    <t>3007037247</t>
  </si>
  <si>
    <t>PTM PIEDECUESTA JHONY</t>
  </si>
  <si>
    <t>FO-25-1796496 | FO-25-1794737</t>
  </si>
  <si>
    <t>EJECUTADO | CANCELADO</t>
  </si>
  <si>
    <t>08/11/2025 SE VISITA COMERCIO SE REALIZA EL CAMBIO DE EQUIPO DATÁFONO OK,LECTOR DE BARRAS OK, SE INSTALA VERSION 9.90 OK, PRUEBAS OK, LECTOR DE BARRAS OK , CB OPERATIVO</t>
  </si>
  <si>
    <t>9A00M555 9C6ZZ445</t>
  </si>
  <si>
    <t>68418</t>
  </si>
  <si>
    <t>2988896</t>
  </si>
  <si>
    <t>3007049017</t>
  </si>
  <si>
    <t>LOS SANTOS</t>
  </si>
  <si>
    <t>DISTRICOL CNDLUBLOSLINDEROS</t>
  </si>
  <si>
    <t>FO-25-1795139</t>
  </si>
  <si>
    <t>07/11/2025 SE ESCALA PARA VISITA. LLAMAR ANTES DE VISITAR, CONFIRMAR FALLA Y DATOS | 08/11/2025 SE VISITA COMERCIO SE REALIZA EL CAMBIO DE EQUIPO DATÁFONO OK SE INSTALA VERSION 10.3 OK, SE REALIZAN PRUEBAS OK, LECTOR DE BARRAS OK, CB OPERATIVO</t>
  </si>
  <si>
    <t>AD00O654</t>
  </si>
  <si>
    <t>2988931</t>
  </si>
  <si>
    <t>FO-25-1794735</t>
  </si>
  <si>
    <t>07/11/2025 SE VISITA A CB Y SE REALIZA AJUSTE DE TAPA DE IMPRESORA. SE REALIZAN PRUEBAS EXITOSAS PRUEBAS OK</t>
  </si>
  <si>
    <t>LA00A076</t>
  </si>
  <si>
    <t>52565</t>
  </si>
  <si>
    <t>2989023</t>
  </si>
  <si>
    <t>3007010996</t>
  </si>
  <si>
    <t>PROVIDENCIA</t>
  </si>
  <si>
    <t>PROVIDENCIA - NARINO</t>
  </si>
  <si>
    <t>FO-25-1795143</t>
  </si>
  <si>
    <t>07/11/2025 SE ESCALA PARA VISITA. LLAMAR ANTES DE VISITAR, CONFIRMAR FALLA Y DATOS | 10/11/2025 SE ESTA PENDIENTE DE DESPLAZAMIENTO YA QUE SE ESTA A ALA ESPERA DE QUE HABILITEN EL TRANSPORTE HACIA EL MUNICIPIO. | 10/11/2025 SE VISITA CB. DATAFONO INFORMA QUE EL DATAFONO SE REINICIA ALGUNAS VECES Y DECLINA LAS TRANSACCIONES. SE FORMATEA, SE REINSTALA SISTEMA OPERATIVO Y VERSIÓN. SE REALIZAN PRUEBAS TX EXITOSAS. QUEDA OPERATIVO</t>
  </si>
  <si>
    <t>IZ5ZZ325</t>
  </si>
  <si>
    <t>2989170</t>
  </si>
  <si>
    <t>3007030027</t>
  </si>
  <si>
    <t>PAGAFACIL PUEBLO NUEVO</t>
  </si>
  <si>
    <t>FO-25-1795133</t>
  </si>
  <si>
    <t>07/11/2025 SE ESCALA PARA VISITA. LLAMAR ANTES DE VISITAR, CONFIRMAR FALLA Y DATOS | 08/11/2025 POR PROBLEMAS EN LA VIA HACIA BUENAVENTURA NO SE PUEDE REALIZAR DESPLAZAMIENTO EL DIA DE HOY, SE VALIDARA DESPLAZAMIENTO EL DIA LUNES | 10/11/2025 SE REALIZA CAMBIO DE DISPOSITIVO, PORQUE EL DISPOSITIVO QUE SE ENCUENTRA EN EL LOCAL SE ENCUENTRA EN DETERIORO. ENTONCES SE REALIZA CAMBIO DE DISPOSITIVO COMPRUEBAS EN BUEN ESTADO.</t>
  </si>
  <si>
    <t>BBNZZ854</t>
  </si>
  <si>
    <t>2989179</t>
  </si>
  <si>
    <t>3007078654</t>
  </si>
  <si>
    <t>PTM PALMIRA AUTO LUJOS LIAM</t>
  </si>
  <si>
    <t>FO-25-1795132</t>
  </si>
  <si>
    <t>07/11/2025 SE ESCALA PARA VISITA. LLAMAR ANTES DE VISITAR, CONFIRMAR FALLA Y DATOS | 08/11/2025 SE LLEGÓ AL SITIO PERO CLIENTE PIDE ESPERA YA QUE HAY NOVEDADES CON LA LÍNEA DE BANCOLOMBIA PARA CONFIRMAR LOS DATOS. | 08/11/2025 EN LA VISITA TÉCNICA SE REALIZÓ EL CAMBIO DE DATÁFONO  YA QUE SE ENCONTRÓ CON EL PUERTO USB AVERIADO,SE CAMBIÓ EL LECTOR DE CÓDIGO DE BARRAS YA QUE SE ENCONTRÓ PRESENTANDO DIFERENTES FALLAS YA QUE NO ESTABA ENVIANDO LOS DATOS NI SIQUIERA DESPUÉS DE ESTAR CON EL NUEVO DATÁFONO Y SER CONFIGURADO,LOS CAMBIOS QUEDARON OK ,INICIALIZACIONES OK ,SE REALIZARON LAS PRUEBAS DEJANDO EL SERVICIO OPERANDO SIN FALLAS Y SIN NOVEDAD.</t>
  </si>
  <si>
    <t>SAOZZ070 SAOZZ654</t>
  </si>
  <si>
    <t>2989254</t>
  </si>
  <si>
    <t>3007062819</t>
  </si>
  <si>
    <t>BARRIO SANTA CRUZ LA ROSA MEDE</t>
  </si>
  <si>
    <t>FO-25-1795136</t>
  </si>
  <si>
    <t>07/11/2025 SE ESCALA PARA VISITA. LLAMAR ANTES DE VISITAR, CONFIRMAR FALLA Y DATOS | 07/11/2025 SE REALIZA CAMBIO DE TAPA DE IMPRESORA Y QUEDA FUNCIONANDO CORRECTAMENTE.</t>
  </si>
  <si>
    <t>LA00Q031</t>
  </si>
  <si>
    <t>85225</t>
  </si>
  <si>
    <t>2989612</t>
  </si>
  <si>
    <t>3007081503</t>
  </si>
  <si>
    <t>NUNCHIA</t>
  </si>
  <si>
    <t>DISTRICOL FERRETERIA 5 ESTRELL</t>
  </si>
  <si>
    <t>FO-25-1795468</t>
  </si>
  <si>
    <t>07/11/2025 SE ESCALA PARA VISITA. LLAMAR ANTES DE VISITAR, CONFIRMAR FALLA Y DATOS | 09/11/2025 SIN SOPORTE DE ACTIVOS RBM PARA CAMBIO DE EQUIPOS. | 10/11/2025 SE VISITA COMERCIO, SE REALIZA CAMBIO DE DATAFONO. PRUEBAS OK. OPERATIVO EL SERVICIO.</t>
  </si>
  <si>
    <t>FSZZZ894</t>
  </si>
  <si>
    <t>2989852</t>
  </si>
  <si>
    <t>3007039356</t>
  </si>
  <si>
    <t>PTM BOGOTA CENTRO DE PAGOS</t>
  </si>
  <si>
    <t>FO-25-1795605</t>
  </si>
  <si>
    <t>07/11/2025 SE ESCALA PARA VISITA. LLAMAR ANTES DE VISITAR, CONFIRMAR FALLA Y DATOS | 07/11/2025 SE REALIZA VISITA A CB PARA ATENDER INCIDENTE SE ENCUENTRA CERRADO SE COMUNICA CON LA SEÑORA MARITZA CHAVES INDICANDO QUE CUANDO LLAMO LE DIJIERON QUE LA VISITA ERA EL LUNES LA CLIENTE YA CERRÓ EL CB</t>
  </si>
  <si>
    <t>GALINDO ROJAS LUIS FELIPE</t>
  </si>
  <si>
    <t>2989897</t>
  </si>
  <si>
    <t>3007023580</t>
  </si>
  <si>
    <t>MULTIPAGAS IBAGUE</t>
  </si>
  <si>
    <t>FO-25-1795624</t>
  </si>
  <si>
    <t>07/11/2025 SE ESCALA PARA VISITA. LLAMAR ANTES DE VISITAR, CONFIRMAR FALLA Y DATOS | 07/11/2025 SE REALIZA CAMBIO DE DATÁFONO POR DAÑO EN IMPRESIÓN, SE REALIZA PRUEBAS DE FUNCIONAMIENTO EXITOSAS. CUBRE CLAVE INSTALADO.</t>
  </si>
  <si>
    <t>ABC09598</t>
  </si>
  <si>
    <t>2989964</t>
  </si>
  <si>
    <t>3007042253</t>
  </si>
  <si>
    <t>PTM ITAGUI SALSAMENTARIA PABLO</t>
  </si>
  <si>
    <t>FO-25-1795608</t>
  </si>
  <si>
    <t>07/11/2025 SE ESCALA PARA VISITA. LLAMAR ANTES DE VISITAR, CONFIRMAR FALLA Y DATOS | 07/11/2025 SE REALIZA ÉL CAMBIO DE DATAFONO POR LECTOR DE TARJETAS MALO SE HACEN PRUEBAS OK</t>
  </si>
  <si>
    <t>AA2ZZ022</t>
  </si>
  <si>
    <t>2990007</t>
  </si>
  <si>
    <t>3007044062</t>
  </si>
  <si>
    <t>COLOMBIANA DE COMERCIO S A</t>
  </si>
  <si>
    <t>FO-25-1795602</t>
  </si>
  <si>
    <t>CONTIGO / ALKOMPRAR</t>
  </si>
  <si>
    <t>07/11/2025 SE ESCALA PARA VISITA. LLAMAR ANTES DE VISITAR, CONFIRMAR FALLA Y DATOS | 07/11/2025 SE REALIZA VISITA TÉCNICA EN ATENCIÓN AL INCIDENTE REPORTADO CON EL DATÁFONO DEL CORRESPONSAL BANCOLOMBIA. EL USUARIO CONFIRMA SU IDENTIFICACIÓN Y MANIFIESTA QUE EL LECTOR NO ESTÁ RECONOCIENDO LAS FACTURAS. AL VALIDAR EL FUNCIONAMIENTO, SE EVIDENCIA DETERIORO FÍSICO EN EL PUERTO USB DEL DATÁFONO, ESPECÍFICAMENTE EN EL CONECTOR DONDE SE ENLAZA EL LECTOR. DEBIDO A ESTA FALLA, SE PROCEDE AL REEMPLAZO DEL EQUIPO POR DETERIORO. EL NUEVO DATÁFONO QUEDA INSTALADO Y OPERATIVO, CONFIRMANDO SU CORRECTO FUNCIONAMIENTO.</t>
  </si>
  <si>
    <t>GZUZZ185</t>
  </si>
  <si>
    <t>2990275</t>
  </si>
  <si>
    <t>3007016358</t>
  </si>
  <si>
    <t>PAGAFACIL CENTRO  PAGOS MONTER</t>
  </si>
  <si>
    <t>FO-25-1795891</t>
  </si>
  <si>
    <t>07/11/2025 SE ESCALA PARA VISITA. LLAMAR ANTES DE VISITAR, CONFIRMAR FALLA Y DATOS | 07/11/2025 SE REALIZA CAMBIO DE PINPAD ALERTADO SE HACEN PRUEBAS OK</t>
  </si>
  <si>
    <t>JCZZZ331</t>
  </si>
  <si>
    <t>2990319</t>
  </si>
  <si>
    <t>FO-25-1796005</t>
  </si>
  <si>
    <t>07/11/2025 SE ESCALA PARA VISITA. LLAMAR ANTES DE VISITAR, CONFIRMAR FALLA Y DATOS | 08/11/2025 SE VISITA EL CORRESPONSAL PERO CAJERA INDICA QUE EL DATÁFONO SE ENCUENTRA EN CAJA FUERTE Y QUE EL JEFE ESTÁ EN CAMINO PARA ENTREGARLO PARA PODER EJECUTAR LA ACTIVIDAD.  ESPERANDO INGRESO AL CORRESPONSAL. | 08/11/2025 SE VISITA CORRESPONSAL Y SE REEMPLAZA TAPA DATÁFONO POR DAÑO. TRANSACCIONES DE PRUEBA EXITOSAS</t>
  </si>
  <si>
    <t>BL01X118</t>
  </si>
  <si>
    <t>2990364</t>
  </si>
  <si>
    <t>3007079834</t>
  </si>
  <si>
    <t>PTM PASTO BONNE VIE CAFE</t>
  </si>
  <si>
    <t>FO-25-1796065</t>
  </si>
  <si>
    <t>07/11/2025 SE ESCALA PARA VISITA. LLAMAR ANTES DE VISITAR, CONFIRMAR FALLA Y DATOS | 08/11/2025 SE VISITA CB. SE ENCUENTRA DATAFONO CON PUERTO USB DAÑADO. SE REALIZA CAMBIO DE EQUIPO. SE REALIZAN PRUEBAS TX EXITOSAS. QUEDA OPERATIVO</t>
  </si>
  <si>
    <t>FAVZZ673 F1ZZZ015</t>
  </si>
  <si>
    <t>2990546</t>
  </si>
  <si>
    <t>3007053763</t>
  </si>
  <si>
    <t>PTM ITAGUI FRUVER LA 61</t>
  </si>
  <si>
    <t>FO-25-1796002</t>
  </si>
  <si>
    <t>07/11/2025 SE ESCALA PARA VISITA. LLAMAR ANTES DE VISITAR, CONFIRMAR FALLA Y DATOS | 07/11/2025 SE REALIZA CAMBIO DE EQUIPO YA QUE PRESENTA LAS TECLAS PEGADAS</t>
  </si>
  <si>
    <t>II0XZ210 II0BZ450</t>
  </si>
  <si>
    <t>2990740</t>
  </si>
  <si>
    <t>FO-25-1796259</t>
  </si>
  <si>
    <t>07/11/2025 SE ESCALA PARA VISITA. LLAMAR ANTES DE VISITAR, CONFIRMAR FALLA Y DATOS | 08/11/2025 SE VALIDA CON EL CLIENTE Y SE ENCUENTRA QUE COLOCO MAL EL ROLLO, SE LE INDICA COMO COLOCARLO, SE PROCEDE A REALIZAR PRUEBAS Y SON EXITOSAS</t>
  </si>
  <si>
    <t>63130</t>
  </si>
  <si>
    <t>2990882</t>
  </si>
  <si>
    <t>3007054575</t>
  </si>
  <si>
    <t>CALARCA</t>
  </si>
  <si>
    <t>O AV COLON CALARCA</t>
  </si>
  <si>
    <t>FO-25-1796592</t>
  </si>
  <si>
    <t>07/11/2025 SE ESCALA PARA VISITA. LLAMAR ANTES DE VISITAR, CONFIRMAR FALLA Y DATOS | 08/11/2025 SE CAMBIA EQUIPO YA QUE LA PANTALLA SE VE DISTORSIONADA, SE REALIZAN PRUEBAS OK.</t>
  </si>
  <si>
    <t>II5ZZ965</t>
  </si>
  <si>
    <t>15542</t>
  </si>
  <si>
    <t>2990884</t>
  </si>
  <si>
    <t>3007032077</t>
  </si>
  <si>
    <t>PESCA</t>
  </si>
  <si>
    <t>BARRIO CENTRO 2 PESCA</t>
  </si>
  <si>
    <t>FO-25-1796591</t>
  </si>
  <si>
    <t>07/11/2025 SE ESCALA PARA VISITA. LLAMAR ANTES DE VISITAR, CONFIRMAR FALLA Y DATOS | 08/11/2025 EN COMUNICACIÓN CON LA LÍNEA 3203218439 EL SEÑOR EDISON SUAREZ CONFIRMA VISITA PARA EL DÍA LUNES 10/11 DEBIDO A QUE NO ABRE ESTABLECIMIENTO FINES DE SEMANA, ADICIONAL SE LE INDICA QUE POR DISPONIBILIDAD DE TRASPORTE SE ESTARÁ VISITANDO EL DÍA LUNES 10/11 POR DISPOSICIÓN DEL TRASPORTE | 10/11/2025 SE VISITA CB MANTENIMIENTO DE EQUIPO CAMBIO DE POS POR DAÑO PRUEBAS EXITOSAS</t>
  </si>
  <si>
    <t>BL01X739</t>
  </si>
  <si>
    <t>5440</t>
  </si>
  <si>
    <t>2990932</t>
  </si>
  <si>
    <t>3007020726</t>
  </si>
  <si>
    <t>MARINILLA</t>
  </si>
  <si>
    <t>MULTIPAGAS MARINILLA</t>
  </si>
  <si>
    <t>FO-25-1796582</t>
  </si>
  <si>
    <t>07/11/2025 SE ESCALA PARA VISITA. LLAMAR ANTES DE VISITAR, CONFIRMAR FALLA Y DATOS | 08/11/2025 SE REALIZA LIMPIEZA AL PINPAD NO RECONOCÍA TARJETAS, SE DEJAN SERVICIOS FUNCIONANDO CORRECTAMENTE</t>
  </si>
  <si>
    <t>AAAAX317</t>
  </si>
  <si>
    <t>2990977</t>
  </si>
  <si>
    <t>3007044407</t>
  </si>
  <si>
    <t>DISTRICOL GRANERO 3 DE ABRIL</t>
  </si>
  <si>
    <t>FO-25-1797005</t>
  </si>
  <si>
    <t>07/11/2025 SE ESCALA PARA VISITA. LLAMAR ANTES DE VISITAR, CONFIRMAR FALLA Y DATOS | 08/11/2025 DATAFONO NO CONECTA AL INTERNET DAÑO PUERTO ETHERNET. SE CAMBIA POR UN NUEVO DATAFONO SE CORRIGE LA FALLA Y SE HACEN PRUEBAS DEJANDO TODO OK</t>
  </si>
  <si>
    <t>1A00N232</t>
  </si>
  <si>
    <t>2991050</t>
  </si>
  <si>
    <t>3007017445</t>
  </si>
  <si>
    <t>BARRIO SECTOR GALERIA RIONEGRO</t>
  </si>
  <si>
    <t>FO-25-1797006</t>
  </si>
  <si>
    <t>07/11/2025 SE ESCALA PARA VISITA. LLAMAR ANTES DE VISITAR, CONFIRMAR FALLA Y DATOS | 08/11/2025 SE CAMBIA PINPAD ALERTADO, SE DEJAN SERVICIOS FUNCIONANDO CORRECTAMENTE</t>
  </si>
  <si>
    <t>A00JZ280</t>
  </si>
  <si>
    <t>25740</t>
  </si>
  <si>
    <t>2992175</t>
  </si>
  <si>
    <t>3007068756</t>
  </si>
  <si>
    <t>SIBATE</t>
  </si>
  <si>
    <t>MULTIPAGAS SIBATE</t>
  </si>
  <si>
    <t>FO-25-1797911</t>
  </si>
  <si>
    <t>08/11/2025 DURANTE LA VISITA DE TECNICA ENCONTRAMOS QUE DATÁFONO DESACTUALIZADO PROCEDE A REALIZAR ACTUALIZACIÓN DE SO Y VERSION SE CREAN USUARIOS SE REALIZAN PRUEBAS QUEDANDO SERVICIO OK A CONFORMIDAD DE CB</t>
  </si>
  <si>
    <t>AALUZ182</t>
  </si>
  <si>
    <t>2992189</t>
  </si>
  <si>
    <t>3007024876</t>
  </si>
  <si>
    <t>MULTIPAGAS MORICHAL PLAZA</t>
  </si>
  <si>
    <t>FO-25-1797903</t>
  </si>
  <si>
    <t>08/11/2025 SE VISITA COMERCIO, SE REALIZA CAMBIO DE DATAFONO Y PINPAD POR TECNOLOGIA Y DAÑO FÍSICO. PRUEBAS OK. OPERATIVO EL SERVICIO.</t>
  </si>
  <si>
    <t>ABGZZ423-ABGZZ426</t>
  </si>
  <si>
    <t>73268</t>
  </si>
  <si>
    <t>2992490</t>
  </si>
  <si>
    <t>3007068294</t>
  </si>
  <si>
    <t>ESPINAL</t>
  </si>
  <si>
    <t>BARRIO VILLA CATALINA ESPINAL</t>
  </si>
  <si>
    <t>FO-25-1797890</t>
  </si>
  <si>
    <t>08/11/2025 SE CAMBIA DATÁFONO Y PIN PAD POR FALLAS. SE HACEN LAS PRUEBAS DE TRANSACCIONES TODO OK</t>
  </si>
  <si>
    <t>A1006515</t>
  </si>
  <si>
    <t>2992522</t>
  </si>
  <si>
    <t>3007077083</t>
  </si>
  <si>
    <t>DISTRICOL RAPITIENDA LOS PAISA</t>
  </si>
  <si>
    <t>FO-25-1797892</t>
  </si>
  <si>
    <t>08/11/2025 DATAFONO SE REINICIA A CADA RATO SE CAMBIAN DATÁFONO Y PINPAD POR TECNOLOGÍA SE HACEN PRUEBAS Y QUEDA FUNCIONANDO CORRECTAMENTE</t>
  </si>
  <si>
    <t>LM7ZZ457</t>
  </si>
  <si>
    <t>2992576</t>
  </si>
  <si>
    <t>3007079228</t>
  </si>
  <si>
    <t>DISTRICOL TUSITIO TEC NET</t>
  </si>
  <si>
    <t>FO-25-1798050</t>
  </si>
  <si>
    <t>07/11/2025 SE ESCALA PARA VISITA. LLAMAR ANTES DE VISITAR, CONFIRMAR FALLA Y DATOS | 08/11/2025 SE AJUSTA TAPA DE LA IMPRESORA QUE ESTABA SUELTA EN LA ESQUINA IZQUIERDA, CB BANCOLOMBIA PURO, PRUEBAS OK</t>
  </si>
  <si>
    <t>A4WZZ105</t>
  </si>
  <si>
    <t>25843</t>
  </si>
  <si>
    <t>2992616</t>
  </si>
  <si>
    <t>3007081945</t>
  </si>
  <si>
    <t>VILLA DE SAN DIEGO DE UBATE</t>
  </si>
  <si>
    <t>PTM VILLA DE SAN DIEGO PAPELER</t>
  </si>
  <si>
    <t>FO-25-1798057</t>
  </si>
  <si>
    <t>07/11/2025 SE ESCALA PARA VISITA. LLAMAR ANTES DE VISITAR, CONFIRMAR FALLA Y DATOS | 08/11/2025 NO HAY SOPORTE DE ACTIVOS PARA ATENDER ACTIVIDAD | 10/11/2025 SE REALIZA DESCONEXION DEL DATAFONO Y REINICIO DE ESTE PROVOCANDO QUE FUNCIONES LA IMPRESIÓN</t>
  </si>
  <si>
    <t>AE003975 AE003384</t>
  </si>
  <si>
    <t>52835</t>
  </si>
  <si>
    <t>2992708</t>
  </si>
  <si>
    <t>3007078461</t>
  </si>
  <si>
    <t>SAN ANDRES DE TUMACO</t>
  </si>
  <si>
    <t>BARRIO V R LLORENTE SAN ANDRES</t>
  </si>
  <si>
    <t>FO-25-1798053</t>
  </si>
  <si>
    <t>07/11/2025 SE ESCALA PARA VISITA. LLAMAR ANTES DE VISITAR, CONFIRMAR FALLA Y DATOS | 11/11/2025 SE ENCUENTRA DATÁFONO CON CABLE MAGIC BOX DAÑADO SE REALIZA CAMBIO DE CABLE Y SE OBTIENE FUNCIONAMIENTO EXITOSO, CONFIGURACIÓN OK PARÁMETROS OK Y PRUEBAS EXITOSAS DE TRANSACCIONES</t>
  </si>
  <si>
    <t>V1OZZ854</t>
  </si>
  <si>
    <t>2992744</t>
  </si>
  <si>
    <t>3007040282</t>
  </si>
  <si>
    <t>BARRIO FLORESTA MEDELLIN 1</t>
  </si>
  <si>
    <t>FO-25-1798049</t>
  </si>
  <si>
    <t>07/11/2025 SE ESCALA PARA VISITA. LLAMAR ANTES DE VISITAR, CONFIRMAR FALLA Y DATOS | 08/11/2025 SE REALIZA FORMATEO Y RECARGA DE SO Y VERSIÓN EN EQUIPO, PRUEBAS OK</t>
  </si>
  <si>
    <t>AB0HZ574</t>
  </si>
  <si>
    <t>2992839</t>
  </si>
  <si>
    <t>3007051374</t>
  </si>
  <si>
    <t>PTM CALI MUNDO MOVIL JYL 2</t>
  </si>
  <si>
    <t>FO-25-1798146</t>
  </si>
  <si>
    <t>LLT</t>
  </si>
  <si>
    <t>07/11/2025 SE ESCALA PARA VISITA. LLAMAR ANTES DE VISITAR, CONFIRMAR FALLA Y DATOS | 08/11/2025 SE REALIZA CAMBIO DE DATÁFONO POR ALERT IRRUPTION.
‎SE REALIZAN PRUEBAS OPERATIVAS SIN NOVEDAD.
‎CB  QUEDA OKEY</t>
  </si>
  <si>
    <t>TR07Z402</t>
  </si>
  <si>
    <t>2992911</t>
  </si>
  <si>
    <t>3007030754</t>
  </si>
  <si>
    <t>BARRIO PIE DE LA POPA CARTAGEN</t>
  </si>
  <si>
    <t>FO-25-1798084</t>
  </si>
  <si>
    <t>07/11/2025 SE ESCALA PARA VISITA. LLAMAR ANTES DE VISITAR, CONFIRMAR FALLA Y DATOS | 08/11/2025 SE REALIZA CAMBIO DE EQUIPO SALE ALERTA INTERRUPTION QUEDA UNO NUEVO FUNCIONANDO SIN NOVEDAD DE HACEN PRUEBAS</t>
  </si>
  <si>
    <t>BL014654</t>
  </si>
  <si>
    <t>2992966</t>
  </si>
  <si>
    <t>3007020867</t>
  </si>
  <si>
    <t>BARRIO ESTAMBUL II MANIZALEZ</t>
  </si>
  <si>
    <t>FO-25-1799200</t>
  </si>
  <si>
    <t>08/11/2025 SE ESCALA PARA VISITA. LLAMAR ANTES DE VISITAR, CONFIRMAR FALLA Y DATOS | 08/11/2025 SE VALIDA CLINETE SOLO LABORA HASTA MEDIO DIA, SE PROGRAMARA VISITA PARA EL DIA LUNES | 10/11/2025 VISITAMOS COMERCIO EL DATÁFONO NO LEE LAS TARJETAS, REALIZAMOS CAMBIO DE DATAFONO LO CONFIGURAMOS Y REALIZAMOS PRUEBAS CON EL NUEVO DATÁFONO OK.</t>
  </si>
  <si>
    <t>AAAGZ518</t>
  </si>
  <si>
    <t>2993326</t>
  </si>
  <si>
    <t>3007042287</t>
  </si>
  <si>
    <t>BARRIO SOLARTE PITALITO</t>
  </si>
  <si>
    <t>FO-25-1799547</t>
  </si>
  <si>
    <t>08/11/2025 SE ESCALA PARA VISITA. LLAMAR ANTES DE VISITAR, CONFIRMAR FALLA Y DATOS | 11/11/2025 SE REALIZA VISITA AL PUNTO SE CAMBIA EQUIPO YA QUE ESTE PRESENTA DAÑO EN LA IMPRESORA Y HACE QUE SE ATASQUE EL PAPEL , SE DEJA EQUIPO CON VR 10.3 PRUEBAS CB OK, CB OPERATIVO</t>
  </si>
  <si>
    <t>9B0NZ869</t>
  </si>
  <si>
    <t>13647</t>
  </si>
  <si>
    <t>2993360</t>
  </si>
  <si>
    <t>3007012251</t>
  </si>
  <si>
    <t>SAN ESTANISLAO</t>
  </si>
  <si>
    <t>SAN ESTANISLAO - BOLIVAR</t>
  </si>
  <si>
    <t>FO-25-1799882</t>
  </si>
  <si>
    <t>08/11/2025 SE ESCALA PARA VISITA. LLAMAR ANTES DE VISITAR, CONFIRMAR FALLA Y DATOS | 10/11/2025 SE CAMBIA EQUIPO POR PROBLEMAS DE IMPRESORA SE ATASCA EL PAPEL A LA HORA DE IMPRIMIR Y TENÍA EL CABLE DEL DATAFONO DEGOLLADO POR LO QUE TAMBIÉN SE CAMBIA Y SE DEJA UNO NUEVO SE HACEN PRUEBAS TODO OK</t>
  </si>
  <si>
    <t>JAAAM604</t>
  </si>
  <si>
    <t>2993402</t>
  </si>
  <si>
    <t>3007078482</t>
  </si>
  <si>
    <t>PTM LA PAZ APARTADO CYBER LA P</t>
  </si>
  <si>
    <t>FO-25-1799191</t>
  </si>
  <si>
    <t>08/11/2025 SE ESCALA PARA VISITA. LLAMAR ANTES DE VISITAR, CONFIRMAR FALLA Y DATOS | 08/11/2025 DATAFONO MALO EN EL PUERTO USB DONDE SE CONECTA LA LECTORA, USUARIA MANIFIESTA QUE POR EL MOVIMIENTO DE ELLA CON LOS CLIENTES SE DAÑO EL PUERTO, SE REQUIERE UN PIN PAD PARA EVITAR ESTAS NOVEDADES A FUTURO. SE CAMBIA DATAFONO POR UNO NUEVO. SE HACEN PRUEBAS Y SE DEJA TODO OK</t>
  </si>
  <si>
    <t>F1KZZ746 TR1ZZ475</t>
  </si>
  <si>
    <t>13244</t>
  </si>
  <si>
    <t>2993406</t>
  </si>
  <si>
    <t>3007017580</t>
  </si>
  <si>
    <t>EL CARMEN DE BOLIVAR</t>
  </si>
  <si>
    <t>BARRIO CENTRO II EL CARMEN DE</t>
  </si>
  <si>
    <t>FO-25-1799187</t>
  </si>
  <si>
    <t>08/11/2025 SE ESCALA PARA VISITA. LLAMAR ANTES DE VISITAR, CONFIRMAR FALLA Y DATOS | 10/11/2025 SE VISITA COMERCIO POR FALLA, YA QUE SALÍA ERROR SIN CONEXIÓN, SE REALIZA BORRADO DEL S.O Y SE CARGA NUEVAMENTE, SE DEJA CON LA VERSIÓN 9.90 Y SE INICIALIZA DATAFONO, QUEDA FUNCIONANDO CORRECTAMENTE, SE REALIZAN PRUEBAS OK, SE CREA USUARIO Y CONTRASEÑA.</t>
  </si>
  <si>
    <t>9B08Z086</t>
  </si>
  <si>
    <t>2993458</t>
  </si>
  <si>
    <t>3007068912</t>
  </si>
  <si>
    <t>PTM BELLO MUNDO COLORES</t>
  </si>
  <si>
    <t>FO-25-1799586</t>
  </si>
  <si>
    <t>08/11/2025 SE ESCALA PARA VISITA. LLAMAR ANTES DE VISITAR, CONFIRMAR FALLA Y DATOS | 08/11/2025 SE REALIZA MANTENIMIENTO DE Y LIMPIEZA DEL EQUIPO Y EMPIEZA A FUNCIONAR CON NORMALIDAD SE REALIZAN PRUEBAS EXITOSAS SERVICIO OPERATIVO OK</t>
  </si>
  <si>
    <t>A300Z715 A104Z894</t>
  </si>
  <si>
    <t>2993461</t>
  </si>
  <si>
    <t>3007032301</t>
  </si>
  <si>
    <t>MULTIPAGAS LAS PENITAS</t>
  </si>
  <si>
    <t>FO-25-1799584</t>
  </si>
  <si>
    <t>08/11/2025 SE ESCALA PARA VISITA. LLAMAR ANTES DE VISITAR, CONFIRMAR FALLA Y DATOS | 09/11/2025 MULTIPAGAS PEÑITAS NO LABORA LOS DOMINGOS, SE REAGENDA PARA EL 10 DE NOVIEMBRE. | 10/11/2025 SE VISITA SITIO SE VERIFICA INFORMACIÓN SE REALIZA PRIMEROS AUXILIOS, DATÁFONO PRESENTA FALLA TECLADO BORROSO, DAÑO POS, CIERRE OK, PRUEBA TRX EXITOSA. SE CAMBIA LECTORA NO ENCIENDE.</t>
  </si>
  <si>
    <t>111JZ947</t>
  </si>
  <si>
    <t>2993463</t>
  </si>
  <si>
    <t>3007068764</t>
  </si>
  <si>
    <t>PTM MEDELLIN DISTRIBUIDORA MOR</t>
  </si>
  <si>
    <t>FO-25-1799581</t>
  </si>
  <si>
    <t>08/11/2025 SE ESCALA PARA VISITA. LLAMAR ANTES DE VISITAR, CONFIRMAR FALLA Y DATOS | 08/11/2025 SE REALIZA HABILITACIÓN DE LECTURA EN CÓDIGO DE BARRAS, SE REINICIA Y QUEDA FUNCIONANDO CORRECTAMENTE.</t>
  </si>
  <si>
    <t>AALUZ190 AALUZ336</t>
  </si>
  <si>
    <t>2993465</t>
  </si>
  <si>
    <t>3007067684</t>
  </si>
  <si>
    <t>BARRIO LA PAZ TULUA 1</t>
  </si>
  <si>
    <t>FO-25-1811264</t>
  </si>
  <si>
    <t>11/11/2025 EN LA VISITA TÉCNICA SE REALIZÓ EL CAMBIO DE DATÁFONO YA QUE SE ENCONTRÓ CON TECLADO BORROSO ADICIONAL A ESO TAPA IMPRESORA AVERIADA,SE REALIZÓ CAMBIO DE LECTOR DE CÓDIGO DE BARRAS YA QUE SE ENCONTRÓ CON DESGASTE EN EL CABLE,LOS CAMBIOS SE APRUEBAN, VERSIÓN 9.90 INICIALIZACIÓN OK,SE CREARON LOS USUARIOS Y SE REALIZARON LAS PRUEBAS DEJANDO EL SERVICIO OPERANDO SIN FALLAS Y SIN NOVEDAD.</t>
  </si>
  <si>
    <t>AAQ0N458</t>
  </si>
  <si>
    <t>5736</t>
  </si>
  <si>
    <t>2993473</t>
  </si>
  <si>
    <t>3007026802</t>
  </si>
  <si>
    <t>SEGOVIA</t>
  </si>
  <si>
    <t>CALLE LA 70 SEGOVIA I   ANTIOQ</t>
  </si>
  <si>
    <t>FO-25-1799891</t>
  </si>
  <si>
    <t>08/11/2025 SE ESCALA PARA VISITA. LLAMAR ANTES DE VISITAR, CONFIRMAR FALLA Y DATOS | 10/11/2025 SE REALIZA CAMBIO DE DATAFONO PORQUE SE REINICIA , SE HACEN PRUEBAS OK</t>
  </si>
  <si>
    <t>9999X053</t>
  </si>
  <si>
    <t>20013</t>
  </si>
  <si>
    <t>2993521</t>
  </si>
  <si>
    <t>3007065050</t>
  </si>
  <si>
    <t>AGUSTIN CODAZZI</t>
  </si>
  <si>
    <t>BARRIO EL CARMEN AGUSTIN CODAZ</t>
  </si>
  <si>
    <t>FO-25-1799186</t>
  </si>
  <si>
    <t>08/11/2025 SE ESCALA PARA VISITA. LLAMAR ANTES DE VISITAR, CONFIRMAR FALLA Y DATOS | 10/11/2025 SE REALIZA CAMBIO DE DATAFONO, YA QUE SE ENCONTRABA ALERTADO, SE REALIZAN PRUEBAS DEJANDO SERVICIO FUNCIONAL AL 100 %</t>
  </si>
  <si>
    <t>6Z005718 A300T052</t>
  </si>
  <si>
    <t>25402</t>
  </si>
  <si>
    <t>2993549</t>
  </si>
  <si>
    <t>3007023945</t>
  </si>
  <si>
    <t>LA VEGA</t>
  </si>
  <si>
    <t>BARRIO EL VINO BARRIO EL VINO</t>
  </si>
  <si>
    <t>FO-25-1799886</t>
  </si>
  <si>
    <t>08/11/2025 SE ESCALA PARA VISITA. LLAMAR ANTES DE VISITAR, CONFIRMAR FALLA Y DATOS | 08/11/2025 SE REALIZA CONTACTO CON EL CLIENTE PARA CONFIRMAR VISITA CLIENTE INDICA NO ATENDER LOS FINES DE SEMANA Y QUE LE HABIAN DICHO EN EL CALL CENTER QUE LO ATENDIAN EL DIA LUNES | 10/11/2025 SE LLEGA A LA DIRECCIÓN INDICADA Y SE CAMBIA EQUIPO POR DAÑO EN TECLADO BOTÓN VERDE Y TECHA ARRIBA , CON DETERIORO E INTERMITENTES. SE REALIZA CONFIGURACIÓN Y VERSIONAMIENTO, USUARIO OK, CUPO OK POR PLATAFORMA, SE REALIZAN PRUEBAS ÉXITOSAS</t>
  </si>
  <si>
    <t>ABC0Q640</t>
  </si>
  <si>
    <t>2993571</t>
  </si>
  <si>
    <t>3007072703</t>
  </si>
  <si>
    <t>SOACHA LEON XIII 2</t>
  </si>
  <si>
    <t>FO-25-1800347</t>
  </si>
  <si>
    <t>08/11/2025 SE ESCALA PARA VISITA. LLAMAR ANTES DE VISITAR, CONFIRMAR FALLA Y DATOS | 09/11/2025 NO SE TIENE SOPORTE DE REDEBAN | 10/11/2025 SE REALIZA CAMBIOS DE PINPAD POR DAÑO RETIRE TARJETA, SE CAMBIA EQUIPO POR COMPATIBILIDAD SERVICIO OPERATIVO PRUEBAS OK TRNA RBM</t>
  </si>
  <si>
    <t>EF00R080</t>
  </si>
  <si>
    <t>2993591</t>
  </si>
  <si>
    <t>3007036201</t>
  </si>
  <si>
    <t>DISTRICOL ACCESORIOS Y TELEFON</t>
  </si>
  <si>
    <t>FO-25-1802296 | FO-25-1801329</t>
  </si>
  <si>
    <t>10/11/2025 EN LA VISITA TÉCNICA SE REALIZÓ EL CAMBIO DE DATÁFONO YA QUE SE ENCONTRÓ CON EL PUERTO IP QUEMADO Y NO RECONOCIA LA RED DE INTERNET,SE CAMBIÓ PINPAD POR TECNOLOGÍA,SE INSTALA MAGIC BOX 2600 Y SE RETIRÓ EL HUB, SISTEMA OPERATIVO OK VERSIÓN 10.3N CON INICIALIZACIÓN OK,SE CREARON LOS USUARIOS Y SE REALIZARON LAS PRUEBAS DEJANDO EL SERVICIO OPERANDO SIN FALLAS Y SIN NOVEDAD.</t>
  </si>
  <si>
    <t>AB11T072</t>
  </si>
  <si>
    <t>5172</t>
  </si>
  <si>
    <t>2993593</t>
  </si>
  <si>
    <t>3007045712</t>
  </si>
  <si>
    <t>CHIGORODO</t>
  </si>
  <si>
    <t>DISTRICOL MINIMERCADO MERCASA</t>
  </si>
  <si>
    <t>FO-25-1801297</t>
  </si>
  <si>
    <t>FLASH FULL</t>
  </si>
  <si>
    <t>ACTUALIZACION VERSION</t>
  </si>
  <si>
    <t>08/11/2025 SE ESCALA PARA VISITA. LLAMAR ANTES DE VISITAR, CONFIRMAR FALLA Y DATOS | 10/11/2025 AVISO KEY JAMMED NO DEJA HACER TRANSACCIONES. SE FORMATEA EQUIPO, QUEDAN OPERATIVO.</t>
  </si>
  <si>
    <t>BA000717</t>
  </si>
  <si>
    <t>2993717</t>
  </si>
  <si>
    <t>3007036365</t>
  </si>
  <si>
    <t>BARRIO ALICANTE POPAYAN</t>
  </si>
  <si>
    <t>FO-25-1800592</t>
  </si>
  <si>
    <t>08/11/2025 SE ESCALA PARA VISITA. LLAMAR ANTES DE VISITAR, CONFIRMAR FALLA Y DATOS | 10/11/2025 SE INGRESA EQUIPO CON TECLADO BORROSO E IMPRESORA MALA SE CAMBIA EQUIPO SE HACEN PRUEBAS OK TELECARGA DRNA</t>
  </si>
  <si>
    <t>AB00C022</t>
  </si>
  <si>
    <t>2993720</t>
  </si>
  <si>
    <t>3007035168</t>
  </si>
  <si>
    <t>COMCARD FLORIDABLANCA SONIA</t>
  </si>
  <si>
    <t>FO-25-1801314</t>
  </si>
  <si>
    <t>08/11/2025 SE ESCALA PARA VISITA. LLAMAR ANTES DE VISITAR, CONFIRMAR FALLA Y DATOS | 08/11/2025 EN COMUNICACIÓN CON LA SEÑORA SONIA MARTÍNEZ AL NÚMERO 3102783266 NOS INDICA QUE EL DATÁFONO SE LE REINICIA CONSTANTEMENTE Y NO IMPRIME ALGUNAS PARTES ADEMÁS DE ESO EL LECTOR DEL CÓDIGO DE BARRAS NO ESTÁ LEYENDO ALGUNOS CÓDIGOS SE LE INDICA QUE SE REALIZARÁ VISITA EL DÍA LUNES A PARTIR DE LAS 8 AM DEBIDO A QUE EL DÍA DE HOY Y MAÑANA NO HAY SOPORTE DE REDEBAN PARA HACER CAMBIO DE EQUIPOS HORARIO DE ATENCIÓN LUNES A VIERNES DE 8-12 Y 2-6 Y SÁBADOS 8-12 | 10/11/2025 SE ESTABLECE COMUNICACIÓN CON LA SEÑORA SONIA MARTÍNEZ AL NÚMERO 3102783266 NOS INDICA QUE ESTARA LLEGANDO SOBRE LAS 8:20 AM PARA PODERNOS ATENDER | 10/11/2025 SE REALIZA CAMBIO DE LECTORA POR DAÑO REINICIA PERIFÉRICOS PRUEBAS OK SERVICIO OPERATIVO</t>
  </si>
  <si>
    <t>BL0CZ283 XP08Z080</t>
  </si>
  <si>
    <t>2993748</t>
  </si>
  <si>
    <t>3007059839</t>
  </si>
  <si>
    <t>BARRIO MANDALA MONTERIA</t>
  </si>
  <si>
    <t>FO-25-1801296</t>
  </si>
  <si>
    <t>08/11/2025 SE ESCALA PARA VISITA. LLAMAR ANTES DE VISITAR, CONFIRMAR FALLA Y DATOS | 09/11/2025 SE VALORA DAÑO DE LA IMPRESORA TELEFÓNICAMENTE Y SE REQUIERE CAMBIO DEL EQUIPO YA QUE LA FALLA ES DE LA IMPRESORA, DEBIDO A QUE RMB NO ATIENDE CAMBIO EL DÍA DOMINGO,, EL SERVICIO NO SE PODRÁ REALIZAR EXITOSO, SE ACORDÓ VISITA PARA EL DÍA LUNES PARA PODER REALIZAR EL CAMBIO. | 10/11/2025 SE LLEGA AL SITIO PARA REVISIÓN TÉCNICA DEL DATAFONO DE REDEBAN, SE ENCONTRÓ EN SITIO YA EL DATAFONO DE WOMPI, LO QUE INDICAN QUE YA EL CB FUE MIGRADO, SE EXPLICA AL CB QUE NO SE PUEDE ATENDER LA TA YA QUE SE ENCUENTRA MIGRADO A NUEVA RED.
NOTA: NO SE REALIZA INTERVENCIÓN DE EQUIPOS.</t>
  </si>
  <si>
    <t>2993760</t>
  </si>
  <si>
    <t>3007025260</t>
  </si>
  <si>
    <t>ARA0113 CARTAGENA TESCA</t>
  </si>
  <si>
    <t>FO-25-1802388</t>
  </si>
  <si>
    <t>GOMEZ FERRARO JOHANA</t>
  </si>
  <si>
    <t>86865</t>
  </si>
  <si>
    <t>2993778</t>
  </si>
  <si>
    <t>3007046863</t>
  </si>
  <si>
    <t>VALLE DEL GUAMUEZ</t>
  </si>
  <si>
    <t>DISTRICOL PAPELERIA JAVIER</t>
  </si>
  <si>
    <t>FO-25-1801844</t>
  </si>
  <si>
    <t>09/11/2025 SE ESCALA PARA VISITA. LLAMAR ANTES DE VISITAR, CONFIRMAR FALLA Y DATOS | 11/11/2025 SE LLEGA A CORRESPONSAL SE VERIFICA FALLA EQUIPO ALERT IRRUPTION SE CONFIGURA NUEVO EQUIPO SE REALIZA PRUEBAS DE FUNCIONAMIENTO EXITOSAS CB QUEDA OPERATIVO</t>
  </si>
  <si>
    <t>AD00A024</t>
  </si>
  <si>
    <t>2993782</t>
  </si>
  <si>
    <t>FO-25-1801948</t>
  </si>
  <si>
    <t>09/11/2025 SE ESCALA PARA VISITA. LLAMAR ANTES DE VISITAR, CONFIRMAR FALLA Y DATOS | 10/11/2025 SE REALIZA CAMBIO DE DATAFONO EN TERMINAL SV0UZ873, SE CAMBIA MAGICBOX2600, CABLE DE DATOS Y CABLE DE PODER, SE CREA USUARIO, PRUEBAS OK, EN LA TERMINAL FIZZZ332 NO FUE NECESARIO REALIZAR INTERVENCIÓN, EL REINICIO DEL DATAFONO ERA SOBRE CARGA DEL CIRCUITO ELÉCTRICO.</t>
  </si>
  <si>
    <t>2993795</t>
  </si>
  <si>
    <t>3007060536</t>
  </si>
  <si>
    <t>BARRIO ENCISO MEDELLIN 16</t>
  </si>
  <si>
    <t>FO-25-1802256</t>
  </si>
  <si>
    <t>09/11/2025 SE ESCALA PARA VISITA. LLAMAR ANTES DE VISITAR, CONFIRMAR FALLA Y DATOS | 10/11/2025 CALLE DE INGRESO AL BARRIO EL PINAL CERRADA POR OBRAS LAS CUALES DIFICULTAN EL ACCESO. | 10/11/2025 SE REALIZA CAMBIO DE POS POR FALLAS EN EL DATÁFONO CON LA BATERÍA.</t>
  </si>
  <si>
    <t>JA00E931</t>
  </si>
  <si>
    <t>85139</t>
  </si>
  <si>
    <t>2993798</t>
  </si>
  <si>
    <t>3007048943</t>
  </si>
  <si>
    <t>MANI</t>
  </si>
  <si>
    <t>DISTRICOL COMUNICACIONES RED C</t>
  </si>
  <si>
    <t>FO-25-1802403</t>
  </si>
  <si>
    <t>09/11/2025 SE ESCALA PARA VISITA. LLAMAR ANTES DE VISITAR, CONFIRMAR FALLA Y DATOS | 11/11/2025 SE VISITA COMERCIO, SE REALIZA CAMBIO DE DATAFONO Y LECTOR DE BARRAS. PRUEBAS OK. OPERATIVO EL SERVICIO</t>
  </si>
  <si>
    <t>UV008957</t>
  </si>
  <si>
    <t>2993816</t>
  </si>
  <si>
    <t>3007074101</t>
  </si>
  <si>
    <t>PTM BOGOTA MYO EL CARMEN</t>
  </si>
  <si>
    <t>FO-25-1801306</t>
  </si>
  <si>
    <t>08/11/2025 SE ESCALA PARA VISITA. LLAMAR ANTES DE VISITAR, CONFIRMAR FALLA Y DATOS | 09/11/2025 NO SE TIENE SOPORTE DE REDEBAN | 10/11/2025 SE REALIZA VISITA DE CAMPO ENCONTRADO QUE EQUIPO SE REINICIA CONSTANTEMENTE, POR LO ANTERIOR SE CAMBIA CABLE MAGIC BOX, PRUEBAS CUPO Y USUARIO OK</t>
  </si>
  <si>
    <t>UV0PZ181-SV00V267</t>
  </si>
  <si>
    <t>2993824</t>
  </si>
  <si>
    <t>FO-25-1801304</t>
  </si>
  <si>
    <t>08/11/2025 SE ESCALA PARA VISITA. LLAMAR ANTES DE VISITAR, CONFIRMAR FALLA Y DATOS | 10/11/2025 SE CAMBIA LECTORA DE BARRAS POR CABLE DAÑADO</t>
  </si>
  <si>
    <t>2993825</t>
  </si>
  <si>
    <t>3007073188</t>
  </si>
  <si>
    <t>PTM BOGOTA DISTRIBUIDORA NYSI</t>
  </si>
  <si>
    <t>FO-25-1801299</t>
  </si>
  <si>
    <t>08/11/2025 SE ESCALA PARA VISITA. LLAMAR ANTES DE VISITAR, CONFIRMAR FALLA Y DATOS | 09/11/2025 NO DE TIENE SOPORTE DE REDEBAN | 10/11/2025 SE REALIZA VISITA A CB PARA ATENDER INCIDENTE SE REALIZA CAMBIO DE DATAFONO POR FALLA EN TECLADO ,SE REALIZAN PRUEBAS OK</t>
  </si>
  <si>
    <t>NN00R494 EG00A296</t>
  </si>
  <si>
    <t>52427</t>
  </si>
  <si>
    <t>2993964</t>
  </si>
  <si>
    <t>3007080675</t>
  </si>
  <si>
    <t>MAGUI</t>
  </si>
  <si>
    <t>BARRIO LA PISTA MAGUI</t>
  </si>
  <si>
    <t>FO-25-1803385</t>
  </si>
  <si>
    <t>10/11/2025 SE ESCALA PARA VISITA. LLAMAR ANTES DE VISITAR, CONFIRMAR FALLA Y DATOS | 13/11/2025 SE REALIZA CAMBIO DE DATÁFONO 2 VECES PERO NO FUNCIONA, NO INICIALIZA EL DATÁFONO SE ESCALA Y ENCUENTRAN NOVEDAD CON LA TERMINAL, REDEBAN CREA UNA NUEVA TERMINAL PERO LO LOGRAN LIGARLA A LA PLACA CON ÉXITO POR LO CUAL REDEBAN AUTORIZA RETIRARME DEL SITIO DEJANDO LA TA ABIERTA PARA EN LA TARDE O MAÑANA INICIALIZAR EL DATÁFONO DE FORMA REMOTA Y CERRAR LA TA... | 24/11/2025 SE REALIZA CAMBIO DE DATÁFONO POR DAÑO EN IMPRESORA PERO NO FUNCIONA, SE REALIZA OTRO CAMBIO DE DATÁFONO POR SOLICITUD DE REDEBAN PERO LA FALLA PERSISTE SE ESCALA Y INFORMAN QUE ES LA TERMINAL LA QUE ESTA DAÑADA HACEN CAMBIO DE TERMINAL PERO LA TERMINAL NO SE LIGA AL DATAFONO POR LO CUAL REDEBAN SOLICITA RETIRARME DEL SITIO YA QUE NO HAY SOPORTE DE OPERACIÓNES Y SE INICIALICE DE FORMA REMOTA CUANDO LA TERMINAL YA ESTÉ ACTIVA Y SE RECONFIGURA OK PARÁMETROS OK Y EL DATÁFONO QUEDA LISTO PARA INICIALIZACION, DÍA 18/11/25 REDEBAN INFORMA QUE LA TERMINAL ESTA ACTIVA SE LLAMA AL CLIENTE Y SE INICIALIZA EL DATAFONO DE FORMA REMOTA, INICIALIZACION OK Y SE REALIZAN PRUEBAS EXITOSAS DE TRANSACCIONES POR LO CUAL SE CIERRA LA TA.</t>
  </si>
  <si>
    <t>FB002951</t>
  </si>
  <si>
    <t>FLUVIAL</t>
  </si>
  <si>
    <t>17662</t>
  </si>
  <si>
    <t>2994005</t>
  </si>
  <si>
    <t>3007019704</t>
  </si>
  <si>
    <t>SAMANA</t>
  </si>
  <si>
    <t>CENTRO SAMANA CALDAS</t>
  </si>
  <si>
    <t>FO-25-1802028</t>
  </si>
  <si>
    <t>09/11/2025 SE ESCALA PARA VISITA. LLAMAR ANTES DE VISITAR, CONFIRMAR FALLA Y DATOS | 12/11/2025 SE REALIZA VISITA SE CAMBIA DATAFONO POR MENSAJE CABLE DE RED DESCONECTADO NO RECONOCE MODEM, SE CREAN USUARIOS SE HACEN PRUEBAS SERVICIO OK</t>
  </si>
  <si>
    <t>AAAAH379</t>
  </si>
  <si>
    <t>2994012</t>
  </si>
  <si>
    <t>3007069086</t>
  </si>
  <si>
    <t>PTM MEDELLIN MERCADOS SANTA CE</t>
  </si>
  <si>
    <t>FO-25-1802241</t>
  </si>
  <si>
    <t>09/11/2025 SE ESCALA PARA VISITA. LLAMAR ANTES DE VISITAR, CONFIRMAR FALLA Y DATOS | 11/11/2025 SE REA LIZA CAMBIO DE LECTORA YA QUE LA QUE TIENE, MUESTRA PROBLEMA EN EL CABLE Y COMO ES DIRECTA, HAY QUE CAMBIARLA TODA.</t>
  </si>
  <si>
    <t>A103Z492 A104Z864</t>
  </si>
  <si>
    <t>5660</t>
  </si>
  <si>
    <t>2994033</t>
  </si>
  <si>
    <t>3007048963</t>
  </si>
  <si>
    <t>SAN LUIS</t>
  </si>
  <si>
    <t>DISTRICOL ALM Y MIS DANNY</t>
  </si>
  <si>
    <t>FO-25-1803394</t>
  </si>
  <si>
    <t>10/11/2025 SE ESCALA PARA VISITA. LLAMAR ANTES DE VISITAR, CONFIRMAR FALLA Y DATOS | 12/11/2025 SE CAMBIA LECTORA YA QUE NO ENCIENDE TODO QUEDA OK</t>
  </si>
  <si>
    <t>AD00O600</t>
  </si>
  <si>
    <t>15740</t>
  </si>
  <si>
    <t>2994059</t>
  </si>
  <si>
    <t>3007050560</t>
  </si>
  <si>
    <t>SIACHOQUE</t>
  </si>
  <si>
    <t>PTM SIACHOQUE PAPELERIA SAN AL</t>
  </si>
  <si>
    <t>FO-25-1803383</t>
  </si>
  <si>
    <t>10/11/2025 SE ESCALA PARA VISITA. LLAMAR ANTES DE VISITAR, CONFIRMAR FALLA Y DATOS | 11/11/2025 SE REALIZA VISITA AL COMERCIO, SE CAMBIA EQUIPO POR DAÑO EN TECLADO, SE HACEN PRUEBAS OK.</t>
  </si>
  <si>
    <t>9C00X916</t>
  </si>
  <si>
    <t>20517</t>
  </si>
  <si>
    <t>2994066</t>
  </si>
  <si>
    <t>3007041424</t>
  </si>
  <si>
    <t>PAILITAS</t>
  </si>
  <si>
    <t>BARRIO ALFONSO LOPEZ PAILITAS</t>
  </si>
  <si>
    <t>FO-25-1803378</t>
  </si>
  <si>
    <t>10/11/2025 SE ESCALA PARA VISITA. LLAMAR ANTES DE VISITAR, CONFIRMAR FALLA Y DATOS | 11/11/2025 BUENAS TARDES SE VISITA CB Y SE LE HABILITA EL CIERRE CON LA CLAVE SUPERVISOR YA QUE SALÍA INCORRECTA</t>
  </si>
  <si>
    <t>AB1EZ132</t>
  </si>
  <si>
    <t>5380</t>
  </si>
  <si>
    <t>2994511</t>
  </si>
  <si>
    <t>3007024599</t>
  </si>
  <si>
    <t>LA ESTRELLA</t>
  </si>
  <si>
    <t>REDY LA ESTRELLA</t>
  </si>
  <si>
    <t>FO-25-1803562</t>
  </si>
  <si>
    <t>10/11/2025 SE ESCALA PARA VISITA. LLAMAR ANTES DE VISITAR, CONFIRMAR FALLA Y DATOS | 10/11/2025 SE REALIZA CAMBIO DE HUB PORQ ESTABA PROVOCANDO REINICIOS Y SE CAMBIA LECTORA PORQUE SE APAGA CONSTANTEMENTE CON DAÑO EN CABLE</t>
  </si>
  <si>
    <t>AAL7Z460</t>
  </si>
  <si>
    <t>25269</t>
  </si>
  <si>
    <t>2994526</t>
  </si>
  <si>
    <t>3007031371</t>
  </si>
  <si>
    <t>FACATATIVA</t>
  </si>
  <si>
    <t>PAGAFACIL FACATATIVA II</t>
  </si>
  <si>
    <t>FO-25-1803560</t>
  </si>
  <si>
    <t>10/11/2025 SE ESCALA PARA VISITA. LLAMAR ANTES DE VISITAR, CONFIRMAR FALLA Y DATOS | 10/11/2025 SE REALIZA CAMBIO DE DATÁFONO NO PRENDE SE CAMBIA LECTORA Y PIND PAD SE REALIZAN PRUEBAS EXITOSAS</t>
  </si>
  <si>
    <t>11119876</t>
  </si>
  <si>
    <t>2994609</t>
  </si>
  <si>
    <t>3007046325</t>
  </si>
  <si>
    <t>PTM  BOGOTA  MINIMARKET JYM</t>
  </si>
  <si>
    <t>FO-25-1803959</t>
  </si>
  <si>
    <t>10/11/2025 SE ESCALA PARA VISITA. LLAMAR ANTES DE VISITAR, CONFIRMAR FALLA Y DATOS | 11/11/2025 SE LLEGA A LA DIRECCIÓN INDICADA Y SE ENCUENTRA COMERCIO CERRADO SE INTENTA ESTABLECER COMUNICACIÓN #3502149451 PERO NO ES POSIBLE SE ESPERA 15 MINUTOS PERO COMERCIO NO ABRE.</t>
  </si>
  <si>
    <t>2994770</t>
  </si>
  <si>
    <t>3007031703</t>
  </si>
  <si>
    <t>OPRAP VENTURA TERREROS</t>
  </si>
  <si>
    <t>FO-25-1803949</t>
  </si>
  <si>
    <t>10/11/2025 SE ESCALA PARA VISITA. LLAMAR ANTES DE VISITAR, CONFIRMAR FALLA Y DATOS | 11/11/2025 DURANTE LA VISITA TECNICA A COMERCIO PARA ATENDER INCIDENTE REPORTADO POR CORRESPONSAL AL LLEGAR SE EVIDENCIA QUE COMERCIO SE ENCUENTRA CERRADO SE LLAMA AL CELULAR 3108013538 SIN TENER RESPUESTA SE DEJA SOPORTÉ FOTOGRÁFICO SE INFORMA A COORDINADOR Y SE PROCEDE A CIERRE DE LA VISITA TECNICA</t>
  </si>
  <si>
    <t>1111H887</t>
  </si>
  <si>
    <t>2994948</t>
  </si>
  <si>
    <t>3007044519</t>
  </si>
  <si>
    <t>DISTRICOL VARIEDADES YENIEST</t>
  </si>
  <si>
    <t>FO-25-1804482</t>
  </si>
  <si>
    <t>10/11/2025 SE ESCALA PARA VISITA. LLAMAR ANTES DE VISITAR, CONFIRMAR FALLA Y DATOS | 11/11/2025 SE REALIZA CAMBIO DE POS YA QUE EL QUE TIENEN, SE ENCUENTRA CON EL TECLADO BORROSO.</t>
  </si>
  <si>
    <t>AC07Z839</t>
  </si>
  <si>
    <t>2995237</t>
  </si>
  <si>
    <t>3007019795</t>
  </si>
  <si>
    <t>PAGAFACIL TOBERIN</t>
  </si>
  <si>
    <t>FO-25-1804478</t>
  </si>
  <si>
    <t>10/11/2025 SE ESCALA PARA VISITA. LLAMAR ANTES DE VISITAR, CONFIRMAR FALLA Y DATOS | 10/11/2025 DURANTE LA VISITA TECNICA  ENCONTRAMOS QUE DATÁFONO NO REALIZA UNA CORRECTA IMPRESION ENCONTRANDO DAÑO EN LA TAPA DE IMPRESORA Y EL RODILLO SE REALIZA CAMBIO DE TAPA Y RODILLO CON PRUEBAS IMPRESORA  OK PARÁMETROS OKAY CIERRE OKAY SALDO OK A CONFORMIDAD DE CORRESPONSAL SIN NOVEDAD</t>
  </si>
  <si>
    <t>AAAAL088</t>
  </si>
  <si>
    <t>2995451</t>
  </si>
  <si>
    <t>3007039952</t>
  </si>
  <si>
    <t>BARRIO CENTRO CHIGORODO</t>
  </si>
  <si>
    <t>FO-25-1804585</t>
  </si>
  <si>
    <t>10/11/2025 SE ESCALA PARA VISITA. LLAMAR ANTES DE VISITAR, CONFIRMAR FALLA Y DATOS | 10/11/2025 SE REALIZA CAMBIO DATAFONO POR TAPA MALA</t>
  </si>
  <si>
    <t>9A0FZ574</t>
  </si>
  <si>
    <t>2995562</t>
  </si>
  <si>
    <t>3007044341</t>
  </si>
  <si>
    <t>DISTRICOL DEYACOS</t>
  </si>
  <si>
    <t>FO-25-1805112</t>
  </si>
  <si>
    <t>10/11/2025 SE ESCALA PARA VISITA. LLAMAR ANTES DE VISITAR, CONFIRMAR FALLA Y DATOS | 10/11/2025 SE CAMBIA EQUIPO YA QUE SE QUEMO PUERTO ETHERNET TODO QUEDA OK</t>
  </si>
  <si>
    <t>AB19Z085</t>
  </si>
  <si>
    <t>2995863</t>
  </si>
  <si>
    <t>3007080151</t>
  </si>
  <si>
    <t>BARRIO SANTA BARBARA GUADALAJARA DE BUGA 4</t>
  </si>
  <si>
    <t>FO-25-1805101</t>
  </si>
  <si>
    <t>10/11/2025 SE ESCALA PARA VISITA. LLAMAR ANTES DE VISITAR, CONFIRMAR FALLA Y DATOS | 11/11/2025 SE REALIZA BORRADO DE TRANSACCIONES, SE REALIZARON PRUEBAS OPERATIVAS Y LUEGO SE REALIZO CIERRE, SE ME EXPLICO A EL CB EL PROCESO PARA REALIZAR EL CIERRE EXITOSO.
CB QUEDA OKEY.</t>
  </si>
  <si>
    <t>F1ZZZ722</t>
  </si>
  <si>
    <t>2996199</t>
  </si>
  <si>
    <t>FO-25-1805479</t>
  </si>
  <si>
    <t>10/11/2025 SE ESCALA PARA VISITA. LLAMAR ANTES DE VISITAR, CONFIRMAR FALLA Y DATOS | 11/11/2025 SE REALIZA CAMBIO DE MAGIC BOX DAÑADA Y SE CONFIGURA TERMINAL CELUCOMPRA PARA CERTIFICAR SERVICIO. NO SÉ REALIZA PRUEBA CON TARJETA BANCOLOMBIA DEBIDO A QUE NINGUNO TENÍA A LA MANO ESTÁ TARJETA</t>
  </si>
  <si>
    <t>BLOGZ758/AA6ZZ240</t>
  </si>
  <si>
    <t>2996212</t>
  </si>
  <si>
    <t>3007075343</t>
  </si>
  <si>
    <t>BARRIO SEVILLA CUCUTA 3</t>
  </si>
  <si>
    <t>FO-25-1805482</t>
  </si>
  <si>
    <t>10/11/2025 SE ESCALA PARA VISITA. LLAMAR ANTES DE VISITAR, CONFIRMAR FALLA Y DATOS | 10/11/2025 SE VISTA COMERCIO, SE REALIZA CONFIGURA LECTOR DE CODIGOS, SE HACEN PRUEBAS EXITOSA, CB OPERATIVO.</t>
  </si>
  <si>
    <t>10008817</t>
  </si>
  <si>
    <t>66440</t>
  </si>
  <si>
    <t>2996278</t>
  </si>
  <si>
    <t>3007010963</t>
  </si>
  <si>
    <t>MARSELLA</t>
  </si>
  <si>
    <t>MARSELLA - RISARALDA</t>
  </si>
  <si>
    <t>FO-25-1805557</t>
  </si>
  <si>
    <t>10/11/2025 SE ESCALA PARA VISITA. LLAMAR ANTES DE VISITAR, CONFIRMAR FALLA Y DATOS | 11/11/2025 SE VISITA COMERCIO SE IDENTIFICA DATÁFONO CON FALLA TARJETA NO SOPORTADA SE REALIZA CAMBIO DE DATÁFONO SE REALIZA PRUEBAS OK</t>
  </si>
  <si>
    <t>BXZZZ638 JAAAB977</t>
  </si>
  <si>
    <t>2996285</t>
  </si>
  <si>
    <t>FO-25-1805654</t>
  </si>
  <si>
    <t>10/11/2025 SE ESCALA PARA VISITA. LLAMAR ANTES DE VISITAR, CONFIRMAR FALLA Y DATOS | 11/11/2025 LECTORA NO ENCIENDE, SE CAMBIA POR UNA NUEVA SE HACEN PRUBAS Y SE DEJA TODO OK</t>
  </si>
  <si>
    <t>2996357</t>
  </si>
  <si>
    <t>FO-25-1805476</t>
  </si>
  <si>
    <t>10/11/2025 SE ESCALA PARA VISITA. LLAMAR ANTES DE VISITAR, CONFIRMAR FALLA Y DATOS | 11/11/2025 SE REALIZA CAMBIO DE EQUIPO POR FALLA EN LA IMPRESORA Y EL TECLADO PRUEBAS OK CLIENTE CONFORME</t>
  </si>
  <si>
    <t>2996375</t>
  </si>
  <si>
    <t>FO-25-1805562</t>
  </si>
  <si>
    <t>10/11/2025 SE ESCALA PARA VISITA. LLAMAR ANTES DE VISITAR, CONFIRMAR FALLA Y DATOS | 11/11/2025 DATAFONO CON TAPA IMPRESORA MALA. RODILLO DE IMPRESION MALO, TECLADO BORROSO Y SE REINICIA CONSTANTEMENTE. SE CAMBIA POR UN NUEVO DATAFONO Y SE HACEN PRUEBAS DEJANDO TODO OK</t>
  </si>
  <si>
    <t>AB19Z218</t>
  </si>
  <si>
    <t>25260</t>
  </si>
  <si>
    <t>2996538</t>
  </si>
  <si>
    <t>3007071823</t>
  </si>
  <si>
    <t>EL ROSAL</t>
  </si>
  <si>
    <t>EL ROSAL SAN JOSE</t>
  </si>
  <si>
    <t>FO-25-1805751</t>
  </si>
  <si>
    <t>10/11/2025 SE ESCALA PARA VISITA. LLAMAR ANTES DE VISITAR, CONFIRMAR FALLA Y DATOS | 11/11/2025 SE REALIZA CAMBIO DE EQUIPO Y HUB YA QUE PRESENTAN FALLA EN PUERTO USB , SE REALIZAN PRUEBAS DE FUNCIONAMIENTO OK</t>
  </si>
  <si>
    <t>A30TZ881</t>
  </si>
  <si>
    <t>41132</t>
  </si>
  <si>
    <t>2996684</t>
  </si>
  <si>
    <t>3007069360</t>
  </si>
  <si>
    <t>CAMPOALEGRE</t>
  </si>
  <si>
    <t>DISTRICOL G Y G MULTISERVICIOS</t>
  </si>
  <si>
    <t>FO-25-1805845</t>
  </si>
  <si>
    <t>10/11/2025 SE ESCALA PARA VISITA. LLAMAR ANTES DE VISITAR, CONFIRMAR FALLA Y DATOS | 10/11/2025 SE LLEGA A SITIO, SE REALIZA CONFIGURACIÓN DE LECTOR DE CÓDIGO DE BARRAS</t>
  </si>
  <si>
    <t>9B5ZZ296</t>
  </si>
  <si>
    <t>2996798</t>
  </si>
  <si>
    <t>3007079006</t>
  </si>
  <si>
    <t>PTM CARIBE MEDELLIN ALMACEN Y</t>
  </si>
  <si>
    <t>FO-25-1805963</t>
  </si>
  <si>
    <t>10/11/2025 SE ESCALA PARA VISITA. LLAMAR ANTES DE VISITAR, CONFIRMAR FALLA Y DATOS | 11/11/2025 SE CAMBIA EQUIPO POR ALERT IRRUPTION, PRUEBAS OK</t>
  </si>
  <si>
    <t>FATZZ880 FATZZ493</t>
  </si>
  <si>
    <t>2996846</t>
  </si>
  <si>
    <t>3007045128</t>
  </si>
  <si>
    <t>PTM CALI RAPITIENDA LA DECIMA</t>
  </si>
  <si>
    <t>FO-25-1805873</t>
  </si>
  <si>
    <t>10/11/2025 SE ESCALA PARA VISITA. LLAMAR ANTES DE VISITAR, CONFIRMAR FALLA Y DATOS | 10/11/2025 SE REALIZA CAMBIO DE MAGIC BOX EN CB BANCOLOMBIA MIXTO DEBIDO A QUE SE ENCUENTRA EN MAL ESTADO.</t>
  </si>
  <si>
    <t>AC0IZ713 6Z0IZ251</t>
  </si>
  <si>
    <t>2997222</t>
  </si>
  <si>
    <t>3007015178</t>
  </si>
  <si>
    <t>ALKOMPRAR CALI N 2</t>
  </si>
  <si>
    <t>FO-25-1806689</t>
  </si>
  <si>
    <t>ALKOMPRAR</t>
  </si>
  <si>
    <t>10/11/2025 SE ESCALA PARA VISITA. LLAMAR ANTES DE VISITAR, CONFIRMAR FALLA Y DATOS | 10/11/2025 SE CAMBIA DATÁFONO YA QUE EL DEL CLIENTE SE REINICIA CUANDO ESTA IMPRIMIENDO TIRILLA</t>
  </si>
  <si>
    <t>JUZZZ072</t>
  </si>
  <si>
    <t>2997688</t>
  </si>
  <si>
    <t>3007080837</t>
  </si>
  <si>
    <t>PTM CALI MULTISERVICIOS DAOR</t>
  </si>
  <si>
    <t>FO-25-1807115</t>
  </si>
  <si>
    <t>10/11/2025 SE ESCALA PARA VISITA. LLAMAR ANTES DE VISITAR, CONFIRMAR FALLA Y DATOS | 11/11/2025 SE REALIZA LIMPIEZA DEL SENSOR DE LA IMPRESORA, IMPRESIÓN BORROSA, CB BANCOLOMBIA MIXTO, PRUEBAS OK</t>
  </si>
  <si>
    <t>FHZZZ019 EF03Z196</t>
  </si>
  <si>
    <t>2997726</t>
  </si>
  <si>
    <t>3007048994</t>
  </si>
  <si>
    <t>DISTRICOL EDS NEW NOREAN</t>
  </si>
  <si>
    <t>FO-25-1807011</t>
  </si>
  <si>
    <t>10/11/2025 SE ESCALA PARA VISITA. LLAMAR ANTES DE VISITAR, CONFIRMAR FALLA Y DATOS | 11/11/2025 BUENOS DIAS SE LLAMA AL USUARIO Y ME INDICA PROBLEMAS DE CLAVE CON RESPECTO AL DATAFONO PERO EL DATAFONOS DEL CUAL ME HABLA NO PERTENECE A CORRESPONSAL EL DATAFONO ES EL 1164892 EL CUAL PERTENECE AL CÓDIGO ÚNICO 14228506.
SE LE INFORMA AL USUARIO QUE DEBE LLAMAR A LA LINEA 018000931022 PARA QUE LA ATIENDAN DE LA SECCIONAL ENCARGADA</t>
  </si>
  <si>
    <t>2998155</t>
  </si>
  <si>
    <t>3007032484</t>
  </si>
  <si>
    <t>DISTRICOL DROGUERIA P Y P</t>
  </si>
  <si>
    <t>FO-25-1807765</t>
  </si>
  <si>
    <t>10/11/2025 SE ESCALA PARA VISITA. LLAMAR ANTES DE VISITAR, CONFIRMAR FALLA Y DATOS | 12/11/2025 SE REALIZA CAMBIO DE EQUIPO POR TECNOLOGÍA DISPOSITIVO NO COMPATIBLE SE CONFIGURA NUEVO EQUIPO SE INSTALA VERSION SE CONFIGURA PARÁMETROS SE INICIALIZA SE REALIZA PRUEBAS DE FUNCIONAMIENTO EXITOSAS CB QUEDA OPERATIVO</t>
  </si>
  <si>
    <t>11GZZ441</t>
  </si>
  <si>
    <t>25430</t>
  </si>
  <si>
    <t>2998245</t>
  </si>
  <si>
    <t>3007046065</t>
  </si>
  <si>
    <t>MADRID</t>
  </si>
  <si>
    <t>REVAL MADRID CODENSA</t>
  </si>
  <si>
    <t>FO-25-1807754</t>
  </si>
  <si>
    <t>10/11/2025 SE ESCALA PARA VISITA. LLAMAR ANTES DE VISITAR, CONFIRMAR FALLA Y DATOS | 11/11/2025 CAMBIO DE 2 EQUIPOS EN DAÑO CON TODOS SUS ACCESORIOS PRUEBAS OK NO SE REALIZA PRUEBAS CON TARJETA NI CONSULTA DE SALDO YA QUE NO SE CUENTA CON TARJETA</t>
  </si>
  <si>
    <t>XP004572</t>
  </si>
  <si>
    <t>2998345</t>
  </si>
  <si>
    <t>3007020916</t>
  </si>
  <si>
    <t>PAGAFACIL CALLE CATORCE</t>
  </si>
  <si>
    <t>FO-25-1807797</t>
  </si>
  <si>
    <t>DETERIORO CABLE</t>
  </si>
  <si>
    <t>10/11/2025 SE ESCALA PARA VISITA. LLAMAR ANTES DE VISITAR, CONFIRMAR FALLA Y DATOS | 11/11/2025 SE CAMBIA HUB YA QUE EL DEL CLIENTE ESTABA MALO</t>
  </si>
  <si>
    <t>AAAGZ531</t>
  </si>
  <si>
    <t>2998375</t>
  </si>
  <si>
    <t>3007081467</t>
  </si>
  <si>
    <t>PTM BUENAVENTURA AUTOSERVICIO</t>
  </si>
  <si>
    <t>FO-25-1807874</t>
  </si>
  <si>
    <t>10/11/2025 SE ESCALA PARA VISITA. LLAMAR ANTES DE VISITAR, CONFIRMAR FALLA Y DATOS | 12/11/2025 SE REALIZA CAMBIO DE DATAFONO EN CB BANCOLOMBIA MIXTO DEBIDO A MENSAJE DE "WARNING KEY JANNED", SE REALIZAN PRUEBAS OK.</t>
  </si>
  <si>
    <t>VJZZZ931 VJZZZ685</t>
  </si>
  <si>
    <t>5209</t>
  </si>
  <si>
    <t>2998388</t>
  </si>
  <si>
    <t>3007027709</t>
  </si>
  <si>
    <t>CONCORDIA</t>
  </si>
  <si>
    <t>DISTRICOL VARIEDADES ANGELA</t>
  </si>
  <si>
    <t>FO-25-1807872</t>
  </si>
  <si>
    <t>10/11/2025 SE ESCALA PARA VISITA. LLAMAR ANTES DE VISITAR, CONFIRMAR FALLA Y DATOS | 12/11/2025 SE REALIZA VISITA TÉCNICA EN ATENCIÓN AL INCIDENTE REPORTADO POR EL CORRESPONSAL BANCOLOMBIA. EL USUARIO CONFIRMA LA IDENTIFICACIÓN DEL TÉCNICO Y REPORTA QUE UNO DE LOS DATÁFONOS PRESENTA DESGASTE EN EL TECLADO, DIFICULTANDO LA LECTURA, MIENTRAS QUE EL OTRO TIENE TECLAS QUE SE TILDAN Y NO REALIZA LECTURA DE TARJETAS. SE EFECTÚA MANTENIMIENTO PREVENTIVO EN AMBOS EQUIPOS, PERO LAS FALLAS PERSISTEN, POR LO QUE SE PROCEDE CON EL REEMPLAZO DE LOS DOS DATÁFONOS. AL FINALIZAR LA INTERVENCIÓN, LOS NUEVOS EQUIPOS QUEDAN OPERATIVOS Y EN CORRECTO FUNCIONAMIENTO.</t>
  </si>
  <si>
    <t>A19ZZ541-99WZZ887</t>
  </si>
  <si>
    <t>2998626</t>
  </si>
  <si>
    <t>3007045405</t>
  </si>
  <si>
    <t>BARRIO CENTRO FUSAGASUGA 9</t>
  </si>
  <si>
    <t>FO-25-1807828</t>
  </si>
  <si>
    <t>FLAS FULL</t>
  </si>
  <si>
    <t>10/11/2025 SE ESCALA PARA VISITA. LLAMAR ANTES DE VISITAR, CONFIRMAR FALLA Y DATOS | 12/11/2025 SE LLEGA A LA DIRECCIÓN INDICADA Y SE REALIZA CAMBIO DE PINPAD ALERTADO</t>
  </si>
  <si>
    <t>AC0MZ744</t>
  </si>
  <si>
    <t>2999081</t>
  </si>
  <si>
    <t>3007058757</t>
  </si>
  <si>
    <t>PTM CUCUTA DROGUERIA SERVISAL</t>
  </si>
  <si>
    <t>FO-25-1808312</t>
  </si>
  <si>
    <t>10/11/2025 SE ESCALA PARA VISITA. LLAMAR ANTES DE VISITAR, CONFIRMAR FALLA Y DATOS | 11/11/2025 SE VISITA COMERCIO, SE REALIZA CAMBIO DE CABLE MAGIC BOX POR DAÑO, SE HACEN PRUEBAS EXITOSA, CB OPERATIVO.</t>
  </si>
  <si>
    <t>JA000982 AATZZ235</t>
  </si>
  <si>
    <t>18460</t>
  </si>
  <si>
    <t>2999086</t>
  </si>
  <si>
    <t>3007081016</t>
  </si>
  <si>
    <t>MILAN</t>
  </si>
  <si>
    <t>DISTRICOL MISELANEA FAMILIAR</t>
  </si>
  <si>
    <t>FO-25-1808307</t>
  </si>
  <si>
    <t>10/11/2025 SE ESCALA PARA VISITA. LLAMAR ANTES DE VISITAR, CONFIRMAR FALLA Y DATOS | 12/11/2025 SE REALIZA CAMBIO DE MAGIC BOX PARA DATAFONO DESK2600 YA QUE SE QUEMÓ EL PUERTO DE RED, PRUEBAS CB OK SE DEJA OPERATIVO</t>
  </si>
  <si>
    <t>FJZZZ905</t>
  </si>
  <si>
    <t>2999165</t>
  </si>
  <si>
    <t>3007051979</t>
  </si>
  <si>
    <t>PAGAFACIL  PUENTE ARANDA</t>
  </si>
  <si>
    <t>FO-25-1808352</t>
  </si>
  <si>
    <t>10/11/2025 SE ESCALA PARA VISITA. LLAMAR ANTES DE VISITAR, CONFIRMAR FALLA Y DATOS | 26/11/2025 SE CAMBIA POR DAÑO DATAFONO Y PIND PAD Y HUB</t>
  </si>
  <si>
    <t>9C0DZ840</t>
  </si>
  <si>
    <t>2999191</t>
  </si>
  <si>
    <t>3007081671</t>
  </si>
  <si>
    <t>DISTRICOL VARIEDADES JOSUE</t>
  </si>
  <si>
    <t>FO-25-1809415</t>
  </si>
  <si>
    <t>11/11/2025 SE ESCALA PARA VISITA. LLAMAR ANTES DE VISITAR, CONFIRMAR FALLA Y DATOS | 11/11/2025 SE REALIZA CAMBIO DE DATAFONO EN CB BANCOLOMBIA PURO DEBIDO A MENSAJE "WARNING KEY JANNED", SE REALIZAN PRUEBAS OK.</t>
  </si>
  <si>
    <t>FWZZZ489</t>
  </si>
  <si>
    <t>47675</t>
  </si>
  <si>
    <t>2999612</t>
  </si>
  <si>
    <t>3007035493</t>
  </si>
  <si>
    <t>SALAMINA</t>
  </si>
  <si>
    <t>DISTRICOL LA PERSEVERANCIA</t>
  </si>
  <si>
    <t>FO-25-1809403</t>
  </si>
  <si>
    <t>11/11/2025 SE ESCALA PARA VISITA. LLAMAR ANTES DE VISITAR, CONFIRMAR FALLA Y DATOS | 12/11/2025 SE REALIZA VISITA AL COMERCIO SE ENCUENTRA DATÁFONO CON IMPRESORA DAÑADA LO CUAL NO DEJABA IMPRIMIR UNO O VARIAS CARACTERES SE CAMBIA DATÁFONO SE INSTALA VERSIÓN 9.90 SE REALIZAN PRUEBAS EXITOSAS Y EL CB QUEDA OPERATIVO</t>
  </si>
  <si>
    <t>GZ000516</t>
  </si>
  <si>
    <t>68307</t>
  </si>
  <si>
    <t>3000082</t>
  </si>
  <si>
    <t>3007015531</t>
  </si>
  <si>
    <t>GIRON</t>
  </si>
  <si>
    <t>MULTIPAGAS GIRON</t>
  </si>
  <si>
    <t>FO-25-1810017</t>
  </si>
  <si>
    <t>11/11/2025 SE ESCALA PARA VISITA. LLAMAR ANTES DE VISITAR, CONFIRMAR FALLA Y DATOS | 11/11/2025 CB CON PINPAD EN DAÑO, EQUIPO CON VERSION 9.90, CAMBIO DE PINPAD, CONFIGURACION CB OK, PRUEBAS OK. NO PERMITE CIERRE POR FLUJO DE CLIENTES.</t>
  </si>
  <si>
    <t>CZZZZ469</t>
  </si>
  <si>
    <t>3000701</t>
  </si>
  <si>
    <t>3007023594</t>
  </si>
  <si>
    <t>MULTIPAGAS EL LIMONAR PREMIER</t>
  </si>
  <si>
    <t>FO-25-1810012</t>
  </si>
  <si>
    <t>11/11/2025 SE ESCALA PARA VISITA. LLAMAR ANTES DE VISITAR, CONFIRMAR FALLA Y DATOS | 11/11/2025 SE REALIZA CONFIGURACIÓN DE PARÁMETROS DE COMUNICACIÓN EN CB BANCOLOMBIA DEBIDO A MENSAJE "SIN TONO", SE REALIZAN PRUEBAS OK.</t>
  </si>
  <si>
    <t>ABC09276</t>
  </si>
  <si>
    <t>15469</t>
  </si>
  <si>
    <t>3000831</t>
  </si>
  <si>
    <t>3007039331</t>
  </si>
  <si>
    <t>MONIQUIRA</t>
  </si>
  <si>
    <t>PTM MONIQUIRA LUCIANA DC</t>
  </si>
  <si>
    <t>FO-25-1810207</t>
  </si>
  <si>
    <t>11/11/2025 SE ESCALA PARA VISITA. LLAMAR ANTES DE VISITAR, CONFIRMAR FALLA Y DATOS | 12/11/2025 SE VISITA CB MANTENIMIENTO DE EQUIPO CAMBIO DE POS POR DAÑO PRUEBAS EXITOSAS</t>
  </si>
  <si>
    <t>AA08Z679</t>
  </si>
  <si>
    <t>3001447</t>
  </si>
  <si>
    <t>FO-25-1810801</t>
  </si>
  <si>
    <t>11/11/2025 SE ESCALA PARA VISITA. LLAMAR ANTES DE VISITAR, CONFIRMAR FALLA Y DATOS | 12/11/2025 SE REALIZA CAMBIO DEL DATAFONO POR DETERIORO  EN LAS TECLAS NO FUNCIONAN Y DEL CABLE DE RED POR DETERIORO DE ESTE</t>
  </si>
  <si>
    <t>AA08Z542</t>
  </si>
  <si>
    <t>3002100</t>
  </si>
  <si>
    <t>3007016356</t>
  </si>
  <si>
    <t>PAGAFACIL  TERM TRANSP NORTE</t>
  </si>
  <si>
    <t>FO-25-1810792</t>
  </si>
  <si>
    <t>11/11/2025 SE ESCALA PARA VISITA. LLAMAR ANTES DE VISITAR, CONFIRMAR FALLA Y DATOS | 11/11/2025 SE CAMBIA MAGIC BOX POR DAÑO</t>
  </si>
  <si>
    <t>JCZZZ326</t>
  </si>
  <si>
    <t>3002228</t>
  </si>
  <si>
    <t>3007016008</t>
  </si>
  <si>
    <t>DROGUERIA AQUIDROGAS EL ROSAL2</t>
  </si>
  <si>
    <t>FO-25-1810867</t>
  </si>
  <si>
    <t>11/11/2025 SE ESCALA PARA VISITA. LLAMAR ANTES DE VISITAR, CONFIRMAR FALLA Y DATOS | 11/11/2025 SE REALIZA CAMBIO DE DATÁFONO POR DAÑO EN CONECTOR DE ENCENDIDO, SE CAMBIA PIN PAD Y HUB POR COMPATIBILIDAD, SE INSTALA MAGICBOX, PRUEBAS DE FUNCIONAMIENTO OK</t>
  </si>
  <si>
    <t>A00JZ040</t>
  </si>
  <si>
    <t>15572</t>
  </si>
  <si>
    <t>3002286</t>
  </si>
  <si>
    <t>3007028118</t>
  </si>
  <si>
    <t>PUERTO BOYACA</t>
  </si>
  <si>
    <t>DISTRICOL TIENDA EMMANUEL</t>
  </si>
  <si>
    <t>FO-25-1811067</t>
  </si>
  <si>
    <t>11/11/2025 SE ESCALA PARA VISITA. LLAMAR ANTES DE VISITAR, CONFIRMAR FALLA Y DATOS | 14/11/2025 SE REALIZA VISITA TÉCNICA AL CORRESPONSAL BANCOLOMBIA POR REPORTE DE FALLA EN EL DATÁFONO; EL USUARIO CONFIRMA LA IDENTIFICACIÓN DEL TÉCNICO ASIGNADO Y COMUNICA QUE EL EQUIPO NO LOGRA CONECTARSE A INTERNET. TRAS VALIDAR CABLEADO Y CONEXIONES, SE DETERMINA QUE EL PUERTO DE INTERNET DEL DISPOSITIVO PRESENTA DAÑO FÍSICO, RAZÓN POR LA CUAL NO ESTABLECE CONEXIÓN. SE PROCEDE AL REEMPLAZO DEL DATÁFONO POR UN EQUIPO NUEVO, EL CUAL QUEDA INSTALADO Y OPERATIVO, CON PRUEBAS DE CONEXIÓN REALIZADAS EXITOSAMENTE QUE CONFIRMAN SU CORRECTO FUNCIONAMIENTO.</t>
  </si>
  <si>
    <t>1KZZZ619</t>
  </si>
  <si>
    <t>47189</t>
  </si>
  <si>
    <t>3002290</t>
  </si>
  <si>
    <t>3007053759</t>
  </si>
  <si>
    <t>CIENAGA</t>
  </si>
  <si>
    <t>PTM CIENAGA VARIEDADES VPM</t>
  </si>
  <si>
    <t>FO-25-1811063</t>
  </si>
  <si>
    <t>11/11/2025 SE ESCALA PARA VISITA. LLAMAR ANTES DE VISITAR, CONFIRMAR FALLA Y DATOS | 12/11/2025 SE REALIZA LA VISITA SE ENCUENTRA EL DATÁFONO CON PROBLEMA DE IMPRESIÓN YA QUE NO AVANZA PAPEL SE PROCEDE A REVISAR Y LOS ENGRANES SE ENCUENTRA MUY FLOJO LO CUAL IMPIDE EL AVANCE DEL PAPEL SE PROCEDE A CAMBIAR LA TAPA PERO EL PROBLEMA PERSISTE SE PROCEDE A CAMBIAR EL DATÁFONO SE REALIZAN PRUEBAS Y TODO OKAY</t>
  </si>
  <si>
    <t>II0XZ206</t>
  </si>
  <si>
    <t>3002323</t>
  </si>
  <si>
    <t>3007020918</t>
  </si>
  <si>
    <t>PAGAFACIL SAN NICOLAS CALI</t>
  </si>
  <si>
    <t>FO-25-1811069</t>
  </si>
  <si>
    <t>11/11/2025 SE ESCALA PARA VISITA. LLAMAR ANTES DE VISITAR, CONFIRMAR FALLA Y DATOS | 11/11/2025 SE CAMBIA DATÁFONO YA QUE EL DEL CLIENTE TENIA MALO LA IMPRESORA SE CAMBIA HUB YA QUE TENIA MALO CONCETOR</t>
  </si>
  <si>
    <t>AAAGZ538</t>
  </si>
  <si>
    <t>3002362</t>
  </si>
  <si>
    <t>3007067920</t>
  </si>
  <si>
    <t>BARRIO INDEPENDENCIA ISTMINA</t>
  </si>
  <si>
    <t>FO-25-1811150</t>
  </si>
  <si>
    <t>11/11/2025 SE ESCALA PARA VISITA. LLAMAR ANTES DE VISITAR, CONFIRMAR FALLA Y DATOS | 11/11/2025 SE FORMATEA EQUIPO PORQUE ESTABA FALLANDO LA PARAMETRIZACIÓN EN EL EQUIPO (SIN COMUNICACIÓN QUEDA OK</t>
  </si>
  <si>
    <t>AAJ0T860</t>
  </si>
  <si>
    <t>3002433</t>
  </si>
  <si>
    <t>3007039056</t>
  </si>
  <si>
    <t>DISTRICOL CIBERPAIS NET</t>
  </si>
  <si>
    <t>FO-25-1811158</t>
  </si>
  <si>
    <t>11/11/2025 SE ESCALA PARA VISITA. LLAMAR ANTES DE VISITAR, CONFIRMAR FALLA Y DATOS | 11/11/2025 SE CAMBIA DATÁFONO POR DAÑO EN TECLADO</t>
  </si>
  <si>
    <t>AA06Z901</t>
  </si>
  <si>
    <t>3002434</t>
  </si>
  <si>
    <t>FO-25-1811154</t>
  </si>
  <si>
    <t>11/11/2025 SE ESCALA PARA VISITA. LLAMAR ANTES DE VISITAR, CONFIRMAR FALLA Y DATOS | 11/11/2025 SE VISITA CB Y SE LE HACE CAMBIO DE  DATAFONO POR MOTIVOS DE IMPRESIÓN, SE HACEN PRUEBAS Y TODO QUEDA OK</t>
  </si>
  <si>
    <t>A4UZZ529</t>
  </si>
  <si>
    <t>3002793</t>
  </si>
  <si>
    <t>3007071786</t>
  </si>
  <si>
    <t>DISTRICOL PI#ATERIA  PAPELERIA</t>
  </si>
  <si>
    <t>FO-25-1811366</t>
  </si>
  <si>
    <t>11/11/2025 SE ESCALA PARA VISITA. LLAMAR ANTES DE VISITAR, CONFIRMAR FALLA Y DATOS | 11/11/2025 CAMBIO DE LECTORA POR DAÑO EN EL CABLEADO SE REALIZAN PRUEBAS OK SE ENTREGA SERVICIO OPERATIVO</t>
  </si>
  <si>
    <t>SV00J189</t>
  </si>
  <si>
    <t>3002798</t>
  </si>
  <si>
    <t>3007058792</t>
  </si>
  <si>
    <t>PTM CARTAGENA DISTRIMED MIS B</t>
  </si>
  <si>
    <t>FO-25-1811404</t>
  </si>
  <si>
    <t>11/11/2025 SE ESCALA PARA VISITA. LLAMAR ANTES DE VISITAR, CONFIRMAR FALLA Y DATOS | 12/11/2025 SE REALIZA CAMBIO DE EQUIPO POR PROBLEMAS DE IMPRESORA SE DEJA UNO NUEVO Y TODO QUEDA OK</t>
  </si>
  <si>
    <t>LA002007 LA002295</t>
  </si>
  <si>
    <t>3002913</t>
  </si>
  <si>
    <t>FO-25-1811367</t>
  </si>
  <si>
    <t>11/11/2025 SE ESCALA PARA VISITA. LLAMAR ANTES DE VISITAR, CONFIRMAR FALLA Y DATOS | 12/11/2025 SE CAMBIA FUENTE YA QUE ESTABA MALA SE HACEN PRUEBAS Y QUEDA FUNCIONANDO CORRECTAMENTE</t>
  </si>
  <si>
    <t>3002925</t>
  </si>
  <si>
    <t>3007065451</t>
  </si>
  <si>
    <t>DISTRICOL SERVICIOS Y TRAMITES</t>
  </si>
  <si>
    <t>FO-25-1813169 | FO-25-1811405</t>
  </si>
  <si>
    <t>12/11/2025 DURANTE LA VISITA TECNICA A COMERCIO PARA ATENDER INCIDENTE REPORTADO POR CORRESPONSAL AL LLEGAR SE EVIDENCIA QUE COMERCIO SE ENCUENTRA CERRADO SE LLAMA AL CELULAR 3208958069 EN EL CUAL ATIENDE ADMISTRADOR DE CORRESPONSAL Y NOS INDICA QUE SE ENCUENTRA EN CITA MÉDICA Y NO ES POSIBLE LA ATENCIÓN EL DÍA DE HOY SE DEJA SOPORTÉ FOTOGRÁFICO SE INFORMA A COORDINADOR Y SE PROCEDE A CIERRE DE LA VISITA TECNICA</t>
  </si>
  <si>
    <t>3002930</t>
  </si>
  <si>
    <t>3007055526</t>
  </si>
  <si>
    <t>DISTRICOL VARIEDADES INTERPLEY</t>
  </si>
  <si>
    <t>FO-25-1811403</t>
  </si>
  <si>
    <t>11/11/2025 SE ESCALA PARA VISITA. LLAMAR ANTES DE VISITAR, CONFIRMAR FALLA Y DATOS | 12/11/2025 SE VISTA SITIO, SE CAMBIA PINPAD Y HUB POR DAÑO OK. SE REALIZAN PRUEBAS EXITOSAS AL 1</t>
  </si>
  <si>
    <t>9CGZZ296</t>
  </si>
  <si>
    <t>3003088</t>
  </si>
  <si>
    <t>3007058730</t>
  </si>
  <si>
    <t>PTM CALI CASA DIGITAL 73</t>
  </si>
  <si>
    <t>FO-25-1812090</t>
  </si>
  <si>
    <t>12/11/2025 SE VISITA CORRESPONSAL Y SE CONECTORIZA CABLE DE RED DE ACOMETIDA POR MAL ESTADO. TRANSACCIONES DE PRUEBA EXITOSAS.</t>
  </si>
  <si>
    <t>HA001004</t>
  </si>
  <si>
    <t>3003197</t>
  </si>
  <si>
    <t>3007079256</t>
  </si>
  <si>
    <t>DISTRICOL EL RINCON DEL VECINO</t>
  </si>
  <si>
    <t>FO-25-1812097</t>
  </si>
  <si>
    <t>12/11/2025 SE LLAMA AL CLIENTE SE VALIDA INCIDENTE Y DIRECCIÓN, SE VISITA EL COMERCIO, SE REVISA LOS EQUIPOS ESTÁ FALLANDO EL DATAFONO SE REINICIA AL IMPRIMIR LAS TRANSACCIONES POR LO QUE SE CAMBIA RESOLVIENDO EL DAÑO, PRUEBAS OK, TELECARGA TRNA</t>
  </si>
  <si>
    <t>A4WZZ133</t>
  </si>
  <si>
    <t>3003246</t>
  </si>
  <si>
    <t>3007066025</t>
  </si>
  <si>
    <t>BARRIO CORREGIMIENTO EL QUEMAO</t>
  </si>
  <si>
    <t>FO-25-1812086</t>
  </si>
  <si>
    <t>11/11/2025 SE ESCALA PARA VISITA. LLAMAR ANTES DE VISITAR, CONFIRMAR FALLA Y DATOS | 12/11/2025 SE REALIZA CAMBIO DE PINPAD POR DAÑO EN EL LECTOR DE TARJETA, AL INGRESAR AL PINPAD SALE RECHAZO GENERAL, SE INSTALA NUEVO PINPAD OPERATIVO OK, PRUEBAS EXITOSAS OK, CLIENTE CB VALIDA SALDO ANTES Y DESPUÉS DEL MANTENIMIENTO OK, SE DEJA CB OPERATIVO SIN NOVEDAD</t>
  </si>
  <si>
    <t>9A00N489</t>
  </si>
  <si>
    <t>25386</t>
  </si>
  <si>
    <t>3003267</t>
  </si>
  <si>
    <t>3007080612</t>
  </si>
  <si>
    <t>LA MESA</t>
  </si>
  <si>
    <t>BARRIO SAN JOAQUIN LA MESA LA MESA</t>
  </si>
  <si>
    <t>FO-25-1812138</t>
  </si>
  <si>
    <t>11/11/2025 SE ESCALA PARA VISITA. LLAMAR ANTES DE VISITAR, CONFIRMAR FALLA Y DATOS | 12/11/2025 SE REALIZA AJUSTE EN EL DATAFONO SE REALIZA AJUSTE EN LA TAPA DE LA IMPRESORA SE REALIZAN PRUEBAS OK SE ENTREGA SERVICIO OPERATIVO</t>
  </si>
  <si>
    <t>V6ZZZ801</t>
  </si>
  <si>
    <t>20032</t>
  </si>
  <si>
    <t>3003522</t>
  </si>
  <si>
    <t>3007040350</t>
  </si>
  <si>
    <t>ASTREA</t>
  </si>
  <si>
    <t>BARRIO CORR ARJONA ASTREA</t>
  </si>
  <si>
    <t>FO-25-1812081</t>
  </si>
  <si>
    <t>11/11/2025 SE ESCALA PARA VISITA. LLAMAR ANTES DE VISITAR, CONFIRMAR FALLA Y DATOS | 12/11/2025 SE RELAIZA CAMBIO DE DATAFONO YA QUE TENIA LA TAPA DE LA IMPRESORA AVERIADA, SE REALIZAN PRUEBAS DEJANDO SERVICIO FUNCIONAL AL 100 %</t>
  </si>
  <si>
    <t>9A0KZ246</t>
  </si>
  <si>
    <t>3003525</t>
  </si>
  <si>
    <t>FO-25-1812078</t>
  </si>
  <si>
    <t>11/11/2025 SE ESCALA PARA VISITA. LLAMAR ANTES DE VISITAR, CONFIRMAR FALLA Y DATOS | 11/11/2025 SE LLEGA A  LA DIRECCIÓN INDICADA Y SE CAMBIA EQUIPO POR DAÑO EN IMPRESIÓN , SE REALIZA</t>
  </si>
  <si>
    <t>BA005169</t>
  </si>
  <si>
    <t>44001</t>
  </si>
  <si>
    <t>3003536</t>
  </si>
  <si>
    <t>3007072040</t>
  </si>
  <si>
    <t>RIOHACHA</t>
  </si>
  <si>
    <t>DISTRICOL DROGUERIA C Y G</t>
  </si>
  <si>
    <t>FO-25-1812072</t>
  </si>
  <si>
    <t>11/11/2025 SE ESCALA PARA VISITA. LLAMAR ANTES DE VISITAR, CONFIRMAR FALLA Y DATOS | 14/11/2025 SE REALIZA CAMBIO DE DATAFONO, YA QUE NO SE IMPRIMIA ALGUNOS CARACTERES EN LAS TIRILLAS, SE REALIZAN PRUEBAS DEJANDO SERVICIO FUNCIONAL AL 100 %</t>
  </si>
  <si>
    <t>MN00O634</t>
  </si>
  <si>
    <t>3003559</t>
  </si>
  <si>
    <t>3007056214</t>
  </si>
  <si>
    <t>BARRIO NUEVA ZELANDIA BOGOTA 5</t>
  </si>
  <si>
    <t>FO-25-1812251</t>
  </si>
  <si>
    <t>11/11/2025 SE ESCALA PARA VISITA. LLAMAR ANTES DE VISITAR, CONFIRMAR FALLA Y DATOS | 12/11/2025 SE VISITA COMERCIO SE CAMBIA POS POR DAÑO IMPRESO,,, POS NO DETECTA PAPEL, SE REALIZAN PRUEBAS, PRUEBAS OK DE</t>
  </si>
  <si>
    <t>XPMZZ099</t>
  </si>
  <si>
    <t>50330</t>
  </si>
  <si>
    <t>3003602</t>
  </si>
  <si>
    <t>3007063913</t>
  </si>
  <si>
    <t>MESETAS</t>
  </si>
  <si>
    <t>BARRIO CENTRO MESETAS 9</t>
  </si>
  <si>
    <t>FO-25-1812075</t>
  </si>
  <si>
    <t>11/11/2025 SE ESCALA PARA VISITA. LLAMAR ANTES DE VISITAR, CONFIRMAR FALLA Y DATOS | 13/11/2025 SE REALIZA CAMBIO DE DATÁFONO POR DAÑO TAPA IMPRESORA, SE CREA USUARIO, SE INSTALA CUBRE CLAVE, PRUEBAS OK, SE CAMBIA CABLE MAGICBOX 3500.</t>
  </si>
  <si>
    <t>LA00X276</t>
  </si>
  <si>
    <t>3003611</t>
  </si>
  <si>
    <t>3007080851</t>
  </si>
  <si>
    <t>PTM PEREIRA YOUR NEW LOOK</t>
  </si>
  <si>
    <t>FO-25-1812155</t>
  </si>
  <si>
    <t>11/11/2025 SE ESCALA PARA VISITA. LLAMAR ANTES DE VISITAR, CONFIRMAR FALLA Y DATOS | 12/11/2025 VISITAMOS COMERCIO EL DATÁFONO NO CONECTA A LA RED REVISAMOS CABLEADO Y ENCONTRAMOS QUE EL CABLE DEL MAGIC 2600 NO COMUNICA, REALOZAMOS CAMBIA DEL MAGIC BOX DESK 2600 REALIZAMOS PRUEBAS OK.</t>
  </si>
  <si>
    <t>FHZZZ008 F9ZZZ995</t>
  </si>
  <si>
    <t>8433</t>
  </si>
  <si>
    <t>3004215</t>
  </si>
  <si>
    <t>3007080788</t>
  </si>
  <si>
    <t>MALAMBO</t>
  </si>
  <si>
    <t>BARRIO CONCOR MALAMBO 4</t>
  </si>
  <si>
    <t>FO-25-1813130</t>
  </si>
  <si>
    <t>11/11/2025 SE ESCALA ACTIVIDAD PARA GESTION WOMPI | 12/11/2025 SE REALIZA VISITA AL COMERCIO SE ENCUENTRA DATÁFONO CON TAPA DE IMPRESORA DAÑADA LO CUAL NO DEJABA IMPRIMIR BIEN LOS VAUCHER SE CAMBIA TAPA DE IMPRESORA SE REALIZAN PRUEBAS EXITOSAS Y EL CB QUEDA OPERATIVO</t>
  </si>
  <si>
    <t>F7ZZZ995</t>
  </si>
  <si>
    <t>3004224</t>
  </si>
  <si>
    <t>3007051918</t>
  </si>
  <si>
    <t>FO-25-1813124</t>
  </si>
  <si>
    <t>11/11/2025 SE ESCALA PARA VISITA. LLAMAR ANTES DE VISITAR, CONFIRMAR FALLA Y DATOS | 12/11/2025 BUENOS DÍAS SE VISITA CB Y SE LE HACE CAMBIO DE DATAFONO YA QUE TIENE PROBLEMAS DE IMPRESIÓN</t>
  </si>
  <si>
    <t>TR0BZ858</t>
  </si>
  <si>
    <t>27615</t>
  </si>
  <si>
    <t>3004329</t>
  </si>
  <si>
    <t>3007042849</t>
  </si>
  <si>
    <t>RIOSUCIO</t>
  </si>
  <si>
    <t>DISTRICOL TECNO CHUI ACCESORIO</t>
  </si>
  <si>
    <t>FO-25-1813119</t>
  </si>
  <si>
    <t>11/11/2025 SE ESCALA PARA VISITA. LLAMAR ANTES DE VISITAR, CONFIRMAR FALLA Y DATOS | 12/11/2025 DATAFONO CON PLACA 1072467 MUESTRA MENSAJE DE CLABLE ETHERNET DESCONECTADO. SE VALIDA Y EL PROBLEMA ERA EL CABLE ETHERNET DEL ROUTER AL DATAFONO. SE CAMBIA CABLE SUMINISTRADOR USUARIO Y SE CORRIGE FALLA. SE HACE PRUEBA DE CONSULTA DE SALDO Y VERSION DEJANDOLO OK
DATAFONO 1195564 NO ARRASTRA PAPEL, SE HACE LIMPIEZA AL RODILLO Y AL DEPOSITO DE PAPEL CORRIGIENDO LA FALLA SE DEJA TODO OK, SE LE RECOMIENDA AL USUARIO TENER LA MAQUINA EN UN LUGAR MAS CERRADO Y LIMPIAR SI SE LLEGA A OCURRIR ESTA FALLA NUEVAMENTE.</t>
  </si>
  <si>
    <t>GZ7ZZ070-EHZZZ071</t>
  </si>
  <si>
    <t>20787</t>
  </si>
  <si>
    <t>3004758</t>
  </si>
  <si>
    <t>3007065372</t>
  </si>
  <si>
    <t>TAMALAMEQUE</t>
  </si>
  <si>
    <t>BARRIO PALMIRA TAMALAMEQUE</t>
  </si>
  <si>
    <t>FO-25-1813980</t>
  </si>
  <si>
    <t>11/11/2025 SE ESCALA PARA VISITA. LLAMAR ANTES DE VISITAR, CONFIRMAR FALLA Y DATOS | 12/11/2025 SE REALIZA CAMBIO DE DATAFONO YA QUE SE ENCUENTRA BLOQUEADO, SALE UNE MENSAJE DE RETIRE LA TARJETA Y NO DEJA HACER NADA, SE REALIZAN PRUEBAS DEJANDO EL SERVICIO FUNCIONAL AL 100 %</t>
  </si>
  <si>
    <t>4A009766</t>
  </si>
  <si>
    <t>3004954</t>
  </si>
  <si>
    <t>FO-25-1813978</t>
  </si>
  <si>
    <t>11/11/2025 SE ESCALA PARA VISITA. LLAMAR ANTES DE VISITAR, CONFIRMAR FALLA Y DATOS | 12/11/2025 CAMBIO DE PIN PAD POR DAÑO RECHAZA TARJETAS CONSTANTEMENTE PRUEBAS OK NO TELECARGA</t>
  </si>
  <si>
    <t>3004992</t>
  </si>
  <si>
    <t>3007081322</t>
  </si>
  <si>
    <t>PTM CUCUTA INTERNET Y PAPELERI</t>
  </si>
  <si>
    <t>FO-25-1813975</t>
  </si>
  <si>
    <t>11/11/2025 SE ESCALA PARA VISITA. LLAMAR ANTES DE VISITAR, CONFIRMAR FALLA Y DATOS | 12/11/2025 SE COMUNICA CON CLIENTE LINA CARRASCAL AL # 3204135333, NOS INFORMA QUE LA FALLA YA SE SOLUCIONO Y NO PRESENTA NOVEDAD, DATAFONO OPERATIVO.</t>
  </si>
  <si>
    <t>3005265</t>
  </si>
  <si>
    <t>3007076555</t>
  </si>
  <si>
    <t>PTM PEREIRA PAPELERIA CAVERNA</t>
  </si>
  <si>
    <t>FO-25-1814118</t>
  </si>
  <si>
    <t>14/01/2026 SE ESCALA PARA VISITA. LLAMAR ANTES DE VISITAR, CONFIRMAR FALLA Y DATOS | 12/11/2025 SE VISITA COMERCIO SE IDENTIFICA DATÁFONO CON FALLA EN IMPRESIÓN SE REALIZA CAMBIO DE DATÁFONO SE REALIZA PRUEBAS OK</t>
  </si>
  <si>
    <t>103ZZ278 103ZZ235</t>
  </si>
  <si>
    <t>3005954</t>
  </si>
  <si>
    <t>3007018901</t>
  </si>
  <si>
    <t>PAGAFACIL CENTRO SUBA</t>
  </si>
  <si>
    <t>FO-25-1815071</t>
  </si>
  <si>
    <t>12/11/2025 SE ESCALA PARA VISITA. LLAMAR ANTES DE VISITAR, CONFIRMAR FALLA Y DATOS | 12/11/2025 SE REALIZA VISITA, SE HACE CAMBIO DE DATAFONO DAÑO EN IMPRESORA PRUEBAS OK DEMORAS EN EL INGRESO A PAGAFACIL MÁS DE 30 MINUTOS Y DEMORAS EN CAMBIO DE EQUIPO POR PARTE DE ACTIVOS MÁS DE 30 MINUTOS</t>
  </si>
  <si>
    <t>TZZZZ168</t>
  </si>
  <si>
    <t>5890</t>
  </si>
  <si>
    <t>3006031</t>
  </si>
  <si>
    <t>3007035959</t>
  </si>
  <si>
    <t>YOLOMBO</t>
  </si>
  <si>
    <t>BARRIO PARQUE PRINCIPAL YOLOMB</t>
  </si>
  <si>
    <t>FO-25-1815047</t>
  </si>
  <si>
    <t>12/11/2025 SE ESCALA PARA VISITA. LLAMAR ANTES DE VISITAR, CONFIRMAR FALLA Y DATOS | 13/11/2025 SE REALIZA CAMBIO DE EQUIPO DESPUÉS DE COMPROBACIONES POR DAÑO EN IMPRESORA, PRUEBAS OK</t>
  </si>
  <si>
    <t>9A008676</t>
  </si>
  <si>
    <t>3006032</t>
  </si>
  <si>
    <t>3007028250</t>
  </si>
  <si>
    <t>CALLE COLOMBIA YOLOMBO ANTIO</t>
  </si>
  <si>
    <t>FO-25-1815044</t>
  </si>
  <si>
    <t>12/11/2025 SE ESCALA PARA VISITA. LLAMAR ANTES DE VISITAR, CONFIRMAR FALLA Y DATOS | 13/11/2025 SE REALIZA CAMBIO DE EQUIPO DEBIDO A DAÑO EN CABLE LECTORA DE BARRAS, PRUEBAS OK</t>
  </si>
  <si>
    <t>9PZZZ358</t>
  </si>
  <si>
    <t>3006034</t>
  </si>
  <si>
    <t>3007069957</t>
  </si>
  <si>
    <t>PTM PALMIRA ELECTROMUEBLES PAL</t>
  </si>
  <si>
    <t>FO-25-1815041</t>
  </si>
  <si>
    <t>12/11/2025 SE ESCALA PARA VISITA. LLAMAR ANTES DE VISITAR, CONFIRMAR FALLA Y DATOS | 12/11/2025 EN LA VISITA TÉCNICA SE REALIZÓ LA CONFIGURACIÓN E INICIALIZACIÓN AL DATÁFONO QUE ESTABA INSTALADO PERO AL MOMENTO DE REALIZAR LAS PRUEBAS SE ENCONTRÓ BLOQUEADO,SE REALIZÓ EL CAMBIO SE INSTALA DESK 2600 Y MAGIC BOX 2600 , SISTEMA OPERATIVO Y VERSIÓN 10.3N , CONFIGURACIÓN E INICIALIZACIÓN OK, SE CREARON LOS USUARIOS Y SE REALIZARON LAS PRUEBAS DEJANDO EL SERVICIO OPERANDO SIN FALLAS Y SIN NOVEDAD.</t>
  </si>
  <si>
    <t>TV002835 A300R558</t>
  </si>
  <si>
    <t>52585</t>
  </si>
  <si>
    <t>3006048</t>
  </si>
  <si>
    <t>3007049587</t>
  </si>
  <si>
    <t>PUPIALES</t>
  </si>
  <si>
    <t>PTM PUPIALES HELADERIA ZONA 7</t>
  </si>
  <si>
    <t>FO-25-1815035</t>
  </si>
  <si>
    <t>12/11/2025 SE ESCALA PARA VISITA. LLAMAR ANTES DE VISITAR, CONFIRMAR FALLA Y DATOS | 13/11/2025 SE REALIZA VISITA PARA REVISAR FALLA DEL CB DATAFONO NO IMPRIME, SE ENCUENTRA RODILLO MALO, SE CAMBIA EQUIPO, SE HACE PRUEBAS OK, CORRESPONSAL OPERATIVO</t>
  </si>
  <si>
    <t>II00Q018</t>
  </si>
  <si>
    <t>3006124</t>
  </si>
  <si>
    <t>3007066110</t>
  </si>
  <si>
    <t>BARRIO BILBAO BOGOTA 5</t>
  </si>
  <si>
    <t>FO-25-1815027</t>
  </si>
  <si>
    <t>12/11/2025 SE ESCALA PARA VISITA. LLAMAR ANTES DE VISITAR, CONFIRMAR FALLA Y DATOS | 12/11/2025 SE REALIZA REVISIÓN DEL EQUIPO, DEL CABLEADO Y SE OBSERVA QUE LA RED ESTÁ CON EL DHCP OFF CON IP 192.168.100.4 SE COLOCA DHCP EN ON. SE REALIZAN PRUEBAS</t>
  </si>
  <si>
    <t>7A00K572</t>
  </si>
  <si>
    <t>25572</t>
  </si>
  <si>
    <t>3006254</t>
  </si>
  <si>
    <t>3007063014</t>
  </si>
  <si>
    <t>PUERTO SALGAR</t>
  </si>
  <si>
    <t>BARRIO VEREDA YERBABUENA PUERT</t>
  </si>
  <si>
    <t>FO-25-1815200</t>
  </si>
  <si>
    <t>12/11/2025 SE ESCALA PARA VISITA. LLAMAR ANTES DE VISITAR, CONFIRMAR FALLA Y DATOS | 13/11/2025 SE VISITA COMERCIO, SE EVIDENCIA DETERIORO EN CABLE HUB Y PUESTO USB DATÁFONO, SE CAMBIA DATÁFONO Y HUB, SE REALIZAN PRUEBAS, PRUEBAS OK</t>
  </si>
  <si>
    <t>CZZZZ775</t>
  </si>
  <si>
    <t>5361</t>
  </si>
  <si>
    <t>3006739</t>
  </si>
  <si>
    <t>3007052169</t>
  </si>
  <si>
    <t>ITUANGO</t>
  </si>
  <si>
    <t>DISTRICOL EL PAPA DE TODO</t>
  </si>
  <si>
    <t>FO-25-1815457</t>
  </si>
  <si>
    <t>12/11/2025 SE ESCALA PARA VISITA. LLAMAR ANTES DE VISITAR, CONFIRMAR FALLA Y DATOS | 14/11/2025 EN COMUNICACIÓN CON LA SRA DANIELA SE LOGRA DAR SOLUCIÓN A LA FALLA QUE PRESENTA. SE ENSEÑA HACER EL CIERRE CORRECTAMENTE Y COMO USUARIO HACER BORRADO DE TXS SE LE INDICA COMO ES QUE SE DEBE HACER. CLAVE ADM SUMINISTRADA POR LA LINEA. EQUIPOS FUNCIONANDO Y CORRECTAMENTE</t>
  </si>
  <si>
    <t>3006764</t>
  </si>
  <si>
    <t>3007070715</t>
  </si>
  <si>
    <t>REVAL OR LOS COLORES</t>
  </si>
  <si>
    <t>FO-25-1815451</t>
  </si>
  <si>
    <t>12/11/2025 SE ESCALA PARA VISITA. LLAMAR ANTES DE VISITAR, CONFIRMAR FALLA Y DATOS | 12/11/2025 SE REALIZÓ ACTUALIZACIÓN DE VERSIÓN POS OK LECTOR OK</t>
  </si>
  <si>
    <t>A30JZ517</t>
  </si>
  <si>
    <t>3006777</t>
  </si>
  <si>
    <t>3007028435</t>
  </si>
  <si>
    <t>MULTIPAGAS SEGURIDAD DEL SUR</t>
  </si>
  <si>
    <t>FO-25-1816183</t>
  </si>
  <si>
    <t>12/11/2025 SE ESCALA PARA VISITA. LLAMAR ANTES DE VISITAR, CONFIRMAR FALLA Y DATOS | 14/11/2025 CB SE DEBE VISITAR LA PROXIMA SEMANA POR PROBLEMAS DE ACCESO HACIA LA ZONA DE TUMACO NO SE LOGRA TRANSPORTE. | 18/11/2025 SE REALIZA DESPLAZAMIENTO HASTA TERMINAL PARA VIAJAR A SITIO PERO INFORMAN QUE NO ESTÁN VIAJANDO POR MOTIVO DE QUE LA VÍA ESTÁ CERRADA POR PARO INDÍGENA Y DESLIZAMIENTOS DE TIERRA EN LA VÍA POR LO CUAL SE DEBE ESPERAR A QUE ABRAN LA VÍA PARA PODER VIAJAR.... | 18/11/2025 SE REALIZA LLAMADA TELEFÓNICA PARA CONFIRMAR VISITA Y DISPONIBILIDAD, SE LOGRA CONTACTO CON LA SEÑORA LEIDY PANDALES LA CUAL ME INFORMA QUE CAMBIARON EL ROLLO DE PAPEL EN EL DATÁFONO Y YALES IMPRIME NORMALMENTE POR LO CUAL YA NO DESEA VISITA TÉCNICA, POR LO CUAL SE CIERRA LA TA...</t>
  </si>
  <si>
    <t>3007020</t>
  </si>
  <si>
    <t>3007062877</t>
  </si>
  <si>
    <t>BARRIO JUAN GRANDE DUITAMA 4</t>
  </si>
  <si>
    <t>FO-25-1815453</t>
  </si>
  <si>
    <t>12/11/2025 SE ESCALA PARA VISITA. LLAMAR ANTES DE VISITAR, CONFIRMAR FALLA Y DATOS | 13/11/2025 SE REALIZA VISITA AL COMERCIO, SE BORRA Y ACTUALIZA EQUIPO, SE HACEN PRUEBAS OK.</t>
  </si>
  <si>
    <t>MA00Q847</t>
  </si>
  <si>
    <t>3007181</t>
  </si>
  <si>
    <t>3007013629</t>
  </si>
  <si>
    <t>BARRIO PARQUE PRINCIPAL GIRARD</t>
  </si>
  <si>
    <t>FO-25-1816178</t>
  </si>
  <si>
    <t>12/11/2025 SE ESCALA PARA VISITA. LLAMAR ANTES DE VISITAR, CONFIRMAR FALLA Y DATOS | 12/11/2025 SE REALIZA LIMPIEZA A LA IMPRESORA DEL DATÁFONO, SE DEJAN SERVICIOS FUNCIONANDO CORRECTAMENTE</t>
  </si>
  <si>
    <t>JAAWZ871</t>
  </si>
  <si>
    <t>3007350</t>
  </si>
  <si>
    <t>3007046765</t>
  </si>
  <si>
    <t>PTM MEDELLIN ALMACEN TROPICAL</t>
  </si>
  <si>
    <t>FO-25-1816410</t>
  </si>
  <si>
    <t>12/11/2025 SE ESCALA PARA VISITA. LLAMAR ANTES DE VISITAR, CONFIRMAR FALLA Y DATOS | 12/11/2025 SE REALIZA CAMBIO DE LECTORA Y DE DATÁFONO YA QUE EL LECTOR PRESENTA FALLAS DE LECTURA Y EL POS TIENE PANTALLA OPACA Y MANIFIESTAN QUE A VECES HAY QUE INSERTAR HASTA 4 VECES LA TARJETA.</t>
  </si>
  <si>
    <t>9C00B071 OA00N933</t>
  </si>
  <si>
    <t>3007352</t>
  </si>
  <si>
    <t>3007081077</t>
  </si>
  <si>
    <t>BARRIO RECREO FUSAGASUGA</t>
  </si>
  <si>
    <t>FO-25-1816407</t>
  </si>
  <si>
    <t>12/11/2025 SE ESCALA PARA VISITA. LLAMAR ANTES DE VISITAR, CONFIRMAR FALLA Y DATOS | 12/11/2025 SE LLEGA A LA DIRECCIÓN INDICADA Y SE REALIZA CAMBIO DE EQUIPO POR DAÑO EN IMPRESORA, SE CONFIGURA Y SE DEJA CON VERSIÓN 10.3N , USUARIO OK , PRUEBAS ÉXITOSAS</t>
  </si>
  <si>
    <t>SGZZZ975 VIZZZ383</t>
  </si>
  <si>
    <t>8573</t>
  </si>
  <si>
    <t>3007364</t>
  </si>
  <si>
    <t>3007044592</t>
  </si>
  <si>
    <t>PUERTO COLOMBIA</t>
  </si>
  <si>
    <t>MULTIPAGAS PUERTO COLOMBIA</t>
  </si>
  <si>
    <t>FO-25-1816400</t>
  </si>
  <si>
    <t>12/11/2025 SE ESCALA PARA VISITA. LLAMAR ANTES DE VISITAR, CONFIRMAR FALLA Y DATOS | 12/11/2025 SE REMPLAZA TAPA DE IMPRESIÓN DEL DATAFONO, ESTABA PARTIDA</t>
  </si>
  <si>
    <t>AC08Z400</t>
  </si>
  <si>
    <t>25394</t>
  </si>
  <si>
    <t>3007798</t>
  </si>
  <si>
    <t>3007040153</t>
  </si>
  <si>
    <t>LA PALMA</t>
  </si>
  <si>
    <t>BARRIO CUNDINAMARCA LA PALMA</t>
  </si>
  <si>
    <t>FO-25-1816712</t>
  </si>
  <si>
    <t>12/11/2025 SE ESCALA PARA VISITA. LLAMAR ANTES DE VISITAR, CONFIRMAR FALLA Y DATOS | 14/11/2025 CAMBIO DE LECTORA DE BARRAS EN DAÑO  CABLE PRUEBAS OK</t>
  </si>
  <si>
    <t>AB0LZ192</t>
  </si>
  <si>
    <t>5107</t>
  </si>
  <si>
    <t>3007833</t>
  </si>
  <si>
    <t>3007021263</t>
  </si>
  <si>
    <t>BRICEÑO</t>
  </si>
  <si>
    <t>HOSPITAL BRICENO  ANTIOQUIA</t>
  </si>
  <si>
    <t>FO-25-1816715</t>
  </si>
  <si>
    <t>12/11/2025 SE ESCALA PARA VISITA. LLAMAR ANTES DE VISITAR, CONFIRMAR FALLA Y DATOS | 13/11/2025 SE CAMBIA DATÁFONO POR FALLAS EN IMPRESIÓN</t>
  </si>
  <si>
    <t>BBEZZ629</t>
  </si>
  <si>
    <t>63001</t>
  </si>
  <si>
    <t>3007872</t>
  </si>
  <si>
    <t>3007054791</t>
  </si>
  <si>
    <t>ARMENIA</t>
  </si>
  <si>
    <t>DISTRICOL BELLEZ CANINA SHAKY</t>
  </si>
  <si>
    <t>FO-25-1816710</t>
  </si>
  <si>
    <t>12/11/2025 SE ESCALA PARA VISITA. LLAMAR ANTES DE VISITAR, CONFIRMAR FALLA Y DATOS | 13/11/2025 SE VISITA COMERCIO SE REALIZÓ MANTENIMIENTO Y CONFIGURACIÓN PARÁMETROS SE REALIZÓ PRUEBAS OK.</t>
  </si>
  <si>
    <t>TR8ZZ947</t>
  </si>
  <si>
    <t>3007892</t>
  </si>
  <si>
    <t>3007052580</t>
  </si>
  <si>
    <t>BARRIO EL JARDIN CALI 1</t>
  </si>
  <si>
    <t>FO-25-1817118</t>
  </si>
  <si>
    <t>12/11/2025 SE REALIZA ASIGNACIÓN DE CLAVE SUPERVISOR Y SE REALIZA BORRADO DE TRANSACCIÓN.
SE REALIZARON PRUEBAS OPERATIVAS SIN NOVEDAD.</t>
  </si>
  <si>
    <t>1A00N227</t>
  </si>
  <si>
    <t>3008064</t>
  </si>
  <si>
    <t>3007037044</t>
  </si>
  <si>
    <t>PTM MED COPICOPIAS</t>
  </si>
  <si>
    <t>FO-25-1817110</t>
  </si>
  <si>
    <t>12/11/2025 SE ESCALA PARA VISITA. LLAMAR ANTES DE VISITAR, CONFIRMAR FALLA Y DATOS | 13/11/2025 SE REALIZA PARAMETRIZACIÓN DE CONFIGURACIÓN DE RED Y QUEDA FUNCIONANDO CORRECTAMENTE.</t>
  </si>
  <si>
    <t>GZ00K012 TRZZZ940</t>
  </si>
  <si>
    <t>68655</t>
  </si>
  <si>
    <t>3008523</t>
  </si>
  <si>
    <t>3007041731</t>
  </si>
  <si>
    <t>SABANA DE TORRES</t>
  </si>
  <si>
    <t>BARRIO SAN RAFAEL DE PAYOA SAB</t>
  </si>
  <si>
    <t>FO-25-1817108</t>
  </si>
  <si>
    <t>12/11/2025 SE ESCALA PARA VISITA. LLAMAR ANTES DE VISITAR, CONFIRMAR FALLA Y DATOS | 13/11/2025 SE HACE PRESENCIA EN COMERCIO SE REALIZA CAMBIO DE PIN PAD DEBIDO A QUE NO LEE CHIP DE LAS TARJETAS SE REALIZA CAMBIO DE DATÁFONO DEBIDO A QUE NO ES COMPATIBLE CON EL PIN PAD A INSTALAR SE REALIZAN PRUEBAS OK SE CREAN USUARIOS Y CONTRASEÑA</t>
  </si>
  <si>
    <t>GZ0WZ865</t>
  </si>
  <si>
    <t>3008551</t>
  </si>
  <si>
    <t>3007035610</t>
  </si>
  <si>
    <t>DISTRICOL COMUNICACIONES KATEB</t>
  </si>
  <si>
    <t>FO-25-1817215</t>
  </si>
  <si>
    <t>12/11/2025 SE ESCALA PARA VISITA. LLAMAR ANTES DE VISITAR, CONFIRMAR FALLA Y DATOS | 13/11/2025 SE REALIZA CAMBIO DE DATAFONO DEBIDO A IMPRESORA MALA. DATAFONO QUEDA OPERATIVO.</t>
  </si>
  <si>
    <t>NA004517</t>
  </si>
  <si>
    <t>3008788</t>
  </si>
  <si>
    <t>3007058989</t>
  </si>
  <si>
    <t>REVAL CADE TOBERIN</t>
  </si>
  <si>
    <t>FO-25-1817655</t>
  </si>
  <si>
    <t>CABLE AVERIADO</t>
  </si>
  <si>
    <t>12/11/2025 SE ESCALA PARA VISITA. LLAMAR ANTES DE VISITAR, CONFIRMAR FALLA Y DATOS | 12/11/2025 SE VISITA COMERCIO, SE EVIDENCIA QUE   PINPAD SE ENCUENTRA MAL CONECTADO</t>
  </si>
  <si>
    <t>MA002245</t>
  </si>
  <si>
    <t>3009120</t>
  </si>
  <si>
    <t>3007063191</t>
  </si>
  <si>
    <t>PTM SOLEDAD GALAXYA STORE</t>
  </si>
  <si>
    <t>FO-25-1817646</t>
  </si>
  <si>
    <t>12/11/2025 SE ESCALA PARA VISITA. LLAMAR ANTES DE VISITAR, CONFIRMAR FALLA Y DATOS | 13/11/2025 SE REALIZA VISITA AL COMERCIO SE ENCUENTRA LECTOR DE BARRAS DAÑADO LO CUAL NO ENCENDÍA SE CAMBIA LECTOR DE BARRAS SE REALIZAN PRUEBAS EXITOSAS Y EL CB QUEDA OPERATIVO</t>
  </si>
  <si>
    <t>NA00T210</t>
  </si>
  <si>
    <t>3009204</t>
  </si>
  <si>
    <t>3007046519</t>
  </si>
  <si>
    <t>DISTRICOL PAPELERIA Y VARIEDAD</t>
  </si>
  <si>
    <t>FO-25-1818052</t>
  </si>
  <si>
    <t>12/11/2025 SE ESCALA PARA VISITA. LLAMAR ANTES DE VISITAR, CONFIRMAR FALLA Y DATOS | 13/11/2025 SE INICIALIZA EQUIPO OK, DIRECCIÓN NUEVA OK, SE LE INFORMA AL USUARIO QUE DEBE LLAMAR A LA LÍNEA A PEDIR UN TRASLADO PORQUE A MENOS DE 50 METROS HAY OTRO CORRESPONSAL</t>
  </si>
  <si>
    <t>AD009307</t>
  </si>
  <si>
    <t>3009290</t>
  </si>
  <si>
    <t>3007040594</t>
  </si>
  <si>
    <t>BARRIO SANTA LUCIA MEDELLIN 1</t>
  </si>
  <si>
    <t>FO-25-1818411</t>
  </si>
  <si>
    <t>12/11/2025 SE ESCALA PARA VISITA. LLAMAR ANTES DE VISITAR, CONFIRMAR FALLA Y DATOS | 13/11/2025 SE CAMBIA PINPAD PORQUE NO ESTA LEYENDO LAS TARJETAS</t>
  </si>
  <si>
    <t>9A0NZ933</t>
  </si>
  <si>
    <t>3009435</t>
  </si>
  <si>
    <t>3007030085</t>
  </si>
  <si>
    <t>COMCARD MED MEDIFARM JV</t>
  </si>
  <si>
    <t>FO-25-1818048</t>
  </si>
  <si>
    <t>12/11/2025 SE ESCALA PARA VISITA. LLAMAR ANTES DE VISITAR, CONFIRMAR FALLA Y DATOS | 13/11/2025 SE CAMBIA DATAFONO POR TECLADO BORROSO</t>
  </si>
  <si>
    <t>BBTZZ890 II00T069</t>
  </si>
  <si>
    <t>3009644</t>
  </si>
  <si>
    <t>3007080917</t>
  </si>
  <si>
    <t>BARRIO MANANTIALES SOLEDAD</t>
  </si>
  <si>
    <t>FO-25-1818672</t>
  </si>
  <si>
    <t>12/11/2025 SE ESCALA PARA VISITA. LLAMAR ANTES DE VISITAR, CONFIRMAR FALLA Y DATOS | 13/11/2025 SE REALIZA VISITA AL COMERCIO SE ENCUENTRA DATÁFONO CON CABLE DE RED DESCONECTADO LO CUAL NO DEJABA REALIZAR NINGUNA OPERACIÓN SE CONFIGURA NUEVAMENTE SE REALIZAN PRUEBAS EXITOSAS Y EL CB QUEDA OPERATIVO</t>
  </si>
  <si>
    <t>FGZZZ913</t>
  </si>
  <si>
    <t>3009886</t>
  </si>
  <si>
    <t>3007077806</t>
  </si>
  <si>
    <t>BARRIO SAN MARQUITO SAN MARCOS</t>
  </si>
  <si>
    <t>FO-25-1819238</t>
  </si>
  <si>
    <t>12/11/2025 SE ESCALA PARA VISITA. LLAMAR ANTES DE VISITAR, CONFIRMAR FALLA Y DATOS | 13/11/2025 SE REALIZA CAMBIO DE FUENTE DE PODER, LA QUE SE ENCONTRÓ INSTALADA ESTÁ AVERIADA, REINICIANDO CONSTANTEMENTE EL EQUIPO, SE INSTALA NUEVA FUENTE OPERTIVA OK, PRUEBAS EXITOSAS OK</t>
  </si>
  <si>
    <t>10OZZ067</t>
  </si>
  <si>
    <t>3010138</t>
  </si>
  <si>
    <t>FO-25-1819231</t>
  </si>
  <si>
    <t>12/11/2025 SE ESCALA PARA VISITA. LLAMAR ANTES DE VISITAR, CONFIRMAR FALLA Y DATOS | 13/11/2025 SE REALIZA RESER Y ACTUALIZACIÓN DE VERSIÓN, SE HACEN PRUEBAS EFECTIVAS</t>
  </si>
  <si>
    <t>DIAZ VARGAS JONATHAN MIGUEL</t>
  </si>
  <si>
    <t>3010179</t>
  </si>
  <si>
    <t>3007018551</t>
  </si>
  <si>
    <t>BARRIO SIMON BOLIVAR II ITAGUI</t>
  </si>
  <si>
    <t>FO-25-1819222</t>
  </si>
  <si>
    <t>12/11/2025 SE ESCALA PARA VISITA. LLAMAR ANTES DE VISITAR, CONFIRMAR FALLA Y DATOS | 13/11/2025 SE CAMBIA DATAFONO POR LLT</t>
  </si>
  <si>
    <t>NZZZZ116</t>
  </si>
  <si>
    <t>5051</t>
  </si>
  <si>
    <t>3010201</t>
  </si>
  <si>
    <t>3007012079</t>
  </si>
  <si>
    <t>ARBOLETES</t>
  </si>
  <si>
    <t>ARBOLETES II</t>
  </si>
  <si>
    <t>FO-25-1819236</t>
  </si>
  <si>
    <t>12/11/2025 SE ESCALA PARA VISITA. LLAMAR ANTES DE VISITAR, CONFIRMAR FALLA Y DATOS | 13/11/2025 SE VISITA SITIO, SE CAMBIA DATAFONO POR DAÑO EN LECTOR DE TARJETAS OK. SE INSTALA NUEVO EQUIPO Y SE REALIZAN PRUEBAS EXITOSAS</t>
  </si>
  <si>
    <t>ABXZZ240</t>
  </si>
  <si>
    <t>3010320</t>
  </si>
  <si>
    <t>3007056160</t>
  </si>
  <si>
    <t>PTM QUIBDO PAPELES Y CACHARRO</t>
  </si>
  <si>
    <t>FO-25-1819218</t>
  </si>
  <si>
    <t>12/11/2025 SE ESCALA PARA VISITA. LLAMAR ANTES DE VISITAR, CONFIRMAR FALLA Y DATOS | 13/11/2025 SE RECIBEN EQUIPOS, SE DIALOGA CONNEL CLIENTE Y COMENTA QUE EL SECTOR NO CUENTA CON FLUIDO ELÉCTRICO | 14/11/2025 SE REALIZA CAMBIO DE EQUIPOS POR REINICIO CONSTANTES, SE RRALIZAN PRUEBAS Y EL CB QUEDA OPERATIVO</t>
  </si>
  <si>
    <t>TV00E583</t>
  </si>
  <si>
    <t>3010436</t>
  </si>
  <si>
    <t>3007074224</t>
  </si>
  <si>
    <t>MULTIPAGAS MONTENEGRO</t>
  </si>
  <si>
    <t>FO-25-1819217</t>
  </si>
  <si>
    <t>12/11/2025 SE ESCALA PARA VISITA. LLAMAR ANTES DE VISITAR, CONFIRMAR FALLA Y DATOS | 13/11/2025 SE VISITA COMERCIO SE REALIZÓ VERIFICACIÓN Y AJUSTE DE PARÁMETROS SERVICIOS Y PRUEBAS OK.</t>
  </si>
  <si>
    <t>LN3ZZ005</t>
  </si>
  <si>
    <t>3010443</t>
  </si>
  <si>
    <t>3007034401</t>
  </si>
  <si>
    <t>COMCARD MED JANAVI</t>
  </si>
  <si>
    <t>FO-25-1819388</t>
  </si>
  <si>
    <t>12/11/2025 SE ESCALA PARA VISITA. LLAMAR ANTES DE VISITAR, CONFIRMAR FALLA Y DATOS | 13/11/2025 SE REALIZÓ GESTIÓN TELEFÓNICA SE HABLÓ CON EL SEÑOR DIONER NOS INFORMA QUE LA FECHA DE APERTURA DEL CORRESPONSAL ES FINALIZANDO EL DÍA SE LE INFORMA QUE POR HORARIO LABORAL NO ALCANZAMOS A ATENDERLO EN SU HORA DE APERTURA NOS INFORMA QUE PROCEDERÁ A LLAMAR A LA LÍNEA A COLOCAR OTRO RADICADO</t>
  </si>
  <si>
    <t>52356</t>
  </si>
  <si>
    <t>3010769</t>
  </si>
  <si>
    <t>3007069937</t>
  </si>
  <si>
    <t>IPIALES</t>
  </si>
  <si>
    <t>DISTRICOL INTER ENVIOS IPIALES</t>
  </si>
  <si>
    <t>FO-25-1819695</t>
  </si>
  <si>
    <t>13/11/2025 SE VISITA EL CORRESPONSAL PARA REVISAR FALLA DEL LECTOR, DA FORMATO INVÁLIDO, SE APLICA CONFIGURACIÓN A LA LECTORA Y SE HACEN PRUEBAS CON RESULTADO EXITOSO, EL CORRESPONSAL QUEDA OPERATIVO</t>
  </si>
  <si>
    <t>TV000698</t>
  </si>
  <si>
    <t>3010770</t>
  </si>
  <si>
    <t>3007018239</t>
  </si>
  <si>
    <t>PAGAFACIL CENTRO DE PAGOS FONT</t>
  </si>
  <si>
    <t>FO-25-1819694</t>
  </si>
  <si>
    <t>12/11/2025 SE ESCALA PARA VISITA. LLAMAR ANTES DE VISITAR, CONFIRMAR FALLA Y DATOS | 13/11/2025 SE REALIZA CAMBIO DE CABLE DE FUENTE DE PODER CABLE TEF</t>
  </si>
  <si>
    <t>AAAXZ284</t>
  </si>
  <si>
    <t>8638</t>
  </si>
  <si>
    <t>3010909</t>
  </si>
  <si>
    <t>3007068760</t>
  </si>
  <si>
    <t>SABANALARGA</t>
  </si>
  <si>
    <t>PAGAFACIL SABANALARGA</t>
  </si>
  <si>
    <t>FO-25-1819698</t>
  </si>
  <si>
    <t>12/11/2025 SE ESCALA PARA VISITA. LLAMAR ANTES DE VISITAR, CONFIRMAR FALLA Y DATOS | 13/11/2025 SE REALIZA GESTIÓN TELEFÓNICA PARA VALIDAR LA FALLA DEL CB, CLIENTE INDICA QUE TOCA CAMBIAR LOS LECTORES DE CODIGO DE BARRAS. | 13/11/2025 SE REALIZA VISITA TÉCNICA, SE CAMBIA LECTOR DE BARRAS, SE REALIZAN PRUEBAS EXITOSAS, EQUIPO FUNCIONA CORRECTAMENTE, CB QUEDA OPERATIVO.</t>
  </si>
  <si>
    <t>AAJVZ982 - AAJVZ981</t>
  </si>
  <si>
    <t>3011288</t>
  </si>
  <si>
    <t>3007013623</t>
  </si>
  <si>
    <t>MULTIPAGAS MANRIQUE</t>
  </si>
  <si>
    <t>FO-25-1820020</t>
  </si>
  <si>
    <t>12/11/2025 SE ESCALA PARA VISITA. LLAMAR ANTES DE VISITAR, CONFIRMAR FALLA Y DATOS | 13/11/2025 SE REALIZA CAMBIO DE POS YA QUE LAS TECLAS DEL DATÁFONO SE QUEDAN PEGADAS CONSTANTEMENTE.</t>
  </si>
  <si>
    <t>JAAVZ971</t>
  </si>
  <si>
    <t>27077</t>
  </si>
  <si>
    <t>3011319</t>
  </si>
  <si>
    <t>3007080971</t>
  </si>
  <si>
    <t>BAJO BAUDO</t>
  </si>
  <si>
    <t>BARRIO PUEBLO NUEVO BAJO BAUDO 1</t>
  </si>
  <si>
    <t>FO-25-1819924</t>
  </si>
  <si>
    <t>12/11/2025 SE ESCALA PARA VISITA. LLAMAR ANTES DE VISITAR, CONFIRMAR FALLA Y DATOS | 13/11/2025 SE REALIZA CONTACTO CON LA SEÑORA ANA,  SE INCITA DAR SOLUCIÓN REMOTA SIN TENER EXITO | 15/11/2025 EN CONVERSACIÓN CON USUARIA SE ACUERDA REALIZAR VISITA EL DÍA MARTES YA QUE EL ACCESO A LA ZONA ES LIMITADO POR DISPONIBILIDAD DE TRANSPORTE AL MUNICIPIO Y SE DEBE TOMAR BUS Y LANCHA PARA LLEGAR. SE ACUERDA CON USUARIA VISITAR MARTES 18. | 20/11/2025 SE REALIZA CAMBIO DE EQUIPO POR FALLAS EN LA CONEXION, SE REALIZAN PRUEBAS Y EL CB QUEDA OPERATIVO</t>
  </si>
  <si>
    <t>FIZZZ295</t>
  </si>
  <si>
    <t>3011595</t>
  </si>
  <si>
    <t>3007054058</t>
  </si>
  <si>
    <t>DISTRICOL DROGUERIA LA CAMPINA</t>
  </si>
  <si>
    <t>FO-25-1821849</t>
  </si>
  <si>
    <t>13/11/2025 SE VISITA COMERCIO, SE CAMBIA DATÁFONO Y MAGICBOX. PRUEBAS OK. OPERATIVO EL SERVICIO</t>
  </si>
  <si>
    <t>9B2ZZ619</t>
  </si>
  <si>
    <t>68575</t>
  </si>
  <si>
    <t>3011731</t>
  </si>
  <si>
    <t>3007081883</t>
  </si>
  <si>
    <t>PUERTO WILCHES</t>
  </si>
  <si>
    <t>PTM PUERTO WILCHES LEIMATH' DA</t>
  </si>
  <si>
    <t>FO-25-1820203</t>
  </si>
  <si>
    <t>12/11/2025 SE ESCALA PARA VISITA. LLAMAR ANTES DE VISITAR, CONFIRMAR FALLA Y DATOS | 13/11/2025 SE REALIZA VISITA AL COMERCIO CB BANCOLOMBIA PURO, SE VALIDA Y SE ENCUENTRA QUE EL CABLE QUE VA DEL MÁGIC BOX AL DATÁFONO SE LE DAÑO EL CONECTOR, SE PROCEDE A CAMBIAR EL MÁGIC BOX Y TODOS LOS CABLES, SE HACEN LAS RESPECTIVAS PRUEBAS DEJANDO TODOS OK
SE HACE LA DECLARACIÓN QUE DICHO MAGIC BOX FUE INSTALADO PREVIAMENTE PARA HACER EL CAMBIO DE DICHO ACCESORIO QUE YA SE HABÍA CARGADO EN EL MO PERO EMPEZÓ A PRESENTAR FALLAS A NO DEJAR CONECTAR EL CABLE DE RED Y NO PROPORCIONAR LA NAVEGACIÓN POR TAL MOTIVO SE HACE EL CAMBIO NUEVAMENTE DE ACCESORIO MAGIC BOX Y ESTE BACKUP ESTA EN DAÑO</t>
  </si>
  <si>
    <t>AE001935</t>
  </si>
  <si>
    <t>50006</t>
  </si>
  <si>
    <t>3011887</t>
  </si>
  <si>
    <t>3007063999</t>
  </si>
  <si>
    <t>ACACIAS</t>
  </si>
  <si>
    <t>BARRIO GUARATARA I ACACIAS 1</t>
  </si>
  <si>
    <t>FO-25-1821842</t>
  </si>
  <si>
    <t>13/11/2025 SE ESCALA PARA VISITA. LLAMAR ANTES DE VISITAR, CONFIRMAR FALLA Y DATOS | 14/11/2025 SE VISITA CB Y SE REALIZA CAMBIO DE DATÁFONO Y PIN PAD POR DAÑO. SE INSTALA NUEVO EQUIPO, SE CONFIGURA POS SE INICIALIZA SE CREAN USUARIOS CORRECTAMENTE Y SE REALIZAN PRUEBAS EXITOSAS PRUEBAS OK</t>
  </si>
  <si>
    <t>NA00Y837</t>
  </si>
  <si>
    <t>5101</t>
  </si>
  <si>
    <t>3011932</t>
  </si>
  <si>
    <t>3007045808</t>
  </si>
  <si>
    <t>CIUDAD BOLIVAR</t>
  </si>
  <si>
    <t>DISTRICOL ABARROTES LA FORTUNA</t>
  </si>
  <si>
    <t>FO-25-1821859</t>
  </si>
  <si>
    <t>13/11/2025 SE ESCALA PARA VISITA. LLAMAR ANTES DE VISITAR, CONFIRMAR FALLA Y DATOS | 14/11/2025 SE CAMBIA POR TECLADO DAÑADO</t>
  </si>
  <si>
    <t>XP000715</t>
  </si>
  <si>
    <t>3011975</t>
  </si>
  <si>
    <t>3007026671</t>
  </si>
  <si>
    <t>PAGAFACIL CORABASTOS</t>
  </si>
  <si>
    <t>FO-25-1821837</t>
  </si>
  <si>
    <t>13/11/2025 SE ESCALA PARA VISITA. LLAMAR ANTES DE VISITAR, CONFIRMAR FALLA Y DATOS | 13/11/2025 SE REALIZA CAMBIO DE DATADONO POR REINICIO SE REALIZAN PRUEBAS OK</t>
  </si>
  <si>
    <t>999JZ591</t>
  </si>
  <si>
    <t>23660</t>
  </si>
  <si>
    <t>3012922</t>
  </si>
  <si>
    <t>3007028140</t>
  </si>
  <si>
    <t>SAHAGUN</t>
  </si>
  <si>
    <t>DISTRICOL SUPERTIENDA EL ANTOJ</t>
  </si>
  <si>
    <t>FO-25-1821834</t>
  </si>
  <si>
    <t>13/11/2025 SE ESCALA PARA VISITA. LLAMAR ANTES DE VISITAR, CONFIRMAR FALLA Y DATOS | 14/11/2025 SE REALIZA CAMBIO DE PINPAD POR DAÑO.</t>
  </si>
  <si>
    <t>9MZZZ448</t>
  </si>
  <si>
    <t>5031</t>
  </si>
  <si>
    <t>3012974</t>
  </si>
  <si>
    <t>3007064911</t>
  </si>
  <si>
    <t>AMALFI</t>
  </si>
  <si>
    <t>BARRIO CENTRO AMALFI 2</t>
  </si>
  <si>
    <t>FO-25-1821832</t>
  </si>
  <si>
    <t>13/11/2025 SE ESCALA PARA VISITA. LLAMAR ANTES DE VISITAR, CONFIRMAR FALLA Y DATOS | 14/11/2025 SE HACEN PRUEBAS CON LA LECTORA PERO NO RECONOCE CÓDIGO BARRAS POR LO QUE SE CAMBIA LECTORA</t>
  </si>
  <si>
    <t>5A002533</t>
  </si>
  <si>
    <t>3013017</t>
  </si>
  <si>
    <t>FO-25-1821828</t>
  </si>
  <si>
    <t>13/11/2025 SE ESCALA PARA VISITA. LLAMAR ANTES DE VISITAR, CONFIRMAR FALLA Y DATOS | 13/11/2025 EN ESPERA DE PERMISOS PARA INGRESO | 13/11/2025 SE REALIZA CAMBIO DE EQUIPO POR DAÑO EN IMPRESORA NO SE VE EL LADO IZQUIERDO SERVICIO OPERATIVO PRUEBAS OK TRNA RBM SE HACE CONSULTA DE SALDO NO HAY COMO HACER CONSIGNACIÓN Y RETIRO</t>
  </si>
  <si>
    <t>3013252</t>
  </si>
  <si>
    <t>3007071368</t>
  </si>
  <si>
    <t>PTM BOGOTA MINIMARKET LA FORTU</t>
  </si>
  <si>
    <t>FO-25-1821825</t>
  </si>
  <si>
    <t>13/11/2025 SE ESCALA PARA VISITA. LLAMAR ANTES DE VISITAR, CONFIRMAR FALLA Y DATOS | 14/11/2025 SE VISITA COMERCIO PARA ATENDER INCIDENTE PERO AL LLEGAR AL PUNTO NO SE ENCUENTRA EL SEÑOR WILMAR QUE NOS CONTACTAMOS AL NÚMERO 3213420303 Y NOS INDICA QUE NO SE ENCUENTRA EN EL ESTABLECIMIENTO POR TANTO SOLICITA ATENDERLO A PARTIR DE LAS 8 A.M EL DÍA 14 DE NOVIEMBRE DEL 2025</t>
  </si>
  <si>
    <t>3013778</t>
  </si>
  <si>
    <t>3007042098</t>
  </si>
  <si>
    <t>PAGAFACIL BUENAVISTA BARRANQU</t>
  </si>
  <si>
    <t>FO-25-1822366</t>
  </si>
  <si>
    <t>13/11/2025 SE ESCALA PARA VISITA. LLAMAR ANTES DE VISITAR, CONFIRMAR FALLA Y DATOS | 13/11/2025 SE REALIZA VISITA AL COMERCIO SE ENCUENTRA DATÁFONO CON LECTOR DAÑADO SE CAMBIA LECTOR DE BARRAS SE REALIZAN PRUEBAS EXITOSAS Y EL CB QUEDA OPERATIVO</t>
  </si>
  <si>
    <t>GZ0WZ972</t>
  </si>
  <si>
    <t>3013903</t>
  </si>
  <si>
    <t>3007080839</t>
  </si>
  <si>
    <t>PTM CARTAGENA DROGUERIA Y FARM</t>
  </si>
  <si>
    <t>FO-25-1822361</t>
  </si>
  <si>
    <t>13/11/2025 SE ESCALA PARA VISITA. LLAMAR ANTES DE VISITAR, CONFIRMAR FALLA Y DATOS | 13/11/2025 SE REALIZA CAMBIO DE EQUIPO POR DAÑO DE  DISPLAY SALE AZUL SE COLOCA UNO NUEVO SE REALIZAN PRUEBAS Y TODO OK</t>
  </si>
  <si>
    <t>FHZZZ006 F9ZZZ993</t>
  </si>
  <si>
    <t>3013987</t>
  </si>
  <si>
    <t>3007079521</t>
  </si>
  <si>
    <t>BARRIO LEON  13 SOACHA SOACHA</t>
  </si>
  <si>
    <t>FO-25-1822521</t>
  </si>
  <si>
    <t>13/11/2025 SE ESCALA PARA VISITA. LLAMAR ANTES DE VISITAR, CONFIRMAR FALLA Y DATOS | 14/11/2025 ESPERANDO VALIDACIÓN DE DATOS CON EL BANCO | 14/11/2025 SE REALIZA VISITA A CB PARA ATENDER INCIDENTE SE REALIZA ACTUALIZACIÓN VERSIÓN 10.3 ,SE REALIZAN PRUEBAS OK</t>
  </si>
  <si>
    <t>A1VZZ400</t>
  </si>
  <si>
    <t>3013991</t>
  </si>
  <si>
    <t>3007047857</t>
  </si>
  <si>
    <t>DISTRICOL DROGUERIA FARMACA CE</t>
  </si>
  <si>
    <t>FO-25-1822517</t>
  </si>
  <si>
    <t>13/11/2025 SE ESCALA PARA VISITA. LLAMAR ANTES DE VISITAR, CONFIRMAR FALLA Y DATOS | 13/11/2025 SE VISITA COMERCIO, SE REALIZA CAMBIO DE DATAFONO. PRUEBAS OK. OPERATIVO EL SERVICIO</t>
  </si>
  <si>
    <t>II00F649</t>
  </si>
  <si>
    <t>3014056</t>
  </si>
  <si>
    <t>3007063065</t>
  </si>
  <si>
    <t>PAGAFACIL  CC LAS PALMAS</t>
  </si>
  <si>
    <t>FO-25-1822525</t>
  </si>
  <si>
    <t>13/11/2025 SE REALIZA LA VISITA PARA ATENDER INCIDENTE, EN EL SITIO SOLICITAN CARNET O CÉDULA PARA INGRESO LA CUAL EN EL MOMENTO NO POSEO YA QUE  LA NOCHE ANTERIOR PERDÍ MI CARTERA Y CON ELLA LOS DOCUMENTOS PERSONALES, SEÑORA MILET MOJICA, POR ORDEN DE SU JEFE INMEDIATO, NO PERMITEN EL INGRESO PARA ATENDER LA VISITA YA QUE EXIGEN EL DOCUMENTO FÍSICO, SE PROCEDE A REALIZAR LA VISITA CUANDO SE TENGA EL DOCUMENTO | 14/11/2025 SE REALIZA LA VISITA, SE ENCUENTRA EL DATÁFONO PLACA 762771 CON EL PIN PAD DAÑADO, YA QUE NO LEE TARJETAS, SE PROCEDE A CAMBIAR EL EQUIPOS POR COMBO 2600, LA LECTORA DEL DATÁFONO PLACA 1032018, CUENTA CON LA LECTORA AVERIADA YA QUE ALGUNOS RECIBÍS NO LOS LEE SE PROCEDE A CAMBIAR EL ACCESORIO, Y TIENE LA TAPA DE LA IMPRESORA DAÑADA Y NO PERMITE ABRIR EN OCASIONES PARA METER LOS ROLLOS, SE CAMBIA TAPA DE IMPRESORA, SE REALIZAN PRUEBAS Y TODO OK</t>
  </si>
  <si>
    <t>HA00R820-KA00R79</t>
  </si>
  <si>
    <t>3014589</t>
  </si>
  <si>
    <t>3007031028</t>
  </si>
  <si>
    <t>BARRIO PASACABALLO 3</t>
  </si>
  <si>
    <t>FO-25-1823147</t>
  </si>
  <si>
    <t>13/11/2025 SE ESCALA PARA VISITA. LLAMAR ANTES DE VISITAR, CONFIRMAR FALLA Y DATOS | 14/11/2025 SE REALIZA CAMBIO DE LECTORA DE BARRAS POR PROBLEMAS DE LECTURA SE INSTALA UNA NUEVA Y QUEDA TODO OK</t>
  </si>
  <si>
    <t>9A002696</t>
  </si>
  <si>
    <t>3014620</t>
  </si>
  <si>
    <t>3007027468</t>
  </si>
  <si>
    <t>DISTRICOL AVT COMUNICACIONES</t>
  </si>
  <si>
    <t>FO-25-1823167</t>
  </si>
  <si>
    <t>13/11/2025 SE ESCALA PARA VISITA. LLAMAR ANTES DE VISITAR, CONFIRMAR FALLA Y DATOS | 13/11/2025 CAMBIO DE EQUIPO POR DAÑO PUERTO USB MALO Y LECTOR NO ENCIENDE PRUEBAS OK NO TELECARGA</t>
  </si>
  <si>
    <t>EF004286</t>
  </si>
  <si>
    <t>3014637</t>
  </si>
  <si>
    <t>3007040756</t>
  </si>
  <si>
    <t>DISTRICOL ALMACEN CICLO PEDAL</t>
  </si>
  <si>
    <t>FO-25-1823165</t>
  </si>
  <si>
    <t>13/11/2025 SE ESCALA ACTIVIDAD PARA GESTION WOMPI | 13/11/2025 SE REALIZA VISITA TÉCNICA Y SE HACE CAMBIO DE DATAFONO POR FALLAS DE ENCENDIDO, SE REINICIA ALOMENTO DE TRANSAR, SE RETIRA DATÁFONO PLACA 931315 Y SE INSTALA DATAFONO PLACA 759550, SE REALIZAN PRUEBAS Y SE DEJA EL SERVICIO FUNCIONANDO CORRECTAMENTE.</t>
  </si>
  <si>
    <t>AA0OZ030</t>
  </si>
  <si>
    <t>3014654</t>
  </si>
  <si>
    <t>3007070581</t>
  </si>
  <si>
    <t>DISTRICOL ROSA DIVINA</t>
  </si>
  <si>
    <t>FO-25-1823159</t>
  </si>
  <si>
    <t>13/11/2025 SE ESCALA PARA VISITA. LLAMAR ANTES DE VISITAR, CONFIRMAR FALLA Y DATOS | 14/11/2025 SE CAMBIA LECTORA POR DAÑO, PRUEBAS OK, AL LECTOR RETIRADO NO SE LE VE LA PLACA</t>
  </si>
  <si>
    <t>TV009842</t>
  </si>
  <si>
    <t>3014672</t>
  </si>
  <si>
    <t>FO-25-1823143</t>
  </si>
  <si>
    <t>13/11/2025 SE ESCALA PARA VISITA. LLAMAR ANTES DE VISITAR, CONFIRMAR FALLA Y DATOS | 14/11/2025 SE REALIZÓ GESTIÓN TELEFÓNICA SE HABLÓ CON LA SEÑORA ÁNGELA CARDONA SE REALIZÓ RECONFIGURACIÓN DEL LECTOR SE REALIZARON PRUEBAS DATÁFONO LEO FACTURA SIN PROBLEMAS SE PROCEDE A CERRAR EL CASO</t>
  </si>
  <si>
    <t>3014732</t>
  </si>
  <si>
    <t>3007066704</t>
  </si>
  <si>
    <t>BARRIO PASACABALLO CARTAGENA D</t>
  </si>
  <si>
    <t>FO-25-1823150</t>
  </si>
  <si>
    <t>13/11/2025 SE ESCALA PARA VISITA. LLAMAR ANTES DE VISITAR, CONFIRMAR FALLA Y DATOS | 14/11/2025 EN SITIO ESPERANDO CAMBIO DE EQUIPO POR PARTE DE REDEBAN | 14/11/2025 PROCESO DE CAMBIO REALIZADO EN ESPERA DE PROCESO DE RECHAZO GENERAL POR PARTE DE REDEBAN | 14/11/2025 AUN PERSISTE EL RECHAZO SE REPORTA NOVEDAD AL CORDINADOR | 14/11/2025 SE CAMBIA EQUIPO POR DAÑO DE ALERTA INTERRUPCIÓN CLIENTE INFORMA QUE SE DESPRENDIÓ LA BASE Y SE CALLO EL EQUIPO POR LO QUE SE COLOCA UNO NUEVO Y SE CAMBIA LA LECTORA POR CABLE DEGOLLADO SE DEJA UNA NUEVA Y TODO QUEDA OK</t>
  </si>
  <si>
    <t>2A0EZ013</t>
  </si>
  <si>
    <t>76890</t>
  </si>
  <si>
    <t>3014752</t>
  </si>
  <si>
    <t>3007064858</t>
  </si>
  <si>
    <t>YOTOCO</t>
  </si>
  <si>
    <t>BARRIO MEDIA CANOA YOTOCO</t>
  </si>
  <si>
    <t>FO-25-1823138</t>
  </si>
  <si>
    <t>13/11/2025 SE ESCALA PARA VISITA. LLAMAR ANTES DE VISITAR, CONFIRMAR FALLA Y DATOS | 14/11/2025 SE VISITA CORRESPONSAL Y SE REEMPLAZA CABLE MAGIC BOX POR DAÑO. TRANSACCIONES DE PRUEBA EXITOSA A</t>
  </si>
  <si>
    <t>4A003842</t>
  </si>
  <si>
    <t>3015019</t>
  </si>
  <si>
    <t>3007040695</t>
  </si>
  <si>
    <t>PTM TIENDA LE CENTRAL DE YARIM</t>
  </si>
  <si>
    <t>FO-25-1823490</t>
  </si>
  <si>
    <t>13/11/2025 SE ESCALA PARA VISITA. LLAMAR ANTES DE VISITAR, CONFIRMAR FALLA Y DATOS | 14/11/2025 CB CON LECTOR DE BARRAS, CABLE DAÑADO Y NO ENVÍA LA DATA, CAMBIO DE CABLE, PERSISTE LA FALLA, CAMBIO DE LECTOR, EQUIPO CON VERSION 9.90, CUBRE CLAVE OK, PRUEBAS OK, CLIENTE NO PERMITE CIERRE POR FLUJO DE CLIENTES.</t>
  </si>
  <si>
    <t>AB0MZ726</t>
  </si>
  <si>
    <t>3015411</t>
  </si>
  <si>
    <t>3007074040</t>
  </si>
  <si>
    <t>OPRAP ESTACIÓN NIQUIA</t>
  </si>
  <si>
    <t>FO-25-1823657</t>
  </si>
  <si>
    <t>13/11/2025 SE ESCALA PARA VISITA. LLAMAR ANTES DE VISITAR, CONFIRMAR FALLA Y DATOS | 14/11/2025 SE CAMBIA DATÁFONO CON CONSTANTES REINICIOS, SE DEJAN SERVICIOS FUNCIONANDO CORRECTAMENTE</t>
  </si>
  <si>
    <t>SV0TZ815</t>
  </si>
  <si>
    <t>3015444</t>
  </si>
  <si>
    <t>3007028467</t>
  </si>
  <si>
    <t>MULTIPAGAS ALCARAVAN</t>
  </si>
  <si>
    <t>FO-25-1823951</t>
  </si>
  <si>
    <t>13/11/2025 SE ESCALA PARA VISITA. LLAMAR ANTES DE VISITAR, CONFIRMAR FALLA Y DATOS | 14/11/2025 SE VISITA COMERCIO, SE CAMBIAN DATAFONOS, PINPAD Y LECTOR</t>
  </si>
  <si>
    <t>9WZZZ108-7A00K670</t>
  </si>
  <si>
    <t>3015721</t>
  </si>
  <si>
    <t>3007032237</t>
  </si>
  <si>
    <t>COMCARD MED ECOCONTROLES</t>
  </si>
  <si>
    <t>FO-25-1823944</t>
  </si>
  <si>
    <t>13/11/2025 SE ESCALA PARA VISITA. LLAMAR ANTES DE VISITAR, CONFIRMAR FALLA Y DATOS | 14/11/2025 SE CAMBIA DATÁFONO POR ALERT IRRUPTION, PRUEBAS OK</t>
  </si>
  <si>
    <t>111DZ930 AD09Z108</t>
  </si>
  <si>
    <t>3015769</t>
  </si>
  <si>
    <t>3007080042</t>
  </si>
  <si>
    <t>BARRIO VILLA SANTANA LAS MARGARITAS PEREIRA</t>
  </si>
  <si>
    <t>FO-25-1824481</t>
  </si>
  <si>
    <t>13/11/2025 SE ESCALA PARA VISITA. LLAMAR ANTES DE VISITAR, CONFIRMAR FALLA Y DATOS | 14/11/2025 VISITAMOS COMERCIO EL DATÁFONO NO SE PUEDE CONECTAR AL INTERNET ENCONTRAMOS QUE EL MAGIC BOX DESK 2600 EL PUERTO DE RED ESTA DAÑADO LO CAMBIAMOS REALIZAMOS PRUEBAS CON EL NUEVO MAGIC BOX DESK 2600 OK</t>
  </si>
  <si>
    <t>SAXZZ521</t>
  </si>
  <si>
    <t>3015916</t>
  </si>
  <si>
    <t>3007080876</t>
  </si>
  <si>
    <t>BARRIO ASOVIVIENDA CAUCASIA 2</t>
  </si>
  <si>
    <t>FO-25-1824479</t>
  </si>
  <si>
    <t>13/11/2025 SE ESCALA PARA VISITA. LLAMAR ANTES DE VISITAR, CONFIRMAR FALLA Y DATOS | 14/11/2025 SE REALIZA VISITA TÉCNICA Y SE HACE NECESARIO EL CAMBIO DE DATAFONO YA QUE EL RODILLO DE LA IMPRESORA SE ENCONTRÓ AVERIADO OCASIONANDO DIFICULTAD EN LA IMPRESIÓN DEL BAUCHER, SE RETIRA DATAFONO PLACA 1255407 Y SE INSTALA DATÁFONO PLACA 1192088, SE REALIZAN PRUEBAS Y SE DEJA NUEVAMENTE EL SERVICIO FUNCIONANDO CORRECTAMENTE.
NOTA: NO SE CAMBIA MAGICBOX YA QUE SEN ENCONTRÓ EN PERFECTO FUNCIONAMIENTO.</t>
  </si>
  <si>
    <t>FGZZZ910</t>
  </si>
  <si>
    <t>3016122</t>
  </si>
  <si>
    <t>3007027549</t>
  </si>
  <si>
    <t>COMCARD ENVIGADO SANAMOR</t>
  </si>
  <si>
    <t>FO-25-1824469</t>
  </si>
  <si>
    <t>13/11/2025 SE ESCALA PARA VISITA. LLAMAR ANTES DE VISITAR, CONFIRMAR FALLA Y DATOS | 14/11/2025 SE REALIZA CONEXIÓN DE CABLE DE RED, TODO OK</t>
  </si>
  <si>
    <t>99DZZ431 AD09Z080</t>
  </si>
  <si>
    <t>3016132</t>
  </si>
  <si>
    <t>3007027671</t>
  </si>
  <si>
    <t>DISTRICOL DROGUERIA LA EFICAZ</t>
  </si>
  <si>
    <t>FO-25-1824464</t>
  </si>
  <si>
    <t>13/11/2025 SE ESCALA PARA VISITA. LLAMAR ANTES DE VISITAR, CONFIRMAR FALLA Y DATOS | 14/11/2025 SE REVISA EQUIPO SE HACEN PRUEBAS Y EL EQUIPO ESTA OK, NO SE ENCUENTRA NOVEDAD ALGUNA</t>
  </si>
  <si>
    <t>99WZZ940</t>
  </si>
  <si>
    <t>3016263</t>
  </si>
  <si>
    <t>3007019792</t>
  </si>
  <si>
    <t>PAGAFACIL OLAYA HERRERA B/QUIL</t>
  </si>
  <si>
    <t>FO-25-1825208</t>
  </si>
  <si>
    <t>13/11/2025 SE ESCALA PARA VISITA. LLAMAR ANTES DE VISITAR, CONFIRMAR FALLA Y DATOS | 14/11/2025 SE REMPLAZA LECTOR, NO LEÍA NINGUNA FACTURA</t>
  </si>
  <si>
    <t>AAAAL065</t>
  </si>
  <si>
    <t>3016313</t>
  </si>
  <si>
    <t>3007028672</t>
  </si>
  <si>
    <t>OPRAP VERSALLES</t>
  </si>
  <si>
    <t>FO-25-1825210</t>
  </si>
  <si>
    <t>13/11/2025 SE ESCALA PARA VISITA. LLAMAR ANTES DE VISITAR, CONFIRMAR FALLA Y DATOS | 14/11/2025 SE LIMPIA PORTA ROLLOS Y Q UEDA FUNCIONANDO CORRECTAMENTE</t>
  </si>
  <si>
    <t>FYZZZ431</t>
  </si>
  <si>
    <t>3016873</t>
  </si>
  <si>
    <t>3007065528</t>
  </si>
  <si>
    <t>DISTRICOL LUXURY TECH HUB</t>
  </si>
  <si>
    <t>FO-25-1825512</t>
  </si>
  <si>
    <t>13/11/2025 SE ESCALA PARA VISITA. LLAMAR ANTES DE VISITAR, CONFIRMAR FALLA Y DATOS | 14/11/2025 SE REALIZA VISITA AL COMERCIO, SE BORRA Y ACTUALIZA EQUIPO, SE HACEN PRUEBAS OK.</t>
  </si>
  <si>
    <t>1A00D105</t>
  </si>
  <si>
    <t>3017040</t>
  </si>
  <si>
    <t>3007063317</t>
  </si>
  <si>
    <t>PTM MEDELLIN INVERSIONES INMOB</t>
  </si>
  <si>
    <t>FO-25-1825511</t>
  </si>
  <si>
    <t>13/11/2025 SE ESCALA PARA VISITA. LLAMAR ANTES DE VISITAR, CONFIRMAR FALLA Y DATOS | 14/11/2025 SE LLAMA A LA USUARIA CON ANTICIPACIÓN PARA CONFIRMAR LA VISITA AL NO CONTESTAR ME DESPLAZO AL SITIO, PERO ENCUENTRO EL COMERCIO CERRADO, ESPERO POR AL REDEDOR DE UNA HORA PERO NO CONTESTAN NI ABREN EL COMERCIO.</t>
  </si>
  <si>
    <t>3017072</t>
  </si>
  <si>
    <t>3007021412</t>
  </si>
  <si>
    <t>PAGAFACIL DANN CARLTON</t>
  </si>
  <si>
    <t>FO-25-1825610</t>
  </si>
  <si>
    <t>13/11/2025 SE ESCALA PARA VISITA. LLAMAR ANTES DE VISITAR, CONFIRMAR FALLA Y DATOS | 14/11/2025 SE REALIZA VISITA TÉCNICA, SE CAMBIA LA TAPA DE LA IMPRESORA DEL  DATAFONO, SE REALIZAN PRUEBAS EXITOSAS, EQUIPO FUNCIONA CORRECTAMENTE, CB QUEDA OPERATIVO.</t>
  </si>
  <si>
    <t>11QZZ799</t>
  </si>
  <si>
    <t>73236</t>
  </si>
  <si>
    <t>3017399</t>
  </si>
  <si>
    <t>3007039710</t>
  </si>
  <si>
    <t>DOLORES</t>
  </si>
  <si>
    <t>BARRIO CENTRO DOLORES 2</t>
  </si>
  <si>
    <t>FO-25-1825721</t>
  </si>
  <si>
    <t>13/11/2025 SE ESCALA PARA VISITA. LLAMAR ANTES DE VISITAR, CONFIRMAR FALLA Y DATOS | 19/11/2025 SE CAMBIA DATÁFONO POR TECLADO BORROSO. SE HACEN LAS PRUEBAS DE TRANSACCIONES TODO OK</t>
  </si>
  <si>
    <t>GZ0AZ596 - UV008737 19355254</t>
  </si>
  <si>
    <t>3017473</t>
  </si>
  <si>
    <t>3007081044</t>
  </si>
  <si>
    <t>DISTRICOL COPIDESCUENTOS LA 30</t>
  </si>
  <si>
    <t>FO-25-1825720</t>
  </si>
  <si>
    <t>13/11/2025 SE ESCALA PARA VISITA. LLAMAR ANTES DE VISITAR, CONFIRMAR FALLA Y DATOS | 14/11/2025 SE VISITA COMERCIO, SE REALIZA CAMBIO DE DATAFONO. PRUEBAS OK. OPERATIVO EL SERVICIO.</t>
  </si>
  <si>
    <t>FJZZZ937</t>
  </si>
  <si>
    <t>73671</t>
  </si>
  <si>
    <t>3017580</t>
  </si>
  <si>
    <t>3007068404</t>
  </si>
  <si>
    <t>SALDAÑA</t>
  </si>
  <si>
    <t>EL JARDIN SALDANA</t>
  </si>
  <si>
    <t>FO-25-1826936</t>
  </si>
  <si>
    <t>14/11/2025 SE ESCALA PARA VISITA. LLAMAR ANTES DE VISITAR, CONFIRMAR FALLA Y DATOS | 15/11/2025 SE CAMBIA DATÁFONO POR FALLA DE IMPRESORA. SE HACEN LAS PRUEBAS DE TRANSACCIONES TODO OK</t>
  </si>
  <si>
    <t>AALFZ758</t>
  </si>
  <si>
    <t>18610</t>
  </si>
  <si>
    <t>3017636</t>
  </si>
  <si>
    <t>3007025819</t>
  </si>
  <si>
    <t>SAN JOSE DEL FRAGUA</t>
  </si>
  <si>
    <t>CENTRO SAN JOSE DE FRAGUA   CA</t>
  </si>
  <si>
    <t>FO-25-1826939</t>
  </si>
  <si>
    <t>14/11/2025 SE ESCALA ACTIVIDAD PARA GESTION WOMPI | 14/11/2025 SE LLEGA AL CB Y CB SE ENCUENTRA FUNCIONANDO CON NORMALIDAD CLIENTE MANIFIESTA QUE LA TECLA 3 SE LE HABÍA PEGADO Y ESTO LE GENERÓ EL ERROR, PRUEBAS CB OK SE DEJA OPERATIVO</t>
  </si>
  <si>
    <t>A02ZZ485</t>
  </si>
  <si>
    <t>25772</t>
  </si>
  <si>
    <t>3017648</t>
  </si>
  <si>
    <t>3007027879</t>
  </si>
  <si>
    <t>SUESCA</t>
  </si>
  <si>
    <t>BARRIO CENTRO 3 SUESCA</t>
  </si>
  <si>
    <t>FO-25-1826916</t>
  </si>
  <si>
    <t>14/11/2025 SE ESCALA PARA VISITA. LLAMAR ANTES DE VISITAR, CONFIRMAR FALLA Y DATOS | 15/11/2025 SE REALIZA VISITA DE CAMPO ENCONTRADO QUE COMERCIO ESTA CERRADO, SE INTENTA COMUNICACIÓN A LA LÍNEA 3213706149 NO HAY RESPUESTA, SE ESPERA POR 20 MIN PERO NUNCA ABRIERON, SE INFORMA A SUPERVISOR QUIEN AUTORIZA CIERRE DE SOLICITUD</t>
  </si>
  <si>
    <t>3017705</t>
  </si>
  <si>
    <t>FO-25-1826929</t>
  </si>
  <si>
    <t>14/11/2025 SE ESCALA PARA VISITA. LLAMAR ANTES DE VISITAR, CONFIRMAR FALLA Y DATOS | 14/11/2025 SE REALIZA CAMBIO DE CABLE ENSORTIJADO Y FUENTE DE PODER SE HACEN PRUEBAS OK</t>
  </si>
  <si>
    <t>BL015970 II00T035</t>
  </si>
  <si>
    <t>23686</t>
  </si>
  <si>
    <t>3017792</t>
  </si>
  <si>
    <t>3007055460</t>
  </si>
  <si>
    <t>SAN PELAYO</t>
  </si>
  <si>
    <t>BARRIO SANTO DOMINGO SAN PELAY</t>
  </si>
  <si>
    <t>FO-25-1826903</t>
  </si>
  <si>
    <t>14/11/2025 SE ESCALA PARA VISITA. LLAMAR ANTES DE VISITAR, CONFIRMAR FALLA Y DATOS | 14/11/2025 SE VISITA SITIO, SE CAMBIA DATAFONO POR DAÑO EN IMPRESORA OK SE REALIZAN PRUEBAS EXITOSAS</t>
  </si>
  <si>
    <t>9BGZZ231</t>
  </si>
  <si>
    <t>3018032</t>
  </si>
  <si>
    <t>3007058973</t>
  </si>
  <si>
    <t>BARRIO EL PROGRESO PUERTO LEGU</t>
  </si>
  <si>
    <t>FO-25-1826915</t>
  </si>
  <si>
    <t>14/11/2025 SE ESCALA PARA VISITA. LLAMAR ANTES DE VISITAR, CONFIRMAR FALLA Y DATOS | 15/11/2025 EL VUELO PARA ATENCION DE ESTA ACTIVIDAD ESTA PROGRAMADO PARA EL MIERCOLES 19 DE NOVIEMBRE. | 20/11/2025 SE VISITA CB. SE ENCUENTRA DATAFONO CON PANTALLA BLANCA. SE REALIZA CAMBIO DE EQUIPO POR DAÑO, SE REALIZAN PRUEBAS TX EXITOSAS. QUEDA OPERATIVO</t>
  </si>
  <si>
    <t>LA002188</t>
  </si>
  <si>
    <t>13657</t>
  </si>
  <si>
    <t>3018869</t>
  </si>
  <si>
    <t>3007047374</t>
  </si>
  <si>
    <t>SAN JUAN NEPOMUCENO</t>
  </si>
  <si>
    <t>BARRIO SAN CAYETANO SAN JUAN N</t>
  </si>
  <si>
    <t>FO-25-1827777</t>
  </si>
  <si>
    <t>14/11/2025 SE ESCALA PARA VISITA. LLAMAR ANTES DE VISITAR, CONFIRMAR FALLA Y DATOS | 15/11/2025 SE CAMBIA EQUIPO POR PROBLEMAS DE COMUNICACIÓN NO CONECTA SE DEJA UNO NUEVO CON MAGIC BOX Y TODO QUEDA OK</t>
  </si>
  <si>
    <t>9C00G020</t>
  </si>
  <si>
    <t>3018932</t>
  </si>
  <si>
    <t>FO-25-1827779</t>
  </si>
  <si>
    <t>14/11/2025 SE ESCALA PARA VISITA. LLAMAR ANTES DE VISITAR, CONFIRMAR FALLA Y DATOS | 14/11/2025 SE LLEGA A LA DIRECCIÓN INDICADA Y SE REALIZA CAMBIO DE DATÁFONO ALERTADO.</t>
  </si>
  <si>
    <t>SV00C191 EG00A077</t>
  </si>
  <si>
    <t>3019272</t>
  </si>
  <si>
    <t>3007062290</t>
  </si>
  <si>
    <t>REDY COMFANDI EL PRADO</t>
  </si>
  <si>
    <t>FO-25-1828149</t>
  </si>
  <si>
    <t>14/11/2025 SE ESCALA PARA VISITA. LLAMAR ANTES DE VISITAR, CONFIRMAR FALLA Y DATOS | 14/11/2025 SE LIMPIA DATAFONO SE CONFIGURA Y QUEDA FUNCIONANDO CORRECTAMENTE</t>
  </si>
  <si>
    <t>OA00C209</t>
  </si>
  <si>
    <t>17042</t>
  </si>
  <si>
    <t>3019383</t>
  </si>
  <si>
    <t>3007028386</t>
  </si>
  <si>
    <t>ANSERMA</t>
  </si>
  <si>
    <t>DISTRICOL DROGUERIA LA FAVORIT</t>
  </si>
  <si>
    <t>FO-25-1828142</t>
  </si>
  <si>
    <t>14/11/2025 SE ESCALA PARA VISITA. LLAMAR ANTES DE VISITAR, CONFIRMAR FALLA Y DATOS | 15/11/2025 VISITAMOS COMERCIO EL DATÁFONO NO IMPRIME BIEN LAS TRX REALIZAMOS CAMBIO LO CONFIGURAMOS Y REALIZAMOS PRUEBAS CON EL NUEVO DATÁFONO OK.</t>
  </si>
  <si>
    <t>9UZZZ755</t>
  </si>
  <si>
    <t>3019605</t>
  </si>
  <si>
    <t>3007041226</t>
  </si>
  <si>
    <t>BARRIO CENTRO POPAYAN 15</t>
  </si>
  <si>
    <t>FO-25-1828150</t>
  </si>
  <si>
    <t>14/11/2025 SE ESCALA PARA VISITA. LLAMAR ANTES DE VISITAR, CONFIRMAR FALLA Y DATOS | 15/11/2025 SE INGRESA SE CONFIGURA LECTOR DE BARRAS SE HACEN PRUEBAS OK TELECARGA DRNA</t>
  </si>
  <si>
    <t>AA0QZ361</t>
  </si>
  <si>
    <t>3019634</t>
  </si>
  <si>
    <t>3007075011</t>
  </si>
  <si>
    <t>PTM BOGOTA DROGUERIA BUENA SAL</t>
  </si>
  <si>
    <t>FO-25-1829238 | FO-25-1828139</t>
  </si>
  <si>
    <t>14/11/2025 SE BORRA VERSIÓN Y SE ACTUALIZA A LA VERSIÓN 9.90 SE BORRA MEMORIA Y SE INICIALIZA CORRESPONSAL BANCARIO SE DEJA EN FUNCIONAMIENTO</t>
  </si>
  <si>
    <t>LPZZZ826 SV00V322</t>
  </si>
  <si>
    <t>3019705</t>
  </si>
  <si>
    <t>3007073655</t>
  </si>
  <si>
    <t>DISTRICOL JOHEPLAST</t>
  </si>
  <si>
    <t>FO-25-1828387</t>
  </si>
  <si>
    <t>14/11/2025 SE ESCALA PARA VISITA. LLAMAR ANTES DE VISITAR, CONFIRMAR FALLA Y DATOS | 14/11/2025 SE REALIZA VISITA AL PUNTO PERO EN PORTERÍA ME INDICAN QUE EL NEGOCIO SE ENCUENTRA CERRADO Y QUE SOLO ATIENDEN EN HORARIO AM, SE LLAMA A LOS NÚMEROS INDICADOS Y  SE ESCALA A SUPERVISÓR  SE PROCEDE A CERRAR INCIDENTE</t>
  </si>
  <si>
    <t>EF02Z332</t>
  </si>
  <si>
    <t>3019826</t>
  </si>
  <si>
    <t>3007034676</t>
  </si>
  <si>
    <t>BARRIO NUEVO PRINCIPE TULUA 1</t>
  </si>
  <si>
    <t>FO-25-1828381</t>
  </si>
  <si>
    <t>14/11/2025 SE ESCALA PARA VISITA. LLAMAR ANTES DE VISITAR, CONFIRMAR FALLA Y DATOS | 15/11/2025 SE REALIZA CAMBIO DE EQUIPO  G3 TAPA DE IMPRESORA MALA Y F2 TECLADO BORROSO, CB BANCOLOMBIA PURO, PRUEBAS OK</t>
  </si>
  <si>
    <t>9CLZZ333</t>
  </si>
  <si>
    <t>18785</t>
  </si>
  <si>
    <t>3020226</t>
  </si>
  <si>
    <t>3007057222</t>
  </si>
  <si>
    <t>SOLITA</t>
  </si>
  <si>
    <t>BARRIO NUEVA COLOMBIA SOLITA 1</t>
  </si>
  <si>
    <t>FO-25-1828770</t>
  </si>
  <si>
    <t>14/11/2025 SE ESCALA PARA VISITA. LLAMAR ANTES DE VISITAR, CONFIRMAR FALLA Y DATOS | 18/11/2025 SE REALIZA CAMBIO DE EQUIPO YA QUE EL PUERTO DE INTERNET DEL DATAFONO SE QUEMÓ, PRUEBAS CB OK SE DEJA OPERATIVO</t>
  </si>
  <si>
    <t>TRSZZ789</t>
  </si>
  <si>
    <t>3020363</t>
  </si>
  <si>
    <t>3007021104</t>
  </si>
  <si>
    <t>REVAL BARRIO PARIS</t>
  </si>
  <si>
    <t>FO-25-1828768</t>
  </si>
  <si>
    <t>14/11/2025 SE ESCALA PARA VISITA. LLAMAR ANTES DE VISITAR, CONFIRMAR FALLA Y DATOS | 15/11/2025 SE CAMBIA EQUIPO POR INPRESORA AVERIADA, PRUEBAS OK</t>
  </si>
  <si>
    <t>AB0XZ115</t>
  </si>
  <si>
    <t>3020651</t>
  </si>
  <si>
    <t>3007056153</t>
  </si>
  <si>
    <t>REVAL RESTREPO</t>
  </si>
  <si>
    <t>FO-25-1829181</t>
  </si>
  <si>
    <t>14/11/2025 SE ESCALA PARA VISITA. LLAMAR ANTES DE VISITAR, CONFIRMAR FALLA Y DATOS | 15/11/2025 SE REALIZA CAMBIO DE EQUIPO POR INCOMPATIBILIDAD PINPAD LECTOR CHIP MALO PRUEBAS OK SIN NOVEDAD</t>
  </si>
  <si>
    <t>XPMZZ118</t>
  </si>
  <si>
    <t>3020735</t>
  </si>
  <si>
    <t>3007066843</t>
  </si>
  <si>
    <t>BARRIO PATIO BONITO RIVERAS DE</t>
  </si>
  <si>
    <t>FO-25-1829118</t>
  </si>
  <si>
    <t>14/11/2025 SE ESCALA PARA VISITA. LLAMAR ANTES DE VISITAR, CONFIRMAR FALLA Y DATOS | 14/11/2025 SE REALIZA VISITA DE CAMPO ENCONTRADO QUE LECTORA NO ENCIENDE, POR LO ANTERIOR SE PROCEDE A CAMBIAR EQUIPO PRUEBAS, CUPO Y USUARIO OK.</t>
  </si>
  <si>
    <t>3A0CZ803</t>
  </si>
  <si>
    <t>3020857</t>
  </si>
  <si>
    <t>FO-25-1829822</t>
  </si>
  <si>
    <t>14/11/2025 14-11 SE ESCALA CASO EXITO A LA RED** RESPUESTA DE LA RED: TU SOLICITUD REFERENTE A “GENERACIÓN DE CASOS CB EXITO BANCOLOMBIA OC  3020857 CB 19989” QUEDÓ RADICADA BAJO EL TICKET NÚMERO 5886423 AL ÁREA ENCARGADA. PRONTO TE DARÁN RESPUESTA.SE CIERRA CASO | 14/11/2025 14-11 SE ESCALA CASO EXITO A LA RED** RESPUESTA DE LA RED: TU SOLICITUD REFERENTE A “GENERACIÓN DE CASOS CB EXITO BANCOLOMBIA OC  3020857 CB 19989” QUEDÓ RADICADA BAJO EL TICKET NÚMERO 5886423 AL ÁREA ENCARGADA. PRONTO TE DARÁN RESPUESTA.SE CIERRA CASO | 14/11/2025 14-11 SE ESCALA CASO EXITO A LA RED** RESPUESTA DE LA RED: TU SOLICITUD REFERENTE A “GENERACIÓN DE CASOS CB EXITO BANCOLOMBIA OC  3020857 CB 19989” QUEDÓ RADICADA BAJO EL TICKET NÚMERO 5886423 AL ÁREA ENCARGADA. PRONTO TE DARÁN RESPUESTA.SE CIERRA CASO</t>
  </si>
  <si>
    <t>GARCIA CHAVARRIA TATIANA EDELMIRA</t>
  </si>
  <si>
    <t>3021019</t>
  </si>
  <si>
    <t>FO-25-1829714</t>
  </si>
  <si>
    <t>14/11/2025 SE ESCALA PARA VISITA. LLAMAR ANTES DE VISITAR, CONFIRMAR FALLA Y DATOS | 15/11/2025 SE REALIZA CONFIGURACIÓN DEL LECTOR DE BARRAS E INICIALIZACIÓN AL DATÁFONO YA QUE USUARIO REPORTA REINICIOS DEL DATÁFONO, SE DEJAN SERVICIOS FUNCIONANDO CORRECTAMENTE</t>
  </si>
  <si>
    <t>5631</t>
  </si>
  <si>
    <t>3021475</t>
  </si>
  <si>
    <t>3007027745</t>
  </si>
  <si>
    <t>SABANETA</t>
  </si>
  <si>
    <t>DISTRICOL SUPERTIENDA EL REFLE</t>
  </si>
  <si>
    <t>FO-25-1830336</t>
  </si>
  <si>
    <t>14/11/2025 SE ESCALA PARA VISITA. LLAMAR ANTES DE VISITAR, CONFIRMAR FALLA Y DATOS | 15/11/2025 SE REALIZA CAMBIO DE DATAFONO POR DISPLAY EN BLANCO SE HACEN PRUEBAS OK</t>
  </si>
  <si>
    <t>99WZZ845</t>
  </si>
  <si>
    <t>20238</t>
  </si>
  <si>
    <t>3021484</t>
  </si>
  <si>
    <t>3007054138</t>
  </si>
  <si>
    <t>EL COPEY</t>
  </si>
  <si>
    <t>BARRIO CENTRO EL COPEY 4</t>
  </si>
  <si>
    <t>FO-25-1830333</t>
  </si>
  <si>
    <t>14/11/2025 SE ESCALA PARA VISITA. LLAMAR ANTES DE VISITAR, CONFIRMAR FALLA Y DATOS | 15/11/2025 BUENOS DIAS SE HACE VISITA DEL CB Y SE LE VUELVE A INSTALAR PARÁMETROS AL DATAFONO 
SE HACEN PRUEBAS Y TODO QUEDA OK</t>
  </si>
  <si>
    <t>XP3ZZ030</t>
  </si>
  <si>
    <t>47258</t>
  </si>
  <si>
    <t>3021740</t>
  </si>
  <si>
    <t>3007036955</t>
  </si>
  <si>
    <t>EL PIÑON</t>
  </si>
  <si>
    <t>DISTRICOL FERRETERIA LA CENTRA</t>
  </si>
  <si>
    <t>FO-25-1830330</t>
  </si>
  <si>
    <t>14/11/2025 SE ESCALA PARA VISITA. LLAMAR ANTES DE VISITAR, CONFIRMAR FALLA Y DATOS | 17/11/2025 COMERCIO NO ATIENDE EL CB DOMINGO NI FESTIVO, SE REAGENDA MARTES 18 NOV | 18/11/2025 SE REALIZA VISITA AL COMERCIO SE ENCUENTRA LECTOR DE BARRAS CON CABLE DAÑADO Y FUENTE DE PODER DAÑADA SE CAMBIA CABLE Y FUENTE DE PODER SE REALIZAN PRUEBAS EXITOSAS Y EL CB QUEDA OPERATIVO</t>
  </si>
  <si>
    <t>AA00J155</t>
  </si>
  <si>
    <t>5792</t>
  </si>
  <si>
    <t>3021772</t>
  </si>
  <si>
    <t>3007028000</t>
  </si>
  <si>
    <t>TARSO</t>
  </si>
  <si>
    <t>LAS COLONIAS TARSO   ANTIOQUIA</t>
  </si>
  <si>
    <t>FO-25-1830318</t>
  </si>
  <si>
    <t>14/11/2025 SE ESCALA PARA VISITA. LLAMAR ANTES DE VISITAR, CONFIRMAR FALLA Y DATOS | 14/11/2025 SE REALIZÓ GESTIÓN TELEFÓNICA SE HABLÓ CON LA SEÑORA GISELLE CASTAÑEDA SE REALIZÓ RECONFIGURACIÓN DE LECTOR SE REALIZARON PRUEBAS DATÁFONO QUEDA FUNCIONANDO NORMALMENTE SE PROCEDE A CERRAR CASO</t>
  </si>
  <si>
    <t>15759</t>
  </si>
  <si>
    <t>3022098</t>
  </si>
  <si>
    <t>3007035733</t>
  </si>
  <si>
    <t>SOGAMOSO</t>
  </si>
  <si>
    <t>BARRIO CATALUNA SOGAMOSO 1</t>
  </si>
  <si>
    <t>FO-25-1830697</t>
  </si>
  <si>
    <t>14/11/2025 SE ESCALA PARA VISITA. LLAMAR ANTES DE VISITAR, CONFIRMAR FALLA Y DATOS | 15/11/2025 SE HA INTENTADO ESTABLECER COMUNICACIÓN CON LA SEÑORA MARY CEVATO AL NÚMERO CELULAR 3115221479 PROPORCIONADO PARA CONFIRMAR LA FALLA Y COORDINAR LA VISITA. SIN EMBARGO, NO HA SIDO POSIBLE LA COMUNICACIÓN, YA QUE LA LLAMADA VA DIRECTO AL BUZÓN DE VOZ Y TAMPOCO SE HA OBTENIDO RESPUESTA POR WHATSAPP. SE CONTINUARÁ CON LA GESTIÓN DURANTE EL DÍA PARA VERIFICAR SI LA FALLA SE HA RESUELTO O PERSISTE, Y ASÍ PODER PROGRAMAR LA VISITA CORRESPONDIENTE. ES IMPORTANTE TENER EN CUENTA QUE, AL TRATARSE DE FIN DE SEMANA, EL MUNICIPIO DE SOGAMOSO SE ENCUENTRA DISTANTE DE LA CIUDAD BASE, LO QUE PUEDE GENERAR RIESGOS DE FALTA DE SOPORTE POR PARTE DE RBM REDEBAN  AL LLEGAR AL SITIO . | 15/11/2025 SE LOGRA COMUNICACIÓN CON LA SEÑORA MERY SIABATO , EL CUAL CONFIRMA ATENCION DE VISITA  Y LA REVISIÓN DEL EQUIPO SE PROCEDERA CON EL EL DESPLAZAMIENTO | 15/11/2025 SE LLEGA A SITIO COMERCIO CERRADO SE COMUNICA CON EL CLIENTE INDICA QUE LO ESPEREMOS QUE SE ENCUENTRA A 3 CUADRAR DEL PUNTO . | 15/11/2025 SE REALIZA CAMBIO DE EQUIPO POR DAÑO IMPRESIÓN - CAMBIO PINPAD  POR COMPATIBILIDAD Y LECTOR DE BARRAS POR CABLE EN MAL ESTADO,  DEJANDO PRUEBAS OK SIN TELECARGA NO AUTORIZADA</t>
  </si>
  <si>
    <t>9A005568</t>
  </si>
  <si>
    <t>ALVARADO MORENO CRISTHIAN</t>
  </si>
  <si>
    <t>3022108</t>
  </si>
  <si>
    <t>3007062077</t>
  </si>
  <si>
    <t>BARRIO CENTRO EL CARMEN DE VIB</t>
  </si>
  <si>
    <t>FO-25-1830487</t>
  </si>
  <si>
    <t>14/11/2025 SE ESCALA PARA VISITA. LLAMAR ANTES DE VISITAR, CONFIRMAR FALLA Y DATOS | 15/11/2025 SE CAMBIA EQUIPO POR TECLADO BORROSO Y FALLAS EN LA LECTURA DE TARJETAS</t>
  </si>
  <si>
    <t>JA00L813</t>
  </si>
  <si>
    <t>41524</t>
  </si>
  <si>
    <t>3022326</t>
  </si>
  <si>
    <t>3007054255</t>
  </si>
  <si>
    <t>PALERMO</t>
  </si>
  <si>
    <t>BARRIO LA FLORESTA PALERMO 1</t>
  </si>
  <si>
    <t>FO-25-1830608</t>
  </si>
  <si>
    <t>14/11/2025 SE ESCALA PARA VISITA. LLAMAR ANTES DE VISITAR, CONFIRMAR FALLA Y DATOS | 15/11/2025 SE LLEGA AL PUNTO ,ES UNA VIVIENDA FAMILIAR  DONDE NO HAY NADIE , NO HAY CORRESPONSAL , VECINOS COMENTAN QUE EL CB ESTÁ EN OTRO CORRESPONSAL EN EL PARQUE DEL MUNICIPIO.</t>
  </si>
  <si>
    <t>N/A</t>
  </si>
  <si>
    <t>3022361</t>
  </si>
  <si>
    <t>3007015734</t>
  </si>
  <si>
    <t>BELEN DE BAJIRA IV CHOCO</t>
  </si>
  <si>
    <t>FO-25-1831361</t>
  </si>
  <si>
    <t>15/11/2025 SE ESCALA PARA VISITA. LLAMAR ANTES DE VISITAR, CONFIRMAR FALLA Y DATOS | 18/11/2025 DATAFONO NO LEE TARJETAS, INTERNAMENTE LA ATASCA Y LAS RAYA. SE VALIDA DETECTANDO PROBLEMAS CON LOS PINES DE CONTACTO PARA EL CHIT DE LAS TARJETAS.
SE PROCEDE HACER CAMBIO DE DATAFONO Y SE CAMBIA TAMBIEN LECTORA YA QUE LA ACTUAL TIENE EL CABLE MUY CORTO PAR LA TECNOLOGIA DESK 2600.
SE HACEN PRUEBAS DE CONSULTA,RETIRO,CONSIGNACION Y PRUEBA DE LECTORA DEJANDO TODO OK</t>
  </si>
  <si>
    <t>A00DZ261</t>
  </si>
  <si>
    <t>3022390</t>
  </si>
  <si>
    <t>3007076895</t>
  </si>
  <si>
    <t>BARRIO POPULAR GUADALAJARA DE</t>
  </si>
  <si>
    <t>FO-25-1831349</t>
  </si>
  <si>
    <t>15/11/2025 SE ESCALA PARA VISITA. LLAMAR ANTES DE VISITAR, CONFIRMAR FALLA Y DATOS | 15/11/2025 SE REALIZA CAMBIO DE CABLE MAGIC BOX AVERIADO, SE REINICIABA EL EQUIPO, CB BANCOLOMBIA PURO, PRUEBAS OK</t>
  </si>
  <si>
    <t>A16ZZ194</t>
  </si>
  <si>
    <t>3022398</t>
  </si>
  <si>
    <t>3007018907</t>
  </si>
  <si>
    <t>PAGAFACIL LAS PALMAS</t>
  </si>
  <si>
    <t>FO-25-1831347</t>
  </si>
  <si>
    <t>15/11/2025 SE ESCALA PARA VISITA. LLAMAR ANTES DE VISITAR, CONFIRMAR FALLA Y DATOS | 15/11/2025 SE ESTA ESTABLECE COMUNICACIÓN CON LA SEÑORA YURLEY AL NÚMERO 3153678876 PARA VALIDAR FALLA A LO QUE INFORMA QUE DESEA QUE SE LE CAMBIE EL EQUIPO YA QUE SE LE DIERON LOS PRIMEROS AUXILIOS Y LA FALLA PERSISTE SE LE INFORMA QUE POR LA HORA NO TENEMOS SOPORTE PARA REALIZAR EL CAMBIO DEL MISMO POR LO QUE SE REPROGRAMA ORDEN PARA EL DIA MARTES EN EL TRANSCURSO DEL DIA | 18/11/2025 SE HACE PRESENCIA EN COMERCIO SE REALIZA CAMBIO DE EQUIPO DEBIDO A QUE REINICIABA LOS EQUIPOS SE REALIZA CAMBIO DE MAGIC BOX DEBIDO A QUE EL CABLE QUE ALIMENTA EL DATAFONO ESTA DAÑADO SE REALIZA CAMBIO DE 2 LECTORES CABLE EN MAL ESTADO SE REALIZAN PRUEBAS OK SE CREAN USUARIOS Y CONTRASEÑA</t>
  </si>
  <si>
    <t>TZZZZ602 - TZZZZ600 - TZZZZ601</t>
  </si>
  <si>
    <t>13468</t>
  </si>
  <si>
    <t>3022492</t>
  </si>
  <si>
    <t>3007070920</t>
  </si>
  <si>
    <t>MOMPOS</t>
  </si>
  <si>
    <t>MULTIPAGAS MOMPOX</t>
  </si>
  <si>
    <t>FO-25-1831584</t>
  </si>
  <si>
    <t>15/11/2025 SE ESCALA PARA VISITA. LLAMAR ANTES DE VISITAR, CONFIRMAR FALLA Y DATOS | 17/11/2025 COMERCIO NO ATIENDE DOMINGO NI FESTIVOS, SE REAGENDA VISITA MARTES 18 NOV, DESPUES DE 10:00 AM YA QUE HAY POCA FRECUENCIA DE TRANSPORTE HACIA MUNICIPIO | 18/11/2025 BUENAS TARDES SE VISITA CB Y SE ENCUENTRA ERROR DE TONO EN EL DATAFONO, SE BORRAN PARÁMETROS Y SE ACTUALIZAN NUEVAMENTE, SE INICIALIZA DATAFONO.
SE HACEN PRUEBAS DE TRANSACCIONES OK</t>
  </si>
  <si>
    <t>LN00E905</t>
  </si>
  <si>
    <t>25745</t>
  </si>
  <si>
    <t>3022498</t>
  </si>
  <si>
    <t>3007061836</t>
  </si>
  <si>
    <t>SIMIJACA</t>
  </si>
  <si>
    <t>BARRIO CENTRO SIMIJACA 4</t>
  </si>
  <si>
    <t>FO-25-1831856</t>
  </si>
  <si>
    <t>15/11/2025 SE ESCALA PARA VISITA. LLAMAR ANTES DE VISITAR, CONFIRMAR FALLA Y DATOS | 15/11/2025 SE LOGRA COMUNICACION CON LA SEÑORA BLANCA NELLY CABRA AL NUMERO TELEFONICO 3106669826 QUIEN NOS CONFIRMA QUE LA FALLA PERSISTE,  SE LE INDICA AL CLIENTE QUE LO MAS POSIBLE ES QUE HALLA QUE CAMBIAR EL EQUIPO Y QUE POR TEMAS DE SOPORTE POR PARTE DE REDEBAN Y DESPLAZAMIENTO AL LUGAR EL DIA DE HOY NO SE PODRIA ATENDER, CLIENTE CONFIRMA VISITA PARA EL DIA MARTES 18/11 A LA 1PM. | 18/11/2025 SE REALIZA CAMBIO DE EQUIPO POR DAÑO, SE REALIZAN PRUEBAS OK.</t>
  </si>
  <si>
    <t>HA00L083</t>
  </si>
  <si>
    <t>3022578</t>
  </si>
  <si>
    <t>3007017034</t>
  </si>
  <si>
    <t>BARRIO LAS PALMAS II BARRANQUI</t>
  </si>
  <si>
    <t>FO-25-1832009</t>
  </si>
  <si>
    <t>15/11/2025 SE ESCALA ACTIVIDAD PARA GESTION WOMPI | 19/11/2025 SE REALIZA CAMBIO DE EQUIPO DATAFONO YA QUE TENIA PROBLEMAS DE IMPRESIÓN. SE REALIZAN PRUEBAS DE CORRECTO FUNCIONAMIENTO. SERVICIO QUEDA OPERATIVO</t>
  </si>
  <si>
    <t>9A003910 GZ0LZ411</t>
  </si>
  <si>
    <t>41396</t>
  </si>
  <si>
    <t>3022594</t>
  </si>
  <si>
    <t>3007045845</t>
  </si>
  <si>
    <t>LA PLATA</t>
  </si>
  <si>
    <t>DISTRICOL DULCE Y AMOR</t>
  </si>
  <si>
    <t>FO-25-1832429</t>
  </si>
  <si>
    <t>15/11/2025 SE ESCALA PARA VISITA. LLAMAR ANTES DE VISITAR, CONFIRMAR FALLA Y DATOS | 18/11/2025 SE ENVÍDENCIA LENTITUD EN LA VÍA POR  PARE Y SIGA POR TRABAJOS SOBRE LA VÍA AL SUR . | 18/11/2025 SE REALIZA VISITA AL PUNTO, SE CAMBIA EQUIPO YA QUE ESTE PRESENTA DAÑO CON LA BATERÍA INTERNA Y SE REINICIA CONSTANTEMENTE. SE DEJA EQUIPO INSTALADO CON VR 10.3, PRUEBAS CB OK OK ,</t>
  </si>
  <si>
    <t>SAZZZ820</t>
  </si>
  <si>
    <t>3022909</t>
  </si>
  <si>
    <t>3007071937</t>
  </si>
  <si>
    <t>DISTRICOL EL VIEJO ISAZA</t>
  </si>
  <si>
    <t>FO-25-1831588</t>
  </si>
  <si>
    <t>15/11/2025 SE ESCALA PARA VISITA. LLAMAR ANTES DE VISITAR, CONFIRMAR FALLA Y DATOS | 15/11/2025 SE HACE PRESENCIA EN COMERCIO SE REALIZA CAMBIO DE CABLE DEL PIN PAD EL CUAL NO DEJABA QUE EL EQUIPO ENCENDIERA SE REALIZA PRUEBAS OK SE REALIZA ACOMPAÑAMIENTO POR 20 MINUTOS EQUIPO OPERATIVO</t>
  </si>
  <si>
    <t>LN00M147</t>
  </si>
  <si>
    <t>3022934</t>
  </si>
  <si>
    <t>FO-25-1832457</t>
  </si>
  <si>
    <t>15/11/2025 SE ESCALA PARA VISITA. LLAMAR ANTES DE VISITAR, CONFIRMAR FALLA Y DATOS | 18/11/2025 SE CAMBIA EQUIPO POR POSIBLES PROBLEMAS CON PUERTO USB SE HACEN PRUEBAS Y TODO QUEDA OK</t>
  </si>
  <si>
    <t>3022940</t>
  </si>
  <si>
    <t>3007044989</t>
  </si>
  <si>
    <t>DISTRICOL MANTINET</t>
  </si>
  <si>
    <t>FO-25-1832438</t>
  </si>
  <si>
    <t>15/11/2025 SE ESCALA PARA VISITA. LLAMAR ANTES DE VISITAR, CONFIRMAR FALLA Y DATOS | 16/11/2025 SE CAMBIA CABLE PINPAD SE ENCUENTRA DETERIORADO, SE REALIZA PRUEBAS OK</t>
  </si>
  <si>
    <t>AAJVZ989</t>
  </si>
  <si>
    <t>3022947</t>
  </si>
  <si>
    <t>3007054485</t>
  </si>
  <si>
    <t>PTM VALLEDUPAR CLICKPAGO LOS</t>
  </si>
  <si>
    <t>FO-25-1832436</t>
  </si>
  <si>
    <t>15/11/2025 SE ESCALA PARA VISITA. LLAMAR ANTES DE VISITAR, CONFIRMAR FALLA Y DATOS | 15/11/2025 SE REAGENDAR VISITA PARA EL DÍA 18 DE NOVIEMBRE YA QUE SE REQUIERE CAMBIO DE EQUIPO Y NO SÉ CUENTA CONSO SORTE REDEBAN HOY SÁBADO DESPUÉS DE 1 PM | 18/11/2025 SE REALIZA VISITA TÉCNICA SOLICITADA POR EL CLIETE, SE LLEGA A SITIÓ SE EVIDENCIA EQUIPO CON PROBLEMAS AL IMPRIMIR Y EL LECTOR DE BARRAS SE REALIZAN CAMBIO DE LOS MISMO QUEDANDO EQUIPÓ OPERÁTIVO AL 100 %</t>
  </si>
  <si>
    <t>TR7XZ568 II5ZZ122</t>
  </si>
  <si>
    <t>3022961</t>
  </si>
  <si>
    <t>FO-25-1832542</t>
  </si>
  <si>
    <t>15/11/2025 SE ESCALA PARA VISITA. LLAMAR ANTES DE VISITAR, CONFIRMAR FALLA Y DATOS | 19/11/2025 SE PRESENTA NOVEDAD EN LA VÍA QUIBDO-ITSMINA A LA ALTURA DE YUTO, HAY UNA VÍA CERRADA POR MANIFESTANTES, COLABORADOR SIN SEÑAL EN VÍA. AUN ESTAMOS A LA ESPERA DE HABILITACION. SE INFORMA A USUARIA QUE PASAMOS EN HORAS DE LA TARDE. | 20/11/2025 SE CONTACTA CON LA CLIENTE Y COMENTA QUE SOLICITO CIERRE DEL CORESPONSAL</t>
  </si>
  <si>
    <t>3022965</t>
  </si>
  <si>
    <t>3007071562</t>
  </si>
  <si>
    <t>OPRAP ÉXITO GALERÍA LA FLORA</t>
  </si>
  <si>
    <t>FO-25-1832738</t>
  </si>
  <si>
    <t>15/11/2025 SE ESCALA PARA VISITA. LLAMAR ANTES DE VISITAR, CONFIRMAR FALLA Y DATOS | 15/11/2025 SE VALIDA DAÑO PERO INDICAN QUE EL PIN PAD ESTA PRESENTANDO MUCHO PROBLEMA, SE PROGRAMA VISITA PARA EL DIA MARTES EL CLIENTE SOLO LABORA HASTA LAS DOS DEL DIA DE HOY Y ADICIONAL SI SE DEBE CAMBIAR PINPAD SE DEBE CAMBIAR EL EQUIPO COMPLETO POR COMPATIBILIDAD. | 18/11/2025 SE REALIZA CAMBIO DE MAGIC BOX EL CUÁL NO PERMITÍA LA COMUNICACIÓN ENTRE EL PIN PAD Y CONEXIÓN DE RED.
SE REALIZARON PRUEBAS OPERATIVAS SIN NOVEDAD.</t>
  </si>
  <si>
    <t>A30KZ489</t>
  </si>
  <si>
    <t>47460</t>
  </si>
  <si>
    <t>3022979</t>
  </si>
  <si>
    <t>3007012525</t>
  </si>
  <si>
    <t>NUEVA GRANADA</t>
  </si>
  <si>
    <t>EL PUEBLITO DE LOS ANDES II NU</t>
  </si>
  <si>
    <t>FO-25-1832731</t>
  </si>
  <si>
    <t>15/11/2025 SE ESCALA PARA VISITA. LLAMAR ANTES DE VISITAR, CONFIRMAR FALLA Y DATOS | 18/11/2025 BUENOS DÍAS SE VISITA CB Y SE LE HACE CAMBIO DE EQUIPO YA QUE TIENE PROBLEMAS PARA IMPRIMIR
SE HACEN PRUEBAS Y TODO QUEDA OK</t>
  </si>
  <si>
    <t>JAAAU908</t>
  </si>
  <si>
    <t>5887</t>
  </si>
  <si>
    <t>3022995</t>
  </si>
  <si>
    <t>3007024274</t>
  </si>
  <si>
    <t>YARUMAL</t>
  </si>
  <si>
    <t>LLANOS DE CUIVA YARUMAL ANTIOQ</t>
  </si>
  <si>
    <t>FO-25-1832799</t>
  </si>
  <si>
    <t>15/11/2025 SE ESCALA PARA VISITA. LLAMAR ANTES DE VISITAR, CONFIRMAR FALLA Y DATOS | 16/11/2025 SE COMUNICA CON CLIENTE E INDICA QUE EL LECTOR SE REINICIA Y NO PASA INFORMACIÓN, TAMBIÉN INDICA QUE NO NOS PODRÍA ATENDER HASTA EL MARTES | 18/11/2025 SE CAMBIA LECTOR DE CÓDIGO DE BARRAS MALO NO LEE FACTURAS, SE DEJAN SERVICIOS FUNCIONANDO CORRECTAMENTE</t>
  </si>
  <si>
    <t>ABC9Z828</t>
  </si>
  <si>
    <t>3022997</t>
  </si>
  <si>
    <t>3007029455</t>
  </si>
  <si>
    <t>OPRAP TUNAL CENTRO COMERCIAL</t>
  </si>
  <si>
    <t>FO-25-1832876</t>
  </si>
  <si>
    <t>PINPAD DESCONFIGURADO</t>
  </si>
  <si>
    <t>15/11/2025 SE ESCALA PARA VISITA. LLAMAR ANTES DE VISITAR, CONFIRMAR FALLA Y DATOS | 16/11/2025 SE REALIZA CONTACTO AL NÚMERO TELEFÓNICO 3183623591 LA PERSONA QUE CONTESTA INDICA QUE ES UN CB ROBUSTO POR LO TANTO NO TIENEN ATENCIÓN LOS FINES DE SEMANA NI FESTIVOS, PIDE QUE SE VISITE EL DÍA MARTES 18 DE NOVIEMBRE DESPUÉS DEL PUENTE | 18/11/2025 SE CAMBIA PINPAD, SE REALIZAN PRUEBAS, PRUEBAS OK</t>
  </si>
  <si>
    <t>BBBBV666</t>
  </si>
  <si>
    <t>3023136</t>
  </si>
  <si>
    <t>FO-25-1832543</t>
  </si>
  <si>
    <t>15/11/2025 SE ESCALA PARA VISITA. LLAMAR ANTES DE VISITAR, CONFIRMAR FALLA Y DATOS | 18/11/2025 SE REALIZA VISITA TÉCNICA Y SE HACE NECESARIO EL CAMBIO DE DATAFONO, POR DAÑO EN LA TAPA DE LA IMPRESORA,  AVERIADA Y DIFICULTAD EL AVANCE DEL PAPEL, DE IGUAL MANERA DE CAMBIA MAGICBOX SERIALIZADO POR FALLAS DE RECEPCIÓN DE VOLTAJE OCASIONANDO PAGADOS FRECUENTE DEL DATAFONO, SE INSTALA DATAFONO PLACA 1192021 Y SE RETIRA DATAFONO PLACA 1242375, SE REALIZAN PRUEBAS Y SE DEJA EL SERVICIO FUNCIONANDO CORRECTAMENTE.</t>
  </si>
  <si>
    <t>3023158</t>
  </si>
  <si>
    <t>FO-25-1832718</t>
  </si>
  <si>
    <t>15/11/2025 SE ESCALA PARA VISITA. LLAMAR ANTES DE VISITAR, CONFIRMAR FALLA Y DATOS | 15/11/2025 SE VALIDA INCONVENIENTE CON EL CLIENTE INDICA QUE EL DATAFONO EN ESTE MOMENTO ESTA FUNCIONANDO PERO DE UN MOMENTO A OTRO SE CAE SOLICITA VISITA Y SOLICITA EL DIA MARTES YA QUE HOY CIERRA A LA 1 | 18/11/2025 SE LLAMA AL CLIENTE NO CONTESTA SE LLEGA AL COMERCIO Y SE ENCUENTRA CERRADO</t>
  </si>
  <si>
    <t>HA00L01133</t>
  </si>
  <si>
    <t>76113</t>
  </si>
  <si>
    <t>3023177</t>
  </si>
  <si>
    <t>3007013197</t>
  </si>
  <si>
    <t>BUGALAGRANDE</t>
  </si>
  <si>
    <t>MULTIPAGAS BUGALAGRANDE</t>
  </si>
  <si>
    <t>FO-25-1833132</t>
  </si>
  <si>
    <t>15/11/2025 SE ESCALA PARA VISITA. LLAMAR ANTES DE VISITAR, CONFIRMAR FALLA Y DATOS | 16/11/2025 SE REALIZA LLAMADA TELEFÓNICA AL CLIENTE, DONDE EL CLIENTE SOLICITA VISITA PARA EL DÍA MARTES YA QUE EL DÍA DE HOY DOMINGO NO LABORA, ME DICE EL CLIENTE QUE SOLICITA VISITA EN DIAS OPERATIVOS DE LA SEMANA. | 18/11/2025 SE VISITA CORRESPONSAL Y SE REEMPLAZA LECTOR POR DAÑO. A DEMÁS S DENCONTRO DATÁFONO DESCONFIGURADO. TX DE PRUEBA EXITOSAS</t>
  </si>
  <si>
    <t>JABZZ431</t>
  </si>
  <si>
    <t>3023317</t>
  </si>
  <si>
    <t>FO-25-1832722</t>
  </si>
  <si>
    <t>15/11/2025 SE ESCALA PARA VISITA. LLAMAR ANTES DE VISITAR, CONFIRMAR FALLA Y DATOS | 16/11/2025 SE REALIZA CONTACTO AL NÚMERO 3214301340 CON LA SEÑORA ANDREA QUIEN INDICA EL CB NO ABRE LOS DÍAS FESTIVOS POR ATENDER EL MARTES 18 DE NOVIEMBRE LO MÁS TEMPRANO POSIBLE | 18/11/2025 SE VISITA COMERCIO, LA SEÑORA PAULA QUE LA FALLA ERA DEL OPERADOR DEL INTERNET, SE REALIZA PRUEBA EXITOSA SIN NOVEDAD. NO SE MANIPULA EQUIPO.</t>
  </si>
  <si>
    <t>3023350</t>
  </si>
  <si>
    <t>3007037939</t>
  </si>
  <si>
    <t>PTM BARRANCABERMEJA DADELA</t>
  </si>
  <si>
    <t>FO-25-1834317</t>
  </si>
  <si>
    <t>16/11/2025 SE ESCALA PARA VISITA. LLAMAR ANTES DE VISITAR, CONFIRMAR FALLA Y DATOS | 18/11/2025 CB CON CABLE D E PINPAD Y MAGIC BOX EN MAL ESTADO, DATAFONO CON RODILLO INTERNO MALO, CAMBIO DE CABLE DE PINPAD Y MAGIBOX,CAMBIO DE DATAFONO, BORRADO E INYECCION DE SO +VER 10.3N,CONFIGURACION CB OK, PRUEBAS OK.</t>
  </si>
  <si>
    <t>9A00T074 LA00A464</t>
  </si>
  <si>
    <t>5895</t>
  </si>
  <si>
    <t>3023351</t>
  </si>
  <si>
    <t>3007025440</t>
  </si>
  <si>
    <t>ZARAGOZA</t>
  </si>
  <si>
    <t>DISTRICOL ACCES NAYLEN ALGO MA</t>
  </si>
  <si>
    <t>FO-25-1834314</t>
  </si>
  <si>
    <t>16/11/2025 SE ESCALA PARA VISITA. LLAMAR ANTES DE VISITAR, CONFIRMAR FALLA Y DATOS | 18/11/2025 SE VISITA SITIO, SE CAMBIA LECTOR POR CABLE PARTIDO OK. SE REALIZAN PRUEBAS EXITOSAS</t>
  </si>
  <si>
    <t>A000T849</t>
  </si>
  <si>
    <t>3023353</t>
  </si>
  <si>
    <t>FO-25-1834311</t>
  </si>
  <si>
    <t>16/11/2025 SE ESCALA PARA VISITA. LLAMAR ANTES DE VISITAR, CONFIRMAR FALLA Y DATOS | 19/11/2025 SE REALIZA CAMBIO DE DATAFONO YA QUE LA CLIENTE MANIFIESTA QUE EL DATAFONO TIENE LAS TECLAS MUY DURAS QUE SE PEGAN Y SE BLOQUEA EL DATAFONO, PRUEBAS CB OK SE DEJA OPERATIVO</t>
  </si>
  <si>
    <t>3023354</t>
  </si>
  <si>
    <t>3007078483</t>
  </si>
  <si>
    <t>PTM DROGUERIA LA ESPECIALISTA</t>
  </si>
  <si>
    <t>FO-25-1834309</t>
  </si>
  <si>
    <t>16/11/2025 SE ESCALA PARA VISITA. LLAMAR ANTES DE VISITAR, CONFIRMAR FALLA Y DATOS | 16/11/2025 FALLA REQUIERE CAMBIO DE EQUIPO DEBIDO A IMPRESORA ATORADA, CAMBIOS NO SE PROCESA EN DOMINGO NI FESTIVOS, SE APLAZA VISITA | 18/11/2025 SE REALIZA VALIDACIÓN DEL FUNCIONAMIENTO DEL DATAFONO SE EVIDENCIA QUE ESTÁ BIEN, SE CAMBI RODILLO Y BATERÍA SE HACEN PRUEBAS OK</t>
  </si>
  <si>
    <t>F1KZZ747</t>
  </si>
  <si>
    <t>3023368</t>
  </si>
  <si>
    <t>3007023362</t>
  </si>
  <si>
    <t>CENTRO PUERTO BERRIO ANTIOQUIA</t>
  </si>
  <si>
    <t>FO-25-1834289</t>
  </si>
  <si>
    <t>16/11/2025 SE ESCALA PARA VISITA. LLAMAR ANTES DE VISITAR, CONFIRMAR FALLA Y DATOS | 18/11/2025 SE REVISA EQUIPO SE SE REALIZA MANTENIMIENTO Y SIGUE EL PINPAD SIN LEER TARJETAS SE REALIZA CAMBIO SE REALIZAN PRUEBAS EXITOSAS SERVICIO OPERATIVO OK</t>
  </si>
  <si>
    <t>ABC03913</t>
  </si>
  <si>
    <t>3023371</t>
  </si>
  <si>
    <t>3007066746</t>
  </si>
  <si>
    <t>PTM CUCUTA MINIMERCADO MW</t>
  </si>
  <si>
    <t>FO-25-1834286</t>
  </si>
  <si>
    <t>16/11/2025 SE ESCALA PARA VISITA. LLAMAR ANTES DE VISITAR, CONFIRMAR FALLA Y DATOS | 16/11/2025 FALLA ALERT INTERRUPTION, NO SE PROGRAMA A TECNICO YA QUE POR POSIBLE CAMBIO DE EQUIPO NO HAY SOPORTE DE LA RED, SE REPROGRAMA PARA DIA HABIL | 18/11/2025 SE REALIZA VISITA AL COMERCIO Y SE ENCUENTRA DATAFONO ALERTADO, SE REALIZA CAMBIO DE EQUIPO PRUEBAS EXITOSAS</t>
  </si>
  <si>
    <t>3A0CZ706 3A0CZ384</t>
  </si>
  <si>
    <t>73870</t>
  </si>
  <si>
    <t>3023373</t>
  </si>
  <si>
    <t>3007041301</t>
  </si>
  <si>
    <t>VILLAHERMOSA</t>
  </si>
  <si>
    <t>BARRIO CENTRO VILLAHERMOSA 2</t>
  </si>
  <si>
    <t>FO-25-1834284</t>
  </si>
  <si>
    <t>SI</t>
  </si>
  <si>
    <t>16/11/2025 SE ESCALA PARA VISITA. LLAMAR ANTES DE VISITAR, CONFIRMAR FALLA Y DATOS | 26/11/2025 SE CAMBIA CABLE MAGIC BOX, CABLE, FUENTE DE PODER Y CABLE DE RED POR DETERIORO. SE HACEN LAS PRUEBAS DE TRANSACCIONES TODO OK</t>
  </si>
  <si>
    <t>AB0QZ076 II00B770</t>
  </si>
  <si>
    <t>3023383</t>
  </si>
  <si>
    <t>3007066193</t>
  </si>
  <si>
    <t>PTM IBAGUE MULTISERVICIOS LA A</t>
  </si>
  <si>
    <t>FO-25-1834664</t>
  </si>
  <si>
    <t>16/11/2025 SE ESCALA PARA VISITA. LLAMAR ANTES DE VISITAR, CONFIRMAR FALLA Y DATOS | 16/11/2025 SE HABLA CON LA SEÑORA CLAUDIA EN EL NÚMERO DE TELÉFONO 3102412042, ME INDICA QUE ME RECIBE EL MARTES 18/11/2025 EN FRANJA AM. | 18/11/2025 SE REALIZA BORRADO Y ACTUALIZACIÓN DE VERSIÓN POR DEMORA EN CIERRES, SE REALIZA PRUEBAS DE FUNCIONAMIENTO EXITOSAS. CUBRE CLAVE INSTALADO</t>
  </si>
  <si>
    <t>2A00L271 2A00K932</t>
  </si>
  <si>
    <t>3023408</t>
  </si>
  <si>
    <t>3007075541</t>
  </si>
  <si>
    <t>PTM LA DORADA MULTISERVICIOS J</t>
  </si>
  <si>
    <t>FO-25-1833110</t>
  </si>
  <si>
    <t>15/11/2025 SE ESCALA PARA VISITA. LLAMAR ANTES DE VISITAR, CONFIRMAR FALLA Y DATOS | 25/11/2025 SE CAMBIA DATÁFONO POR FALLA DE IMPRESORA Y CABLES DEL MAGIC BOX DAÑADO. SE HACEN LAS PRUEBAS DE TRANSACCIONES TODO OK</t>
  </si>
  <si>
    <t>SX00J098 SX00J246</t>
  </si>
  <si>
    <t>3023617</t>
  </si>
  <si>
    <t>3007081497</t>
  </si>
  <si>
    <t>DISTRICOL FERROUNO</t>
  </si>
  <si>
    <t>FO-25-1834292</t>
  </si>
  <si>
    <t>16/11/2025 SE ESCALA PARA VISITA. LLAMAR ANTES DE VISITAR, CONFIRMAR FALLA Y DATOS | 16/11/2025 SE REQUIERE CAMBIO DE EQUIPO, REDEBAN NO PROCESA CAMBIO EN DOMINGO NI FESTIVO, SE APLAZA PARA EL MARTES | 18/11/2025 SE REALIZA CAMBIO DATAFONO POR QUE NO ENCENDÍA.</t>
  </si>
  <si>
    <t>FSZZZ896</t>
  </si>
  <si>
    <t>68190</t>
  </si>
  <si>
    <t>3023618</t>
  </si>
  <si>
    <t>3007041921</t>
  </si>
  <si>
    <t>CIMITARRA</t>
  </si>
  <si>
    <t>BARRIO VDA LA TERRAZA CIMITARR</t>
  </si>
  <si>
    <t>FO-25-1834283</t>
  </si>
  <si>
    <t>16/11/2025 SE ESCALA PARA VISITA. LLAMAR ANTES DE VISITAR, CONFIRMAR FALLA Y DATOS | 19/11/2025 SE CAMBIA EQUIPO DEBIDO SE ENCUENTRA DETERIORADO , SE CAMBIA CABLE PINPAD DEBIDO SE ENCUENTRA DETERIORADO , SE REALIZA INYECCIÓN DE SISTEMA Y VERSIÓN INICIALIZADA OK PRUEBAS OK CUBRE CLAVE OK</t>
  </si>
  <si>
    <t>AA0WZ571</t>
  </si>
  <si>
    <t>3023630</t>
  </si>
  <si>
    <t>3007058155</t>
  </si>
  <si>
    <t>PTM FLORIDABLNACA PAPELERIA MI</t>
  </si>
  <si>
    <t>FO-25-1834765</t>
  </si>
  <si>
    <t>16/11/2025 SE ESCALA PARA VISITA. LLAMAR ANTES DE VISITAR, CONFIRMAR FALLA Y DATOS | 16/11/2025 POR POSIBLE CAMBIO DE EQUIPOS Y LA FALTA DE SOPORTE, SE REPROGRAMA PARA DIA HABIL | 18/11/2025 EN COMUNICACIÓN CON EL SEÑOR WILLIAN INFORMA A ABREA LAS 2:30 PM, Q POR FAVOR SE PASE A ESA HORA | 18/11/2025 F3 TECLADO MALO , SE REALIZA CAMBIO DE DATAFONO SE DEJA DSK 3500 CON VERSION9.90 SE HACEN PRUEBAS OK VISITA EXITOSA</t>
  </si>
  <si>
    <t>TUZZZ346 XP08Z083</t>
  </si>
  <si>
    <t>3023633</t>
  </si>
  <si>
    <t>3007035208</t>
  </si>
  <si>
    <t>BARRIO PARQUE PRINCIPAL LA CEJ</t>
  </si>
  <si>
    <t>FO-25-1834779</t>
  </si>
  <si>
    <t>16/11/2025 SE ESCALA PARA VISITA. LLAMAR ANTES DE VISITAR, CONFIRMAR FALLA Y DATOS | 18/11/2025 SE CAMBIA POR DAÑO EN IMPRESORA</t>
  </si>
  <si>
    <t>BL0DZ110</t>
  </si>
  <si>
    <t>17877</t>
  </si>
  <si>
    <t>3023635</t>
  </si>
  <si>
    <t>3007044740</t>
  </si>
  <si>
    <t>VITERBO</t>
  </si>
  <si>
    <t>DISTRICOL CALZADO MODA PIES Y</t>
  </si>
  <si>
    <t>FO-25-1834826</t>
  </si>
  <si>
    <t>16/11/2025 SE ESCALA PARA VISITA. LLAMAR ANTES DE VISITAR, CONFIRMAR FALLA Y DATOS | 18/11/2025 SE ESTARA REALIZANDO DESPLAZAMIENTO EL DIA DE HOY 18 YA QUE EL CLIENTE NO LABORABA FIN DE SEMANA Y SE ENCUENTRA RESTRICCION CON EL PASO DE PEREIRA A VITERBO POR CERRITOS. | 18/11/2025 SE FORMATEA, CONFIGURA E INICIALIZA EQUIPO, SE REALIZAN PRUEBAS OK.</t>
  </si>
  <si>
    <t>AB1EZ041</t>
  </si>
  <si>
    <t>3024105</t>
  </si>
  <si>
    <t>3007077868</t>
  </si>
  <si>
    <t>DISTRICOL VARIEDADES MARCE PG</t>
  </si>
  <si>
    <t>FO-25-1834989</t>
  </si>
  <si>
    <t>16/11/2025 SE ESCALA PARA VISITA. LLAMAR ANTES DE VISITAR, CONFIRMAR FALLA Y DATOS | 20/11/2025 SE REALIZA VISITA TÉCNICA Y SE REALIZA CAMBIO DE DATAFONO POR DAÑO, PANTALLAS SIN INFORMACIÓN COMPLETAMENTE EN BLANCO, SE INSTALA DATAFONO PLACA 783734 Y SE RETIRA DATAFONO PLACA 1106037, SE REALIZAN PRUEBAS Y SE DEJA EL SERVICIO FUNCIONANDO CORRECTAMENTE.</t>
  </si>
  <si>
    <t>A1MZZ052</t>
  </si>
  <si>
    <t>68679</t>
  </si>
  <si>
    <t>3024631</t>
  </si>
  <si>
    <t>3007076164</t>
  </si>
  <si>
    <t>SAN GIL</t>
  </si>
  <si>
    <t>PTM SAN GIL LA M S ECONOMICA D</t>
  </si>
  <si>
    <t>FO-25-1836445</t>
  </si>
  <si>
    <t>17/11/2025 SE ESCALA PARA VISITA. LLAMAR ANTES DE VISITAR, CONFIRMAR FALLA Y DATOS | 18/11/2025 SE LLEGA A SITIO, CLIENTE INFORMA QUE NO LE ESTÁ PERMITIDO REALIZAR LOS CIERRES SE QUEDA PROCESANDO, SE REALIZA BORRADO E INYECCIÓN DE VERSIÓN 9.90, SE REALIZA PRUEBAS Y CIERRE EXITOSO.</t>
  </si>
  <si>
    <t>SX0GZ315 SX0HZ569</t>
  </si>
  <si>
    <t>41006</t>
  </si>
  <si>
    <t>3024642</t>
  </si>
  <si>
    <t>3007033140</t>
  </si>
  <si>
    <t>ACEVEDO</t>
  </si>
  <si>
    <t>BARRIO CENTRO ACEVEDO 1</t>
  </si>
  <si>
    <t>FO-25-1836433</t>
  </si>
  <si>
    <t>17/11/2025 SE ESCALA PARA VISITA. LLAMAR ANTES DE VISITAR, CONFIRMAR FALLA Y DATOS | 19/11/2025 SE CONFIGURA LECTORA DE BARRAS , SE REALIZA PRUEBAS OK, PERO SE REALIZA CAMBIO POR NO TENER PLACA DE INVENTARIO</t>
  </si>
  <si>
    <t>11YZZ964</t>
  </si>
  <si>
    <t>3024648</t>
  </si>
  <si>
    <t>3007069567</t>
  </si>
  <si>
    <t>BARRIO SAN BERNARDO MONTELIBAN</t>
  </si>
  <si>
    <t>FO-25-1836429</t>
  </si>
  <si>
    <t>17/11/2025 SE ESCALA PARA VISITA. LLAMAR ANTES DE VISITAR, CONFIRMAR FALLA Y DATOS | 18/11/2025 SE REALIZA CAMBIO DE MAGIBOX, CABLE TERIORADO, CAUSADO DESCONEXIÓN DE LA RED Y REINICIO DEL EQUIPO, SE INSTALA NUEVO MAGIBOX OPERATIVO OK, SE REALIZAN PRUEBAS EXITOSAS OK, CLIENTE CB VALIDA SALDO ANTES Y DESPUÉS DEL MANTENIMIENTO OK, SE DEJA CB OPERATIVO SIN NOVEDAD</t>
  </si>
  <si>
    <t>EG004559</t>
  </si>
  <si>
    <t>19256</t>
  </si>
  <si>
    <t>3025090</t>
  </si>
  <si>
    <t>3007076591</t>
  </si>
  <si>
    <t>EL TAMBO</t>
  </si>
  <si>
    <t>BARRIO PIAGUA CORREGIMIENTO PIAGUA EL TAMBO</t>
  </si>
  <si>
    <t>FO-25-1837817</t>
  </si>
  <si>
    <t>18/11/2025 SE INTENTA COMUNICACION CON EL USUARIO AL NUMERO 3185186982, SE ESCALA PARA VISITA. LLAMAR ANTES DE VISITAR, CONFIRMAR FALLA Y DATOS | 19/11/2025 SE REALIZA LLAMADA CON LA SEÑORA MARIA TRUJILLO INFORMA YA NO NECESITA VISITA YA QUELE CAMBIARON EL DATAFONO A WOMPI EL DIA DE HOY</t>
  </si>
  <si>
    <t>3025120</t>
  </si>
  <si>
    <t>3007041223</t>
  </si>
  <si>
    <t>BARRIO CIEN ESCALAS JERICO</t>
  </si>
  <si>
    <t>FO-25-1837225</t>
  </si>
  <si>
    <t>17/11/2025 SE ESCALA PARA VISITA. LLAMAR ANTES DE VISITAR, CONFIRMAR FALLA Y DATOS | 19/11/2025 SE CAMBIA DATAFONO QUE NO PRENDE</t>
  </si>
  <si>
    <t>A33ZZ259</t>
  </si>
  <si>
    <t>23500</t>
  </si>
  <si>
    <t>3025450</t>
  </si>
  <si>
    <t>3007060823</t>
  </si>
  <si>
    <t>MOÑITOS</t>
  </si>
  <si>
    <t>BARRIO LAS FLORES DE MANGA MON</t>
  </si>
  <si>
    <t>FO-25-1838353</t>
  </si>
  <si>
    <t>18/11/2025 SE INTENTA COMUNICACION CON EL USUARIO AL NUMERO 3018055405, SE ESCALA PARA VISITA. LLAMAR ANTES DE VISITAR, CONFIRMAR FALLA Y DATOS | 19/11/2025 SE REALIZA CAMBIO DE DATÁFONO POR DAÑO EN PANTALLA</t>
  </si>
  <si>
    <t>FUA0G707</t>
  </si>
  <si>
    <t>3025496</t>
  </si>
  <si>
    <t>3007067392</t>
  </si>
  <si>
    <t>MULTIPAGAS MONTELIBANO</t>
  </si>
  <si>
    <t>FO-25-1838468</t>
  </si>
  <si>
    <t>18/11/2025 SE INTENTA COMUNICACION CON EL USUARIO AL NUMERO 3147073020, SE ESCALA PARA VISITA. LLAMAR ANTES DE VISITAR, CONFIRMAR FALLA Y DATOS | 18/11/2025 SE REALIZA MANTENIMIENTO AL SO Y VR OK, SE CONFIGURA PARÁMETROS EN POS OK, INICIALIZACIÓN OK, PRUEBAS EXITOSAS OK, EQUIPOS OPERATIVOS, CLIENTE CB VALIDA SALDO ANTES Y DESPUÉS DEL MANTENIMIENTO OK, SE DEJA CB OPERATIVO SIN NOVEDAD</t>
  </si>
  <si>
    <t>AAL0H194</t>
  </si>
  <si>
    <t>68770</t>
  </si>
  <si>
    <t>3025759</t>
  </si>
  <si>
    <t>3007080065</t>
  </si>
  <si>
    <t>SUAITA</t>
  </si>
  <si>
    <t>BARRIO OLIVAL SUAITA</t>
  </si>
  <si>
    <t>FO-25-1838411</t>
  </si>
  <si>
    <t>18/11/2025 SE INTENTA COMUNICACION CON EL USUARIO AL NUMERO 3133877220-3242679657, SE ESCALA PARA VISITA. LLAMAR ANTES DE VISITAR, CONFIRMAR FALLA Y DATOS | 18/11/2025 SE REALIZA CAMBIO DE LECTOR DE BARRAS POR FALLA DE FORMATO INVÁLIDO, PRUEBAS EXITOSA</t>
  </si>
  <si>
    <t>SAXZZ515</t>
  </si>
  <si>
    <t>3025765</t>
  </si>
  <si>
    <t>3007078710</t>
  </si>
  <si>
    <t>PTM NARINO ECOFARMALINE</t>
  </si>
  <si>
    <t>FO-25-1838041</t>
  </si>
  <si>
    <t>18/11/2025 SE ESCALA PARA VISITA. LLAMAR ANTES DE VISITAR, CONFIRMAR FALLA Y DATOS | 18/11/2025 SE VISITA EL CB PARA REVISAR FALLA DE CONEXIÓN, SE OBSERVA MALA CONEXIÓN DEL CABLE DE RED DEL DATÁFONO, SE REALIZA CONEXIONES DE FORMA CORRECTA, Y SE EXPLICA A LA USUARIA COMO DEBE CONECTARLO DE FORMA CORRECTA PARA QUE NO VUELVA A PRESENTARSE EL MISMO ERROR, SE HACEN PRUEBAS OK, CB OPERATIVO</t>
  </si>
  <si>
    <t>A1RZZ260 A1RZZ376</t>
  </si>
  <si>
    <t>20178</t>
  </si>
  <si>
    <t>3025776</t>
  </si>
  <si>
    <t>3007058869</t>
  </si>
  <si>
    <t>CHIRIGUANA</t>
  </si>
  <si>
    <t>BARRIO CENTRO CHIRIGUANA 1</t>
  </si>
  <si>
    <t>FO-25-1838190</t>
  </si>
  <si>
    <t>18/11/2025 EN COMUNICACION CON EL SR JONIER TORO QUINTERO AL NUMERO 3108307493 SE CONFIRMAR FALLA Y DATOS . SE ESCALA PARA VISITA. | 20/11/2025 BUENAS TARDES SE VISITA CB Y SE LE HACE CAMBIO DE DATAFONO YA QUE PRESENTA PROBLEMAS POR DESCONEXIÓN DE INTERNET, CABLE DE RED EN BUEN ESTADO E INTERNET OPERATIVO OK</t>
  </si>
  <si>
    <t>LA002084</t>
  </si>
  <si>
    <t>3026048</t>
  </si>
  <si>
    <t>3007070406</t>
  </si>
  <si>
    <t>DISTRICOL DISTRIBUIDORA TROPIC</t>
  </si>
  <si>
    <t>FO-25-1838301</t>
  </si>
  <si>
    <t>18/11/2025 SE ESCALA PARA VISITA. LLAMAR ANTES DE VISITAR, CONFIRMAR FALLA Y DATOS | 18/11/2025 DATAFONO MUESTRA MENSAJE CABLE DE RED DESCONECTADO, SE DEMORA EN HACER LOS MOVIMIENTOS Y EN OCACIONES SE CANCELAN. SE PROCEDE A VALIDAR CON EXORTIJADO NUEVO, CABLE QUE SE TIENE DE BACKUP Y SE PERSISTE LA FALLA SE HACE REINICIO DEL ROUTER DE CLARO Y SE LE CAMBIA EL PUERTO ETHERNET, SE INICIALIZA EL EQUIPO Y SE CORRIGE LA FALLA, SE PROCEDE A INFORMARLE AL ENCARGADO QUE ESTE ES UN PROBLEMA DE NAVEGACION DEL PROVEEDOR DE INTERNET"CLARO" .
SE HACEN PRUEBAS DE CONSULTA DE SALDO Y TODO QUEDA OK</t>
  </si>
  <si>
    <t>F1SZZ091</t>
  </si>
  <si>
    <t>3026066</t>
  </si>
  <si>
    <t>3007027018</t>
  </si>
  <si>
    <t>LLANOGRANDE RIONEGRO ANTIOQU</t>
  </si>
  <si>
    <t>FO-25-1838490</t>
  </si>
  <si>
    <t>18/11/2025 SE ESCALA PARA VISITA. LLAMAR ANTES DE VISITAR, CONFIRMAR FALLA Y DATOS | 18/11/2025 SE REALIZÓ ACTUALIZACIÓN DE VERSIÓN</t>
  </si>
  <si>
    <t>999HZ283</t>
  </si>
  <si>
    <t>3026860</t>
  </si>
  <si>
    <t>3007069352</t>
  </si>
  <si>
    <t>DISTRICOL SALPIHELADOS DAMA</t>
  </si>
  <si>
    <t>FO-25-1838857</t>
  </si>
  <si>
    <t>18/11/2025 SE ESCALA PARA VISITA. LLAMAR ANTES DE VISITAR, CONFIRMAR FALLA Y DATOS | 19/11/2025 SE REALIZA LIMPIEZA DEL LECTOR CHIP, SE ENSAYAN SERVICIOS Y QUEDAN OK</t>
  </si>
  <si>
    <t>9T5ZZ288</t>
  </si>
  <si>
    <t>5665</t>
  </si>
  <si>
    <t>3026868</t>
  </si>
  <si>
    <t>3007064731</t>
  </si>
  <si>
    <t>SAN PEDRO DE URABA</t>
  </si>
  <si>
    <t>BARRIO CENTRO SAN PEDRO DE URA</t>
  </si>
  <si>
    <t>FO-25-1838984</t>
  </si>
  <si>
    <t>18/11/2025 EN COMUNICACION CON EL SR YURANY PEREZ AL NUMERO 3104191948 SE CONFIRMAR FALLA Y DATOS . SE ESCALA PARA VISITA. | 19/11/2025 CAMBIO DATAFONO POR QUE LO LEE TARJETAS. DATAFONO QUEDA OPERATIVO.</t>
  </si>
  <si>
    <t>3A003108</t>
  </si>
  <si>
    <t>3027001</t>
  </si>
  <si>
    <t>3007039537</t>
  </si>
  <si>
    <t>PTM RIOSUCIO MALAYON</t>
  </si>
  <si>
    <t>FO-25-1839273</t>
  </si>
  <si>
    <t>18/11/2025 EN COMUNICACION CON EL SR MARIA MEDINA AL NUMERO 3137604516 SE CONFIRMAR FALLA Y DATOS . SE ESCALA PARA VISITA. | 21/11/2025 SE COMUNICA CON LA SEÑORA MARIA Y NOS INFORMA QUE EN LA ZONA HAY PROBLEMAS DE ORDEN PUBLICO TODO RIO SUCIO Y SUS ALREDEDORES ESTAN EN PARO, NOS RECOMIENDA QUE NO HAGAMOS DESPLAZAMIENTO POR PRECAUCION . SE LE INFORMA A LA USUARIA COMUNICARCE UNA VEZ LA SITUACION SE MEJORE. | 21/11/2025 SE COMUNICA CON LA SEÑORA MARIA Y NOS INFORMA QUE EN LA ZONA HAY PROBLEMAS DE ORDEN PUBLICO TODO RIO SUCIO Y SUS ALREDEDORES ESTAN EN PARO, NOS RECOMIENDA QUE NO HAGAMOS DESPLAZAMIENTO POR PRECAUCION . SE LE INFORMA A LA USUARIA COMUNICARCE UNA VEZ LA SITUACION SE MEJORE.</t>
  </si>
  <si>
    <t>47692</t>
  </si>
  <si>
    <t>3027013</t>
  </si>
  <si>
    <t>3007044572</t>
  </si>
  <si>
    <t>SAN SEBASTIAN DE BUENAVISTA</t>
  </si>
  <si>
    <t>DISTRICOL DISTRIHOGAR EL BARAR</t>
  </si>
  <si>
    <t>FO-25-1839134</t>
  </si>
  <si>
    <t>18/11/2025 EN COMUNICACION CON EL SR YAQUELINE DE LA PEÑA AL NUMERO 3126573943 SE CONFIRMAR FALLA Y DATOS . SE ESCALA PARA VISITA. | 18/11/2025 BUENAS TARDES SE VISITA CB Y SE LE HACE CAMBIO DE DATAFONO YA QUE EL ANTERIOR NO LEE TARJETAS, SE HACEN PRUEBAS DE TRANSACCIONES Y TODO QUEDA OK</t>
  </si>
  <si>
    <t>AC08Z235</t>
  </si>
  <si>
    <t>3027029</t>
  </si>
  <si>
    <t>3007060886</t>
  </si>
  <si>
    <t>PTM SOLEDAD VARIEDADES Y MISC</t>
  </si>
  <si>
    <t>FO-25-1839169</t>
  </si>
  <si>
    <t>18/11/2025 SE ESCALA PARA VISITA. LLAMAR ANTES DE VISITAR, CONFIRMAR FALLA Y DATOS | 18/11/2025 SE REALIZA VISITA TÉCNICA, SE CAMBIA EL DATAFONO, SE REALIZAN PRUEBAS EXITOSAS, EQUIPO FUNCIONA CORRECTAMENTE, CB QUEDA OPERATIVO.</t>
  </si>
  <si>
    <t>KA00F787 FUA0G600</t>
  </si>
  <si>
    <t>3027191</t>
  </si>
  <si>
    <t>FO-25-1839318</t>
  </si>
  <si>
    <t>18/11/2025 SE ESCALA PARA VISITA. LLAMAR ANTES DE VISITAR, CONFIRMAR FALLA Y DATOS | 18/11/2025 SE REALIZA CAMBIO DE DATÁFONO POR MOTIVO QUE EL CB INDICA QUE LA IMPRESIÓN SALE MONTADA LA INFORMACIÓN, Y QUE EL TECLADO ES DEMASIADO DURO.
SE REALIZAN PRUEBAS OPERATIVAS SIN NOVEDAD.CB QUEDA OKEY.</t>
  </si>
  <si>
    <t>3027493</t>
  </si>
  <si>
    <t>3007050575</t>
  </si>
  <si>
    <t>BARRIO PABLO ESCOBAR MEDELLIN</t>
  </si>
  <si>
    <t>FO-25-1839559</t>
  </si>
  <si>
    <t>18/11/2025 SE ESCALA PARA VISITA. LLAMAR ANTES DE VISITAR, CONFIRMAR FALLA Y DATOS | 18/11/2025 SE LE HACE LIMPIEZA AL EQUIPO PORQUE EN OCASIONES AL INGRESAR LA TARJETA LA RECHAZABA O AUTOMÁTICAMENTE ARROJABA VOUCHER. TODO QUEDA OK.</t>
  </si>
  <si>
    <t>9C00X931</t>
  </si>
  <si>
    <t>76248</t>
  </si>
  <si>
    <t>3027518</t>
  </si>
  <si>
    <t>3007079299</t>
  </si>
  <si>
    <t>EL CERRITO</t>
  </si>
  <si>
    <t>BARRIO LA ESTRELLA EL CERRITO</t>
  </si>
  <si>
    <t>FO-25-1839350</t>
  </si>
  <si>
    <t>18/11/2025 SE ESCALA PARA VISITA. LLAMAR ANTES DE VISITAR, CONFIRMAR FALLA Y DATOS | 19/11/2025 SE LLAMA AL CLIENTE SE VÁLIDA INCIDENTE Y DIRECCIÓN, SE VISITA EL COMERCIO ESTA FALLANDO LA CAJA DEL MAGIC BOX A VECES NO DA CONEXION A INTERNET Y EL DATANO NO IMPRIME UNO O VARIOS CARACTERES POR LO QUE SE CAMBIA EQUIPOS RESOLVIENDO EL DAÑO, SE CAMBIA EL PINPAD TETRA 2600 POR TECNOLOGÍA TETRA 1500,  PRUEBAS OK, TELECARGA TRNA</t>
  </si>
  <si>
    <t>A4WZZ826</t>
  </si>
  <si>
    <t>3027811</t>
  </si>
  <si>
    <t>3007064977</t>
  </si>
  <si>
    <t>PTM MEDELLIN MINIMERCADO BENEM</t>
  </si>
  <si>
    <t>FO-25-1839694</t>
  </si>
  <si>
    <t>18/11/2025 SE ESCALA PARA VISITA. LLAMAR ANTES DE VISITAR, CONFIRMAR FALLA Y DATOS | 18/11/2025 SE CAMBIA DATÁFONO POR MENSAJE DE RETIRÉ LA TARJETA, PRUEBAS OK</t>
  </si>
  <si>
    <t>6A008619 XPBZZ070</t>
  </si>
  <si>
    <t>3027900</t>
  </si>
  <si>
    <t>3007010544</t>
  </si>
  <si>
    <t>FO-25-1839697</t>
  </si>
  <si>
    <t>18/11/2025 SE ESCALA PARA VISITA. LLAMAR ANTES DE VISITAR, CONFIRMAR FALLA Y DATOS | 20/11/2025 SE REALIZA CAMBIO DE 2  DATÁFONOS POR TECLADOS BORRADOS  Y PINPAD YA QUE NO RECIBE LAS TARJETAS PRUEBAS OK</t>
  </si>
  <si>
    <t>IZ0XZ747</t>
  </si>
  <si>
    <t>3028799</t>
  </si>
  <si>
    <t>3007032213</t>
  </si>
  <si>
    <t>FO-25-1840951</t>
  </si>
  <si>
    <t>18/11/2025 SE ESCALA PARA VISITA. LLAMAR ANTES DE VISITAR, CONFIRMAR FALLA Y DATOS | 18/11/2025 SE VISITA COMERCIO, SE REALIZA CAMBIO DE DATAFONO. PRUEBAS OK OPERATIVO EL SERVICIO</t>
  </si>
  <si>
    <t>1118Z076</t>
  </si>
  <si>
    <t>3028870</t>
  </si>
  <si>
    <t>3007024236</t>
  </si>
  <si>
    <t>BARRIO COMFENALCO CALI</t>
  </si>
  <si>
    <t>FO-25-1840955</t>
  </si>
  <si>
    <t>18/11/2025 SE ESCALA PARA VISITA. LLAMAR ANTES DE VISITAR, CONFIRMAR FALLA Y DATOS | 19/11/2025 SE CAMBIA DATÁFONO YA QUE EL DEL CLIENTE NO IMPRIMIA Y SE CAMBIA PINPAD POR COMPATIBILIDAD SE HACEN PRUEBAS Y QUEDA FUNCIONANDO CORRECTAMENTE</t>
  </si>
  <si>
    <t>GA00W588</t>
  </si>
  <si>
    <t>3028899</t>
  </si>
  <si>
    <t>3007043694</t>
  </si>
  <si>
    <t>PTM BUCARAMANGA DONA CECI</t>
  </si>
  <si>
    <t>FO-25-1840946</t>
  </si>
  <si>
    <t>18/11/2025 SE ESCALA PARA VISITA. LLAMAR ANTES DE VISITAR, CONFIRMAR FALLA Y DATOS | 18/11/2025 SE REALIZA VISITA AL COMERCIO CB , SE VALIDA Y SR ENCUENTRA QUE EL DATÁFONO ESTA EN DAÑO TECLAS PEGADAS Y ADICIONAL LA TAPA DE LA IMPRESORA SE DAÑO, EL HUB TENIA EL CABLE DAÑADO, SE PROCEDE A HACER CAMBIO TANTO DEL EQUIPO COMO DEL ACCESORIO, SE HACEN LAS RESPECTIVAS CONFIGURACIONES, SE HACEN PRUEBAS DEJANDO TODO OK</t>
  </si>
  <si>
    <t>ABHZZ167 II00S851</t>
  </si>
  <si>
    <t>70823</t>
  </si>
  <si>
    <t>3028914</t>
  </si>
  <si>
    <t>3007034643</t>
  </si>
  <si>
    <t>TOLU VIEJO</t>
  </si>
  <si>
    <t>DISTRICOL LUNETTES GAFAS Y MON</t>
  </si>
  <si>
    <t>FO-25-1840948</t>
  </si>
  <si>
    <t>18/11/2025 SE ESCALA PARA VISITA. LLAMAR ANTES DE VISITAR, CONFIRMAR FALLA Y DATOS | 19/11/2025 SE VISITA SITIO SE VERIFICA INFORMACIÓN SE REALIZA PRIMEROS AUXILIOS, DATÁFONO PRESENTA FALLA TECLADO BORROSO, DAÑO POS, CIERRE OK, PRUEBA TRX EXITOSA.</t>
  </si>
  <si>
    <t>BL01B123</t>
  </si>
  <si>
    <t>3029159</t>
  </si>
  <si>
    <t>3007062028</t>
  </si>
  <si>
    <t>DISTRICOL SUBURBAN OFI</t>
  </si>
  <si>
    <t>FO-25-1840977</t>
  </si>
  <si>
    <t>18/11/2025 SE ESCALA PARA VISITA. LLAMAR ANTES DE VISITAR, CONFIRMAR FALLA Y DATOS | 19/11/2025 SE CAMBIA PIN PAD YA QUE PRESENTA ALERT INTERRUPTION, SE CAMBIA EQUIPO YA QUE NO ES COMPATIBLE CON EL PIN PAD 1600, SE INSTALA MAGIC BOX 2600 Y SE REALIZAN PRUEBAS OK.</t>
  </si>
  <si>
    <t>A30QZ850</t>
  </si>
  <si>
    <t>3029181</t>
  </si>
  <si>
    <t>3007030873</t>
  </si>
  <si>
    <t>REDY SABANETA LA VAQUITA</t>
  </si>
  <si>
    <t>FO-25-1841223</t>
  </si>
  <si>
    <t>18/11/2025 SE ESCALA PARA VISITA. LLAMAR ANTES DE VISITAR, CONFIRMAR FALLA Y DATOS | 19/11/2025 SE FORMATEA EQUIPO DEJÁNDOLO OK Y FUNCIONANDO CON TOTAL NORMALIDAD</t>
  </si>
  <si>
    <t>BUZZZ709</t>
  </si>
  <si>
    <t>68077</t>
  </si>
  <si>
    <t>3029239</t>
  </si>
  <si>
    <t>3007033018</t>
  </si>
  <si>
    <t>BARBOSA</t>
  </si>
  <si>
    <t>BARRIO CENTRO BARBOSA 1</t>
  </si>
  <si>
    <t>FO-25-1840945</t>
  </si>
  <si>
    <t>18/11/2025 SE ESCALA PARA VISITA. LLAMAR ANTES DE VISITAR, CONFIRMAR FALLA Y DATOS | 19/11/2025 CAMBIO DE EQUIPO DEBIDO A TECLADO BORROSO PRUEBAS OK</t>
  </si>
  <si>
    <t>11WZZ055</t>
  </si>
  <si>
    <t>3029631</t>
  </si>
  <si>
    <t>3007059308</t>
  </si>
  <si>
    <t>PTM CALI MINIMARKET MERKET</t>
  </si>
  <si>
    <t>FO-25-1841305</t>
  </si>
  <si>
    <t>18/11/2025 SE ESCALA PARA VISITA. LLAMAR ANTES DE VISITAR, CONFIRMAR FALLA Y DATOS | 19/11/2025 SE VISITA CORRESPONSAL Y SE REEMPLAZA LECTOR POR DAÑO. TRANSACCIONES DE PRUEBA EXITOSAS.</t>
  </si>
  <si>
    <t>NA003193</t>
  </si>
  <si>
    <t>3029708</t>
  </si>
  <si>
    <t>3007048292</t>
  </si>
  <si>
    <t>PAGAFACIL TERMINAL CUCUTA</t>
  </si>
  <si>
    <t>FO-25-1841339</t>
  </si>
  <si>
    <t>18/11/2025 SE ESCALA PARA VISITA. LLAMAR ANTES DE VISITAR, CONFIRMAR FALLA Y DATOS | 19/11/2025 SE REALIZA VISITA AL COMERCIO Y SE ENCUENTRA PID PAD NO LEE TARJETAS, SE REALIZA CAMBIO DE PID PAD PRUEBAS EXITOSAS</t>
  </si>
  <si>
    <t>AD00I829</t>
  </si>
  <si>
    <t>3029737</t>
  </si>
  <si>
    <t>3007073143</t>
  </si>
  <si>
    <t>DISTRICOL CELESTE</t>
  </si>
  <si>
    <t>FO-25-1841413</t>
  </si>
  <si>
    <t>18/11/2025 SE ESCALA PARA VISITA. LLAMAR ANTES DE VISITAR, CONFIRMAR FALLA Y DATOS | 19/11/2025 SE REALIZA CAMBIO DE EQUIPO DESPUÉS DE COMPROBAR QUE SE PRESENTA DAÑO EN EL PUERTO ETHERNET, PRUEBAS OK</t>
  </si>
  <si>
    <t>NN00R449</t>
  </si>
  <si>
    <t>3029877</t>
  </si>
  <si>
    <t>3007072000</t>
  </si>
  <si>
    <t>MARATU</t>
  </si>
  <si>
    <t>FO-25-1842315 | FO-25-1841396</t>
  </si>
  <si>
    <t>19/11/2025 SE REALIZA VISITA A CB PARA ATENDER INCIDENTE SE REALIZA CAMBIO DE DATAFONO POR FALLA ALERTADO ,SE REPORTA CON REDEBAN POR QUÉ CONTINÚA FALLA AL MOMENTO DE INCIALIZAR SE REINICIA Y NO COMPLETA EL PROCESO DE INICIALIZACIÓN ,PAOLA DE REDEBAN INDICA QUE VA A ESCALAR A OTRO NIVEL A LA ESPERAR DE RESPUESGA POR PARTE DE ELLA ,NO SE PUEDEN REALIZAR PRUEBAS EXITOSAS CLIENTE NO FIRMA</t>
  </si>
  <si>
    <t>LN00M210</t>
  </si>
  <si>
    <t>3030116</t>
  </si>
  <si>
    <t>3007057806</t>
  </si>
  <si>
    <t>BARRIO JUAN VARGAS BARBOSA</t>
  </si>
  <si>
    <t>FO-25-1841660</t>
  </si>
  <si>
    <t>18/11/2025 SE ESCALA PARA VISITA. LLAMAR ANTES DE VISITAR, CONFIRMAR FALLA Y DATOS | 19/11/2025 CAMBIO DE HUB USB, PRUEBAS OK</t>
  </si>
  <si>
    <t>TSZZZ662</t>
  </si>
  <si>
    <t>3030191</t>
  </si>
  <si>
    <t>3007078743</t>
  </si>
  <si>
    <t>PTM JAMUNDI CUMBA NET</t>
  </si>
  <si>
    <t>FO-25-1841876</t>
  </si>
  <si>
    <t>18/11/2025 SE ESCALA PARA VISITA. LLAMAR ANTES DE VISITAR, CONFIRMAR FALLA Y DATOS | 19/11/2025 SE REALIZA LIMPIEZA DEL CABEZAL, SE REALIZA PRUEBAS OPERATIVAS SIN NOVEDAD.</t>
  </si>
  <si>
    <t>LMQZZ733 LMQZZ760</t>
  </si>
  <si>
    <t>3030300</t>
  </si>
  <si>
    <t>3007023137</t>
  </si>
  <si>
    <t>MULTIPAGAS MULTIPLAZA DRIVE</t>
  </si>
  <si>
    <t>FO-25-1841659</t>
  </si>
  <si>
    <t>18/11/2025 SE ESCALA PARA VISITA. LLAMAR ANTES DE VISITAR, CONFIRMAR FALLA Y DATOS | 19/11/2025 SE REALIZA ACTUALIZACIÓN DE EQUIPO SE CAMBIA HUB SE REALIZAN PRUEBAS EXITOSA</t>
  </si>
  <si>
    <t>9C006344</t>
  </si>
  <si>
    <t>3030397</t>
  </si>
  <si>
    <t>3007081035</t>
  </si>
  <si>
    <t>DISTRICOL CREDIPLUS M Y M</t>
  </si>
  <si>
    <t>FO-25-1841931</t>
  </si>
  <si>
    <t>18/11/2025 SE ESCALA PARA VISITA. LLAMAR ANTES DE VISITAR, CONFIRMAR FALLA Y DATOS | 20/11/2025 SE CAMBIA EQUIPO POR PUERTO ETHERNET QUEMADO SE HACEN PRUEBAS QUEDA OK</t>
  </si>
  <si>
    <t>FJZZZ898</t>
  </si>
  <si>
    <t>3030435</t>
  </si>
  <si>
    <t>3007079885</t>
  </si>
  <si>
    <t>DISTRICOL METALUM ALUMINTOS Y</t>
  </si>
  <si>
    <t>FO-25-1842061</t>
  </si>
  <si>
    <t>18/11/2025 SE ESCALA PARA VISITA. LLAMAR ANTES DE VISITAR, CONFIRMAR FALLA Y DATOS | 19/11/2025 LECTOR DE BARRAS NO LEE CODIGOS. SE CONFIGURA NUEVAMENTE Y PERSISTE EL PRIBLEMA, SE HACE CAMBIO DE LECTORA Y SE HACEN PRUEBAS DEJANDO OK</t>
  </si>
  <si>
    <t>SAUZZ944</t>
  </si>
  <si>
    <t>3030479</t>
  </si>
  <si>
    <t>3007035563</t>
  </si>
  <si>
    <t>COMCARD LA CEJA COMPUARTE</t>
  </si>
  <si>
    <t>FO-25-1842207</t>
  </si>
  <si>
    <t>18/11/2025 SE ESCALA PARA VISITA. LLAMAR ANTES DE VISITAR, CONFIRMAR FALLA Y DATOS | 20/11/2025 SE LLAMA AL 3148204004 SE HABLA CON LA SRA PATRICIA PARA INFORMARLE QUE AHORA PASÁBAMOS PERO ESTÁ INFORMA QUE YER LLAMARON A CANCELAR EL SERVICIO POR Q YA LES FUNCIONABA BIEN Y NO NECESITABAN EL SERVICIO POR LO QUE SE CIERRA TA</t>
  </si>
  <si>
    <t>95001</t>
  </si>
  <si>
    <t>3030483</t>
  </si>
  <si>
    <t>3007034263</t>
  </si>
  <si>
    <t>GUAVIARE</t>
  </si>
  <si>
    <t>SAN JOSE DEL GUAVIARE</t>
  </si>
  <si>
    <t>MULTIPAGAS SAN JOSE DEL GUAVIA</t>
  </si>
  <si>
    <t>FO-25-1842265</t>
  </si>
  <si>
    <t>18/11/2025 EN COMUNICACION CON EL SR LINA PIÑEROS AL NUMERO 3222323731 SE CONFIRMAR FALLA Y DATOS . SE ESCALA PARA VISITA. | 20/11/2025 SE REALIZA CAMBIO POR DAÑO ALERT IRRUPTION</t>
  </si>
  <si>
    <t>GZ9ZZ663</t>
  </si>
  <si>
    <t>3030536</t>
  </si>
  <si>
    <t>3007073581</t>
  </si>
  <si>
    <t>DISTRICOL SALSAMENTARIA VILLA</t>
  </si>
  <si>
    <t>FO-25-1842062</t>
  </si>
  <si>
    <t>18/11/2025 SE ESCALA PARA VISITA. LLAMAR ANTES DE VISITAR, CONFIRMAR FALLA Y DATOS | 19/11/2025 DATAFONO NO LEE NINGUNA TARGETA,
SE HACE CAMBIO POR DATAFONO NUEVO Y SE HACEN PRUEBAS DEJANDO TODO FUNCUONANDO CORRECTAMENTE</t>
  </si>
  <si>
    <t>SV00W506</t>
  </si>
  <si>
    <t>3030571</t>
  </si>
  <si>
    <t>3007028395</t>
  </si>
  <si>
    <t>MULTIPAGAS AGUACHICA</t>
  </si>
  <si>
    <t>FO-25-1842198</t>
  </si>
  <si>
    <t>18/11/2025 SE INTENTA COMUNICACION CON EL USUARIO AL NUMERO 3105630052, SE ESCALA PARA VISITA. LLAMAR ANTES DE VISITAR, CONFIRMAR FALLA Y DATOS | 21/11/2025 BUENAS TARDES SE VISITA CB Y SE LE HACE CAMBIO DE DATAFONO YA QUE TIENE PROBLEMAS DE IMPRESIÓN, SE HACEN PRUEBAS Y TODO FUNCIONA OK
SE LE ESCRIBE PLACA AL DATAFONO RETIRADO YA QUE LA TIENE BORRADA</t>
  </si>
  <si>
    <t>TR0BZ877</t>
  </si>
  <si>
    <t>5138</t>
  </si>
  <si>
    <t>3030673</t>
  </si>
  <si>
    <t>3007032062</t>
  </si>
  <si>
    <t>CAÑASGORDAS</t>
  </si>
  <si>
    <t>BARRIO CARRERA BOLIVAR CANASGO</t>
  </si>
  <si>
    <t>FO-25-1842656</t>
  </si>
  <si>
    <t>18/11/2025 SE INTENTA COMUNICACION CON EL USUARIO AL NUMERO 3127126226, SE ESCALA PARA VISITA. LLAMAR ANTES DE VISITAR, CONFIRMAR FALLA Y DATOS | 20/11/2025 SE REALIZA VISITA TÉCNICA AL CORRESPONSAL BANCOLOMBIA TRAS REPORTE DE FALLAS EN EL DATÁFONO. EL USUARIO CONFIRMA SU IDENTIFICACIÓN Y MANIFIESTA QUE EL DISPOSITIVO PRESENTA DAÑOS EN LA IMPRESIÓN: LOS COMPROBANTES OMITEN CARACTERES Y EN OCASIONES NO SE GENERAN COMPLETOS.  
AL VALIDAR, SE CONFIRMA LA NOVEDAD. SE EJECUTA MANTENIMIENTO PREVENTIVO, PERO LA FALLA PERSISTE. ANTE ELLO, SE PROCEDE AL REEMPLAZO DEL EQUIPO POR UN DATÁFONO NUEVO.  
FINALMENTE, EL DISPOSITIVO QUEDA INSTALADO Y OPERATIVO, VERIFICÁNDOSE TRANSACCIONES EXITOSAS QUE GARANTIZAN LA CONTINUIDAD DEL SERVICIO.</t>
  </si>
  <si>
    <t>BL01X721</t>
  </si>
  <si>
    <t>3030853</t>
  </si>
  <si>
    <t>3007055109</t>
  </si>
  <si>
    <t>PTM LA ESTRELLA MAX PHONE A O</t>
  </si>
  <si>
    <t>FO-25-1842704</t>
  </si>
  <si>
    <t>18/11/2025 SE ESCALA PARA VISITA. LLAMAR ANTES DE VISITAR, CONFIRMAR FALLA Y DATOS | 19/11/2025 SE CAMBIA LECTORA DE BARRAS POR CABLE DAÑADO</t>
  </si>
  <si>
    <t>XPBZZ931 XPBZZ089</t>
  </si>
  <si>
    <t>47288</t>
  </si>
  <si>
    <t>3030869</t>
  </si>
  <si>
    <t>3007041560</t>
  </si>
  <si>
    <t>FUNDACION</t>
  </si>
  <si>
    <t>BARRIO FUNDACIÓN EL CENTRO</t>
  </si>
  <si>
    <t>FO-25-1842958</t>
  </si>
  <si>
    <t>18/11/2025 SE INTENTA COMUNICACION CON EL USUARIO AL NUMERO 3192372829 , SE ESCALA PARA VISITA. LLAMAR ANTES DE VISITAR, CONFIRMAR FALLA Y DATOS | 19/11/2025 SE REALIZA LA VISITA SE ENCUENTRA EL PIN PAD AVERIADO YA QUE SE REINICIA CONSTANTEMENTE Y NO ESTÁ LEYENDO TARJETAS SE PROCEDE A CAMBIAR EL EQUIPO POR COMBO 2600 SE REALIZAN PRUEBAS Y TODO OKAY</t>
  </si>
  <si>
    <t>GZ0TZ927</t>
  </si>
  <si>
    <t>3031004</t>
  </si>
  <si>
    <t>3007076024</t>
  </si>
  <si>
    <t>PTM PASTO DROGUERIA RIBER DV</t>
  </si>
  <si>
    <t>FO-25-1842648</t>
  </si>
  <si>
    <t>18/11/2025 SE ESCALA PARA VISITA. LLAMAR ANTES DE VISITAR, CONFIRMAR FALLA Y DATOS | 19/11/2025 SE VISITA EL CORRESPONSAL PARA REVISAR FALLA DE DATÁFONO, SE ENCUENTRA EQUIPO CON ALERT IRRUPTION, SE REALIZA CAMBIO DE EQUIPO, PRUEBAS DE CB Y ADQUIRIENCIA OK, CB OPERATIVO</t>
  </si>
  <si>
    <t>LM0BZ669 LM0CZ677</t>
  </si>
  <si>
    <t>3031291</t>
  </si>
  <si>
    <t>3007075177</t>
  </si>
  <si>
    <t>DISTRICOL DISTRIBUIDORA JG</t>
  </si>
  <si>
    <t>FO-25-1843270</t>
  </si>
  <si>
    <t>18/11/2025 SE ESCALA PARA VISITA. LLAMAR ANTES DE VISITAR, CONFIRMAR FALLA Y DATOS | 19/11/2025 SE CAMBIA DATÁFONO ALERTADO, SE DEJAN SERVICIOS FUNCIONANDO CORRECTAMENTE</t>
  </si>
  <si>
    <t>MSZZZ652</t>
  </si>
  <si>
    <t>47245</t>
  </si>
  <si>
    <t>3031320</t>
  </si>
  <si>
    <t>3007066501</t>
  </si>
  <si>
    <t>EL BANCO</t>
  </si>
  <si>
    <t>PTM EL BANCO VARIEDADES DOMIX</t>
  </si>
  <si>
    <t>FO-25-1843014</t>
  </si>
  <si>
    <t>18/11/2025 SE INTENTA COMUNICACION CON EL USUARIO AL NUMERO 3246128600 , SE ESCALA PARA VISITA. LLAMAR ANTES DE VISITAR, CONFIRMAR FALLA Y DATOS | 21/11/2025 SE REALIZA CAMBIO DE DATAFONO, YA QUE NO IMPRIMIA ALGUNOS CARACTERES O SE QUEDABA TRABADO EL PAPEL, SE REALIZAN PRUEBAS CON EL NUEVO DATAFONO DEJANDO SERVICIO FUNCIONAL AL 100 %</t>
  </si>
  <si>
    <t>VGZZZ816</t>
  </si>
  <si>
    <t>3031444</t>
  </si>
  <si>
    <t>3007047181</t>
  </si>
  <si>
    <t>PTM  SOLEDAD CARNES FRUTAS Y V</t>
  </si>
  <si>
    <t>FO-25-1843231</t>
  </si>
  <si>
    <t>18/11/2025 SE ESCALA PARA VISITA. LLAMAR ANTES DE VISITAR, CONFIRMAR FALLA Y DATOS | 19/11/2025 SE REALIZA VISITA SE PROCEDE A CAMBIAR DATAFONO ,YA QUE SALE ALERTH INTERRUPTION ,SE PROCEDE A CAMBIAR SE HACEN PRUEBAS Y TODO OK ,CB OPERATIVO</t>
  </si>
  <si>
    <t>AD00C931 MA00V105</t>
  </si>
  <si>
    <t>68385</t>
  </si>
  <si>
    <t>3031478</t>
  </si>
  <si>
    <t>3007012067</t>
  </si>
  <si>
    <t>LANDAZURI</t>
  </si>
  <si>
    <t>LANDAZURI - SANTANDER</t>
  </si>
  <si>
    <t>FO-25-1846583</t>
  </si>
  <si>
    <t>19/11/2025 SE ESCALA PARA VISITA. LLAMAR ANTES DE VISITAR, CONFIRMAR FALLA Y DATOS | 19/11/2025 SE CAMBIA EQUIPO DEBIDO RODILLO AVERIADO, SE REALIZA INYECCIÓN DE SISTEMA Y VERSIÓN INICIALIZADA OK PRUEBAS OK</t>
  </si>
  <si>
    <t>JAAAE385</t>
  </si>
  <si>
    <t>3032337</t>
  </si>
  <si>
    <t>3007071510</t>
  </si>
  <si>
    <t>BARRIO PARQUE DE GUARNE ANTIOQ</t>
  </si>
  <si>
    <t>FO-25-1844790</t>
  </si>
  <si>
    <t>19/11/2025 SE ESCALA PARA VISITA. LLAMAR ANTES DE VISITAR, CONFIRMAR FALLA Y DATOS | 19/11/2025 SE REALIZA CAMBIO DE DATAFONO POR PUERTO USB MALO SE HACEN PRUEBAS OK</t>
  </si>
  <si>
    <t>A30KZ077</t>
  </si>
  <si>
    <t>3032513</t>
  </si>
  <si>
    <t>FO-25-1844796</t>
  </si>
  <si>
    <t>19/11/2025 SE ESCALA PARA VISITA. LLAMAR ANTES DE VISITAR, CONFIRMAR FALLA Y DATOS | 19/11/2025 SE REALIZA VISITA TÉCNICA, SE CAMBIA DATAFONO, PIN PAD Y HUB, SE REALIZAN PRUEBAS EXITOSAS, EQUIPO FUNCIONA CORRECTAMENTE, CB QUEDA OPERATIVO.</t>
  </si>
  <si>
    <t>AAJVZ982</t>
  </si>
  <si>
    <t>25473</t>
  </si>
  <si>
    <t>3032781</t>
  </si>
  <si>
    <t>3007068159</t>
  </si>
  <si>
    <t>MOSQUERA</t>
  </si>
  <si>
    <t>VILLA MARIA ET 4</t>
  </si>
  <si>
    <t>FO-25-1844851</t>
  </si>
  <si>
    <t>19/11/2025 SE ESCALA PARA VISITA. LLAMAR ANTES DE VISITAR, CONFIRMAR FALLA Y DATOS | 20/11/2025 SE PRESENTA NOVEDAD EN DESPLAZAMIENTO DEBIDO AL ALTO FLUJO VEHÍCULOS. | 20/11/2025 SE REALIZA VISITA DE CAMPO ENCONTRADO QUE EQUIPO NO ENCIENDE. POR LO ANTERIOR SE CAMBIA MAGIC BOX, SE HACEN PRUEBAS CUPO Y USUARIO OK.</t>
  </si>
  <si>
    <t>9L08Z762</t>
  </si>
  <si>
    <t>3033349</t>
  </si>
  <si>
    <t>3007039373</t>
  </si>
  <si>
    <t>DISTRICOL TODO MATERIALES JM</t>
  </si>
  <si>
    <t>FO-25-1844883</t>
  </si>
  <si>
    <t>19/11/2025 SE ESCALA PARA VISITA. LLAMAR ANTES DE VISITAR, CONFIRMAR FALLA Y DATOS | 21/11/2025 BUENAS TARDES SE VISITA CB Y SE LE HACE CAMBIO DE FUENTE DEL DATAFONO YA QUE ESTÁ TIENE DAÑO Y AFECTA EL INTERNET , SE HACEN PRUEBAS Y TODO QUEDA OK</t>
  </si>
  <si>
    <t>AA08Z505</t>
  </si>
  <si>
    <t>3033352</t>
  </si>
  <si>
    <t>3007066887</t>
  </si>
  <si>
    <t>BARRIO LA ESMERALDA POPAYAN 6</t>
  </si>
  <si>
    <t>FO-25-1845006</t>
  </si>
  <si>
    <t>19/11/2025 SE ESCALA PARA VISITA. LLAMAR ANTES DE VISITAR, CONFIRMAR FALLA Y DATOS | 20/11/2025 SE INGRESA EQUIPO PANTALLA BLANCA  SE CAMBIA EQUIPO SE INSTALA SISTEMA OPERATIVO VERSION CREACION DE USUARIOS PRUEBAS OK</t>
  </si>
  <si>
    <t>4A0AZ415</t>
  </si>
  <si>
    <t>5237</t>
  </si>
  <si>
    <t>3033380</t>
  </si>
  <si>
    <t>3007047966</t>
  </si>
  <si>
    <t>DON MATIAS</t>
  </si>
  <si>
    <t>PTM  DON MATIAS  TIENDA MARIAN</t>
  </si>
  <si>
    <t>FO-25-1845463</t>
  </si>
  <si>
    <t>20/11/2025 CLIENTE INFORMA QUE HOY NO NOS PUEDE ATENDER DEBIDO A QUE TIENE QUE REALIZAR UN TRAMITE MÉDICO EN MEDELLIN | 20/11/2025 SE REALIZA CAMBIO DE LECTORA DEBIDO A QUE NO TRASMITE DATA, PRUEBAS OK</t>
  </si>
  <si>
    <t>9C00I704</t>
  </si>
  <si>
    <t>3033562</t>
  </si>
  <si>
    <t>FO-25-1845628</t>
  </si>
  <si>
    <t>19/11/2025 SE ESCALA PARA VISITA. LLAMAR ANTES DE VISITAR, CONFIRMAR FALLA Y DATOS | 20/11/2025 SE REALIZA CAMBIO DE EQUIPO POR FALLA SE REINICIA, SE CAMBIA HUB 4 PUERTOS</t>
  </si>
  <si>
    <t>52786</t>
  </si>
  <si>
    <t>3034053</t>
  </si>
  <si>
    <t>3007079327</t>
  </si>
  <si>
    <t>TAMINANGO</t>
  </si>
  <si>
    <t>BARRIO CORR EL PARAMO TAMINANGO</t>
  </si>
  <si>
    <t>FO-25-1846054</t>
  </si>
  <si>
    <t>19/11/2025 SE ESCALA PARA VISITA. LLAMAR ANTES DE VISITAR, CONFIRMAR FALLA Y DATOS | 20/11/2025 SE REALIZA CAMBIO DE DATÁFONO POR DAÑO NO ENCIENDE, SE RECONFIGURA OK PARÁMETROS OK Y SE REALIZAN PRUEBAS DE TRANSACCIONES EN LAS CUALES ARROJA RECHAZO GENERAL DEL CUAL REDEBAN INFORMA QUE ESTAN PRESENTANDO FALLAS Y AUTORIZAN DEJAR EL DATÁFONO CON RECHAZO GENERAL INDICANDO AL CLIENTE QUE EN EL TRANSCURSO DEL DÍA YA VA A FUNCIONAR NORMALMENTE EL DATÁFONO SE CIERRA TA</t>
  </si>
  <si>
    <t>A4WZZ854</t>
  </si>
  <si>
    <t>85440</t>
  </si>
  <si>
    <t>3034321</t>
  </si>
  <si>
    <t>3007076986</t>
  </si>
  <si>
    <t>VILLANUEVA</t>
  </si>
  <si>
    <t>BARRIO EL BOSQUE VILLANUEVA</t>
  </si>
  <si>
    <t>FO-25-1846046</t>
  </si>
  <si>
    <t>19/11/2025 SE ESCALA PARA VISITA. LLAMAR ANTES DE VISITAR, CONFIRMAR FALLA Y DATOS | 20/11/2025 SE REALIZA VISITA AL CB POR SOLICITUD NO IMPRIME SE VERIFICA EL DATÁFONO DONDE SE EVIDENCIA QUE EL RODILLO ESTA DESGASTADO SE REALIZA EL CAMBIO DEL RODILLO Y SE REALIZAN PRUEBAS Y TODO OK</t>
  </si>
  <si>
    <t>A18ZZ423</t>
  </si>
  <si>
    <t>3034326</t>
  </si>
  <si>
    <t>FO-25-1846041</t>
  </si>
  <si>
    <t>19/11/2025 SE ESCALA PARA VISITA. LLAMAR ANTES DE VISITAR, CONFIRMAR FALLA Y DATOS | 19/11/2025 SE REALIZA VISITA AL COMERCIO SE HACE CAMBIO DE DATAFONO Y LECTORA DE REALIZAN PRUEBAS OK</t>
  </si>
  <si>
    <t>EF00B696</t>
  </si>
  <si>
    <t>3034508</t>
  </si>
  <si>
    <t>3007049486</t>
  </si>
  <si>
    <t>DISTRICOL IMPRYSE IMPRE Y SERV</t>
  </si>
  <si>
    <t>FO-25-1846040</t>
  </si>
  <si>
    <t>19/11/2025 SE ESCALA PARA VISITA. LLAMAR ANTES DE VISITAR, CONFIRMAR FALLA Y DATOS | 19/11/2025 SE REALIZA CAMBIO DE EQUIPO DEBIDO A DAÑO EN PIN DE LECTURA DE TARJETAS, PRUEBAS OK</t>
  </si>
  <si>
    <t>AD00Q063</t>
  </si>
  <si>
    <t>5490</t>
  </si>
  <si>
    <t>3034744</t>
  </si>
  <si>
    <t>3007021274</t>
  </si>
  <si>
    <t>NECOCLI</t>
  </si>
  <si>
    <t>COMCARD NECOCLI OROPEL</t>
  </si>
  <si>
    <t>FO-25-1846504</t>
  </si>
  <si>
    <t>19/11/2025 SE ESCALA PARA VISITA. LLAMAR ANTES DE VISITAR, CONFIRMAR FALLA Y DATOS | 20/11/2025 CAMBIO PIN PAD NO LEE TARJETAS.</t>
  </si>
  <si>
    <t>AAHZZ596</t>
  </si>
  <si>
    <t>3034770</t>
  </si>
  <si>
    <t>3007015041</t>
  </si>
  <si>
    <t>PLAZA PPAL EL SANTUARIO</t>
  </si>
  <si>
    <t>FO-25-1846499</t>
  </si>
  <si>
    <t>19/11/2025 SE ESCALA PARA VISITA. LLAMAR ANTES DE VISITAR, CONFIRMAR FALLA Y DATOS | 19/11/2025 SE REALIZA CAMBIO DE EQUIPO YA QUE SE DAÑÓ EL CHIP DE LECTUR DE TARJETAS SE REALIZAN PRUEBAS EXITOSAS SERVICIO OPERATIVO</t>
  </si>
  <si>
    <t>LN3ZZ000</t>
  </si>
  <si>
    <t>3034873</t>
  </si>
  <si>
    <t>FO-25-1846721</t>
  </si>
  <si>
    <t>19/11/2025 SE ESCALA PARA VISITA. LLAMAR ANTES DE VISITAR, CONFIRMAR FALLA Y DATOS | 20/11/2025 SE REALIZA VISITA AL PUNTO,SE CAMBIA EQUIPO POR DAÑO ALERT IRRUPTION, SE DEJA EQUIPO CON VR ,9.90 PRUEBAS CB OK. CB OPERATIVO</t>
  </si>
  <si>
    <t>9C6ZZ507</t>
  </si>
  <si>
    <t>3035165</t>
  </si>
  <si>
    <t>FO-25-1847023</t>
  </si>
  <si>
    <t>19/11/2025 EN COMUNICACION CON LA SEÑORA DORIELA ASTRID OCHOA AL NUMERO 3103724908 INDICA QUE EL DTAFONO TIENE LA PANTALLA BORRROSA, CONFIRMA DATOS, SE ESCALA PARA VISITA | 25/11/2025 SE VALIDA EQUIPO Y SE ENCUENTRA FUNCIONANDO CON TOTAL NORMALIDAD, LA PANTALLA ESTA OK, SIN NINGÚN DAÑO FÍSICO, LO ESCALO CON MI COORDINADOR Y COINCIDE CONMIGO</t>
  </si>
  <si>
    <t>3035237</t>
  </si>
  <si>
    <t>3007079027</t>
  </si>
  <si>
    <t>BARRIO VEREDA CRUCE DE GUACIRCO AIPE</t>
  </si>
  <si>
    <t>FO-25-1858036 | FO-25-1846756</t>
  </si>
  <si>
    <t>21/11/2025 SE REALIZA VISITA AL PUNTO,SE CAMBIA FUENTE DE PODER YA QUE ESTÁ SE ENCUENTRA DAÑADA Y NO PERMITE QUE EL EQUIPO ENCIENDA. PRUEBAS CB OK, CON OPERATIVO</t>
  </si>
  <si>
    <t>SASZZ602</t>
  </si>
  <si>
    <t>3035260</t>
  </si>
  <si>
    <t>3007070026</t>
  </si>
  <si>
    <t>REDY PEREIRA</t>
  </si>
  <si>
    <t>FO-25-1847031</t>
  </si>
  <si>
    <t>19/11/2025 SE ESCALA PARA VISITA. LLAMAR ANTES DE VISITAR, CONFIRMAR FALLA Y DATOS | 19/11/2025 VISITAMOS COMERCIO EL DATÁFONO EDTA IMPRIMIENDO MUY BORROSAS LAS TRX REALIZAMOS CAMBIO LO CONFIGURAMOS Y REALIZAMOS PRUEBAS CON EL NUEVO DATÁFONO OK.</t>
  </si>
  <si>
    <t>UV002108</t>
  </si>
  <si>
    <t>3035343</t>
  </si>
  <si>
    <t>3007025749</t>
  </si>
  <si>
    <t>DISTRICOL VARIEDADES ADELA</t>
  </si>
  <si>
    <t>FO-25-1847033</t>
  </si>
  <si>
    <t>19/11/2025 EN COMUNICACION CON LA SEÑORA KATERIN SALAS AL NUMERO 3107028049  INDICA QUE EL DATAFONO  ESTA IMPRIMIENDO LOS VAUCHER MALOS, LA INFORMACION NO ES CLARA, CONFIRMA DATOS, SE ESCALA PARA VISITA | 21/11/2025 SE REALIZÓ CAMBIO DE EQUIPO OK, USUARIOS OK, PRUEBAS OK, TELECARGA DRNA.</t>
  </si>
  <si>
    <t>A00WZ413</t>
  </si>
  <si>
    <t>5585</t>
  </si>
  <si>
    <t>3035613</t>
  </si>
  <si>
    <t>3007043458</t>
  </si>
  <si>
    <t>PUERTO NARE</t>
  </si>
  <si>
    <t>PTM PUERTO NARE AUTOSERVICIO J</t>
  </si>
  <si>
    <t>FO-25-1847369</t>
  </si>
  <si>
    <t>19/11/2025 SE ESCALA PARA VISITA. LLAMAR ANTES DE VISITAR, CONFIRMAR FALLA Y DATOS | 21/11/2025 SE HACE MANTENIMIENTO OK SE CAMBIA DATÁFONO POR FALLAS TECLADO Y ADEMÁS ESTÁN PARTIDO ES LA PARTE DE LAS TARJETAS DE RECAUDO</t>
  </si>
  <si>
    <t>9AEZZ610</t>
  </si>
  <si>
    <t>3035652</t>
  </si>
  <si>
    <t>3007070665</t>
  </si>
  <si>
    <t>MULTIPAGAS VICTORIA PLAZA II</t>
  </si>
  <si>
    <t>FO-25-1847803</t>
  </si>
  <si>
    <t>19/11/2025 SE ESCALA PARA VISITA. LLAMAR ANTES DE VISITAR, CONFIRMAR FALLA Y DATOS | 20/11/2025 SE VISITA COMERCIO SE IDENTIFICA HUB MAL POSICIONADO GENERANDO DESCONEXIÓN SE REACOMODA HUB SE REALIZA MÚLTIPLES PRUEBAS OK</t>
  </si>
  <si>
    <t>UV008407</t>
  </si>
  <si>
    <t>3035758</t>
  </si>
  <si>
    <t>FO-25-1847789</t>
  </si>
  <si>
    <t>19/11/2025 SE ESCALA PARA VISITA. LLAMAR ANTES DE VISITAR, CONFIRMAR FALLA Y DATOS | 21/11/2025 SE VISITA CB. SE ENCUENTRA DATAFONO CON FUENTE DE PODER DIFERENTE A LA INSTALADA POR LOS TÉCNICOS DE REDEBAN. SE REALIZA CAMBIO DE FUENTE. SE REALIZAN PRUEBAS TX EXITOSAS. QUEDA OPERATIVO</t>
  </si>
  <si>
    <t>3036011</t>
  </si>
  <si>
    <t>FO-25-1847792</t>
  </si>
  <si>
    <t>19/11/2025 SE ESCALA PARA VISITA. LLAMAR ANTES DE VISITAR, CONFIRMAR FALLA Y DATOS | 20/11/2025 CAMBIO DE EQUIPO QUEMADO. SE ESCALA CON REDEBAN POR RG CON PAOLA GARZÓN YA QUE DESPUÉS DE 2 HORAS SIGUE CON RG SE VALIDA NOVEDAD EN EL PROCEDIMIENTO . POR TAL MOTIVO INDICAN CERRAR Y DEJAR LA NOVEDAD DEL CASO</t>
  </si>
  <si>
    <t>99ZZZ513</t>
  </si>
  <si>
    <t>3036115</t>
  </si>
  <si>
    <t>3007014543</t>
  </si>
  <si>
    <t>BARRIO LA 14 IBAGUE</t>
  </si>
  <si>
    <t>FO-25-1848061</t>
  </si>
  <si>
    <t>19/11/2025 SE ESCALA PARA VISITA. LLAMAR ANTES DE VISITAR, CONFIRMAR FALLA Y DATOS | 20/11/2025 SE REALIZA CAMBIO DE DATÁFONO POR DAÑO ; SE PRESENTA BLOQUEO DEL DATAFONO POR MOTIVO DE AUSENCIA SEGÚN INDICA LA ASESORA DE BANCOLOMBIA JULIETH ALFONZO. NO SÉ REALIZA PRUEBAS EXITOSAS POR MOTIVO DE LA ENTIDAD.</t>
  </si>
  <si>
    <t>BL07Z997</t>
  </si>
  <si>
    <t>19100</t>
  </si>
  <si>
    <t>3036146</t>
  </si>
  <si>
    <t>3007040688</t>
  </si>
  <si>
    <t>PTM BOLIVAR MULTISERVICIOS</t>
  </si>
  <si>
    <t>FO-25-1848057</t>
  </si>
  <si>
    <t>19/11/2025 SE ESCALA PARA VISITA. LLAMAR ANTES DE VISITAR, CONFIRMAR FALLA Y DATOS | 22/11/2025 SE INGRES TECLADO MALO SE PROCEDE A CAMBIAR EQUIPO SE HACEN PRUEBAS OK TELECARGA DRNA</t>
  </si>
  <si>
    <t>AA0OZ223</t>
  </si>
  <si>
    <t>3036489</t>
  </si>
  <si>
    <t>3007078059</t>
  </si>
  <si>
    <t>PTM SABANETA DROGUERIA NATURAL</t>
  </si>
  <si>
    <t>FO-25-1848339</t>
  </si>
  <si>
    <t>19/11/2025 SE ESCALA PARA VISITA. LLAMAR ANTES DE VISITAR, CONFIRMAR FALLA Y DATOS | 20/11/2025 SE REALIZA L VALIDACIÓN Y SE EVIDENCIA QUE TENÍA UNA TECLA PEGADA , SE LE EXPLICA AL USURO SE HACEN PRUEBAS OK</t>
  </si>
  <si>
    <t>LMMZZ554</t>
  </si>
  <si>
    <t>3036539</t>
  </si>
  <si>
    <t>3007025911</t>
  </si>
  <si>
    <t>BARRIO LA ESPANOLA BOGOTA</t>
  </si>
  <si>
    <t>FO-25-1848337</t>
  </si>
  <si>
    <t>19/11/2025 SE ESCALA PARA VISITA. LLAMAR ANTES DE VISITAR, CONFIRMAR FALLA Y DATOS | 20/11/2025 EQUIPO PRESENTA RECHAZO GENERAL DESPUÉS DEL CAMBIO, PASAN MÁS DE 15 MINUTOS Y PERSISTE DESDE RBM VUELVEN A ESCRIBIR DESPUÉS QUE AUTORIZARON RETIRO QUE ESPEREMOS HASTA LAS 3PM VOLVER A INICIALIZAR Y YA DEBE FUNCIONAR SE ESPERARA EL TIEMPO MENSIONADO | 20/11/2025 SE REALIZA CAMBIO DE EQUIPO POR DAÑO EN IMPRESORA SERVICIO OPERATIVO PRUEBAS OK CON UNA CONSIGNACIÓN, DEMORAS EN LA ENTREGA DEL SERVICIO POR FALLA EN PLATAFORMA RBME RECHAZO GENERAL</t>
  </si>
  <si>
    <t>AB001169</t>
  </si>
  <si>
    <t>3036555</t>
  </si>
  <si>
    <t>3007081703</t>
  </si>
  <si>
    <t>DISTRICOL OPULENCE SHOES</t>
  </si>
  <si>
    <t>FO-25-1848471</t>
  </si>
  <si>
    <t>19/11/2025 SE ESCALA PARA VISITA. LLAMAR ANTES DE VISITAR, CONFIRMAR FALLA Y DATOS | 20/11/2025 SE REALIZA BORRADO E INSTALACIÓN DE S.O Y VERSIÓN 10.3 CREACIÓN DE USUARIOS PRUEBAS OK SERVICIO OPERATIVO</t>
  </si>
  <si>
    <t>FYZZZ196</t>
  </si>
  <si>
    <t>3036795</t>
  </si>
  <si>
    <t>3007024035</t>
  </si>
  <si>
    <t>BARRIO LINJACA  BOGOTA</t>
  </si>
  <si>
    <t>FO-25-1848694</t>
  </si>
  <si>
    <t>19/11/2025 SE ESCALA PARA VISITA. LLAMAR ANTES DE VISITAR, CONFIRMAR FALLA Y DATOS | 20/11/2025 FUERTE LLUVIA EN LA CIUDAD | 20/11/2025 SE REALIZA CAMBIO DE TAPA DE IMPRESORA SE ENCUENTRA QUEBRADA POR LA PARTE DEL RODILLO Y PARTIDA EN GENERAL LA TAPA</t>
  </si>
  <si>
    <t>AB000111</t>
  </si>
  <si>
    <t>81794</t>
  </si>
  <si>
    <t>3036950</t>
  </si>
  <si>
    <t>3007049445</t>
  </si>
  <si>
    <t>TAME</t>
  </si>
  <si>
    <t>BARRIO VEREDA PUERTO JORDAN TA</t>
  </si>
  <si>
    <t>FO-25-1848778</t>
  </si>
  <si>
    <t>19/11/2025 SE ESCALA PARA VISITA. LLAMAR ANTES DE VISITAR, CONFIRMAR FALLA Y DATOS | 20/11/2025 SE HACE PRESENCIA EN COMERCIO SE REALIZA CAMBIO DE EQUIPO DEBIDO A QUE NO LEE CHIP DE TARJETA SE CREAN USUARIOS Y CONTRASEÑA NO ES POSIBLE REALIZAR PRUEBAS DEBIDO A UNA FALLA EN EL SERVIDOR DE REDEBAN SE ESCALA CASO CON PAOLA GARZON QUIEN AUTORIZA DEJAR EL EQUIPO EN SITIO OPERATIVO Y RETIRARME</t>
  </si>
  <si>
    <t>AD00P295</t>
  </si>
  <si>
    <t>3037077</t>
  </si>
  <si>
    <t>FO-25-1848979</t>
  </si>
  <si>
    <t>19/11/2025 SE ESCALA PARA VISITA. LLAMAR ANTES DE VISITAR, CONFIRMAR FALLA Y DATOS | 20/11/2025 SE CAMBIA DATAFONO POR DAÑO (ALERT IRRUPTION) Y SE CAMBIA PINPAD POR INCOMPATIBILIDAD</t>
  </si>
  <si>
    <t>AA00U324</t>
  </si>
  <si>
    <t>3037500</t>
  </si>
  <si>
    <t>FO-25-1848978</t>
  </si>
  <si>
    <t>19/11/2025 SE ESCALA PARA VISITA. LLAMAR ANTES DE VISITAR, CONFIRMAR FALLA Y DATOS | 20/11/2025 FUERTE LLUVIA POR LA CIUDAD | 20/11/2025 SE REALIZA LIMPIEZA DEL SISTEMA DE IMPRESIÓN DEL POS SE ENCUENTRA CON POLVO Y EN LOS SENSORES DE LA IMPRESORA SE REALIZA LIMPIEZA SE HACEN PRUEBAS Y QUEDA FUNCIONANDO CORRECTAMENTE</t>
  </si>
  <si>
    <t>5761</t>
  </si>
  <si>
    <t>3037681</t>
  </si>
  <si>
    <t>3007044135</t>
  </si>
  <si>
    <t>SOPETRAN</t>
  </si>
  <si>
    <t>MULTIPAGAS SOPETRAN</t>
  </si>
  <si>
    <t>FO-25-1849283</t>
  </si>
  <si>
    <t>19/11/2025 SE ESCALA PARA VISITA. LLAMAR ANTES DE VISITAR, CONFIRMAR FALLA Y DATOS | 20/11/2025 SE CAMBIA PIN PAD POR ALERT IRRUPTION. TODO QUEDA OK.</t>
  </si>
  <si>
    <t>9B00Z188</t>
  </si>
  <si>
    <t>3037712</t>
  </si>
  <si>
    <t>FO-25-1849197</t>
  </si>
  <si>
    <t>19/11/2025 SE ESCALA ACTIVIDAD PARA GESTION WOMPI | 20/11/2025 SE LLEGA AL SITIO Y EL COMERCIO SE ENCUENTRA CERRADO SE INTENTA COMUNICACIÓN CON EL USUARIO EN VARIAS OCASIONES SIN RESPUESTA</t>
  </si>
  <si>
    <t>41020</t>
  </si>
  <si>
    <t>3037718</t>
  </si>
  <si>
    <t>3007080233</t>
  </si>
  <si>
    <t>ALGECIRAS</t>
  </si>
  <si>
    <t>BARRIO VEREDA LA ARCADIA ALGECIRAS</t>
  </si>
  <si>
    <t>FO-25-1849192</t>
  </si>
  <si>
    <t>19/11/2025 SE ESCALA PARA VISITA. LLAMAR ANTES DE VISITAR, CONFIRMAR FALLA Y DATOS | 20/11/2025 MEN COMUNICACIÓN CON LA SEÑORA YULI PAOLA AL CELULAR 3107872709  PARA CONFIRMAR FALLA Y DIRECCIÓN COMENTA QUE DATAFONO ESTÁ OPERANDO NORMAL , NO PRESENTA INCONVENIENTES.
SE COMENTA QUE SE CIERRA ORDEN CON LA NOVEDAD QUE ELLA MANIFIESTA</t>
  </si>
  <si>
    <t>3037784</t>
  </si>
  <si>
    <t>FO-25-1850316</t>
  </si>
  <si>
    <t>20/11/2025 SE ESCALA PARA VISITA. LLAMAR ANTES DE VISITAR, CONFIRMAR FALLA Y DATOS | 20/11/2025 SE LLEGA A COMERCIO SE REALIZA VALIDACIÓN DE CABLEADO OK SE RECONFIGURA DATÁFONO SE REALIZAN PRUEBAS EXITOSAS</t>
  </si>
  <si>
    <t>9999E995</t>
  </si>
  <si>
    <t>3037939</t>
  </si>
  <si>
    <t>3007025482</t>
  </si>
  <si>
    <t>ZARZAL III   VALLE DEL CAUCA</t>
  </si>
  <si>
    <t>FO-25-1850311</t>
  </si>
  <si>
    <t>20/11/2025 SE ESCALA PARA VISITA. LLAMAR ANTES DE VISITAR, CONFIRMAR FALLA Y DATOS | 20/11/2025 SE VISITA COMERCIO SE IDENTIFICA MENSAJE CLAVE INCORRECTA PARA CIERRE SE RESTABLECE CLAVE SUPERVISOR SE REALIZA PRUEBAS OK</t>
  </si>
  <si>
    <t>A000T552</t>
  </si>
  <si>
    <t>3038081</t>
  </si>
  <si>
    <t>FO-25-1850282</t>
  </si>
  <si>
    <t>20/11/2025 SE ESCALA PARA VISITA. LLAMAR ANTES DE VISITAR, CONFIRMAR FALLA Y DATOS | 20/11/2025 SE REALIZA CAMBIO DE EQUIPO POR FALLAS EN IMPRESIÓN PRUEBAS OK SE CREAN USUARIOS Y SE REALIZAN CONEXIÓN A CAJA OK</t>
  </si>
  <si>
    <t>999JZ592</t>
  </si>
  <si>
    <t>3038838</t>
  </si>
  <si>
    <t>3007060758</t>
  </si>
  <si>
    <t>PTM RIOSUCIO VARIEDADES SAN JU</t>
  </si>
  <si>
    <t>FO-25-1850389</t>
  </si>
  <si>
    <t>20/11/2025 SE ESCALA PARA VISITA. LLAMAR ANTES DE VISITAR, CONFIRMAR FALLA Y DATOS | 22/11/2025 SE COMUNICA CON EL USUARIA PARA INFORMAR VISITA TECNICA. EL USUARIO NOS INFORMA QUE EL PUEBLO ESTA SIN INTERNET, SE LE INFORMA QUE EN ESTE CASO NO PODEMOS HACER LA VISITA TECNICA YA QUE SE NECESITA INTERNET PARA PODER HACER EL CAMBIO DE DATAFONO, SE LE RECOMIENDA LLAMAR A LA LINEA UNA VEZ EL INTERNET SE RESTABLESCA. | 22/11/2025 SE COMUNICA CON EL USUARIA PARA INFORMAR VISITA TECNICA. EL USUARIO NOS INFORMA QUE EL PUEBLO ESTA SIN INTERNET, SE LE INFORMA QUE EN ESTE CASO NO PODEMOS HACER LA VISITA TECNICA YA QUE SE NECESITA INTERNET PARA PODER HACER EL CAMBIO DE DATAFONO, SE LE RECOMIENDA LLAMAR A LA LINEA UNA VEZ EL INTERNET SE RESTABLESCA.</t>
  </si>
  <si>
    <t>3039096</t>
  </si>
  <si>
    <t>3007075796</t>
  </si>
  <si>
    <t>BARRIO PUEBLO NUEVO BUENAVENTU</t>
  </si>
  <si>
    <t>FO-25-1850702</t>
  </si>
  <si>
    <t>20/11/2025 SE ESCALA PARA VISITA. LLAMAR ANTES DE VISITAR, CONFIRMAR FALLA Y DATOS | 22/11/2025 DEBIDO A PROBLEMAS EN LA VIA DE CALI A BUENAVENTURA NO SE PUEDE VIAJAR A LA CIUDAD, SE VALIDARA EL DIA LUNES PARA REALIZAR DESPLAZAMIENTO. | 24/11/2025 SE CAMBIA DATÁFONO YA QUE EL DEL CLIENTE TENIA MALO EL TECLADO Y NO IMPRIMIA</t>
  </si>
  <si>
    <t>A4WZZ397</t>
  </si>
  <si>
    <t>3039480</t>
  </si>
  <si>
    <t>3007045462</t>
  </si>
  <si>
    <t>DISTRICOL COMUNICACIONES NAVEG</t>
  </si>
  <si>
    <t>FO-25-1850944</t>
  </si>
  <si>
    <t>20/11/2025 SE ESCALA PARA VISITA. LLAMAR ANTES DE VISITAR, CONFIRMAR FALLA Y DATOS | 22/11/2025 SE REALIZA CAMBIO DE DATÁFONO EN CB BANCOLOMBIA PURO DEBIDO A DAÑO EN LA TAPA DE LA IMPRESORA, SE REALIZA CAMBIO DE CABLE MAGIC BOX POR TECNOLOGÍA. SE REALIZAN PRUEBAS OK.</t>
  </si>
  <si>
    <t>AC0MZ708</t>
  </si>
  <si>
    <t>3039500</t>
  </si>
  <si>
    <t>3007034094</t>
  </si>
  <si>
    <t>DISTRICOL DINAMAR CROCHE1</t>
  </si>
  <si>
    <t>FO-25-1850701</t>
  </si>
  <si>
    <t>20/11/2025 SE ESCALA PARA VISITA. LLAMAR ANTES DE VISITAR, CONFIRMAR FALLA Y DATOS | 21/11/2025 SE REALIZA VISITA SE PROCEDE A VALIDAR DATAFONO Y SE DESCONFIGURO ,SE PROCEDE A FORMATEAR ,SE HACEN PRUEBAS Y TODO OK,CB OPERATIVO</t>
  </si>
  <si>
    <t>FJZZZ943</t>
  </si>
  <si>
    <t>3039666</t>
  </si>
  <si>
    <t>3007081234</t>
  </si>
  <si>
    <t>DISTRICOL SUPERMERCADO PORVENI</t>
  </si>
  <si>
    <t>FO-25-1850942</t>
  </si>
  <si>
    <t>20/11/2025 SE ESCALA PARA VISITA. LLAMAR ANTES DE VISITAR, CONFIRMAR FALLA Y DATOS | 20/11/2025 SE LE EXPLICA AL CLIENTE COMO SE REALIZA EL CORRECTAMENTE EL CIERRE PARCIAL Y GENERAR SE REALIZAN PRUEBAS EXITOSAS SERVICIO OPERATIVO OK</t>
  </si>
  <si>
    <t>FKZZZ682</t>
  </si>
  <si>
    <t>3039682</t>
  </si>
  <si>
    <t>3007071074</t>
  </si>
  <si>
    <t>PTM CALI MAKAMA G´I</t>
  </si>
  <si>
    <t>FO-25-1850941</t>
  </si>
  <si>
    <t>20/11/2025 SE ESCALA PARA VISITA. LLAMAR ANTES DE VISITAR, CONFIRMAR FALLA Y DATOS | 20/11/2025 COMERCIO SE ENCUENTRA CERRADO SE ATENDERÁ EN LAS HORAS DE LA TARDE, SE REALIZA LLAMADA TELEFÓNICA A LA SEÑORA MARTA DONDE DICE QUE NO PUEDE ATENDER LA VISITA POR INCONVENIENTES PERSONAL NO VA A ABRIR EL LOCAL EN HORAS DE LA TARDE SE LE PROCEDE A DECIR A LA SEÑORA QUE POR FAVOR VUELVA Y SE COMUNIQUE PARA QUE LE REAGENDEN UNA NUEVA VISITA TÉCNICA | 20/11/2025 SE REALIZA UNA PRIMERA VISITA QUE FUE A LAS 12.30 DE LA TARDE DONDE ME INDICA LA SEÑORA MARTA QUE NO ABRIRÁ EN HORAS DE LA TARDE.TAMBIEN SE LLAMO EN HORAS DE LA TARDE LLAMADA A LA SEÑORA MARTA PARA ORGANIZAR EL HORARIO DE LA VISITA, EN EL CUAL ELLA ME INFORMAR QUE NO PUEDE RECIBIR LA VISITA YA QUE TUVO INCONVENIENTES Y NO PUEDE ABRIR EL LOCAL EN HORAS DE LA TARDE, SE LE PROCEDE A INFORMAR QUE POR FAVOR VUELVA Y SE COMUNIQUE A LA LÍNEA PARA QUE ME REAGENDEN UNA VISITA NUEVA</t>
  </si>
  <si>
    <t>00000</t>
  </si>
  <si>
    <t>13042</t>
  </si>
  <si>
    <t>3039735</t>
  </si>
  <si>
    <t>3007048692</t>
  </si>
  <si>
    <t>ARENAL</t>
  </si>
  <si>
    <t>DISTRICOL PERFUMERIA VICTORIAS</t>
  </si>
  <si>
    <t>FO-25-1851026</t>
  </si>
  <si>
    <t>20/11/2025 SE ESCALA PARA VISITA. LLAMAR ANTES DE VISITAR, CONFIRMAR FALLA Y DATOS | 21/11/2025 BUENAS TARDES SE VISITA CB Y SE LE HACE CAMBIO DE DATAFONO YA QUE ESTE SE REINICIA</t>
  </si>
  <si>
    <t>BA00L826</t>
  </si>
  <si>
    <t>3039976</t>
  </si>
  <si>
    <t>3007060778</t>
  </si>
  <si>
    <t>DISTRICOL PAPEL LA PROSPERIDAD</t>
  </si>
  <si>
    <t>FO-25-1851334</t>
  </si>
  <si>
    <t>20/11/2025 SE ESCALA PARA VISITA. LLAMAR ANTES DE VISITAR, CONFIRMAR FALLA Y DATOS | 21/11/2025 SE REALIZA VISITA DE CAMPO ENCONTRADO QUE EQUIPO SE REINICIA CONSTANTEMENTE, POR LO ANTERIOR SE CAMBIA CABLE MAGIC BOX Y FUENTE DE PODER EVIDENCIANDO QUE LA FALLA FUE CORREGIDA, PRUEBAS CUPO Y USUARIO OK.</t>
  </si>
  <si>
    <t>FUA0G662</t>
  </si>
  <si>
    <t>70221</t>
  </si>
  <si>
    <t>3040203</t>
  </si>
  <si>
    <t>3007045863</t>
  </si>
  <si>
    <t>COVEÑAS</t>
  </si>
  <si>
    <t>DISTRICOL LIRA NET</t>
  </si>
  <si>
    <t>FO-25-1851204</t>
  </si>
  <si>
    <t>20/11/2025 SE ESCALA PARA VISITA. LLAMAR ANTES DE VISITAR, CONFIRMAR FALLA Y DATOS | 22/11/2025 SE VISITA SITIO SE VERIFICA INFORMACIÓN SE REALIZA PRIMEROS AUXILIOS, DATÁFONO PRESENTA FALLA TECLADO BORROSO, DAÑO POS, CIERRE OK, PRUEBA TRX EXITOSA.</t>
  </si>
  <si>
    <t>XP000855</t>
  </si>
  <si>
    <t>3040507</t>
  </si>
  <si>
    <t>FO-25-1851575</t>
  </si>
  <si>
    <t>20/11/2025 SE ESCALA PARA VISITA. LLAMAR ANTES DE VISITAR, CONFIRMAR FALLA Y DATOS | 20/11/2025 SE REALIZÓ GESTIÓN TELEFÓNICA LA SEÑORA MÓNICA NOS DICE QUE SOPLO EL DATAFONO Y YA FUNCIONA NORMALMENTE SE PROCEDE A CERRAR CASO</t>
  </si>
  <si>
    <t>3040580</t>
  </si>
  <si>
    <t>3007020874</t>
  </si>
  <si>
    <t>MULTIPAGAS MONTERIA</t>
  </si>
  <si>
    <t>FO-25-1851785</t>
  </si>
  <si>
    <t>20/11/2025 SE ESCALA PARA VISITA. LLAMAR ANTES DE VISITAR, CONFIRMAR FALLA Y DATOS | 20/11/2025 SE REALIZÓ CONFIGURACIÓN DE LECTOR DE CÓDIGO DE BARRAS OK, SE ENSAYÓ LECTOR OK. PRUEBAS OK TELECARGA DRNA.</t>
  </si>
  <si>
    <t>AA9ZZ050</t>
  </si>
  <si>
    <t>3040820</t>
  </si>
  <si>
    <t>3007081526</t>
  </si>
  <si>
    <t>PTM IBAGUE AMIGOS PELUDITO'S P</t>
  </si>
  <si>
    <t>FO-25-1851832</t>
  </si>
  <si>
    <t>20/11/2025 SE ESCALA PARA VISITA. LLAMAR ANTES DE VISITAR, CONFIRMAR FALLA Y DATOS | 20/11/2025 SE REALIZA CAMBIO DE DATÁFONO POR DAÑO EN IMPRESIÓN, SE REALIZA PRUEBAS DE FUNCIONAMIENTO EXITOSAS CUBRE CLAVE INSTALADO.</t>
  </si>
  <si>
    <t>SPZZZ329 FTZZZ819</t>
  </si>
  <si>
    <t>3040827</t>
  </si>
  <si>
    <t>3007025110</t>
  </si>
  <si>
    <t>PAGAFACIL CC UNICENTRO BOGOTA</t>
  </si>
  <si>
    <t>FO-25-1851838</t>
  </si>
  <si>
    <t>20/11/2025 SE ESCALA PARA VISITA. LLAMAR ANTES DE VISITAR, CONFIRMAR FALLA Y DATOS | 21/11/2025 SE VISITA COMERCIO, SE CAMBIAN DOS DISPOSITIVOS DATÁFONOS POR DETERIORO DE TECLADO Y TAPA IMPRESORA SE REALIZAN PRUEBAS, PRUEBAS OK</t>
  </si>
  <si>
    <t>A0009515</t>
  </si>
  <si>
    <t>3041030</t>
  </si>
  <si>
    <t>FO-25-1851834</t>
  </si>
  <si>
    <t>20/11/2025 SE ESCALA PARA VISITA. LLAMAR ANTES DE VISITAR, CONFIRMAR FALLA Y DATOS | 21/11/2025 SE VISITA COMERCIO, SE CAMBIA LECTOR DE BARRAS</t>
  </si>
  <si>
    <t>AB00G359</t>
  </si>
  <si>
    <t>3041036</t>
  </si>
  <si>
    <t>3007019587</t>
  </si>
  <si>
    <t>REVAL 454 NEIVA</t>
  </si>
  <si>
    <t>FO-25-1851831</t>
  </si>
  <si>
    <t>20/11/2025 SE ESCALA PARA VISITA. LLAMAR ANTES DE VISITAR, CONFIRMAR FALLA Y DATOS | 20/11/2025 SE REALIZA CAMBIO DATAFONO Y POR CONSIGUIENTE DE ACCESORIOS POR TEGNOLOGIA DEBIDO QUE SE ESTÁ REINICIANDO CONTINUAMENTE , SE CONFIGURA E INICIALIZA, SE CREA USUARIO Y CLAVE CON EL CLIENTE, SE REALIZA PRUEBAS OK</t>
  </si>
  <si>
    <t>AA9ZZ618</t>
  </si>
  <si>
    <t>3041056</t>
  </si>
  <si>
    <t>3007032646</t>
  </si>
  <si>
    <t>BARRIO LA ESMERALDA GIRON</t>
  </si>
  <si>
    <t>FO-25-1851889</t>
  </si>
  <si>
    <t>20/11/2025 SE ESCALA PARA VISITA. LLAMAR ANTES DE VISITAR, CONFIRMAR FALLA Y DATOS | 20/11/2025 CB CON TECLADO MALO, CAMBIO DE DATAFONO, BORRADO E INYECCION DE SO +VER 9.90, CONFIGURACION CB OK, PRUEBAS OK. CUBRE CLAVE OK.</t>
  </si>
  <si>
    <t>11QZZ624</t>
  </si>
  <si>
    <t>54498</t>
  </si>
  <si>
    <t>3041202</t>
  </si>
  <si>
    <t>3007040805</t>
  </si>
  <si>
    <t>OCAÑA</t>
  </si>
  <si>
    <t>DISTRICOL CYBER CAFE BUENOS AI</t>
  </si>
  <si>
    <t>FO-25-1851995</t>
  </si>
  <si>
    <t>20/11/2025 SE ESCALA PARA VISITA. LLAMAR ANTES DE VISITAR, CONFIRMAR FALLA Y DATOS | 24/11/2025 POR TEMAS DE DESPLAZAMIENTO HACIA DICHA ZONA POR CUESTIONES DE ORDEN PUBLICO, SE VÁLIDA Y SE ESTARIA LLEGANDO A LA ZONA A PARTIR DEL 25 DE NOVIEMBRE | 25/11/2025 SE REALIZA VISITA AL COMERCIO CB, SE VALIDA Y SE ENCUENTRA LECTOR DE BARRAS EN DAÑO, CABLE PARTIDO, SE PROCEDE A CAMBIAR, SE HACEN PRUEBAS DEJANDO TODO OK</t>
  </si>
  <si>
    <t>AB0MZ713</t>
  </si>
  <si>
    <t>54874</t>
  </si>
  <si>
    <t>3041224</t>
  </si>
  <si>
    <t>3007077939</t>
  </si>
  <si>
    <t>VILLA DEL ROSARIO</t>
  </si>
  <si>
    <t>BARRIO 20 JULIO VILLA DEL ROSA</t>
  </si>
  <si>
    <t>FO-25-1852077</t>
  </si>
  <si>
    <t>20/11/2025 SE ESCALA PARA VISITA. LLAMAR ANTES DE VISITAR, CONFIRMAR FALLA Y DATOS | 22/11/2025 SE REALIZA VISITA, SE ENCUENTRA DATAFONO CON LECTOR DE CHIP OBSTRUIDO, DE REALIZA MANTENIMIENTO, SE REALIZAN PRUEBAS Y CIERRES OK</t>
  </si>
  <si>
    <t>A1NZZ992</t>
  </si>
  <si>
    <t>3041258</t>
  </si>
  <si>
    <t>3007020915</t>
  </si>
  <si>
    <t>2AGAFACIL PLAZA CAYCEDO</t>
  </si>
  <si>
    <t>FO-25-1852129</t>
  </si>
  <si>
    <t>20/11/2025 SE ESCALA PARA VISITA. LLAMAR ANTES DE VISITAR, CONFIRMAR FALLA Y DATOS | 20/11/2025 SE CAMBIA LECTORA YA QUE NO COMUNICA</t>
  </si>
  <si>
    <t>AAAGZ529</t>
  </si>
  <si>
    <t>3041280</t>
  </si>
  <si>
    <t>3007053870</t>
  </si>
  <si>
    <t>BARRIO SAN RAFAEL SOGAMOSO</t>
  </si>
  <si>
    <t>FO-25-1852231</t>
  </si>
  <si>
    <t>20/11/2025 SE ESCALA PARA VISITA. LLAMAR ANTES DE VISITAR, CONFIRMAR FALLA Y DATOS | 20/11/2025 SE REALIZA VISITA AL COMERCIO, SE REALIZA PONCHADO DE CABLE UTP, PRUEBAS OK.</t>
  </si>
  <si>
    <t>UV00N437</t>
  </si>
  <si>
    <t>3041284</t>
  </si>
  <si>
    <t>3007038548</t>
  </si>
  <si>
    <t>PTM FLORIDABLANCA MILE GOMEZ</t>
  </si>
  <si>
    <t>FO-25-1853356 | FO-25-1852230</t>
  </si>
  <si>
    <t>21/11/2025 SE LLEGA A COMERCIO Y SE VALIDA QUE EL DATAFONO IMORIME MUY CLARITO, SE PROCEDE A IDENTIFICAR QUE SON LOS ROLLOS, SE CAMBIA POR UN ROLLO NUEVO E IMPRIME CORRECTAMENTE,  SE HACEN PRUEBAS OK VISITA EXITOSA</t>
  </si>
  <si>
    <t>9A01Z502 II4ZZ621</t>
  </si>
  <si>
    <t>3041310</t>
  </si>
  <si>
    <t>3007075170</t>
  </si>
  <si>
    <t>PTM BELLO  MAI STORE 25</t>
  </si>
  <si>
    <t>FO-25-1852075</t>
  </si>
  <si>
    <t>20/11/2025 SE ESCALA PARA VISITA. LLAMAR ANTES DE VISITAR, CONFIRMAR FALLA Y DATOS | 21/11/2025 SE INTENTA LLAMAR DESDE LAS 8 AM A LO DOS NÚMEROS Y NO SE TIENE CONTACTO, A LAS 10.30 USUARIA CONFIRMA QUE LLEGA A LAS 12 DEL MEDIO DÍA | 21/11/2025 SE REALIZA INICIALIZACION DE PARAMETROS OK CONTRASEÑA OK</t>
  </si>
  <si>
    <t>3041313</t>
  </si>
  <si>
    <t>3007082055</t>
  </si>
  <si>
    <t>DISTRICOL HUEVOS Y MAS SANTI</t>
  </si>
  <si>
    <t>FO-25-1852104</t>
  </si>
  <si>
    <t>20/11/2025 SE ESCALA PARA VISITA. LLAMAR ANTES DE VISITAR, CONFIRMAR FALLA Y DATOS | 21/11/2025 VISITAMOS COMERCIO EL LECTOR DE BARRAS NO LEE ALGUNOS CÓDIGOS DE BARRAS LO CONFIGURAMOS REALIZAMOS PRUEBAS OK</t>
  </si>
  <si>
    <t>CA002305</t>
  </si>
  <si>
    <t>3041420</t>
  </si>
  <si>
    <t>3007019451</t>
  </si>
  <si>
    <t>COMCARD LA CAMPINA CAMPICELL</t>
  </si>
  <si>
    <t>FO-25-1852299</t>
  </si>
  <si>
    <t>20/11/2025 SE ESCALA PARA VISITA. LLAMAR ANTES DE VISITAR, CONFIRMAR FALLA Y DATOS | 21/11/2025 SE REALIZA CAMBIO DE DATAFONO YA QUE IMPRIME BORROSO SE HACEN PRUEBAS OK</t>
  </si>
  <si>
    <t>EG0IZ242</t>
  </si>
  <si>
    <t>3041779</t>
  </si>
  <si>
    <t>FO-25-1853019</t>
  </si>
  <si>
    <t>20/11/2025 SE ESCALA PARA VISITA. LLAMAR ANTES DE VISITAR, CONFIRMAR FALLA Y DATOS | 20/11/2025 SE REALIZA CAMBIO DE PIN PAD, SE CAMBIA  HUB YA QUE PRESENTA REINICIO Y RECHAZO EN EL PIN PAD.SE REALIZAN PRUEBAS DE CORRECTO FUNCIONAMIENTO.</t>
  </si>
  <si>
    <t>3041815</t>
  </si>
  <si>
    <t>FO-25-1852684</t>
  </si>
  <si>
    <t>20/11/2025 SE ESCALA PARA VISITA. LLAMAR ANTES DE VISITAR, CONFIRMAR FALLA Y DATOS | 22/11/2025 DEBIDO A PROBLEMAS EN LA VIA DE CALI A BUENAVENTURA NO SE PUEDE VIAJAR A LA CIUDAD, SE VALIDARA EL DIA LUNES PARA REALIZAR DESPLAZAMIENTO. | 24/11/2025 SE CAMBIA PINPAD YA QUE NO LEE TARJETAS</t>
  </si>
  <si>
    <t>BBNZZ855</t>
  </si>
  <si>
    <t>3041893</t>
  </si>
  <si>
    <t>3007068622</t>
  </si>
  <si>
    <t>DISTRICOL PUNTO LLAVES</t>
  </si>
  <si>
    <t>FO-25-1853016</t>
  </si>
  <si>
    <t>20/11/2025 SE ESCALA PARA VISITA. LLAMAR ANTES DE VISITAR, CONFIRMAR FALLA Y DATOS | 21/11/2025 SE REALIZA CAMBIO DE DATAFONO POR QUE NO IMPRIME BIEN SE HACEN PRUEBAS OK</t>
  </si>
  <si>
    <t>A100T088</t>
  </si>
  <si>
    <t>3042013</t>
  </si>
  <si>
    <t>3007081719</t>
  </si>
  <si>
    <t>DISTRICOL INTERR LA NOVENA</t>
  </si>
  <si>
    <t>FO-25-1853103</t>
  </si>
  <si>
    <t>20/11/2025 SE ESCALA PARA VISITA. LLAMAR ANTES DE VISITAR, CONFIRMAR FALLA Y DATOS | 21/11/2025 NO IMPRIME ,SE REALIZA CAMBIO DE DATAFONO SE DEJA DSK 3500 CON VERSION 9.90 SE HACEN PRUEBAS OK VISITA EXITOSA</t>
  </si>
  <si>
    <t>SUZZZ686</t>
  </si>
  <si>
    <t>19532</t>
  </si>
  <si>
    <t>3042036</t>
  </si>
  <si>
    <t>3007039575</t>
  </si>
  <si>
    <t>PATIA</t>
  </si>
  <si>
    <t>DISTRICOL CIELO RODRIGUEZ IBAR</t>
  </si>
  <si>
    <t>FO-25-1853195</t>
  </si>
  <si>
    <t>20/11/2025 SE ESCALA PARA VISITA. LLAMAR ANTES DE VISITAR, CONFIRMAR FALLA Y DATOS | 22/11/2025 SE INGRESA SE CAMBIA EQUIPO PUERTO DIAL MALO SE CAMBIA EQUIPO SE HACEN PUEBAS OK TELECARGA DRNA</t>
  </si>
  <si>
    <t>9A0CZ400</t>
  </si>
  <si>
    <t>5495</t>
  </si>
  <si>
    <t>3042117</t>
  </si>
  <si>
    <t>3007081088</t>
  </si>
  <si>
    <t>NECHI</t>
  </si>
  <si>
    <t>BARRIO 20 DE ENERO NECHI</t>
  </si>
  <si>
    <t>FO-25-1853141</t>
  </si>
  <si>
    <t>20/11/2025 SE ESCALA PARA VISITA. LLAMAR ANTES DE VISITAR, CONFIRMAR FALLA Y DATOS | 21/11/2025 SE REALIZA CAMBIO DE DATÁFONO POR DAÑO.</t>
  </si>
  <si>
    <t>SHZZZ019</t>
  </si>
  <si>
    <t>3042698</t>
  </si>
  <si>
    <t>3007050428</t>
  </si>
  <si>
    <t>PTM  PASTO  ORIENTAR SS</t>
  </si>
  <si>
    <t>FO-25-1853847</t>
  </si>
  <si>
    <t>20/11/2025 SE ESCALA PARA VISITA. LLAMAR ANTES DE VISITAR, CONFIRMAR FALLA Y DATOS | 21/11/2025 SE VISITA EL CB PARA REVISAR FALLA DE DATÁFONO, SE ENCUENTRA LENTO Y SE REINICIA, SE CAMBIA EQUIPO Y SE HACE PRUEBAS OK, CB OPERATIVO</t>
  </si>
  <si>
    <t>TR00W393 KA00E869</t>
  </si>
  <si>
    <t>3042732</t>
  </si>
  <si>
    <t>3007020727</t>
  </si>
  <si>
    <t>MULTIPAGAS MEGAMALL</t>
  </si>
  <si>
    <t>FO-25-1853740</t>
  </si>
  <si>
    <t>20/11/2025 SE ESCALA PARA VISITA. LLAMAR ANTES DE VISITAR, CONFIRMAR FALLA Y DATOS | 21/11/2025 SE LLEGA AL PUNTO A LAS 9:22 SE ESPERA 35 MINUTOS PARA QUE EL FUNCIONARIO DE REVAL NOS INDIQUE QUE YA REALIZO LA SOLICITUD CON LA EMPRESA PARA PERMITIR EL INGRESO PERO QUE ADICIONAL A ESTE TIEMPO SE REQUIERE DE NAS TIEMPO YA QUE POR POLÍTICAS INTERNAS SE REQUIERE AUTORIZACIÓN DEL CENTRO COMERCIAL PARA PODER INGRESAR A REALIZAR EL SERVICIO SOLICITADO | 21/11/2025 SE REALIZA ACTUALIZACIÓN DE DOS TERMINALES LAS CUALES SE ENCONTRARON DESACTUALIZADAS CAMBIO S.O Y VERSIÓN 9.90 CREACIÓN DE USUARIOS PRUEBAS OK SERVICIO OPERATIVO</t>
  </si>
  <si>
    <t>AAAAX228-AB0FZ241</t>
  </si>
  <si>
    <t>3042759</t>
  </si>
  <si>
    <t>3007079891</t>
  </si>
  <si>
    <t>DISTRICOL BIOPLASTIC M</t>
  </si>
  <si>
    <t>FO-25-1853731</t>
  </si>
  <si>
    <t>20/11/2025 SE ESCALA PARA VISITA. LLAMAR ANTES DE VISITAR, CONFIRMAR FALLA Y DATOS | 21/11/2025 SE REALIZA VISITA AL CB POR SOLICITUD NO IMPRIME, SE VERIFICA EL DATÁFONO Y SE REALIZAN TEST DE PRUEBAS DONDE SE EVIDENCIA QUE EL RODILLO ESTABA AVERIADO POR DESGASTE, SE PROCEDE A CAMBIAR EL RODILLO Y FUNCIONA MOMENTÁNEAMENTE PERO VUELVE A FALLAR SE DECIDE CAMBIAR EL EQUIPO POR FALLA TECNOLÓGICA Y SE REALIZAN PRUEBAS Y TODO OK</t>
  </si>
  <si>
    <t>SAUZZ962</t>
  </si>
  <si>
    <t>3042780</t>
  </si>
  <si>
    <t>3007081723</t>
  </si>
  <si>
    <t>DISTRICOL LAVAUTOS LA 61</t>
  </si>
  <si>
    <t>FO-25-1853843</t>
  </si>
  <si>
    <t>20/11/2025 SE ESCALA PARA VISITA. LLAMAR ANTES DE VISITAR, CONFIRMAR FALLA Y DATOS | 21/11/2025 SE CAMBIA DATÁFONO POR FALLAS DE LA IMPRESIÓN YA QUE EL PAPEL NO AVANZA SE HACEN PRUEBAS EXITOSOS</t>
  </si>
  <si>
    <t>SUZZZ693</t>
  </si>
  <si>
    <t>PALACIOS GOMEZ BRAHIAN ANDRES</t>
  </si>
  <si>
    <t>3042893</t>
  </si>
  <si>
    <t>FO-25-1854164</t>
  </si>
  <si>
    <t>20/11/2025 SE ESCALA PARA VISITA. LLAMAR ANTES DE VISITAR, CONFIRMAR FALLA Y DATOS | 21/11/2025 SE REALIZA AL COMERCIO SE ENCUENTRA LECTOR DE BARRAS DAÑADO LO CUAL NO DEJABA REALIZAR NINGÚN RECAUDO SE CAMBIA LECTOR DE BARRAS SE REALIZAN PRUEBAS EXITOSAS Y EL CB QUEDA OPERATIVO</t>
  </si>
  <si>
    <t>5604</t>
  </si>
  <si>
    <t>3043028</t>
  </si>
  <si>
    <t>3007035912</t>
  </si>
  <si>
    <t>REMEDIOS</t>
  </si>
  <si>
    <t>DISTRICOL DROGUERIA LA ESTRELL</t>
  </si>
  <si>
    <t>FO-25-1854046</t>
  </si>
  <si>
    <t>20/11/2025 SE ESCALA PARA VISITA. LLAMAR ANTES DE VISITAR, CONFIRMAR FALLA Y DATOS | 24/11/2025 SE CAMBIA DATAFONO POR DAÑO EN PUERTO LAN</t>
  </si>
  <si>
    <t>9A008573</t>
  </si>
  <si>
    <t>3043145</t>
  </si>
  <si>
    <t>FO-25-1854167</t>
  </si>
  <si>
    <t>20/11/2025 SE ESCALA PARA VISITA. LLAMAR ANTES DE VISITAR, CONFIRMAR FALLA Y DATOS | 21/11/2025 DATAFONO BLOQUEADO. SE VUELVE A EXPLICAR A LA USUARIA COMO SE HACE EL REINICIO FISICO Y SE NORMALIZA EL EQUIPO, SE LE EXPLICA QUE ESTOS EQUIPOS SUELEN BLOQUEARCE POR BAJONES EN LA ENERGIA COMERCIA.</t>
  </si>
  <si>
    <t>3043156</t>
  </si>
  <si>
    <t>FO-25-1854162</t>
  </si>
  <si>
    <t>20/11/2025 SE ESCALA PARA VISITA. LLAMAR ANTES DE VISITAR, CONFIRMAR FALLA Y DATOS | 21/11/2025 SE CAMBIA PINPAD YA QUE NO LEE TARJETAS</t>
  </si>
  <si>
    <t>27075</t>
  </si>
  <si>
    <t>3043347</t>
  </si>
  <si>
    <t>3007039962</t>
  </si>
  <si>
    <t>BAHIA SOLANO</t>
  </si>
  <si>
    <t>BARRIO EL POBLADO BAHIA SOLANO</t>
  </si>
  <si>
    <t>FO-25-1854432</t>
  </si>
  <si>
    <t>20/11/2025 SE ESCALA PARA VISITA. LLAMAR ANTES DE VISITAR, CONFIRMAR FALLA Y DATOS | 26/11/2025 SE COMUNICA CON EL USUARIO Y POR MEDIO DE LLAMADA SE EXPLICA COMO RECONFIGURAR DE NUEVA LA LECTORA SE REALIZAN PRUEBAS EXITOSAS SERVICIO OPERATIVO OK</t>
  </si>
  <si>
    <t>3043515</t>
  </si>
  <si>
    <t>3007027352</t>
  </si>
  <si>
    <t>BARRIO NARINO MONTERIA</t>
  </si>
  <si>
    <t>FO-25-1854482</t>
  </si>
  <si>
    <t>20/11/2025 SE ESCALA PARA VISITA. LLAMAR ANTES DE VISITAR, CONFIRMAR FALLA Y DATOS | 21/11/2025 SE REALIZA VISITA TÉCNICA Y SE HACE NECESARIO EL CAMBIO DE DATAFONO POR FALLAS EN COMUNICACIÓN CON EL MODEM DEL COMERCIO, NO COMUNICA CON LA RED DEL CLIENTE, SE RETIRA DATAFONO ICT 250 PLACA 283403 Y SE DEJA INSTALADO DATAFONO DESK 3500 PLACA 1173229, SE REALIZAN PRUEBAS Y SE DEJA EL SERVICIO FUNCIONANDO CORRECTAMENTE.
NOTA: IGUALMENTE SE CAMBIA LECTOR ÓPTICO POR FALLAS DE CONSTANTES BLOQUEOS.</t>
  </si>
  <si>
    <t>1BZZZ642</t>
  </si>
  <si>
    <t>3043541</t>
  </si>
  <si>
    <t>3007036419</t>
  </si>
  <si>
    <t>PAGAFACIL  ARJONA</t>
  </si>
  <si>
    <t>FO-25-1854650</t>
  </si>
  <si>
    <t>20/11/2025 SE ESCALA PARA VISITA. LLAMAR ANTES DE VISITAR, CONFIRMAR FALLA Y DATOS | 21/11/2025 SE HACE COMUNICACIÓN CON EL CLIENTE EL PUNTO LO ABREN DESPUÉS DE 8:30 AM | 22/11/2025 SE LLEGA AL SITIO ESPERANDO AUTORIZACIÓN PARA EL INGRESO | 22/11/2025 SE REALIZA CAMBIO DE LECTORA CABLE DEGOLLADO QUEDA LECTOR NUEVO SE HACEN PRUEBAS TODO OK</t>
  </si>
  <si>
    <t>AA00C900</t>
  </si>
  <si>
    <t>3043623</t>
  </si>
  <si>
    <t>3007076885</t>
  </si>
  <si>
    <t>BARRIO LA URIBE BUGALAGRANDE</t>
  </si>
  <si>
    <t>FO-25-1854648</t>
  </si>
  <si>
    <t>20/11/2025 SE ESCALA PARA VISITA. LLAMAR ANTES DE VISITAR, CONFIRMAR FALLA Y DATOS | 22/11/2025 SE CONFIGURA LECTOR SYMBOL POR FORMATO INVALIDO, CB BANCOLOMBIA PURO, PRUEBAS OK</t>
  </si>
  <si>
    <t>A16ZZ184</t>
  </si>
  <si>
    <t>3043642</t>
  </si>
  <si>
    <t>3007050666</t>
  </si>
  <si>
    <t>PTM  VALLE DEL GUAMUEZ DROGUER</t>
  </si>
  <si>
    <t>FO-25-1856014</t>
  </si>
  <si>
    <t>21/11/2025 SE ESCALA PARA VISITA. LLAMAR ANTES DE VISITAR, CONFIRMAR FALLA Y DATOS | 25/11/2025 SE VISITA EL CB PARA REVISAR FALLA DE DATÁFONO, SE REINICIA DESPUÉS DE TRX , SE REALIZA CAMBIO DE EQUIPO, SE HACE PRUEBAS OK EL CB QUEDA OPERATIVO</t>
  </si>
  <si>
    <t>BA00Y366</t>
  </si>
  <si>
    <t>3044148</t>
  </si>
  <si>
    <t>3007075424</t>
  </si>
  <si>
    <t>BARRIO URBANIZACION MARIA VALE</t>
  </si>
  <si>
    <t>FO-25-1856475</t>
  </si>
  <si>
    <t>21/11/2025 SE ESCALA PARA VISITA. LLAMAR ANTES DE VISITAR, CONFIRMAR FALLA Y DATOS | 22/11/2025 SE REALIZA VISITA POR SOLICITUD DE CLIENTE LA CUAL PRESENTA PROBLEMAS AL IMPRIMIR LOS BAUCHER,SE REALIZA CAMBIÓ DE EQUIPO QUEDANDO CB OPERATIVO AL 100%</t>
  </si>
  <si>
    <t>V1009480</t>
  </si>
  <si>
    <t>8520</t>
  </si>
  <si>
    <t>3044285</t>
  </si>
  <si>
    <t>3007023921</t>
  </si>
  <si>
    <t>PALMAR DE VARELA</t>
  </si>
  <si>
    <t>COMCARD PALMAR MANO PODEROSA</t>
  </si>
  <si>
    <t>FO-25-1856477</t>
  </si>
  <si>
    <t>21/11/2025 SE ESCALA PARA VISITA. LLAMAR ANTES DE VISITAR, CONFIRMAR FALLA Y DATOS | 21/11/2025 SE REALIZA VISITA AL COMERCIO SE ENCUENTRA DATÁFONO CON FUENTE DE PODER DAÑADA LO CUAL OCASIONABA QUE EL DATÁFONO SE REINICIARA CONSTANTEMENTE SE CAMBIA FUENTE DE PODER SE REALIZAN PRUEBAS EXITOSAS Y EL CB QUEDA OPERATIVO</t>
  </si>
  <si>
    <t>ABC0R182</t>
  </si>
  <si>
    <t>3044316</t>
  </si>
  <si>
    <t>3007058715</t>
  </si>
  <si>
    <t>PTM SAN JOSE DEL FRAGUA FARMAC</t>
  </si>
  <si>
    <t>FO-25-1856007</t>
  </si>
  <si>
    <t>21/11/2025 SE ESCALA PARA VISITA. LLAMAR ANTES DE VISITAR, CONFIRMAR FALLA Y DATOS | 24/11/2025 SE LLEGA AL CB Y CB TIENE EFECTY, NO SE REALIZA ACTIVIDAD POR MALA PRÁCTICA DEL CLIENTE, SE LE ENVÍA EVIDENCIA AL COORDINADOR DE LA ZONA QUE CLIENTE CUENTA CON EFECTY</t>
  </si>
  <si>
    <t>3044664</t>
  </si>
  <si>
    <t>3007073564</t>
  </si>
  <si>
    <t>DISTRICOL PROASIV</t>
  </si>
  <si>
    <t>FO-25-1856468</t>
  </si>
  <si>
    <t>21/11/2025 SE ESCALA PARA VISITA. LLAMAR ANTES DE VISITAR, CONFIRMAR FALLA Y DATOS | 22/11/2025 DATAFONO MUESTRA MENSAJE DE CABLE DE RED DESCONECTADO, SE PROCEDE HACER VALIDACIONES DE CONFIGURACION, SE TIRA A INICIALIZAR Y NO SE RESTABLECE EL SERVICIO, SE PRUEBA CON CABLE EXORTIJADO DE BACKUP Y OTRO DATAFONO Y PERSISTE EL PROBLEMA. 
SE VALIDA QUE EL COMERCIO NO TIENE INTERNET POR LAN, DESCARTANDO QUE LAS CAMARAS DEL COMERCIO TAMPOCO TIENEN ACCESO A LA RED. SE LE INFORMA A LA USUARIA QUE SE DEBE COMUNICAR CON EL PROVEEDOR PARA QUE LE ORGANICEN EL SERVICIO Y SE VUELVA A COMUNICAR UNA VEZ TENGA NUEVAMENTE SERVICIO DE INTERNET.</t>
  </si>
  <si>
    <t>SV00W489</t>
  </si>
  <si>
    <t>3044762</t>
  </si>
  <si>
    <t>3007012163</t>
  </si>
  <si>
    <t>PAGA FACIL CAREPA</t>
  </si>
  <si>
    <t>FO-25-1857222</t>
  </si>
  <si>
    <t>21/11/2025 SE ESCALA PARA VISITA. LLAMAR ANTES DE VISITAR, CONFIRMAR FALLA Y DATOS | 21/11/2025 DATAFONO PRESENTA REINICIOS CONSTANTES, SE REINICIA CUANDO SE ESTA HACIENDO MOVIMIENTOS. SE PROCEDE A CAMBIAR DATAFONO, SE HACEN PRUEBAS Y SE DEJA TODO FUNCIONANDO CORRECTAMENTE</t>
  </si>
  <si>
    <t>JAAAJ538</t>
  </si>
  <si>
    <t>3044768</t>
  </si>
  <si>
    <t>FO-25-1857221</t>
  </si>
  <si>
    <t>21/11/2025 SE ESCALA PARA VISITA. LLAMAR ANTES DE VISITAR, CONFIRMAR FALLA Y DATOS | 22/11/2025 INCIDENTE NO HA PODIDO VISITAR YA QUE HA ESTADO LLOVIENDO TODA LA TARDE EN BOGOTÁ. | 22/11/2025 LLUVIA | 22/11/2025 SE REVISA CABLEADO DEL EQUIPO, SE OBSERVA GOMOSIDAD EN EL CABLE DEL HUB Y AL REVISAR SE ENCUENTRA EL CABLE CON UNA PEQUEÑA ROTURA QUE JUNTO A LA HUMEDAD GENERA CORTO EN EL EQUIPO</t>
  </si>
  <si>
    <t>AA6ZZ240</t>
  </si>
  <si>
    <t>3044821</t>
  </si>
  <si>
    <t>3007054630</t>
  </si>
  <si>
    <t>PAGAFACIL  METROPOLOS</t>
  </si>
  <si>
    <t>FO-25-1856631</t>
  </si>
  <si>
    <t>21/11/2025 SE ESCALA PARA VISITA. LLAMAR ANTES DE VISITAR, CONFIRMAR FALLA Y DATOS | 21/11/2025 NO SE VISITA COMERCIO YA QUÉ HA ESTADO LLOVIENDO EN BOGOTÁ DURANTE TODA LA TARDE. | 22/11/2025 SE VISITA COMERCIO CB BANCOLOMBIA ROBUSTO, SE REALIZA CAMBIO DE DATAFONO POR QUÉ LA PANTALLA ESTÁ BORROSA Y TAMBIÉN SE CAMBIA EL PINPAD POR QUÉ ESTÁ ALERTADO, SE DEJAN EQUIPOS EN PERFECTO FUNCIONAMIENTO, SE REALIZAN PRUEBAS OK, NO UPS, SE DEJAN USUARIOS DEL CLIENTE, EQUIPO INTEGRADO.</t>
  </si>
  <si>
    <t>XP8ZZ959</t>
  </si>
  <si>
    <t>3045275</t>
  </si>
  <si>
    <t>3007022575</t>
  </si>
  <si>
    <t>MULTIPAGAS UNICENTRO CENTRO CO</t>
  </si>
  <si>
    <t>FO-25-1857597</t>
  </si>
  <si>
    <t>21/11/2025 SE ESCALA PARA VISITA. LLAMAR ANTES DE VISITAR, CONFIRMAR FALLA Y DATOS | 21/11/2025 SE CAMBIA EQUIPO POR DAÑO EN EL PUERTO USB. TODO QUEDA OK.</t>
  </si>
  <si>
    <t>ANZZZ800</t>
  </si>
  <si>
    <t>3045650</t>
  </si>
  <si>
    <t>3007018978</t>
  </si>
  <si>
    <t>BARRIO TIMANCO 1 NEIVA</t>
  </si>
  <si>
    <t>FO-25-1857682</t>
  </si>
  <si>
    <t>21/11/2025 SE ESCALA PARA VISITA. LLAMAR ANTES DE VISITAR, CONFIRMAR FALLA Y DATOS | 22/11/2025 SE REALIZA CAMBIO DE PIN PAD POR IRRUPTION</t>
  </si>
  <si>
    <t>BL01M712</t>
  </si>
  <si>
    <t>3045737</t>
  </si>
  <si>
    <t>3007078079</t>
  </si>
  <si>
    <t>BARRIO LA VEGA EL BAGRE 1</t>
  </si>
  <si>
    <t>FO-25-1858158</t>
  </si>
  <si>
    <t>21/11/2025 SE ESCALA PARA VISITA. LLAMAR ANTES DE VISITAR, CONFIRMAR FALLA Y DATOS | 24/11/2025 SE VISITA SITIO, SE CAMBIA PINPAD POR DAÑO OK. SE REALIZAN PRUEBAS EXITOSAS</t>
  </si>
  <si>
    <t>LMNZZ647</t>
  </si>
  <si>
    <t>3045837</t>
  </si>
  <si>
    <t>3007019537</t>
  </si>
  <si>
    <t>REVAL UBATE</t>
  </si>
  <si>
    <t>FO-25-1858170</t>
  </si>
  <si>
    <t>21/11/2025 SE ESCALA PARA VISITA. LLAMAR ANTES DE VISITAR, CONFIRMAR FALLA Y DATOS | 21/11/2025 SE REALIZA CAMBIO DEL DATAFONO POR DAÑO EN LA IMPRESORA POR MOTIVO DE QUE NINGUNO DE LOS PRESENTES TENÍA TARJETA BANCOLOMBIA Y NEQUI SE ENCUENTRA SIN SERVICIO DE REALIZA PRUEBA CON EL PRIMER CLIENTE QUE LLEGA</t>
  </si>
  <si>
    <t>AD00B080</t>
  </si>
  <si>
    <t>3045843</t>
  </si>
  <si>
    <t>3007052442</t>
  </si>
  <si>
    <t>PTM PIEDECUESTA SUPER PHARMA</t>
  </si>
  <si>
    <t>FO-25-1858161</t>
  </si>
  <si>
    <t>21/11/2025 SE ESCALA PARA VISITA. LLAMAR ANTES DE VISITAR, CONFIRMAR FALLA Y DATOS | 21/11/2025 SE VISITA COMERCIO SE REALIZA EL CAMBIO DE EQUIPO OK, INSTALACIÓN VERSION 9.90 OK, PRUEBAS OK, LECTOR DE BARRAS OK, CB OPERATIVO TERMINAL DE COMERCIO:II0DZ083</t>
  </si>
  <si>
    <t>II0DZ083 KA00C736</t>
  </si>
  <si>
    <t>3045856</t>
  </si>
  <si>
    <t>FO-25-1858243</t>
  </si>
  <si>
    <t>21/11/2025 SE ESCALA PARA VISITA. LLAMAR ANTES DE VISITAR, CONFIRMAR FALLA Y DATOS | 21/11/2025 SE CAMBIA DATÁFONO YA QUE NO LEE TARJETAS</t>
  </si>
  <si>
    <t>MN00C148 MN00C381</t>
  </si>
  <si>
    <t>50450</t>
  </si>
  <si>
    <t>3046035</t>
  </si>
  <si>
    <t>3007059052</t>
  </si>
  <si>
    <t>PUERTO CONCORDIA</t>
  </si>
  <si>
    <t>BARRIO CENTRO PUERTO CONCORDI</t>
  </si>
  <si>
    <t>FO-25-1858153</t>
  </si>
  <si>
    <t>LECTOR BARRAS</t>
  </si>
  <si>
    <t>21/11/2025 SE ESCALA PARA VISITA. LLAMAR ANTES DE VISITAR, CONFIRMAR FALLA Y DATOS | 24/11/2025 SE REALIZA CAMBIO DE LECTOR DE BARRAS Y FUENTE DE PODER POR DAÑO ENTREGANDO OPERATIVO AL COMERCIO</t>
  </si>
  <si>
    <t>MA002211</t>
  </si>
  <si>
    <t>3046065</t>
  </si>
  <si>
    <t>3007046562</t>
  </si>
  <si>
    <t>DISTRICOL SERVICIOS GIPARE</t>
  </si>
  <si>
    <t>FO-25-1858282</t>
  </si>
  <si>
    <t>21/11/2025 SE ESCALA PARA VISITA. LLAMAR ANTES DE VISITAR, CONFIRMAR FALLA Y DATOS | 22/11/2025 SE VISITA CB Y SE REALIZA CAMBIO DE DATÁFONO Y PIN PAD POR DAÑO. SE INSTALA NUEVO PIN PAD Y DATAFONO SE CONFIGURA POS SE INICIALIZA SE CREAN USUARIOS CORRECTAMENTE Y SE REALIZA PRUEBAS EXITOSAS PRUEBAS OK</t>
  </si>
  <si>
    <t>AD009350</t>
  </si>
  <si>
    <t>3046337</t>
  </si>
  <si>
    <t>3007043606</t>
  </si>
  <si>
    <t>PTM PIEDECUESTA MULTISERVICIOS</t>
  </si>
  <si>
    <t>FO-25-1858683</t>
  </si>
  <si>
    <t>21/11/2025 SE ESCALA PARA VISITA. LLAMAR ANTES DE VISITAR, CONFIRMAR FALLA Y DATOS | 22/11/2025 SE VISITA COMERCIO SE REALIZA CAMBIO DE EQUIPO DATÁFONO OK, EQUIPO MAGIC BOX OK , PINPAD OK, PRUEBAS OK, LECTOR OR DE BARRAS OK, PINPAD OK, CB OPERATIVO</t>
  </si>
  <si>
    <t>9AFZZ420 XPBZZ000</t>
  </si>
  <si>
    <t>3046361</t>
  </si>
  <si>
    <t>FO-25-1859025</t>
  </si>
  <si>
    <t>21/11/2025 SE ESCALA PARA VISITA. LLAMAR ANTES DE VISITAR, CONFIRMAR FALLA Y DATOS | 22/11/2025 SE LLAMA AL CLIENTE, SE VÁLIDA INCIDENTE Y DIRECCIÓN, SE VISITA EL COMERCIO, SE REVISA LOS EQUIPOS ESTÁ FALLANDO EL DATAFONO NO IMPRIME UNO O VARIOS CARACTERES POR LO QUE SE CAMBIA RESOLVIENDO EL DAÑO, PRUEBAS OK, TELECARGA TRNA</t>
  </si>
  <si>
    <t>3046531</t>
  </si>
  <si>
    <t>3007055350</t>
  </si>
  <si>
    <t>DISTRICOL ALMACEN LUMAR</t>
  </si>
  <si>
    <t>FO-25-1859390</t>
  </si>
  <si>
    <t>21/11/2025 SE ESCALA PARA VISITA. LLAMAR ANTES DE VISITAR, CONFIRMAR FALLA Y DATOS | 24/11/2025 SE REVISA EQUIPO Y CABLEADO Y SE EVIDENCIA QUE EL DAÑO ES DEL INTERNET PROPIO DEL COMERCIO</t>
  </si>
  <si>
    <t>TRDZZ732</t>
  </si>
  <si>
    <t>3046607</t>
  </si>
  <si>
    <t>3007014383</t>
  </si>
  <si>
    <t>BARRIO SUBA COSTA RICA BOGOTA</t>
  </si>
  <si>
    <t>FO-25-1859071</t>
  </si>
  <si>
    <t>21/11/2025 SE ESCALA PARA VISITA. LLAMAR ANTES DE VISITAR, CONFIRMAR FALLA Y DATOS | 22/11/2025 EN DESPLAZAMIENTO POR GESTIÓN EN ENTREGA DE EQUIPOS WOMPI A BODEGA LINEA | 22/11/2025 ALA ESPERA DE REDEBAN POR SOLICITUD DE CAMBIO DEEQUIPO | 22/11/2025 SE REALIZA CAMBIO DE DATÁFONO EN DAÑO IMPRESIÓN SE REALIZAN PRUEBAS OK</t>
  </si>
  <si>
    <t>A4XZZ090</t>
  </si>
  <si>
    <t>68615</t>
  </si>
  <si>
    <t>3046625</t>
  </si>
  <si>
    <t>3007030062</t>
  </si>
  <si>
    <t>COMCARD RIONEGRO MAS CHIC</t>
  </si>
  <si>
    <t>FO-25-1859385</t>
  </si>
  <si>
    <t>21/11/2025 SE ESCALA PARA VISITA. LLAMAR ANTES DE VISITAR, CONFIRMAR FALLA Y DATOS | 22/11/2025 SE ESTABLECE CONTACTO VÍA WHATSAPP CON LA USUARIA MARÍA DEL CARMEN CORTÉS RUIZ, IDENTIFICADA CON CÉDULA DE CIUDADANÍA N.° 63543932, QUIEN INFORMA QUE SU EQUIPO PRESENTA UN ERROR DE CONEXIÓN TLS, IMPIDIÉNDOLE OPERAR CON NORMALIDAD.
SE LE INDICA A LA USUARIA QUE EL SOPORTE PARA CAMBIO DE EQUIPOS SOLO ESTÁ DISPONIBLE HASTA EL MEDIODÍA, Y QUE, DEBIDO A TEMAS DE DESPLAZAMIENTO, NO ES POSIBLE LLEGAR AL PUNTO EL DÍA DE HOY. POR LO ANTERIOR, SE LE SOLICITA COMUNICARSE NUEVAMENTE CON EL CENTRO DE ATENCIÓN DE CORRESPONSALES A LA LÍNEA 018000 953344, CON EL FIN DE AGENDAR UNA NUEVA CITA EN LA FECHA INDICADA.
FINALMENTE, SE PROCEDE CON EL CIERRE DE LA ORDEN.</t>
  </si>
  <si>
    <t>3046682</t>
  </si>
  <si>
    <t>3007045297</t>
  </si>
  <si>
    <t>PTM MEDELLIN  VARIEDADES LA 56</t>
  </si>
  <si>
    <t>FO-25-1859669</t>
  </si>
  <si>
    <t>21/11/2025 SE ESCALA PARA VISITA. LLAMAR ANTES DE VISITAR, CONFIRMAR FALLA Y DATOS | 22/11/2025 DURANTE LA VISITA TÉCNICA AL CORRESPONSAL BANCOLOMBIA, EL USUARIO CONFIRMA SU IDENTIFICACIÓN Y MANIFIESTA QUE NO PUEDE REALIZAR TRANSACCIONES, YA QUE EL DATÁFONO MUESTRA EN PANTALLA EL MENSAJE “VERIFICAR PARÁMETROS”.  
AL REVISAR EL DISPOSITIVO, SE EVIDENCIA QUE LOS PARÁMETROS SE ENCONTRABAN BORRADOS, LO QUE IMPEDÍA SU FUNCIONAMIENTO NORMAL.  
SE PROCEDE A RESTABLECER Y CONFIGURAR LOS PARÁMETROS REQUERIDOS, VERIFICANDO POSTERIORMENTE LA CORRECTA OPERACIÓN MEDIANTE PRUEBAS DE TRANSACCIÓN.  
FINALMENTE, EL EQUIPO QUEDA FUNCIONAL Y EN CONDICIONES NORMALES DE USO, CONFIRMANDO CON EL USUARIO LA SOLUCIÓN DEL INCIDENTE.</t>
  </si>
  <si>
    <t>9B0NZ740 TRZZZ963</t>
  </si>
  <si>
    <t>70429</t>
  </si>
  <si>
    <t>3046903</t>
  </si>
  <si>
    <t>3007047405</t>
  </si>
  <si>
    <t>MAJAGUAL</t>
  </si>
  <si>
    <t>BARRIO CENTRO MAJAGUAL 1</t>
  </si>
  <si>
    <t>FO-25-1859364</t>
  </si>
  <si>
    <t>21/11/2025 SE ESCALA PARA VISITA. LLAMAR ANTES DE VISITAR, CONFIRMAR FALLA Y DATOS | 24/11/2025 EN COMUNICACIÓN CON LA SEÑORA JULIETA MARÍA ARREOLA, AL NÚMERO DE CONTACTO 3013390479, ME INFORMA QUE EL EQUIPO LO TIENE FUNCIONAL ELLA QUIERE QUE LE CAMBIEN EL EQUIPO POR UNO DE LOS NUEVOS, SE LE INFORMA QUE LOS CAMBIOS SE ESTÁN REALIZANDO PAULATINAMENTE.</t>
  </si>
  <si>
    <t>3046910</t>
  </si>
  <si>
    <t>3007038359</t>
  </si>
  <si>
    <t>PTM VARIEDADES Y PAPELERIA LUZ</t>
  </si>
  <si>
    <t>FO-25-1859360</t>
  </si>
  <si>
    <t>21/11/2025 SE ESCALA PARA VISITA. LLAMAR ANTES DE VISITAR, CONFIRMAR FALLA Y DATOS | 22/11/2025 PARAMETROS DESCONFIGURADOS SE CONFIGURAN SE HACEN PRUEBAS Y QUEDA FUNCIONANDO CORRECTAMENTE</t>
  </si>
  <si>
    <t>EF03Z481</t>
  </si>
  <si>
    <t>3046915</t>
  </si>
  <si>
    <t>3007035373</t>
  </si>
  <si>
    <t>DISTRICOL DROGUERIA Y VARIEDAD</t>
  </si>
  <si>
    <t>FO-25-1859354</t>
  </si>
  <si>
    <t>21/11/2025 SE ESCALA PARA VISITA. LLAMAR ANTES DE VISITAR, CONFIRMAR FALLA Y DATOS | 22/11/2025 SE REALIZA VISITA TÉCNICA, SE CAMBIA DATAFONO, SE REALIZAN PRUEBAS EXITOSAS, EQUIPO FUNCIONA CORRECTAMENTE, CB QUEDA OPERATIVO.</t>
  </si>
  <si>
    <t>A100F436 - AA002132</t>
  </si>
  <si>
    <t>3046927</t>
  </si>
  <si>
    <t>3007017518</t>
  </si>
  <si>
    <t>PAGAFACIL AVENIDA COLOMBIA</t>
  </si>
  <si>
    <t>FO-25-1859532</t>
  </si>
  <si>
    <t>21/11/2025 SE ESCALA PARA VISITA. LLAMAR ANTES DE VISITAR, CONFIRMAR FALLA Y DATOS | 21/11/2025 SE CAMBIA TAPA DE IMPRESIÓN U SE LE REALIZA LIMPIEZA AL EQUIPO YA QUE SE ATASCABA EL PAPEL E IMPRIMÍA BORROSO, ADEMÁS SE CAMBIA LECTOR DE BARRAS PORQUE SE REINICIA AL MOVERLO. TODO QUEDA OK.</t>
  </si>
  <si>
    <t>JNZZZ060</t>
  </si>
  <si>
    <t>3046988</t>
  </si>
  <si>
    <t>3007057504</t>
  </si>
  <si>
    <t>PTM CALI COLMENA SPA ESTETICA</t>
  </si>
  <si>
    <t>FO-25-1859846</t>
  </si>
  <si>
    <t>21/11/2025 SE ESCALA ACTIVIDAD PARA GESTION WOMPI | 21/11/2025 SE LLAMA AL CLIENTE, SE VÁLIDA  INCIDENTE Y DIRECCIÓN, SE VISITA EL COMERCIO, SE REVISA LOS EQUIPOS ESTÁ FALLANDO LA IMPRESORA DEL DATAFONO NO IMPRIME UNO O VARIOS CARACTERES POR LO QUE SE CAMBIA RESOLVIENDO EL DAÑO, PRUEBAS OK, TELECARGA TRNA</t>
  </si>
  <si>
    <t>IIWZZ565 TR0GZ033</t>
  </si>
  <si>
    <t>50590</t>
  </si>
  <si>
    <t>3047060</t>
  </si>
  <si>
    <t>3007065558</t>
  </si>
  <si>
    <t>PUERTO RICO</t>
  </si>
  <si>
    <t>BARRIO CENTRO PUERTO RICO 3</t>
  </si>
  <si>
    <t>FO-25-1860258</t>
  </si>
  <si>
    <t>21/11/2025 SE ESCALA PARA VISITA. LLAMAR ANTES DE VISITAR, CONFIRMAR FALLA Y DATOS | 24/11/2025 SE REALIZA CAMBIO DE MAGINBOX POR DAÑO SE REALIZA VALIDACIÓN CONEXIONES SIN NOVEDAD</t>
  </si>
  <si>
    <t>1A00D135</t>
  </si>
  <si>
    <t>3047181</t>
  </si>
  <si>
    <t>3007033586</t>
  </si>
  <si>
    <t>DISTRICOL SHEYOMA TECNOLOGIA</t>
  </si>
  <si>
    <t>FO-25-1860250</t>
  </si>
  <si>
    <t>21/11/2025 SE ESCALA PARA VISITA. LLAMAR ANTES DE VISITAR, CONFIRMAR FALLA Y DATOS | 24/11/2025 CAMBIO LECTORA DE BARRAS POR CABLE MALO</t>
  </si>
  <si>
    <t>1BZZZ825</t>
  </si>
  <si>
    <t>3047207</t>
  </si>
  <si>
    <t>3007074294</t>
  </si>
  <si>
    <t>DISTRICOL EDS TERPEL YUMBO</t>
  </si>
  <si>
    <t>FO-25-1860257</t>
  </si>
  <si>
    <t>21/11/2025 SE ESCALA PARA VISITA. LLAMAR ANTES DE VISITAR, CONFIRMAR FALLA Y DATOS | 22/11/2025 SE VISITA CORRESPONSAL Y SE REEMPLAZA DATÁFONO POR DAÑO. TRANSACCIONES DE PRUEBA EXITOSAS.</t>
  </si>
  <si>
    <t>MN3ZZ496</t>
  </si>
  <si>
    <t>3047221</t>
  </si>
  <si>
    <t>3007045452</t>
  </si>
  <si>
    <t>DISTRICOL CENTRAL DE PAGOS FAC</t>
  </si>
  <si>
    <t>FO-25-1860254</t>
  </si>
  <si>
    <t>21/11/2025 SE ESCALA PARA VISITA. LLAMAR ANTES DE VISITAR, CONFIRMAR FALLA Y DATOS | 22/11/2025 SE CAMBIA DATÁFONO YA QUE EL DEL CLIENTE NO ENCUENDE</t>
  </si>
  <si>
    <t>AC0MZ804</t>
  </si>
  <si>
    <t>3047455</t>
  </si>
  <si>
    <t>3007073609</t>
  </si>
  <si>
    <t>PTM BELLO MINIMERCADO EL DESCA</t>
  </si>
  <si>
    <t>FO-25-1860563</t>
  </si>
  <si>
    <t>21/11/2025 SE ESCALA PARA VISITA. LLAMAR ANTES DE VISITAR, CONFIRMAR FALLA Y DATOS | 22/11/2025 SE ENCUENTRA EL EQUIPO CON EL PUERTO USB DAÑADO SE REALIZA CAMBIO DE EQUIPO PRUEBAS EXITOSAS SERVICIO OPERATIVO OK</t>
  </si>
  <si>
    <t>UV00U134 UV00U352</t>
  </si>
  <si>
    <t>25286</t>
  </si>
  <si>
    <t>3047529</t>
  </si>
  <si>
    <t>3007079302</t>
  </si>
  <si>
    <t>FUNZA</t>
  </si>
  <si>
    <t>BARRIO PORVENIR FUNZA 5</t>
  </si>
  <si>
    <t>FO-25-1866444 | FO-25-1860565</t>
  </si>
  <si>
    <t>24/11/2025 SE VISITA COMERCIO, SE REALIZA CAMBIO DE LECTORA PRUEBAS OK SIN NOVEDAD</t>
  </si>
  <si>
    <t>10YZZ752</t>
  </si>
  <si>
    <t>3048185</t>
  </si>
  <si>
    <t>3007035687</t>
  </si>
  <si>
    <t>DISTRICOL DROGUERIA SERVIFARMA</t>
  </si>
  <si>
    <t>FO-25-1861303</t>
  </si>
  <si>
    <t>21/11/2025 SE ESCALA PARA VISITA. LLAMAR ANTES DE VISITAR, CONFIRMAR FALLA Y DATOS | 22/11/2025 SE REALIZA VALIDACIÓN DE TECLADO Y SE EVIDENCIA QUE LA FALLA ES PORQUE SE HABÍA PEGADO UNA TECLA , SE HACEN PRUEBAS OK</t>
  </si>
  <si>
    <t>9A005423</t>
  </si>
  <si>
    <t>3048295</t>
  </si>
  <si>
    <t>FO-25-1861421</t>
  </si>
  <si>
    <t>21/11/2025 SE ESCALA PARA VISITA. LLAMAR ANTES DE VISITAR, CONFIRMAR FALLA Y DATOS | 23/11/2025 SE CABÍA PIN PAD PORQUE TENÍA DOBLADO UNO DE LOS PINES QUE LEE EL CHIP. TODO QUEDA OK.</t>
  </si>
  <si>
    <t>BA00S017</t>
  </si>
  <si>
    <t>3048510</t>
  </si>
  <si>
    <t>3007049170</t>
  </si>
  <si>
    <t>DISTRICOL SAI LA 28</t>
  </si>
  <si>
    <t>FO-25-1861494</t>
  </si>
  <si>
    <t>21/11/2025 SE ESCALA PARA VISITA. LLAMAR ANTES DE VISITAR, CONFIRMAR FALLA Y DATOS | 24/11/2025 SE REALIZA CAMBIO DE PINPAD POR ERROR EN LECTURAS DE TARJETAS, SE CAMBIA DATÁFONO POR REINICIO Y CAMBIO DE LECTOR DE BARRAS FALLA LECTURA DE FACTURA, PRUEBAS Y LIMPIEZA DE EQUIPOS OK.</t>
  </si>
  <si>
    <t>NNEZZ604</t>
  </si>
  <si>
    <t>73283</t>
  </si>
  <si>
    <t>3048525</t>
  </si>
  <si>
    <t>3007082036</t>
  </si>
  <si>
    <t>FRESNO</t>
  </si>
  <si>
    <t>DISTRICOL PAPELERIA DEL NORTE</t>
  </si>
  <si>
    <t>FO-25-1861621</t>
  </si>
  <si>
    <t>21/11/2025 SE ESCALA PARA VISITA. LLAMAR ANTES DE VISITAR, CONFIRMAR FALLA Y DATOS | 24/11/2025 SE CAMBIA LECTOR DE BARRAS POR FALLA Y SE CAMBIA TAPA DE IMPRESORA. SE HACEN LAS PRUEBAS DE TRANSACCIONES TODO OK</t>
  </si>
  <si>
    <t>CA002308</t>
  </si>
  <si>
    <t>3048563</t>
  </si>
  <si>
    <t>3007080225</t>
  </si>
  <si>
    <t>PTM BELLO PAULA S STORE</t>
  </si>
  <si>
    <t>FO-25-1862669</t>
  </si>
  <si>
    <t>22/11/2025 SE ESCALA PARA VISITA. LLAMAR ANTES DE VISITAR, CONFIRMAR FALLA Y DATOS | 22/11/2025 SE COMUNICA CON EL USUARIO PARA CONFIRMAR VISITA HE INDICA QUE YA LE ESTÁ IMPRIMIENDO BIEN. EL ERROR ERA QUE ESTABA COLOCANDO EL ROLLO MAL. SERVICIO SE ENCUENTRA OPERATIVO</t>
  </si>
  <si>
    <t>3048603</t>
  </si>
  <si>
    <t>3007076769</t>
  </si>
  <si>
    <t>BARRIO TRES ESQUINAS RIONEGRO</t>
  </si>
  <si>
    <t>FO-25-1861444</t>
  </si>
  <si>
    <t>21/11/2025 SE ESCALA PARA VISITA. LLAMAR ANTES DE VISITAR, CONFIRMAR FALLA Y DATOS | 24/11/2025 SE REALIZA CAMBIO DE DATAFONO PORQUE SE REINICIA SE INSTALA PINPAD Y HUB POR COMPATIBILIDAD, SE HACEN PRUEBAS OK</t>
  </si>
  <si>
    <t>A48ZZ328</t>
  </si>
  <si>
    <t>3048630</t>
  </si>
  <si>
    <t>FO-25-1861623</t>
  </si>
  <si>
    <t>21/11/2025 SE ESCALA PARA VISITA. LLAMAR ANTES DE VISITAR, CONFIRMAR FALLA Y DATOS | 22/11/2025 SE REALIZA LLAMADO A LA SEÑORA NANCY PERO HOY NO ESTAN LABORANDO , SE DEBE VALIDAR EL DIA LUNES | 24/11/2025 SE VISITA CB. SE ENCUENTRA LECTORA QUE NO LEE CÓDIGOS DE BARRAS, CLIENTE INDICA QUE EN LA SEMANA LA VISITO OTRO TÉCNICO Y LES CONFIGURO EL LECTOR PERO VOLVIÓ A PRESENTAR FALLA. SE REALIZA CAMBIO DE LECTORA. SE REALIZA. PRUEBAS TX EXITOSAS. QUEDA OPERATIVO</t>
  </si>
  <si>
    <t>3048648</t>
  </si>
  <si>
    <t>3007068709</t>
  </si>
  <si>
    <t>BARRIO NUEVO BELLO 1</t>
  </si>
  <si>
    <t>FO-25-1864104 | FO-25-1861615</t>
  </si>
  <si>
    <t>24/11/2025 SE REALIZA CAMBIO DE PINPAD POR DAÑO CON CHIP, PRUEBAS EXITOSAS SERVICIO OPERATIVO OK</t>
  </si>
  <si>
    <t>9L0UZ963</t>
  </si>
  <si>
    <t>3048652</t>
  </si>
  <si>
    <t>3007058259</t>
  </si>
  <si>
    <t>DISTRICOL PANADERIA LLANO RICO</t>
  </si>
  <si>
    <t>FO-25-1861614</t>
  </si>
  <si>
    <t>21/11/2025 SE ESCALA PARA VISITA. LLAMAR ANTES DE VISITAR, CONFIRMAR FALLA Y DATOS | 25/11/2025 DATAFONO CON MENSAJE ALERT INRRUPCION.
SE PROCEDE A INSTALAR DATAFONO NUEVO, SE HACEN PRUEBAS Y SE DEJA TODO OK</t>
  </si>
  <si>
    <t>TWZZZ103</t>
  </si>
  <si>
    <t>3048664</t>
  </si>
  <si>
    <t>3007030972</t>
  </si>
  <si>
    <t>COMCARD PAPER STORE X</t>
  </si>
  <si>
    <t>FO-25-1861645</t>
  </si>
  <si>
    <t>21/11/2025 SE ESCALA PARA VISITA. LLAMAR ANTES DE VISITAR, CONFIRMAR FALLA Y DATOS | 22/11/2025 SE CAMBIA EL EQUIPO PORQUE IMPRIMÍA BORROSO Y TENÍA TECLAS UN POCO BORROSAS. TODO QUEDA OK.</t>
  </si>
  <si>
    <t>104ZZ402</t>
  </si>
  <si>
    <t>3048746</t>
  </si>
  <si>
    <t>3007034705</t>
  </si>
  <si>
    <t>BARRIO ZAMORA BELLO 2</t>
  </si>
  <si>
    <t>FO-25-1869260 | FO-25-1862661</t>
  </si>
  <si>
    <t>24/11/2025 SE LLAMA A LA USUARIA PARA VALIDACIÓN Y ESTA INDICA QUE EL EQUIPO SOLO PRESENTÓ FALLA EN UNA OCASIÓN EL FIN DE SEMANA, PERO QUE AL DÍA DE HOY ESTÁ FUNCIONANDO CORRECTAMENTE.</t>
  </si>
  <si>
    <t>RIOS CASTRILLON JUAN SEBASTIAN</t>
  </si>
  <si>
    <t>3048794</t>
  </si>
  <si>
    <t>3007039961</t>
  </si>
  <si>
    <t>BARRIO VIA LA PALMA SAN ALBERT</t>
  </si>
  <si>
    <t>FO-25-1863908</t>
  </si>
  <si>
    <t>22/11/2025 EN COMUNICACION CON EL SR LADY SEPÚLVEDA AL NUMERO 3185894423 SE CONFIRMAR FALLA Y DATOS . SE ESCALA PARA VISITA. | 24/11/2025 SE REALIZA VISITA AL COMERCIO CB, SE VALIDA Y SE ENCUENTRA LECTOR DE BARRAS EN DAÑO, SE PROCEDE A HACER CAMBIO, SE HACEN PRUEBAS DEJANDO TODO OK</t>
  </si>
  <si>
    <t>9A0FZ605</t>
  </si>
  <si>
    <t>3049131</t>
  </si>
  <si>
    <t>3007066177</t>
  </si>
  <si>
    <t>PTM SAN PEDRO DE URABA TIENDA</t>
  </si>
  <si>
    <t>FO-25-1863155</t>
  </si>
  <si>
    <t>22/11/2025 EN COMUNICACION CON EL SR ELÍAS ARTEAGA AL NUMERO 3216130320 SE CONFIRMAR FALLA Y DATOS . SE ESCALA PARA VISITA. | 25/11/2025 SE REALIZA CAMBIO DE DATAFONO POR IMPRESORA MALA.</t>
  </si>
  <si>
    <t>2A00L255</t>
  </si>
  <si>
    <t>3049147</t>
  </si>
  <si>
    <t>3007077046</t>
  </si>
  <si>
    <t>DISTRICOL DONDE TONO SJ</t>
  </si>
  <si>
    <t>FO-25-1866207 | FO-25-1863023</t>
  </si>
  <si>
    <t>24/11/2025 SE CAMBIA DATAFONO POR RECHAZO GENERAL</t>
  </si>
  <si>
    <t>LM5ZZ671</t>
  </si>
  <si>
    <t>5400</t>
  </si>
  <si>
    <t>3049165</t>
  </si>
  <si>
    <t>3007035209</t>
  </si>
  <si>
    <t>BARRIO PARQUE PRINCIPAL LA UNI</t>
  </si>
  <si>
    <t>FO-25-1863479</t>
  </si>
  <si>
    <t>22/11/2025 SE ESCALA PARA VISITA. LLAMAR ANTES DE VISITAR, CONFIRMAR FALLA Y DATOS | 24/11/2025 SE REALIZA PARAMETRIZACIÓN DE TERMINAL USUARIO HACE PRUEBAS OK</t>
  </si>
  <si>
    <t>5030</t>
  </si>
  <si>
    <t>3049175</t>
  </si>
  <si>
    <t>3007024601</t>
  </si>
  <si>
    <t>AMAGA</t>
  </si>
  <si>
    <t>REDY AMAGA</t>
  </si>
  <si>
    <t>FO-25-1863712</t>
  </si>
  <si>
    <t>22/11/2025 SE ESCALA PARA VISITA. LLAMAR ANTES DE VISITAR, CONFIRMAR FALLA Y DATOS | 23/11/2025 COMERCIO ROBUSTO TIPO II NO PRESTA SERVICIO DÍA DOMINGO. VISITA SE REALIZARÁ EN DÍA HABIL DE LA PROXIMA SEMANA. | 24/11/2025 SE REALIZA VISITA TÉCNICA AL CORRESPONSAL ROBUSTO BANCOLOMBIA POR INCIDENTE REPORTADO EN EL DATÁFONO.  
DURANTE LA VERIFICACIÓN INICIAL, EL USUARIO CONFIRMA SU IDENTIFICACIÓN Y MANIFIESTA QUE EL PINPAD NO RECONOCE NINGUNA TARJETA.  
SE PROCEDE A LA VALIDACIÓN TÉCNICA Y SE DETECTA QUE EL DISPOSITIVO PRESENTA DAÑO EN EL LECTOR DE CHIP, LO QUE IMPIDE LA LECTURA DE LAS TARJETAS.  
ANTE ESTA SITUACIÓN, SE EFECTÚA EL REEMPLAZO DEL PINPAD POR UN EQUIPO NUEVO.  
TRAS LA INSTALACIÓN Y PRUEBAS CORRESPONDIENTES, EL DATÁFONO QUEDA OPERATIVO Y EN CORRECTO FUNCIONAMIENTO.</t>
  </si>
  <si>
    <t>A00IZ766</t>
  </si>
  <si>
    <t>3049190</t>
  </si>
  <si>
    <t>3007058224</t>
  </si>
  <si>
    <t>PTM EL BAGRE ACCESORIOS JRBP</t>
  </si>
  <si>
    <t>FO-25-1864066</t>
  </si>
  <si>
    <t>22/11/2025 EN COMUNICACION CON EL SR JOSE AL NUMERO 3117738110 SE CONFIRMAR FALLA Y DATOS . SE ESCALA PARA VISITA. | 24/11/2025 SE VISITA SITIO, SE CAMBIA CABLE LECTOR POR DAÑO OK. NO SÉ REALIZAN PRUEBAS LECTOR, YA QUE CB NO CUENTA CON FACTURAS PARA PRUEBAS.</t>
  </si>
  <si>
    <t>TWZZZ068</t>
  </si>
  <si>
    <t>19355</t>
  </si>
  <si>
    <t>3049191</t>
  </si>
  <si>
    <t>3007058504</t>
  </si>
  <si>
    <t>INZA</t>
  </si>
  <si>
    <t>BARRIO CENTRO INZA 1</t>
  </si>
  <si>
    <t>FO-25-1864195</t>
  </si>
  <si>
    <t>22/11/2025 SE INTENTA COMUNICACION CON EL USUARIO AL NUMERO 3225508637 , SE ESCALA PARA VISITA. LLAMAR ANTES DE VISITAR, CONFIRMAR FALLA Y DATOS | 25/11/2025 SE ENCUENTRA NOVEDAD EN LA VIA PARA VIAJAR HACIA EL MUNICIPIO SE REALIZARA VALIDACION EL DIA JUVES YA QUE MAÑANA CONTINUARA CERRADA.
SE ENCUENTRA TRABAJOS EN LA VIA HABILITAN PASO EN DOS HORAS | 27/11/2025 SE ENCUENTRA PARE Y SIGA DEVIDO A PAVIMENTACION EN LA VIA HABILITAN PASO EN DOS HORAS | 29/11/2025 SE INGRESA LECTOR DE CODIGO DE BARRAS EN MAL ESTADO CABLE SE PROCEDE A CAMBIAR SE HACEN PRUEBAS OK TELECARGA DRNA</t>
  </si>
  <si>
    <t>TYZZZ623</t>
  </si>
  <si>
    <t>41770</t>
  </si>
  <si>
    <t>3049319</t>
  </si>
  <si>
    <t>3007070494</t>
  </si>
  <si>
    <t>SUAZA</t>
  </si>
  <si>
    <t>FO-25-1863205</t>
  </si>
  <si>
    <t>22/11/2025 EN COMUNICACION CON EL SR  CRISTIAN JAVIER BURBANO RAMOS AL NUMERO 3125520653 SE CONFIRMAR FALLA Y DATOS . SE ESCALA PARA VISITA. | 24/11/2025 SE REALIZA VISITA AL PUNTO, SE EVIDENCIA EQUIPO SE REINICIA CONSTANTEMENTE, SE REALIZA CAMBIO DE HUB, YA QUE ESTE PRESENTA FALLA Y HACE QUE SE DESCONECTE Y CONECTE EL PINPAD Y SE BLOQUEE EL DATAFONO . SE CAMBIA MAGIC BOX 2600.PRUEBAS OK, CB OPERATIVO</t>
  </si>
  <si>
    <t>ON008901</t>
  </si>
  <si>
    <t>3049320</t>
  </si>
  <si>
    <t>FO-25-1863382</t>
  </si>
  <si>
    <t>22/11/2025 SE INTENTA COMUNICACION CON EL USUARIO AL NUMERO 3234462900 , SE ESCALA PARA VISITA. LLAMAR ANTES DE VISITAR, CONFIRMAR FALLA Y DATOS | 24/11/2025 SE REALIZA LLAMADA CON LA SEÑORA TATIANA INFORMA YA ESTA OK EL DATAFONO OPERA OK</t>
  </si>
  <si>
    <t>76670</t>
  </si>
  <si>
    <t>3049324</t>
  </si>
  <si>
    <t>3007034673</t>
  </si>
  <si>
    <t>SAN PEDRO</t>
  </si>
  <si>
    <t>BARRIO CENTRO SAN PEDRO 1</t>
  </si>
  <si>
    <t>FO-25-1863026</t>
  </si>
  <si>
    <t>22/11/2025 SE ESCALA PARA VISITA. LLAMAR ANTES DE VISITAR, CONFIRMAR FALLA Y DATOS | 22/11/2025 SE VALIDA Y SEGUN DAÑO EL EQUIPO REQUERRIRIA CAMBIO POR LO CUAL SE DEBE PROGRAMAR PARA EL DIA LUNES, ADICIONAL EL CLIENTE SOLO LABORA HASTA MEDIO DIA DEL SABADO | 24/11/2025 EN LA VISITA TÉCNICA SE REALIZÓ EL CAMBIO DE DATÁFONO YA QUE SE ENCONTRÓ QUÉ NO ESTABA IMPRIMIENDO LA INFORMACIÓN COMPLETA EN LA TIRILLA, SISTEMA OPERATIVO OK Y VERSIÓN 9.90, CONFIGURACIÓN E INICIALIZACIÓN OK, SE CREARON LOS USUARIOS Y SE REALIZARON LAS PRUEBAS DEJANDO EL SERVICIO OPERANDO SIN FALLAS Y SIN NOVEDAD.</t>
  </si>
  <si>
    <t>LA00K234</t>
  </si>
  <si>
    <t>3049356</t>
  </si>
  <si>
    <t>3007061651</t>
  </si>
  <si>
    <t>PAGAFACIL  PLAZA DEL RIO</t>
  </si>
  <si>
    <t>FO-25-1863758</t>
  </si>
  <si>
    <t>22/11/2025 SE ESCALA PARA VISITA. LLAMAR ANTES DE VISITAR, CONFIRMAR FALLA Y DATOS | 23/11/2025 SE HABLA CON USUARIA Y COMENTA QUE COMERCIO NO PRESTA SERVICIO DÍAS DOMINGOS, VISITA SE REALIZARÁ EN DÍA HABIL DE LA PROXIMA SEMANA. | 24/11/2025 DATAFONO NO DEJA HACER CIERRE, DICE CLAVE INCORRECTA. SE PROCEDE A INICIALIZAR Y A CREAR CLAVE SUPERVISOR 1526, SE HACEN PRUEBAS Y YA DEJA TIRAR EL CIERRE Y IMPRIMIR VERSIÓN SOFTWARE.</t>
  </si>
  <si>
    <t>FUA0K569</t>
  </si>
  <si>
    <t>3049362</t>
  </si>
  <si>
    <t>3007058842</t>
  </si>
  <si>
    <t>BARRIO JESUS MORA TURBO 2</t>
  </si>
  <si>
    <t>FO-25-1863777</t>
  </si>
  <si>
    <t>22/11/2025 SE ESCALA PARA VISITA. LLAMAR ANTES DE VISITAR, CONFIRMAR FALLA Y DATOS | 24/11/2025 DATAFONO SE REINICIA MUCHO, TAPA DE LA IMPRESORA MALA, TECLADO BORROSO, SE HACE CAMBIO DE DATAFONO, SE HACEN PRUEBAS Y SE DEJA TODO OK</t>
  </si>
  <si>
    <t>LA002057</t>
  </si>
  <si>
    <t>3049372</t>
  </si>
  <si>
    <t>3007020701</t>
  </si>
  <si>
    <t>COMCARD SAN ANTONIO TELESAN</t>
  </si>
  <si>
    <t>FO-25-1864212</t>
  </si>
  <si>
    <t>22/11/2025 SE ESCALA PARA VISITA. LLAMAR ANTES DE VISITAR, CONFIRMAR FALLA Y DATOS | 24/11/2025 SE REALIZA CAMBIO DE DATAFONO YA QUE ESTÁ IMPRIMIENDO BORRO SE HACEN PRUEBAS OK</t>
  </si>
  <si>
    <t>AAAAS962</t>
  </si>
  <si>
    <t>76400</t>
  </si>
  <si>
    <t>3049701</t>
  </si>
  <si>
    <t>3007080027</t>
  </si>
  <si>
    <t>BARRIO POPULAR LA UNION 1</t>
  </si>
  <si>
    <t>FO-25-1863715</t>
  </si>
  <si>
    <t>22/11/2025 SE ESCALA PARA VISITA. LLAMAR ANTES DE VISITAR, CONFIRMAR FALLA Y DATOS | 22/11/2025 SE HABLA CON EL CLIENTE Y CUANTA CON EQUIPO DESK 2600, SE LE PIDE APAGAR EL EQUIPO Y DESCONECTAR LA BATERIA, CONECTAR DE NUEVO Y REALIZAR LA PRUEBA, EL CLIENTE CONFIRMA QUE LA IMPERSION YA LA ARROJA BIEN, SE LE EXPLICA QUE FUE POR BLOQUEO DE LA BATERIA</t>
  </si>
  <si>
    <t>3049704</t>
  </si>
  <si>
    <t>3007058200</t>
  </si>
  <si>
    <t>DISTRICOL MECACENTER URABA</t>
  </si>
  <si>
    <t>FO-25-1863709</t>
  </si>
  <si>
    <t>22/11/2025 SE ESCALA PARA VISITA. LLAMAR ANTES DE VISITAR, CONFIRMAR FALLA Y DATOS | 22/11/2025 DATAFONO CON ALER INRRUPCION, SE INSTALA DATAFONO NUEVO Y SE HACEN PRUEBAS DEJANDO TODO OK</t>
  </si>
  <si>
    <t>TUZZZ391</t>
  </si>
  <si>
    <t>3049712</t>
  </si>
  <si>
    <t>3007020485</t>
  </si>
  <si>
    <t>MULTIPAGAS ARMENIA NORTE</t>
  </si>
  <si>
    <t>FO-25-1863755</t>
  </si>
  <si>
    <t>22/11/2025 SE ESCALA PARA VISITA. LLAMAR ANTES DE VISITAR, CONFIRMAR FALLA Y DATOS | 22/11/2025 CLIENTE SOLICITA CAMBIO DE EQUIPO POR LO CUAL SE DEBE PROGRAMAR VISITA PARA EL DIA LUNES. | 24/11/2025 SE VISITA COMERCIO SE REALIZÓ CAMBIO DE DATAFONO Y LECTOR, DAÑO DE PANTALLA DATAFONO Y DAÑO DE CABLE LECTOR.</t>
  </si>
  <si>
    <t>AAAAS372</t>
  </si>
  <si>
    <t>27245</t>
  </si>
  <si>
    <t>3049725</t>
  </si>
  <si>
    <t>3007048377</t>
  </si>
  <si>
    <t>EL CARMEN DE ATRATO</t>
  </si>
  <si>
    <t>BARRIO EL SIETE EL CARMEN DE A</t>
  </si>
  <si>
    <t>FO-25-1864154</t>
  </si>
  <si>
    <t>22/11/2025 EN COMUNICACION CON EL SR LAURA CANO AL NUMERO 3225920102 SE CONFIRMAR FALLA Y DATOS . SE ESCALA PARA VISITA. | 25/11/2025 SE REALIZA VISITA TÉCNICA AL CORRESPONSAL BANCOLOMBIA POR INCIDENTE REPORTADO EN EL DATÁFONO.  
EL USUARIO CONFIRMA SU IDENTIFICACIÓN Y COMUNICA QUE EL EQUIPO PRESENTA FALLAS EN LA IMPRESIÓN: LOS COMPROBANTES SALEN BORROSOS Y CON OMISIÓN DE CARACTERES.  
SE EFECTÚA VALIDACIÓN Y MANTENIMIENTO PREVENTIVO, PERO LA NOVEDAD PERSISTE.  
ANTE LA CONTINUIDAD DE LA FALLA, SE PROCEDE AL REEMPLAZO DEL DATÁFONO POR UN EQUIPO NUEVO.  
EL DISPOSITIVO ES INSTALADO, CONFIGURADO Y VERIFICADO, QUEDANDO OPERATIVO CON TRANSACCIONES EXITOSAS Y COMPROBANTES LEGIBLES.</t>
  </si>
  <si>
    <t>XB00I136</t>
  </si>
  <si>
    <t>15480</t>
  </si>
  <si>
    <t>3049726</t>
  </si>
  <si>
    <t>3007076508</t>
  </si>
  <si>
    <t>MUZO</t>
  </si>
  <si>
    <t>BARRIO VEREDA MATECAFE MUZO</t>
  </si>
  <si>
    <t>FO-25-1864338</t>
  </si>
  <si>
    <t>22/11/2025 SE INTENTA COMUNICACION CON EL USUARIO AL NUMERO 3183379091 , SE ESCALA PARA VISITA. LLAMAR ANTES DE VISITAR, CONFIRMAR FALLA Y DATOS | 24/11/2025 SE LOGRA COMUNICACION CON EL SEÑOR FEDERICO PELAEZ AL NUMERO 3183379091 QUIEN NOS INFORMA QUE DEBIDO A FUERTES LLUVIAS EL ACCESO AL LUGAR ES IMPOSIBLE YA QUE LA VIA SE ENCUENTRA CERRADA, SE LE INDICA AL CLIENTE POR SOPORTE TELEFONICO COMO REALIZAR VERIFICACIONES DEL EQUIPO, SE REALIZA LIMPIEZA, REINICIO, AJUSTE DE LA TAPA Y SE EVIDENCIA QUE SE CORRIJE LA FALLA DEL EQUIPO, SE CIERRA LA ORDEN YA QUE SE LE DIO SOLUCION A LA FALLA DE MANERA TELEFONICA.</t>
  </si>
  <si>
    <t>3049741</t>
  </si>
  <si>
    <t>3007039365</t>
  </si>
  <si>
    <t>DISTRICOL KAIROS</t>
  </si>
  <si>
    <t>FO-25-1864618</t>
  </si>
  <si>
    <t>22/11/2025 SE ESCALA PARA VISITA. LLAMAR ANTES DE VISITAR, CONFIRMAR FALLA Y DATOS | 23/11/2025 EN COMUNICACIÓN CON LA SEÑORA YANETH NOS MANIFIESTA QUE NO TRABAJA LOS DOMINGOS Y QUE ADEMÁS NO NOS PUEDE ATENDER EL DÍA LUNES YA QUE ESTA EN UNA CALAMIDAD POR LA MUERTE DE UN FAMILIAR QUE SI SE PUDE REPROGRAMAR LA VISITA PAR EL DÍA MARTES DESPUÉS DE 10 AM | 24/11/2025 SE CAMBIA EQUIPO POR DAÑO EN IMPRESORA</t>
  </si>
  <si>
    <t>AA08Z454</t>
  </si>
  <si>
    <t>3049758</t>
  </si>
  <si>
    <t>FO-25-1866287</t>
  </si>
  <si>
    <t>23/11/2025 SE ESCALA PARA VISITA. LLAMAR ANTES DE VISITAR, CONFIRMAR FALLA Y DATOS | 23/11/2025 EN INCIDENTE SE DEJE CAMBIA DATÁFONO POR FALLAS EN REINICIO, LOS DOMINGOS NO SE TIENE SOPORTE RDB. ADICIONAL CLIENTE OPERA DESPUÉS DE LA 1PM | 24/11/2025 SE CAMBIA MAGIC BOX Y FUENTE DE PODER YA QUE CAUSABA REINICIOS E IMPRESIÓN LENTA. TODO QUEDA OK.</t>
  </si>
  <si>
    <t>3049766</t>
  </si>
  <si>
    <t>3007067560</t>
  </si>
  <si>
    <t>DISTRICOL PUNTO PAGO</t>
  </si>
  <si>
    <t>FO-25-1866327</t>
  </si>
  <si>
    <t>23/11/2025 SE ESCALA PARA VISITA. LLAMAR ANTES DE VISITAR, CONFIRMAR FALLA Y DATOS | 24/11/2025 SE REALIZA LLAMADA TELEFÓNICA AL NÚMERO 3219191901  SE HABLÓ CON LA SRA JULIETH SE LE INDICA QUE POR MOTIVO DE ORDEN PÚBLICO NO SE ESTÁ VIAJANDO HASTA LA ZONA DE CATATUMBO, MANIFIESTA QUE YA TIENE EL DATAFONO EN LA CIUDAD DE CUCUTA. | 24/11/2025 SE REALIZA LLAMADA TELEFÓNICA AL NÚMERO 3219191901  SE HABLÓ CON LA SRA JULIETH SE LE INDICA QUE POR MOTIVO DE ORDEN PÚBLICO NO SE ESTÁ VIAJANDO HASTA LA ZONA DE CATATUMBO, MANIFIESTA QUE YA TIENE EL DATAFONO EN LA CIUDAD DE CUCUTA. Y SE ATIENDE ORDEN EN BODEGA CUCUTA. SE REALIZA CAMBIO DE DATAFONO PRUEBAS EXITOSAS</t>
  </si>
  <si>
    <t>AAL0P001</t>
  </si>
  <si>
    <t>3049801</t>
  </si>
  <si>
    <t>3007072131</t>
  </si>
  <si>
    <t>PTM MEDELLIN  AUTOSERVICIO SVA</t>
  </si>
  <si>
    <t>FO-25-1864076</t>
  </si>
  <si>
    <t>22/11/2025 SE ESCALA PARA VISITA. LLAMAR ANTES DE VISITAR, CONFIRMAR FALLA Y DATOS | 23/11/2025 EN SITIO SE PRESENTA DAÑO FÍSICO DE EQUIPO, VISITA DEBE SER REALIZADA DÍA HÁBIL DE LA PRÓXIMA SEMANA YA QUE POR HORA DE ASIGNACIÓN DE ACTIVIDAD NO SE PUDO VISITAR SÁBADO Y DOMINGOS NO SE PROCESAN CAMBIOS. | 24/11/2025 SE LE HACE LIMPIEZA Y MANTENIMIENTO AL EQUIPO YA QUE LO LEÍA ALGUNAS TARJETAS. SE HACE PRUEBA Y TODO QUEDA OK.</t>
  </si>
  <si>
    <t>NN00N600</t>
  </si>
  <si>
    <t>3049809</t>
  </si>
  <si>
    <t>3007033918</t>
  </si>
  <si>
    <t>BARRIO CENTRO CALI 7</t>
  </si>
  <si>
    <t>FO-25-1864386</t>
  </si>
  <si>
    <t>22/11/2025 SE ESCALA PARA VISITA. LLAMAR ANTES DE VISITAR, CONFIRMAR FALLA Y DATOS | 24/11/2025 SE REALIZA INICIALIZACION NUEVAMENTE DEL DISPOSITIVO. SE REALIZAN PRUEBAS EN BUEN ESTADO</t>
  </si>
  <si>
    <t>1LZZZ652</t>
  </si>
  <si>
    <t>3049810</t>
  </si>
  <si>
    <t>3007026049</t>
  </si>
  <si>
    <t>REDY UNICO BARRANQUILLA</t>
  </si>
  <si>
    <t>FO-25-1864383</t>
  </si>
  <si>
    <t>22/11/2025 SE ESCALA PARA VISITA. LLAMAR ANTES DE VISITAR, CONFIRMAR FALLA Y DATOS | 23/11/2025 CLIENTE TEDY NO ATIENDE SABADOS EN LA TARDE NI DOMINGOS, SE REAGENDA LUNES 24 NOV | 24/11/2025 SE REMPLAZA CABLE DEL PIN PAD, ESTABA PARTIDO</t>
  </si>
  <si>
    <t>A5ZZZ452</t>
  </si>
  <si>
    <t>3049826</t>
  </si>
  <si>
    <t>FO-25-1864903</t>
  </si>
  <si>
    <t>22/11/2025 SE ESCALA PARA VISITA. LLAMAR ANTES DE VISITAR, CONFIRMAR FALLA Y DATOS | 23/11/2025 HAY QUE REALIZAR CAMBIO DE EQUIPO Y NO HAY SOPORTE CON REDEBAN POR FIN DE SEMANA | 24/11/2025 SE REALIZA VISITA A CB PARA ATENDER INCIDENTE ,SE REALIZA CAMBIO DE DATAFONO POR FALLA EN IMPRESORA, SE REALIZAN PRUEBAS OK</t>
  </si>
  <si>
    <t>15299</t>
  </si>
  <si>
    <t>3049832</t>
  </si>
  <si>
    <t>3007042196</t>
  </si>
  <si>
    <t>GARAGOA</t>
  </si>
  <si>
    <t>BARRIO CENTRO GARAGOA 6</t>
  </si>
  <si>
    <t>FO-25-1866336</t>
  </si>
  <si>
    <t>23/11/2025 SE ESCALA PARA VISITA. LLAMAR ANTES DE VISITAR, CONFIRMAR FALLA Y DATOS | 25/11/2025 SE LOGRA COMUNICACION CON LA SEÑORA BRIGITH VARGAS QUIEN NOS CONFIRMA VISITA A LAS 3PM YA QUE NO SE ENCUENTRA EN EL COMERCIO. | 25/11/2025 SE REALIZA VISITA AL COMERCIO, SE CAMBIA EQUIPO POR DAÑO EN TECLADO Y PUERTO, PRUEBAS OK.</t>
  </si>
  <si>
    <t>9A2ZZ532</t>
  </si>
  <si>
    <t>3049851</t>
  </si>
  <si>
    <t>3007038366</t>
  </si>
  <si>
    <t>DISTRICOL AUTOSERVICIO EL TREB</t>
  </si>
  <si>
    <t>FO-25-1866325</t>
  </si>
  <si>
    <t>23/11/2025 SE ESCALA PARA VISITA. LLAMAR ANTES DE VISITAR, CONFIRMAR FALLA Y DATOS | 24/11/2025 DATAFONO NO LEE TARJETAS PARA RETIRAR NI PARA CONSULTAR SALDO.
SE HACE CAMBIO POR UN NUEVO DATAFONO. SE HACEN PRUEBAS Y SE DEJA TODO OK</t>
  </si>
  <si>
    <t>9A00X335</t>
  </si>
  <si>
    <t>19809</t>
  </si>
  <si>
    <t>3049853</t>
  </si>
  <si>
    <t>3007042146</t>
  </si>
  <si>
    <t>TIMBIQUI</t>
  </si>
  <si>
    <t>DISTRICOL VARIEDADES MODATRONI</t>
  </si>
  <si>
    <t>FO-25-1866319</t>
  </si>
  <si>
    <t>23/11/2025 SE ESCALA PARA VISITA. LLAMAR ANTES DE VISITAR, CONFIRMAR FALLA Y DATOS | 25/11/2025 SE REALIZA CAMBIO DE EQUIPO A6 ALERT IRRUPTION, CB BANCOLOMBIA PURO, PRUEBAS OK, EL CAMBIO DE EQUIPO SE REALIZO EN LA CIUDAD DE CALI POR SOLICITUD DE LA CLIENTA</t>
  </si>
  <si>
    <t>9A1ZZ157</t>
  </si>
  <si>
    <t>3049857</t>
  </si>
  <si>
    <t>3007025757</t>
  </si>
  <si>
    <t>BARRIO FATIMA MANIZALES</t>
  </si>
  <si>
    <t>FO-25-1866264</t>
  </si>
  <si>
    <t>23/11/2025 SE ESCALA ACTIVIDAD PARA GESTION WOMPI | 24/11/2025 SE REALIZARA GESTION DEL INCIDENTE EL DIA LUNES 24 DE NOVIEMBRE YA QUE EL CLIENTE NO SE ENCUENTRA EL DOMINGO EN EL LOCAL Y POSIBLEMENTE SE REQUIERA CAMBIO DE EQUIPO | 24/11/2025 SE REALIZA VISITA SE CAMBIA DATAFONO YA QUE PAPEL NO AVANZA CON NORMALIDAD Y SE EVIDENCIA QUE TECLADO SE ENCUENTRA EN MAL ESTADO Y TECLAS BORROSAS SE CREAN USUARIOS SE HACEN PRUEBAS SERVICIO OK</t>
  </si>
  <si>
    <t>A00VZ127 9A0UZ835</t>
  </si>
  <si>
    <t>3049866</t>
  </si>
  <si>
    <t>3007038234</t>
  </si>
  <si>
    <t>BARRIO PARQUE SANTA ROSA DE OS</t>
  </si>
  <si>
    <t>FO-25-1866667</t>
  </si>
  <si>
    <t>23/11/2025 SE ESCALA PARA VISITA. LLAMAR ANTES DE VISITAR, CONFIRMAR FALLA Y DATOS | 25/11/2025 SE LLEGA AL CORRESPONSAL Y SE EVIDENCIA QUE USUARIO ESTÁ MIGRADO A WOMPI LA VISITA TÉCNICA ERA POR LOS EQUIPOS DE REDEBAN LO CUAL NO SE PUEDE ATENDER, SE LE INDICA AL USUARIO Y ESTÁ ACEPTA, PROCEDO A RETIRARME DEL PUNTO</t>
  </si>
  <si>
    <t>3049925</t>
  </si>
  <si>
    <t>FO-25-1866843</t>
  </si>
  <si>
    <t>23/11/2025 SE ESCALA PARA VISITA. LLAMAR ANTES DE VISITAR, CONFIRMAR FALLA Y DATOS | 24/11/2025 EQUIPO CON RG, CASO ESCALO CON REDEBAN, PENDIENTE DE RESPUESTA | 24/11/2025 SE CAMBIA EQUIPO DES 3500 POR IMPRIMIR BORROSO ALGUNAS TRANSACCIÓN SE DEJA LA MISMA REFERENCIA FIN DES 3500 Y FUNCIONA CORRECTAMENTE</t>
  </si>
  <si>
    <t>LA00Q745</t>
  </si>
  <si>
    <t>LEAL POVEDA YOHAN SEBASTIAN</t>
  </si>
  <si>
    <t>3050616</t>
  </si>
  <si>
    <t>FO-25-1868320</t>
  </si>
  <si>
    <t>24/11/2025 SE ESCALA PARA VISITA. LLAMAR ANTES DE VISITAR, CONFIRMAR FALLA Y DATOS | 24/11/2025 SE REALIZA LLAMADA TELEFÓNICA AL SEÑOR HARRINTON DONDE ME INDICA QUE EN HORAS DE LA TARDE NO PUEDE RECIBIR LA VISITA TÉCNICA YA QUE TIENE UN COMPROMISO PIDE QUE POR FAVOR SE LE VISITE EL DÍA DE MAÑANA PERO SE LE INFORMA QUE EL TIENE QUE VOLVER A LLAMAR PARA PEDIR EL SERVICIO.</t>
  </si>
  <si>
    <t>3051290</t>
  </si>
  <si>
    <t>3007067728</t>
  </si>
  <si>
    <t>BARRIO MALAMBO MALAMBO 2</t>
  </si>
  <si>
    <t>FO-25-1868796</t>
  </si>
  <si>
    <t>24/11/2025 SE ESCALA ACTIVIDAD PARA GESTION WOMPI | 24/11/2025 SE REALIZA VISITA SE VALIDA CABLEADO POSEE FRACTURA EN EL CABLE ,SE PROCEDE A CAMBIAR ,SE HACEN PRUEBAS Y TODO OK</t>
  </si>
  <si>
    <t>6A8ZZ244</t>
  </si>
  <si>
    <t>3051294</t>
  </si>
  <si>
    <t>3007055194</t>
  </si>
  <si>
    <t>REVAL UNIVERSIDAD DE MEDELLIN</t>
  </si>
  <si>
    <t>FO-25-1870215</t>
  </si>
  <si>
    <t>24/11/2025 SE ESCALA PARA VISITA. LLAMAR ANTES DE VISITAR, CONFIRMAR FALLA Y DATOS | 24/11/2025 SE CAMBIA EQUIPO POR PANTALLA BORROSA</t>
  </si>
  <si>
    <t>9BDZZ758</t>
  </si>
  <si>
    <t>3051367</t>
  </si>
  <si>
    <t>FO-25-1868762</t>
  </si>
  <si>
    <t>24/11/2025 SE ESCALA PARA VISITA. LLAMAR ANTES DE VISITAR, CONFIRMAR FALLA Y DATOS | 24/11/2025 SE PRESENTAN LLUVIAS AL MOMENTO DE INICIAR MOVILIZACIÓN | 24/11/2025 SE REALIZA REVISIÓN DEL EQUIPO Y SE OBSERVA QUE NO HAY CONEXIÓN DE RED, SE PRUEBA Y CERTIFICA DAÑO EN EL PUERTO DE DATOS EN EL MAGIC BOX POR LO QUE SE PROCEDE A CAMBIARLO. NO SÉ REALIZA PRUEBA DE TERMINAL ADQUIRENCIA DEBIDO A QUE EN EL MOMENTO NO HABÍA TARJETA PARA PRUEBA</t>
  </si>
  <si>
    <t>3051370</t>
  </si>
  <si>
    <t>3007056955</t>
  </si>
  <si>
    <t>PTM ITAGUI LA PAPELERA DE ISAB</t>
  </si>
  <si>
    <t>FO-25-1868759</t>
  </si>
  <si>
    <t>24/11/2025 SE ESCALA PARA VISITA. LLAMAR ANTES DE VISITAR, CONFIRMAR FALLA Y DATOS | 24/11/2025 SE REALIZÓ CAMBIO DE FUENTE DE PODER</t>
  </si>
  <si>
    <t>TRQZZ973 XPBZZ084</t>
  </si>
  <si>
    <t>3051623</t>
  </si>
  <si>
    <t>3007017880</t>
  </si>
  <si>
    <t>PAGAFACIL CUCUTA</t>
  </si>
  <si>
    <t>FO-25-1872484 | FO-25-1868990</t>
  </si>
  <si>
    <t>25/11/2025 SE VISITA COMERCION, SE REALIZA CAMBIO DE RODILLO DE IMPRESION POR DAÑO, SE HACEN PRUEBAS EXITOSA.</t>
  </si>
  <si>
    <t>JRZZZ881</t>
  </si>
  <si>
    <t>HERNANDEZ GUARIN MIGUEL JULIAN</t>
  </si>
  <si>
    <t>3051625</t>
  </si>
  <si>
    <t>3007021116</t>
  </si>
  <si>
    <t>PAGAFACIL CALLE 76</t>
  </si>
  <si>
    <t>FO-25-1868983</t>
  </si>
  <si>
    <t>24/11/2025 SE ESCALA PARA VISITA. LLAMAR ANTES DE VISITAR, CONFIRMAR FALLA Y DATOS | 24/11/2025 SE REALIZA VISITA TÉCNICA, SE CAMBIA EL LECTOR DE BARRAS, SE REALIZAN PRUEBAS EXITOSAS, EQUIPO FUNCIONA CORRECTAMENTE, CB QUEDA OPERATIVO.</t>
  </si>
  <si>
    <t>AAAXZ113 - AAAXZ112</t>
  </si>
  <si>
    <t>3051630</t>
  </si>
  <si>
    <t>3007077508</t>
  </si>
  <si>
    <t>BARRIO ACOSTURAS PUERTO NARE</t>
  </si>
  <si>
    <t>FO-25-1868981</t>
  </si>
  <si>
    <t>24/11/2025 SE ESCALA PARA VISITA. LLAMAR ANTES DE VISITAR, CONFIRMAR FALLA Y DATOS | 27/11/2025 SE REALIZA CAMBIO DE EQUIPO DEBIDO A DAÑO ALERT IRRUPTION, SE INSTALA MÁGIC BOX 2600 Y SE CAMBIA LECTORA QUÉ NO ENCIENDE, TODO OK</t>
  </si>
  <si>
    <t>A4IZZ051</t>
  </si>
  <si>
    <t>3051856</t>
  </si>
  <si>
    <t>3007058297</t>
  </si>
  <si>
    <t>BARRIO BRR EL PORVENIR EL BAGR</t>
  </si>
  <si>
    <t>FO-25-1869090</t>
  </si>
  <si>
    <t>24/11/2025 SE ESCALA PARA VISITA. LLAMAR ANTES DE VISITAR, CONFIRMAR FALLA Y DATOS | 24/11/2025 SE VISITA SITIO, SE CAMBIA DATAFONO POR DAÑO EN IMPRESORA, NO AVANZA PAPEL OK.
SE INSTALA NUEVO EQUIPO Y SE REALIZAN PRUEBAS</t>
  </si>
  <si>
    <t>IMZZZ418</t>
  </si>
  <si>
    <t>50568</t>
  </si>
  <si>
    <t>3052032</t>
  </si>
  <si>
    <t>3007077907</t>
  </si>
  <si>
    <t>PUERTO GAITAN</t>
  </si>
  <si>
    <t>BARRIO VENCEDORES PUERTO GAITA</t>
  </si>
  <si>
    <t>FO-25-1869186</t>
  </si>
  <si>
    <t>24/11/2025 SE ESCALA PARA VISITA. LLAMAR ANTES DE VISITAR, CONFIRMAR FALLA Y DATOS | 25/11/2025 SE REALIZA CAMBIO DE EQUIPO Y FUENTE DE PODER NO ENCIENDE PRUBAS OK SIN NOVEDAD</t>
  </si>
  <si>
    <t>A1MZZ091</t>
  </si>
  <si>
    <t>3052124</t>
  </si>
  <si>
    <t>3007056901</t>
  </si>
  <si>
    <t>PTM MANI DROGUERIA DONA AURA</t>
  </si>
  <si>
    <t>FO-25-1869182</t>
  </si>
  <si>
    <t>24/11/2025 SE ESCALA PARA VISITA. LLAMAR ANTES DE VISITAR, CONFIRMAR FALLA Y DATOS | 25/11/2025 SE VISITA COMERCIO, SE ACTUALIZA VERSION. PRUEBAS OK. OPERATIVO EL SERVICIO.</t>
  </si>
  <si>
    <t>9CQZZ659 XP0ZZ031</t>
  </si>
  <si>
    <t>3052209</t>
  </si>
  <si>
    <t>3007046762</t>
  </si>
  <si>
    <t>PAGAFACIL PINARES</t>
  </si>
  <si>
    <t>FO-25-1869179</t>
  </si>
  <si>
    <t>24/11/2025 SE ESCALA PARA VISITA. LLAMAR ANTES DE VISITAR, CONFIRMAR FALLA Y DATOS | 24/11/2025 SE VISITA COMERCIO SE IDENTIFICA PIN PAD CON FALLA SE QUEDA CARGANDO AL PROBAR OTRO HUB SE GENERA ALERT IRRUPTION EN DATÁFONO SE REALIZA CAMBIO POR EQUIPOS 2600 Y 1600 SE REALIZA PRUEBAS OK</t>
  </si>
  <si>
    <t>9C00B261</t>
  </si>
  <si>
    <t>44078</t>
  </si>
  <si>
    <t>3052348</t>
  </si>
  <si>
    <t>3007037365</t>
  </si>
  <si>
    <t>BARRANCAS</t>
  </si>
  <si>
    <t>REDY BARRANCAS</t>
  </si>
  <si>
    <t>FO-25-1870073</t>
  </si>
  <si>
    <t>24/11/2025 SE ESCALA PARA VISITA. LLAMAR ANTES DE VISITAR, CONFIRMAR FALLA Y DATOS | 25/11/2025 SE REALIZA CAMBIO DE DATAFONO, YA QUE PRESENTABA FALLAS CON EL PIN DE CARGA, SE MOVIA UN POCO Y SE APAGABA, SE REALIZAN PRUEBAS DEJANDO SERVICIO FUNCIONAL AL 100%</t>
  </si>
  <si>
    <t>9A00N455</t>
  </si>
  <si>
    <t>3053560</t>
  </si>
  <si>
    <t>3007075545</t>
  </si>
  <si>
    <t>PTM CALI  TIENDA Y LICORES EL</t>
  </si>
  <si>
    <t>FO-25-1870436</t>
  </si>
  <si>
    <t>24/11/2025 SE ESCALA PARA VISITA. LLAMAR ANTES DE VISITAR, CONFIRMAR FALLA Y DATOS | 24/11/2025 SE VISITA CORRESPONSAL Y SE REEMPLAZA DATÁFONO POR DAÑO. TRANSACCIONES DE PRUEBA EXITOSAS.</t>
  </si>
  <si>
    <t>V1ZZZ968</t>
  </si>
  <si>
    <t>23419</t>
  </si>
  <si>
    <t>3053679</t>
  </si>
  <si>
    <t>3007022005</t>
  </si>
  <si>
    <t>LOS CORDOBAS</t>
  </si>
  <si>
    <t>COMCARD LOS CORDOBAS MICROCOMP</t>
  </si>
  <si>
    <t>FO-25-1870442</t>
  </si>
  <si>
    <t>24/11/2025 SE ESCALA PARA VISITA. LLAMAR ANTES DE VISITAR, CONFIRMAR FALLA Y DATOS | 25/11/2025 SE REALIZA CAMBIO DE DATÁFONO POR DAÑO DE TECLADO</t>
  </si>
  <si>
    <t>AAYZZ963</t>
  </si>
  <si>
    <t>3053915</t>
  </si>
  <si>
    <t>3007070595</t>
  </si>
  <si>
    <t>MULTIPAGAS SAN ANDRESITO CENTR</t>
  </si>
  <si>
    <t>FO-25-1870429</t>
  </si>
  <si>
    <t>24/11/2025 SE ESCALA PARA VISITA. LLAMAR ANTES DE VISITAR, CONFIRMAR FALLA Y DATOS | 25/11/2025 SE REALIZA CAMBIO DE DATÁFONO POR DAÑO EN IMPRESORA NO IMPRIME CARACTERES Y CAMBIO DE LECTORA POR L4 SE BLOQUEA CAMBIO DE S.O Y VERSIÓN 10.3 PRUEBAS OK SERVICIO OPERATIVO</t>
  </si>
  <si>
    <t>UV006350</t>
  </si>
  <si>
    <t>3053933</t>
  </si>
  <si>
    <t>3007040235</t>
  </si>
  <si>
    <t>PTM TURBO MARCE Y CARLOS</t>
  </si>
  <si>
    <t>FO-25-1870578</t>
  </si>
  <si>
    <t>24/11/2025 SE ESCALA PARA VISITA. LLAMAR ANTES DE VISITAR, CONFIRMAR FALLA Y DATOS | 26/11/2025 SE REALIZA CAMBIO DE DATAFONO POR QUE NO LEE TARJETAS.</t>
  </si>
  <si>
    <t>AA0JZ997</t>
  </si>
  <si>
    <t>3054041</t>
  </si>
  <si>
    <t>3007027928</t>
  </si>
  <si>
    <t>PAGAFACIL PARQUE BELLO II</t>
  </si>
  <si>
    <t>FO-25-1870575</t>
  </si>
  <si>
    <t>24/11/2025 SE ESCALA PARA VISITA. LLAMAR ANTES DE VISITAR, CONFIRMAR FALLA Y DATOS | 25/11/2025 SE EVIDENCIA QUE EL EQUIPO ESTÁ CON LA NUEVA VERSIÓN 11.5 PERO TIENE UN ERROR CUANDO QUIERE LEER CÓDIGO DE BARRAS EL EQUIPO SE REICIA CONSTANTEMENTE. POR INDICACIONES DE LA SEÑORITA PAOLA INDICA QUE CAMBIO DEL EQUIPO Y DEJAR EL NUEVO EQUIPO CON LA 9.90 Y EL EQUIPO CON LA FALLA LLEVAR A REDEBAN</t>
  </si>
  <si>
    <t>9BZZZ785</t>
  </si>
  <si>
    <t>3054241</t>
  </si>
  <si>
    <t>3007042816</t>
  </si>
  <si>
    <t>DISTRICOL ROCKET SPORT</t>
  </si>
  <si>
    <t>FO-25-1870773</t>
  </si>
  <si>
    <t>24/11/2025 SE ESCALA PARA VISITA. LLAMAR ANTES DE VISITAR, CONFIRMAR FALLA Y DATOS | 25/11/2025 SE REALIZA CAMBIO DE DATAFONO EN CB BANCOLOMBIA PURO DEBIDO A QUE SE ALERTÓ, POSIBLEMENTE POR DESCARGA ELÉCTRICA, SE REALIZAN PRUEBAS OK.</t>
  </si>
  <si>
    <t>GZ7ZZ091</t>
  </si>
  <si>
    <t>3054279</t>
  </si>
  <si>
    <t>3007042702</t>
  </si>
  <si>
    <t>MULTIPAGAS NUESTRO CARTAGO</t>
  </si>
  <si>
    <t>FO-25-1870766</t>
  </si>
  <si>
    <t>24/11/2025 SE ESCALA PARA VISITA. LLAMAR ANTES DE VISITAR, CONFIRMAR FALLA Y DATOS | 25/11/2025 SE CONFIGURA EQUIPO (992257) CON IP DINÁMICA, SE FORMATEA, CONFIGURA E INICIALIZA EQUIPO (992287), SE REALIZAN PRUEBAS OK.</t>
  </si>
  <si>
    <t>GZ7ZZ169-GZ7ZZ168</t>
  </si>
  <si>
    <t>50573</t>
  </si>
  <si>
    <t>3054460</t>
  </si>
  <si>
    <t>3007050033</t>
  </si>
  <si>
    <t>PUERTO LOPEZ</t>
  </si>
  <si>
    <t>BARRIO VILLA DEL RIO PUERTO LO</t>
  </si>
  <si>
    <t>FO-25-1871126</t>
  </si>
  <si>
    <t>24/11/2025 SE ESCALA PARA VISITA. LLAMAR ANTES DE VISITAR, CONFIRMAR FALLA Y DATOS | 27/11/2025 SE REALIZA CAMBIO DE PINPAD NO LEE TARJETAS CHIP, SE REALIZA CAMBIO DE EQUIPO POR INCOMPATIBILIDAD PRUEBAS OK SIN NOVEDAD</t>
  </si>
  <si>
    <t>II00S517</t>
  </si>
  <si>
    <t>3054526</t>
  </si>
  <si>
    <t>3007068938</t>
  </si>
  <si>
    <t>MULTIPAGAS IDEO</t>
  </si>
  <si>
    <t>FO-25-1871150</t>
  </si>
  <si>
    <t>24/11/2025 SE ESCALA PARA VISITA. LLAMAR ANTES DE VISITAR, CONFIRMAR FALLA Y DATOS | 25/11/2025 DATAFONO DESCONFIGURADO, SE CONFIGURA Y QUEDA FUNCIONANDO CORRECTAMENTE</t>
  </si>
  <si>
    <t>A100U359</t>
  </si>
  <si>
    <t>3054541</t>
  </si>
  <si>
    <t>3007059457</t>
  </si>
  <si>
    <t>PTM FERRETERIA Y MATERIALES JG</t>
  </si>
  <si>
    <t>FO-25-1871136</t>
  </si>
  <si>
    <t>24/11/2025 SE ESCALA PARA VISITA. LLAMAR ANTES DE VISITAR, CONFIRMAR FALLA Y DATOS | 26/11/2025 SE VISITA COMERCIO SE REALIZA MANTENIENTO, PRUEBAS OK, CB OPERATIVO.</t>
  </si>
  <si>
    <t>JA007383 HA006642</t>
  </si>
  <si>
    <t>3054544</t>
  </si>
  <si>
    <t>3007035264</t>
  </si>
  <si>
    <t>COMCARD BELLO VILLA ECONO</t>
  </si>
  <si>
    <t>FO-25-1871135</t>
  </si>
  <si>
    <t>24/11/2025 SE ESCALA PARA VISITA. LLAMAR ANTES DE VISITAR, CONFIRMAR FALLA Y DATOS | 25/11/2025 SE REVISA EQUIPO TIENE MENSAJES DE RETIRO DE TARJETA SE REALIZA MANTENIMIENTO PERO LA FALLA PERSISTE SE REALIZAN CAMBIO PRUEBAS EXITOSAS SERVICIO OPERATIVO</t>
  </si>
  <si>
    <t>BL0JZ015 II00T247</t>
  </si>
  <si>
    <t>3054577</t>
  </si>
  <si>
    <t>3007073921</t>
  </si>
  <si>
    <t>PTM ITAGUI MASCOMANIA</t>
  </si>
  <si>
    <t>FO-25-1871124</t>
  </si>
  <si>
    <t>24/11/2025 SE ESCALA PARA VISITA. LLAMAR ANTES DE VISITAR, CONFIRMAR FALLA Y DATOS | 25/11/2025 SE CAMBIA DATAFONO CON IMPRESORA MALA</t>
  </si>
  <si>
    <t>MN0SZ935 EF0PZ960</t>
  </si>
  <si>
    <t>3054581</t>
  </si>
  <si>
    <t>3007080377</t>
  </si>
  <si>
    <t>BARRIO SAN SEBASTIAN LA PLATA 2</t>
  </si>
  <si>
    <t>FO-25-1871119</t>
  </si>
  <si>
    <t>24/11/2025 SE ESCALA PARA VISITA. LLAMAR ANTES DE VISITAR, CONFIRMAR FALLA Y DATOS | 25/11/2025 SE REALIZA VISITA AL PUNTO,COMERCIO SE ENCUENTRA CERRADO . SE LLEGA AL PUNTO A LAS 2:09 PM , SE INTENTA COMUNICACION CON CLIENTE POR VÍA TELEFÓNICA Y WHATSAPP PERO NO HAY RESPUESTA . ME RETIRO DEL PUNTO A LAS 3:00 PM. VISITA FALLIDA COMERCIO CERRADO .</t>
  </si>
  <si>
    <t>3054631</t>
  </si>
  <si>
    <t>3007066436</t>
  </si>
  <si>
    <t>BARRIO BOLIVAR BUCARAMANGA 3</t>
  </si>
  <si>
    <t>FO-25-1871116</t>
  </si>
  <si>
    <t>24/11/2025 SE ESCALA PARA VISITA. LLAMAR ANTES DE VISITAR, CONFIRMAR FALLA Y DATOS | 25/11/2025 SE VISITA COMERCIO SE REALIZA EL CAMBIO DE EQUIPO DATÁFONO OK, SE REALIZA INSTALACIÓN VERSION 9.90 OK, PRUEBAS OK, LECTOR DE BARRAS OK, PINPAD OK, CB OPERATIVO ,</t>
  </si>
  <si>
    <t>1A00Q936</t>
  </si>
  <si>
    <t>3054639</t>
  </si>
  <si>
    <t>3007010215</t>
  </si>
  <si>
    <t>BARRIO PEDREGAL</t>
  </si>
  <si>
    <t>FO-25-1871112</t>
  </si>
  <si>
    <t>24/11/2025 SE ESCALA PARA VISITA. LLAMAR ANTES DE VISITAR, CONFIRMAR FALLA Y DATOS | 25/11/2025 SE COMUNICA CON EL USUARIO PARA CONFIRMAR VISITA HE INDICA QUE YA NO ESTÁ EN REDEBAN QUE EL DÍA DE AYER FUE CAMBIADO A WOMPI.</t>
  </si>
  <si>
    <t>68406</t>
  </si>
  <si>
    <t>3054673</t>
  </si>
  <si>
    <t>3007067508</t>
  </si>
  <si>
    <t>LEBRIJA</t>
  </si>
  <si>
    <t>PTM LEBRIJA VARIEDADES LIYU</t>
  </si>
  <si>
    <t>FO-25-1871512</t>
  </si>
  <si>
    <t>24/11/2025 SE ESCALA PARA VISITA. LLAMAR ANTES DE VISITAR, CONFIRMAR FALLA Y DATOS | 25/11/2025 CB CON LECTOR DE BARRAS FORMATO INVALIDO, EQUIPO CON VERSION 9.90, CONFIGURACION DE LECTORA OK, PRUEBAS OK. NO PERMITE CIERRE POR FLUJO DE CLIENTES.</t>
  </si>
  <si>
    <t>9T00K194 9T00K338</t>
  </si>
  <si>
    <t>3054942</t>
  </si>
  <si>
    <t>FO-25-1871520</t>
  </si>
  <si>
    <t>24/11/2025 SE ESCALA PARA VISITA. LLAMAR ANTES DE VISITAR, CONFIRMAR FALLA Y DATOS | 25/11/2025 EN COMUNICACIÓN TELEFÓNICA CON EL CLIENTE HÉCTOR LÓPEZ AL NÚMERO 3013973616 INFORMA QUE DATÁFONO YA SE ENCUENTRA TRABAJANDO SIN NOVEDAD SE DAN RECOMENDACIONES SOBRE MANEJO EN INSTALACIÓN DE ROLLOS</t>
  </si>
  <si>
    <t>3054949</t>
  </si>
  <si>
    <t>3007026224</t>
  </si>
  <si>
    <t>COMCARD MED JF</t>
  </si>
  <si>
    <t>FO-25-1871510</t>
  </si>
  <si>
    <t>24/11/2025 SE ESCALA PARA VISITA. LLAMAR ANTES DE VISITAR, CONFIRMAR FALLA Y DATOS | 26/11/2025 SE REALIZA CAMBIO DE TAPA IMPRESORA SE HACEN PRUEBAS OK</t>
  </si>
  <si>
    <t>99990998 IINZZ659</t>
  </si>
  <si>
    <t>3054972</t>
  </si>
  <si>
    <t>3007044872</t>
  </si>
  <si>
    <t>PAGAFACIL PALMAS I</t>
  </si>
  <si>
    <t>FO-25-1871502</t>
  </si>
  <si>
    <t>24/11/2025 SE ESCALA PARA VISITA. LLAMAR ANTES DE VISITAR, CONFIRMAR FALLA Y DATOS | 25/11/2025 CAMBIO DE EQUIPO POR DAÑO EN TECLADO YA SE ENCUENTRA BORROSA PRUEBAS EXITOSA</t>
  </si>
  <si>
    <t>9B0FZ051</t>
  </si>
  <si>
    <t>3055138</t>
  </si>
  <si>
    <t>3007023592</t>
  </si>
  <si>
    <t>MULTIPAGAS CARRERA PRIMERA</t>
  </si>
  <si>
    <t>FO-25-1871879</t>
  </si>
  <si>
    <t>24/11/2025 SE ESCALA PARA VISITA. LLAMAR ANTES DE VISITAR, CONFIRMAR FALLA Y DATOS | 25/11/2025 SE LIMPIA PORTA ROLLOS Y QUEDA FUNCIONANDO CORRECTAMENTE</t>
  </si>
  <si>
    <t>ABC09268</t>
  </si>
  <si>
    <t>3055226</t>
  </si>
  <si>
    <t>3007070988</t>
  </si>
  <si>
    <t>DISTRICOL LA MANADA DE BOTERIT</t>
  </si>
  <si>
    <t>FO-25-1871883</t>
  </si>
  <si>
    <t>24/11/2025 SE ESCALA PARA VISITA. LLAMAR ANTES DE VISITAR, CONFIRMAR FALLA Y DATOS | 25/11/2025 SE CAMBIA DATAFONO EN LLT</t>
  </si>
  <si>
    <t>MN00C062</t>
  </si>
  <si>
    <t>3055608</t>
  </si>
  <si>
    <t>3007080632</t>
  </si>
  <si>
    <t>BARRIO PINILLA VILLAVICENCIO 2</t>
  </si>
  <si>
    <t>FO-25-1871871</t>
  </si>
  <si>
    <t>24/11/2025 SE ESCALA PARA VISITA. LLAMAR ANTES DE VISITAR, CONFIRMAR FALLA Y DATOS | 24/11/2025 SE REALIZA CAMBIO DE DATÁFONO, MAGICBOX2600, CARGADOR Y CABLE DE DATOS, SE CREA USUARIOS, PRUEBAS OK, SE INSTALA CUBRE CLAVE.</t>
  </si>
  <si>
    <t>V6ZZZ816</t>
  </si>
  <si>
    <t>3055695</t>
  </si>
  <si>
    <t>FO-25-1872605</t>
  </si>
  <si>
    <t>24/11/2025 SE ESCALA PARA VISITA. LLAMAR ANTES DE VISITAR, CONFIRMAR FALLA Y DATOS | 27/11/2025 SE ENCUENTRA PROBLEMAS EN LA VÍA POR FUERTES LLUVIAS ES LA MAÑANA | 27/11/2025 SE REVISA EQUIPO Y IMPRIME BORRADO ALGUNA PARTES DE LAS TIRILLAS SE REALIZA MANTENIMIENTO Y PERSISTE LA FALLA SE REALIZA CAMBIO DE EQUIPO PRUEBAS EXITOSAS SERVICIO OPERATIVO OK</t>
  </si>
  <si>
    <t>3055956</t>
  </si>
  <si>
    <t>3007040813</t>
  </si>
  <si>
    <t>DISTRICOL ELECTRICOS LA 19</t>
  </si>
  <si>
    <t>FO-25-1872603</t>
  </si>
  <si>
    <t>24/11/2025 SE ESCALA PARA VISITA. LLAMAR ANTES DE VISITAR, CONFIRMAR FALLA Y DATOS | 26/11/2025 SE REALIZA CAMBIO DE EQUIPO POR DAÑO EN LA TAPA IMPRESORA, PINES DÓNDE VA AJUSTADA SE ENCITRAN PARTIDOS, IMPIDIENDO QUE EL PAPEL SALGA CON FACILIDAD, ADICIONAL PRESENTA FALLAS AL CONECTAR CON EL MÓDEN DE INTERNET LA CONEXIÓN CONSTANTEMENTE SE CAE, SE PROCEDE A INSTALAR NUEVO EQUIPO OPERATIVO, ADICIONAL SE INSTALA MAGIBOX OK, SE REALIZAN PRUEBAS EXITOSAS OK, CLIENTE CB VALIDA SALDO ANTES Y DESPUÉS DEL MANTENIMIENTO OK, PUNTO SE DEJA OPERATIVO SIN NOVEDAD</t>
  </si>
  <si>
    <t>AA0OZ114</t>
  </si>
  <si>
    <t>3056214</t>
  </si>
  <si>
    <t>3007066175</t>
  </si>
  <si>
    <t>PTM BELLO PAPELERIA Y VARIEDAD</t>
  </si>
  <si>
    <t>FO-25-1872590</t>
  </si>
  <si>
    <t>24/11/2025 SE ESCALA PARA VISITA. LLAMAR ANTES DE VISITAR, CONFIRMAR FALLA Y DATOS | 25/11/2025 EL EQUIPO SALE CABLE DE RED DESCONECTADO SE REVISA CABLEADO Y SE PONCHA EL CABLE DE RED SE REALIZAN PRUEBAS EXITOSAS SERVICIO OPERATIVO OK</t>
  </si>
  <si>
    <t>2A00L253 MA00M229</t>
  </si>
  <si>
    <t>3056242</t>
  </si>
  <si>
    <t>3007081015</t>
  </si>
  <si>
    <t>DISTRICOL HELADERIADULTENTACIO</t>
  </si>
  <si>
    <t>FO-25-1872572</t>
  </si>
  <si>
    <t>24/11/2025 SE ESCALA PARA VISITA. LLAMAR ANTES DE VISITAR, CONFIRMAR FALLA Y DATOS | 28/11/2025 SE CONTACTA A EL CLIENTE E INDICA QUE NO SE ENCUENTRA EN EL PUNTO, INDICA QUE LLEGUE MÁS TARDE. | 28/11/2025 SE REALIZA VISITA TÉCNICA, SE CAMBIA EL DATAFONO Y LA PIN PAD, SE REALIZAN PRUEBAS EXITOSAS, EQUIPO FUNCIONA CORRECTAMENTE, CB QUEDA OPERATIVO.</t>
  </si>
  <si>
    <t>FJZZZ917</t>
  </si>
  <si>
    <t>3056518</t>
  </si>
  <si>
    <t>3007059386</t>
  </si>
  <si>
    <t>BARRIO CORREGIMIENTO CITE BARB</t>
  </si>
  <si>
    <t>FO-25-1872579</t>
  </si>
  <si>
    <t>24/11/2025 SE ESCALA PARA VISITA. LLAMAR ANTES DE VISITAR, CONFIRMAR FALLA Y DATOS | 25/11/2025 SE CANCELA ORDEN CLIENTE MIGRADO A RED WOMPI</t>
  </si>
  <si>
    <t>3056690</t>
  </si>
  <si>
    <t>3007069827</t>
  </si>
  <si>
    <t>DISTRICOL VARIEDADES ZARAY</t>
  </si>
  <si>
    <t>FO-25-1872962</t>
  </si>
  <si>
    <t>24/11/2025 SE ESCALA PARA VISITA. LLAMAR ANTES DE VISITAR, CONFIRMAR FALLA Y DATOS | 25/11/2025 SE REALIZA CAMBIO DE CABLE MAGIC BOX POR DAÑO, SE REALIZA PRUEBAS DE FUNCIONAMIENTO EXITOSAS. CUBRE CLAVE INSTALADO</t>
  </si>
  <si>
    <t>V1LZZ595</t>
  </si>
  <si>
    <t>3056791</t>
  </si>
  <si>
    <t>3007035778</t>
  </si>
  <si>
    <t>BARRIO AURES II BOGOTA</t>
  </si>
  <si>
    <t>FO-25-1872949</t>
  </si>
  <si>
    <t>24/11/2025 SE ESCALA PARA VISITA. LLAMAR ANTES DE VISITAR, CONFIRMAR FALLA Y DATOS | 25/11/2025 SE VISITA COMERCIO CB BANCOLOMBIA, SE EVIDENCIA QUE EL CABLE DE RED EN EL MAGICBOX ESTÁ MAL CONECTADO Y ESTÁ CON SUCIEDAD, SE LIMPIA CONEXIÓN Y SE AJUSTAN CABLEADOS, SE REALIZAN PRUEBAS OK, NO SE ALTERAN USUARIOS.</t>
  </si>
  <si>
    <t>LN00F198</t>
  </si>
  <si>
    <t>3056902</t>
  </si>
  <si>
    <t>3007080413</t>
  </si>
  <si>
    <t>BARRIO SIMON BOLIVAR VILLA DE SAN DIEGO DE UBATE 1</t>
  </si>
  <si>
    <t>FO-25-1872958</t>
  </si>
  <si>
    <t>24/11/2025 SE ESCALA PARA VISITA. LLAMAR ANTES DE VISITAR, CONFIRMAR FALLA Y DATOS | 25/11/2025 SE REALIZA VISITA DE CAMPO ENCONTRADO QUE EQUIPO NO IMPRIME, SE VALIDA Y SE CAMBIA RODILLO, PRUEBAS CUPO Y USUARIO OK.</t>
  </si>
  <si>
    <t>LBZZZ671</t>
  </si>
  <si>
    <t>68895</t>
  </si>
  <si>
    <t>3056919</t>
  </si>
  <si>
    <t>3007067336</t>
  </si>
  <si>
    <t>ZAPATOCA</t>
  </si>
  <si>
    <t>DISTRICOL ADRIANA</t>
  </si>
  <si>
    <t>FO-25-1872956</t>
  </si>
  <si>
    <t>24/11/2025 SE ESCALA PARA VISITA. LLAMAR ANTES DE VISITAR, CONFIRMAR FALLA Y DATOS | 26/11/2025 SE REALIZA CAMBIO DE DATÁFONO POR DAÑO ALERTA INRRUPTION, SE RETIRA MÁGIC BOX, PRUEBAS Y LIMPIEZA DE EQUIPOS OK.</t>
  </si>
  <si>
    <t>6A0TZ924</t>
  </si>
  <si>
    <t>3057153</t>
  </si>
  <si>
    <t>3007022786</t>
  </si>
  <si>
    <t>BARRIO CENTRO III MUZO</t>
  </si>
  <si>
    <t>FO-25-1874539</t>
  </si>
  <si>
    <t>25/11/2025 SE ESCALA PARA VISITA. LLAMAR ANTES DE VISITAR, CONFIRMAR FALLA Y DATOS | 26/11/2025 CAMBIO DE EQUIPO POR DAÑO EN IMPRESORA NO IMPRIME UNO O VARIOS CARACTERES.</t>
  </si>
  <si>
    <t>AWZZZ714</t>
  </si>
  <si>
    <t>3057167</t>
  </si>
  <si>
    <t>3007031908</t>
  </si>
  <si>
    <t>PAGAFACIL BARBOSA</t>
  </si>
  <si>
    <t>FO-25-1874528</t>
  </si>
  <si>
    <t>25/11/2025 SE ESCALA PARA VISITA. LLAMAR ANTES DE VISITAR, CONFIRMAR FALLA Y DATOS | 25/11/2025 SE INTENTA COMUNICACIÓN CON EL NÚMERO  3043166334 A NOMBRE DE LA SEÑORA DANIELA EL CUAL EL NUMERO INDICA QUE NO ESTA ACTIVADO , SE GESTIONA OTRO NÚMERO TELEFÓNICO 3114551310 EN BASE DE DATOS Y EL NUMERO SE VA BUZON DE VOZ NO SE LOGRA CONTACTO PARA VALIDAR FALLA Y CONFIRMAR SI RECIBEN VISITA , SE SEGUIRA REALIZANDO  GESTIÓN DURANTE EL DÍA PARA CONFIRMAR ATENCION Y FALLA | 25/11/2025 SE SIGUE REALIZANDO GESTIÓN AL NÚMERO CELULAR 3043166334 A NOMBRE DE LA SELORA DANIELA , EL NÚMERO INDICA LO LARGO DE LA LLAMADA NUMERO NO ESTA EN USO , COMUNICACIÓN FALLIDA PARA VALIDAR FALLA Y CONFIRMAR VISITA , SE SEGUIRA REALIZANDO GESTION PARA CONFIRMAR CON USUARIO | 26/11/2025 SE REVISA EQUIPO TRABAJANDO CORRECTAMENTE LA FALLA ES EN LA TAPA DE LA IMPRESORA QUE ESTA  ROTA  SE PROCEDE REALIZAR EL CAMBIO DE LA TAPA IMPRESORA DEJANDO PRUEBAS OK SIN TELECARGA NO AUTORIZADA</t>
  </si>
  <si>
    <t>1111R925</t>
  </si>
  <si>
    <t>3057215</t>
  </si>
  <si>
    <t>3007081228</t>
  </si>
  <si>
    <t>DISTRICOL COSITAS Y VAINAS</t>
  </si>
  <si>
    <t>FO-25-1872943</t>
  </si>
  <si>
    <t>24/11/2025 SE ESCALA PARA VISITA. LLAMAR ANTES DE VISITAR, CONFIRMAR FALLA Y DATOS | 25/11/2025 SE REINICIA EQUIPO Y SE REALIZA PRUEBA DE IMPRESIÓN EXITOSA, SE REALIZA TRX EXITOSA</t>
  </si>
  <si>
    <t>FKZZZ692</t>
  </si>
  <si>
    <t>15362</t>
  </si>
  <si>
    <t>3057217</t>
  </si>
  <si>
    <t>3007051694</t>
  </si>
  <si>
    <t>IZA</t>
  </si>
  <si>
    <t>BARRIO CENTRO IZA</t>
  </si>
  <si>
    <t>FO-25-1872942</t>
  </si>
  <si>
    <t>24/11/2025 SE ESCALA PARA VISITA. LLAMAR ANTES DE VISITAR, CONFIRMAR FALLA Y DATOS | 25/11/2025 SE ESTABLECE COMUNICACIÓN CON LA SEÑORA ANA MILENA BLANCO AL NÚMERO DE CONTACTO 322 731 56 02 PARA VALIDACIÓN DE LA FALLA. LA CLIENTE INDICA QUE NO REQUIERE LA VISITA TÉCNICA, YA QUE LA NOVEDAD REPORTADA SE DEBÍA A UN CABLE QUE ESTABA REALIZANDO MAL CONTACTO. INFORMA QUE REALIZÓ LAS RESPECTIVAS CORRECCIONES Y QUE EL EQUIPO SE ENCUENTRA EN CORRECTO FUNCIONAMIENTO. ADICIONALMENTE, INDICA LAS FACTURAS DE LUZ DE LA EMPRESA EBBSA ALGUNAS PASAN OTRAS NO SE LE INDICA QUE REALICE PRUEBAS CON UN RECIBO DESCARGADO DIRECTAMENTE MENTE DE LA PAGINA DE LA EBBSA CLIENTE REALIZA PRUEBAS ARROJÁNDOLAS EXITOSAS EVIDENCIANDO QUE NO PASAN DEBIDO A LA IMPRESIÓN DEL RECIBO POR PARTE DE LA EMPRESA EBBSA COMPARTE EVIDENCIAS FOTOGRÁFICAS EN LA CUAL SE VALIDA QUE EL EQUIPO SE ENCUENTRA OPERATIVO. SE LE INDICA QUE SE PROCEDERÁ CON EL CIERRE DE LA ORDEN GENERADA. CLIENTE CONFORME.</t>
  </si>
  <si>
    <t>3057402</t>
  </si>
  <si>
    <t>3007044831</t>
  </si>
  <si>
    <t>DISTRICOL TECH MEDICAS CASA ME</t>
  </si>
  <si>
    <t>FO-25-1874533</t>
  </si>
  <si>
    <t>25/11/2025 SE ESCALA PARA VISITA. LLAMAR ANTES DE VISITAR, CONFIRMAR FALLA Y DATOS | 25/11/2025 EN LA VISITA TÉCNICA SE REALIZÓ EL CAMBIO DE DATÁFONO YA QUE SE ENCONTRÓ CON LA IMPRESORA AVERIADA,EL CAMBIO SE APRUEBA, SISTEMA OPERATIVO OK VERSIÓN 9.90,SE CREARON LOS USUARIOS Y SE REALIZARON LAS PRUEBAS DEJANDO EL SERVICIO OPERANDO SIN FALLAS Y SIN NOVEDAD.</t>
  </si>
  <si>
    <t>AC0CZ812</t>
  </si>
  <si>
    <t>5893</t>
  </si>
  <si>
    <t>3057420</t>
  </si>
  <si>
    <t>3007010306</t>
  </si>
  <si>
    <t>YONDO</t>
  </si>
  <si>
    <t>YONDO - ANTIOQUIA</t>
  </si>
  <si>
    <t>FO-25-1874521</t>
  </si>
  <si>
    <t>25/11/2025 SE ESCALA PARA VISITA. LLAMAR ANTES DE VISITAR, CONFIRMAR FALLA Y DATOS | 27/11/2025 SE ENCUENTRA CABLE LECTOR DAÑADO, SE PROCEDE A REALIZAR CAMBIO DE LECTOR, SE DEJA NUEVO SE HACEN PRUEBAS OK VISITA EXITOSA, SE VÁLIDA DATAFONO OPERATIVO</t>
  </si>
  <si>
    <t>A00IZ801</t>
  </si>
  <si>
    <t>3057426</t>
  </si>
  <si>
    <t>3007042488</t>
  </si>
  <si>
    <t>PTM BUCARAMANGA WEB REAL</t>
  </si>
  <si>
    <t>FO-25-1874517</t>
  </si>
  <si>
    <t>25/11/2025 SE ESCALA PARA VISITA. LLAMAR ANTES DE VISITAR, CONFIRMAR FALLA Y DATOS | 25/11/2025 SE VISITA COMERCIO, SE REALIZA INSTALACIÓN VERSION 9.90 OK, SE REALIZA PRUEBAS OK, LECTOR DE BARRAS OK, PINPAD OK CB OPERATIVO</t>
  </si>
  <si>
    <t>9A3ZZ569 XP08Z010</t>
  </si>
  <si>
    <t>3058024</t>
  </si>
  <si>
    <t>3007070250</t>
  </si>
  <si>
    <t>BARRIO SAN BENITO VILLAVICENCI</t>
  </si>
  <si>
    <t>FO-25-1874502</t>
  </si>
  <si>
    <t>25/11/2025 SE ESCALA PARA VISITA. LLAMAR ANTES DE VISITAR, CONFIRMAR FALLA Y DATOS | 25/11/2025 SE REALIZA CAMBIO DE DATÁFONO POR A6, SE CREA USUARIOS, PRUEBAS OK, SE INSTALA CUBRE CLAVE.</t>
  </si>
  <si>
    <t>LN009185</t>
  </si>
  <si>
    <t>15476</t>
  </si>
  <si>
    <t>3058151</t>
  </si>
  <si>
    <t>3007072253</t>
  </si>
  <si>
    <t>MOTAVITA</t>
  </si>
  <si>
    <t>CENTRO MOTAVITA BOYACA</t>
  </si>
  <si>
    <t>FO-25-1874631</t>
  </si>
  <si>
    <t>25/11/2025 SE ESCALA PARA VISITA. LLAMAR ANTES DE VISITAR, CONFIRMAR FALLA Y DATOS | 25/11/2025 SE VALIDA SOLICITUD CON CLIENTE QUIÉN CONFIRMA TENER RED RBM AL LLEGAR AL PUNTO SE EVIDENCIA QUE EL PUNTO YA FUE MIGRADO A WOMPI PERO EL CLIENTE SIGUE TRANSANDO CON EL DATÁFONO DE LA RED RBM SE ESCALA CON PAOLA DE REDEBAN QUIEN INDICA QUE DEBIDO A QUE LAS TX ESTÁN CURSANDO POR LA RED RBM PODEMOS PROCEDER CON LA EJECUCIÓN DEL MANTENIMIENTO GENERADO CON AUTORIZACIÓN POR PARTE DE REDEBAN SE PROCEDE A REALIZAR EL CAMBIO DE EQUIPO POR FALLA EN LA IMPRESORA NO AVANZA PAPEL PRUEBAS OK CLIENTE CONFORME.</t>
  </si>
  <si>
    <t>ON00N699</t>
  </si>
  <si>
    <t>3058201</t>
  </si>
  <si>
    <t>3007023100</t>
  </si>
  <si>
    <t>MULTIPAGAS EL CACIQUE</t>
  </si>
  <si>
    <t>FO-25-1874634</t>
  </si>
  <si>
    <t>25/11/2025 SE ESCALA PARA VISITA. LLAMAR ANTES DE VISITAR, CONFIRMAR FALLA Y DATOS | 25/11/2025 SE REALIZA CAMBIO DE CABLE LECTORA EN DAÑO PRUEBAS OK SERVICIO OPERATIVO</t>
  </si>
  <si>
    <t>HZZZZ221</t>
  </si>
  <si>
    <t>3058322</t>
  </si>
  <si>
    <t>FO-25-1881376 | FO-25-1874804</t>
  </si>
  <si>
    <t>26/11/2025 SE REALIZA ENTREGA DE EQUIPOS POR ORDEN DE REDEBAN EN LA DIRECCIÓN CALLE 97A #9-57 AL SEÑOR ERICK AYALA .</t>
  </si>
  <si>
    <t>47030</t>
  </si>
  <si>
    <t>3058399</t>
  </si>
  <si>
    <t>3007081306</t>
  </si>
  <si>
    <t>ALGARROBO</t>
  </si>
  <si>
    <t>PTM ALGARROBO SUPERMERCADO EL</t>
  </si>
  <si>
    <t>FO-25-1875238</t>
  </si>
  <si>
    <t>25/11/2025 SE ESCALA PARA VISITA. LLAMAR ANTES DE VISITAR, CONFIRMAR FALLA Y DATOS | 28/11/2025 SE REALIZA LA VISITA SE ENCUENTRA EL DATÁFONO EN ALERT IRRUPCIÓN SE PROCEDE A CAMBIAR EL EQUIPO SE REALIZAN PRUEBAS TODO OKAY</t>
  </si>
  <si>
    <t>SMZZZ279</t>
  </si>
  <si>
    <t>3058401</t>
  </si>
  <si>
    <t>3007016832</t>
  </si>
  <si>
    <t>PAGAFACIL GUAYABAL</t>
  </si>
  <si>
    <t>FO-25-1874694</t>
  </si>
  <si>
    <t>25/11/2025 SE ESCALA PARA VISITA. LLAMAR ANTES DE VISITAR, CONFIRMAR FALLA Y DATOS | 25/11/2025 SE VISITA PUNTO Y SE CONFIRMA FALLA, POR ORDEN DE REDEBAN SE CARGA VERSIÓN 9.90, PRUEBAS OK</t>
  </si>
  <si>
    <t>JFZZZ784 - JFZZZ783</t>
  </si>
  <si>
    <t>3058404</t>
  </si>
  <si>
    <t>3007012492</t>
  </si>
  <si>
    <t>PAGAFACIL  EXITO DE COLOMBIA</t>
  </si>
  <si>
    <t>FO-25-1874692</t>
  </si>
  <si>
    <t>25/11/2025 SE ESCALA PARA VISITA. LLAMAR ANTES DE VISITAR, CONFIRMAR FALLA Y DATOS | 25/11/2025 SE REALIZA CAMBIO DE DOS EQUIPOS POR ORDEN DE REDEBAN, Y SE DEJA LOS NUEVOS CON LA VERSIÓN 9.90,ADICIONAL SE CAMBIA HUB POR DETERIORO EN CABLE</t>
  </si>
  <si>
    <t>JAAAV470 - JNZZZ073</t>
  </si>
  <si>
    <t>3058428</t>
  </si>
  <si>
    <t>3007044871</t>
  </si>
  <si>
    <t>PAGAFACIL C C AVENIDA</t>
  </si>
  <si>
    <t>FO-25-1874807</t>
  </si>
  <si>
    <t>25/11/2025 SE ESCALA PARA VISITA. LLAMAR ANTES DE VISITAR, CONFIRMAR FALLA Y DATOS | 26/11/2025 ACTIVIDAD SE ATIENDE DESDE BOGOTÁ TÉCNICO EN BODEGA RECLAMANDO EQUIPOS TÉCNICO SE ENCUENTRA A DOS HORAS LARGAS DE LA ACTIVIDAD | 27/11/2025 SE REALIZA CAMBIO DE DOS EQUIPOS POR DAÑO EN EL PINPAD ALERT IRRUPTION SERVICIO OPERATIVO PRUEBAS OK TRNA RBM PRUEBA CON UNA CONSULTA DE SALDO NO SE HACE CONSIGNACIÓN NI RETIRO</t>
  </si>
  <si>
    <t>AB1HZ158</t>
  </si>
  <si>
    <t>3058460</t>
  </si>
  <si>
    <t>3007043621</t>
  </si>
  <si>
    <t>DISTRICOL INVERSIONES OKAMA LE</t>
  </si>
  <si>
    <t>FO-25-1875246</t>
  </si>
  <si>
    <t>25/11/2025 SE ESCALA PARA VISITA. LLAMAR ANTES DE VISITAR, CONFIRMAR FALLA Y DATOS | 26/11/2025 SE CAMBIA EQUIPO POR CONSTANTE PROBLEMA CON LECTOR CHIP</t>
  </si>
  <si>
    <t>9AFZZ324</t>
  </si>
  <si>
    <t>3058807</t>
  </si>
  <si>
    <t>3007051486</t>
  </si>
  <si>
    <t>PTM  BARRANQUILLA  REMATES TOD</t>
  </si>
  <si>
    <t>FO-25-1875236</t>
  </si>
  <si>
    <t>25/11/2025 SE ESCALA PARA VISITA. LLAMAR ANTES DE VISITAR, CONFIRMAR FALLA Y DATOS | 25/11/2025 SE REMPLAZA LECTOR DE BARRAS, EL QUE TENIA, NO ENCENDÍA</t>
  </si>
  <si>
    <t>AD09Z854 FUA0E703</t>
  </si>
  <si>
    <t>5674</t>
  </si>
  <si>
    <t>3058869</t>
  </si>
  <si>
    <t>3007036219</t>
  </si>
  <si>
    <t>SAN VICENTE</t>
  </si>
  <si>
    <t>BARRIO LA VIRGEN SAN VICENTE F</t>
  </si>
  <si>
    <t>FO-25-1875572</t>
  </si>
  <si>
    <t>25/11/2025 SE ESCALA PARA VISITA. LLAMAR ANTES DE VISITAR, CONFIRMAR FALLA Y DATOS | 26/11/2025 SE CAMBIA DATAFONO POR LLT</t>
  </si>
  <si>
    <t>AA00A170</t>
  </si>
  <si>
    <t>3059116</t>
  </si>
  <si>
    <t>3007037812</t>
  </si>
  <si>
    <t>PTM BELLO JOHANA</t>
  </si>
  <si>
    <t>FO-25-1875571</t>
  </si>
  <si>
    <t>25/11/2025 SE ESCALA PARA VISITA. LLAMAR ANTES DE VISITAR, CONFIRMAR FALLA Y DATOS | 26/11/2025 SE REALIZA LIMPIEZA A LA IMPRESORA DEL DATÁFONO, SE DEJAN SERVICIOS FUNCIONANDO CORRECTAMENTE</t>
  </si>
  <si>
    <t>GZ00P317 XPSZZ066</t>
  </si>
  <si>
    <t>3059219</t>
  </si>
  <si>
    <t>3007081865</t>
  </si>
  <si>
    <t>PTM MEDELLIN KRATOS URBAN</t>
  </si>
  <si>
    <t>FO-25-1875757</t>
  </si>
  <si>
    <t>25/11/2025 SE ESCALA PARA VISITA. LLAMAR ANTES DE VISITAR, CONFIRMAR FALLA Y DATOS | 25/11/2025 SE LLAMA AL CLIENTE EL CUAL INFORMA QUE EL EQUIPO HOY AMANECIÓ BIEN Y NO NECESITA VISITA POR LO QUE SE CIERRE ACTIVIDAD</t>
  </si>
  <si>
    <t>3059860</t>
  </si>
  <si>
    <t>3007036701</t>
  </si>
  <si>
    <t>PTM BELLO JARM</t>
  </si>
  <si>
    <t>FO-25-1876391</t>
  </si>
  <si>
    <t>25/11/2025 SE ESCALA PARA VISITA. LLAMAR ANTES DE VISITAR, CONFIRMAR FALLA Y DATOS | 25/11/2025 SE CAMBIA DATÁFONO CON IMPRESORA MALA, NO AVANZA PAPEL, SE DEJAN SERVICIOS FUNCIONANDO CORRECTAMENTE</t>
  </si>
  <si>
    <t>9A00F823</t>
  </si>
  <si>
    <t>3059937</t>
  </si>
  <si>
    <t>3007018302</t>
  </si>
  <si>
    <t>REVAL JUMBO CC SANTAFE MEDELLI</t>
  </si>
  <si>
    <t>FO-25-1876727</t>
  </si>
  <si>
    <t>25/11/2025 SE ESCALA PARA VISITA. LLAMAR ANTES DE VISITAR, CONFIRMAR FALLA Y DATOS | 26/11/2025 SE CAMBIA EQUIPO POR DAÑO UN PUERTO USB</t>
  </si>
  <si>
    <t>BBBBQ044</t>
  </si>
  <si>
    <t>3059977</t>
  </si>
  <si>
    <t>3007034350</t>
  </si>
  <si>
    <t>COMCARD SOACHA LA 38</t>
  </si>
  <si>
    <t>FO-25-1878153</t>
  </si>
  <si>
    <t>25/11/2025 SE ESCALA PARA VISITA. LLAMAR ANTES DE VISITAR, CONFIRMAR FALLA Y DATOS | 26/11/2025 SE VISITA COMERCIO PERO NO ME DEJAN INGRESAR POR NO APARECER EN LA BASE DE DATOS DE BANCOLOMBIA SE ESPERA A LA RESPUESTA DEL CORREO DE BANCOLOMBIA PARA PODER INGRESAR | 26/11/2025 SE CAMBIA EQUIPO POR NO IMPRIMIR EN OCASIONES SE QUEDA ACOSTADO EL PAPEL SE CAMBIA DATÁFONO Y QUEDA TODO OK</t>
  </si>
  <si>
    <t>7ZZZZ921</t>
  </si>
  <si>
    <t>3060093</t>
  </si>
  <si>
    <t>3007076143</t>
  </si>
  <si>
    <t>BARRIO CANTACLARO MONTERIA 7</t>
  </si>
  <si>
    <t>FO-25-1878148</t>
  </si>
  <si>
    <t>25/11/2025 SE ESCALA PARA VISITA. LLAMAR ANTES DE VISITAR, CONFIRMAR FALLA Y DATOS | 26/11/2025 SE REALIZÓ VERIFICACIÓN DE DATAFONO Y FUNCIONA SIN INCONVENIENTES, PRUEBAS OK, TELECARGA DRNA.</t>
  </si>
  <si>
    <t>SX0GZ294</t>
  </si>
  <si>
    <t>3060475</t>
  </si>
  <si>
    <t>FO-25-1878135</t>
  </si>
  <si>
    <t>25/11/2025 SE ESCALA PARA VISITA. LLAMAR ANTES DE VISITAR, CONFIRMAR FALLA Y DATOS | 26/11/2025 SE REVISA EQUIPO SE HACE UNA LIMPIEZA Y EL EQUIPO QUEDA OK Y FUNCIONANDO OK</t>
  </si>
  <si>
    <t>3060541</t>
  </si>
  <si>
    <t>FO-25-1878143</t>
  </si>
  <si>
    <t>25/11/2025 SE ESCALA PARA VISITA. LLAMAR ANTES DE VISITAR, CONFIRMAR FALLA Y DATOS | 26/11/2025 SE LE BAJA LA VERSIÓN AL DATÁFONO DE LA 11.5R A LA 9.90 POR FALLAS EN EL SERVICIO, SE DEJAN SERVICIOS FUNCIONANDO CORRECTAMENTE</t>
  </si>
  <si>
    <t>9DZZZ786</t>
  </si>
  <si>
    <t>3060623</t>
  </si>
  <si>
    <t>3007045509</t>
  </si>
  <si>
    <t>PTM PIEDECUESTA DROGUERIA EDIM</t>
  </si>
  <si>
    <t>FO-25-1878140</t>
  </si>
  <si>
    <t>25/11/2025 SE ESCALA PARA VISITA. LLAMAR ANTES DE VISITAR, CONFIRMAR FALLA Y DATOS | 26/11/2025 SE VISITA COMERCIO SE REALIZA EL CAMBIO DE EQUIPO DATÁFONO OK, MAGIC BOX OK, SE INSTALA VERSION 10.3 OK, SE REALIZAN PRUEBAS OK, LECTOR DE BARRAS OK, PINPAD OK, CB OPERATIVO</t>
  </si>
  <si>
    <t>9C001346 TSZZZ294</t>
  </si>
  <si>
    <t>3060860</t>
  </si>
  <si>
    <t>3007081527</t>
  </si>
  <si>
    <t>PTM LEBRIJA TIENDA J.V</t>
  </si>
  <si>
    <t>FO-25-1878344</t>
  </si>
  <si>
    <t>25/11/2025 SE ESCALA PARA VISITA. LLAMAR ANTES DE VISITAR, CONFIRMAR FALLA Y DATOS | 26/11/2025 CB CON MENSAJE DE CABLE DE RED DESCONECTADO, MAGICBOX EN MAL ESTADO, CAMBIO DE MAGICBOX, EQUIPO CON VERSION 10.3N, PRUEBAS OK. NO PERMITE CIERRE POR FLUJO DE CLIENTES.</t>
  </si>
  <si>
    <t>SPZZZ328 FTZZZ818</t>
  </si>
  <si>
    <t>3061014</t>
  </si>
  <si>
    <t>3007073387</t>
  </si>
  <si>
    <t>PTM YUMBO MINIMARKET EL IMPERI</t>
  </si>
  <si>
    <t>FO-25-1878351</t>
  </si>
  <si>
    <t>25/11/2025 SE ESCALA PARA VISITA. LLAMAR ANTES DE VISITAR, CONFIRMAR FALLA Y DATOS | 26/11/2025 SE REALIZA CAMBIO DE HUB HB1 DETERIORO CABLE, CB BANCOLOMBIA MIXTO, PRUEBAS OK</t>
  </si>
  <si>
    <t>LN00U320 LN00U404</t>
  </si>
  <si>
    <t>3061018</t>
  </si>
  <si>
    <t>3007034691</t>
  </si>
  <si>
    <t>OPRAP SALITRE PLAZA</t>
  </si>
  <si>
    <t>FO-25-1878343</t>
  </si>
  <si>
    <t>25/11/2025 SE ESCALA PARA VISITA. LLAMAR ANTES DE VISITAR, CONFIRMAR FALLA Y DATOS | 26/11/2025 SE LLEGA A CORRESPONSAL A ESPERA DE AUTORIZACIÓN DE ENTRADA | 26/11/2025 EQUIPO DESK3500 NO IMPRIME CORRECTAMENTE, SE REALIZA CAMBIO DE EQUIPO PRUEBA OK</t>
  </si>
  <si>
    <t>BL019983</t>
  </si>
  <si>
    <t>LEON GUERRERO CRISTIAN JOHAN</t>
  </si>
  <si>
    <t>3061309</t>
  </si>
  <si>
    <t>FO-25-1878565</t>
  </si>
  <si>
    <t>25/11/2025 SE ESCALA PARA VISITA. LLAMAR ANTES DE VISITAR, CONFIRMAR FALLA Y DATOS | 26/11/2025 SE REALIZA CAMBIO DE EQUIPO POR FALLAS ALLÁ ALERT IRRUPCIÓN . PRUEBA OK</t>
  </si>
  <si>
    <t>3061748</t>
  </si>
  <si>
    <t>FO-25-1879156</t>
  </si>
  <si>
    <t>25/11/2025 SE ESCALA PARA VISITA. LLAMAR ANTES DE VISITAR, CONFIRMAR FALLA Y DATOS | 26/11/2025 EN LA VISITA TÉCNICA SE REALIZÓ EL CAMBIO DE DATÁFONO YA QUE SE ENCONTRÓ CON EL PUERTO IP BLOQUEADO Y NO ESTABA RECONOCIENDO LA RED DE INTERNET, CONFIGURACIÓN E INICIALIZACIÓN OK VERSIÓN 9.90 ,SE CREARON LOS USUARIOS Y SE REALIZARON LAS PRUEBAS DEJANDO EL SERVICIO OPERANDO SIN FALLAS Y SIN NOVEDAD.</t>
  </si>
  <si>
    <t>3062006</t>
  </si>
  <si>
    <t>3007012494</t>
  </si>
  <si>
    <t>PAGAFACIL  PLAZA MAYORISTA</t>
  </si>
  <si>
    <t>FO-25-1879152</t>
  </si>
  <si>
    <t>25/11/2025 SE ESCALA PARA VISITA. LLAMAR ANTES DE VISITAR, CONFIRMAR FALLA Y DATOS | 26/11/2025 SE REALIZA MANTENIMIENTO A IMPRESORA, EQUIPOS OPERATIVOS</t>
  </si>
  <si>
    <t>DKZZZ578</t>
  </si>
  <si>
    <t>3062265</t>
  </si>
  <si>
    <t>3007036478</t>
  </si>
  <si>
    <t>BARRIO LOS PINOS NEIVA 1</t>
  </si>
  <si>
    <t>FO-25-1879461</t>
  </si>
  <si>
    <t>25/11/2025 SE ESCALA PARA VISITA. LLAMAR ANTES DE VISITAR, CONFIRMAR FALLA Y DATOS | 26/11/2025 SE REALIZA VISITA AL PUNTO SE CAMBIA CABLE MAGIC BOX YA QUE ESTE PRESENTA DAÑO Y NO PERMITE QUE EL EQUIPO ENCIENDA , SE CAMBIA SE REALIZAN PRUEBAS OK, CON OPERATIVO</t>
  </si>
  <si>
    <t>AD0BZ619</t>
  </si>
  <si>
    <t>3062295</t>
  </si>
  <si>
    <t>3007070323</t>
  </si>
  <si>
    <t>BARRIO ALAMEDA CALI 4</t>
  </si>
  <si>
    <t>FO-25-1879516</t>
  </si>
  <si>
    <t>25/11/2025 SE ESCALA PARA VISITA. LLAMAR ANTES DE VISITAR, CONFIRMAR FALLA Y DATOS | 26/11/2025 SE INICIALIZA TERMINAL DE CB BANCOLOMBIA PURO DEBIDO A RG EN TODAS LAS TRX SE REALIZAN PRUEBAS OK.</t>
  </si>
  <si>
    <t>NN005079</t>
  </si>
  <si>
    <t>18753</t>
  </si>
  <si>
    <t>3062463</t>
  </si>
  <si>
    <t>3007046540</t>
  </si>
  <si>
    <t>SAN VICENTE DEL CAGUAN</t>
  </si>
  <si>
    <t>DISTRICOL AGROSOLLA JYJ</t>
  </si>
  <si>
    <t>FO-25-1879514</t>
  </si>
  <si>
    <t>25/11/2025 SE ESCALA PARA VISITA. LLAMAR ANTES DE VISITAR, CONFIRMAR FALLA Y DATOS | 26/11/2025 SE REALIZA CAMBIO DE DATÁFONO YA QUE EL PUERTO DEL INTERNET DEL DATÁFONO SE QUEMÓ, PRUEBAS CB OK SE DEJA OPERATIVO.</t>
  </si>
  <si>
    <t>AD009328</t>
  </si>
  <si>
    <t>TERRESTRE / AEREO</t>
  </si>
  <si>
    <t>3062515</t>
  </si>
  <si>
    <t>3007081102</t>
  </si>
  <si>
    <t>BARRIO SUGAMUXI SOGAMOSO</t>
  </si>
  <si>
    <t>FO-25-1879457</t>
  </si>
  <si>
    <t>25/11/2025 SE ESCALA PARA VISITA. LLAMAR ANTES DE VISITAR, CONFIRMAR FALLA Y DATOS | 26/11/2025 SE REALIZA BORRADO AL EQUIPO INSTALANDO NUEVAMENTE VERSIÓN 10.3N SOLUCIONANDO LA FALLA REPORTADA POR EL CLIENTE EQUIPO EN CONDICIONES ÓPTIMAS PRUEBAS OK CLIENTE CONFORME</t>
  </si>
  <si>
    <t>SHZZZ011</t>
  </si>
  <si>
    <t>3062721</t>
  </si>
  <si>
    <t>FO-25-1880088</t>
  </si>
  <si>
    <t>25/11/2025 SE ESCALA PARA VISITA. LLAMAR ANTES DE VISITAR, CONFIRMAR FALLA Y DATOS | 26/11/2025 SE LLAMA AL CLIENTE Y SE VALIDA INCIDENTE, SE VISITA EL COMERCIO SE ENCUENTRA DATAFONO ESTA FALLANDO LA TAPA DE IMPRESORA POR LO QUE SE CAMBIA RESOLVIENDO EL DAÑO,  SE INICIALIZA TERMINAL EXITOSAMENTE, PRUEBAS OK, TELECARGA TRNA</t>
  </si>
  <si>
    <t>63190</t>
  </si>
  <si>
    <t>3062785</t>
  </si>
  <si>
    <t>3007076954</t>
  </si>
  <si>
    <t>CIRCASIA</t>
  </si>
  <si>
    <t>BARRIO FUNDADORES CIRCASIA 3</t>
  </si>
  <si>
    <t>FO-25-1880081</t>
  </si>
  <si>
    <t>25/11/2025 SE ESCALA PARA VISITA. LLAMAR ANTES DE VISITAR, CONFIRMAR FALLA Y DATOS | 27/11/2025 SE VISITA COMERCIO SE IDENTIFICA DATÁFONO ALERTADO SE REALIZA CAMBIO DE DATÁFONO SE REALIZA PRUEBAS OK</t>
  </si>
  <si>
    <t>A18ZZ391</t>
  </si>
  <si>
    <t>3062976</t>
  </si>
  <si>
    <t>3007078931</t>
  </si>
  <si>
    <t>DISTRICOL LA CALENA</t>
  </si>
  <si>
    <t>FO-25-1880183</t>
  </si>
  <si>
    <t>25/11/2025 SE ESCALA ACTIVIDAD PARA GESTION WOMPI | 26/11/2025 SE REALIZÓ VISITA AL COMERCIO Y SE ENCUENTRA CABLE DE PODER DAÑADO, SE REALIZA CAMBIO PRUEBAS EXITOSA</t>
  </si>
  <si>
    <t>F1SZZ804</t>
  </si>
  <si>
    <t>3063125</t>
  </si>
  <si>
    <t>3007044186</t>
  </si>
  <si>
    <t>DISTRICOL SALUD Y VIDA DROGUER</t>
  </si>
  <si>
    <t>FO-25-1880078</t>
  </si>
  <si>
    <t>25/11/2025 SE ESCALA PARA VISITA. LLAMAR ANTES DE VISITAR, CONFIRMAR FALLA Y DATOS | 26/11/2025 SE REALIZÓ CAMBIO DE EQUIPO OK, USUARIOS OK, PRUEBAS OK, TELECARGA DRNA.</t>
  </si>
  <si>
    <t>AC04Z539</t>
  </si>
  <si>
    <t>3063134</t>
  </si>
  <si>
    <t>3007080605</t>
  </si>
  <si>
    <t>BARRIO LA GAVIOTA IBAGUE 8</t>
  </si>
  <si>
    <t>FO-25-1880074</t>
  </si>
  <si>
    <t>25/11/2025 SE ESCALA PARA VISITA. LLAMAR ANTES DE VISITAR, CONFIRMAR FALLA Y DATOS | 26/11/2025 SE REALIZA CAMBIO DE DATÁFONO POR DAÑO, SE REALIZA PRUEBAS DE FUNCIONAMIENTO EXITOSAS CUBRE CLAVÉ INSTALADO.</t>
  </si>
  <si>
    <t>V6ZZZ823</t>
  </si>
  <si>
    <t>52683</t>
  </si>
  <si>
    <t>3063344</t>
  </si>
  <si>
    <t>3007081098</t>
  </si>
  <si>
    <t>SANDONA</t>
  </si>
  <si>
    <t>BARRIO EL COMERCIO SANDONA</t>
  </si>
  <si>
    <t>FO-25-1881427</t>
  </si>
  <si>
    <t>26/11/2025 SE ESCALA PARA VISITA. LLAMAR ANTES DE VISITAR, CONFIRMAR FALLA Y DATOS | 27/11/2025 SE VERIFICA FALLA DE CABLE DE RED SE CAMBIA CABLE PACHORD SE REALIZA PRUEBAS DE FUNCIONAMIENTO EXITOSAS CB QUEDA OPERATIVO</t>
  </si>
  <si>
    <t>SGZZZ989</t>
  </si>
  <si>
    <t>3063347</t>
  </si>
  <si>
    <t>3007036691</t>
  </si>
  <si>
    <t>PTM MED EL DESCANSO</t>
  </si>
  <si>
    <t>FO-25-1881424</t>
  </si>
  <si>
    <t>26/11/2025 SE ESCALA PARA VISITA. LLAMAR ANTES DE VISITAR, CONFIRMAR FALLA Y DATOS | 26/11/2025 SE CAMBIA DATAFONO POR DAÑO EN CHIP DE LECTOR DE TARJETAS</t>
  </si>
  <si>
    <t>9A00F769</t>
  </si>
  <si>
    <t>3063579</t>
  </si>
  <si>
    <t>3007077736</t>
  </si>
  <si>
    <t>PTM CALI TEXACO CALLE 15</t>
  </si>
  <si>
    <t>FO-25-1881657</t>
  </si>
  <si>
    <t>26/11/2025 SE ESCALA PARA VISITA. LLAMAR ANTES DE VISITAR, CONFIRMAR FALLA Y DATOS | 26/11/2025 SE REALIZA VISITA TÉCNICA EN DONDE EL PINPAD PRESENTAR ALERT IRRUTION SE REALIZA CAMBIO DE PID PAD EN BUEN ESTADO Y CON PRUEBAS OK</t>
  </si>
  <si>
    <t>10NZZ026 EF03Z157</t>
  </si>
  <si>
    <t>3064092</t>
  </si>
  <si>
    <t>FO-25-1881852</t>
  </si>
  <si>
    <t>26/11/2025 SE ESCALA PARA VISITA. LLAMAR ANTES DE VISITAR, CONFIRMAR FALLA Y DATOS | 28/11/2025 SE INGRESA LECTOR CON CABLE EN DETERIORO SE PROCEDE A CAMBIAR PRUEBAS OK TELECARGA DRNA</t>
  </si>
  <si>
    <t>3064109</t>
  </si>
  <si>
    <t>3007041491</t>
  </si>
  <si>
    <t>BARRIO BRUSELAS CARTAGENA DE I</t>
  </si>
  <si>
    <t>FO-25-1881648</t>
  </si>
  <si>
    <t>26/11/2025 SE ESCALA PARA VISITA. LLAMAR ANTES DE VISITAR, CONFIRMAR FALLA Y DATOS | 26/11/2025 SE BORRA SISTEMA OPERATIVO Y VERSIÓN CLAVE DE ELLOS CIERRES NO ENTRABA SE DEJA FUNCIONANDO SIN PROBLEMAS SE HACEN PRUEBAS TODO OK</t>
  </si>
  <si>
    <t>6Z00Y275</t>
  </si>
  <si>
    <t>3064359</t>
  </si>
  <si>
    <t>FO-25-1881844</t>
  </si>
  <si>
    <t>26/11/2025 SE ESCALA PARA VISITA. LLAMAR ANTES DE VISITAR, CONFIRMAR FALLA Y DATOS | 26/11/2025 SE HACE PRESENCIA EN COMERCIO SE REALIZA CAMBIO DE DATÁFONO DEBIDO A QUE NO ES COMPATIBLE CON EL PIN PAD A CAMBIAR SE REALIZA CAMBIO DE EQUIPO DEBIDO A QUE REINICIA LOS PERIFÉRICOS SE REALIZA CAMBIO DE LECTOR DE BARRAS DEBIDO A QUE NO ENVIA DATA COMPLETA 
SE REALIZAN PRUEBAS OK SE CREAN USUARIOS Y CONTRASEÑAS</t>
  </si>
  <si>
    <t>3064538</t>
  </si>
  <si>
    <t>3007054036</t>
  </si>
  <si>
    <t>DISTRICOL PETROSUERTE</t>
  </si>
  <si>
    <t>FO-25-1881837</t>
  </si>
  <si>
    <t>26/11/2025 SE ESCALA PARA VISITA. LLAMAR ANTES DE VISITAR, CONFIRMAR FALLA Y DATOS | 28/11/2025 SE REALIZA CAMBIO DE DATAFONO Y MAGIC BOX, SE HACEN PRUEBAS OK VISITA EXITOSA</t>
  </si>
  <si>
    <t>9B2ZZ597</t>
  </si>
  <si>
    <t>3064585</t>
  </si>
  <si>
    <t>FO-25-1882163</t>
  </si>
  <si>
    <t>25/11/2025 SE ESCALA PARA VISITA. LLAMAR ANTES DE VISITAR, CONFIRMAR FALLA Y DATOS | 26/11/2025 SE REALIZA VISITA TÉCNICA Y SE HACE NECESARIA EL CAMBIO DEL LECTOR DE CÓDIGO DE BARRAS POR FALLAS EN CABLE SE ENCUENTRA AVERIADO PROVOCANDO EL REINICIO DEL DATAFONO, SE RETIRA LECTOR PLACA  798156 Y SE INSTALA LECTORA SYMBOL 1233626, SE REALIZAN PRUEBAS Y SE DEJA EL SERVICIO OK.</t>
  </si>
  <si>
    <t>3064780</t>
  </si>
  <si>
    <t>FO-25-1882193</t>
  </si>
  <si>
    <t>25/11/2025 SE ESCALA PARA VISITA. LLAMAR ANTES DE VISITAR, CONFIRMAR FALLA Y DATOS | 26/11/2025 SE CAMBIA LECTOR POR PERDIDA DE CONFIGURACIÓN SE REALIZAN PRUEBAS EXITOSAS</t>
  </si>
  <si>
    <t>ABC09275</t>
  </si>
  <si>
    <t>3064871</t>
  </si>
  <si>
    <t>FO-25-1882196</t>
  </si>
  <si>
    <t>25/11/2025 SE ESCALA PARA VISITA. LLAMAR ANTES DE VISITAR, CONFIRMAR FALLA Y DATOS | 26/11/2025 DATAFONO NO ENCIENDE, SE VALIDA Y SE ENCUENTRA LA FUENTE DE PODER MALA, SE CAMBIA POR UNA BUENA DE STOCK Y SE NORMALIZAN SERVICIOS, SE HACEN PRUEBAS Y TODO SE DEJA OK</t>
  </si>
  <si>
    <t>3065264</t>
  </si>
  <si>
    <t>3007031061</t>
  </si>
  <si>
    <t>BARRIO CENTRO</t>
  </si>
  <si>
    <t>FO-25-1882773</t>
  </si>
  <si>
    <t>25/11/2025 SE ESCALA PARA VISITA. LLAMAR ANTES DE VISITAR, CONFIRMAR FALLA Y DATOS | 27/11/2025 SE REALIZA LA VISITA SE ENCUENTRA EL DATÁFONO CON PROBLEMAS DE IMPRESIÓN YA QUE NO IMPRIME ALGUNOS CARACTERES SE PROCEDE A CAMBIAR LA TAPA DE LA IMPRESORA PERO EL PROBLEMA PERSISTE, SE PROCEDE A CAMBIAR EL DATÁFONO, SE REALIZAN PRUEBAS Y TODO  OK</t>
  </si>
  <si>
    <t>BYZZZ850</t>
  </si>
  <si>
    <t>3065421</t>
  </si>
  <si>
    <t>FO-25-1882767</t>
  </si>
  <si>
    <t>25/11/2025 SE ESCALA PARA VISITA. LLAMAR ANTES DE VISITAR, CONFIRMAR FALLA Y DATOS | 26/11/2025 SE LLAMA AL CLIENTE E INDICA QUE ESTA EN HORAS DE ALMUERZO Y QUE VUELVE A LAS 2 PM | 26/11/2025 SE CAMBIA PINPAD YA QUE NO LEE TARJETAS</t>
  </si>
  <si>
    <t>3065487</t>
  </si>
  <si>
    <t>FO-25-1883026</t>
  </si>
  <si>
    <t>25/11/2025 SE ESCALA PARA VISITA. LLAMAR ANTES DE VISITAR, CONFIRMAR FALLA Y DATOS | 26/11/2025 SE REALIZA CAMBIO DE EQUIPO DEBIDO A DAÑO EN PUERTO TARJETA, DESPUÉS DE COMPROBACIONES, PRUEBAS OK</t>
  </si>
  <si>
    <t>OB001378 OB000970</t>
  </si>
  <si>
    <t>3065492</t>
  </si>
  <si>
    <t>3007017881</t>
  </si>
  <si>
    <t>PAGAFACIL FRANCISCO PAULA SANT</t>
  </si>
  <si>
    <t>FO-25-1883022</t>
  </si>
  <si>
    <t>25/11/2025 SE ESCALA PARA VISITA. LLAMAR ANTES DE VISITAR, CONFIRMAR FALLA Y DATOS | 27/11/2025 EN SITIO, A LA ESPERA DE AUTORIZACIÓN DE INGRESO POR PARTE DEL CLIENTE | 27/11/2025 SE REALIZA VISITA, SE ENCUENTRA LECTOR DE BARRAS EN DAÑO, SE REALIZA CAMBIO. SE REALIZAN PRUEBAS Y CIERRES OK.</t>
  </si>
  <si>
    <t>A008Z622</t>
  </si>
  <si>
    <t>5055</t>
  </si>
  <si>
    <t>3065525</t>
  </si>
  <si>
    <t>3007073845</t>
  </si>
  <si>
    <t>ARGELIA</t>
  </si>
  <si>
    <t>BARRIO ARGELIA PARQUE ARGELIA</t>
  </si>
  <si>
    <t>FO-25-1882931</t>
  </si>
  <si>
    <t>25/11/2025 SE ESCALA PARA VISITA. LLAMAR ANTES DE VISITAR, CONFIRMAR FALLA Y DATOS | 27/11/2025 SE REALIZÓ CAMBIO DE EQUIPO POR DAÑO EN LECTOR CHIP</t>
  </si>
  <si>
    <t>EG0FZ811</t>
  </si>
  <si>
    <t>3065621</t>
  </si>
  <si>
    <t>3007048665</t>
  </si>
  <si>
    <t>MULTIPAGAS ZARZAL</t>
  </si>
  <si>
    <t>FO-25-1882818</t>
  </si>
  <si>
    <t>25/11/2025 SE ESCALA PARA VISITA. LLAMAR ANTES DE VISITAR, CONFIRMAR FALLA Y DATOS | 27/11/2025 VISITAMOS COMERCIO EL LECTOR DE BARRAS NO LEE BIEN EL CÓDIGO DE BARRAS Y EL HUB GENERA QUE SE REINICIE EL DATÁFONO REALIZAMOS EL CAMBIO DEL DATAFONO Y HUB SE HACEN PRUEBAS OK.</t>
  </si>
  <si>
    <t>BA00L799</t>
  </si>
  <si>
    <t>3065822</t>
  </si>
  <si>
    <t>3007061792</t>
  </si>
  <si>
    <t>BARRIO SAN RAFAEL SAN RAFAEL 2</t>
  </si>
  <si>
    <t>FO-25-1883017</t>
  </si>
  <si>
    <t>25/11/2025 SE ESCALA PARA VISITA. LLAMAR ANTES DE VISITAR, CONFIRMAR FALLA Y DATOS | 27/11/2025 SE REALIZA CAMBIO DE DATAFONO POR PUERTO ETH MALO SE HACEN PRUEBAS OK</t>
  </si>
  <si>
    <t>HA00L039</t>
  </si>
  <si>
    <t>3065887</t>
  </si>
  <si>
    <t>3007044124</t>
  </si>
  <si>
    <t>PAGAFACIL ITAGUI PLAZA</t>
  </si>
  <si>
    <t>FO-25-1883235</t>
  </si>
  <si>
    <t>25/11/2025 SE ESCALA PARA VISITA. LLAMAR ANTES DE VISITAR, CONFIRMAR FALLA Y DATOS | 26/11/2025 SE CAMBIA HUB YA QUE ESTA CAUSANDO REINICIOS</t>
  </si>
  <si>
    <t>9B00V244</t>
  </si>
  <si>
    <t>25807</t>
  </si>
  <si>
    <t>3065926</t>
  </si>
  <si>
    <t>3007049958</t>
  </si>
  <si>
    <t>TIBIRITA</t>
  </si>
  <si>
    <t>BARRIO TIBIRITA TIBIRITA</t>
  </si>
  <si>
    <t>FO-25-1883240</t>
  </si>
  <si>
    <t>25/11/2025 SE ESCALA PARA VISITA. LLAMAR ANTES DE VISITAR, CONFIRMAR FALLA Y DATOS | 27/11/2025 CAMBIO DE EQUIPO POR DAÑO SE REALIZA PRUEBAS OK SE ENTREGA SERVICIO OPERATIVO</t>
  </si>
  <si>
    <t>TR00R916</t>
  </si>
  <si>
    <t>3066375</t>
  </si>
  <si>
    <t>3007068399</t>
  </si>
  <si>
    <t>BARRIO MIRAFLOREZ PIEDECUESTA</t>
  </si>
  <si>
    <t>FO-25-1883719</t>
  </si>
  <si>
    <t>25/11/2025 SE ESCALA PARA VISITA. LLAMAR ANTES DE VISITAR, CONFIRMAR FALLA Y DATOS | 27/11/2025 SE VISITA COMERCIO SE REALIZA LA INSTALACION VERSION 10.3 OK, PRUEBAS OK, LECTOR DE BARRAS OK, CB OPERATIVO</t>
  </si>
  <si>
    <t>AALFZ750</t>
  </si>
  <si>
    <t>3066384</t>
  </si>
  <si>
    <t>3007080838</t>
  </si>
  <si>
    <t>PTM CALI MINIMARKET FULL HOGAR</t>
  </si>
  <si>
    <t>FO-25-1883871</t>
  </si>
  <si>
    <t>26/11/2025 DATÁFONO NO IMPRIME SE HACE MANTENIMIENTO SE LIMPIA Y QUEDA FUNCIONANDO CORRECTAMENTE</t>
  </si>
  <si>
    <t>FHZZZ020 EF03Z205</t>
  </si>
  <si>
    <t>3066434</t>
  </si>
  <si>
    <t>FO-25-1883643</t>
  </si>
  <si>
    <t>25/11/2025 SE ESCALA PARA VISITA. LLAMAR ANTES DE VISITAR, CONFIRMAR FALLA Y DATOS | 27/11/2025 SE VISITA COMERCIO CB BANCOLOMBIA, SE EVIDENCIA QUE EL EQUIPO NO ESTÁ INICIALIZADO, SE REALIZA EL PROCESO PERO EL EQUIPO GENERA RECHAZO GENERAL, SE VALIDA CON ENTIDAD SI ESTÁ BLOQUEADO Y NO HAY BLOQUEO POR PARTE DE ELLOS, SE CAMBIA EQUIPO POR INDICACIÓN DE PAOLA GARZÓN DE RBM Y EL EQUIPO NUEVO CONTINUA CON RECHAZO GENERAL, SE VALIDA CON OPERACIONES Y SE TOMA LA DECISIÓN DE CREAR UNA NUEVA TERMINAL, SE INTENTA REALIZAR INICIALIZACIÓN CON LA NUEVA TERMINAL Y NO INICIALIZA YA QUE SEGÚN PAOLA GARZÓN DE RBM HAY UN PROBLEMA CON LA AFILIACIÓN DEL PUNTO (CÓDIGO ÚNICO) Y POR TAL MOTIVO LA NUEVA TERMINAL NO SUBE A BASE 24, NOS INDICA PAOLA GARZÓN DE RBM QUE SE MANEJARA EL CASO INTERNAMENTE PARA QUE NO TENGAMOS AL CLIENTE A LA ESPERA Y CUANDO TENGAN RESPUESTA LO VISITAREMOS NUEVAMENTE, SE LE INFORMA AL COORDINADOR EL CUAL INDICA CERRAR LA ACTIVIDAD, SE INDICA QUE SE ESTUVO DESDE LAS 10:49 AM HASTA LAS 3:23 PM VALIDANDO INCIDENTE EN EL SITIO.</t>
  </si>
  <si>
    <t>AE005456</t>
  </si>
  <si>
    <t>3066461</t>
  </si>
  <si>
    <t>3007035197</t>
  </si>
  <si>
    <t>FO-25-1883641</t>
  </si>
  <si>
    <t>25/11/2025 SE ESCALA PARA VISITA. LLAMAR ANTES DE VISITAR, CONFIRMAR FALLA Y DATOS | 27/11/2025 SE CAMBIÓ EQUIPO POR FALLAS EN LA IMPRESIÓN DEL PAPEL SE HACEN PRUEBAS EXITOSAS</t>
  </si>
  <si>
    <t>BL0DZ269</t>
  </si>
  <si>
    <t>66383</t>
  </si>
  <si>
    <t>3066473</t>
  </si>
  <si>
    <t>3007080892</t>
  </si>
  <si>
    <t>LA CELIA</t>
  </si>
  <si>
    <t>BARRIO CENTRO LA CELIA 6</t>
  </si>
  <si>
    <t>FO-25-1883664</t>
  </si>
  <si>
    <t>25/11/2025 SE ESCALA PARA VISITA. LLAMAR ANTES DE VISITAR, CONFIRMAR FALLA Y DATOS | 27/11/2025 AL QUITAR LA TAPA DEL EQUIPO SE EVIDENCIA QUE LA BATERÍA NO ESTÁ HACIENDO CONTACTO CON EL ZÓCALO, SE CONECTA Y SE REALIZAN PRUEBAS OK.</t>
  </si>
  <si>
    <t>FGZZZ937</t>
  </si>
  <si>
    <t>3066745</t>
  </si>
  <si>
    <t>3007075792</t>
  </si>
  <si>
    <t>BARRIO LA INDEPENDENCIA CALI</t>
  </si>
  <si>
    <t>FO-25-1884087</t>
  </si>
  <si>
    <t>25/11/2025 SE ESCALA PARA VISITA. LLAMAR ANTES DE VISITAR, CONFIRMAR FALLA Y DATOS | 27/11/2025 SE REALIZA VISITA TÉCNICA EN DONDE ME DOY CUENTA QUE EL DAÑO ES EN EL CABLE MAGIC BOX DESK 3500 DEL DISPOSITIVO SE PROCEDE A CAMBIAR EL CABLE DEL DISPOSITIVO SE PONE OPERATIVO Y CON PRUEBAS EXITOSAS</t>
  </si>
  <si>
    <t>F100V537</t>
  </si>
  <si>
    <t>3067247</t>
  </si>
  <si>
    <t>FO-25-1884864</t>
  </si>
  <si>
    <t>25/11/2025 SE ESCALA PARA VISITA. LLAMAR ANTES DE VISITAR, CONFIRMAR FALLA Y DATOS | 27/11/2025 VISITAMOS COMERCIO EL LECTOR DE BARRAS NO LEE LOS CÓDIGOS, LO CAMBIAMOS Y REALIZAMOS PRUEBAS CON EL NUEVO LECTOR OK.</t>
  </si>
  <si>
    <t>3067628</t>
  </si>
  <si>
    <t>FO-25-1884997</t>
  </si>
  <si>
    <t>25/11/2025 SE ESCALA PARA VISITA. LLAMAR ANTES DE VISITAR, CONFIRMAR FALLA Y DATOS | 27/11/2025 EN LA VISITA TÉCNICA SE REALIZÓ EL CAMBIO DE HUB, CABLE MAGIC BOX Y FUENTE DE PODER YA QUE SE ENCONTRABAN AVERIADOS LOS CABLES, SE VALIDA EL SERVICIO Y SE REALIZARON LAS PRUEBAS DEJANDO EL SERVICIO OPERANDO SIN FALLAS Y SIN NOVEDAD.</t>
  </si>
  <si>
    <t>GA02Z175</t>
  </si>
  <si>
    <t>3067781</t>
  </si>
  <si>
    <t>3007035066</t>
  </si>
  <si>
    <t>BARRIO CENTRO NECOCLI 1</t>
  </si>
  <si>
    <t>FO-25-1885352</t>
  </si>
  <si>
    <t>25/11/2025 SE ESCALA ACTIVIDAD PARA GESTION WOMPI | 27/11/2025 DATAFONO NO AVANZA PAPEL. AL MOMENTO DE IMPRIMIR ALGO SE CORRE HACIA EL COSTADO DERECHO Y SE ATORA. SE CAMBIA POR DATAFONO NUEVO Y SE CORRIGE LA FALLA NORMALIZANDO EL SERVICIO. SE HACEN PRUEBAS DEJANDO TODO OK</t>
  </si>
  <si>
    <t>BL07Z212</t>
  </si>
  <si>
    <t>3067964</t>
  </si>
  <si>
    <t>3007010637</t>
  </si>
  <si>
    <t>AGUSTIN CODAZZI III - CESAR</t>
  </si>
  <si>
    <t>FO-25-1885670</t>
  </si>
  <si>
    <t>25/11/2025 SE ESCALA PARA VISITA. LLAMAR ANTES DE VISITAR, CONFIRMAR FALLA Y DATOS | 27/11/2025 SE REALIZA CAMBIO DE DATAFONO, YA QUE EL CLIENTE MANIFIESTA QUE LAS TECLAS SON MUY DURAS Y LE OCACIONA MOLESTIAS, SE LE RELAIZAN PRUEBAS CON EL NUEVO DATAFONO, DEJANDO SERVICIO FUNCIONAL AL 100% Y CON EL CLIENTE SATISFECHO</t>
  </si>
  <si>
    <t>IZ2ZZ167</t>
  </si>
  <si>
    <t>3068026</t>
  </si>
  <si>
    <t>3007065702</t>
  </si>
  <si>
    <t>PTM FACATATIVA DON PAGO MIKE</t>
  </si>
  <si>
    <t>FO-25-1885673</t>
  </si>
  <si>
    <t>25/11/2025 SE ESCALA PARA VISITA. LLAMAR ANTES DE VISITAR, CONFIRMAR FALLA Y DATOS | 27/11/2025 SE REALIZA CAMBIO DE EQUIPO, QUE PRESENTA DAÑO EN IMPRESIÓN, SE CAMBIÓ PIN PAD Y HUB POR COMPATIBILIDAD, CB REALIZA PRUEBAS DE FUNCIONAMIENTO OK</t>
  </si>
  <si>
    <t>6A00F725 5A00D449</t>
  </si>
  <si>
    <t>3068093</t>
  </si>
  <si>
    <t>3007078980</t>
  </si>
  <si>
    <t>PTM BUCARAMANGA LIZCOPAN</t>
  </si>
  <si>
    <t>FO-25-1885738</t>
  </si>
  <si>
    <t>25/11/2025 SE ESCALA PARA VISITA. LLAMAR ANTES DE VISITAR, CONFIRMAR FALLA Y DATOS | 27/11/2025 SE REALIZA CAMBIO DE DATAFONO POR A6 CAMBIO S.O Y VERSIÓN 9.90 CREACIÓN DE USUARIOS OK NO ES POSIBLE REALIZAR PRUEBAS DADO QUE EL CLIENTE PRESENTA BLOQUEO AL NO HABER REALIZADO COMPENSACIÓN  SE REALIZA VALIDACIÓN CON LINEA 018000953344</t>
  </si>
  <si>
    <t>FACZZ901 FATZZ539</t>
  </si>
  <si>
    <t>3068125</t>
  </si>
  <si>
    <t>FO-25-1885667</t>
  </si>
  <si>
    <t>25/11/2025 SE ESCALA PARA VISITA. LLAMAR ANTES DE VISITAR, CONFIRMAR FALLA Y DATOS | 27/11/2025 SE REALIZA BORRADO DE TRANSACCIONES SE HACEN PRUEBAS OK</t>
  </si>
  <si>
    <t>DA000385</t>
  </si>
  <si>
    <t>3068151</t>
  </si>
  <si>
    <t>3007059022</t>
  </si>
  <si>
    <t>BARRIO CISNEROS MEDELLIN</t>
  </si>
  <si>
    <t>FO-25-1885734</t>
  </si>
  <si>
    <t>25/11/2025 SE ESCALA PARA VISITA. LLAMAR ANTES DE VISITAR, CONFIRMAR FALLA Y DATOS | 27/11/2025 SE LLAMA AL NÚMERO INDICADO Y LA USUARIA DANIELA OCAMPO CON CC 1036618304 INDICA QUE EL DATAFONO NO LE ENCENDÍA, LE HAGO VIDEO LLAMADA Y VEO QUE LA FUENTE NO ESTA CONECTADA AL ENSORTIJADO QUE VA AL DATAFONO, SE PROCEDE A CONECTAR CORRECTAMENTE LA FUENTE Y EL EQUIPO QUEDA OK Y FUNCIONANDO OK</t>
  </si>
  <si>
    <t>3068587</t>
  </si>
  <si>
    <t>3007029997</t>
  </si>
  <si>
    <t>PAGAFACIL VIVA LAURELES</t>
  </si>
  <si>
    <t>FO-25-1887203</t>
  </si>
  <si>
    <t>25/11/2025 SE ESCALA PARA VISITA. LLAMAR ANTES DE VISITAR, CONFIRMAR FALLA Y DATOS | 27/11/2025 SE REVISA EQUIPO Y SE ENCUENTRA OK, REVISO LOS CABLES Y LA FALLA ESTA EN EL CABLE DEL HUB QUE ESTABA MAL CONECTADO Y ESTO ERA LO QUE ESTABA REINICIANDO EL EQUIPO Y EL PINPAD, PROCEDO A CONECTARLO BIEN DEJANDO TODO FUNCIONANDO OK</t>
  </si>
  <si>
    <t>BBNZZ971</t>
  </si>
  <si>
    <t>3068596</t>
  </si>
  <si>
    <t>3007054779</t>
  </si>
  <si>
    <t>DISTRICOL MOTOADVENTUREDEPLANE</t>
  </si>
  <si>
    <t>FO-25-1887680</t>
  </si>
  <si>
    <t>25/11/2025 SE ESCALA PARA VISITA. LLAMAR ANTES DE VISITAR, CONFIRMAR FALLA Y DATOS | 27/11/2025 SE REALIZÓ CAMBIO DE LECTOR OK, PRUEBAS OK, TELECARGA DRNA.</t>
  </si>
  <si>
    <t>TR8ZZ935</t>
  </si>
  <si>
    <t>3068646</t>
  </si>
  <si>
    <t>3007066219</t>
  </si>
  <si>
    <t>BARRIO BOCANEGRA CARTAGENA DE</t>
  </si>
  <si>
    <t>FO-25-1886829</t>
  </si>
  <si>
    <t>25/11/2025 SE ESCALA PARA VISITA. LLAMAR ANTES DE VISITAR, CONFIRMAR FALLA Y DATOS | 28/11/2025 SE REALIZA REVISIÓN DEL EQUIPO SALÍA ERROR CONEXIÓN SE VERIFICA PARÁMETROS Y QUEDA OK SE HACEN PRUEBAS SE CAMBIA CABLE MAGIC BOX</t>
  </si>
  <si>
    <t>2A00L297</t>
  </si>
  <si>
    <t>3068654</t>
  </si>
  <si>
    <t>FO-25-1886916</t>
  </si>
  <si>
    <t>25/11/2025 SE ESCALA PARA VISITA. LLAMAR ANTES DE VISITAR, CONFIRMAR FALLA Y DATOS | 27/11/2025 DATAFONO CON MENSAJE DE CABLE ETHERNET. SE VALIDAN CONEXIONES Y SE COMPRUEBA CONFIGURACIONES, SE INICIALIZA EL DATAFONO Y SE NORMALIZA EL SERVICIO SE HACEN PRUBAS Y SE DEJ TODO OK</t>
  </si>
  <si>
    <t>3068877</t>
  </si>
  <si>
    <t>3007043699</t>
  </si>
  <si>
    <t>DISTRICOL COMPUCELTV REPARACIO</t>
  </si>
  <si>
    <t>FO-25-1895573</t>
  </si>
  <si>
    <t>27/11/2025 SE ESCALA PARA VISITA. LLAMAR ANTES DE VISITAR, CONFIRMAR FALLA Y DATOS | 28/11/2025 DATAFONOS DESK 3500 PLACA 1036721 IMPRIME CARACTERES BORROSOS, SE PROCEDE A HACER CAMBIO DE RODILLO SOLUCIONANDO LA FALLA. DATAFONOS 1172650 PRESENTA PROBLEMAS CON LA LECTORA 749683 ESTÁ NO ENCIENDE TIENE EL CABLE MALO. SE CAMBIA POR UNA NUEVA LECTORA SOLUCIONANDO EL PROBLEM.</t>
  </si>
  <si>
    <t>TRDZZ160-ABHZZ175</t>
  </si>
  <si>
    <t>3068933</t>
  </si>
  <si>
    <t>3007053746</t>
  </si>
  <si>
    <t>PTM BOGOTA INTERCALIMA VERAGUA</t>
  </si>
  <si>
    <t>FO-25-1895565</t>
  </si>
  <si>
    <t>27/11/2025 SE ESCALA PARA VISITA. LLAMAR ANTES DE VISITAR, CONFIRMAR FALLA Y DATOS | 27/11/2025 CAMBIO DE EQUIPO QUEMADO PRUEBAS OK  NO SE REALIZAN PRUEBAS CON TARJETA YA QUE NO SE CUENTA CON ESTA COMERCIO TAMPOCO 
NO SE REALIZAN PRUEBAS DE ADQUIRENCIA POR MISMO MOTIVO</t>
  </si>
  <si>
    <t>II0XZ193 II0XZ241</t>
  </si>
  <si>
    <t>3069008</t>
  </si>
  <si>
    <t>3007012003</t>
  </si>
  <si>
    <t>TURBO III</t>
  </si>
  <si>
    <t>FO-25-1888411</t>
  </si>
  <si>
    <t>25/11/2025 SE ESCALA PARA VISITA. LLAMAR ANTES DE VISITAR, CONFIRMAR FALLA Y DATOS | 27/11/2025 DATAFONO PAPEL NO AVANZA SE VALIDA TAPA DE IMPRESORA Y SE ENCUENTRA EN OPTIMAS CONDICIONES SE PERCATA QUE EL RODILLO ESTA LISO, SE PROCEDE A CAMBIAR EL RODILLO Y SE NORMALIZA EL EQUIPO, SE HACEN PRUEBAS DE IMPRESIÓN Y SE DEJA TODO OK</t>
  </si>
  <si>
    <t>JAAAF480</t>
  </si>
  <si>
    <t>3069250</t>
  </si>
  <si>
    <t>FO-25-1895563</t>
  </si>
  <si>
    <t>27/11/2025 SE ESCALA PARA VISITA. LLAMAR ANTES DE VISITAR, CONFIRMAR FALLA Y DATOS | 27/11/2025 SE REALIZA VISITA TÉCNICA EN DONDE SE PROCEDE A REALIZAR CAMBIO DE DISPOSITIVO POR COMBO, 2600, YA QUE EL DISPOSITIVO DESK NO PERMITE REALIZAR TRANSACCIONES, SE PROCEDE A REALIZAR CAMBIO, QUEDO DISPOSITIVO OPERATIVO Y EN UN BUEN ESTADO</t>
  </si>
  <si>
    <t>AAAOZ885</t>
  </si>
  <si>
    <t>3069887</t>
  </si>
  <si>
    <t>3007064507</t>
  </si>
  <si>
    <t>PTM BOGOTA MULTISERVICIOS HAL</t>
  </si>
  <si>
    <t>FO-25-1895626</t>
  </si>
  <si>
    <t>27/11/2025 SE ESCALA PARA VISITA. LLAMAR ANTES DE VISITAR, CONFIRMAR FALLA Y DATOS | 28/11/2025 SE VISITA COMERCIO, SE EVIDENCIA QUE  EL DATAFONO (DESK 3500) SE ENCUENTRA SIN CONEXIÓN A INTERNET, SE CAMBIA CABLE ENTORCHADO SE CAMBIA CABLE PATCH CORD, SE INSTALA CUBRE CLAVE, SE REALIZAN PRUEBAS, PRUEBAS OK</t>
  </si>
  <si>
    <t>1A003725 1A003463</t>
  </si>
  <si>
    <t>3070113</t>
  </si>
  <si>
    <t>FO-25-1896051</t>
  </si>
  <si>
    <t>27/11/2025 SE ESCALA PARA VISITA. LLAMAR ANTES DE VISITAR, CONFIRMAR FALLA Y DATOS | 27/11/2025 SE CAMBIA EQUIPO POR DAÑO EN IMPRESORA</t>
  </si>
  <si>
    <t>SKZZZ578</t>
  </si>
  <si>
    <t>3070179</t>
  </si>
  <si>
    <t>3007042961</t>
  </si>
  <si>
    <t>DISTRICOL AUTORESPUESTOS LA 15</t>
  </si>
  <si>
    <t>FO-25-1896359</t>
  </si>
  <si>
    <t>27/11/2025 SE ESCALA PARA VISITA. LLAMAR ANTES DE VISITAR, CONFIRMAR FALLA Y DATOS | 27/11/2025 SE REALIZA CAMBIO DE DATÁFONO POR DETERIORO EN TECLADO, CB REALIZA PRUEBAS DE FUNCIONAMIENTO OK</t>
  </si>
  <si>
    <t>AB8ZZ971</t>
  </si>
  <si>
    <t>3070402</t>
  </si>
  <si>
    <t>FO-25-1896357</t>
  </si>
  <si>
    <t>27/11/2025 SE ESCALA PARA VISITA. LLAMAR ANTES DE VISITAR, CONFIRMAR FALLA Y DATOS | 28/11/2025 SE INGRESA EQUIPO CON IMPRESORA NO AVANZA PAPEL SE PROCEDE A CAMBIAR PRUEBAS OK TELECARGA DRNA</t>
  </si>
  <si>
    <t>76606</t>
  </si>
  <si>
    <t>3070732</t>
  </si>
  <si>
    <t>3007011699</t>
  </si>
  <si>
    <t>RESTREPO VALLE DEL CAUCA</t>
  </si>
  <si>
    <t>FO-25-1896350</t>
  </si>
  <si>
    <t>27/11/2025 SE ESCALA PARA VISITA. LLAMAR ANTES DE VISITAR, CONFIRMAR FALLA Y DATOS | 28/11/2025 SE REALIZA CAMBIO DE EQUIPO E9 PUERTO USB MALO, CB BANCOLOMBIA PURO, PUURBAS OK</t>
  </si>
  <si>
    <t>JAAAF663</t>
  </si>
  <si>
    <t>3071040</t>
  </si>
  <si>
    <t>FO-25-1897385</t>
  </si>
  <si>
    <t>27/11/2025 SE ESCALA PARA VISITA. LLAMAR ANTES DE VISITAR, CONFIRMAR FALLA Y DATOS | 27/11/2025 SE REVISA TODO Y SE EVIDENCIA QUE EL PINPAD ESTABA MAL CONECTADO, PROCEDO A CONECTARLO BIEN DEJÁNDOLO OK</t>
  </si>
  <si>
    <t>ANZZZ801</t>
  </si>
  <si>
    <t>3071227</t>
  </si>
  <si>
    <t>3007046433</t>
  </si>
  <si>
    <t>OPRAP CENTRO C OMERCIAL PASEO</t>
  </si>
  <si>
    <t>FO-25-1897384</t>
  </si>
  <si>
    <t>27/11/2025 SE ESCALA PARA VISITA. LLAMAR ANTES DE VISITAR, CONFIRMAR FALLA Y DATOS | 28/11/2025 SE REALIZA VISITA DE CAMPO ENCONTRADO QUE EQUIPO SE REINICIA CONSTANTEMENTE Y LECTORA NO LEE LOS CÓDIGOS DE BARRAS,  POR LO ANTERIOR SE PROCEDE A CAMBIAR HUB Y LECTORA SE HACEN PRUEBAS OK, CUPO Y USUARIO OK.</t>
  </si>
  <si>
    <t>II005764</t>
  </si>
  <si>
    <t>3071333</t>
  </si>
  <si>
    <t>3007065910</t>
  </si>
  <si>
    <t>BARRIO JARDIN CANDELARIA</t>
  </si>
  <si>
    <t>FO-25-1897374</t>
  </si>
  <si>
    <t>27/11/2025 SE ESCALA PARA VISITA. LLAMAR ANTES DE VISITAR, CONFIRMAR FALLA Y DATOS | 28/11/2025 SE LIMPIA PORTARROLLOS Y QUEDA FUNCIONANDO CORRECTAMENTE</t>
  </si>
  <si>
    <t>3A00G824</t>
  </si>
  <si>
    <t>44378</t>
  </si>
  <si>
    <t>3071525</t>
  </si>
  <si>
    <t>3007057635</t>
  </si>
  <si>
    <t>HATONUEVO</t>
  </si>
  <si>
    <t>MULTIPAGAS  HATONUEVO</t>
  </si>
  <si>
    <t>FO-25-1897372</t>
  </si>
  <si>
    <t>27/11/2025 SE ESCALA PARA VISITA. LLAMAR ANTES DE VISITAR, CONFIRMAR FALLA Y DATOS | 28/11/2025 SE REALIZA CAMBIO DE DATAFONO, YA QUE NO IMPRIMIA ALGUNOS CARACTERES Y SALIAN MUY BORROSOS, SE REALIZAN PRUEBAS DEJANDO SERVICIO FUNCIONAL AL 100 %</t>
  </si>
  <si>
    <t>JA00N369</t>
  </si>
  <si>
    <t>3071571</t>
  </si>
  <si>
    <t>3007042009</t>
  </si>
  <si>
    <t>DISTRICOL RAPITIENDA DEL VALLE</t>
  </si>
  <si>
    <t>FO-25-1897537</t>
  </si>
  <si>
    <t>27/11/2025 SE ESCALA PARA VISITA. LLAMAR ANTES DE VISITAR, CONFIRMAR FALLA Y DATOS | 28/11/2025 SE VISITA CORRESPONSAL Y SE REEMPLAZA CABLE TEFF AVERIADO. TRANSACCIONES DE PRUEBA EXITOSAS</t>
  </si>
  <si>
    <t>WN00F869</t>
  </si>
  <si>
    <t>3071759</t>
  </si>
  <si>
    <t>3007027376</t>
  </si>
  <si>
    <t>PAGAFACIL CC VENTURA PLAZA</t>
  </si>
  <si>
    <t>FO-25-1897623</t>
  </si>
  <si>
    <t>27/11/2025 SE ESCALA PARA VISITA. LLAMAR ANTES DE VISITAR, CONFIRMAR FALLA Y DATOS | 28/11/2025 SE VISITA COMERCIO Y SE FORMATEA DATÁFONO, SE REALIZAN CIERRES Y PRUEBAS OK</t>
  </si>
  <si>
    <t>999VZ117</t>
  </si>
  <si>
    <t>3071887</t>
  </si>
  <si>
    <t>FO-25-1897895</t>
  </si>
  <si>
    <t>27/11/2025 SE ESCALA PARA VISITA. LLAMAR ANTES DE VISITAR, CONFIRMAR FALLA Y DATOS | 28/11/2025 SE LLEGA A COMERCIO SE CAMBIA PIND PAD POR DAÑO FÍSICO EN TECLADO</t>
  </si>
  <si>
    <t>7A00B308</t>
  </si>
  <si>
    <t>3071966</t>
  </si>
  <si>
    <t>3007013579</t>
  </si>
  <si>
    <t>ALKOMPRAR DOSQUEBRADAS</t>
  </si>
  <si>
    <t>FO-25-1898298</t>
  </si>
  <si>
    <t>27/11/2025 SE ESCALA PARA VISITA. LLAMAR ANTES DE VISITAR, CONFIRMAR FALLA Y DATOS | 28/11/2025 SE LLEGA AL PUNTO, SE ESTÁ EN ESPERA AL PERMISO PARA PODER INGRESAR AL CB. | 28/11/2025 SE CAMBIA EQUIPO POR DAÑO EN LA TAPA, SE REALIZAN PRUEBAS OK.</t>
  </si>
  <si>
    <t>JAPZZ371</t>
  </si>
  <si>
    <t>3072023</t>
  </si>
  <si>
    <t>FO-25-1898073</t>
  </si>
  <si>
    <t>27/11/2025 SE ESCALA PARA VISITA. LLAMAR ANTES DE VISITAR, CONFIRMAR FALLA Y DATOS | 28/11/2025 EN LA VISITA TÉCNICA SE REALIZÓ EL CAMBIO DE DATÁFONO Y PINPAD YA QUE EL DATÁFONO TENÍA EL TECLADO AVERIADO Y EL PINPAD ESTABA BLOQUEADO,(ALERT IRRUPTION), CONFIGURACIÓN E INICIALIZACIÓN OK, SE CREARON LOS USUARIOS Y SE REALIZARON LAS PRUEBAS DEJANDO EL SERVICIO OPERANDO SIN FALLAS Y SIN NOVEDAD.</t>
  </si>
  <si>
    <t>JYZZZ380</t>
  </si>
  <si>
    <t>3072027</t>
  </si>
  <si>
    <t>3007080698</t>
  </si>
  <si>
    <t>BARRIO SAN HUMBERTO SOACHA 3</t>
  </si>
  <si>
    <t>FO-25-1898308</t>
  </si>
  <si>
    <t>27/11/2025 SE ESCALA PARA VISITA. LLAMAR ANTES DE VISITAR, CONFIRMAR FALLA Y DATOS | 28/11/2025 TÉCNICO EN SITIO | 28/11/2025 SE REALIZA CAMBIO DE EQUIPO EL EQUIPO IMPRIME MUY BORROSO Y CON LINEAS</t>
  </si>
  <si>
    <t>V8ZZZ365</t>
  </si>
  <si>
    <t>3072032</t>
  </si>
  <si>
    <t>3007048444</t>
  </si>
  <si>
    <t>PTM BOGOTA  VIVERES LA HORMIGA</t>
  </si>
  <si>
    <t>FO-25-1898303</t>
  </si>
  <si>
    <t>27/11/2025 SE ESCALA PARA VISITA. LLAMAR ANTES DE VISITAR, CONFIRMAR FALLA Y DATOS | 28/11/2025 SE HACE CONTACTO AL NÚMERO 3134475556 CON LA SEÑORA DIANA CONFIRMANDO FALLA, PODER QUE POR FAVOR PASEMOS DESPUÉS DE LAS 2:30 PM YA QUE DEBE SALIR POR TEMAS DEL COLEGIO DEL NIÑO Y VUELVE MÁS O MENOS SOBRE ESA HORA | 28/11/2025 SE HACE CONTACTO AL NÚMERO 3134475556 CON LA SEÑORA DIANA CONFIRMANDO FALLA,  QUE POR FAVOR PASEMOS DESPUÉS YA QUE DEBE SALIR POR TEMAS DEL COLEGIO DEL NIÑO</t>
  </si>
  <si>
    <t>3072191</t>
  </si>
  <si>
    <t>FO-25-1898330</t>
  </si>
  <si>
    <t>27/11/2025 SE ESCALA PARA VISITA. LLAMAR ANTES DE VISITAR, CONFIRMAR FALLA Y DATOS | 28/11/2025 SE VALIDAN NUEVAMENTE LOS PARÁMETROS Y SE RECONFIGURAR EL DATÁFONO. TODO QUEDA FUNCIONANDO CORRECTAMENTE.</t>
  </si>
  <si>
    <t>3072542</t>
  </si>
  <si>
    <t>3007064224</t>
  </si>
  <si>
    <t>DISTRICOL DROGERIA ECO FARMA</t>
  </si>
  <si>
    <t>FO-25-1898627</t>
  </si>
  <si>
    <t>27/11/2025 SE ESCALA PARA VISITA. LLAMAR ANTES DE VISITAR, CONFIRMAR FALLA Y DATOS | 27/11/2025 SE VISITA SITIO, SE CAMBIA DATAFONO POR DAÑO EN IMPRESORA OK. PRUEBAS EXITOSAS</t>
  </si>
  <si>
    <t>AA000640</t>
  </si>
  <si>
    <t>3072925</t>
  </si>
  <si>
    <t>FO-25-1898934</t>
  </si>
  <si>
    <t>27/11/2025 SE ESCALA PARA VISITA. LLAMAR ANTES DE VISITAR, CONFIRMAR FALLA Y DATOS | 28/11/2025 SE REALIZA CAMBIO DE EQUIPO POR DAÑO EN EL PIN PAD, DESK 3500 INCOMPATIBLE CON PIN PAD 1600, SE REALIZAN PRUEBAS OK.</t>
  </si>
  <si>
    <t>3072986</t>
  </si>
  <si>
    <t>3007029932</t>
  </si>
  <si>
    <t>COMCARD JG AGIL</t>
  </si>
  <si>
    <t>FO-25-1899412</t>
  </si>
  <si>
    <t>27/11/2025 SE ESCALA PARA VISITA. LLAMAR ANTES DE VISITAR, CONFIRMAR FALLA Y DATOS | 28/11/2025 SE FORMATEA EQUIPO DEJÁNDOLO OK, TRANSANDO OK</t>
  </si>
  <si>
    <t>AD00L409 NA001768</t>
  </si>
  <si>
    <t>3073429</t>
  </si>
  <si>
    <t>3007067972</t>
  </si>
  <si>
    <t>MULTIPAGAS IPIALES II</t>
  </si>
  <si>
    <t>FO-25-1899490</t>
  </si>
  <si>
    <t>27/11/2025 SE ESCALA PARA VISITA. LLAMAR ANTES DE VISITAR, CONFIRMAR FALLA Y DATOS | 28/11/2025 SE ESTA A LA ESPERA DE INGRESO AL COMERCIO POR PERMISOS Y ADEMAS POR FLUJO DE CLIENTES EN EL ESTABLECIMIENTO | 28/11/2025 SE VISITA EL CB PARA REVISAR FALLA SE ENCUENTRA HUB CON FALLAS, PROVOCA REINICIOS, SE REALIZA CAMBIO, TAMBIÉN SE REALIZA CAMBIO DE DATÁFONO POR FALLA EN TAPA DE RODILLO Y TECLADO MALO, SE HACE PRUEBAS OK CB OPERATIVO</t>
  </si>
  <si>
    <t>9T00V277</t>
  </si>
  <si>
    <t>3073603</t>
  </si>
  <si>
    <t>FO-25-1899745</t>
  </si>
  <si>
    <t>27/11/2025 SE ESCALA PARA VISITA. LLAMAR ANTES DE VISITAR, CONFIRMAR FALLA Y DATOS | 28/11/2025 SE CAMBIA EL EQUIPO POR ALERT IRRUPTION. TODO QUEDA OK.</t>
  </si>
  <si>
    <t>3073799</t>
  </si>
  <si>
    <t>3007055362</t>
  </si>
  <si>
    <t>DISTRICOL JMC DISTRIBUIDORA</t>
  </si>
  <si>
    <t>FO-25-1900550</t>
  </si>
  <si>
    <t>28/11/2025 SE ESCALA PARA VISITA. LLAMAR ANTES DE VISITAR, CONFIRMAR FALLA Y DATOS | 28/11/2025 EN LA VISITA TÉCNICA SE REALIZÓ EL CAMBIO DE DATÁFONO YA QUE SE ENCONTRÓ CON BASTANTE DETERIORO, SE CAMBIÓ CON FUENTE DE PODER Y CABLE MAGIC BOX, SE CAMBIÓ EL LECTOR YA QUE NO ESTABA ENVIANDO LA DATA COMPLETA, CONFIGURACIÓN E INICIALIZACIÓN OK, SE CREARON LOS USUARIOS Y SE REALIZARON LAS PRUEBAS DEJANDO EL SERVICIO OPERANDO SIN FALLAS Y SIN NOVEDAD.</t>
  </si>
  <si>
    <t>TRDZZ744 // A4VZZ351</t>
  </si>
  <si>
    <t>3074015</t>
  </si>
  <si>
    <t>3007078667</t>
  </si>
  <si>
    <t>DISTRICOL PAPELERIA JODI</t>
  </si>
  <si>
    <t>FO-25-1900627</t>
  </si>
  <si>
    <t>28/11/2025 SE ESCALA PARA VISITA. LLAMAR ANTES DE VISITAR, CONFIRMAR FALLA Y DATOS | 29/11/2025 SE CABÍA CABLE MAGIC BOX YA QUE GENERABA REINICIOS Y PÉRDIDA DE RED. TODO QUEDA OK.</t>
  </si>
  <si>
    <t>SAOZZ083</t>
  </si>
  <si>
    <t>3074099</t>
  </si>
  <si>
    <t>3007059635</t>
  </si>
  <si>
    <t>BARRIO LA CASTELLANA MONTERIA</t>
  </si>
  <si>
    <t>FO-25-1900536</t>
  </si>
  <si>
    <t>28/11/2025 SE ESCALA PARA VISITA. LLAMAR ANTES DE VISITAR, CONFIRMAR FALLA Y DATOS | 28/11/2025 SE CAMBIA MAGIC BOX 2600 OK POR PROBLEMAS DE CONEXIÓN OK. SE REALIZAN PRUEBAS EXITOSAS</t>
  </si>
  <si>
    <t>JA008897</t>
  </si>
  <si>
    <t>3074169</t>
  </si>
  <si>
    <t>3007052840</t>
  </si>
  <si>
    <t>DISTRICOL EDS LA CAMILA</t>
  </si>
  <si>
    <t>FO-25-1900540</t>
  </si>
  <si>
    <t>28/11/2025 SE ESCALA PARA VISITA. LLAMAR ANTES DE VISITAR, CONFIRMAR FALLA Y DATOS | 28/11/2025 PIN PAD NO LEE TARJETAS. SE CAMBIA POR UN PIN PAD NUEVO Y SE HACEN PRUEBAS DEJANDO TODO FUNCIONANDO CORRECTAMENTE</t>
  </si>
  <si>
    <t>BA0IZ143</t>
  </si>
  <si>
    <t>3074205</t>
  </si>
  <si>
    <t>3007017672</t>
  </si>
  <si>
    <t>COMCARD MEDELLIN CARIBE</t>
  </si>
  <si>
    <t>FO-25-1900545</t>
  </si>
  <si>
    <t>28/11/2025 SE ESCALA PARA VISITA. LLAMAR ANTES DE VISITAR, CONFIRMAR FALLA Y DATOS | 28/11/2025 SE CAMBIA EQUIPO POR DAÑO EN IMPRESIÓN (NO AVANZA PAPEL)</t>
  </si>
  <si>
    <t>BL015859 NA001731</t>
  </si>
  <si>
    <t>3074294</t>
  </si>
  <si>
    <t>3007041224</t>
  </si>
  <si>
    <t>BARRIO EL 3 TURBO</t>
  </si>
  <si>
    <t>FO-25-1900988</t>
  </si>
  <si>
    <t>28/11/2025 SE ESCALA PARA VISITA. LLAMAR ANTES DE VISITAR, CONFIRMAR FALLA Y DATOS | 28/11/2025 DATÁFONO ATASCA EL PAPEL, SE VALIDA Y SE IDENTIFICA QUE ES LA TAPA DE LA IMPRESORA QUE ESTÁ DEFECTUOSA, SE CAMBIA TAPA Y SE HACEN PRUEBAS DE IMPRESIÓN DEJANDO TODO EN SU NORMALIDAD</t>
  </si>
  <si>
    <t>9L8ZZ665</t>
  </si>
  <si>
    <t>3074782</t>
  </si>
  <si>
    <t>3007038498</t>
  </si>
  <si>
    <t>BARRIO LIBERTADOR RIOHACHA</t>
  </si>
  <si>
    <t>FO-25-1900978</t>
  </si>
  <si>
    <t>28/11/2025 SE ESCALA PARA VISITA. LLAMAR ANTES DE VISITAR, CONFIRMAR FALLA Y DATOS | 29/11/2025 SE REALIZA VISITA TÉCNICA, SE CAMBIA EL LECTOR DE BARRAS, SE REALIZAN PRUEBAS EXITOSAS, EQUIPO FUNCIONA CORRECTAMENTE, CB QUEDA OPERATIVO.</t>
  </si>
  <si>
    <t>GZ00X598 GB00Z356</t>
  </si>
  <si>
    <t>3074788</t>
  </si>
  <si>
    <t>FO-25-1900977</t>
  </si>
  <si>
    <t>28/11/2025 SE ESCALA PARA VISITA. LLAMAR ANTES DE VISITAR, CONFIRMAR FALLA Y DATOS | 28/11/2025 SE VERIFICÓ FALLA DE COMUNICACIÓN Y ENCENDIDO DE PINPAD Y LECTORA, SE REALIZO PRUEBAS DE HUB, CONEXIÓN DIRECTA AL DATÁFONO PERO FALLA PERSISTE SE ENCONTRÓ DAÑO EN CONEXIÓN DEL DATAFONO DEL PUERTO USB, SE CAMBIA DATAFONO SE EJECUTAN PRUEBAS TX EXITOSAS QUEDA OPERATIVO.</t>
  </si>
  <si>
    <t>3074824</t>
  </si>
  <si>
    <t>3007030545</t>
  </si>
  <si>
    <t>MULTIPAGAS CANDELARIA ALCALDIA</t>
  </si>
  <si>
    <t>FO-25-1900980</t>
  </si>
  <si>
    <t>28/11/2025 SE ESCALA PARA VISITA. LLAMAR ANTES DE VISITAR, CONFIRMAR FALLA Y DATOS | 28/11/2025 SE CAMBIA LECTORA YA QUE TIENE MALO</t>
  </si>
  <si>
    <t>TR008495</t>
  </si>
  <si>
    <t>3075395</t>
  </si>
  <si>
    <t>3007032941</t>
  </si>
  <si>
    <t>COMCARD ITAGUI PAPELERIA ASTUR</t>
  </si>
  <si>
    <t>FO-25-1901797</t>
  </si>
  <si>
    <t>28/11/2025 SE ESCALA PARA VISITA. LLAMAR ANTES DE VISITAR, CONFIRMAR FALLA Y DATOS | 28/11/2025 SE REALIZA CAMBIO DE DATAFONO PORQUE SE REINICIA Y RECHAZA TARJETAS SE HACEN PRUEBAS OK</t>
  </si>
  <si>
    <t>11XZZ538</t>
  </si>
  <si>
    <t>3075479</t>
  </si>
  <si>
    <t>3007070896</t>
  </si>
  <si>
    <t>OPRAP EXITO GALERIA NORTE</t>
  </si>
  <si>
    <t>FO-25-1901782</t>
  </si>
  <si>
    <t>28/11/2025 SE ESCALA PARA VISITA. LLAMAR ANTES DE VISITAR, CONFIRMAR FALLA Y DATOS | 29/11/2025 SE VISITA COMERCIO CB BANCOLOMBIA ROBUSTO, SE CAMBIA FUENTE DE PODER YA QUE ESTÁ DETERIORADO EL CABLE, SE DEJA LA NUEVA CON CABLEADO ORGANIZADO Y SE REALIZAN PRUEBAS DE EQUIPO OK, SERVICIO RESTABLECIDO.</t>
  </si>
  <si>
    <t>EG00B185</t>
  </si>
  <si>
    <t>3075615</t>
  </si>
  <si>
    <t>3007075258</t>
  </si>
  <si>
    <t>BARRIO SAN JOAQUIN LA MESA 1</t>
  </si>
  <si>
    <t>FO-25-1901787</t>
  </si>
  <si>
    <t>28/11/2025 SE ESCALA PARA VISITA. LLAMAR ANTES DE VISITAR, CONFIRMAR FALLA Y DATOS | 29/11/2025 SE REALIZA CAMBIO DE EQUIPO QUEMADO 
PRUEBAS DE CONSIGNACIÓN OK RETIROS OK</t>
  </si>
  <si>
    <t>EXZZZ696</t>
  </si>
  <si>
    <t>3075626</t>
  </si>
  <si>
    <t>3007070386</t>
  </si>
  <si>
    <t>PTM YUMBO MEDICALMAR</t>
  </si>
  <si>
    <t>FO-25-1901778</t>
  </si>
  <si>
    <t>28/11/2025 SE ESCALA PARA VISITA. LLAMAR ANTES DE VISITAR, CONFIRMAR FALLA Y DATOS | 29/11/2025 SE VISITA CORRESPONSAL Y SE REEMPLAZA LECTOR POR DAÑO. TRANSACCIONES DE PRUEBA EXITOSAS</t>
  </si>
  <si>
    <t>NN006480</t>
  </si>
  <si>
    <t>3075920</t>
  </si>
  <si>
    <t>3007047284</t>
  </si>
  <si>
    <t>BARRIO CENTRO MAICAO 16</t>
  </si>
  <si>
    <t>FO-25-1901859</t>
  </si>
  <si>
    <t>28/11/2025 SE ESCALA PARA VISITA. LLAMAR ANTES DE VISITAR, CONFIRMAR FALLA Y DATOS | 28/11/2025 SE REALIZA VISITA TÉCNICA, SE CAMBIA EL HUB, SE REALIZAN PRUEBAS EXITOSAS, EQUIPO FUNCIONA CORRECTAMENTE, CB QUEDA OPERATIVO.</t>
  </si>
  <si>
    <t>TR00D592</t>
  </si>
  <si>
    <t>3076384</t>
  </si>
  <si>
    <t>3007037234</t>
  </si>
  <si>
    <t>PTM SOACHA HABLEMOS</t>
  </si>
  <si>
    <t>FO-25-1903557</t>
  </si>
  <si>
    <t>28/11/2025 SE ESCALA PARA VISITA. LLAMAR ANTES DE VISITAR, CONFIRMAR FALLA Y DATOS | 29/11/2025 SE REALIZA MANTENIMIENTO EN IMPRESORA DEL CLIENTE POR ACUMULACIÓN DE POLVO SERVICIO QUEDA OPERATIVO PRUEBAS OK TRNA RBM SE HACE CONSULTA DE SALDO NO HAY COMO HACER RETIRO Y CUANDO</t>
  </si>
  <si>
    <t>GZ00L658 9T6ZZ395</t>
  </si>
  <si>
    <t>3076492</t>
  </si>
  <si>
    <t>3007073884</t>
  </si>
  <si>
    <t>BARRIO OSPINA EL CARMEN DE VIO</t>
  </si>
  <si>
    <t>FO-25-1903540</t>
  </si>
  <si>
    <t>28/11/2025 SE ESCALA PARA VISITA. LLAMAR ANTES DE VISITAR, CONFIRMAR FALLA Y DATOS | 29/11/2025 SE REALIZA CAMBIO DE PINPAD PORQ ESTA ALERTADO</t>
  </si>
  <si>
    <t>ON0IZ190</t>
  </si>
  <si>
    <t>3076615</t>
  </si>
  <si>
    <t>3007029987</t>
  </si>
  <si>
    <t>BARRIO VILLA FONTANA PALMIRA</t>
  </si>
  <si>
    <t>FO-25-1903551</t>
  </si>
  <si>
    <t>28/11/2025 SE ESCALA PARA VISITA. LLAMAR ANTES DE VISITAR, CONFIRMAR FALLA Y DATOS | 29/11/2025 EN LA VISITA TÉCNICA SE REALIZÓ EL CAMBIO DE DATÁFONO YA QUE SE ENCONTRÓ CON LA IMPRESORA AVERIADA,SE INSTALÓ MAGIC BOX 2600, CONFIGURACIÓN E INICIALIZACIÓN OK, SE CREARON LOS USUARIOS Y SE REALIZARON LAS PRUEBAS DEJANDO EL SERVICIO OPERANDO SIN FALLAS Y SIN NOVEDAD.</t>
  </si>
  <si>
    <t>BBJZZ207 GZ0BZ254</t>
  </si>
  <si>
    <t>3076626</t>
  </si>
  <si>
    <t>3007080856</t>
  </si>
  <si>
    <t>PTM MEDELLIN AMALINA MULTISERV</t>
  </si>
  <si>
    <t>FO-25-1903549</t>
  </si>
  <si>
    <t>28/11/2025 SE ESCALA PARA VISITA. LLAMAR ANTES DE VISITAR, CONFIRMAR FALLA Y DATOS | 29/11/2025 SE REALIZA VALIDACIÓN DEL TECLADO Y SE EVIDENCIA QUE TENÍA UNA TECLA PEGADA SE HACEN PRUEBAS OK</t>
  </si>
  <si>
    <t>FGZZZ992 F9ZZZ974</t>
  </si>
  <si>
    <t>3076909</t>
  </si>
  <si>
    <t>FO-25-1904023</t>
  </si>
  <si>
    <t>28/11/2025 SE ESCALA PARA VISITA. LLAMAR ANTES DE VISITAR, CONFIRMAR FALLA Y DATOS | 29/11/2025 DATAFONO CON PUERTO DE CARGA DAÑADO, SE DEBE REAGENDAR VISITA YA QUE SE SOLICITÓ CAMBIO DE EQUIPO PERO POR LA HORA NO LO PROCESARON DESDE REDEBAN. CLIENTE PIDE VISITA EL DIA LUNES A  LAS 8 AM</t>
  </si>
  <si>
    <t>3077090</t>
  </si>
  <si>
    <t>3007042161</t>
  </si>
  <si>
    <t>DISTRICOL EDS LA FRONTERA</t>
  </si>
  <si>
    <t>FO-25-1904292</t>
  </si>
  <si>
    <t>28/11/2025 SE ESCALA PARA VISITA. LLAMAR ANTES DE VISITAR, CONFIRMAR FALLA Y DATOS | 29/11/2025 EN COMUNICACIÓN CON LA CLIENTE AL NÚMERO PROPORCIONADO EN LA ORDEN DE TRABAJO SEÑOR MAYERLY SE CONFIRMA ATENCIÓN DE VISITA EN INDICA QUE CUENTA SOLO CON RED REDEBAN LA CUAL TIENE LA FALLA | 29/11/2025 SE REALIZA CAMBIO DE EQUIPO POR DAÑO REINICIO DEJANDO PRUEBAS OK , SIN TELECARGA NO AUTORIZADA</t>
  </si>
  <si>
    <t>9A1ZZ209</t>
  </si>
  <si>
    <t>3077213</t>
  </si>
  <si>
    <t>FO-25-1904293</t>
  </si>
  <si>
    <t>28/11/2025 SE ESCALA PARA VISITA. LLAMAR ANTES DE VISITAR, CONFIRMAR FALLA Y DATOS | 29/11/2025 SE LLEGA A PUNTO Y COMERCIO ESTA CERRADO, CLIENTE INDICA QUE CIERRAN A LAS 12 DEL MEDIO DIA, SE DEBE REAGENDAR VISITA</t>
  </si>
  <si>
    <t>3077422</t>
  </si>
  <si>
    <t>3007035153</t>
  </si>
  <si>
    <t>ARA0555 - CENTRO</t>
  </si>
  <si>
    <t>FO-25-1904543</t>
  </si>
  <si>
    <t>28/11/2025 SE ESCALA PARA VISITA. LLAMAR ANTES DE VISITAR, CONFIRMAR FALLA Y DATOS | 28/11/2025 SE ESCALA CASO ARA A LA RED ..SE CIERRA YA QUE NO ATENDEMOS COMERCIOS ARA *RESPUESTA DE LA RED: TU SOLICITUD REFERENTE A GENERACIÓN DE CASOS CB ARA BANCOLOMBIA QUEDÓ RADICADA BAJO EL TICKET NÚMERO XXXXXXX AL ÁREA ENCARGADA.</t>
  </si>
  <si>
    <t>AYALA ROMERO MAYKOL DANILO</t>
  </si>
  <si>
    <t>3077474</t>
  </si>
  <si>
    <t>3007070782</t>
  </si>
  <si>
    <t>BARRIO MEDIACANOA YOTOCO</t>
  </si>
  <si>
    <t>FO-25-1904836</t>
  </si>
  <si>
    <t>28/11/2025 SE ESCALA PARA VISITA. LLAMAR ANTES DE VISITAR, CONFIRMAR FALLA Y DATOS | 29/11/2025 EN LA VISITA TÉCNICA SE REALIZÓ EL CAMBIO DE DATÁFONO YA QUE SE ENCONTRÓ DETERIORADO,SE CAMBIÓ EL CABLE DEL PINPAD YA QUE ESTABA AVERIADO,SE REALIZÓ LIMPIEZA AL LECTOR DE CHIP, CONFIGURACIÓN E INICIALIZACIÓN OK, SE CREARON LOS USUARIOS Y SE REALIZARON LAS PRUEBAS DEJANDO EL SERVICIO OPERANDO SIN FALLAS Y SIN NOVEDAD.</t>
  </si>
  <si>
    <t>A30IZ517</t>
  </si>
  <si>
    <t>3077531</t>
  </si>
  <si>
    <t>FO-25-1904538</t>
  </si>
  <si>
    <t>28/11/2025 SE ESCALA PARA VISITA. LLAMAR ANTES DE VISITAR, CONFIRMAR FALLA Y DATOS | 29/11/2025 SE ESTÁ EN PUNTO DESDE 9:32 Y NO AUTORIZAN ENTRADA | 29/11/2025 SE REALIZA CAMBIO DE HUB POR CABLE MALO Y SE CARGA VERSIÓN 9.90 POR REINICIOS, PRUEBAS OK</t>
  </si>
  <si>
    <t>JAAAV470</t>
  </si>
  <si>
    <t>3078065</t>
  </si>
  <si>
    <t>3007070040</t>
  </si>
  <si>
    <t>REVAL MAYORCA 3</t>
  </si>
  <si>
    <t>FO-25-1905793</t>
  </si>
  <si>
    <t>29/11/2025 SE ESCALA PARA VISITA. LLAMAR ANTES DE VISITAR, CONFIRMAR FALLA Y DATOS | 29/11/2025 SE REALIZA REESTABLECIENDO DE CLAVE SUPERVISOR</t>
  </si>
  <si>
    <t>A30DZ523</t>
  </si>
  <si>
    <t>3078576</t>
  </si>
  <si>
    <t>FO-25-1907031</t>
  </si>
  <si>
    <t>29/11/2025 SE ESCALA PARA VISITA. LLAMAR ANTES DE VISITAR, CONFIRMAR FALLA Y DATOS | 30/11/2025 SE REALIZA CONTACTO CON USUARIO NELSON ROJAS, EL CUAL INDICA QUE LA FALLA FUE SOLUCIONADA, TRABAJA SIN PROBLEMAS, CB QUEDA OPERATIVO</t>
  </si>
  <si>
    <t>3079111</t>
  </si>
  <si>
    <t>3007048699</t>
  </si>
  <si>
    <t>DISTRICOL DROGUERIA LA NOVENA</t>
  </si>
  <si>
    <t>FO-25-1907718</t>
  </si>
  <si>
    <t>29/11/2025 SE ESCALA PARA VISITA. LLAMAR ANTES DE VISITAR, CONFIRMAR FALLA Y DATOS | 30/11/2025 DATAFONO CON FALLAS AL LEER TARJETAS Y SE REINICIABA AL INGRESAR TARJETA, SE  FORMATEA DATAFONO PARA SOLUCIONAR FALLA, SE MONTA SO Y VR 9.90 OK, SE REALIZAN PRUEBAS OK</t>
  </si>
  <si>
    <t>BA00L833</t>
  </si>
  <si>
    <t>COGOLLO ROSSO CAMILO ANDRES</t>
  </si>
  <si>
    <t>TA-25-1251866</t>
  </si>
  <si>
    <t>3007023345</t>
  </si>
  <si>
    <t>COMCARD LA CRUZ MARIAMELA</t>
  </si>
  <si>
    <t>FO-25-1760912</t>
  </si>
  <si>
    <t>31/10/2025 SE LLAMA A CLIENTE Y NOS COMENTA QUE EL DÍA DE HOY NO PUEDE ATENDER, QUE MAÑANA MUY TEMPRANO SI | 01/11/2025 SE REALIZA CAMBIO DE VERSIÓN Y QUEDA CON LA 9.90 EN UN DESK 3500. EL CAMBIO SE APLICA PARA DOS EQUIPOS QUE HAY EN EL CB.</t>
  </si>
  <si>
    <t>ABC04156 - XP06Z125 AD09Z104 - AD09Z105</t>
  </si>
  <si>
    <t>TA-25-1254821</t>
  </si>
  <si>
    <t>3007042362</t>
  </si>
  <si>
    <t>VALIDACION CB</t>
  </si>
  <si>
    <t>FO-25-1765629</t>
  </si>
  <si>
    <t>ENTIDAD</t>
  </si>
  <si>
    <t>01/11/2025 SE REALIZA ABORTADO DE VERSIÓN Y FORMATEO DEL DATÁFONO, SE INSTALA VERSIÓN 9.90 SE REALIZA CONFIGURACIÓN Y SE INICIALIZA, SE REALIZA CONSULTA DE SALDO OK, EMPIEZA A TELECARGAR LA VERSIÓN 11.5 SE REALIZAN PRUEBAS OK DE CONSULTA DE SALDO, DUPLICADO, TRANSFERENCIA Y DEPÓSITO NEQUI FUNCIONA CORRECTAMENTE.</t>
  </si>
  <si>
    <t>BA009816</t>
  </si>
  <si>
    <t>TA-25-1263899</t>
  </si>
  <si>
    <t>3007013192</t>
  </si>
  <si>
    <t>CENTRO COMERCIAL PORTAL 80</t>
  </si>
  <si>
    <t>FO-25-1778789 | FO-25-1776783</t>
  </si>
  <si>
    <t>05/11/2025 SE REALIZA ACOMPAÑAMIENTO CON PERSONAL DE REDEBAN PARA IDENTIFICAR SOBRE FALLAS CON CONSULTA DE SALDO , TRANSFERENCIA Y SOBRE EL TEMA DEL CIERRE CON ALGUNAS ANULACIONES DURANTE 4 A 5 HORAS DE SEGUIMIENTO EN EL CUAL PODER EVIDENCIAR EL MOTIVO DE LA FALLA ,POR PARTE DEL PERSONAL DE REDEBAN QUE EN OBSERVACIÓN EL ANÁLISIS DEL MOTIVO DE FALLA Y SE VA REALIZAR EL CAMBIO DE VERSIÓN 9.90 ,SE REALIZAN PRUEBAS OK</t>
  </si>
  <si>
    <t>JAATZ095</t>
  </si>
  <si>
    <t>TA-25-1263900</t>
  </si>
  <si>
    <t>3007025491</t>
  </si>
  <si>
    <t>REDY EXITO PRADO</t>
  </si>
  <si>
    <t>FO-25-1776786</t>
  </si>
  <si>
    <t>04/11/2025 CB INFORMA QUE YA ESTÁN ACTUALIZADOS LOS DATÁFONOS.
NO SE INGRESA AL PUNTO Y SOLAMENTE SE PIDEN TIRILLAS YA QUE DEBÍAN ATENDER MUCHA GENTE EN EL PUNTO Y SOLAMENTE SE CONFIRMÓ QUE ESTUVIERAN ACTUALIZADOS.</t>
  </si>
  <si>
    <t>A000X278</t>
  </si>
  <si>
    <t>TA-25-1272637</t>
  </si>
  <si>
    <t>3007047161</t>
  </si>
  <si>
    <t>BARRIO TEUSAQUILLO BOGOTA 5</t>
  </si>
  <si>
    <t>FO-25-1793076</t>
  </si>
  <si>
    <t>06/11/2025 SE ESCALA PARA VISITA. LLAMAR ANTES DE VISITAR, CONFIRMAR FALLA Y DATOS | 07/11/2025 SE REALIZA VISITA PARA DEVOLVER VERSIÓN A LA 9.90 PERO COMERCIO NO PERMITE INGRESO AUTORIZAN RETIRARSE DEL PUNTO</t>
  </si>
  <si>
    <t>9C00D676</t>
  </si>
  <si>
    <t>TA-25-1272638</t>
  </si>
  <si>
    <t>3007061744</t>
  </si>
  <si>
    <t>PTM ENVIGADO TIENDA DE SERVICI</t>
  </si>
  <si>
    <t>FO-25-1793079</t>
  </si>
  <si>
    <t>06/11/2025 SE ESCALA PARA VISITA. LLAMAR ANTES DE VISITAR, CONFIRMAR FALLA Y DATOS | 07/11/2025 SE REALIZA CAMBIO DE VERSIÓN A 9.90</t>
  </si>
  <si>
    <t>HA00K991 TR1ZZ473</t>
  </si>
  <si>
    <t>TA-25-1273880</t>
  </si>
  <si>
    <t>FO-25-1795572</t>
  </si>
  <si>
    <t>13/11/2025 SE REALIZA VISITA A CB PARA REALIZAR PRUEBAS CON BANCOLOMBIA,SE REALIZA CONFIGURACIÓN DE DATAFONO NEWLAND POR MEDIO DE COMUNICACIÓN WIFI ,SE REALIZAN PRUEBAS OK</t>
  </si>
  <si>
    <t>9DZZZ792-7ZZZZ685</t>
  </si>
  <si>
    <t>TA-25-1273881</t>
  </si>
  <si>
    <t>FO-25-1795573</t>
  </si>
  <si>
    <t>25/11/2025 SE REALIZA VISITA A CB PARA REALIZAR PRUEBAS CON REDEBAN ,SE REALIZA CONFIGURACIÓN DE PARÁMETROS DE RED, SE REALIZAN PRUEBAS OK</t>
  </si>
  <si>
    <t>9DZZZ792-7ZZZZ687-7ZZZZ685</t>
  </si>
  <si>
    <t>TA-25-1292929</t>
  </si>
  <si>
    <t>FO-25-1824293</t>
  </si>
  <si>
    <t>13/11/2025 SE REALIZÓ VISITA A LAS 2:10 DE LA TARDE NO NOS CONTESTARON LÍNEA TELEFÓNICA NI WHATSAPP VIGILANTE NOS INFORMA QUE NO SE ENCUENTRA EN EL EDIFICIO Y SE COMUNICA CON LA SEÑORA LAURA Y NOS PIDE PASAR MÁS TARDE NOS DIRIGIMOS A REALIZAR OTRA VISITA PENDIENTE EN EL MUNICIPIO DE ENVIGADO Y VOLVEREMOS A PASAR PARA REALIZAR LA ACTIVIDAD | 13/11/2025 SE COLOCA VERSIÓN 9.90 POS OK</t>
  </si>
  <si>
    <t>TA-25-1292930</t>
  </si>
  <si>
    <t>FO-25-1824294</t>
  </si>
  <si>
    <t>14/11/2025 SE REALIZA CAMBIO DE VERSIÓN A 9.90, SE REALIZAN PRUEBAS OK, DESDE RBM REALIZAN TELECARGA A VERSIÓN 11.5R SE REALIZAN PRUEBAS OK, SE IDENTIFICA QUE EN EL CIERRE SALE DESCRIPCIÓN DE GIROS NACIONALES.</t>
  </si>
  <si>
    <t>9L06Z600</t>
  </si>
  <si>
    <t>TA-25-1303982</t>
  </si>
  <si>
    <t>FO-25-1841066</t>
  </si>
  <si>
    <t>18/11/2025 SE REALIZA CARGUE DE S.O Y VERSIÓN 9.90 SE HACEN PRUEBAS OK</t>
  </si>
  <si>
    <t>TA-25-1303985</t>
  </si>
  <si>
    <t>FO-25-1841071</t>
  </si>
  <si>
    <t>18/11/2025 DURANTE LA VISITA TÉCNICA AL DATÁFONO REDEBAN SE PROCEDIÓ A BORRAR COMPLETAMENTE LOS DISPOSITIVOS, INCLUYENDO SISTEMA OPERATIVO Y VERSIÓN ANTERIOR; POSTERIORMENTE SE ALISTÓ EL EQUIPO CON LA VERSIÓN 9.90, CORRESPONDIENTE A LA UTILIZADA ACTUALMENTE POR LOS CORRESPONSALES, Y SE REALIZARON TRANSACCIONES DE PRUEBA PARA VERIFICAR SU CORRECTO FUNCIONAMIENTO, LAS CUALES RESULTARON EXITOSAS, POR LO QUE EL DATÁFONO QUEDÓ FINALMENTE ACTUALIZADO Y OPERATIVO EN LA VERSIÓN 9.90.</t>
  </si>
  <si>
    <t>SOLICITUD</t>
  </si>
  <si>
    <t>DESCRIPCION</t>
  </si>
  <si>
    <t>CAUSAL ESTADO</t>
  </si>
  <si>
    <t xml:space="preserve"> VALOR TOTAL </t>
  </si>
  <si>
    <t>81001</t>
  </si>
  <si>
    <t>14212952</t>
  </si>
  <si>
    <t>3007033931</t>
  </si>
  <si>
    <t>OC TRASLADO</t>
  </si>
  <si>
    <t>BARRIO CRISTO REY ARAUCA</t>
  </si>
  <si>
    <t>FO-25-1726242</t>
  </si>
  <si>
    <t>TRASLADO</t>
  </si>
  <si>
    <t>TRASLADO EXTERNO</t>
  </si>
  <si>
    <t>EJECUTADO EXITOSO</t>
  </si>
  <si>
    <t>23/10/2025 SE CONFIRMAN DATOS Y SOLICITUD CON EL USUARIO, SE ESCALA PARA VIISTA-POR FAVOR LLAMAR ANTES DE DESPLAZARSE | 30/10/2025 SE INFORMA AL CLIENTE QUE POR MOTIVOS DE ALGUNOS INCONVENIENTES DE ORDEN PÚBLICO SE ESTÁ A LA ESPERA DE LA COMPRA DE UN PASAJE DE VUELO PARA REALIZAR EL DESPLAZAMIENTO AL DEPARTAMENTO DE ARAUCA POR LO ANTERIOR SE DEBE AGENDAR PARA LA SIGUIENTE SEMANA | 31/10/2025 EN COMUNICACIÓN CON LA SEÑORA JUDITH AL MOVÍ L 3138884318, SE LE INFORMA QUE APARTIR DEL DÍA 4 DE NOVIEMBRE ESTARÍAMOS VISITANDO LA POR DISPONIBILIDAD DEL VUELO. | 04/11/2025 EN COMUNICACIÓN CON LA SEÑORA ADRIANA AL MOVIL 316 3379469, SE LE INFORMA QUE DEBIDO A QUE ES ZONA ROJA, SE ESTARÁ VISITANDO APARTIR DEL DÍA MIÉRCOLES 5 DE NOVIEMBRE DEL 2025 EN ADELANTE SEGÚN LA DISPONIBILIDAD DE TRANSPORTE HACIA EL MUNICIPIO. | 07/11/2025 SE REALIZA TRASLADO DE CB BANCOLOMBIA, CLIENTE YA CONTABA CON EQUIPOS EN NUEVA DIRECCIÓN, SE REALIZA BORRADO E INYECCION DE SO +VER 9.90, CONFIGURACION CB OK, CUBRE CLAVE OK, PRUEBAS OK. CLIENTE NO TIENE PUBLICIDAD SE LE INDICA DE LLAMAR A LA LINEA Y SOLICITARLA</t>
  </si>
  <si>
    <t>BL01Y173</t>
  </si>
  <si>
    <t>81065</t>
  </si>
  <si>
    <t>14214190</t>
  </si>
  <si>
    <t>3007042875</t>
  </si>
  <si>
    <t>ARAUQUITA</t>
  </si>
  <si>
    <t>DISTRICOL SERVI LA VIRGEN</t>
  </si>
  <si>
    <t>FO-25-1710740</t>
  </si>
  <si>
    <t>21/10/2025 EN COMUNICACIÓN CON LA SRA JENNY FERNANDA AYALA SALCEDO TAPIAS AL NÚMERO 3106790049 NOS CONFIRMA LA SOLICITUD, DATOS CORRECTOS. SE ESCALA PARA VISITA, POR FAVOR LLAMAR ANTES DE DESPLAZARSE | 27/10/2025 SE REALIZA LLAMADA TELEFÓNICA PARA ATENDER EL TRASLADO Y SE LE.INFORMA AL USUARIO QUE ESTAMOS A LA ESPERA DE LA COMPRA DE EL VUELO PARA EL TRASLADO AL DEPARTAMENTO DE ARAUCA, SE LE INFORMARÁ APENAS ESTEMOS EN DESPLAZAMIENTO  YA QUE SE PRESENTARON ALGUNOS ATENTADOS DE ORDEN PÚBLICO | 31/10/2025 EN COMUNICACIÓN CON LA SEÑORA MÓNICA AL MOVIL 3112660579, SE CONFIRMA VISITA PARA DESPUÉS DEL DÍA 4 DE NOVIEMBRE POR DISPONIBILIDAD DEL VUELO HACIA EL DEPARTAMENTO DE ARAUCA. | 06/11/2025 TRASLADO DE CB, COMERCIO YA SE ENCUENTRA EN NUEVA DIRECCIÓN, NO CUENTA CON PUBLICIDAD, SE REALIZA BORRADO E INYECCION DE SO+VER 9.90, CONFIGURACION CB OK, PRUEBAS OK, NUEVA DIRECCIÓN OK.</t>
  </si>
  <si>
    <t>9A8ZZ951</t>
  </si>
  <si>
    <t>14249449</t>
  </si>
  <si>
    <t>3007031779</t>
  </si>
  <si>
    <t>BARRIO LA TERMINAL SANTA ROSA</t>
  </si>
  <si>
    <t>FO-25-1747841</t>
  </si>
  <si>
    <t>28/10/2025 EN COMUNICACIÓN CON LA SEÑORA LUZ YANIT MARTINEZ ECHAVARRIA AL NÚMERO 3128385036 CONFIRMA SOLICITUD, DATOS CORRECTOS. SE ESCALA PARA VISITA | 06/11/2025 SE TRASLADAN EQUIPOS OK</t>
  </si>
  <si>
    <t>BL08Z839</t>
  </si>
  <si>
    <t>14249551</t>
  </si>
  <si>
    <t>3007064272</t>
  </si>
  <si>
    <t>BARRIO CENTRO MONTELIBANO 5</t>
  </si>
  <si>
    <t>FO-25-1755264</t>
  </si>
  <si>
    <t>30/10/2025 SE COMUNICA CON EL USUARIO VALIDAR UBICACION, SOLICITUD Y PROGRAMAR VISITA TECNICA | 31/10/2025 SE REALIZA TRASLADO DE CB A DIRECCIÓN CLL 10 # 13-3 AP 02 DE FORMA EXITOSA.
SE INICIALIZA TERMINAL Y SE CONFIRMA CAMBIO DE DIRECCIÓN.
NO SÉ REALIZAN PRUEBAS, CB BLOQUEADO POR ENTIDAD. CB SIN PUBLICIDAD</t>
  </si>
  <si>
    <t>AA000799</t>
  </si>
  <si>
    <t>85015</t>
  </si>
  <si>
    <t>14280867</t>
  </si>
  <si>
    <t>3007074822</t>
  </si>
  <si>
    <t>CHAMEZA</t>
  </si>
  <si>
    <t>BARRIO CENTRO CHAMEZA 3</t>
  </si>
  <si>
    <t>FO-25-1755270</t>
  </si>
  <si>
    <t>30/10/2025 SE COMUNICA CON EL USUARIO VALIDAR UBICACION, SOLICITUD Y PROGRAMAR VISITA TECNICA | 01/11/2025 SE VISITA COMERCIO, SE REALIZA TRASLADO OK. OPERATIVO EL SERVICIO</t>
  </si>
  <si>
    <t>MNPZZ772-SVZZZ728</t>
  </si>
  <si>
    <t>14281225</t>
  </si>
  <si>
    <t>3007021004</t>
  </si>
  <si>
    <t>16 DE MAYO SAN PEDRO DE URABA</t>
  </si>
  <si>
    <t>FO-25-1747842</t>
  </si>
  <si>
    <t>28/10/2025 EN COMUNICACIÓN CON LA SEÑORA  KARINA LUCIA CALDERIN MUÑOZ AL NÚMERO 3117190379 CONFIRMA SOLICITUD, DATOS CORRECTOS. SE ESCALA PARA VISITA, SOLICITA UNA PRONTA ATENCIÓN | 07/11/2025 SE REALIZA TRASLADO CB, PUNTO OPERATIVO</t>
  </si>
  <si>
    <t>AAAZ739</t>
  </si>
  <si>
    <t>14283085</t>
  </si>
  <si>
    <t>3007050882</t>
  </si>
  <si>
    <t>BARRIO LOS ANDES NEIVA 1</t>
  </si>
  <si>
    <t>FO-25-1755263</t>
  </si>
  <si>
    <t>30/10/2025 POR FAVOR, COMUNICARSE CON USUARIO PARA CONFIRMAR UBICACION, SOLICITUD Y PROGRAMAR VISITA TECNICA | 31/10/2025 CLIENTE HABÍA REALIZADO EL TRASLADO DE PUBLICIDAD Y EQUIPOS , SE INSTALA AVISO EXTERIOR , SE FORMATEA ,CONFIGURA E INICIALIZA DATAFONO, SE CREA USUARIO Y CLAVE CON EL CLIENTE, SE REALIZA PRUEBAS DÓNDE SALE RECHAZO GENERAL, SE LLAMA A LA LINEA CB 018000953344 PARA SOLICITAR HABILITACIÓN TEMPORAL PARA REALIZAR PRUEBAS , SE ESPERA 10 MINUTOS ,SE REALIZA PRUEBAS DE NUEVO 15 MINUTOS DESPUÉS DE LA LLAMADA SALIENDO SALIENDO RECHAZO GENERAL , SE INFORMA AL CLIENTE QUE EL PUNTO LO HABILITARAN A MÁS TARDAR EL 6 DE NOVIEMBRE SEGÚN CONVERSACIÓN CON LA LINEA CB 018000953344.</t>
  </si>
  <si>
    <t>II01Z059</t>
  </si>
  <si>
    <t>14285278</t>
  </si>
  <si>
    <t>3007064187</t>
  </si>
  <si>
    <t>BARRIO LAS AMERICAS PUERTO ASI</t>
  </si>
  <si>
    <t>FO-25-1755269</t>
  </si>
  <si>
    <t>30/10/2025 SE COMUNICA CON EL USUARIO VALIDAR UBICACION, SOLICITUD Y PROGRAMAR VISITA TECNICA | 06/11/2025 DESPLAZAMIENTO HASTA EL CB | 06/11/2025 SE VISITA EL CORRESPONSAL EN UNA NUEVA DIRECCIÓN PARA HACER EFECTIVO EL TRASLADO, SE INICIALIZA LAS DOS TERMINALES OK, CAMBIO DE DIRECCIÓN OK, PERO EL CORRESPONSAL TIENE UN BLOQUEO POR PARTE DE LA ENTIDAD POR LO QUE TODAS LAS TRANSACCIONES DAN RECHAZO GENERAL, LA USUARIA SE DEBERÁ COMUNICAR A LA LÍNEA PARA VALIDAR QUE EL CORRESPONSAL HAYA SIDO DESBLOQUEADO</t>
  </si>
  <si>
    <t>LA01Z172, NSZZZ722</t>
  </si>
  <si>
    <t>41615</t>
  </si>
  <si>
    <t>14299983</t>
  </si>
  <si>
    <t>3007078964</t>
  </si>
  <si>
    <t>RIVERA</t>
  </si>
  <si>
    <t>BARRIO CENTRO BAJO RIVERA 1</t>
  </si>
  <si>
    <t>FO-25-1782608</t>
  </si>
  <si>
    <t>05/11/2025 SE LLAMA A EL NUMERO 3223254854 3207128409 NO HAY COMUNICACION POR FAVOR, COMUNICARSE CON USUARIO PARA CONFIRMAR UBICACION, SOLICITUD Y PROGRAMAR VISITA TECNICA | 07/11/2025 SE REALIZA TRASLADO EXITOSO, SE HACEN PRUEBAS EFECTIVAS</t>
  </si>
  <si>
    <t>FASZZ034</t>
  </si>
  <si>
    <t>14300642</t>
  </si>
  <si>
    <t>3007039220</t>
  </si>
  <si>
    <t>BARRIO TURBO TURBO</t>
  </si>
  <si>
    <t>FO-25-1782602</t>
  </si>
  <si>
    <t>05/11/2025 SE LLAMA AL NUMERO 3215352243 SE VALIDA DATOS, UBICACION, SOLICITUD Y PROGRAMAR VISITA TECNICA | 11/11/2025 SE TRASLADA DATAFONO, LECTORA, 
SE INSTALA PUBLICIDAD AVISO EXTERIOR.
SE INICIALIZA Y SE ACTUALIZA LOS DATOS CON LA DIRECCION ACTUAL.
SE HACEN PRUEBAS DE CONSULTA DE SALDO Y IMPRIMIR VERSION CON LA INFOR ACTUAL Y LA NUEVA. DEJANDO TODO FUNCIONANDO CORRECTAMENTE.</t>
  </si>
  <si>
    <t>GZ06Z009</t>
  </si>
  <si>
    <t>14304378</t>
  </si>
  <si>
    <t>3007062715</t>
  </si>
  <si>
    <t>BARRIO RINCON BOGOTA 6</t>
  </si>
  <si>
    <t>FO-25-1782604</t>
  </si>
  <si>
    <t>05/11/2025 SE LLAMA A EL NUMERO 3202600409 3224003574 NO HAY COMUNICACION POR FAVOR, COMUNICARSE CON USUARIO PARA CONFIRMAR UBICACION, SOLICITUD Y PROGRAMAR VISITA TECNICA | 11/11/2025 SE REALIZA TRASLADO DE EQUIPOS RDBN SE CONFIGURAN Y SE HACEN PRUEBAS OK</t>
  </si>
  <si>
    <t>NA00O970</t>
  </si>
  <si>
    <t>50325</t>
  </si>
  <si>
    <t>14312341</t>
  </si>
  <si>
    <t>3007067816</t>
  </si>
  <si>
    <t>MAPIRIPAN</t>
  </si>
  <si>
    <t>BARRIO BRR SEC ALTO CENTRO MAP</t>
  </si>
  <si>
    <t>FO-25-1782615</t>
  </si>
  <si>
    <t>05/11/2025 SE LLAMA AL NUMERO 3215352243 SE VALIDA DATOS, UBICACION, SOLICITUD Y PROGRAMAR VISITA TECNICA | 11/11/2025 POR DISPONIBILIDAD DE VUELO, VUELO PROGRAMADO PARA EL 12/11/2025 | 12/11/2025 POR DISPONIBILIDAD DE VUELO LA ACTIVIDAD SE ATIENDE EL DÍA VIERNES SE INFORMA A JEFE DE ZONA | 14/11/2025 SE REALIZA VISITA Y SE TRASLADO CORRESPONSAL  A SOLICITUD DE ENTIDAD, PRUEBAS OK</t>
  </si>
  <si>
    <t>9L00R825</t>
  </si>
  <si>
    <t>14312775</t>
  </si>
  <si>
    <t>3007056044</t>
  </si>
  <si>
    <t>OPRAP CENTRO COMERCIAL LO NUES</t>
  </si>
  <si>
    <t>FO-25-1760899</t>
  </si>
  <si>
    <t>30/10/2025 SE LLAMA AL USUARIO NO HAY COMUNICACION | 04/11/2025 SE REVISA EQUIPOS PARA CONSTATAR LA ACTUALIZACIÓN DE LA NUEVA DIRECCIÓN, SE REVISA CABLEADO Y OPERACIONES  TODO OK</t>
  </si>
  <si>
    <t>9BMZZ405</t>
  </si>
  <si>
    <t>14315087</t>
  </si>
  <si>
    <t>OC PINPAD</t>
  </si>
  <si>
    <t>FO-25-1766168</t>
  </si>
  <si>
    <t>31/10/2025 POR FAVOR, COMUNICARSE CON USUARIO PARA CONFIRMAR UBICACION, SOLICITUD Y PROGRAMAR VISITA TECNICA | 10/11/2025 SE INSTALA PIN PAD 1600 PARA DATAFONO DESK 2600, SE HACEN PRUEBAS Y SE DEJA TODO OK.</t>
  </si>
  <si>
    <t>AA004403</t>
  </si>
  <si>
    <t>14317089</t>
  </si>
  <si>
    <t>3007043242</t>
  </si>
  <si>
    <t>DISTRICOL MI MUNDO YULADY</t>
  </si>
  <si>
    <t>FO-25-1766155</t>
  </si>
  <si>
    <t>31/10/2025 SE INTETNTA COMUNICACION NO CONTESTAN POR FAVOR, COMUNICARSE DE NUEVO CON USUARIO PARA CONFIRMAR UBICACION, SOLICITUD Y PROGRAMAR VISITA TECNICA | 04/11/2025 SE REALIZA TRASLADO DE CB SE ACTUALIZA DIRECCIÓN OK , SE INSTALA PUBLICIDAD , NO SE PUEDE HACER PRUEBAS YA QUE EL BANCO ESTÁ INHABILITADO HASTA MAÑANA USUARIO EL DÍA DE MAÑANA CONFIRMA CB OK</t>
  </si>
  <si>
    <t>9ACZZ014</t>
  </si>
  <si>
    <t>14318104</t>
  </si>
  <si>
    <t>3007049018</t>
  </si>
  <si>
    <t>DISTRICOL JHONALEJANDROEXPRESS</t>
  </si>
  <si>
    <t>FO-25-1766161</t>
  </si>
  <si>
    <t>31/10/2025 SE INTETNTA COMUNICACION NO CONTESTAN POR FAVOR, COMUNICARSE DE NUEVO CON USUARIO PARA CONFIRMAR UBICACION, SOLICITUD Y PROGRAMAR VISITA TECNICA | 04/11/2025 SE HACE PRESENCIA EN COMERCIO SE REALIZA ACTUALIZACIÓN DE DATOS EN EL EQUIPO Y EN EL SISTEMA</t>
  </si>
  <si>
    <t>AD00O655</t>
  </si>
  <si>
    <t>14318198</t>
  </si>
  <si>
    <t>3007076752</t>
  </si>
  <si>
    <t>DISTRICOL VARIEDADES MZ</t>
  </si>
  <si>
    <t>FO-25-1766158</t>
  </si>
  <si>
    <t>31/10/2025 SE LLAMA SE TIENE COMUNICACJON CON LA SEÑORA AZUCENA DE LOS RIOS TREJOS
 SE CONFIRMA SOLICITUD Y SE VALIDA DATOS | 08/11/2025 SE REALIZA EL TRASLADO DEL CB SE TRASLADA 1 DATAFONO PRUEBAS OK</t>
  </si>
  <si>
    <t>SA2ZZ164</t>
  </si>
  <si>
    <t>14318248</t>
  </si>
  <si>
    <t>3007034146</t>
  </si>
  <si>
    <t>DISTRICOL RECARGAS MOVILES</t>
  </si>
  <si>
    <t>FO-25-1766165</t>
  </si>
  <si>
    <t>31/10/2025 SE INTETNTA COMUNICACION NO CONTESTAN POR FAVOR, COMUNICARSE DE NUEVO CON USUARIO PARA CONFIRMAR UBICACION, SOLICITUD Y PROGRAMAR VISITA TECNICA | 10/11/2025 SE HACE TRASLADO DE CB A DIRECCION NUEVA SE INSTALA PUBLICIDAD AVISO EXTERIOR USUARIA DEBE SOLICITAR FLANGERD Y LETRERO HORARIO LEGAL A LA LINEA. SE HACE INICIALIZACION DEL DATAFONO Y SE ACTUALIZAN LOS DATOS SE HACEN PRUEBAS Y SE DEJ TODO OK</t>
  </si>
  <si>
    <t>1QZZZ786</t>
  </si>
  <si>
    <t>14318355</t>
  </si>
  <si>
    <t>3007077850</t>
  </si>
  <si>
    <t>DISTRICOL FEMME FASHION</t>
  </si>
  <si>
    <t>FO-25-1766153</t>
  </si>
  <si>
    <t>31/10/2025 SE INTETNTA COMUNICACION NO CONTESTAN POR FAVOR, COMUNICARSE DE NUEVO CON USUARIO PARA CONFIRMAR UBICACION, SOLICITUD Y PROGRAMAR VISITA TECNICA | 01/11/2025 SE REALIZÓ VISITA A LA DIRECCIÓN ASIGNADA Y COMERCIO AÚN SE ENCUENTRA EN TRASLADO, SE REALIZA TRASLADO DE DIRECCIÓN, DATAFONO, LECTORA, CABLEADO INCIALIZACION OK,PRUEBAS ÉXITOSAS</t>
  </si>
  <si>
    <t>A1MZZ034</t>
  </si>
  <si>
    <t>14322590</t>
  </si>
  <si>
    <t>3007079675</t>
  </si>
  <si>
    <t>BARRIO GUAYABAL MEDELLIN  13</t>
  </si>
  <si>
    <t>FO-25-1817272</t>
  </si>
  <si>
    <t>12/11/2025 SE INTENTA COMUNICACIÓN A LOS NÚMEROS 3232942579 3150454729, PERO NO HAY RESPUESTA. SE ESCALA PARA VISITA, POR FAVOR LLAMAR ANTES DE DESPLAZARSE | 13/11/2025 CLIENTE YA SE ENCONTRABA TRASLADADO SE VERIFICA DIRECCIÓN Y SE ACTUALIZA DIRECCIÓN NO SE HACEN PRUEBAS EXITOSA YA QUE CLIENTE SE ENCONTRABA BLOQUEADO</t>
  </si>
  <si>
    <t>SXUZZ201</t>
  </si>
  <si>
    <t>14322672</t>
  </si>
  <si>
    <t>3007069358</t>
  </si>
  <si>
    <t>DISTRICOL CAFE MARIA ANTONIA</t>
  </si>
  <si>
    <t>FO-25-1777422</t>
  </si>
  <si>
    <t>04/11/2025 POR FAVOR, COMUNICARSE CON USUARIO PARA CONFIRMAR UBICACION, SOLICITUD Y PROGRAMAR VISITA TECNICA | 10/11/2025 SE VALIDARA DESPLAMIENTO EL DIA DE MAÑANA 11 YA QUE POR DISPONIBILIDAD DE TRANSPORTE NO SE HABIA PODIDO REALIZAR. | 11/11/2025 SE REALIZA VISITA SE INICIALIZA DATAFONO CON DIRECCIÓN ACTUALIZADA, SE CREAN USUARIOS SE HACEN PRUEBAS DE CONSULTA DE SALDO SOLAMENTE YA QUE USUARIO NO CUENTA CON HERRAMIENTAS PARA REALIZAR RETIRO RECAUDO NI CONSIGNACIÓN SERVICIO OK</t>
  </si>
  <si>
    <t>9T5ZZ294</t>
  </si>
  <si>
    <t>14326496</t>
  </si>
  <si>
    <t>3007018238</t>
  </si>
  <si>
    <t>OPRAP CENTRO COMERCIAL CALIMA</t>
  </si>
  <si>
    <t>FO-25-1777420</t>
  </si>
  <si>
    <t>04/11/2025 POR FAVOR, COMUNICARSE CON USUARIO PARA CONFIRMAR UBICACION, SOLICITUD Y PROGRAMAR VISITA TECNICA | 10/11/2025 SE REALIZA TRASTALO DE CORRESPONSAL SE INICIALIZAN 5 TERMINALES SE REALIZAN PRUEBAS OK</t>
  </si>
  <si>
    <t>AB005888, 6A003862, 7A003835,A00AZ439,CZZZZ116</t>
  </si>
  <si>
    <t>14339598</t>
  </si>
  <si>
    <t>3007069809</t>
  </si>
  <si>
    <t>DISTRICOL MULTIFARMACI LA CASI</t>
  </si>
  <si>
    <t>FO-25-1782598</t>
  </si>
  <si>
    <t>05/11/2025 SE LLAMA AL NUMERO 3215352243 SE VALIDA DATOS, UBICACION, SOLICITUD Y PROGRAMAR VISITA TECNICA | 11/11/2025 SE VISITA SITIO, SE INSTALA PINPAD OK. SE CAMBIA EQUIPO POR COMPATIBILIDAD.
PRUEBAS EXITOSAS</t>
  </si>
  <si>
    <t>ON004662</t>
  </si>
  <si>
    <t>14344156</t>
  </si>
  <si>
    <t>3007078636</t>
  </si>
  <si>
    <t>PTM BOGOTA PAPELERIA ALCALA</t>
  </si>
  <si>
    <t>FO-25-1804657 | FO-25-1782600</t>
  </si>
  <si>
    <t>10/11/2025 INSTALACIÓN DE PIN PAD OK PRUEBAS OK</t>
  </si>
  <si>
    <t>SA0ZZ052</t>
  </si>
  <si>
    <t>76828</t>
  </si>
  <si>
    <t>14346351</t>
  </si>
  <si>
    <t>3007032418</t>
  </si>
  <si>
    <t>TRUJILLO</t>
  </si>
  <si>
    <t>BARRIO CENTRO TRUJILLO 1</t>
  </si>
  <si>
    <t>FO-25-1817840</t>
  </si>
  <si>
    <t>12/11/2025 SE INTENTA COMUNICACIÓN A LOS NÚMEROS 3127926354   3232978963, PERO NO HAY RESPUESTA. SE ESCALA PARA VISITA, POR FAVOR LLAMAR ANTES DE DESPLAZARSE | 14/11/2025 SE REALIZA TRASLADO DEL CB SIN NOVEDAD.
SE REALIZA INICIALIZACIÓN OKEY.
PRUEBAS OPERATIVAS CON LA NOVEDAD QUE EL CB ESTA BLOQUEADO POR LA ENTIDAD.</t>
  </si>
  <si>
    <t>119ZZ515 - IIMZZ253</t>
  </si>
  <si>
    <t>14346579</t>
  </si>
  <si>
    <t>3007074050</t>
  </si>
  <si>
    <t>DISTRICOL VARIEDADES LEYSCIND</t>
  </si>
  <si>
    <t>FO-25-1805992</t>
  </si>
  <si>
    <t>10/11/2025 SE INTENTA COMUNICACIÓN A LOS NÚMEROS 3015501198;3147403633
 PERO NO HAY RESPUESTA. SE ESCALA PARA VISITA, POR FAVOR LLAMAR ANTES DE DESPLAZARSE | 11/11/2025 SE REALIZ ATRASADO DE CORRESPONSAL BANCARIO A SATISFACCIÓN DEL CLIENTE, SE TRASLADAN 2 COMBOS</t>
  </si>
  <si>
    <t>0N0TZ474 , A4VZZ347</t>
  </si>
  <si>
    <t>14346644</t>
  </si>
  <si>
    <t>3007077797</t>
  </si>
  <si>
    <t>BARRIO LIBERTAD CARTAGO</t>
  </si>
  <si>
    <t>FO-25-1817274</t>
  </si>
  <si>
    <t>12/11/2025 SE INTENTA COMUNICACIÓN A LOS NÚMEROS 3172696536   3178560543, PERO NO HAY RESPUESTA. SE ESCALA PARA VISITA, POR FAVOR LLAMAR ANTES DE DESPLAZARSE | 13/11/2025 SE VISITA DIRECCIÓN DE REALIZA TRASLADO CB SE INSTALA DATÁFONO LECTORA Y PUBLICIDAD SE REALIZA PRUEBAS OK</t>
  </si>
  <si>
    <t>10OZZ958</t>
  </si>
  <si>
    <t>14369039</t>
  </si>
  <si>
    <t>3007060696</t>
  </si>
  <si>
    <t>BARRIO SAN MARTIN SOGAMOSO 1</t>
  </si>
  <si>
    <t>FO-25-1842520</t>
  </si>
  <si>
    <t>18/11/2025 POR FAVOR, COMUNICARSE CON USUARIO PARA CONFIRMAR UBICACION, SOLICITUD Y PROGRAMAR VISITA TECNICA | 21/11/2025 SE REALIZA VISITA AL COMERCIO, SE REALIZA BORRADO Y ACTUALIZACION DE EQUIPO, TRASLADO DE EQUIPOS Y PUBLICIDAD, PRUEBAS NO EXITOSAS DEBIDO A QUE CB SE ENCUENTRA BLOQUEADO POR ENTIDAD.</t>
  </si>
  <si>
    <t>FUA0G275-MA00D568</t>
  </si>
  <si>
    <t>18592</t>
  </si>
  <si>
    <t>14369325</t>
  </si>
  <si>
    <t>3007046464</t>
  </si>
  <si>
    <t>BARRIO EL TRIUNFO PUERTO RICO</t>
  </si>
  <si>
    <t>FO-25-1842512</t>
  </si>
  <si>
    <t>18/11/2025 SE COMUNICA A EL NUMERO 3106743712 SE VALIDA DIRRECION OK TODO LISTO PARA EL TRASLADO OK | 20/11/2025 SE REALIZA TRASLADO EXTERNO CON LA NOVEDAD QUE NO SE REALIZAN PRUEBAS CB EXITOSAS YA QUE EL EQUIPO SE ENCUENTRA BLOQUEADO POR PARTE DE LA ENTIDAD, SE LLAMO VARIAS VECES SOLICITANDO EL DESBLOQUEO PARA REALIZAR LAS PRUEBAS DE CB PERO NO REALIZARON EL DESBLOQUEO, SE DEJA INSTALADO AVISO EXTERIOR.</t>
  </si>
  <si>
    <t>9C008121</t>
  </si>
  <si>
    <t>14376060</t>
  </si>
  <si>
    <t>3007076283</t>
  </si>
  <si>
    <t>BARRIO EL MOLINO SOGAMOSO</t>
  </si>
  <si>
    <t>FO-25-1842505</t>
  </si>
  <si>
    <t>18/11/2025 SE COMUNICA A EL NUMERO 3209274779 SE VALIDA DIRRECION OK TODO LISTO PARA EL TRASLADO OK | 19/11/2025 SE REALIZA VISITA AL COMERCIO, SE REALIZA BORRADO Y ACTUALIZACION DE EQUIPO, TRASLADO DE EQUIPOS Y PUBLICIDAD, PRUEBAS OK.</t>
  </si>
  <si>
    <t>EG0OZ146</t>
  </si>
  <si>
    <t>15367</t>
  </si>
  <si>
    <t>14394445</t>
  </si>
  <si>
    <t>3007058209</t>
  </si>
  <si>
    <t>JENESANO</t>
  </si>
  <si>
    <t>BARRIO CENTRO JENESANO 2</t>
  </si>
  <si>
    <t>FO-25-1842502</t>
  </si>
  <si>
    <t>18/11/2025 SE COMUNICA A EL NUMERO 3134114962 SE VALIDA DIRRECION OK TODO LISTO PARA EL TRASLADO OK | 19/11/2025 SE VISITA CB TRASLADO EXTERNO</t>
  </si>
  <si>
    <t>TUZZZ400</t>
  </si>
  <si>
    <t>14397723</t>
  </si>
  <si>
    <t>3007043116</t>
  </si>
  <si>
    <t>BARRIO BOSA PRIMAVERA BOGOTA</t>
  </si>
  <si>
    <t>FO-25-1829722</t>
  </si>
  <si>
    <t>14/11/2025 EN COMUNICACIÓN CON EL SEÑOR JOSE NARVAES MURCIA AL NÚMERO 3142461932 CONFIRMA SOLICITUD, DATOS CORRECTOS. SE ESCALA PARA VISITA | 15/11/2025 TRASLADO EXISTOSO SIN NOVEDAD</t>
  </si>
  <si>
    <t>9ABZZ361</t>
  </si>
  <si>
    <t>14410910</t>
  </si>
  <si>
    <t>3007052516</t>
  </si>
  <si>
    <t>BARRIO VERSALLES PALMIRA</t>
  </si>
  <si>
    <t>FO-25-1848518</t>
  </si>
  <si>
    <t>19/11/2025 POR FAVOR, COMUNICARSE CON USUARIO PARA CONFIRMAR UBICACION, SOLICITUD Y PROGRAMAR VISITA TECNICA | 20/11/2025 SE REALIZA TRASLADO DE CORRESPONSAL SE INSTALA AVISÓ EXTERIOR EQUIPOS TODO OK</t>
  </si>
  <si>
    <t>9B0GZ401</t>
  </si>
  <si>
    <t>14411275</t>
  </si>
  <si>
    <t>3007071323</t>
  </si>
  <si>
    <t>BARRIO LA MADRID VILLAVICENCIO</t>
  </si>
  <si>
    <t>FO-25-1900665</t>
  </si>
  <si>
    <t>28/11/2025 POR FAVOR, COMUNICARSE CON USUARIO PARA CONFIRMAR UBICACION, SOLICITUD Y PROGRAMAR VISITA TECNICA | 28/11/2025 SE REALIZA VISITA AL CB POR MOTIVO DE TRASLADO,  SE VERIFICAN LOS EQUIPOS Y SE REALIZA LA INICIALIZCION, AL REALIZAR LA PRUEBA SE EVIDENCIA QUE ESTÁ BLOQUEADO PORQUE DA RECHAZO GENERAL, SE LLAMA ALA LÍNEA 01800 PARA SOLICITAR EL DESBLOQUEO PARA REALIZAR LA PRUEBAS, SE ESPERAN MÁS DE 30 MINUTOS Y SE VUELVE A PROBAR Y SIGUE SALIENDO RECHAZO GENERAL  POR ESE MOTIVO NO HAY PRUEBAS OK</t>
  </si>
  <si>
    <t>SV00C146</t>
  </si>
  <si>
    <t>14415139</t>
  </si>
  <si>
    <t>3007049247</t>
  </si>
  <si>
    <t>BARRIO EL SEMBRADOR PALMIRA 1</t>
  </si>
  <si>
    <t>FO-25-1848521</t>
  </si>
  <si>
    <t>19/11/2025 POR FAVOR, COMUNICARSE CON USUARIO PARA CONFIRMAR UBICACION, SOLICITUD Y PROGRAMAR VISITA TECNICA | 20/11/2025 SE REALIZA TRASLADO DEL CORRESPONSAL INSTALANDO AVISÓ EXTERIOR DATAFONO Y LECTOR TODO OK</t>
  </si>
  <si>
    <t>9C00Q097</t>
  </si>
  <si>
    <t>14417347</t>
  </si>
  <si>
    <t>FO-25-1829806</t>
  </si>
  <si>
    <t>14/11/2025 POR FAVOR, COMUNICARSE CON USUARIO PARA CONFIRMAR UBICACION, SOLICITUD Y PROGRAMAR VISITA TECNICA | 25/11/2025 SE VISITA COMERCIO, SE INSTALA PINPAD, SE REALIZAN PRUEBAS, PRUEBAS OK .... EL FO SE ENVIA EL DÍA DE HOY YA QUE EL DÍA 18 DEL PRESENTE MES LA APP NO PERMITIÓ ENVIARLO</t>
  </si>
  <si>
    <t>14419713</t>
  </si>
  <si>
    <t>FO-25-1842492</t>
  </si>
  <si>
    <t>18/11/2025 POR FAVOR, COMUNICARSE CON USUARIO PARA CONFIRMAR UBICACION, SOLICITUD Y PROGRAMAR VISITA TECNICA | 26/11/2025 SE REALIZÓ VISITA TÉCNICA AL CORRESPONSAL BANCOLOMBIA PARA INSTALAR DOS PINPAD. EL USUARIO CONFIRMÓ SU IDENTIFICACIÓN Y SE VERIFICÓ QUE EL SITIO CONTARA CON CABINA DE SEGURIDAD EN ÓPTIMAS CONDICIONES. TRAS LA INSTALACIÓN Y PRUEBAS DE FUNCIONAMIENTO, AMBOS DISPOSITIVOS QUEDARON OPERATIVOS, DEJANDO AL CORRESPONSAL HABILITADO PARA REALIZAR TRANSACCIONES DE MANERA SEGURA Y EFICIENTE.</t>
  </si>
  <si>
    <t>99WZZ887</t>
  </si>
  <si>
    <t>14425578</t>
  </si>
  <si>
    <t>3007079715</t>
  </si>
  <si>
    <t>PTM BOGOTA YENBUTIK COSMETIC</t>
  </si>
  <si>
    <t>FO-25-1842497</t>
  </si>
  <si>
    <t>18/11/2025 POR FAVOR, COMUNICARSE CON USUARIO PARA CONFIRMAR UBICACION, SOLICITUD Y PROGRAMAR VISITA TECNICA | 19/11/2025 SE REALIZA INSTALACIÓN DE PIN PAD. PRUEBA OK</t>
  </si>
  <si>
    <t>F1WZZ976</t>
  </si>
  <si>
    <t>14461765</t>
  </si>
  <si>
    <t>3007057632</t>
  </si>
  <si>
    <t>REVAL  MONIQUIRA</t>
  </si>
  <si>
    <t>FO-25-1882656</t>
  </si>
  <si>
    <t>26/11/2025 POR FAVOR, COMUNICARSE CON USUARIO PARA CONFIRMAR UBICACION, SOLICITUD Y PROGRAMAR VISITA TECNICA | 28/11/2025 SE VISITA CB TRASLADO EXTERNO.. CAMBIO DE EQUIPOS POR FALTA DE SERIAL</t>
  </si>
  <si>
    <t>AATZZ043-9A0AZ830-AATZZ226-AATZZ112</t>
  </si>
  <si>
    <t>2931894</t>
  </si>
  <si>
    <t>OC BASE DATAFONO</t>
  </si>
  <si>
    <t>FO-25-1730687</t>
  </si>
  <si>
    <t>BASEDATAFONO</t>
  </si>
  <si>
    <t>BASE DATAFONO</t>
  </si>
  <si>
    <t>PETICIÓN USUARIO</t>
  </si>
  <si>
    <t>24/10/2025 SE ESCALA PARA VISITA, POR FAVOR COMUNICARSE CON EL USUARIO PARA CONFIRMAR UBICACIÓN | 19/11/2025 SE VISITA CB PERO SE ENCUENTRA CERRADO. SE REALIZA COMUNICACIÓN TELEFÓNICA CON LA CLIENTE E INFORMA QUE NO ABREN LOS SÁBADOS YA QUE EL NEGOCIO ESTÁ EN UNA UNIVERSIDAD. PIDE SE VISITE DE LUNES A VIERNES</t>
  </si>
  <si>
    <t>94001</t>
  </si>
  <si>
    <t>2948836</t>
  </si>
  <si>
    <t>3007053385</t>
  </si>
  <si>
    <t>INIRIDA</t>
  </si>
  <si>
    <t>BARRIO PUERTO INIRIDA INIRIDA</t>
  </si>
  <si>
    <t>FO-25-1747834</t>
  </si>
  <si>
    <t>28/10/2025 EN COMUNICACIÓN CON LA SEÑORA  LUZ JANETH SILVA ACEVEDO AL NÚMERO 3174948595  CONFIRMA SOLICITUD, DATOS CORRECTOS. SE ESCALA PARA VISITA | 05/11/2025 ACTIVIDAD NO SE VIAJA, SE LE CONSULTA A SEBASTIAN GONZÁLEZ DE RBM SOBRE LA VISITA A ESTE COMERCIO, SE LLEGA ACUERDO DE ENVIAR POR ENCOMIENDA, ENVIÓ SE HACE POR SERVIENTREGA GUÍA 2235596500. SE ESPERA CONFIRMACIÓN DEL RECIBO DEL CB , POSTERIOR A ELLOS SE ENVIARÁ RESPUESTA POR CORREO EMVIADO LUNES 4-11-2025 | 25/11/2025 SE ENVÍA BASE DATAFONO CON AUTORIZACION DE SEBASTIAN GONZALEZ DE REDEBA</t>
  </si>
  <si>
    <t>NN</t>
  </si>
  <si>
    <t>CABARCAS BENJUMEA MILENA MARIA</t>
  </si>
  <si>
    <t>47268</t>
  </si>
  <si>
    <t>2955544</t>
  </si>
  <si>
    <t>3007060847</t>
  </si>
  <si>
    <t>EL RETEN</t>
  </si>
  <si>
    <t>BARRIO CENTRO EL RETEN 1</t>
  </si>
  <si>
    <t>FO-25-1755267</t>
  </si>
  <si>
    <t>30/10/2025 SE COMUNICA CON EL USUARIO VALIDAR UBICACION, SOLICITUD Y PROGRAMAR VISITA TECNICA | 05/11/2025 SE REALIZA ENTREGA E INSTALACIÓN DE BASE PARA DATÁFONO A SATISFACCIÓN DEL CLIENTE</t>
  </si>
  <si>
    <t>2960343</t>
  </si>
  <si>
    <t>3007073555</t>
  </si>
  <si>
    <t>DISTRICOL CENTRAL DEL PVC Y AC</t>
  </si>
  <si>
    <t>FO-25-1761686</t>
  </si>
  <si>
    <t>30/10/2025 POR FAVOR, COMUNICARSE CON USUARIO PARA CONFIRMAR UBICACION, SOLICITUD Y PROGRAMAR VISITA TECNICA | 31/10/2025 SE INSTALA BASE DE DATAFONO DESK 2600</t>
  </si>
  <si>
    <t>SW00W480</t>
  </si>
  <si>
    <t>25035</t>
  </si>
  <si>
    <t>2961801</t>
  </si>
  <si>
    <t>3007062804</t>
  </si>
  <si>
    <t>ANAPOIMA</t>
  </si>
  <si>
    <t>PTM ANAPOIMA DROGUERIA SOFSALU</t>
  </si>
  <si>
    <t>FO-25-1763298</t>
  </si>
  <si>
    <t>31/10/2025 POR FAVOR, COMUNICARSE CON USUARIO PARA CONFIRMAR UBICACION, SOLICITUD Y PROGRAMAR VISITA TECNICA | 07/11/2025 SE REALIZA VISITA DE CAMPO ENCONTRADO QUE  BASE ESTÁ ROTA, POR LO ANTERIOR SE CAMBIA BASE.</t>
  </si>
  <si>
    <t>LA00Q015-AB110482</t>
  </si>
  <si>
    <t>2962741</t>
  </si>
  <si>
    <t>FO-25-1764556</t>
  </si>
  <si>
    <t>31/10/2025 POR FAVOR, COMUNICARSE CON USUARIO PARA CONFIRMAR UBICACION, SOLICITUD Y PROGRAMAR VISITA TECNICA | 01/11/2025 SE VISITA CB Y SE REALIZA PEGADO DE BASE CON CINTA DOBLE FAZ. LA BASE SE ENCUENTRA DESPEGADA.</t>
  </si>
  <si>
    <t>2968749</t>
  </si>
  <si>
    <t>3007038814</t>
  </si>
  <si>
    <t>PTM VARILOCHE ALL FASHION</t>
  </si>
  <si>
    <t>FO-25-1774262</t>
  </si>
  <si>
    <t>04/11/2025 POR FAVOR, COMUNICARSE CON USUARIO PARA CONFIRMAR UBICACION, SOLICITUD Y PROGRAMAR VISITA TECNICA | 10/11/2025 SE INSTALA BASE DATAFONO DESK2600</t>
  </si>
  <si>
    <t>NN00L465</t>
  </si>
  <si>
    <t>2972033</t>
  </si>
  <si>
    <t>3007061087</t>
  </si>
  <si>
    <t>PTM IBAGUE SUPERTIENDA VILLAS</t>
  </si>
  <si>
    <t>FO-25-1776678</t>
  </si>
  <si>
    <t>05/11/2025 SE REALIZA INSTALACIÓN DE BASE PARA DATÁFONO POR MOTIVO DE DAÑO.</t>
  </si>
  <si>
    <t>NA00F139</t>
  </si>
  <si>
    <t>2975179</t>
  </si>
  <si>
    <t>FO-25-1779603</t>
  </si>
  <si>
    <t>05/11/2025 POR FAVOR, COMUNICARSE CON USUARIO PARA CONFIRMAR UBICACION, SOLICITUD Y PROGRAMAR VISITA TECNICA | 06/11/2025 SE VISITA CORRESPONSAL Y SE VERIFA QUE LA BASE ESTÁ EN BUEN ESTADO, NO HAY FISURA O ALGUNA PARTE DAÑADA DE LA BASE PARA DATÁFONO</t>
  </si>
  <si>
    <t>2978592</t>
  </si>
  <si>
    <t>3007077556</t>
  </si>
  <si>
    <t>BARRIO LAS AMERICAS PAMPLONA</t>
  </si>
  <si>
    <t>FO-25-1783344</t>
  </si>
  <si>
    <t>05/11/2025 POR FAVOR, COMUNICARSE CON USUARIO PARA CONFIRMAR UBICACION, SOLICITUD Y PROGRAMAR VISITA TECNICA | 12/11/2025 SE ENCONTRÓ BASE SUELTA, SE PROCEDE A REALIZAR LOS AJUSTES  EN TORNILLOS SUELTO Y PEGADO DE LA BASE</t>
  </si>
  <si>
    <t>10HZZ124</t>
  </si>
  <si>
    <t>2978813</t>
  </si>
  <si>
    <t>3007059996</t>
  </si>
  <si>
    <t>PTM NECHI CELULARES Y ACCESOR</t>
  </si>
  <si>
    <t>FO-25-1783341</t>
  </si>
  <si>
    <t>05/11/2025 POR FAVOR, COMUNICARSE CON USUARIO PARA CONFIRMAR UBICACION, SOLICITUD Y PROGRAMAR VISITA TECNICA | 06/11/2025 SE REALIZA VISITA TÉCNICA PARA ENTREGA E INSTALACIÓN DE BASE PARA DATAFONO. SE INSTALA NUEVA BASE POR MOTIVO QUE LA ANTERIOR SE PARTIÓ.</t>
  </si>
  <si>
    <t>MA00B402</t>
  </si>
  <si>
    <t>50711</t>
  </si>
  <si>
    <t>2978953</t>
  </si>
  <si>
    <t>3007064167</t>
  </si>
  <si>
    <t>VISTAHERMOSA</t>
  </si>
  <si>
    <t>BARRIO CENTRO VISTAHERMOSA 4</t>
  </si>
  <si>
    <t>FO-25-1783418</t>
  </si>
  <si>
    <t>05/11/2025 POR FAVOR, COMUNICARSE CON USUARIO PARA CONFIRMAR UBICACION, SOLICITUD Y PROGRAMAR VISITA TECNICA | 07/11/2025 SE REALIZA VISTA AL CB POR SOLICITUD DE PEGADO DE BASE, SE PEGA LA BASE Y SE DEJA OK PERO EN EL PUEBLO ESTÁ FALLANDO EL INTENT Y NO SE PUEDE REALIZAR PRUEBA DE CONSULTA DE SALDO</t>
  </si>
  <si>
    <t>LA01152</t>
  </si>
  <si>
    <t>2983078</t>
  </si>
  <si>
    <t>3007071968</t>
  </si>
  <si>
    <t>TULUA LA ESPERANZA</t>
  </si>
  <si>
    <t>FO-25-1786788</t>
  </si>
  <si>
    <t>06/11/2025 POR FAVOR, COMUNICARSE CON USUARIO PARA CONFIRMAR UBICACION, SOLICITUD Y PROGRAMAR VISITA TECNICA | 07/11/2025 EN LA VISITA TÉCNICA SE REALIZÓ LA INSTALACIÓN DE LA BASE SOPORTE DE EL DATÁFONO YA QUE LA ANTERIOR SE ENCONTRÓ PARTIDA.</t>
  </si>
  <si>
    <t>LN00M178</t>
  </si>
  <si>
    <t>2984001</t>
  </si>
  <si>
    <t>3007066013</t>
  </si>
  <si>
    <t>BARRIO NIQUIA BELLO 16</t>
  </si>
  <si>
    <t>FO-25-1787939</t>
  </si>
  <si>
    <t>06/11/2025 POR FAVOR, COMUNICARSE CON USUARIO PARA CONFIRMAR UBICACION, SOLICITUD Y PROGRAMAR VISITA TECNICA | 08/11/2025 SE REALIZAN INSTALACIÓN DE DE BASE YA QUE LA ANTERIOR SE DESPEGO Y DAÑO</t>
  </si>
  <si>
    <t>9A00N419</t>
  </si>
  <si>
    <t>2986445</t>
  </si>
  <si>
    <t>FO-25-1792753</t>
  </si>
  <si>
    <t>06/11/2025 POR FAVOR, COMUNICARSE CON USUARIO PARA CONFIRMAR UBICACION, SOLICITUD Y PROGRAMAR VISITA TECNICA | 07/11/2025 SE VISITA CB. SE REALIZA INSTALACIÓN DE BASE DE DATAFONO. CLIENTE INDICA QUE EL DATAFONO FUNCIONA CORRECTAMENTE. NO SE MANIPULA DATAFONO</t>
  </si>
  <si>
    <t>FAVZZ673</t>
  </si>
  <si>
    <t>2988466</t>
  </si>
  <si>
    <t>FO-25-1794509</t>
  </si>
  <si>
    <t>07/11/2025 POR FAVOR, COMUNICARSE CON USUARIO PARA CONFIRMAR UBICACION, SOLICITUD Y PROGRAMAR VISITA TECNICA | 12/11/2025 SE REALIZA INSTALACIÓN DE BASE PARA DATÁFONO.</t>
  </si>
  <si>
    <t>2992285</t>
  </si>
  <si>
    <t>3007080166</t>
  </si>
  <si>
    <t>BARRIO OFFEL ISTMINA 1</t>
  </si>
  <si>
    <t>FO-25-1799072</t>
  </si>
  <si>
    <t>08/11/2025 POR FAVOR, COMUNICARSE CON USUARIO PARA CONFIRMAR UBICACION, SOLICITUD Y PROGRAMAR VISITA TECNICA | 11/11/2025 SE CAMBIA BASE PORQUE LA ANTERIOR SE PARTIÓ EN DOS</t>
  </si>
  <si>
    <t>F1ZZZ772</t>
  </si>
  <si>
    <t>2993837</t>
  </si>
  <si>
    <t>3007079637</t>
  </si>
  <si>
    <t>BARRIO RICAUTE GRANADA 2</t>
  </si>
  <si>
    <t>FO-25-1801430</t>
  </si>
  <si>
    <t>08/11/2025 POR FAVOR, COMUNICARSE CON USUARIO PARA CONFIRMAR UBICACION, SOLICITUD Y PROGRAMAR VISITA TECNICA | 11/11/2025 SE REALIZA VISITA Y SE INSTALA BASE RBM</t>
  </si>
  <si>
    <t>SXUZZ163</t>
  </si>
  <si>
    <t>2994437</t>
  </si>
  <si>
    <t>FO-25-1803590</t>
  </si>
  <si>
    <t>10/11/2025 POR FAVOR, COMUNICARSE CON USUARIO PARA CONFIRMAR UBICACION, SOLICITUD Y PROGRAMAR VISITA TECNICA | 12/11/2025 INSTALACIÓN DE BASE YA QUE SE LE ROMPIÓ AL CLIENTE</t>
  </si>
  <si>
    <t>2994707</t>
  </si>
  <si>
    <t>3007049706</t>
  </si>
  <si>
    <t>DISTRICOL TELEMAR ACCESORIOS 2</t>
  </si>
  <si>
    <t>FO-25-1803809</t>
  </si>
  <si>
    <t>10/11/2025 POR FAVOR, COMUNICARSE CON USUARIO PARA CONFIRMAR UBICACION, SOLICITUD Y PROGRAMAR VISITA TECNICA | 14/11/2025 SE REALIZA VISITA TÉCNICA AL CORRESPONSAL BANCOLOMBIA. EL USUARIO INFORMA DESPRENDIMIENTO DE LA BASE DEL DATÁFONO; AL VALIDAR SE CONFIRMA QUE LA BASE ESTÁ DETERIORADA. SE PROCEDE A INSTALAR UNA NUEVA, QUEDANDO EL EQUIPO CORRECTAMENTE FIJADO Y OPERATIVO.</t>
  </si>
  <si>
    <t>AD00S285</t>
  </si>
  <si>
    <t>2997090</t>
  </si>
  <si>
    <t>3007041621</t>
  </si>
  <si>
    <t>BARRIO PABLO VI MEDELLIN</t>
  </si>
  <si>
    <t>FO-25-1806722</t>
  </si>
  <si>
    <t>10/11/2025 POR FAVOR, COMUNICARSE CON USUARIO PARA CONFIRMAR UBICACION, SOLICITUD Y PROGRAMAR VISITA TECNICA | 14/11/2025 SE VALIDA QUE LA BASE QUE TIENEN ESTÁ BUENA, POR LO CUAL, NO SE REALIZA EL CAMBIO Y SOLAMENTE SE DEJA LA BASE INSTALADA PERO SE PEGA NUEVAMENTE YA QUE LA BASE SE QUEDÓ SIN DOBLE FAZ Y POR TAL RAZÓN LA REPORTARON. ADEMÁS DE ESO, CLIENTE MANIFIESTA QUE ESTÁ CERCA DE SER MIGRADO A WOMPI.</t>
  </si>
  <si>
    <t>AA0VZ951</t>
  </si>
  <si>
    <t>3002443</t>
  </si>
  <si>
    <t>3007075710</t>
  </si>
  <si>
    <t>PTM VEREDA GRANIZAL ALTOS ORIE</t>
  </si>
  <si>
    <t>FO-25-1811467</t>
  </si>
  <si>
    <t>11/11/2025 POR FAVOR, COMUNICARSE CON USUARIO PARA CONFIRMAR UBICACION, SOLICITUD Y PROGRAMAR VISITA TECNICA | 14/11/2025 SE REALIZA INSTALACIÓN DE BASE DE DATÁFONO</t>
  </si>
  <si>
    <t>1000R528</t>
  </si>
  <si>
    <t>3002749</t>
  </si>
  <si>
    <t>3007061123</t>
  </si>
  <si>
    <t>BARRIO CENTRO PUERTO WILCHES</t>
  </si>
  <si>
    <t>FO-25-1811462</t>
  </si>
  <si>
    <t>12/11/2025 SE INSTALA BASE PARA DATÁFONO, QUEDA TODO OK</t>
  </si>
  <si>
    <t>NA00F175</t>
  </si>
  <si>
    <t>3006757</t>
  </si>
  <si>
    <t>FO-25-1815472</t>
  </si>
  <si>
    <t>CANCELADO POR LA RED-SOPORTE TELEFONICO</t>
  </si>
  <si>
    <t>12/11/2025 POR FAVOR, COMUNICARSE CON USUARIO PARA CONFIRMAR UBICACION, SOLICITUD Y PROGRAMAR VISITA TECNICA | 13/11/2025 SE REALIZA COMUNICACION CON EL SEÑOR SANTIAGO VIA WHATSAPP Y SE LE CONSULTA SI ES BASE OARA DATÁFONO O LECTOR, EL CUÁL SE LE INDICA QUE BASE DE LECTOR DE BARRA RBM POR EL MOMENTO NO TIENE PARA ENTREGAR.</t>
  </si>
  <si>
    <t>3008322</t>
  </si>
  <si>
    <t>3007078644</t>
  </si>
  <si>
    <t>DISTRICOL DISTRIBUIDORA J I</t>
  </si>
  <si>
    <t>FO-25-1817267</t>
  </si>
  <si>
    <t>12/11/2025 POR FAVOR, COMUNICARSE CON USUARIO PARA CONFIRMAR UBICACION, SOLICITUD Y PROGRAMAR VISITA TECNICA | 18/11/2025 SE PEGA NUEVAMENTE LA BASE CON UNA BUENA CONTÁ DOBLE FAZ.</t>
  </si>
  <si>
    <t>SAOZZ060</t>
  </si>
  <si>
    <t>3009108</t>
  </si>
  <si>
    <t>FO-25-1817850</t>
  </si>
  <si>
    <t>12/11/2025 POR FAVOR, COMUNICARSE CON USUARIO PARA CONFIRMAR UBICACION, SOLICITUD Y PROGRAMAR VISITA TECNICA | 14/11/2025 DURANTE LA VISITA TECNICA REALIZAMOS LA INSTALACIÓN DE LA BASE PARA EL DATAFONO POR DAÑO SE PARTIÓ, EN LUGARES INDICADOS POR COMERCIO SIN NOVEDAD EN LA INSTALACIÓN PRUEBAS OK SALDO OK A CONFORMIDAD DE CORRESPONSAL</t>
  </si>
  <si>
    <t>3011264</t>
  </si>
  <si>
    <t>FO-25-1819902</t>
  </si>
  <si>
    <t>12/11/2025 POR FAVOR, COMUNICARSE CON USUARIO PARA CONFIRMAR UBICACION, SOLICITUD Y PROGRAMAR VISITA TECNICA | 15/11/2025 SE COLOCA BASE DE DATÁFONO OK LA QUE HABÍAN EN SITIO SE QUEBRÓ</t>
  </si>
  <si>
    <t>JAAVZ969</t>
  </si>
  <si>
    <t>3011977</t>
  </si>
  <si>
    <t>FO-25-1821447</t>
  </si>
  <si>
    <t>13/11/2025 POR FAVOR, COMUNICARSE CON USUARIO PARA CONFIRMAR UBICACION, SOLICITUD Y PROGRAMAR VISITA TECNICA | 14/11/2025 SE INSTALA BASE</t>
  </si>
  <si>
    <t>3014785</t>
  </si>
  <si>
    <t>3007041934</t>
  </si>
  <si>
    <t>MULTIPAGAS CIENAGA</t>
  </si>
  <si>
    <t>FO-25-1823399</t>
  </si>
  <si>
    <t>13/11/2025 POR FAVOR, COMUNICARSE CON USUARIO PARA CONFIRMAR UBICACION, SOLICITUD Y PROGRAMAR VISITA TECNICA | 15/11/2025 SE REALIZA INSTALACIÓN DE BASE PARA DATÁFONO A SATISFACCIÓN DEL CLIENTE</t>
  </si>
  <si>
    <t>9A0YZ808</t>
  </si>
  <si>
    <t>3015118</t>
  </si>
  <si>
    <t>3007063962</t>
  </si>
  <si>
    <t>DISTRICOL VIVERES Y ABARROTE U</t>
  </si>
  <si>
    <t>FO-25-1823397</t>
  </si>
  <si>
    <t>13/11/2025 POR FAVOR, COMUNICARSE CON USUARIO PARA CONFIRMAR UBICACION, SOLICITUD Y PROGRAMAR VISITA TECNICA | 19/11/2025 SE REALIZA VISITA TÉCNICA AL CORRESPONSAL BANCOLOMBIA. EL USUARIO INFORMA DESPRENDIMIENTO DE LA BASE DEL DATÁFONO; AL VALIDAR SE CONFIRMA QUE LA BASE ESTÁ DETERIORADA. SE PROCEDE A INSTALAR UNA NUEVA, QUEDANDO EL EQUIPO CORRECTAMENTE FIJADO Y OPERATIVO.</t>
  </si>
  <si>
    <t>NA00Y800</t>
  </si>
  <si>
    <t>3020603</t>
  </si>
  <si>
    <t>3007067846</t>
  </si>
  <si>
    <t>OPRAP ESTACIÓN AGUACATALA</t>
  </si>
  <si>
    <t>FO-25-1829273</t>
  </si>
  <si>
    <t>14/11/2025 POR FAVOR, COMUNICARSE CON USUARIO PARA CONFIRMAR UBICACION, SOLICITUD Y PROGRAMAR VISITA TECNICA | 21/11/2025 SE REALIZÓ INSTALACIÓN EXITOSA DE BASE</t>
  </si>
  <si>
    <t>AAL0Q171</t>
  </si>
  <si>
    <t>13433</t>
  </si>
  <si>
    <t>3028253</t>
  </si>
  <si>
    <t>3007017867</t>
  </si>
  <si>
    <t>MAHATES</t>
  </si>
  <si>
    <t>BARRIO CR MALAGANA SAGRADO COR</t>
  </si>
  <si>
    <t>FO-25-1840311</t>
  </si>
  <si>
    <t>18/11/2025 POR FAVOR, COMUNICARSE CON USUARIO PARA CONFIRMAR UBICACION, SOLICITUD Y PROGRAMAR VISITA TECNICA | 22/11/2025 SE REALIZA INSTALACIÓN DE LA BASE TODO OK LA QUE TENÍAN SE PARTIÓ</t>
  </si>
  <si>
    <t>EGFZZ332</t>
  </si>
  <si>
    <t>3029635</t>
  </si>
  <si>
    <t>FO-25-1841401</t>
  </si>
  <si>
    <t>18/11/2025 POR FAVOR, COMUNICARSE CON USUARIO PARA CONFIRMAR UBICACION, SOLICITUD Y PROGRAMAR VISITA TECNICA | 20/11/2025 SE REALIZA VISITA TÉCNICA AL CORRESPONSAL BANCOLOMBIA. EL USUARIO INFORMA DESPRENDIMIENTO DE LA BASE DEL DATÁFONO; AL VALIDAR SE CONFIRMA QUE LA BASE ESTÁ DETERIORADA. SE PROCEDE A INSTALAR UNA NUEVA, QUEDANDO EL EQUIPO CORRECTAMENTE FIJADO Y OPERATIVO.</t>
  </si>
  <si>
    <t>3034250</t>
  </si>
  <si>
    <t>FO-25-1846337</t>
  </si>
  <si>
    <t>PETICIÓN RED</t>
  </si>
  <si>
    <t>19/11/2025 POR FAVOR, COMUNICARSE CON USUARIO PARA CONFIRMAR UBICACION, SOLICITUD Y PROGRAMAR VISITA TECNICA | 22/11/2025 SE VALIDA CON LA USUARIA MEDIANTE SOPORTE TELEFONICO Y SE VALIDA QUE ENREALIDAD LO QUE NECESITA ES UN CAMBIO DE DATAFONO Y NO SE BASE. | 25/11/2025 SE VALIDA CON LA USUARIA MEDIANTE SOPORTE TELEFONICO Y SE VALIDA QUE ENREALIDAD LO QUE NECESITA ES UN CAMBIO DE DATAFONO Y NO SE BASE.</t>
  </si>
  <si>
    <t>A00Z261</t>
  </si>
  <si>
    <t>3038969</t>
  </si>
  <si>
    <t>3007067469</t>
  </si>
  <si>
    <t>REDY PLAZA DE MERCADO_MONTERIA</t>
  </si>
  <si>
    <t>FO-25-1850590</t>
  </si>
  <si>
    <t>20/11/2025 POR FAVOR, COMUNICARSE CON USUARIO PARA CONFIRMAR UBICACION, SOLICITUD Y PROGRAMAR VISITA TECNICA | 20/11/2025 SE REALIZÓ CAMBIO DE BASE PARA DATAFONO, LA BASE QUE ESTABA EN EL SITIO SE PARTIÓ.</t>
  </si>
  <si>
    <t>6A4ZZ095</t>
  </si>
  <si>
    <t>3039966</t>
  </si>
  <si>
    <t>3007049591</t>
  </si>
  <si>
    <t>PTM APARTADO FERRETERIA DE LA</t>
  </si>
  <si>
    <t>FO-25-1851254</t>
  </si>
  <si>
    <t>20/11/2025 POR FAVOR, COMUNICARSE CON USUARIO PARA CONFIRMAR UBICACION, SOLICITUD Y PROGRAMAR VISITA TECNICA | 21/11/2025 SE INSTAKA BASE DATAFONO NUEVA YA QUE LA ANTERIOR SE PARTIO.</t>
  </si>
  <si>
    <t>XP9ZZ507</t>
  </si>
  <si>
    <t>3044280</t>
  </si>
  <si>
    <t>3007065715</t>
  </si>
  <si>
    <t>DISTRICOL FESTIVAL DEL HOGAR</t>
  </si>
  <si>
    <t>FO-25-1856308</t>
  </si>
  <si>
    <t>21/11/2025 POR FAVOR, COMUNICARSE CON USUARIO PARA CONFIRMAR UBICACION, SOLICITUD Y PROGRAMAR VISITA TECNICA | 24/11/2025 INSTALACIÓN BASE DATAFONO</t>
  </si>
  <si>
    <t>6A00F738</t>
  </si>
  <si>
    <t>3045458</t>
  </si>
  <si>
    <t>FO-25-1858089</t>
  </si>
  <si>
    <t>21/11/2025 POR FAVOR, COMUNICARSE CON USUARIO PARA CONFIRMAR UBICACION, SOLICITUD Y PROGRAMAR VISITA TECNICA | 26/11/2025 LE FIJO LA BASE QUE LA USUARIA TENIA EN EL CORRESPONSAL DEJÁNDOLA OK, Y BIEN FIJADA</t>
  </si>
  <si>
    <t>3049328</t>
  </si>
  <si>
    <t>3007056081</t>
  </si>
  <si>
    <t>FO-25-1863212</t>
  </si>
  <si>
    <t>22/11/2025 POR FAVOR, COMUNICARSE CON USUARIO PARA CONFIRMAR UBICACION, SOLICITUD Y PROGRAMAR VISITA TECNICA | 26/11/2025 INSTALACIÓN BASE DATAFONO</t>
  </si>
  <si>
    <t>9BMZZ442</t>
  </si>
  <si>
    <t>3054634</t>
  </si>
  <si>
    <t>3007049910</t>
  </si>
  <si>
    <t>PTM  BARRANQUILLA MERKATODO</t>
  </si>
  <si>
    <t>FO-25-1871767</t>
  </si>
  <si>
    <t>24/11/2025 POR FAVOR, COMUNICARSE CON USUARIO PARA CONFIRMAR UBICACION, SOLICITUD Y PROGRAMAR VISITA TECNICA | 26/11/2025 SE REALIZA VISITA TÉCNICA, SE INSTALA BASE DE DATAFONO, DEBIDO A QUE LA BASE QUE ESTABA EN SITIO SE PARTIÓ.</t>
  </si>
  <si>
    <t>TR00R868</t>
  </si>
  <si>
    <t>3057154</t>
  </si>
  <si>
    <t>FO-25-1874118</t>
  </si>
  <si>
    <t>25/11/2025 POR FAVOR, COMUNICARSE CON USUARIO PARA CONFIRMAR UBICACION, SOLICITUD Y PROGRAMAR VISITA TECNICA | 26/11/2025 INSTALACIÓN DE BASE EXITOSA, TIRILLA SUMINISTRADA POR EL CLIENTE.</t>
  </si>
  <si>
    <t>3062754</t>
  </si>
  <si>
    <t>3007073413</t>
  </si>
  <si>
    <t>PTM MEDELLIN TREEMASCOTAS</t>
  </si>
  <si>
    <t>FO-25-1879947</t>
  </si>
  <si>
    <t>25/11/2025 POR FAVOR, COMUNICARSE CON USUARIO PARA CONFIRMAR UBICACION, SOLICITUD Y PROGRAMAR VISITA TECNICA | 28/11/2025 SE PEGA BASE DE DATAFONO NUEVAMENTE QUEDANDO OK</t>
  </si>
  <si>
    <t>3071595</t>
  </si>
  <si>
    <t>3007071957</t>
  </si>
  <si>
    <t>PTM CALI INTERNET Y ACCESORIOS</t>
  </si>
  <si>
    <t>FO-25-1897995</t>
  </si>
  <si>
    <t>27/11/2025 POR FAVOR, COMUNICARSE CON USUARIO PARA CONFIRMAR UBICACION, SOLICITUD Y PROGRAMAR VISITA TECNICA | 28/11/2025 SE REALIZA LLAMADA TELEFÓNICA AL SEÑOR YEIMAN RODRÍGUEZ DONDE ME INFORMA QUE VA DE SALIDA Y NO PUEDE RECIBIR LA VISITA ME PIDE QUE POR FAVOR SE REALICE EL DÍA DE MAÑANA EN LA HORAS DE LA MAÑANA | 29/11/2025 SE REALIZA VISITA TÉCNICA EN DONDE SE INSTALA  LA BASE DEL DISPOSITIVO EN BUEN ESTADO</t>
  </si>
  <si>
    <t>LN00M167</t>
  </si>
  <si>
    <t>3071787</t>
  </si>
  <si>
    <t>3007075926</t>
  </si>
  <si>
    <t>BARRIO COLSEGUROS CALI 1</t>
  </si>
  <si>
    <t>FO-25-1897993</t>
  </si>
  <si>
    <t>27/11/2025 POR FAVOR, COMUNICARSE CON USUARIO PARA CONFIRMAR UBICACION, SOLICITUD Y PROGRAMAR VISITA TECNICA | 28/11/2025 SE REALIZA INSTALACIÓN DE SOPORTE DE BASE SIN NOVEDAD.</t>
  </si>
  <si>
    <t>FA09Z455</t>
  </si>
  <si>
    <t>3072036</t>
  </si>
  <si>
    <t>FO-25-1898292</t>
  </si>
  <si>
    <t>27/11/2025 POR FAVOR, COMUNICARSE CON USUARIO PARA CONFIRMAR UBICACION, SOLICITUD Y PROGRAMAR VISITA TECNICA | 28/11/2025 EL CLIENTE NO PERMITE LA INSTALACIÓN DE LA BASE, YA QUE INDICA QUE NO TIENE ESPACIO EN EL ESCRITORIO PARA INSTALARLA</t>
  </si>
  <si>
    <t>3075151</t>
  </si>
  <si>
    <t>FO-25-1901350</t>
  </si>
  <si>
    <t>28/11/2025 POR FAVOR, COMUNICARSE CON USUARIO PARA CONFIRMAR UBICACION, SOLICITUD Y PROGRAMAR VISITA TECNICA | 29/11/2025 SE VISITA CB INSTALACIÓN DE BASES... PRUEBAS EXITOSAS</t>
  </si>
  <si>
    <t>OC CIERRE</t>
  </si>
  <si>
    <t>CIERRE EXITOSO</t>
  </si>
  <si>
    <t>HENAO JARAMILLO JUAN JOSE</t>
  </si>
  <si>
    <t>CB CERRADO - DESOCUPADO</t>
  </si>
  <si>
    <t>CB NO ENTREGA EQUIPO</t>
  </si>
  <si>
    <t>PARCIAL EXITOSO ACCESORIOS</t>
  </si>
  <si>
    <t>15001</t>
  </si>
  <si>
    <t>AVILA DE HORTA FERNANDO JOSE</t>
  </si>
  <si>
    <t>3007013412</t>
  </si>
  <si>
    <t>BARRIO CAICEDO VII MEDELLIN</t>
  </si>
  <si>
    <t>COPETE CORDOBA DIEGO ALEJANDRO</t>
  </si>
  <si>
    <t>GUTIERREZ PEREZ LUIS ALBERTO</t>
  </si>
  <si>
    <t>LOPEZ CALDONO CESAR FERNANDO</t>
  </si>
  <si>
    <t>VALENCIA GONZALEZ JOSE DANIEL</t>
  </si>
  <si>
    <t>BARRIO JUANOY BAJO PASTO</t>
  </si>
  <si>
    <t>CAÑAS MENDEZ GUSTAVO ADOLFO</t>
  </si>
  <si>
    <t>BARRIO CORREGIMIENTO LA CHAPAR</t>
  </si>
  <si>
    <t>BARRIO SANTA MARIA BARRANQUILL</t>
  </si>
  <si>
    <t>ORTEGA TORRES JUAN SEBASTIAN</t>
  </si>
  <si>
    <t>BARRIO BELLO HORIZONTE POPAYAN</t>
  </si>
  <si>
    <t>BARRIO VILLA DEL NORTE POPAYAN</t>
  </si>
  <si>
    <t>85410</t>
  </si>
  <si>
    <t>TAURAMENA</t>
  </si>
  <si>
    <t>BARRIO SAN CRISTOBAL NORTE BOG</t>
  </si>
  <si>
    <t>BARRIO MANRIQUE GAITAN MEDELLI</t>
  </si>
  <si>
    <t>BARRIO FUERA DEL MUNICIPIO DE</t>
  </si>
  <si>
    <t>54405</t>
  </si>
  <si>
    <t>LOS PATIOS</t>
  </si>
  <si>
    <t>BARRIO MANRIQUE ORIENTAL MEDEL</t>
  </si>
  <si>
    <t>5607</t>
  </si>
  <si>
    <t>RETIRO</t>
  </si>
  <si>
    <t>54261</t>
  </si>
  <si>
    <t>EL ZULIA</t>
  </si>
  <si>
    <t>BARRIO LAS AMERICAS BARRANQUIL</t>
  </si>
  <si>
    <t>BARRIO CARACOLES CARTAGENA DE</t>
  </si>
  <si>
    <t>3007061423</t>
  </si>
  <si>
    <t>BARRIO MARIA VALERIA VALLEDUPA</t>
  </si>
  <si>
    <t>BARRIO VEREDA DON DIEGO RETIRO</t>
  </si>
  <si>
    <t>BARRIO ROBLEDO AURES MEDELLIN</t>
  </si>
  <si>
    <t>BARRIO RICAURTE PARTE BAJA IBA</t>
  </si>
  <si>
    <t>BARRIO 7 DE ABRIL BARRANQUILLA</t>
  </si>
  <si>
    <t>BARRIO SAN ISIDRO VILLAVICENCI</t>
  </si>
  <si>
    <t>BARRIO LAS NIEVES BARRANQUILLA</t>
  </si>
  <si>
    <t>BARRIO MARCO FIDEL SUAREZ BOGO</t>
  </si>
  <si>
    <t>LC-CS-25-004069</t>
  </si>
  <si>
    <t>3007079394</t>
  </si>
  <si>
    <t>BARRIO CUBIS SECTOR LA BOMBONERA ISTMINA CHOCO ISTMINA</t>
  </si>
  <si>
    <t>FO-25-1742526</t>
  </si>
  <si>
    <t>27/10/2025 SE ESCALA PARA VISITA. CONFIRMAR DATOS PARA LA RECOLECCION DE EQUIPOS | 04/11/2025 SE PRESENTA CIERRE EN EL VIA A LA TERMINAL DE QUIBDO QUE LLEVA A LA ZONA DEL SAN JUAN POR PROTESTA DEL MAL SERVIO DE ENERGÍA | 06/11/2025 SE REAALIZA REÍRTE DE CB, SIN PUBLICIDAD</t>
  </si>
  <si>
    <t>10XZZ932</t>
  </si>
  <si>
    <t>LC-CS-25-004070</t>
  </si>
  <si>
    <t>3007081052</t>
  </si>
  <si>
    <t>BARRIO BAMBUSA ARMENIA</t>
  </si>
  <si>
    <t>FO-25-1742528</t>
  </si>
  <si>
    <t>27/10/2025 SE ESCALA PARA VISITA. CONFIRMAR DATOS PARA LA RECOLECCION DE EQUIPOS | 06/11/2025 SE VISITA COMERCIO SE REALIZÓ  SE DESINSTALACIÓN DATAFONO, LECTOR , MAGICC BOX, BASE, ROLLOS, SE DESINTALA PUBLICIDAD Y SE DESTRUYE EN COMERCIO</t>
  </si>
  <si>
    <t>SHZZZ012</t>
  </si>
  <si>
    <t>LC-CS-25-004071</t>
  </si>
  <si>
    <t>3007081087</t>
  </si>
  <si>
    <t>BARRIO CENTRO NECHI 3</t>
  </si>
  <si>
    <t>FO-25-1742554</t>
  </si>
  <si>
    <t>27/10/2025 SE ESCALA PARA VISITA. CONFIRMAR DATOS PARA LA RECOLECCION DE EQUIPOS | 04/11/2025 SE REALIZA CIERRE DE CORRESPONSAL BANCOLOMBIA OK, SE RETIRA DATÁFONO, LECTOR DE BARRAS, MAGIBOX Y ACCESORIOS TODO EN BUEN ESTÁDO OK, CIERRE EXITOSO, CB NO SE ENCONTRÓ PUBLICIDAD EN EL PUNTO, CIERRE CB EXITOSO</t>
  </si>
  <si>
    <t>SGZZZ986</t>
  </si>
  <si>
    <t>LC-CS-25-004072</t>
  </si>
  <si>
    <t>3007047104</t>
  </si>
  <si>
    <t>BARRIO VEREDA CHAPACATA CUCAIT</t>
  </si>
  <si>
    <t>FO-25-1742556</t>
  </si>
  <si>
    <t>RECUPERACION DE EQUIPOS</t>
  </si>
  <si>
    <t>27/10/2025 SE ESCALA PARA VISITA. CONFIRMAR DATOS PARA LA RECOLECCION DE EQUIPOS | 05/11/2025 COMUNICACIÓN CON EL SEÑOR CARLOS CASTELLANOS AL NÚMERO TELEFÓNICO 3107919357.
EL CLIENTE INDICA DISPONIBILIDAD PARA ATENCIÓN EN HORAS DE LA MAÑANA, A PARTIR DE LAS 8:30 A.M. EN ADELANTE.
SE CONFIRMA LA VISITA AL CLIENTE DE ACUERDO CON LA RUTA DE DESPLAZAMIENTO PROGRAMADA PARA LA ZONA. | 05/11/2025 SE VISITA CB CIERRE....RETIRO DE EQUIPOS Y PUBLICIDAD PRUEBAS EXITOSAS</t>
  </si>
  <si>
    <t>9C00D619</t>
  </si>
  <si>
    <t>52720</t>
  </si>
  <si>
    <t>LC-CS-25-004075</t>
  </si>
  <si>
    <t>3007076209</t>
  </si>
  <si>
    <t>SAPUYES</t>
  </si>
  <si>
    <t>BARRIO GGT EL ESPINO SAPUYES</t>
  </si>
  <si>
    <t>FO-25-1742551</t>
  </si>
  <si>
    <t>27/10/2025 SE ESCALA PARA VISITA. CONFIRMAR DATOS PARA LA RECOLECCION DE EQUIPOS | 04/11/2025 NO ES POSIBLE ES DESPLAZAMIENTO POR CIERRE DE VIAS HACIA EL CORREGIMIENTO, SE ESTARA VALIDANDO LA HABILITACION PARA DESPLAZAMIENTO. | 14/11/2025 SE VISITA EL COMERCIO PARA REALIZAR CIERRE DEL CB, SE RETIRA DATÁFONO CON LECTORA, BASE Y CABLEADO, SE DESINSTALA Y SE DESTRUYE PUBLICIDAD, NO SE RETIRA ROLLOS, CIERRE OK SIN NOVEDAD</t>
  </si>
  <si>
    <t>FA0GZ501</t>
  </si>
  <si>
    <t>LC-CS-25-004078</t>
  </si>
  <si>
    <t>3007046445</t>
  </si>
  <si>
    <t>PTM  FLORIDABLANCA  ACEXPRESS</t>
  </si>
  <si>
    <t>FO-25-1742578</t>
  </si>
  <si>
    <t>27/10/2025 SE ESCALA PARA VISITA. CONFIRMAR DATOS PARA LA RECOLECCION DE EQUIPOS | 29/10/2025 SE LLAMA AL  NÚMERO3222409018 CLIENTE PAGA CONFIRMAR LA ENTREGA DE LOS EQUIPOS PERO LA SEÑORA GREIS MARTÍNEZ NOS INDICA NO ENCONTRASE EN ESTE MOMENTO EN LA CIUDAD POR LO ANTERIOR INDICA QUE ELLA SE COMUNICARÁ CUANDO ESTÉ DISPONIBLES. | 04/11/2025 SE LOGRA ESTABLECER CONTACTO VÍA WHATSAPP CON USUARIA LO CUAL NOS CONFIRMA QUE NOS PODRÁ ENTREGAR LOS EQUIPOS EL DÍA DE MAÑANA A PARTIR DE LAS  10AM 
CONJUNTO TORRES DE SAN ESTEBAN TORRE 3 APTO 1209
GREYS MARTÍNEZ | 06/11/2025 SE RECOGEN EQUIPOS EN CASA DEL ADMINISTRADOR TORRES DE SAN ESTEBAN TORRE 3 APARTAMENTO 1209, SE RETIRA DATÁFONO, LECTOR DE BARRAS, FUENTE, BASE DATÁFONO, CLIENTE NO TIENE ROLLOS DE REDEBAN NI PUBLICIDAD.</t>
  </si>
  <si>
    <t>II005839-II4ZZ625</t>
  </si>
  <si>
    <t>LC-CS-25-004090</t>
  </si>
  <si>
    <t>3007062102</t>
  </si>
  <si>
    <t>BARRIO EL PILAR PASTO 2</t>
  </si>
  <si>
    <t>FO-25-1747714</t>
  </si>
  <si>
    <t>28/10/2025 SE ESCALA PARA VISITA. CONFIRMAR DATOS PARA LA RECOLECCION DE EQUIPOS | 06/11/2025 SE REALIZÓ EL RETIRO DE EQUIPOS PUBLICIDAD Y ACCESORIOS POR CIERRE DE CB BANCOLOMBIA SE RECIBE TODO EN BUEN ESTADO, NO SE RECIBE PAPELERÍA CLIENTE NO TENIA Y NO SE RECIBE CABLE PATCH CORD ES DEL PROPIO CLIENTE, CIERRE EXITOSO.</t>
  </si>
  <si>
    <t>JA00L838</t>
  </si>
  <si>
    <t>LC-CS-25-004091</t>
  </si>
  <si>
    <t>3007062106</t>
  </si>
  <si>
    <t>BARRIO AVENIDA COLOMBIA</t>
  </si>
  <si>
    <t>FO-25-1747712</t>
  </si>
  <si>
    <t>28/10/2025 SE ESCALA PARA VISITA. CONFIRMAR DATOS PARA LA RECOLECCION DE EQUIPOS | 05/11/2025 SE REALIZÓ EL RETIRO DE EQUIPOS PUBLICIDAD Y ACCESORIOS POR CIERRE DE CB BANCOLOMBIA SE RECIBE TODO EN BUEN ESTADO Y COMPLETO, CIERRE EXITOSO.</t>
  </si>
  <si>
    <t>JA00L842</t>
  </si>
  <si>
    <t>LC-CS-25-004097</t>
  </si>
  <si>
    <t>3007029715</t>
  </si>
  <si>
    <t>BARRIO SALESIANOS TULUA</t>
  </si>
  <si>
    <t>FO-25-1754223</t>
  </si>
  <si>
    <t>29/10/2025 SE ESCALA PARA VISITA. CONFIRMAR DATOS PARA LA RECOLECCION DE EQUIPOS | 05/11/2025 SE LLAMA AL CLIENTE SE VÁLIDA SOLICITUD DEL CIERRE CB Y DIRECCIÓN, SE VISITA EL COMERCIO, SE RETIRA DOS DATAFONOS, DOS LECTORAS Y ACCESORIOS EN BUEN ESTADO. SE DESTRUYE EN SITIO PUBLICIDAD AVISO EXTERIOR, FLANGER, DISPLAY HORARIO</t>
  </si>
  <si>
    <t>UV00C263 - 9A0ZZ804 - BBBIZ150</t>
  </si>
  <si>
    <t>LC-CS-25-004099</t>
  </si>
  <si>
    <t>3007017665</t>
  </si>
  <si>
    <t>NORTE TUNJA BOYACA</t>
  </si>
  <si>
    <t>FO-25-1754221</t>
  </si>
  <si>
    <t>29/10/2025 SE ESCALA PARA VISITA. CONFIRMAR DATOS PARA LA RECOLECCION DE EQUIPOS | 01/11/2025 SE EJECUTA CIERRE CORRESPONSAL BANCARIO BANCOLOMBIA RETIRANDO LOS EQUIPOS EXISTENTES COMERCIO SIN PUBLICIDAD SE RETIRAN EN LA CALLE 39A#4A-18</t>
  </si>
  <si>
    <t>9A002594</t>
  </si>
  <si>
    <t>68235</t>
  </si>
  <si>
    <t>LC-CS-25-004100</t>
  </si>
  <si>
    <t>3007078424</t>
  </si>
  <si>
    <t>EL CARMEN DE CHUCURI</t>
  </si>
  <si>
    <t>BARRIO CENTRO EL CARMEN DE CHUCURI  2</t>
  </si>
  <si>
    <t>FO-25-1754235</t>
  </si>
  <si>
    <t>29/10/2025 SE ESCALA PARA VISITA. CONFIRMAR DATOS PARA LA RECOLECCION DE EQUIPOS | 05/11/2025 DESPUÉS DE VARIOS INTENTOS POR COMUNICARNOS CON EL NÚMERO INDICADO EN ORDEN , DEBIDO A LA LEJANÍA Y TIPOLOGÍA DEL MUNICIPIO ES NECESARIO LA COMUNICACIÓN.
DESPUÉS DE UNOS DÍAS SE RECIBIÓ MENSAJE INDICANDO QUE SI ES POSIBLE LA ENTREGA DE EL EQUIPO Y QUE PUEDEN DESPLAZARSE AL.MUNICIPIO ALLÁ SE LO ENTREGAN , Y NOS INDICA QUE PODEMOS IR EL DÍA VIERNES | 06/11/2025 SE RECOGEN DATAFONO ,LECTOR , CABLE SY FUENTE DE PODER CIERRE EXITOSO</t>
  </si>
  <si>
    <t>V1OZZ344</t>
  </si>
  <si>
    <t>LC-CS-25-004101</t>
  </si>
  <si>
    <t>3007038736</t>
  </si>
  <si>
    <t>BARRIO CENTRAL SIBUNDOY</t>
  </si>
  <si>
    <t>FO-25-1754228</t>
  </si>
  <si>
    <t>29/10/2025 SE ESCALA PARA VISITA. CONFIRMAR DATOS PARA LA RECOLECCION DE EQUIPOS | 05/11/2025 SE REALIZA CIERRE DE CB, SE RETIRA DATÁFONO CON BASE Y LECTORA COMPLETOS Y EN BUEN ESTADO, SE RETIRA PUBLICIDAD Y SE DESTRUYE EN SITIO POR ORDEN DE REDEBAN</t>
  </si>
  <si>
    <t>AB02Z353</t>
  </si>
  <si>
    <t>LC-CS-25-004103</t>
  </si>
  <si>
    <t>3007071281</t>
  </si>
  <si>
    <t>DISTRICOL CELUARIAS</t>
  </si>
  <si>
    <t>FO-25-1754296</t>
  </si>
  <si>
    <t>29/10/2025 SE ESCALA PARA VISITA. CONFIRMAR DATOS PARA LA RECOLECCION DE EQUIPOS | 05/11/2025 SE REALIZA RECOLECCIÓN DE DATAFONO Y LECTORA NO SE REALIZAN PRUEBAS NO SE ENCUENTRA PUBLICIDAD EN SITIO</t>
  </si>
  <si>
    <t>0N00E087-SA0ZZ824</t>
  </si>
  <si>
    <t>LC-CS-25-004104</t>
  </si>
  <si>
    <t>3007049290</t>
  </si>
  <si>
    <t>DISTRICOL LEBEICA PAPELERIA</t>
  </si>
  <si>
    <t>FO-25-1754309</t>
  </si>
  <si>
    <t>29/10/2025 SE ESCALA PARA VISITA. CONFIRMAR DATOS PARA LA RECOLECCION DE EQUIPOS | 06/11/2025 SE LLAMA AL CLIENTE, SE VALIDA SOLICITUD DEL CIERRE CB Y DIRECCIÓN, SE VISITA EL COMERCIO, SE RETIRA DATAFONO, LECTORA, ACCESORIOS, EQUIPOS EN BUEN ESTADO. SE DESTRUYE EN SITIO AVISO EXTERIOR, DISPLAY HORARIO, NO HAY FLANGER EN EL LOCAL SE DAÑÓ Y  LO VOTO</t>
  </si>
  <si>
    <t>9C00Q140</t>
  </si>
  <si>
    <t>LC-CS-25-004105</t>
  </si>
  <si>
    <t>3007070701</t>
  </si>
  <si>
    <t>PTM BOGOTA PAGOSNET</t>
  </si>
  <si>
    <t>FO-25-1779207 | FO-25-1754315</t>
  </si>
  <si>
    <t>05/11/2025 DESPLAZARSE | 05/11/2025 SE RETIRA DATAFONO LECTORA PIND PAD Y HUB</t>
  </si>
  <si>
    <t>UV008443</t>
  </si>
  <si>
    <t>LC-CS-25-004106</t>
  </si>
  <si>
    <t>3007074629</t>
  </si>
  <si>
    <t>PTM MEDELLIN  COLD TEMPTATION</t>
  </si>
  <si>
    <t>FO-25-1754291</t>
  </si>
  <si>
    <t>29/10/2025 SE ESCALA PARA VISITA. CONFIRMAR DATOS PARA LA RECOLECCION DE EQUIPOS | 04/11/2025 RECUPERACIÓN DE EQUIPOS CIERRE REDEBAN OK</t>
  </si>
  <si>
    <t>NNLZZ162</t>
  </si>
  <si>
    <t>LC-CS-25-004107</t>
  </si>
  <si>
    <t>3007046322</t>
  </si>
  <si>
    <t>PTM  SAN GIL ENCOMIENDAS POSTA</t>
  </si>
  <si>
    <t>FO-25-1754340</t>
  </si>
  <si>
    <t>05/11/2025 VISITA TÉCNICO | 05/11/2025 SE REALIZA CIERRE DE CB SE RECOGE 1 DATAFONO 1 LECTOR Y 40 ROLLOS DE CB CIERRE OK</t>
  </si>
  <si>
    <t>BA005166</t>
  </si>
  <si>
    <t>LC-CS-25-004109</t>
  </si>
  <si>
    <t>3007042082</t>
  </si>
  <si>
    <t>PTM BOGOTA COUNTRYFARMA</t>
  </si>
  <si>
    <t>FO-25-1754318</t>
  </si>
  <si>
    <t>05/11/2025 SE ESCALA PARA VISITA. CONFIRMAR DATOS PARA LA RECOLECCION DE EQUIPOS | 05/11/2025 SE VISITA COMERCIO, SE RETIRA DATÁFONO CON LECTOR</t>
  </si>
  <si>
    <t>AB0XZ204</t>
  </si>
  <si>
    <t>LC-CS-25-004110</t>
  </si>
  <si>
    <t>3007064871</t>
  </si>
  <si>
    <t>PTM BOGOTA DISTRIBUIDORA DE VI</t>
  </si>
  <si>
    <t>FO-25-1754293</t>
  </si>
  <si>
    <t>29/10/2025 SE ESCALA PARA VISITA. CONFIRMAR DATOS PARA LA RECOLECCION DE EQUIPOS | 04/11/2025 CIERRE OK</t>
  </si>
  <si>
    <t>5A002493</t>
  </si>
  <si>
    <t>LC-CS-25-004111</t>
  </si>
  <si>
    <t>3007050146</t>
  </si>
  <si>
    <t>PTM  MEDELLIN  PELUDITOS DE CO</t>
  </si>
  <si>
    <t>FO-25-1754335</t>
  </si>
  <si>
    <t>29/10/2025 SE ESCALA PARA VISITA. CONFIRMAR DATOS PARA LA RECOLECCION DE EQUIPOS | 04/11/2025 SE REALIZA RECOGIDA DE LOS EQUIPOS POR CIERRE DE CB USUARIO REALIZA DISPOSICIÓN FINAL DE LA PUBLICIDAD.</t>
  </si>
  <si>
    <t>GB00V336</t>
  </si>
  <si>
    <t>LC-CS-25-004113</t>
  </si>
  <si>
    <t>3007041977</t>
  </si>
  <si>
    <t>DISTRICOL AUTOSERVICIO MERKA E</t>
  </si>
  <si>
    <t>FO-25-1754337</t>
  </si>
  <si>
    <t>29/10/2025 SE ESCALA PARA VISITA. CONFIRMAR DATOS PARA LA RECOLECCION DE EQUIPOS | 01/11/2025 EN COMUNICACIÓN CON LA LÍNEA 3115049184, RESPONDE LA SEÑORA CLARA INES GOMEZ CELY INFORMA QUE EL DÍA DE HOY NO SE ENCUENTRA EN EL MUNICIPIO Y POR ENDE NO PUEDE REALIZAR LA ENTREGA DE EQUIPOS, INFORMA DISPONIBILIDAD PARA EL DÍA MARTES 4 DE NOVIEMBRE A PARTIR DE LAS 10 AM. QUE POR FAVOR LLAMEN ANTES DE VISITAR | 04/11/2025 RETIRO DE DATÁFONO, LECTOR, CABLE ENTORCHADO, CLIENTE INFORMA QUE NO TIENE PUBLICIDAD.</t>
  </si>
  <si>
    <t>AB0XZ194</t>
  </si>
  <si>
    <t>LC-CS-25-004115</t>
  </si>
  <si>
    <t>3007074139</t>
  </si>
  <si>
    <t>PTM NECHI PAPELERIA Y MISCELAN</t>
  </si>
  <si>
    <t>FO-25-1754307</t>
  </si>
  <si>
    <t>29/10/2025 SE ESCALA PARA VISITA. CONFIRMAR DATOS PARA LA RECOLECCION DE EQUIPOS | 04/11/2025 SE REALIZA CIERRE DE CB BANCOLOMBIA OK, SE DESSINTALAN DATÁFONO, LECTOR DE BARRAS Y ACCESORIOS EN BUEN ESTADO, SE DESMONTA Y DESTRUYE PUBLICIDAD EN PUNTO OK, CIERRE CB EXITOSO OK</t>
  </si>
  <si>
    <t>SV0YZ338 ; SV0UZ854</t>
  </si>
  <si>
    <t>68861</t>
  </si>
  <si>
    <t>LC-CS-25-004118</t>
  </si>
  <si>
    <t>3007053243</t>
  </si>
  <si>
    <t>VELEZ</t>
  </si>
  <si>
    <t>PTM VELEZ VARIEDADES DIANITA O</t>
  </si>
  <si>
    <t>FO-25-1754329</t>
  </si>
  <si>
    <t>29/10/2025 SE ESCALA PARA VISITA. CONFIRMAR DATOS PARA LA RECOLECCION DE EQUIPOS | 05/11/2025 SE ESTABLECE COMUNICACIÓN CON LA USUARIA DIANA PATRICIA RÍOS, CONTACTADA AL NÚMERO 3133065301, QUIEN INFORMA QUE ACTUALMENTE SE ENCUENTRA HABILITADA LA RUTA DESDE LANDÁZURI HACIA SAN PEDRO DE OPÓN. NO OBSTANTE, NO ES POSIBLE CONFIRMAR LA OPERATIVIDAD DE LA RUTA DESDE BARBOSA HACIA LANDÁZURI, DEBIDO A AFECTACIONES POR PÉRDIDA DE BANCA VIAL EN EL TRAMO QUE COMUNICA DICHA ZONA.
EN  CASO DE REQUERIRSE DESPLAZAMIENTO, ESTE SE EFECTUARÍA DESDE LA ZONA DE TUNJA. ASIMISMO, SUMINISTRA EL NÚMERO DE CONTACTO DE LA AGENCIA RICAURTE CON EL PROPÓSITO DE VERIFICAR DISPONIBILIDAD DE RUTA DESDE BARBOSA, SIN EMBARGO, NO FUE POSIBLE ESTABLECER COMUNICACIÓN CON LA AGENCIA POR FALLA EN EL SISTEMA DE VOZ. | 06/11/2025 EN COMUNICACIÓN CON LA SEÑORA DIANA, SE CONFIRMA LA DISPONIBILIDAD PARA LLEVAR A CABO LA VISITA DE ENTREGA DE LOS EQUIPOS. NO OBSTANTE, LA VISITA SE HA VISTO POSTERGADA DEBIDO A FALLAS GEOLÓGICAS EN LA VÍA VÉLEZ–LANDÁZURI, QUE SE ENCUENTRA ACTUALMENTE INHABILITADA POR DERRUMBES.
LA CLIENTA PROPORCIONÓ EL CONTACTO DE LA AGENCIA DE BARBOSA PARA VERIFICAR LA POSIBILIDAD DE RUTAS ALTERNAS. TRAS CONTACTAR A DICHA AGENCIA, SE CONFIRMA QUE SE ESTÁ REALIZANDO UN RECORRIDO ALTERNATIVO, QUE IMPLICA UN INCREMENTO DE UNA HORA Y MEDIA EN EL TIEMPO DE VIAJE, PERO QUE PERMITIRÁ LLEGAR AL MUNICIPIO DE LANDÁZURI. DESDE ALLÍ, SE PODRÁ CONTINUAR HACIA CORREGIMIENTO DE VÉLEZ SAN PEDRO DEL OPÓN DONDE ESTA UBICADO EL COMERCIO 
TRAS VALIDAR LA INFORMACIÓN CON LA AGENCIA, SE INFORMA A LA CLIENTA QUE LA VISITA SE REALIZARA A PARTIR DEL DÍA LUNES 10 DE NOVIEMBRE DEL 2025  CLIENTE CONFORME , | 10/11/2025 SE REALIZA GESTIÓN DE CONTACTO CON LA CLIENTE DIANA RÍOS AL NÚMERO CELULAR REGISTRADO; SIN EMBARGO, NO SE LOGRA COMUNICACIÓN EFECTIVA, YA QUE LA LLAMADA ES REDIRIGIDA AL BUZÓN DE VOZ Y NO SE OBTIENE RESPUESTA A TRAVÉS DEL CANAL DE MENSAJERÍA DE (WHATSAPP).
SE REQUIERE CONFIRMACIÓN PARA EL AGENDAMIENTO DE LA VISITA TÉCNICA, CONSIDERANDO QUE EL DESPLAZAMIENTO OPERATIVO SE EFECTUARÁ DESDE EL MUNICIPIO DE BARBOSA.
DE ACUERDO CON LA VERIFICACIÓN DE CONDICIONES VIALES ACTUALES EN LA RUTA BARBOSA – LANDÁZURI, SE CONFIRMA LA EXISTENCIA DE UNA RUTA ALTERNA HABILITADA PARA REALIZAR EL DESPLAZAMIENTO.
SE CONTINUARÁ CON LA GESTIÓN DE SEGUIMIENTO HASTA OBTENER CONFIRMACIÓN DE DISPONIBILIDAD POR PARTE DE LA CLIENTE PARA LA ATENCIÓN CORRESPONDIENTE. | 11/11/2025 SE REALIZA CIERRE RETIRO CB BANCOLOMBIA RETIRANDO EQUIPO DEKS/3509- LECTOR CB - BASÉ SOPORTE - FUENTE DE PODER,BASE LECTOR , DISPLAY DE HORARIO,FLANGGER - AVISO EXTERIOR 1.50 MTROS ,3 ROLLOS REDEBAN ,SE DESTRUYE PUBLICIDAD EN SITIO</t>
  </si>
  <si>
    <t>TR0MZ935-AB11O668</t>
  </si>
  <si>
    <t>LC-CS-25-004124</t>
  </si>
  <si>
    <t>3007027493</t>
  </si>
  <si>
    <t>CRA  4 27 BRR LAS DAMAS PUERTO</t>
  </si>
  <si>
    <t>FO-25-1761275</t>
  </si>
  <si>
    <t>30/10/2025 SE ESCALA PARA VISITA. CONFIRMAR DATOS PARA LA RECOLECCION DE EQUIPOS | 05/11/2025 SE REALIZA RETIRO DE DATÁFONO, LECTORA, CLIENTE NO CUENTA CON PUBLICIDAD NI ROLLOS RBM.</t>
  </si>
  <si>
    <t>99DZZ191</t>
  </si>
  <si>
    <t>LC-CS-25-004126</t>
  </si>
  <si>
    <t>3007076373</t>
  </si>
  <si>
    <t>BARRIO BRUCELAS FLORENCIA</t>
  </si>
  <si>
    <t>FO-25-1761281</t>
  </si>
  <si>
    <t>26/11/2025 CANTIDAD DE ROLLOS 0 | 27/11/2025 SE RETIRA DATAFONO Y LECTORA, CON 0 ROLLOS, OK</t>
  </si>
  <si>
    <t>A10RZ470</t>
  </si>
  <si>
    <t>68502</t>
  </si>
  <si>
    <t>LC-CS-25-004130</t>
  </si>
  <si>
    <t>3007078883</t>
  </si>
  <si>
    <t>ONZAGA</t>
  </si>
  <si>
    <t>BARRIO ONZAGA ONZAGA 1</t>
  </si>
  <si>
    <t>FO-25-1761298</t>
  </si>
  <si>
    <t>30/10/2025 SE ESCALA PARA VISITA. CONFIRMAR DATOS PARA LA RECOLECCION DE EQUIPOS | 05/11/2025 SE HACE PRESENCIA EN COMERCIO SE REALIZA RETIRO DE 1 DATÁFONO CON SU RESPECTIVO LECTOR DE BARRAS Y BRAZO DE SOPORTE SE DESMONTA PUBLICIDAD Y SE DESTRUYE EN EL SITIO</t>
  </si>
  <si>
    <t>F1SZZ018</t>
  </si>
  <si>
    <t>73585</t>
  </si>
  <si>
    <t>LC-CS-25-004131</t>
  </si>
  <si>
    <t>3007053528</t>
  </si>
  <si>
    <t>PURIFICACION</t>
  </si>
  <si>
    <t>BARRIO SANTA ISABEL PURIFICACI</t>
  </si>
  <si>
    <t>FO-25-1761287</t>
  </si>
  <si>
    <t>30/10/2025 SE ESCALA PARA VISITA. CONFIRMAR DATOS PARA LA RECOLECCION DE EQUIPOS | 04/11/2025 SE REALIZA VISITA AL PUNTO, SE RETIRA CON ÉXITO DATÁFONO LECTORA. CLIENTE NO CUENTA CON PUBLICIDAD.CIERRE EXITOSO</t>
  </si>
  <si>
    <t>TR0VZ605</t>
  </si>
  <si>
    <t>LC-CS-25-004135</t>
  </si>
  <si>
    <t>3007079350</t>
  </si>
  <si>
    <t>BARRIO VILLAMAYOR BOGOTA</t>
  </si>
  <si>
    <t>FO-25-1778329 | FO-25-1761273</t>
  </si>
  <si>
    <t>05/11/2025 NA | 05/11/2025 SE REALIZA RETIRO DE PUBLICIDAD, ROLLOS Y EQUIPOS REDEBAN  AL MOMENTO DE RETIRAR PÚBLICO PASA CAMIÓN DE BASURA Y RECOGE LA PUBLICIDAD SIN PODER TOMARLE FOTO CORRECTAMENTE</t>
  </si>
  <si>
    <t>10XZZ888</t>
  </si>
  <si>
    <t>25758</t>
  </si>
  <si>
    <t>LC-CS-25-004141</t>
  </si>
  <si>
    <t>3007064548</t>
  </si>
  <si>
    <t>SOPO</t>
  </si>
  <si>
    <t>BARRIO CENTRO SOPO 8</t>
  </si>
  <si>
    <t>FO-25-1774301</t>
  </si>
  <si>
    <t>04/11/2025 SE ESCALA PARA VISITA. CONFIRMAR DATOS PARA LA RECOLECCION DE EQUIPOS | 05/11/2025 CIERRE DE CB OK SE RETIRA DATAFONO Y LECTORA OK</t>
  </si>
  <si>
    <t>1A003504</t>
  </si>
  <si>
    <t>LC-CS-25-004142</t>
  </si>
  <si>
    <t>3007064439</t>
  </si>
  <si>
    <t>BARRIO LOS ANDES NEIVA 2</t>
  </si>
  <si>
    <t>FO-25-1774280</t>
  </si>
  <si>
    <t>04/11/2025 SE ESCALA PARA VISITA. CONFIRMAR DATOS PARA LA RECOLECCION DE EQUIPOS | 05/11/2025 CLIENTE ENTREGA DATAFONO CON SOPORTE , LECTOR DE BARRAS, CABLE MAGIC BOX, FUENTE DE PODER DATÁFONO,ROLLOS 8</t>
  </si>
  <si>
    <t>7A002347</t>
  </si>
  <si>
    <t>47170</t>
  </si>
  <si>
    <t>LC-CS-25-004143</t>
  </si>
  <si>
    <t>3007072890</t>
  </si>
  <si>
    <t>CHIBOLO</t>
  </si>
  <si>
    <t>BARRIO CENTRO CHIVOLO</t>
  </si>
  <si>
    <t>FO-25-1774350</t>
  </si>
  <si>
    <t>04/11/2025 SE ESCALA PARA VISITA. CONFIRMAR DATOS PARA LA RECOLECCION DE EQUIPOS | 06/11/2025 BUENAS TARDES SE VISITA CB Y SE LE HACE RETIRO DE LOS EQUIPOS. LA LECTORA 775665 APARECE EN BODEGA BOGOTA REDEBAN LOS CUALES INDICAN QUE SE LEGALICE EN ESTA TA PERO NO SE DOCUMENTA EN EL ACTA DDE CIERRE YA QUE NO PERTENCE A ESTE SITIO</t>
  </si>
  <si>
    <t>EF00S430</t>
  </si>
  <si>
    <t>76100</t>
  </si>
  <si>
    <t>LC-CS-25-004145</t>
  </si>
  <si>
    <t>3007047322</t>
  </si>
  <si>
    <t>BARRIO CENTRO BOLIVAR</t>
  </si>
  <si>
    <t>FO-25-1774291</t>
  </si>
  <si>
    <t>04/11/2025 SE ESCALA PARA VISITA. CONFIRMAR DATOS PARA LA RECOLECCION DE EQUIPOS | 10/11/2025 SE ESTARA REALIZANDO DESPLAZAMIENTO EL DIA DE HOY YA QUE POR CIERRE DE VIA HACIA BOLIVAR NO SE HABIA PODIDO REALIZAR DESPLAZAMIENTO | 10/11/2025 SE VISITA COMERCIO SE REALIZA CIERRE CB POR MIGRACIÓN WOMPI SE RETIRA DATÁFONO LECTORA Y BASE NO SE RETIRA ROLLOS REDEBAN</t>
  </si>
  <si>
    <t>TR00D630</t>
  </si>
  <si>
    <t>LC-CS-25-004146</t>
  </si>
  <si>
    <t>3007072980</t>
  </si>
  <si>
    <t>KENNEDY BOGOTA CUNDINAMARCA</t>
  </si>
  <si>
    <t>FO-25-1774283</t>
  </si>
  <si>
    <t>04/11/2025 SE ESCALA PARA VISITA. CONFIRMAR DATOS PARA LA RECOLECCION DE EQUIPOS | 05/11/2025 CIERRE CORRESPONSAL RETIRO  Y DESTRUCCIÓN DE PUBLICIDAD</t>
  </si>
  <si>
    <t>LN00R318</t>
  </si>
  <si>
    <t>LC-CS-25-004147</t>
  </si>
  <si>
    <t>3007078303</t>
  </si>
  <si>
    <t>BARRIO VILLA VALERIA VILLAVICENCIO 2</t>
  </si>
  <si>
    <t>FO-25-1774281</t>
  </si>
  <si>
    <t>MEDIA</t>
  </si>
  <si>
    <t>04/11/2025 SE ESCALA PARA VISITA. CONFIRMAR DATOS PARA LA RECOLECCION DE EQUIPOS | 06/11/2025 SE REALIZA CIERRE CB SE RETIRA DATÁFONO Y LECTORA EN BUEN ESTADO. NO HAY PUBLICIDAD INSTALADA EN EL SITIO</t>
  </si>
  <si>
    <t>SX0ZZ562</t>
  </si>
  <si>
    <t>LC-CS-25-004159</t>
  </si>
  <si>
    <t>3007047424</t>
  </si>
  <si>
    <t>DISTRICOL VARIEDADES LOS DELFI</t>
  </si>
  <si>
    <t>FO-25-1802721</t>
  </si>
  <si>
    <t>10/11/2025 NO SÉ LLAMA | 10/11/2025 SE REALIZA CIERRE EXITOSO EN OF DISTRICOL</t>
  </si>
  <si>
    <t>9C00G070</t>
  </si>
  <si>
    <t>LC-CS-25-004160</t>
  </si>
  <si>
    <t>3007073451</t>
  </si>
  <si>
    <t>PTM MEDELLIN  FORTEC R&amp;G</t>
  </si>
  <si>
    <t>FO-25-1802747</t>
  </si>
  <si>
    <t>13/11/2025 SE ESCALA PARA VISITA. CONFIRMAR DATOS PARA LA RECOLECCION DE EQUIPOS | 13/11/2025 SE REALIZA CIERRE EXITOSO</t>
  </si>
  <si>
    <t>MN00X979</t>
  </si>
  <si>
    <t>LC-CS-25-004161</t>
  </si>
  <si>
    <t>3007076177</t>
  </si>
  <si>
    <t>PTM MEDELLIN MYCELL MEDELLIN</t>
  </si>
  <si>
    <t>FO-25-1802766</t>
  </si>
  <si>
    <t>10/11/2025 NA | 10/11/2025 CIERRE EXITOSO SIN PUBLICIDAD CB INFORMA QUE LE DIÓ DISPOSICIÓN FINAL SIN ROLLOS</t>
  </si>
  <si>
    <t>SX0GZ328 - UVRZZ683</t>
  </si>
  <si>
    <t>LC-CS-25-004162</t>
  </si>
  <si>
    <t>3007053540</t>
  </si>
  <si>
    <t>DISTRICOL VARIEDADES LA CASITA</t>
  </si>
  <si>
    <t>FO-25-1802819</t>
  </si>
  <si>
    <t>14/11/2025 OK | 14/11/2025 SE RETIRA DATÁFONO Y LECTOR DE CÓDIGO DE BARRAS EN BUEN ESTADO POR CIERRE DEL CORRESPONSAL</t>
  </si>
  <si>
    <t>TR0VZ617</t>
  </si>
  <si>
    <t>LC-CS-25-004163</t>
  </si>
  <si>
    <t>3007044858</t>
  </si>
  <si>
    <t>PTM EL BAGRE ALMACEN AMIGO DOS</t>
  </si>
  <si>
    <t>FO-25-1802772</t>
  </si>
  <si>
    <t>13/11/2025 NO CONTESTA | 13/11/2025 SE REALIZÓ RETIRO DE EQUIPOS POR CIERRE DE CB BANCOLOMBIA, EQUIPOS RETIRADOS EN BUEN ESTADO.</t>
  </si>
  <si>
    <t>AB1FZ152</t>
  </si>
  <si>
    <t>LC-CS-25-004164</t>
  </si>
  <si>
    <t>3007051485</t>
  </si>
  <si>
    <t>PTM PUERTO BERRIO  SERVICENTRO</t>
  </si>
  <si>
    <t>FO-25-1802735</t>
  </si>
  <si>
    <t>11/11/2025 VISITA TÉCNICO | 11/11/2025 SE REALIZA CIERRE DE CB SE RECOGE 1 DATAFONO 1 LECTOR DE BARRAS</t>
  </si>
  <si>
    <t>9BRZZ690</t>
  </si>
  <si>
    <t>LC-CS-25-004165</t>
  </si>
  <si>
    <t>3007062858</t>
  </si>
  <si>
    <t>DISTRICOL MER EXPRESS PIAMONTE</t>
  </si>
  <si>
    <t>FO-25-1802724</t>
  </si>
  <si>
    <t>11/11/2025 SE INTENTA VALIDAR COMUNICACIÓN PERO NO CONTESTAN. | 11/11/2025 SE REALIZA CIERRE DE CB Y SE RETIRA DATÁFONO CON LECTORA.</t>
  </si>
  <si>
    <t>MA00G828</t>
  </si>
  <si>
    <t>LC-CS-25-004166</t>
  </si>
  <si>
    <t>3007048208</t>
  </si>
  <si>
    <t>DISTRICOL COMERCILIZADORA EL D</t>
  </si>
  <si>
    <t>FO-25-1802797</t>
  </si>
  <si>
    <t>10/11/2025 SE ESCALA PARA VISITA. CONFIRMAR DATOS PARA LA RECOLECCION DE EQUIPOS | 10/11/2025 SE REALIZA CIERRE DE CB SE RECOGE 1 DATAFONO, 1 LECTOR USUARIO HACE DISPOSICIÓN FINAL DE LA PUBLICIDAD YA QUE TIENE UN DATAFONO DIRECTO CON BANCOLOMBIA</t>
  </si>
  <si>
    <t>AD00I745</t>
  </si>
  <si>
    <t>17174</t>
  </si>
  <si>
    <t>LC-CS-25-004169</t>
  </si>
  <si>
    <t>3007057005</t>
  </si>
  <si>
    <t>CHINCHINA</t>
  </si>
  <si>
    <t>DISTRICOL PAPELERIA THOMAS</t>
  </si>
  <si>
    <t>FO-25-1802730</t>
  </si>
  <si>
    <t>12/11/2025 SE RETIRA DATÁFONO, LECTORA, BASE DE LECTORA, AVISO EXTERIOR, FLANGER Y DISPLAY LEGAL, LA PUBLICIDAD SE DESTRUYE EN SITIO.</t>
  </si>
  <si>
    <t>XPRZZ671</t>
  </si>
  <si>
    <t>LC-CS-25-004170</t>
  </si>
  <si>
    <t>3007073897</t>
  </si>
  <si>
    <t>DISTRICOL ELECTRONICA IM</t>
  </si>
  <si>
    <t>FO-25-1802829</t>
  </si>
  <si>
    <t>10/11/2025 NADA | 10/11/2025 SE REALIZA DESMONTÉ DE CB SE RETIRA SOLO EQUUPO Y ACCESORIOS SIN PUBLICIDAD ,CLIENTE INDICA QUE SE LE ESTRAVIO</t>
  </si>
  <si>
    <t>ON0IZ203</t>
  </si>
  <si>
    <t>20250</t>
  </si>
  <si>
    <t>LC-CS-25-004171</t>
  </si>
  <si>
    <t>3007064864</t>
  </si>
  <si>
    <t>EL PASO</t>
  </si>
  <si>
    <t>PTM EL PASO PAPELERIA MI ANGEL</t>
  </si>
  <si>
    <t>FO-25-1802741</t>
  </si>
  <si>
    <t>09/10/2025 SE ESCALA PARA VISITA. CONFIRMAR DATOS PARA LA RECOLECCION DE EQUIPOS | 12/11/2025 SE LLAMA AL CLIENTE Y ESTE INDICA QUE VA A ENTREGAR LOS EQUIPOS EN OTRA DIRECCIÓN, YA QUE SE MUDO PARA UNA FINCA EN EL CORREGIMIENTO DEL PASO - CESAR, ESTA MISMA HACE ENTREGA DE LOS EQUIPOS EN LA AVENIDA PRINCIPAL, SOLO SE RECOGE EL DATAFONO YA QUE EL LECTOR QUE TRAJO NO CORRESPONDE AL DE REDEBAN, SE LE INDICA QUE DEBE COLOCAR LA DENUNCIA SI SE LE EXTRAVIÓ EL LECTOR Y POSTERIORMENTE LLAMAR A REDEBAN, EL CLIENTE HACE DISPOSICIÓN FINAL DE LA PUBLICIDAD E INDICA QUE LA QUITO TODA</t>
  </si>
  <si>
    <t>5A002486</t>
  </si>
  <si>
    <t>LC-CS-25-004173</t>
  </si>
  <si>
    <t>3007071271</t>
  </si>
  <si>
    <t>DISTRICOL TIENDA DEL NORTE</t>
  </si>
  <si>
    <t>FO-25-1802784</t>
  </si>
  <si>
    <t>10/11/2025 SE LLEGA A SITIO, SE RETIRA DATAFONO LECTOR DE BARRAS Y ACCESORIOS</t>
  </si>
  <si>
    <t>ON00E077</t>
  </si>
  <si>
    <t>LC-CS-25-004174</t>
  </si>
  <si>
    <t>3007080494</t>
  </si>
  <si>
    <t>DISTRICOL TIENDA GIRASOL 1A</t>
  </si>
  <si>
    <t>FO-25-1802750</t>
  </si>
  <si>
    <t>18/11/2025 PROGRAMADO | 18/11/2025 CIERRE SE VA ATENDER EN EL TRASCURSO DEL DIA DE HOY POR PROGRAMACIÓN DE COORDINADOR | 18/11/2025 SE REALIZA CIERRE DE CORRESPONSAL BANCARIO SE RETIRA DATAFONO LECTOR BASE FUENTE AVISO EXTERIOR FLANGER DISPLAY HORARIO CANTIDAD DE ROLLOS RETIRADOS 44 CIERRE EXITOSO</t>
  </si>
  <si>
    <t>SDZZZ925</t>
  </si>
  <si>
    <t>LC-CS-25-004175</t>
  </si>
  <si>
    <t>3007044684</t>
  </si>
  <si>
    <t>PTM CUCUTA LA 12 MULTISERVICIO</t>
  </si>
  <si>
    <t>FO-25-1802827</t>
  </si>
  <si>
    <t>PARCIAL EXITOSO PTE. PINPAD</t>
  </si>
  <si>
    <t>11/11/2025 SE LLAMA AL CLIENTE Y NO SE OBTIENE RESPUESTA SE PROCEDE A VISITA TÉCNICA | 11/11/2025 SE VISITA COMERCIO Y SE RETIRAN DATAFONO, CLIENTE NO ENTREGA LECTOR NI PINPAD, NO CUENTAN CON PUBLICIDAD.</t>
  </si>
  <si>
    <t>AB1EZ110 - 3A00L870</t>
  </si>
  <si>
    <t>LC-CS-25-004176</t>
  </si>
  <si>
    <t>3007058240</t>
  </si>
  <si>
    <t>PTM VILLA DEL ROSARIO TIENDA D</t>
  </si>
  <si>
    <t>FO-25-1802806</t>
  </si>
  <si>
    <t>15/11/2025 SE REALIZA VISITA, SE RETIRA DATAFONO Y LECTOR DE BARRAS</t>
  </si>
  <si>
    <t>TWZZZ084 - IKZZZ706</t>
  </si>
  <si>
    <t>LC-CS-25-004177</t>
  </si>
  <si>
    <t>3007059094</t>
  </si>
  <si>
    <t>PTM BUCARAMANGA DROGUERIA MI</t>
  </si>
  <si>
    <t>FO-25-1802733</t>
  </si>
  <si>
    <t>10/11/2025 SE ESTABLECE COMUNICACIÓN CON LA SEÑORA SILERY AL NÚMERO 3185472217 VIA WHATSAPP QUIEN INFORMA QUE ME ATIENDE EL DIA DE MAÑANA EN EL HORARIO 9 A 12 AM Y DE 4 A 8 PM YA QUE EL DIA DE HOY TIENE MUCHO FLUJO DE CLIENTES | 11/11/2025 SE HACE PRESENCIA EN COMERCIO SE REALIZA RETIRO DE 1 DATÁFONO 1 LECTOR DE BARRAS 1 PIN PAD 1 MAGIC BOX CON SU CABLE Y FUENTE DE PODER</t>
  </si>
  <si>
    <t>0A001627 - FUA02714</t>
  </si>
  <si>
    <t>LC-CS-25-004178</t>
  </si>
  <si>
    <t>3007076631</t>
  </si>
  <si>
    <t>PTM BUCARAMANGA PAPELERIA EL H</t>
  </si>
  <si>
    <t>FO-25-1802758</t>
  </si>
  <si>
    <t>11/11/2025 CLL59B# 47 AWW24 AL LADO DEL CONJUNTO PUNTA ESTRELLA | 11/11/2025 SE RECOGE EQUIPOS REDEBAN EN DIRECCIÓN DIFERENTE UN DATAFONO LECTOR DE BARRAS BASE DE DATÁFONO</t>
  </si>
  <si>
    <t>LA2ZZ414 - LA2ZZ514</t>
  </si>
  <si>
    <t>LC-CS-25-004179</t>
  </si>
  <si>
    <t>3007050661</t>
  </si>
  <si>
    <t>PTM  BARRANCABERMEJA  UN TOQUE</t>
  </si>
  <si>
    <t>FO-25-1802776</t>
  </si>
  <si>
    <t>12/11/2025 SE LLAMA EL NÚMERO DE CONTACTO 3012032437 RESPONDE LA SEÑORA LAURA MARCELA CASTRILLÓN QUIEN INFORMA QUE ESTARÁ DISPONIBLE A PARTIR DE LAS 3 DE LA TARDE DEL DÍA DE HOY MIÉRCOLES 12 DE NOVIEMBRE DEL 2025 PARA HACER LA ENTREGA DE LOS EQUIPOS | 12/11/2025 SE REALIZA VISITA AL COMERCIO, SE VALIDA Y SE HACE RETIRO DE DATÁFONO, LECTOR DE BARRAS CON SUS RESPECTIVOS CABLES, NO ENTREGAN ROLLOS NO TENIAN</t>
  </si>
  <si>
    <t>BA00Y361-KA00C725</t>
  </si>
  <si>
    <t>68573</t>
  </si>
  <si>
    <t>LC-CS-25-004180</t>
  </si>
  <si>
    <t>3007075282</t>
  </si>
  <si>
    <t>PUERTO PARRA</t>
  </si>
  <si>
    <t>PTM PUERTO PARRA FERRETERIA EL</t>
  </si>
  <si>
    <t>FO-25-1802777</t>
  </si>
  <si>
    <t>12/11/2025 SE REALIZA CONTACTO VIA WHATSAPP AL NUMERO 3112540835, RESPONDE EL SR LUIS RAMIREZ QUIEN COMENTA QUE TIENE DISPONIBILIDAD DE ATENERNOS EL DIA JUEVES 13 DE NOVIEMBRE A PARTIR DE LAS 9 AM, SE HARA DESPLAZAMIENTO HACIA LA ZONA | 13/11/2025 SE REALIZA RETIRO DE DATÁFONO, LECTOR SE BARRAS CON SUS RESPECTIVOS CABLES, NO ENTREGAN ROLLOS NO TIENEN</t>
  </si>
  <si>
    <t>EXZZZ722</t>
  </si>
  <si>
    <t>LC-CS-25-004181</t>
  </si>
  <si>
    <t>3007070260</t>
  </si>
  <si>
    <t>PTM CALI  LOFT PAPELERIA</t>
  </si>
  <si>
    <t>FO-25-1802768</t>
  </si>
  <si>
    <t>12/11/2025 SE ESCALA A VISITA: CONFIRMAR DATOS PARA RECOLECCIÓN DE EQUIPOS | 12/11/2025 SE RETIRAN EQUIPOS DE REDEBAN POR MOTIVO DE CIERRE DEL PUNTO.</t>
  </si>
  <si>
    <t>LN009195</t>
  </si>
  <si>
    <t>LC-CS-25-004183</t>
  </si>
  <si>
    <t>3007076835</t>
  </si>
  <si>
    <t>PTM JAMUNDI REAL FERRETERIA</t>
  </si>
  <si>
    <t>FO-25-1802739</t>
  </si>
  <si>
    <t>12/11/2025 SE HABLA CON LA CLIENTE Y SE PROGRAMA VISITA | 12/11/2025 SE RETIRA EQUIPO, LECTOR, PINPAD, FUENTE DE PODER, BASE, CABLE DE RED, AVISO EXTERIOR, DISPLAY DE HORARIO Y FLANGER Y 50 ROLLOS, CIERRE CB BANCOLOMBIA MIXTO</t>
  </si>
  <si>
    <t>106ZZ031 - 106ZZ131</t>
  </si>
  <si>
    <t>LC-CS-25-004186</t>
  </si>
  <si>
    <t>3007053600</t>
  </si>
  <si>
    <t>PTMBOGOTAPAPELERIA LYS</t>
  </si>
  <si>
    <t>FO-25-1802790</t>
  </si>
  <si>
    <t>10/11/2025 NO | 10/11/2025 SE REALIZA CIERRE CB BANCOLOMBIA,SE RETIRAN DOS DATAFONOS ,2 LECTORA,2 BASE 2 FUENTE ,CLIENTE YA RETIRÓ Y DESTRUYÓ PUBLICIDAD</t>
  </si>
  <si>
    <t>SA00M833-TR0VZ682</t>
  </si>
  <si>
    <t>LC-CS-25-004187</t>
  </si>
  <si>
    <t>3007059101</t>
  </si>
  <si>
    <t>PTM BOGOTA MINIMARKET MAYA</t>
  </si>
  <si>
    <t>FO-25-1802787</t>
  </si>
  <si>
    <t>10/11/2025 NA | 10/11/2025 RETIRO DE CORRESPONSAL</t>
  </si>
  <si>
    <t>0A001639</t>
  </si>
  <si>
    <t>LC-CS-25-004189</t>
  </si>
  <si>
    <t>3007063498</t>
  </si>
  <si>
    <t>DISTRICOL AUTOSERVICIO JARDINE</t>
  </si>
  <si>
    <t>FO-25-1802782</t>
  </si>
  <si>
    <t>HA00W608</t>
  </si>
  <si>
    <t>LC-CS-25-004191</t>
  </si>
  <si>
    <t>3007056728</t>
  </si>
  <si>
    <t>DISTRICOL PAPELERIA LA 28</t>
  </si>
  <si>
    <t>FO-25-1802821</t>
  </si>
  <si>
    <t>10/11/2025 SE ESCALA PARA VISITA. CONFIRMAR DATOS PARA LA RECOLECCION DE EQUIPOS | 10/11/2025 SE REALIZA CIERRE EXITOSO EN OF DE DISTRICOL</t>
  </si>
  <si>
    <t>XPNZZ699</t>
  </si>
  <si>
    <t>LC-CS-25-004192</t>
  </si>
  <si>
    <t>3007048166</t>
  </si>
  <si>
    <t>DISTRICOL DROGUERIAS SOY SALUD</t>
  </si>
  <si>
    <t>FO-25-1802760</t>
  </si>
  <si>
    <t>10/11/2025 NO SÉ LLAMA | 10/11/2025 SE REALIZA CIERRE EXITOSO TODO OK</t>
  </si>
  <si>
    <t>AD00I703</t>
  </si>
  <si>
    <t>LC-CS-25-004193</t>
  </si>
  <si>
    <t>3007061722</t>
  </si>
  <si>
    <t>PTM BOGOTA DROGUERIAS D FAMILY</t>
  </si>
  <si>
    <t>FO-25-1802744</t>
  </si>
  <si>
    <t>10/11/2025 NO SÉ LLAMA | 10/11/2025 SE REALIZA CIERRE EXITOSO EN OF DE PTM</t>
  </si>
  <si>
    <t>FUA0L516-FUA0L630</t>
  </si>
  <si>
    <t>LC-CS-25-004194</t>
  </si>
  <si>
    <t>3007073086</t>
  </si>
  <si>
    <t>DISTRICOL BARBAS Y BIGOTES</t>
  </si>
  <si>
    <t>FO-25-1802812</t>
  </si>
  <si>
    <t>10/11/2025 NO SÉ LLAMA | 10/11/2025 SE REALIZA CIERRE EXITOSO EN DISTRICOL NO ENTREGAN LECTORA 1110196</t>
  </si>
  <si>
    <t>MN00R040</t>
  </si>
  <si>
    <t>LC-CS-25-004196</t>
  </si>
  <si>
    <t>3007070985</t>
  </si>
  <si>
    <t>ENVIGADO  ENVIGADO ANTIOQUIA</t>
  </si>
  <si>
    <t>FO-25-1802645</t>
  </si>
  <si>
    <t>10/11/2025 SE ESCALA PARA VISITA. CONFIRMAR DATOS PARA LA RECOLECCION DE EQUIPOS | 10/11/2025 SE REALIZA CIERRE DE CB</t>
  </si>
  <si>
    <t>MN00C059</t>
  </si>
  <si>
    <t>LC-CS-25-004197</t>
  </si>
  <si>
    <t>3007069539</t>
  </si>
  <si>
    <t>BARRIO VDA BODEGAS PUERTO BERR</t>
  </si>
  <si>
    <t>FO-25-1802703</t>
  </si>
  <si>
    <t>11/11/2025 VISITA TÉCNICA | 11/11/2025 SE REALIZA CIERRE DE CB SE RECOGE 1 DATAFONO , 1 LECTOR USUARIO HACE DISPOSICIÓN FINAL DE LA PUBLICIDAD</t>
  </si>
  <si>
    <t>EG004531</t>
  </si>
  <si>
    <t>LC-CS-25-004198</t>
  </si>
  <si>
    <t>3007025694</t>
  </si>
  <si>
    <t>LLANOGRANDE RIONEGRO</t>
  </si>
  <si>
    <t>FO-25-1802690</t>
  </si>
  <si>
    <t>10/11/2025 NA | 10/11/2025 SE HACE CIERRE OK NO APLICA PUBLICIDAD</t>
  </si>
  <si>
    <t>A00HZ466</t>
  </si>
  <si>
    <t>LC-CS-25-004199</t>
  </si>
  <si>
    <t>3007075397</t>
  </si>
  <si>
    <t>FO-25-1802617</t>
  </si>
  <si>
    <t>09/11/2025 SE ESCALA PARA VISITA. CONFIRMAR DATOS PARA LA RECOLECCION DE EQUIPOS | 10/11/2025 SE REALIZA VISITA SE PROCEDE A RECIBIR EQUIPOS Y PUBLICIDAD, PUBLICIDAD SOLO SE RECIBE AVISO EXTERIOR ( SE DESTRUYE EN SITIO) FLANGED Y DISPLAY LEGAL SE DAÑÓ Y LO DESHESHARON, EQUIPOS, SE RETIRA DATAFONO,LECTOR,BASE DEL DATAFONO ,PINPAD ,HUB,ENTREGA 13 ROLLOS ,CB CIERRE EXITOSO, RECUPERACIÓN DE EQUIPOS OK</t>
  </si>
  <si>
    <t>1000N652</t>
  </si>
  <si>
    <t>LC-CS-25-004200</t>
  </si>
  <si>
    <t>3007079142</t>
  </si>
  <si>
    <t>BARRIO LOS ARRAYANES SOLEDAD</t>
  </si>
  <si>
    <t>FO-25-1802670</t>
  </si>
  <si>
    <t>10/11/2025 CLIENTE DICE QUE OK, SE REALIZA A PROCEDER CON LA VISITA | 10/11/2025 SE REALIZA VISITA SE PROCEDE A RETIRAR PUBLICIDAD,AVISO EXTERIOR ,DISPLAY LEGAL,SE DESTRUYEN EN SITIO , FLANGED SE DAÑÓ Y SE LO LLEVARON, ENTREGA EQUIPOS DATAFONO ,LECTOR ,BASE DEL DATAFONO ,FUENTE DE PODER ,CABLE DE RED, ENTREGA 10ROLLOS</t>
  </si>
  <si>
    <t>SASZZ717</t>
  </si>
  <si>
    <t>LC-CS-25-004201</t>
  </si>
  <si>
    <t>3007077442</t>
  </si>
  <si>
    <t>BARRIO VILLA ESTRELLA CARTAGENA DE INDIAS 2</t>
  </si>
  <si>
    <t>FO-25-1802843</t>
  </si>
  <si>
    <t>09/11/2025 SE ESCALA PARA VISITA. CONFIRMAR DATOS PARA LA RECOLECCION DE EQUIPOS | 11/11/2025 SE REALIZA RETIRO DEL CB CLIENTE ENTREGA EQUIPO LECTORA BASE FUENTE MAGIC BOX AVISO EXTERIOR</t>
  </si>
  <si>
    <t>A4HZZ985</t>
  </si>
  <si>
    <t>13006</t>
  </si>
  <si>
    <t>LC-CS-25-004202</t>
  </si>
  <si>
    <t>3007050318</t>
  </si>
  <si>
    <t>ACHI</t>
  </si>
  <si>
    <t>BARRIO SAN JOSE ACHI</t>
  </si>
  <si>
    <t>FO-25-1802640</t>
  </si>
  <si>
    <t>11/11/2025 CLIENTE NO CONTESTA EL TELÉFONO. | 11/11/2025 SE REALIZÓ LLAMADA DE VALIDACIÓN Y EL SEÑOR FELIPE PÉREZ 3205486339 INFORMO QUE NO ME PUEDE ENTREGAR LOS EQUIPOS EL DÍA DE HOY PORQUE EN EL MUNICIPIO ESTÁN DE CARNAVAL Y HAY MUCHO DESORDEN Y QUE LE TOCÓ CERRAR EL LOCAL. | 13/11/2025 SE REALIZA CIERRE DE CORRESPONSAL BANCOLOMBIA OK, SE DEMORAN DATAFONO, LECTOR DE BARRAS Y ACCESORIOS TODOS EN BUEN ESTADO OK, EQUIPOS SE RETIRAN DEL PUNTO SIN NOVEDAD, CB SIN PUBLICIDAD, CIERRE EXITOSO SIN NOVEDAD</t>
  </si>
  <si>
    <t>XP00W443</t>
  </si>
  <si>
    <t>LC-CS-25-004205</t>
  </si>
  <si>
    <t>3007039702</t>
  </si>
  <si>
    <t>FO-25-1802677</t>
  </si>
  <si>
    <t>10/11/2025 CLIENTE INDICA QUE A LAS 2:00 PM RECIBE VISITA PARA CIERRE DE CB | 10/11/2025 SE REALIZA DESMONTÉ DE CB SE RETIRA EQUIPO Y SUS RESPECTIVOS ACCESORIOS SIN PUBLICIDAD</t>
  </si>
  <si>
    <t>GZ0AZ751</t>
  </si>
  <si>
    <t>LC-CS-25-004208</t>
  </si>
  <si>
    <t>3007030364</t>
  </si>
  <si>
    <t>BARRIO CENTRO 70 NEIVA</t>
  </si>
  <si>
    <t>FO-25-1802610</t>
  </si>
  <si>
    <t>09/11/2025 SE ESCALA PARA VISITA. CONFIRMAR DATOS PARA LA RECOLECCION DE EQUIPOS | 13/11/2025 CLIENTE ENTREGA DATAFONO , LECTOR DE BARRAS , CABLE DATAFONO, CABLE PIN PAD , PIN PAD , MAGIC BOX ,BASE DATAFONO .</t>
  </si>
  <si>
    <t>BHZZZ833</t>
  </si>
  <si>
    <t>41872</t>
  </si>
  <si>
    <t>LC-CS-25-004209</t>
  </si>
  <si>
    <t>3007035235</t>
  </si>
  <si>
    <t>VILLAVIEJA</t>
  </si>
  <si>
    <t>BARRIO CENTRO VILLAVIEJA</t>
  </si>
  <si>
    <t>FO-25-1802648</t>
  </si>
  <si>
    <t>13/11/2025 SE ESCALA PARA VISITA. CONFIRMAR DATOS PARA LA RECOLECCION DE EQUIPOS | 13/11/2025 SE LLEGA A SITIO, SE RETIRA DATAFONO, LECTOR DE BARRAS Y ACCESORIOS</t>
  </si>
  <si>
    <t>BL0CZ375 - F1WZZ821</t>
  </si>
  <si>
    <t>LC-CS-25-004210</t>
  </si>
  <si>
    <t>3007031185</t>
  </si>
  <si>
    <t>BARRIO DONA LUZ 2</t>
  </si>
  <si>
    <t>FO-25-1802696</t>
  </si>
  <si>
    <t>10/11/2025 NA | 10/11/2025 SE REALIZA CIERRE CB SE REALIZA RECUPERACIÓN DE EQUIPOS RBM</t>
  </si>
  <si>
    <t>BL014823</t>
  </si>
  <si>
    <t>LC-CS-25-004211</t>
  </si>
  <si>
    <t>3007066517</t>
  </si>
  <si>
    <t>BARRIO TRIUNFO VILLAVICENCIO 1</t>
  </si>
  <si>
    <t>FO-25-1802681</t>
  </si>
  <si>
    <t>10/11/2025 NA | 10/11/2025 SE REALIZA RECUPERACIÓN DE EQUIPOS RBM SE REALIZA CIERRE CB</t>
  </si>
  <si>
    <t>4A00W937</t>
  </si>
  <si>
    <t>50124</t>
  </si>
  <si>
    <t>LC-CS-25-004212</t>
  </si>
  <si>
    <t>3007077058</t>
  </si>
  <si>
    <t>CABUYARO</t>
  </si>
  <si>
    <t>BARRIO JUAN PABLO SEGUNDO CABU</t>
  </si>
  <si>
    <t>FO-25-1802675</t>
  </si>
  <si>
    <t>12/11/2025 EL USUARIO MECOMENTA QUE DESPUÉS DE LAS 10 ESTABA EN EL LOCAL | 12/11/2025 SE REALIZA VISITA AL CB POR SOLICITUD CIERRE RBM, SE VERIFICAN LAS PLACAS DE LOS EQUIPOS Y ESTÁN CORRECTOS, EL USUARIO NOS COMENTA QUE YA HABÍA DESTRUIDO LA PUBLICIDAD Y NO TENÍA ROLLOS REDEBAN</t>
  </si>
  <si>
    <t>LM7ZZ431</t>
  </si>
  <si>
    <t>LC-CS-25-004213</t>
  </si>
  <si>
    <t>3007018573</t>
  </si>
  <si>
    <t>BARRIO CENTRO XLV PASTO</t>
  </si>
  <si>
    <t>FO-25-1802606</t>
  </si>
  <si>
    <t>09/11/2025 SE ESCALA PARA VISITA. CONFIRMAR DATOS PARA LA RECOLECCION DE EQUIPOS | 13/11/2025 SE REALIZÓ EL RETIRO DE EQUIPOS Y ACCESORIOS POR CIERRE DE CB BANCOLOMBIA NO SE RECIBE CABLE PATCH CORD ES DEL PROPIO NI PAPELERÍA YA NO TENÍA, A SU VEZ NO SE RECIBE PUBLICIDAD CLIENTE INFORMA QUE REALIZÓ DISPOSICIÓN FINAL POR DAÑO, CIERRE EXITOSO.</t>
  </si>
  <si>
    <t>NZZZZ090</t>
  </si>
  <si>
    <t>LC-CS-25-004214</t>
  </si>
  <si>
    <t>3007068739</t>
  </si>
  <si>
    <t>FO-25-1802664</t>
  </si>
  <si>
    <t>13/11/2025 SE CONTACTA TELEFÓNICAMENTE AL CLIENTE, EL SEÑOR ADRIÁN GARCÍA ME INFORMA QUE DE MOMENTO EL NO TIEN PROGRAMADO DESPLAZARSE A LA CIUDAD DE CÚCUTA PARA LA ENTREGA DE LOS EQUIPOS, SOLICITA QUE SE CONECTE NUEVAMENTE EL DÍA DE MAÑANA PARA COORDINAR ENVÍO. 3124262801 | 13/11/2025 SE CONTACTA TELEFÓNICAMENTE AL CLIENTE, EL SEÑOR ADRIÁN GARCÍA ME INFORMA QUE DE MOMENTO EL NO TIENE PROGRAMADO DESPLAZARSE A LA CIUDAD DE CÚCUTA PARA LA ENTREGA DE LOS EQUIPOS, SOLICITA QUE SE CONTACTE NUEVAMENTE EL DÍA DE MAÑANA PARA COORDINAR ENVÍO. 3124262801 | 20/11/2025 SE CONTACTA TELEFÓNICAMENTE AL SEÑOR ADRIÁN GARCÍA ME INFORMA QUE EL DÍA DE MAÑANA SE ACERCARA A BODEGA CÚCUTA PARA LA ENTREGA DE LOS EQUIPOS YA QUE POR INCONVENIENTES CON EL TRANSPORTE NO HABÍA SIDO POSIBLE EL DESPLAZAMIENTO ANTES. 3124262801 | 21/11/2025 COMERCIO REALIZA ENVÍO DE EQUIPOS A BODEGA CÚCUTA, SE RETIRA DATAFONO, PINPAD Y HUB, COMERCIO NO ENTREGA LECTOR DE BARRAS.</t>
  </si>
  <si>
    <t>9L0UZ993</t>
  </si>
  <si>
    <t>LC-CS-25-004217</t>
  </si>
  <si>
    <t>3007040303</t>
  </si>
  <si>
    <t>BARRIO YARIMA BARRANCABERMEJA</t>
  </si>
  <si>
    <t>FO-25-1802654</t>
  </si>
  <si>
    <t>12/11/2025 SE REALIZA CONTACTO TELEFÓNICO CON LA PERSONA ENCARGADA DEL ESTABLECIMIENTO AL NÚMERO DE CONTACTO 3155880772, QUIÉN IMPORTA QUIÉN INFORMA QUE NOS PUEDE ATENDER EN EL TRANSCURSO DE LA TARDE PROCEDEREMOS A HACER EL DESPLAZAMIENTO HACIA EL PUNTO | 12/11/2025 SE REALIZA VISITA AL COMERCIO, SE VALIDA Y SE HACE RETIRO DE DATÁFONO, LECTOR DE BARRAS, PINPAD Y HUB CON SUS RESPECTIVOS CABLES, NO ENTREGAN ROLLOS NO TENIAN</t>
  </si>
  <si>
    <t>AB0IZ003</t>
  </si>
  <si>
    <t>85230</t>
  </si>
  <si>
    <t>LC-CS-25-004221</t>
  </si>
  <si>
    <t>3007028927</t>
  </si>
  <si>
    <t>OROCUE</t>
  </si>
  <si>
    <t>BARRIO CENTRO 3 ORACUE</t>
  </si>
  <si>
    <t>FO-25-1802628</t>
  </si>
  <si>
    <t>09/11/2025 SE ESCALA PARA VISITA. CONFIRMAR DATOS PARA LA RECOLECCION DE EQUIPOS | 13/11/2025 SE ESCALA CASO A REDEBAN: PARA LA GESTIÓN DE ESTE CIERRE SE VA HACER POR ENVÍO DE LOS EQUIPOS POR PARTE DEL USUARIO A LA CIUDAD PRINCIPAL YOPAL, DEBIDO AL TEMA DE TRANSPORTE A LA ZONA. | 14/11/2025 EN COMUNICACIÓN CON EL SEÑOR MAURICIO CARVAJAL AL NUMERO 3156345727, INDICA ENVIA LOS EQUIPOS, POR EL ESTADO DE TRANSPORTE Y LA VIA. SE SOLICITA AUTORIZACIÓN A RBM.</t>
  </si>
  <si>
    <t>BBBBA808</t>
  </si>
  <si>
    <t>LC-CS-25-004224</t>
  </si>
  <si>
    <t>3007078238</t>
  </si>
  <si>
    <t>BARRIO MARSELLA ANTIGUA BOGOTA</t>
  </si>
  <si>
    <t>FO-25-1802633</t>
  </si>
  <si>
    <t>11/11/2025 NA | 11/11/2025 SE RETIRA DATÁFONO LECTORA Y PIND PAD</t>
  </si>
  <si>
    <t>SXNZZ040</t>
  </si>
  <si>
    <t>LC-CS-25-004225</t>
  </si>
  <si>
    <t>3007079660</t>
  </si>
  <si>
    <t>BARRIO BELLO BELLO 24</t>
  </si>
  <si>
    <t>FO-25-1802658</t>
  </si>
  <si>
    <t>12/11/2025 SE ESCALA PARA VISITA. CONFIRMAR DATOS PARA LA RECOLECCION DE EQUIPOS | 12/11/2025 SE RETIRA DATÁFONO Y LECTOR DE CÓDIGO DE BARRAS EN BUEN ESTADO POR CIERRE DEL CORRESPONSAL</t>
  </si>
  <si>
    <t>SXUZZ186</t>
  </si>
  <si>
    <t>LC-CS-25-004226</t>
  </si>
  <si>
    <t>3007013408</t>
  </si>
  <si>
    <t>FO-25-1802631</t>
  </si>
  <si>
    <t>09/11/2025 SE ESCALA PARA VISITA. CONFIRMAR DATOS PARA LA RECOLECCION DE EQUIPOS | 11/11/2025 SE HACE CIERRE OK NO APLICA PUBLICIDAD</t>
  </si>
  <si>
    <t>A00JZ218</t>
  </si>
  <si>
    <t>LC-CS-25-004228</t>
  </si>
  <si>
    <t>3007047265</t>
  </si>
  <si>
    <t>BARRIO LOS ALMENDROS SOLEDAD 3</t>
  </si>
  <si>
    <t>FO-25-1802700</t>
  </si>
  <si>
    <t>11/11/2025 SE REALIZA LLAMADA A LA SEÑORA CLARA EL CUAL INDICA QUE SI PUEDE REALIZARLE VISITA PARA ENTREGA DE LOS EQUIPOS Y DEMAS | 11/11/2025 SE REALIZA VISITA AL DOMICILIO DEL CLIENTE CRA 5A # 57C-45, VILLA VALENTINA , SE PROCEDE A RECIBIR EQUIPOS ,DATAFONO ,LECTOR ,BASE DEL DATAFONO ( PARTE SUPERIOR) ,FUENTE DE PODER NO TIENE PUBLICIDAD ,DICE Q QUEDÓ EN SITIO Y LA HURTARON ,RECUPERACIÓN DE EQUIPOS OK</t>
  </si>
  <si>
    <t>TR00D572</t>
  </si>
  <si>
    <t>LC-CS-25-004229</t>
  </si>
  <si>
    <t>3007051555</t>
  </si>
  <si>
    <t>BARRIO LA ESMERALDA BOGOTA 1</t>
  </si>
  <si>
    <t>FO-25-1802636</t>
  </si>
  <si>
    <t>10/11/2025 N | 11/11/2025 SE REALIZA CIERRE DE CB CON DATAFONO LECTOR Y AVISO EXTERIOR EN BUEN ESTADO</t>
  </si>
  <si>
    <t>AD09Z923</t>
  </si>
  <si>
    <t>LC-CS-25-004230</t>
  </si>
  <si>
    <t>3007068816</t>
  </si>
  <si>
    <t>BARRIO JUAN JOSE NEIRA VILLA D</t>
  </si>
  <si>
    <t>FO-25-1802642</t>
  </si>
  <si>
    <t>10/11/2025 NA | 10/11/2025 SE REALIZA RETIRÓ DE LOS EQUIPOS REDEBAN</t>
  </si>
  <si>
    <t>AALUZ242</t>
  </si>
  <si>
    <t>LC-CS-25-004231</t>
  </si>
  <si>
    <t>3007078305</t>
  </si>
  <si>
    <t>BARRIO VILLA DEL RIO VILLAVICENCIO 1</t>
  </si>
  <si>
    <t>FO-25-1802694</t>
  </si>
  <si>
    <t>10/11/2025 NA | 10/11/2025 SE REALIZA CIERRE CB SE RECUPERACIÓN  DE EQUIPOS DATÁFONO Y LECTOR</t>
  </si>
  <si>
    <t>SX0ZZ564</t>
  </si>
  <si>
    <t>LC-CS-25-004237</t>
  </si>
  <si>
    <t>3007051387</t>
  </si>
  <si>
    <t>PTM MEDELLIN  D&amp;TMOVIL</t>
  </si>
  <si>
    <t>FO-25-1809050</t>
  </si>
  <si>
    <t>11/11/2025 SE ESCALA PARA VISITA. CONFIRMAR DATOS PARA LA RECOLECCION DE EQUIPOS | 15/11/2025 CIERRE CB OK</t>
  </si>
  <si>
    <t>II07Z166</t>
  </si>
  <si>
    <t>LC-CS-25-004238</t>
  </si>
  <si>
    <t>3007081950</t>
  </si>
  <si>
    <t>PTM MEDELLIN SUEÑOS DE CARAMEL</t>
  </si>
  <si>
    <t>FO-25-1809022</t>
  </si>
  <si>
    <t>11/11/2025 SE ESCALA PARA VISITA. CONFIRMAR DATOS PARA LA RECOLECCION DE EQUIPOS | 19/11/2025 CIERRE CB OK</t>
  </si>
  <si>
    <t>AE003971</t>
  </si>
  <si>
    <t>LC-CS-25-004239</t>
  </si>
  <si>
    <t>3007048795</t>
  </si>
  <si>
    <t>PTM ITAGUI VARIEDADES ICARO SA</t>
  </si>
  <si>
    <t>FO-25-1809037</t>
  </si>
  <si>
    <t>11/11/2025 SE ESCALA PARA VISITA. CONFIRMAR DATOS PARA LA RECOLECCION DE EQUIPOS | 13/11/2025 SE RECOJE EQUIPOS EN LA OFICINA PTM EXITOSMANTE TODO OK</t>
  </si>
  <si>
    <t>II00L307</t>
  </si>
  <si>
    <t>LC-CS-25-004240</t>
  </si>
  <si>
    <t>3007038892</t>
  </si>
  <si>
    <t>PTM PUERTO BERRIO LA MALENA</t>
  </si>
  <si>
    <t>FO-25-1809012</t>
  </si>
  <si>
    <t>11/11/2025 SE ESCALA PARA VISITA. CONFIRMAR DATOS PARA LA RECOLECCION DE EQUIPOS | 14/11/2025 SE REALIZÓ LA VISITA TÉCNICA PARA EL RETIRO DE LOS EQUIPOS Y EL CIERRE DEL CORRESPONSAL BANCOLOMBIA. EL USUARIO EFECTUÓ LA IDENTIFICACIÓN CORRESPONDIENTE Y PROCEDIÓ CON LA ENTREGA DE LOS EQUIPOS, CUYO ESTADO FÍSICO FUE VERIFICADO Y CONFIRMADO EN ÓPTIMAS CONDICIONES. CON ESTA VALIDACIÓN, SE LLEVÓ A CABO EL RETIRO DE MANERA EXITOSA, QUEDANDO FORMALIZADO EL CIERRE DEL CORRESPONSAL.</t>
  </si>
  <si>
    <t>AB03Z352</t>
  </si>
  <si>
    <t>LC-CS-25-004242</t>
  </si>
  <si>
    <t>3007037228</t>
  </si>
  <si>
    <t>PTM SEGOVIA DONDE CHIQUI</t>
  </si>
  <si>
    <t>FO-25-1808987</t>
  </si>
  <si>
    <t>11/11/2025 SE ESCALA PARA VISITA. CONFIRMAR DATOS PARA LA RECOLECCION DE EQUIPOS | 14/11/2025 EN COMUNICACIÓN CON CLIENTE INFORMA QUE NOS ATENDERÁ A LAS 9AM | 14/11/2025 SE RETIRAN EQUIPOS OK, SIN PUBLICIDAD</t>
  </si>
  <si>
    <t>GZ00M071</t>
  </si>
  <si>
    <t>LC-CS-25-004243</t>
  </si>
  <si>
    <t>3007055639</t>
  </si>
  <si>
    <t>DISTRICOL COMCAFE ANA HIDALGO</t>
  </si>
  <si>
    <t>FO-25-1809005</t>
  </si>
  <si>
    <t>11/11/2025 SE ESCALA PARA VISITA. CONFIRMAR DATOS PARA LA RECOLECCION DE EQUIPOS | 14/11/2025 SE INGRESA SE RECOGE EQUIPO LECTOR FUENTE ESTADO OK</t>
  </si>
  <si>
    <t>XPHZZ309</t>
  </si>
  <si>
    <t>LC-CS-25-004244</t>
  </si>
  <si>
    <t>3007072152</t>
  </si>
  <si>
    <t>DISTRICOL VARIEDADES Y SERVICI</t>
  </si>
  <si>
    <t>FO-25-1809041</t>
  </si>
  <si>
    <t>12/11/2025 SE ESCALA PARA VISITA. CONFIRMAR DATOS PARA LA RECOLECCION DE EQUIPOS | 12/11/2025 SE LLEGA A SITIO. SE RETIRA DATAFONO LECTOR DE BARRAS, Y ACCESORIOS, SE DESTRUYE PUBLICIDAD EN SITIO</t>
  </si>
  <si>
    <t>NN00N621</t>
  </si>
  <si>
    <t>LC-CS-25-004245</t>
  </si>
  <si>
    <t>3007070844</t>
  </si>
  <si>
    <t>DISTRICOL INTERNET VILLAMARIA</t>
  </si>
  <si>
    <t>FO-25-1808992</t>
  </si>
  <si>
    <t>11/11/2025 SE ESCALA PARA VISITA. CONFIRMAR DATOS PARA LA RECOLECCION DE EQUIPOS | 15/11/2025 SE RETIRA DATÁFONO, LECTORA Y 1 ROLLO, EL CLIENTE INDICA QUE EL AVISO EXTERIOR SE LO ROBARON Y QUE EL FLANGER, EL DISPLAY LEGAL SE LE DAÑARON.</t>
  </si>
  <si>
    <t>EF00B374</t>
  </si>
  <si>
    <t>LC-CS-25-004246</t>
  </si>
  <si>
    <t>3007053943</t>
  </si>
  <si>
    <t>PTM FLORIDABLANCA INTERNET Y</t>
  </si>
  <si>
    <t>FO-25-1809024</t>
  </si>
  <si>
    <t>11/11/2025 SE ESCALA PARA VISITA. CONFIRMAR DATOS PARA LA RECOLECCION DE EQUIPOS | 12/11/2025 EN COMUNICACIÓN CON EL CLIENTE INDICA QUE LOS EQUIPOS LOS TIENE EN LA CASA CRA 6W # 17-80 PUEDE CUESTA, SE RECOGE DATÁFONO, LECTOR DE BARRAS Y BASE DATÁFONO, NO SE ENCONTRÓ PUBLICIDAD.</t>
  </si>
  <si>
    <t>XP1ZZ964-XP2ZZ051</t>
  </si>
  <si>
    <t>LC-CS-25-004247</t>
  </si>
  <si>
    <t>3007059617</t>
  </si>
  <si>
    <t>DISTRICOL APOLO SISTEMAS</t>
  </si>
  <si>
    <t>FO-25-1809018</t>
  </si>
  <si>
    <t>11/11/2025 SE ESCALA PARA VISITA. CONFIRMAR DATOS PARA LA RECOLECCION DE EQUIPOS | 12/11/2025 SE ESTABLECE CONTACTO VIA WHATSAPP AL NÚMERO 3182218952 CON EL SEÑOR CARLOS RAMÍREZ QUIEN NOS INDICA QUE SE VA COMUNICAR CON EL SEÑOR CARLOS QUIEN ES QUIEN ESTABA ENCARGADO DEL CORRESPONSAL PARA QUE LE INDIQUE DONDE PUEDE REALIZAR LA ENTREGA DE LOS EQUIPOS TAN PRONTO NOS CONFIRME DIRECCIÓN DE ENTREGA REALIZAREMOS EL PREVIO DESPLAZAMIENTO | 13/11/2025 SE ESTABLECE CONTACTO VIA WHATSAPP CON ASESOR DE ALIANZA QUIEN NOS CONFIRMA TENER EN SU PODER LOS EQUIPOS NOS INDICA QUE NOS PODRA REALIZAR ENTREGA DE ESTOS A LAS 9 AM EN CCO CAÑAVERAL | 13/11/2025 SE REALIZA RECOLECCIÓN DE DATAFONES LECTORA NO SE MANIPULA TERMINAL NO SE REALIZAN PRUEBAS NO SE ENCUENTRA PUBLICIDAD DEL PUNTO ANTERIOR EN SITIO</t>
  </si>
  <si>
    <t>JA008875</t>
  </si>
  <si>
    <t>LC-CS-25-004248</t>
  </si>
  <si>
    <t>3007057022</t>
  </si>
  <si>
    <t>DISTRICOL XIOMY SAMSARA</t>
  </si>
  <si>
    <t>FO-25-1809032</t>
  </si>
  <si>
    <t>11/11/2025 SE ESCALA PARA VISITA. CONFIRMAR DATOS PARA LA RECOLECCION DE EQUIPOS | 12/11/2025 NO HAY NÚMERO DE CONTACTO OPERATIVO, MÓVIL DE CONTACTO ESTÁ DESCONECTADO Y NO TIENE WASAT, SE REALIZA BÚSQUEDA EN CALIENTE, SE ESCALA A  COORDINADOR PARA VALIDAR NÚMERO DE CONTACTO | 12/11/2025 SE REALIZA VISITA A COMERCIO Y SE RALIZA CIERRE DE CB DE DATAFONO LECTOR Y FUENTE, NO SE RETIRA PUBLICIDAD CLIENTE INDICA QUE YA LA DESTRUYÓ.</t>
  </si>
  <si>
    <t>XPRZZ688</t>
  </si>
  <si>
    <t>LC-CS-25-004251</t>
  </si>
  <si>
    <t>3007075819</t>
  </si>
  <si>
    <t>PTM CALI BABY SHOP BOUTIQUE</t>
  </si>
  <si>
    <t>FO-25-1808989</t>
  </si>
  <si>
    <t>11/11/2025 SE ESCALA PARA VISITA. CONFIRMAR DATOS PARA LA RECOLECCION DE EQUIPOS | 13/11/2025 SE RETIRA DATÁFONO LECTOR Y 31 ROLLOS SE DESTRUYE PUBLICIDAD EN SITIO</t>
  </si>
  <si>
    <t>F100V564</t>
  </si>
  <si>
    <t>LC-CS-25-004252</t>
  </si>
  <si>
    <t>3007077865</t>
  </si>
  <si>
    <t>PTM RIOFRIO ESTACION DE SERVIC</t>
  </si>
  <si>
    <t>FO-25-1809009</t>
  </si>
  <si>
    <t>11/11/2025 SE ESCALA PARA VISITA. CONFIRMAR DATOS PARA LA RECOLECCION DE EQUIPOS | 13/11/2025 SE REALIZA RETIRO DE DATÁFONO Y LECTOR DE CODIGO DE BARRA.
AVISO EXTERIOR SE DESTRUYE EN EL SITIO.</t>
  </si>
  <si>
    <t>A1MZZ049 - 9B0XZ378</t>
  </si>
  <si>
    <t>LC-CS-25-004255</t>
  </si>
  <si>
    <t>3007057108</t>
  </si>
  <si>
    <t>BARRIO LA GRANJA SUR TUNJA</t>
  </si>
  <si>
    <t>FO-25-1809643</t>
  </si>
  <si>
    <t>11/11/2025 SE ESCALA PARA VISITA. CONFIRMAR DATOS PARA LA RECOLECCION DE EQUIPOS | 12/11/2025 SE REALIZA VISITA AL COMERCIO, SE REALIZA RETIRO DE EQUIPOS Y PUBLICIDAD.</t>
  </si>
  <si>
    <t>XPTZZ174</t>
  </si>
  <si>
    <t>LC-CS-25-004256</t>
  </si>
  <si>
    <t>3007034770</t>
  </si>
  <si>
    <t>BARRIO MONTEBELLO 1 CALI</t>
  </si>
  <si>
    <t>FO-25-1809641</t>
  </si>
  <si>
    <t>11/11/2025 SE ESCALA PARA VISITA. CONFIRMAR DATOS PARA LA RECOLECCION DE EQUIPOS | 13/11/2025 SE VISITA CORRESPONSAL Y SE REALIZA CIERRE DE CORRESPONSAL. NO SE RETIRA PUBLICIDAD PORQUE CLIENTE NO TIENE NINGÚN ELEMENTO Y NO SE IMPRIME TIRILLA DE CIERRE YA QUE IMPRESORA DE DATÁFONO ESTÁ DAÑADA</t>
  </si>
  <si>
    <t>9A001898, II005022</t>
  </si>
  <si>
    <t>LC-CS-25-004257</t>
  </si>
  <si>
    <t>3007017117</t>
  </si>
  <si>
    <t>BARRIO CERVANTES MANIZALES</t>
  </si>
  <si>
    <t>FO-25-1809637</t>
  </si>
  <si>
    <t>11/11/2025 SE LLAMA USUARIO PARA VALIDAR DISPONIBILIDAD E INDICA PODERLOS ENTREGAR PERO EN OTRA DIRECCIÓN Y DEJA PERSONA ENCARGADA | 18/11/2025 SE REALIZA VISITA SE RETIRA DATÁFONO Y ACCESORIOS, LECTOR, CLIENTE ENTREGA EN OTRA DIRECCIÓN CERCANA E INDICA QUE POR DETERIORO DESTRUYO Y BOTO LA PUBLICIDAD, NO ENTREGA ROLLOS</t>
  </si>
  <si>
    <t>AB000082</t>
  </si>
  <si>
    <t>LC-CS-25-004258</t>
  </si>
  <si>
    <t>3007038177</t>
  </si>
  <si>
    <t>BARRIO ZARAZOTA BOGOTA</t>
  </si>
  <si>
    <t>FO-25-1809646</t>
  </si>
  <si>
    <t>11/11/2025 SE ESCALA PARA VISITA. CONFIRMAR DATOS PARA LA RECOLECCION DE EQUIPOS | 13/11/2025 SE REALIZA RETIRO DE DATÁFONO SIN PLACA VALIDANDO SN 200397303001020113598209 COINCIDE CON LA PLACA DE INVENTARIO Y LECTURA, CB HIZO DISPOSICIÓN FINAL DE LA PUBLICIDAD NO TIENEN ROLLOS</t>
  </si>
  <si>
    <t>GZ00S137</t>
  </si>
  <si>
    <t>LC-CS-25-004259</t>
  </si>
  <si>
    <t>3007016557</t>
  </si>
  <si>
    <t>TRONCAL NORTE DON MATIAS</t>
  </si>
  <si>
    <t>FO-25-1811901</t>
  </si>
  <si>
    <t>11/11/2025 SE ESCALA PARA VISITA. CONFIRMAR DATOS PARA LA RECOLECCION DE EQUIPOS | 13/11/2025 SE HACE CIERRE OK NO APLICA PUBLICIDAD</t>
  </si>
  <si>
    <t>MN0SZ821</t>
  </si>
  <si>
    <t>41378</t>
  </si>
  <si>
    <t>LC-CS-25-004260</t>
  </si>
  <si>
    <t>3007078959</t>
  </si>
  <si>
    <t>LA ARGENTINA</t>
  </si>
  <si>
    <t>BARRIO EL CENTRO LA ARGENTINA</t>
  </si>
  <si>
    <t>FO-25-1811878</t>
  </si>
  <si>
    <t>11/11/2025 SE ESCALA PARA VISITA. CONFIRMAR DATOS PARA LA RECOLECCION DE EQUIPOS | 12/11/2025 CLIENTE ENTREGA DATAFONO CON SOPORTE ,LECTOR DE BARRAS , CABLE MAGIC BOX, FUENTE DE PODER DATÁFONO, ROLLOS NO HAY , AVISO EXTERIOR Y DISPLAY SE DESTRUYE EL SITIO</t>
  </si>
  <si>
    <t>FASZZ029</t>
  </si>
  <si>
    <t>LC-CS-25-004261</t>
  </si>
  <si>
    <t>3007029039</t>
  </si>
  <si>
    <t>BARRIO LA PLAYA 12 CUCUTA</t>
  </si>
  <si>
    <t>FO-25-1811894</t>
  </si>
  <si>
    <t>11/11/2025 SE ESCALA PARA VISITA. CONFIRMAR DATOS PARA LA RECOLECCION DE EQUIPOS | 19/11/2025 SE VISITA COMERCIO, SE REALIZA RETIRO DE EQUIPOS RBM, CIERRE EXITOSO.</t>
  </si>
  <si>
    <t>BBBBF177</t>
  </si>
  <si>
    <t>LC-CS-25-004262</t>
  </si>
  <si>
    <t>3007077945</t>
  </si>
  <si>
    <t>BARRIO LUIS MARIA JIMENEZ AGUA</t>
  </si>
  <si>
    <t>FO-25-1811880</t>
  </si>
  <si>
    <t>11/11/2025 SE ESCALA PARA VISITA. CONFIRMAR DATOS PARA LA RECOLECCION DE EQUIPOS | 18/11/2025 SE VISITA DIRECCIÓN DIFERENTE A LA DEL CB. ENTREGAN VOLUNTARIAMENTE DATAFONO Y LECTOR.</t>
  </si>
  <si>
    <t>A1PZZ054-SXMZZ728</t>
  </si>
  <si>
    <t>LC-CS-25-004263</t>
  </si>
  <si>
    <t>3007079771</t>
  </si>
  <si>
    <t>BARRIO PORTUGAL EL BAGRE</t>
  </si>
  <si>
    <t>FO-25-1811891</t>
  </si>
  <si>
    <t>11/11/2025 SE ESCALA PARA VISITA. CONFIRMAR DATOS PARA LA RECOLECCION DE EQUIPOS | 13/11/2025 SE REALIZÓ RETIRO DE EQUIPOS POR CIERRE DE CB BANCOLOMBIA, NO SÉ MANIPULÓ EQUIPOS.</t>
  </si>
  <si>
    <t>F1XZZ087</t>
  </si>
  <si>
    <t>LC-CS-25-004264</t>
  </si>
  <si>
    <t>3007079946</t>
  </si>
  <si>
    <t>BARRIO LA FLORESTA PASTO 2</t>
  </si>
  <si>
    <t>FO-25-1811912</t>
  </si>
  <si>
    <t>11/11/2025 SE ESCALA PARA VISITA. CONFIRMAR DATOS PARA LA RECOLECCION DE EQUIPOS | 18/11/2025 SE REALIZA CIERRE DE CORRESPONSAL BANCARIO SE RETIRA DATAFONO LECTOR BASE FUENTE AVISO EXTERIOR DISPLAY FLANGER SE RETIRA AVISO EXTERIOR DISPLAY HORARIO FLANGER CIERRE EXITOSO</t>
  </si>
  <si>
    <t>SAVZZ106</t>
  </si>
  <si>
    <t>LC-CS-25-004276</t>
  </si>
  <si>
    <t>3007076406</t>
  </si>
  <si>
    <t>BARRIO BOCHINA BOGOTA</t>
  </si>
  <si>
    <t>FO-25-1820856</t>
  </si>
  <si>
    <t>12/11/2025 SE ESCALA PARA VISITA. CONFIRMAR DATOS PARA LA RECOLECCION DE EQUIPOS | 15/11/2025 RECOGIDA DE EQUIPOS POR CIERRE DE CORRESPONSAL OK NO TIENE PUBLICIDAD</t>
  </si>
  <si>
    <t>A40UZ494</t>
  </si>
  <si>
    <t>LC-CS-25-004277</t>
  </si>
  <si>
    <t>3007074215</t>
  </si>
  <si>
    <t>BARRIO ESPERANZA ETAPA 7 VILLA</t>
  </si>
  <si>
    <t>FO-25-1820866</t>
  </si>
  <si>
    <t>13/11/2025 SE LLAMA PARA CONFIRMAR LA VISITA AL PUNTO | 13/11/2025 SE REALIZA VISITA AL CB, ALA DIRECCIÓN SUMISTRADA EN LA ORDEN SE LLEGA AL SITIO SE VERIFICAN LOS EQUIPOS Y ESTÁN CORRECTOS LA PUBLICIDAD YA LA HABÍAN DESTRUIDO Y NO TENÍAN ROLLOS REDEBAN</t>
  </si>
  <si>
    <t>EG3ZZ013</t>
  </si>
  <si>
    <t>LC-CS-25-004280</t>
  </si>
  <si>
    <t>3007074859</t>
  </si>
  <si>
    <t>BARRIO LAS ACACIAS NEIVA 1</t>
  </si>
  <si>
    <t>FO-25-1824653</t>
  </si>
  <si>
    <t>19/11/2025 NA | 19/11/2025 SE REALIZA VISITA AL PUNTO, SE RETIRA CON ÉXITO: BASE ,DATAFONO, LECTORA , FUENTE DE PODER , PACHCORD, EN BUEN ESTADO GENERAL .SE RETIRA DE FACHADA PUNTO  AVISO EXTERIOR ,Y FLANGED .LOS CUALES SE DESTRUYEN EN PUNTO POR DETERIORO . CIERRE EXISOTOSO</t>
  </si>
  <si>
    <t>ONTZZ180</t>
  </si>
  <si>
    <t>LC-CS-25-004281</t>
  </si>
  <si>
    <t>3007076451</t>
  </si>
  <si>
    <t>BARRIO EL JAPON DOSQUEBRADAS 2</t>
  </si>
  <si>
    <t>FO-25-1824658</t>
  </si>
  <si>
    <t>15/11/2025 SE RETIRA DATÁFONO, BASE, LECTORA Y FLANGER DE LA DIRECCIÓN MZ 6 CS 3 LAS COLINAS, EL AVISO EXTERIOR SE LO ROBARON Y EL DISPLAY LEGAL SE LE PERDIÓ.</t>
  </si>
  <si>
    <t>LM0WZ668</t>
  </si>
  <si>
    <t>LC-CS-25-004286</t>
  </si>
  <si>
    <t>3007081470</t>
  </si>
  <si>
    <t>PTM ITAGUI MERCADOS MEDUSA</t>
  </si>
  <si>
    <t>FO-25-1824839</t>
  </si>
  <si>
    <t>13/11/2025 SE ESCALA PARA VISITA. CONFIRMAR DATOS PARA LA RECOLECCION DE EQUIPOS | 18/11/2025 SE REALIZA CIERRE DE CB SE RECOGE 1 DATAFONO , 1 LECTOR 1 MAGIC BOX USUARIO HACE DISPOSICIÓN FINAL DE LA PUBLICIDAD</t>
  </si>
  <si>
    <t>VJZZZ912</t>
  </si>
  <si>
    <t>LC-CS-25-004287</t>
  </si>
  <si>
    <t>3007071013</t>
  </si>
  <si>
    <t>DISTRICOL JIRETH PAPELERIA</t>
  </si>
  <si>
    <t>FO-25-1824796</t>
  </si>
  <si>
    <t>13/11/2025 SE PROGRAMA VISITA | 14/11/2025 SE REALIZA CIERRE TOTAL DE CB, SE RETIRA DATÁFONO DESK3500, LECTORA, ENSORTIJADO Y CARGADOR.</t>
  </si>
  <si>
    <t>MN00C087</t>
  </si>
  <si>
    <t>LC-CS-25-004288</t>
  </si>
  <si>
    <t>3007044357</t>
  </si>
  <si>
    <t>DISTRICOL REMATES LAS TRES B</t>
  </si>
  <si>
    <t>FO-25-1824803</t>
  </si>
  <si>
    <t>13/11/2025 SE ESCALA PARA VISITA. CONFIRMAR DATOS PARA LA RECOLECCION DE EQUIPOS | 22/11/2025 CIERRE CB PURO</t>
  </si>
  <si>
    <t>LC-CS-25-004289</t>
  </si>
  <si>
    <t>3007073578</t>
  </si>
  <si>
    <t>DISTRICOL SERVICIO TOTAL</t>
  </si>
  <si>
    <t>FO-25-1824834</t>
  </si>
  <si>
    <t>13/11/2025 SE ESCALA PARA VISITA. CONFIRMAR DATOS PARA LA RECOLECCION DE EQUIPOS | 15/11/2025 SE REALIZA RETIRO DE DATÁFONO Y LECTOR DE CODIGO DE BARRA, AVISO EXTERIOR SE DESTRUYERON EN SITIO, YA QUE CONTABA CON 2.</t>
  </si>
  <si>
    <t>SV00W503</t>
  </si>
  <si>
    <t>LC-CS-25-004291</t>
  </si>
  <si>
    <t>3007051138</t>
  </si>
  <si>
    <t>PTM  SOLEDAD  DIGITAL WORDL ES</t>
  </si>
  <si>
    <t>FO-25-1824853</t>
  </si>
  <si>
    <t>13/11/2025 SE ESCALA PARA VISITA. CONFIRMAR DATOS PARA LA RECOLECCION DE EQUIPOS | 14/11/2025 SE REALIZA VISITA SE PROCEDE A RECIBIR PUBLICIDAD ,AVISO EXTERIOR Y DISPLAY LEGAL, SE DESTRUYE EN SITIO, NO TENÍA FLANGED SE DAÑÓ Y LO DESHECHARON , SE RETIRAN EQUIPOS , DATAFONO ,LECTOR ,CABLE DE RED ,FUENTE DE PODER ,BASE DEL DATAFONO Y ENTREGA 15 ROLLOS REDEBAN, CIERRE EXITOSO ,RECUPERACIÓN DE EQUIPOS OK</t>
  </si>
  <si>
    <t>TR02Z928 - JA00I229</t>
  </si>
  <si>
    <t>73449</t>
  </si>
  <si>
    <t>LC-CS-25-004293</t>
  </si>
  <si>
    <t>3007046076</t>
  </si>
  <si>
    <t>MELGAR</t>
  </si>
  <si>
    <t>PTM MELGAR PUNTO SERVIS MELGAR</t>
  </si>
  <si>
    <t>FO-25-1824816</t>
  </si>
  <si>
    <t>13/11/2025 SE ESCALA PARA VISITA. CONFIRMAR DATOS PARA LA RECOLECCION DE EQUIPOS | 14/11/2025 DURANTE LA VISITA TECNICA SE REALIZA RETIRO DE DATAFONOS, A SOLICITUD DE CLIENTE, COMERCIO INDICA QUE NO DESEA QUEDAR COMO ADQUIRENTE INDICA QUE RETIREMOS EL DATAFONOS SE RETIRA LECTORES DE CODIGO DE BARRAS, PINPADS Y HUBS, BRAZO POSICIONADORES  POR CIERRE DE PUNTO PUBLICIDAD DISPONIBLE FUE RETIRADA Y DESTRUIDA POR COMERCIO INDICAN COMERCIO ENTREGA EQUIPOS EN OTRA DIRECCIÓN</t>
  </si>
  <si>
    <t>AAQSZ975 - XP004618</t>
  </si>
  <si>
    <t>LC-CS-25-004294</t>
  </si>
  <si>
    <t>FO-25-1824793</t>
  </si>
  <si>
    <t>19/11/2025 SE CONTACTA CON EL CLEINTE Y COMENTA QUE VA A LLAMAR AL PERSONAL PARA LA ENTREGA DEL EQUIPO | 20/11/2025 SE RETIRA CB, ENTREGAN EQUIPO DATAFONO MALO, LA PANTALLA NO ENCIENDE</t>
  </si>
  <si>
    <t>MN00Y632</t>
  </si>
  <si>
    <t>LC-CS-25-004296</t>
  </si>
  <si>
    <t>3007059926</t>
  </si>
  <si>
    <t>PTM EL ZULIA MEGAMOTOR S EL ZU</t>
  </si>
  <si>
    <t>FO-25-1824790</t>
  </si>
  <si>
    <t>21/11/2025 SE PROCEDE A REALIZAR VISITA TÉCNICA | 21/11/2025 SE REALIZA VISITA AL COMERCIO Y SE RETIRA DATAFONO LECTORA CABLEADO PUBLICIDAD FUE DESTRUIDA POR EL CLIENTE POR SU MAL ESTADO</t>
  </si>
  <si>
    <t>LA00A020</t>
  </si>
  <si>
    <t>LC-CS-25-004297</t>
  </si>
  <si>
    <t>3007059014</t>
  </si>
  <si>
    <t>PTM BOGOTA TECNODYLL</t>
  </si>
  <si>
    <t>FO-25-1824804</t>
  </si>
  <si>
    <t>13/11/2025 SE ESCALA PARA VISITA. CONFIRMAR DATOS PARA LA RECOLECCION DE EQUIPOS | 15/11/2025 NO SE REALIZA DESPLAZAMIENTO POR FUERTES LLUVIAS | 18/11/2025 SE REALIZA VISITA DE CAMPO DONDE SE RETIRA POS SIN NOVEDAD, CLIENTE ENTREGA LECTORA DE PLACA 863704 LA CUAL NO ESTÁ RELACIONADA EN INVENTARIO DEL CB, SE VALIDA CON LA SRTA PAOLA GARZON DE REDEBAN QUIEN AUTORIZA EL RETIRO DE DICHA LECTORA DEBIDO A QUE PERVETENE AL MISMO CU DE ADQUIRENCIA, SE INFORMA A SUPERVISOR Y SE DA CIERRE A SOLICITUD</t>
  </si>
  <si>
    <t>MA002173-MA002140</t>
  </si>
  <si>
    <t>LC-CS-25-004298</t>
  </si>
  <si>
    <t>3007069400</t>
  </si>
  <si>
    <t>BARRIO CENTRO IBAGUE 44</t>
  </si>
  <si>
    <t>FO-25-1824848</t>
  </si>
  <si>
    <t>13/11/2025 SE ESCALA PARA VISITA. CONFIRMAR DATOS PARA LA RECOLECCION DE EQUIPOS | 15/11/2025 SE COMUNICA AL NÚMERO 3219158504, EL SEÑOR DAVID SANTIAGO GOMEZ ARCILA SOLICITA SE PUEDA REALIZAR ACTIVIDAD EL DÍA 18-11-2025 POR DISPONIBILIDAD DE TIEMPO DEL CLIENTE. INDICA LLAMAR ANTES DE VISITAR SITIO | 18/11/2025 SE REALIZA CIERRE POR SOLICITUD DE LA ENTIDAD, SE RETIRA DATÁFONO, LECTOR, BASE PARA DATÁFONO Y ACCESORIOS DE CONEXIÓN; NO SE RETIRA PUBLICIDAD Y ROLLOS CLIENTE INDICA NO TENER.</t>
  </si>
  <si>
    <t>9T5ZZ336</t>
  </si>
  <si>
    <t>LC-CS-25-004300</t>
  </si>
  <si>
    <t>3007073467</t>
  </si>
  <si>
    <t>PTM BOGOTA PUNTO DI LUCA 3</t>
  </si>
  <si>
    <t>FO-25-1824819</t>
  </si>
  <si>
    <t>13/11/2025 SE ESCALA PARA VISITA. CONFIRMAR DATOS PARA LA RECOLECCION DE EQUIPOS | 18/11/2025 SE VISITA COMERCIO PARA REALIZAR CIERRE DE CB, SE RECOGE DATAFONO PIPAS LECTOR Y HUB EN BUEN ESTADO NO SE ENCUENTRA PUBLICIDAD</t>
  </si>
  <si>
    <t>MN00X995</t>
  </si>
  <si>
    <t>LC-CS-25-004301</t>
  </si>
  <si>
    <t>3007078126</t>
  </si>
  <si>
    <t>PTM BOGOTA DROGUERIA SANTOS GA</t>
  </si>
  <si>
    <t>FO-25-1824828</t>
  </si>
  <si>
    <t>13/11/2025 SE ESCALA PARA VISITA. CONFIRMAR DATOS PARA LA RECOLECCION DE EQUIPOS | 14/11/2025 SE REALIZA CIERRE DE CB CON DATAFONO LECTOR Y PERIFÉRICOS EN BUEN ESTADO</t>
  </si>
  <si>
    <t>LM0ZZ277</t>
  </si>
  <si>
    <t>LC-CS-25-004302</t>
  </si>
  <si>
    <t>3007029819</t>
  </si>
  <si>
    <t>BARRIO CENTRO MAICAO</t>
  </si>
  <si>
    <t>FO-25-1830665</t>
  </si>
  <si>
    <t>21/11/2025 SE COMUNICA CON EL CLIENTE MEDIO DE WHATSAPP,SE LE INDICA PARA RECOGER LOS EQUIPOS DICE Q SI, SE REALIZA VISITA | 21/11/2025 SE REALIZA LLAMADA AL CLIENTE,SE OBTIENE COMUNICACIÓN POR MEDIO DE WSP, PARA INDICARLE SOBRE EL CIERRE EL CUAL DICE Q SI Q PUEDEN PASAR ,SE PROCEDE A REALIZAR VISITA SE RECIBEN : PUBLICIDAD ,AVISO EXTERIOR ,DICE Q LA DEMÁS PUBLICIDAD NO INSTALARON O SI SE INSTALÓ SE DAÑÓ Y LA DESHECHARON , SE RECIBEN EQUIPOS, DATAFONO ,LECTOR ,BASE DEL DATAFONO ,FUENTE DE PODER + CABLE DE PODER, ACOMETIDA DE RED ERA DEL CLIENTE ,ENTREGA 20 UNIDADES DE ROLLOS ,CIERRE EXITOSO , RECUPERACIÓN DE EQUIPOS OK.</t>
  </si>
  <si>
    <t>BBBLZ767</t>
  </si>
  <si>
    <t>66682</t>
  </si>
  <si>
    <t>LC-CS-25-004303</t>
  </si>
  <si>
    <t>3007042906</t>
  </si>
  <si>
    <t>SANTA ROSA DE CABAL</t>
  </si>
  <si>
    <t>BARRIO VEREDA LA LEONA SANTA R</t>
  </si>
  <si>
    <t>FO-25-1830663</t>
  </si>
  <si>
    <t>19/11/2025 VISITAMOS EN FRÍO | 19/11/2025 VISITAMOS COMERCIO RETIRAMOS DATÁFONO CON LECTOR DE BARRAS Y 30 ROLLOS DESMONTAMOS AVISO EXTERIOR Y FLANGGER DESTRUIMOS PUBLICIDAD EN EL PUNTO.</t>
  </si>
  <si>
    <t>AB7ZZ884</t>
  </si>
  <si>
    <t>LC-CS-25-004305</t>
  </si>
  <si>
    <t>3007080663</t>
  </si>
  <si>
    <t>BARRIO SANTIAGO LONDOÑO DOSQUEBRADAS  1</t>
  </si>
  <si>
    <t>FO-25-1830648</t>
  </si>
  <si>
    <t>19/11/2025 VISITAMOS EN FRÍO | 19/11/2025 VISITAMOS COMERCIO RETIRAMOS DATÁFONO, LECTOR DE BARRAS Y MAGIC BOX DESK 2600 DESMONTAMOS PUBLICIDAD Y LA DESTRUIMOS EN EL PUNTO ROLLOS NO TIENE.</t>
  </si>
  <si>
    <t>V8ZZZ372</t>
  </si>
  <si>
    <t>LC-CS-25-004307</t>
  </si>
  <si>
    <t>3007070300</t>
  </si>
  <si>
    <t>BARRIO FONTIBON BOGOTA 18</t>
  </si>
  <si>
    <t>FO-25-1830656</t>
  </si>
  <si>
    <t>18/11/2025 VISITA TÉCNICA | 18/11/2025 RECOGIDA DE EQUIPOS EN OTRA DIRECCIÓN YA QUE CLIENTES ESTABA EN FONTIBÓN Y LOS MANDO A RECOGER EN EL CORRESPONSAL DE RICAURTE DATAFONO LECTORA NO PRENDE DATAFONO .</t>
  </si>
  <si>
    <t>MN007364</t>
  </si>
  <si>
    <t>LC-CS-25-004308</t>
  </si>
  <si>
    <t>3007030395</t>
  </si>
  <si>
    <t>BARRIO LOS SANTOS SANTANDER</t>
  </si>
  <si>
    <t>FO-25-1830669</t>
  </si>
  <si>
    <t>18/11/2025 SE HABLÓ CON LA SEÑORA FLOR ÁNGELA SARMIENTO QUIEN NOS INDICA QUE EL NEGOCIO ESTÁ UBICADO EN ZONA RURAL DE YO.MUNICIOI DE LOS SANTOS EXACTAMENTE EN EL MERCADO CAMPESINO DE ACUARELA, DONDE ABRE LOS FINES DE SEMANA POR LO ANTERIOR DEBE DESPLAZARCE DESDE BUCARAMANGA PARA ABRIR Y ENTREGAR LOS EQUIPOS, NOS INDICA QUE MAÑANA PODEMOS PONER UNA CITA Y ELLA SUBE A ABRIR EL NEGOCIO Y HACER LA ENTREGA | 19/11/2025 VISITA PARA RETIRAR EQUIPOS DE CORRESPONSAL BANCARIO BANCOLOMBIA</t>
  </si>
  <si>
    <t>BHZZZ815</t>
  </si>
  <si>
    <t>LC-CS-25-004309</t>
  </si>
  <si>
    <t>3007059550</t>
  </si>
  <si>
    <t>BARRIO PINARES DE ORIENTE VILL</t>
  </si>
  <si>
    <t>FO-25-1830676</t>
  </si>
  <si>
    <t>15/11/2025 SE HABLA CON EL SR. CESAR LOPEZ INDICA QUE EL LECTOR DE BARRAS ESTÁ EN EL LOCAL PARA HACER LA ENTREGA | 15/11/2025 SE REALIZA RETIRO DE LECTOR DE BARRAS</t>
  </si>
  <si>
    <t>1076401</t>
  </si>
  <si>
    <t>LC-CS-25-004310</t>
  </si>
  <si>
    <t>3007060579</t>
  </si>
  <si>
    <t>FO-25-1830651</t>
  </si>
  <si>
    <t>15/11/2025 SE REALIZA LLAMADA Y NO CONTESTA EL CLIENTE | 15/11/2025 SE REALIZA RETIRO E EQUIPOS POR CIERRE DEL CORRESPONSAL SE ENTREGARÁN DATAFONO Y LECTOR</t>
  </si>
  <si>
    <t>JA00E975</t>
  </si>
  <si>
    <t>LC-CS-25-004318</t>
  </si>
  <si>
    <t>3007018946</t>
  </si>
  <si>
    <t>BARRIO ALFONSO LOPEZ IV CALI</t>
  </si>
  <si>
    <t>FO-25-1842166</t>
  </si>
  <si>
    <t>20/11/2025 SE CONTACTA CON EL CLIENTE INDICA QUE NO PUEDE ATENDER LA VISITA POR QUE ESTA TRABAJANDO Y EL PUNTO ESTA CERRADO NO HAY QUIEN ENTREGUE EQUIPOS. | 20/11/2025 SE CONTACTA CON EL CLIENTE INDICA QUE NO PUEDE ATENDER LA VISITA POR QUE ESTA TRABAJANDO Y EL PUNTO ESTA CERRADO NO HAY QUIEN ENTREGUE EQUIPOS.
CLIENTE INDICA QUE PUEDE ATENDER LA VISITA EL DIA DE MAÑANA VIERNES 21 DE NOVIEMBRE A LAS 2:30 PM | 21/11/2025 SE RETIRAN EQUIPOS DE REDEBAN POR CIERRE DE CORRESPONSAL BANCARIO 
CLIENTE INDICA QUE LA PUBLICIDAD DE FOANGER Y DISPLAY DE HORARIO SE DAÑARON</t>
  </si>
  <si>
    <t>A300S754 | AA002197</t>
  </si>
  <si>
    <t>LC-CS-25-004319</t>
  </si>
  <si>
    <t>3007069602</t>
  </si>
  <si>
    <t>FO-25-1842169</t>
  </si>
  <si>
    <t>20/11/2025 ENTREGA | 20/11/2025 SE REALIZA RETIRO DE EQUIPOS POR CIERRE DEL CORRESPONSAL</t>
  </si>
  <si>
    <t>EG004594</t>
  </si>
  <si>
    <t>LC-CS-25-004320</t>
  </si>
  <si>
    <t>3007057269</t>
  </si>
  <si>
    <t>BARRIO GAITAN PUERTO LOPEZ 4</t>
  </si>
  <si>
    <t>FO-25-1842163</t>
  </si>
  <si>
    <t>20/11/2025 NOS ATIENDE EL DÍA DE HOY EN LA TARDE | 20/11/2025 SE REALIZA RECOLECTA DE EQUIPOS POR CIERRE DEL CORRESPONSAL</t>
  </si>
  <si>
    <t>TRSZZ836</t>
  </si>
  <si>
    <t>LC-CS-25-004323</t>
  </si>
  <si>
    <t>3007069440</t>
  </si>
  <si>
    <t>PTM MEDELLIN ASTROSS</t>
  </si>
  <si>
    <t>FO-25-1848433</t>
  </si>
  <si>
    <t>24/11/2025 LLAMADA EXITOSA, CON 0 ROLLOS, OK | 24/11/2025 SE RETIRA DATAFONO Y LECTORA, CON 0 ROLLOS, OK</t>
  </si>
  <si>
    <t>EF003434</t>
  </si>
  <si>
    <t>LC-CS-25-004324</t>
  </si>
  <si>
    <t>3007029828</t>
  </si>
  <si>
    <t>DISTRICOL EL RINCON DEL ADORNO</t>
  </si>
  <si>
    <t>FO-25-1848425</t>
  </si>
  <si>
    <t>21/11/2025 NO CONTESTA LLAMADA VISITAMOS EN FRIO | 21/11/2025 VISITAMOS COMERCIO RETIRAMOS DATÁFONO CON LECTOR DE BARRAS NO TIENE ROLLOS NI PUBLICIDAD CLIENTE HIZO DISPOSICIÓN FINAL.</t>
  </si>
  <si>
    <t>BBBLZ881-7A008299</t>
  </si>
  <si>
    <t>LC-CS-25-004325</t>
  </si>
  <si>
    <t>3007073307</t>
  </si>
  <si>
    <t>PTM MEDELLIN  MERCADOS LUJAN</t>
  </si>
  <si>
    <t>FO-25-1848393</t>
  </si>
  <si>
    <t>24/11/2025 LLAMADA EXITOSA, CON 40 ROLLOS, OK | 24/11/2025 SE RETIRA DATAFONO Y LECTORA, CON 40 ROLLOS, OK</t>
  </si>
  <si>
    <t>EF00X395</t>
  </si>
  <si>
    <t>LC-CS-25-004326</t>
  </si>
  <si>
    <t>3007035813</t>
  </si>
  <si>
    <t>DISTRICOL BOUTIQUE MAYOS</t>
  </si>
  <si>
    <t>FO-25-1848457</t>
  </si>
  <si>
    <t>25/11/2025 SE RETIRAN EQUIPOS Y ACCESORIOS EXITOSAMENTE</t>
  </si>
  <si>
    <t>AB006799</t>
  </si>
  <si>
    <t>LC-CS-25-004327</t>
  </si>
  <si>
    <t>3007080336</t>
  </si>
  <si>
    <t>PTM MEDELLIN EL UNIVERSO DEL V</t>
  </si>
  <si>
    <t>FO-25-1848445</t>
  </si>
  <si>
    <t>24/11/2025 LLAMADA EXITOSA, CON 79 ROLLOS, OK | 24/11/2025 SE RETIRA DATAFONO Y LECTORA, CON 79 ROLLOS, OK</t>
  </si>
  <si>
    <t>FFZZZ030</t>
  </si>
  <si>
    <t>LC-CS-25-004330</t>
  </si>
  <si>
    <t>3007047479</t>
  </si>
  <si>
    <t>DISTRICOL NEW FIX</t>
  </si>
  <si>
    <t>FO-25-1848391</t>
  </si>
  <si>
    <t>24/11/2025 VISITA TÉCNICO | 24/11/2025 SE REALIZA CIERRE DE CB SE RECOGE 1 DATAFONO , 1 LECTOR CIERRE OK</t>
  </si>
  <si>
    <t>GB00H008</t>
  </si>
  <si>
    <t>LC-CS-25-004331</t>
  </si>
  <si>
    <t>3007048030</t>
  </si>
  <si>
    <t>DISTRICOL TIENDA LA 14</t>
  </si>
  <si>
    <t>FO-25-1848379</t>
  </si>
  <si>
    <t>26/11/2025 NO | 26/11/2025 SE INGRESA SE RECOGE DATAFONO Y LECTOR ESTADO OK CB  INFORMA NO TIENE PUBLICIDA Y ROLLOS RBM</t>
  </si>
  <si>
    <t>9C00I768</t>
  </si>
  <si>
    <t>LC-CS-25-004332</t>
  </si>
  <si>
    <t>3007054646</t>
  </si>
  <si>
    <t>PTM CANDELARIA INVERSIONES JYC</t>
  </si>
  <si>
    <t>FO-25-1848380</t>
  </si>
  <si>
    <t>20/11/2025 . | 20/11/2025 SE REALIZA RETIRO DE DATÁFONO Y LECTOR DE BARRA SIN NOVEDAD 
SE RETIRAN APROXIMADAMENTE 90 ROLLOS TÉRMICOS.
CB NO CUENTA CON PUBLICIDAD.</t>
  </si>
  <si>
    <t>XP8ZZ975 - XP3ZZ654</t>
  </si>
  <si>
    <t>LC-CS-25-004333</t>
  </si>
  <si>
    <t>3007034079</t>
  </si>
  <si>
    <t>DISTRICOL SKY MOBILE COMUNICAC</t>
  </si>
  <si>
    <t>FO-25-1848404</t>
  </si>
  <si>
    <t>20/11/2025 SE REALIZA VISITA DE CAMPO DONDE SE RETIRA EQUIPO SIN NOVEDAD</t>
  </si>
  <si>
    <t>1OZZZ673</t>
  </si>
  <si>
    <t>LC-CS-25-004334</t>
  </si>
  <si>
    <t>3007077859</t>
  </si>
  <si>
    <t>PTM MOSQUERA PAPELERIA LISETTE</t>
  </si>
  <si>
    <t>FO-25-1848428</t>
  </si>
  <si>
    <t>20/11/2025 SE REALIZA VISITA DE CAMPO DONDE SE RETIRA EQUIPO SIN NOVEDAD.</t>
  </si>
  <si>
    <t>A1MZZ043-A1MZZ157</t>
  </si>
  <si>
    <t>LC-CS-25-004335</t>
  </si>
  <si>
    <t>3007055411</t>
  </si>
  <si>
    <t>PTM PASTO TIENDAS FRAGATA 2</t>
  </si>
  <si>
    <t>FO-25-1848408</t>
  </si>
  <si>
    <t>26/11/2025 SE ESCALA PARA VISITA. CONFIRMAR DATOS PARA LA RECOLECCION DE EQUIPOS | 26/11/2025 EL CLIENTE NO RESPONDIÓ AL NÚMERO INSCRITO, DESPUÉS DE VARIOS INTENTOS RESPONDE INFORMANDO QUE ESTA DISPONIBLE EL DÍA DE HOY HASTA DESPUES DE LAS 4PM. SE PROGRAMA VISITA PARA ESE HORARIO | 26/11/2025 SE REALIZÓ EL RETIRO DE EQUIPOS PUBLICIDAD Y ACCESORIOS POR CIERRE DE CB BANCOLOMBIA SE RECIBE TODO EN BUEN ESTADO NO SE RECIBE CABLE PATCH CORD ES DEL PROPIO CLIENTE CIERRE EXITOSO.</t>
  </si>
  <si>
    <t>9BGZZ182</t>
  </si>
  <si>
    <t>LC-CS-25-004336</t>
  </si>
  <si>
    <t>3007069875</t>
  </si>
  <si>
    <t>PTM BOGOTA  SMART CASE SHOP</t>
  </si>
  <si>
    <t>FO-25-1848374</t>
  </si>
  <si>
    <t>20/11/2025 NA | 20/11/2025 SE REALIZA RETIRO DE CB, SE RETIRAN 01 DATAFONOS, 01 LECTORA, RETIRO DE PUBLICIDAD Y RETIRO DE ROLLOS REDEBAN</t>
  </si>
  <si>
    <t>SV003261</t>
  </si>
  <si>
    <t>LC-CS-25-004338</t>
  </si>
  <si>
    <t>3007068199</t>
  </si>
  <si>
    <t>PTM PEREIRA VARIEDADES MISAM</t>
  </si>
  <si>
    <t>FO-25-1848400</t>
  </si>
  <si>
    <t>22/11/2025 SE RETIRA DATÁFONO, BASE, LECTORA, FLANGER, DISPLAY LEGAL, AVISO EXTERIOR Y ROLLOS, SE DESTRUYE LA PUBLICIDAD EN SITIO.</t>
  </si>
  <si>
    <t>A1006420</t>
  </si>
  <si>
    <t>73168</t>
  </si>
  <si>
    <t>LC-CS-25-004339</t>
  </si>
  <si>
    <t>3007063492</t>
  </si>
  <si>
    <t>CHAPARRAL</t>
  </si>
  <si>
    <t>PTM CHAPARRAL DROGUERIAS CONSA</t>
  </si>
  <si>
    <t>FO-25-1848406</t>
  </si>
  <si>
    <t>26/11/2025 OK | 26/11/2025 CLIENTE ENTREGA DATAFONO CON SOPORTE, LECTOR DE BARRAS, CABLE MAGIC BOX, FUENTE DE PODER DATÁFONO, ROLLOS NO HAY, PUBLICIDAD AVISO EXTERIOR Y DISPLAY SE DESTRUYE EL SITIO .</t>
  </si>
  <si>
    <t>HA00W602-FUA0Y426</t>
  </si>
  <si>
    <t>LC-CS-25-004340</t>
  </si>
  <si>
    <t>3007045805</t>
  </si>
  <si>
    <t>DISTRICOL VARIEDADES SANTA MAR</t>
  </si>
  <si>
    <t>FO-25-1848411</t>
  </si>
  <si>
    <t>XP000712</t>
  </si>
  <si>
    <t>LC-CS-25-004342</t>
  </si>
  <si>
    <t>3007066254</t>
  </si>
  <si>
    <t>PTM CALI CENTRO DE MANTENIMIE</t>
  </si>
  <si>
    <t>FO-25-1848452</t>
  </si>
  <si>
    <t>22/11/2025 SE CONFIRMA VISITA | 22/11/2025 SE REALIZA CIERRE DE CB BANCOLOMBIA MIXTO, SE RETIRAN EQUIPO Y ACCESORIOS, ESTOS SON ENTREGADOS EN BODEGA DE LINEA COMUNICACIONES SEDE CALI. EL CLIENTE MANIFIESTA NO CONTAR CON PUBLICIDAD BANCOLOMBIA Y TAMPOCO TENER ROLLOS TÉRMICOS DE REDEBAN.</t>
  </si>
  <si>
    <t>SA00K419 - 5A00K499</t>
  </si>
  <si>
    <t>LC-CS-25-004343</t>
  </si>
  <si>
    <t>3007073773</t>
  </si>
  <si>
    <t>PTM CALI VARIEDADES Y PAPELERI</t>
  </si>
  <si>
    <t>FO-25-1848442</t>
  </si>
  <si>
    <t>21/11/2025 SE ESCALA A VISITA : CONFIRMAR DATOS PARA RECOLECCIÓN DE EQUIPOS | 21/11/2025 SE RETIRAN EQUIPOS DE REDEBAN POR CIERRE CORRESPONSAL BANCARIO</t>
  </si>
  <si>
    <t>ON04Z868</t>
  </si>
  <si>
    <t>LC-CS-25-004345</t>
  </si>
  <si>
    <t>3007063584</t>
  </si>
  <si>
    <t>DISTRICOL TECNOESCAM SAS</t>
  </si>
  <si>
    <t>FO-25-1848385</t>
  </si>
  <si>
    <t>KA00Y519</t>
  </si>
  <si>
    <t>25377</t>
  </si>
  <si>
    <t>LC-CS-25-004356</t>
  </si>
  <si>
    <t>3007078351</t>
  </si>
  <si>
    <t>LA CALERA</t>
  </si>
  <si>
    <t>BARRIO CENTRO LA CALERA 2</t>
  </si>
  <si>
    <t>FO-25-1855548</t>
  </si>
  <si>
    <t>26/11/2025 SE ESCALA PARA VISITA. CONFIRMAR DATOS PARA LA RECOLECCION DE EQUIPOS | 26/11/2025 RECOGIDA DE EQUIPOS POR CIERRE DE CORRESPONSAL OK NO TIENEN PUBLICIDAD</t>
  </si>
  <si>
    <t>F1MZZ269</t>
  </si>
  <si>
    <t>LC-CS-25-004357</t>
  </si>
  <si>
    <t>3007080554</t>
  </si>
  <si>
    <t>BARRIO BOSTON MEDELLIN 8</t>
  </si>
  <si>
    <t>FO-25-1855566</t>
  </si>
  <si>
    <t>26/11/2025 SE ESCALA PARA VISITA. CONFIRMAR DATOS PARA LA RECOLECCION DE EQUIPOS | 27/11/2025 SE RETIRA UN EQUIPO, UN LECTOR DE BARRAS Y UN MAGIC BOX.</t>
  </si>
  <si>
    <t>SEZZZ147</t>
  </si>
  <si>
    <t>LC-CS-25-004358</t>
  </si>
  <si>
    <t>3007075841</t>
  </si>
  <si>
    <t>BARRIO CENTRO VILLA DE LEYVA 8</t>
  </si>
  <si>
    <t>FO-25-1855577</t>
  </si>
  <si>
    <t>21/11/2025 CLIENTE CONFIRMA TENER LA DISPONIBILIDAD PARA LA ENTREGA DE LOS EQUIPOS | 21/11/2025 SE EJECUTA CIERRE CORRESPONSAL BANCARIO BANCOLOMBIA RETIRANDO LOS EQUIPOS EXISTENTES SE DESTRUYE LA PUBLICIDAD EXISTENTE EN EL PUNTO CLIENTE CONFORME</t>
  </si>
  <si>
    <t>FA01Z360</t>
  </si>
  <si>
    <t>LC-CS-25-004359</t>
  </si>
  <si>
    <t>3007080951</t>
  </si>
  <si>
    <t>BARRIO CENTRO MOSQUERA MOSQUERA</t>
  </si>
  <si>
    <t>FO-25-1855525</t>
  </si>
  <si>
    <t>25/11/2025 SE ESCALA PARA VISITA. CONFIRMAR DATOS PARA LA RECOLECCION DE EQUIPOS | 26/11/2025 SE REALIZA EL RETIRO DE EQUIPO DE CB BANCOLOMBIA SIN NOVEDAD</t>
  </si>
  <si>
    <t>SHZZZ030</t>
  </si>
  <si>
    <t>LC-CS-25-004361</t>
  </si>
  <si>
    <t>3007029030</t>
  </si>
  <si>
    <t>BARRIO CENTRO 58 PASTO</t>
  </si>
  <si>
    <t>FO-25-1855536</t>
  </si>
  <si>
    <t>24/11/2025 PROGRAMADA | 24/11/2025 SE REALIZA CIERRE DE CORRESPONSAL BANCARIO SE RETIRA DATAFONO LECTOR BASE FUENTE PUBLICIDAD FUE DESTRUIDA POR COMERCIO CIERRE EXITOSO</t>
  </si>
  <si>
    <t>BBBBE742</t>
  </si>
  <si>
    <t>LC-CS-25-004362</t>
  </si>
  <si>
    <t>3007079555</t>
  </si>
  <si>
    <t>BARRIO VENUS I Y II DOSQUEBRAD</t>
  </si>
  <si>
    <t>FO-25-1855557</t>
  </si>
  <si>
    <t>25/11/2025 SE ESCALA PARA VISITA. CONFIRMAR DATOS PARA LA RECOLECCION DE EQUIPOS | 25/11/2025 SE VISITA COMERCIO SE REALIZA CIERRE CB SE RETIRA DATÁFONO BASE Y LECTORA SE DESTRUYE PUBLICIDAD EN SITIO</t>
  </si>
  <si>
    <t>LMUZZ989</t>
  </si>
  <si>
    <t>LC-CS-25-004363</t>
  </si>
  <si>
    <t>3007026754</t>
  </si>
  <si>
    <t>BARRIO MERCADO PUBLICO EL PAPA</t>
  </si>
  <si>
    <t>FO-25-1855562</t>
  </si>
  <si>
    <t>24/11/2025 SE ESCALA PARA VISITA. CONFIRMAR DATOS PARA LA RECOLECCION DE EQUIPOS | 24/11/2025 SE VISITA SITIO SE VERIFICA INFORMACIÓN SE REALIZA RETIRO DE DATÁFONO ESCANEAR, FUENTE PODER, COMERCIO  SIN PUBLICIDAD</t>
  </si>
  <si>
    <t>2ZZZZ481</t>
  </si>
  <si>
    <t>73148</t>
  </si>
  <si>
    <t>LC-CS-25-004364</t>
  </si>
  <si>
    <t>3007070852</t>
  </si>
  <si>
    <t>CARMEN DE APICALA</t>
  </si>
  <si>
    <t>CARMEN DE APICALÁ CENTRO</t>
  </si>
  <si>
    <t>FO-25-1855527</t>
  </si>
  <si>
    <t>26/11/2025 SE ESCALA PARA VISITA. CONFIRMAR DATOS PARA LA RECOLECCION DE EQUIPOS | 26/11/2025 RETIRO DE DATAFONO Y LECTORA DE BARRAS POR CIERRE DEL CB SIN PUBLICIDAD EN SITIO</t>
  </si>
  <si>
    <t>EF00B382</t>
  </si>
  <si>
    <t>LC-CS-25-004366</t>
  </si>
  <si>
    <t>3007052914</t>
  </si>
  <si>
    <t>BARRIO BOSA ATALAYAS BOGOTA 1</t>
  </si>
  <si>
    <t>FO-25-1855539</t>
  </si>
  <si>
    <t>21/11/2025 NA | 21/11/2025 SE REALIZA CIERRE DE CB OK SE RETIRA DATAFONO Y LECTORA</t>
  </si>
  <si>
    <t>BA0IZ217</t>
  </si>
  <si>
    <t>54250</t>
  </si>
  <si>
    <t>LC-CS-25-004367</t>
  </si>
  <si>
    <t>3007065386</t>
  </si>
  <si>
    <t>EL TARRA</t>
  </si>
  <si>
    <t>BARRIO EL TARRA EL TARRA 1</t>
  </si>
  <si>
    <t>FO-25-1855523</t>
  </si>
  <si>
    <t>25/11/2025 NO HUBO COMUNICACIÓN | 25/11/2025 SE HACE RETIRO SE DATÁFONO, LECTOR SE BARRAS CON SUS CABLES</t>
  </si>
  <si>
    <t>4A009780</t>
  </si>
  <si>
    <t>LC-CS-25-004368</t>
  </si>
  <si>
    <t>3007073231</t>
  </si>
  <si>
    <t>BARRIO CAMPOHERMOSO BUCARAMANA</t>
  </si>
  <si>
    <t>FO-25-1855569</t>
  </si>
  <si>
    <t>22/11/2025 SE ESTABLECE CONTACTO VIA WHATSAPP CON LA ENCARGADA DE REALIZAR ÑA ENTREGA DE LOS EQUIPOS LA CUAL NOS CONFIRMA QUE SE ENCUENTRA EL CCO CAÑAVERAL EN MULTIPAGASSE ACUERDA FECHA Y HORA DE ENTREGA | 22/11/2025 SE REALIZA RECOLECCIÓN DE DATAFONO Y LECTORA EN DIRECCIÓN SUMINISTRADA POR LA ENCARGADA NO SE REALIZAN PRUEBAS SIN PUBLICIDAD</t>
  </si>
  <si>
    <t>SV00T111</t>
  </si>
  <si>
    <t>LC-CS-25-004370</t>
  </si>
  <si>
    <t>3007079787</t>
  </si>
  <si>
    <t>BARR EL PROGRESO SAN JOSE DEL GUAVIARE</t>
  </si>
  <si>
    <t>FO-25-1855543</t>
  </si>
  <si>
    <t>25/11/2025 SE ESCALA PARA VISITA. CONFIRMAR DATOS PARA LA RECOLECCION DE EQUIPOS | 25/11/2025 SE REALIZA RETIRO DE EQUIPOS POR CIERRE DEL CORRESPONSAL SE RETIRA DATAFONO LECTOR Y CABLES</t>
  </si>
  <si>
    <t>F1XZZ020</t>
  </si>
  <si>
    <t>LC-CS-25-004371</t>
  </si>
  <si>
    <t>3007032021</t>
  </si>
  <si>
    <t>COMCARD FLORIDABLANCA EL TRIUN</t>
  </si>
  <si>
    <t>FO-25-1855607</t>
  </si>
  <si>
    <t>22/11/2025 SE DESPLAZA DIRECTAMENTE A SITIO | 22/11/2025 SE RETIRA DATAFONO LECTOR CABLES Y FUENTE DE PODER , CIERRE EXITOSO</t>
  </si>
  <si>
    <t>1111W6250</t>
  </si>
  <si>
    <t>LC-CS-25-004372</t>
  </si>
  <si>
    <t>3007075232</t>
  </si>
  <si>
    <t>PTM CARMEN DE VIBORAL STYLE BR</t>
  </si>
  <si>
    <t>FO-25-1855612</t>
  </si>
  <si>
    <t>25/11/2025 SE ESCALA PARA VISITA. CONFIRMAR DATOS PARA LA RECOLECCION DE EQUIPOS | 25/11/2025 SE RETIRA UN EQUIPO Y UN LECTOR DE BARRAS.</t>
  </si>
  <si>
    <t>OWZZZ989-OXZZZ002</t>
  </si>
  <si>
    <t>LC-CS-25-004373</t>
  </si>
  <si>
    <t>3007069101</t>
  </si>
  <si>
    <t>PTM RIONEGRO PAPER STATION</t>
  </si>
  <si>
    <t>FO-25-1855609</t>
  </si>
  <si>
    <t>26/11/2025 SE ESCALA PARA VISITA. CONFIRMAR DATOS PARA LA RECOLECCION DE EQUIPOS | 26/11/2025 SE RETIRA UN EQUIPO Y UN LECTOR DE LAS INSTALACIONES DE PTM.</t>
  </si>
  <si>
    <t>A103Z507-A104Z918</t>
  </si>
  <si>
    <t>LC-CS-25-004376</t>
  </si>
  <si>
    <t>3007043649</t>
  </si>
  <si>
    <t>BARRIO SANTA MARIA ITAGUI 5</t>
  </si>
  <si>
    <t>FO-25-1861155</t>
  </si>
  <si>
    <t>21/11/2025 SE ESCALA PARA VISITA. CONFIRMAR DATOS PARA LA RECOLECCION DE EQUIPOS | 26/11/2025 SE REALIZA CIERRE CB</t>
  </si>
  <si>
    <t>NA003181</t>
  </si>
  <si>
    <t>17050</t>
  </si>
  <si>
    <t>LC-CS-25-004377</t>
  </si>
  <si>
    <t>3007079388</t>
  </si>
  <si>
    <t>ARANZAZU</t>
  </si>
  <si>
    <t>BARRIO CENTRO ARANZAZU  3</t>
  </si>
  <si>
    <t>FO-25-1861166</t>
  </si>
  <si>
    <t>21/11/2025 SE ESCALA PARA VISITA. CONFIRMAR DATOS PARA LA RECOLECCION DE EQUIPOS | 27/11/2025 SE REALIZA VISITA SE RETIRA DATÁFONO Y ACCESORIOS LECTOR, COMERCIO SIN PUBLICIDAD INSTALADA INDICA QUE AL BAJARLA LA BOTO POR ESTAR EN MAL ESTADO,ENTREGA 20 ROLLOS</t>
  </si>
  <si>
    <t>10XZZ926</t>
  </si>
  <si>
    <t>LC-CS-25-004378</t>
  </si>
  <si>
    <t>3007077645</t>
  </si>
  <si>
    <t>BARRIO ALARCON BUCARAMANGA 4</t>
  </si>
  <si>
    <t>FO-25-1861158</t>
  </si>
  <si>
    <t>21/11/2025 SE ESCALA PARA VISITA. CONFIRMAR DATOS PARA LA RECOLECCION DE EQUIPOS | 22/11/2025 SE RETIRA DATÁFONO, LECTOR DE BARRAS,BASE DATÁFONO, FUENTE Y CABLE DE PODER, PASCORD.</t>
  </si>
  <si>
    <t>1QLZZ916</t>
  </si>
  <si>
    <t>18029</t>
  </si>
  <si>
    <t>LC-CS-25-004379</t>
  </si>
  <si>
    <t>3007076058</t>
  </si>
  <si>
    <t>ALBANIA</t>
  </si>
  <si>
    <t>BARRIO CENTRO ALBANIA</t>
  </si>
  <si>
    <t>FO-25-1861160</t>
  </si>
  <si>
    <t>21/11/2025 SE ESCALA PARA VISITA. CONFIRMAR DATOS PARA LA RECOLECCION DE EQUIPOS | 24/11/2025 SE REALIZA RETIRO DE DATAFONO LECTORA BASE FUENTE DE PODER CABLE DE RED, SE RETIRA AVISO EXTERIOR Y PUBLICIDAD SE DESTRUYE, CLIENTE NO CUENTA CON ROLLOS RBM, CIERRE EXITOSO</t>
  </si>
  <si>
    <t>FA0BZ307</t>
  </si>
  <si>
    <t>LC-CS-25-004380</t>
  </si>
  <si>
    <t>3007061455</t>
  </si>
  <si>
    <t>BARRIO URB SAN NICOLAS LOS PAT</t>
  </si>
  <si>
    <t>FO-25-1861174</t>
  </si>
  <si>
    <t>21/11/2025 SE ESCALA PARA VISITA. CONFIRMAR DATOS PARA LA RECOLECCION DE EQUIPOS | 24/11/2025 SE LLAMA AL +57 318 7093483 Y EL SEÑOR VICTOR MANUEL NOS INFORMA QUE NO SE ENCUENTRA EN EL COMERCIO QUE SALIÓ PARA UN CITA MÉDICA Y NOS CONFIRMA EN EL TRANSCURSO DEL DÍA PARA REALIZAR EL RETIRO DE LOS EQUIPOS. | 25/11/2025 SE RETIRAN DATAFONO, LECTOR, PINPAD, HUB, CLIENTE NO CUENTA CON PUBLICIDAD.</t>
  </si>
  <si>
    <t>KA00J414</t>
  </si>
  <si>
    <t>LC-CS-25-004382</t>
  </si>
  <si>
    <t>3007031768</t>
  </si>
  <si>
    <t>BARRIO LA RAYA 2 ITAGUI</t>
  </si>
  <si>
    <t>FO-25-1861181</t>
  </si>
  <si>
    <t>AB009880</t>
  </si>
  <si>
    <t>25407</t>
  </si>
  <si>
    <t>LC-CS-25-004384</t>
  </si>
  <si>
    <t>3007059506</t>
  </si>
  <si>
    <t>LENGUAZAQUE</t>
  </si>
  <si>
    <t>BARRIO CENTRO LENGUAZAQUE 4</t>
  </si>
  <si>
    <t>FO-25-1861177</t>
  </si>
  <si>
    <t>21/11/2025 SE ESCALA PARA VISITA. CONFIRMAR DATOS PARA LA RECOLECCION DE EQUIPOS | 25/11/2025 SE REALIZA VISITA DE CAMPO DONDE SE RETIRA EQUIPO SIN NOVEDAD.</t>
  </si>
  <si>
    <t>JA007432-7A00K305</t>
  </si>
  <si>
    <t>25040</t>
  </si>
  <si>
    <t>LC-CS-25-004389</t>
  </si>
  <si>
    <t>3007047646</t>
  </si>
  <si>
    <t>ANOLAIMA</t>
  </si>
  <si>
    <t>DISTRICOL UNDER SPORT</t>
  </si>
  <si>
    <t>FO-25-1874722</t>
  </si>
  <si>
    <t>25/11/2025 SE ESCALA PARA VISITA. CONFIRMAR DATOS PARA LA RECOLECCION DE EQUIPOS | 28/11/2025 SE REALIZA RECOGIDA DE EQUIPOS POR CIERRE DE CORRESPONSAL DATAFONO Y LECTOR NO TIENEN PUBLICIDAD</t>
  </si>
  <si>
    <t>XP00F392</t>
  </si>
  <si>
    <t>LC-CS-25-004391</t>
  </si>
  <si>
    <t>3007074017</t>
  </si>
  <si>
    <t>DISTRICOL CE INT DEL SABER SAS</t>
  </si>
  <si>
    <t>FO-25-1874711</t>
  </si>
  <si>
    <t>25/11/2025 SE ESCALA PARA VISITA. CONFIRMAR DATOS PARA LA RECOLECCION DE EQUIPOS | 26/11/2025 SE RETIRA EQUIPO, LECTOR Y FUENTE DE PODER Y 60 ROLLOS, NO HABIA PUBLICIDAD, EL CLIENTE INFORMA QIE SE DETERIORO, CIEREE CB BANCOLOMBIA PURO</t>
  </si>
  <si>
    <t>MN0SZ922</t>
  </si>
  <si>
    <t>LC-CS-25-004395</t>
  </si>
  <si>
    <t>3007080678</t>
  </si>
  <si>
    <t>BARRIO CENTRO MOSQUERA 4</t>
  </si>
  <si>
    <t>FO-25-1874761</t>
  </si>
  <si>
    <t>25/11/2025 SE ESCALA PARA VISITA. CONFIRMAR DATOS PARA LA RECOLECCION DE EQUIPOS | 27/11/2025 SE REALIZA RETIRO DE DATÁFONO Y LECTORA, CB HIZO DISPOSICIÓN FINAL DE LA PUBLICIDAD,</t>
  </si>
  <si>
    <t>V8ZZZ364</t>
  </si>
  <si>
    <t>LC-CS-25-004396</t>
  </si>
  <si>
    <t>3007049648</t>
  </si>
  <si>
    <t>BARRIO PARQUE PRINCIPAL CANASG</t>
  </si>
  <si>
    <t>FO-25-1874747</t>
  </si>
  <si>
    <t>25/11/2025 SE ESCALA PARA VISITA. CONFIRMAR DATOS PARA LA RECOLECCION DE EQUIPOS | 26/11/2025 SE REALIZA CIERRE EXITOSO</t>
  </si>
  <si>
    <t>II00Q079</t>
  </si>
  <si>
    <t>LC-CS-25-004400</t>
  </si>
  <si>
    <t>FO-25-1874729</t>
  </si>
  <si>
    <t>25/11/2025 SE ESCALA PARA VISITA. CONFIRMAR DATOS PARA LA RECOLECCION DE EQUIPOS | 27/11/2025 SE REALIZA CIERRE DE CORRESPONSAL A SOLICITUD SE RECIBE AVISO EXTERIOR Y SE RECIBEN 3 CAJAS DE ROLLOS</t>
  </si>
  <si>
    <t>LC-CS-25-004401</t>
  </si>
  <si>
    <t>3007026814</t>
  </si>
  <si>
    <t>BARRIO SAN JOAQUIN 5 VALLEDUPA</t>
  </si>
  <si>
    <t>FO-25-1874744</t>
  </si>
  <si>
    <t>25/11/2025 SE ESCALA PARA VISITA. CONFIRMAR DATOS PARA LA RECOLECCION DE EQUIPOS | 27/11/2025 BUENAS TARDES SE VISITA CB Y SE LE HACE CIERRE CORRESPONSAL</t>
  </si>
  <si>
    <t>9999X031</t>
  </si>
  <si>
    <t>LC-CS-25-004402</t>
  </si>
  <si>
    <t>3007046994</t>
  </si>
  <si>
    <t>BARRIO PATIO BONITO SEC II</t>
  </si>
  <si>
    <t>FO-25-1874751</t>
  </si>
  <si>
    <t>25/11/2025 SE ESCALA PARA VISITA. CONFIRMAR DATOS PARA LA RECOLECCION DE EQUIPOS | 27/11/2025 SE REALIZA EL RETIRO DE EQUIPO DE CB BANCOLOMBIA REDENBAN SIN NOVEDAD</t>
  </si>
  <si>
    <t>TR00B931</t>
  </si>
  <si>
    <t>LC-CS-25-004403</t>
  </si>
  <si>
    <t>3007055320</t>
  </si>
  <si>
    <t>BARRIO LAS FERIAS BOGOTA 4</t>
  </si>
  <si>
    <t>FO-25-1874757</t>
  </si>
  <si>
    <t>26/11/2025 SE ESCALA PARA VISITA. CONFIRMAR DATOS PARA LA RECOLECCION DE EQUIPOS | 26/11/2025 SE REALIZA CIERRE DE CORRESPONSAL Y RETIRO DE EQUIPOS CORRECTAMENTE</t>
  </si>
  <si>
    <t>TRDZZ702</t>
  </si>
  <si>
    <t>LC-CS-25-004405</t>
  </si>
  <si>
    <t>3007075113</t>
  </si>
  <si>
    <t>BARRIO SAN ANTONIO CALI 1</t>
  </si>
  <si>
    <t>FO-25-1874774</t>
  </si>
  <si>
    <t>25/11/2025 SE ESCALA PARA VISITA. CONFIRMAR DATOS PARA LA RECOLECCION DE EQUIPOS | 26/11/2025 SE REALIZA CIERRE DE CB BANCOLOMBIA PURO, SE RETIRAN EQUIPO, ACCESORIOS Y PUBLICIDAD, LA PUBLICIDAD RETIRADA ES DESTRUIDA EN SITIO, CLIENTE MANIFIESTA NO CONTAR CON LA INFORMACIÓN DE SI HAY O NO ROLLOS YA QUE LA PERSONA QUE LOS GUARDABA NO SE ENCUENTRA EN EL MOMENTO.</t>
  </si>
  <si>
    <t>NRZZZ597</t>
  </si>
  <si>
    <t>LC-CS-25-007250</t>
  </si>
  <si>
    <t>3007066542</t>
  </si>
  <si>
    <t>DISTRICOL NS NATURAL STRONG</t>
  </si>
  <si>
    <t>FO-25-1879920</t>
  </si>
  <si>
    <t>25/11/2025 SE ESCALA PARA VISITA. CONFIRMAR DATOS PARA LA RECOLECCION DE EQUIPOS | 27/11/2025 SE REALIZA CIERRE DE CB BANCOLOMBIA PURO, SE RETIRAN EQUIPOS, ACCESORIOS Y PUBLICIDAD, LA PUBLICIDAD RETIRADA ES DESTRUIDA EN SITIO. EL CLIENTE NO CUENTA CON 1 LECTORA REGISTRADA EN EL INVENTARIO DEL CB, CLIENTE MANIFIESTA NO CONTAR CON ROLLOS TÉRMICOS REDEBAN.</t>
  </si>
  <si>
    <t>6A0AZ052 - LN00U506</t>
  </si>
  <si>
    <t>LC-CS-25-007251</t>
  </si>
  <si>
    <t>3007044641</t>
  </si>
  <si>
    <t>DISTRICOL ILUMINACION AUTOMOTR</t>
  </si>
  <si>
    <t>FO-25-1879917</t>
  </si>
  <si>
    <t>25/11/2025 SE ESCALA PARA VISITA. CONFIRMAR DATOS PARA LA RECOLECCION DE EQUIPOS | 26/11/2025 SE VISITA CORRESPONSAL Y SE RETIRAN EQUIPOS EN BUEN ESTADO Y SE DESTRUYE PUBLICIDAD.</t>
  </si>
  <si>
    <t>GA0AZ342</t>
  </si>
  <si>
    <t>LC-CS-25-007252</t>
  </si>
  <si>
    <t>3007043146</t>
  </si>
  <si>
    <t>BARRIO CENTRO SABANALARGA 8</t>
  </si>
  <si>
    <t>FO-25-1879907</t>
  </si>
  <si>
    <t>25/11/2025 SE ESCALA PARA VISITA. CONFIRMAR DATOS PARA LA RECOLECCION DE EQUIPOS | 26/11/2025 SE RETIRAN EQUIPOS, ACCESORIOS POR CIERRE DEL CB</t>
  </si>
  <si>
    <t>GZ8ZZ664</t>
  </si>
  <si>
    <t>LC-CS-25-007253</t>
  </si>
  <si>
    <t>3007070741</t>
  </si>
  <si>
    <t>BARRIO LA LEGUA VILLA DE SAN D</t>
  </si>
  <si>
    <t>FO-25-1879904</t>
  </si>
  <si>
    <t>25/11/2025 SE ESCALA PARA VISITA. CONFIRMAR DATOS PARA LA RECOLECCION DE EQUIPOS | 26/11/2025 SE VISITA COMERCIO, SE RETIRAN EQUIPOS DE CB BANCOLOMBIA, SE RETIRA DATAFONO, LECTOR DE BARRAS, BASE Y CABLEADO, ROLLOS Y PUBLICIDAD LA CUAL SE DESTRUYE EN SITIO, NO UPS, NO SE MANIPULAN EQUIPOS, CLIENTE INDICA QUE LE HABÍAN INHABILITADO EL EQUIPO AL DÍA SIGUIENTE QUE VINO UNA ASESORA A MIGRARLE EL CORRESPONSAL A WOMPI Y TUVO PROBLEMAS PARA DEJAR ACTIVO EL EQUIPO DE WOMPI Y NO DEJO EL EQUIPO EN EL SITIO, SE HACE LA ACLARACIÓN PIDE EL CLIENTE.</t>
  </si>
  <si>
    <t>FHZZZ371 - A30IZ476</t>
  </si>
  <si>
    <t>LC-CS-25-007255</t>
  </si>
  <si>
    <t>3007076016</t>
  </si>
  <si>
    <t>BARRIO MOGAMBO MONTERIA 10</t>
  </si>
  <si>
    <t>FO-25-1879911</t>
  </si>
  <si>
    <t>25/11/2025 SE ESCALA PARA VISITA. CONFIRMAR DATOS PARA LA RECOLECCION DE EQUIPOS | 27/11/2025 SE REALIZA VISITA TÉCNICA PARA RETIRAR EQUIPOS POR CIERRE DE CB, SE RETIRA DATAFONO PLACA 1105541, LECTOR PLACA 1178830, NO SE ENCUENTRA PUBLICIDAD EN SITIO POR LO QUE NO SE RETIRA, LOS EQUIPOS SON ENTREGADOS EN LA DIRECCIÓN DG 10 NO 7-30. 
NOTA: SOLO SE RETIRA UN ROLLO EL DEL DATAFONO YA QUE MANIFIESTAN NO TENER MÁS.</t>
  </si>
  <si>
    <t>LM0BZ661</t>
  </si>
  <si>
    <t>17524</t>
  </si>
  <si>
    <t>PALESTINA</t>
  </si>
  <si>
    <t>18247</t>
  </si>
  <si>
    <t>EL DONCELLO</t>
  </si>
  <si>
    <t>52019</t>
  </si>
  <si>
    <t>ALBAN</t>
  </si>
  <si>
    <t>25307</t>
  </si>
  <si>
    <t>GIRARDOT</t>
  </si>
  <si>
    <t>25875</t>
  </si>
  <si>
    <t>VILLETA</t>
  </si>
  <si>
    <t>85430</t>
  </si>
  <si>
    <t>TRINIDAD</t>
  </si>
  <si>
    <t>BARRIO SUBA SANTA CECILIA BOGO</t>
  </si>
  <si>
    <t>25743</t>
  </si>
  <si>
    <t>SILVANIA</t>
  </si>
  <si>
    <t>23182</t>
  </si>
  <si>
    <t>CHINU</t>
  </si>
  <si>
    <t>41306</t>
  </si>
  <si>
    <t>GIGANTE</t>
  </si>
  <si>
    <t>23417</t>
  </si>
  <si>
    <t>LORICA</t>
  </si>
  <si>
    <t>BARRIO MEJORAS PUBLICAS BUCARA</t>
  </si>
  <si>
    <t>NO SÉ INTERVIENEN EQUIPOS</t>
  </si>
  <si>
    <t>52227</t>
  </si>
  <si>
    <t>CUMBAL</t>
  </si>
  <si>
    <t>BARRIO VILLAGORGONA CANDELARIA</t>
  </si>
  <si>
    <t>25123</t>
  </si>
  <si>
    <t>CACHIPAY</t>
  </si>
  <si>
    <t>50223</t>
  </si>
  <si>
    <t>CUBARRAL</t>
  </si>
  <si>
    <t>25312</t>
  </si>
  <si>
    <t>25126</t>
  </si>
  <si>
    <t>CAJICA</t>
  </si>
  <si>
    <t>3007075347</t>
  </si>
  <si>
    <t>BARRIO CENTRO SINCELEJO 22</t>
  </si>
  <si>
    <t>LC-CS-25-010014</t>
  </si>
  <si>
    <t>3007077578</t>
  </si>
  <si>
    <t>BARRIO CENTRO SINCELEJO 24</t>
  </si>
  <si>
    <t>FO-25-1888763</t>
  </si>
  <si>
    <t>26/11/2025 SE ESCALA PARA VISITA. CONFIRMAR DATOS PARA LA RECOLECCION DE EQUIPOS | 28/11/2025 SE VISITA SITIO SE VERIFICA INFORMACIÓN SE REALIZA RETIRO DE DATÁFONO ESCANEAR, FUENTE PODER, COMERCIO, PUBLICIDAD DESTRUIDA EN SITIO. NO IMPRIME NO DETECTA EL ROLLOS.</t>
  </si>
  <si>
    <t>10HZZ146</t>
  </si>
  <si>
    <t>LC-CS-25-010015</t>
  </si>
  <si>
    <t>3007031169</t>
  </si>
  <si>
    <t>BARRIO COLINA REAL</t>
  </si>
  <si>
    <t>FO-25-1888767</t>
  </si>
  <si>
    <t>26/11/2025 SE ESCALA PARA VISITA. CONFIRMAR DATOS PARA LA RECOLECCION DE EQUIPOS | 29/11/2025 SE REALIZA CIERRE CB OK. SE RETIRAN EQUIPOS DATAFONO, LECTOR BASE Y CABLES OK.
CIERRE EXITOSO</t>
  </si>
  <si>
    <t>BL09Z182</t>
  </si>
  <si>
    <t>TA-25-1263484</t>
  </si>
  <si>
    <t>3007077001</t>
  </si>
  <si>
    <t>BARRIO SAN RAFAEL BOGOTA 9</t>
  </si>
  <si>
    <t>FO-25-1775800</t>
  </si>
  <si>
    <t>RETIRO VOLUNTARIO</t>
  </si>
  <si>
    <t>04/11/2025 VISITA TÉCNICA | 04/11/2025 SE REALIZA RECOGIDA VOLUNTARIA DE EQUIPOS DE REDEBAN YA AQUÍ HACE MÁS DE UN MES LE HICIERON MIGRACIÓN A TECNOLOGÍA WOMPI</t>
  </si>
  <si>
    <t>LM5ZZ626</t>
  </si>
  <si>
    <t>25899</t>
  </si>
  <si>
    <t>TA-25-1263850</t>
  </si>
  <si>
    <t>3007079338</t>
  </si>
  <si>
    <t>ZIPAQUIRA</t>
  </si>
  <si>
    <t>BARRIO CEDRALES ZIPAQUIRA</t>
  </si>
  <si>
    <t>FO-25-1776699</t>
  </si>
  <si>
    <t>04/11/2025 . | 05/11/2025 DURANTE LA VISITA TECNICA SE REALIZA RETIRO DE DATAFONO, POR MIGRACIÓN WOMPI, COMERCIO INDICA QUE NO DESEA QUEDAR COMO ADQUIRENTE, SE RETIRA LECTOR DE CODIGO DE BARRAS, SE RETIRO CABLES E INSUMOS DISPONIBLES EN COMERCIO SIN NOVEDAD EN CIERRE</t>
  </si>
  <si>
    <t>A4WZZ865</t>
  </si>
  <si>
    <t>TA-25-1263859</t>
  </si>
  <si>
    <t>3007055026</t>
  </si>
  <si>
    <t>BARRIO PARQUE DONMATIAS 2</t>
  </si>
  <si>
    <t>FO-25-1776725</t>
  </si>
  <si>
    <t>04/11/2025 SE REALIZA CIERRE DE CORRESPONSAL POR CAMBIO DE RAZÓN SOCIAL.</t>
  </si>
  <si>
    <t>9CBZZ808 - AAL0H203</t>
  </si>
  <si>
    <t>TA-25-1264886</t>
  </si>
  <si>
    <t>3007068846</t>
  </si>
  <si>
    <t>BARRIO BOSA ARGELIA BOGOTA</t>
  </si>
  <si>
    <t>FO-25-1778106</t>
  </si>
  <si>
    <t>04/11/2025 NA | 06/11/2025 CIERRE DE CB OK POR MIGRACIÓN WOMPI OK SE RETIRA DATAFONO Y LECTORA</t>
  </si>
  <si>
    <t>AALUUZ272</t>
  </si>
  <si>
    <t>TA-25-1265053</t>
  </si>
  <si>
    <t>3007057602</t>
  </si>
  <si>
    <t>FO-25-1778416</t>
  </si>
  <si>
    <t>04/11/2025 NO | 05/11/2025 SE INGRESA SE RECOGE BASE FUENTE DATAFONO LECTOR ESTADO OK</t>
  </si>
  <si>
    <t>TRWZZ803-A30IZ622</t>
  </si>
  <si>
    <t>25175</t>
  </si>
  <si>
    <t>TA-25-1269568</t>
  </si>
  <si>
    <t>3007069981</t>
  </si>
  <si>
    <t>CHIA</t>
  </si>
  <si>
    <t>BARRIO SECTOR LA IGLESIA CHIA</t>
  </si>
  <si>
    <t>FO-25-1787254</t>
  </si>
  <si>
    <t>06/11/2025 CIERRE POR MIGRACIÓN A WOMPI | 06/11/2025 DURANTE LA VISITA TECNICA SE REALIZA RETIRO DE DATAFONO, POR MIGRACIÓN WOMPI, COMERCIO INDICA QUE NO DESEA QUEDAR COMO ADQUIRENTE, SE RETIRA LECTOR DE CODIGO DE BARRAS, SE RETIRO CABLES E INSUMOS DISPONIBLES EN COMERCIO SIN NOVEDAD EN CIERRE</t>
  </si>
  <si>
    <t>UV001487</t>
  </si>
  <si>
    <t>TA-25-1270603</t>
  </si>
  <si>
    <t>3007057533</t>
  </si>
  <si>
    <t>BARRIO CENTRO CAJICA 6</t>
  </si>
  <si>
    <t>FO-25-1789671</t>
  </si>
  <si>
    <t>06/11/2025 CIERRE VOLUNTARIO CB MIGRADO A WOMPI | 06/11/2025 DURANTE LA VISITA TECNICA SE REALIZA RETIRO DE DATAFONO, POR MIGRACIÓN WOMPI, COMERCIO INDICA QUE NO DESEA QUEDAR COMO ADQUIRENTE, SE RETIRA LECTOR DE CODIGO DE BARRAS, SE RETIRO CABLES E INSUMOS DISPONIBLES EN COMERCIO SIN NOVEDAD EN CIERRE</t>
  </si>
  <si>
    <t>IIWZZ593</t>
  </si>
  <si>
    <t>TA-25-1275104</t>
  </si>
  <si>
    <t>3007074049</t>
  </si>
  <si>
    <t>BARRIO CENTRO LA MESA 6</t>
  </si>
  <si>
    <t>FO-25-1798157</t>
  </si>
  <si>
    <t>07/11/2025 RETIRO VOLUNTARIO | 09/11/2025 SE REALIZA VISITA DE CAMPO DONDE SE RETIRA EQUIPO SIN NOVEDAD.</t>
  </si>
  <si>
    <t>ONOTZ473</t>
  </si>
  <si>
    <t>TA-25-1276802</t>
  </si>
  <si>
    <t>3007036718</t>
  </si>
  <si>
    <t>PTM OCAÑA MASIVOS</t>
  </si>
  <si>
    <t>FO-25-1805171</t>
  </si>
  <si>
    <t>10/11/2025 NO SÉ LLAMA | 10/11/2025 SE RECOJE EQUIPOS EN OFICINA DE PTM NO ENTREGAN LECTORA 536979 EQUIPO CONFIGURADO COMO PURO Y SE CONSULTA PLACA EN RDB Y ESTÁ DADA DE BAJA</t>
  </si>
  <si>
    <t>9A00G017</t>
  </si>
  <si>
    <t>TA-25-1284761</t>
  </si>
  <si>
    <t>3007020735</t>
  </si>
  <si>
    <t>LA POLA LA PLATA HUILA</t>
  </si>
  <si>
    <t>FO-25-1812836</t>
  </si>
  <si>
    <t>11/11/2025 OK | 11/11/2025 CLIENTE ENTREGA DATAFONO , LECTOR DE BARRAS, CABLE MAGIC BOX, FUENTE DE PODER DATÁFONO,DISPLAY LEGAL SE DESTRUYE EN SITIO POR OBSEOLENCIA .</t>
  </si>
  <si>
    <t>AAAAX382</t>
  </si>
  <si>
    <t>TA-25-1284764</t>
  </si>
  <si>
    <t>3007053642</t>
  </si>
  <si>
    <t>BARRIO CENTRO PITALITO 15</t>
  </si>
  <si>
    <t>FO-25-1812838</t>
  </si>
  <si>
    <t>11/11/2025 NA | 11/11/2025 SE REALIZA VISITA AL PUNTO SE RETIRA CON EXITO , DATAFONO LECTORA CABLE DE RED Y FUENTE DE PODER , EN BUEN ESTADO GENERAL, CIERRE EXITOSO</t>
  </si>
  <si>
    <t>XP0YZ474</t>
  </si>
  <si>
    <t>TA-25-1288725</t>
  </si>
  <si>
    <t>3007077614</t>
  </si>
  <si>
    <t>BARRIO MADRID MADRID  11</t>
  </si>
  <si>
    <t>FO-25-1817638</t>
  </si>
  <si>
    <t>12/11/2025 CB MIGRADO A WOMPI | 12/11/2025 DURANTE LA VISITA TECNICA SE REALIZA RETIRO DE DATAFONO, POR MIGRACIÓN WOMPI, COMERCIO INDICA QUE NO DESEA QUEDAR COMO ADQUIRENTE, SE RETIRA LECTOR DE CODIGO DE BARRAS, SE RETIRO CABLES E INSUMOS DISPONIBLES EN COMERCIO SIN NOVEDAD EN CIERRE</t>
  </si>
  <si>
    <t>F1JZZ363</t>
  </si>
  <si>
    <t>TA-25-1289487</t>
  </si>
  <si>
    <t>3007047716</t>
  </si>
  <si>
    <t>DISTRICOL JP SYSTEM</t>
  </si>
  <si>
    <t>FO-25-1818762</t>
  </si>
  <si>
    <t>12/11/2025 VISITAMOS EN FRÍO | 13/11/2025 VISITAMOS PUNTO LOS EQUIPOS LOS ENTREGAN EN OTRA DIRECCIÓN RETIRAMOS DATÁFONO 3500, DATÁFONO 2600, PIN PAD 1600, MAGIC BOX DESK 2600 Y UNA LECTORA LA OTRA LECTORA NO LA TIENEN, NO RETIRAMOS NADA DE ROLLOS NI PUBLICIDAD YA QUE NO TIENE.</t>
  </si>
  <si>
    <t>XP00F463-MN001004</t>
  </si>
  <si>
    <t>TA-25-1291815</t>
  </si>
  <si>
    <t>3007069132</t>
  </si>
  <si>
    <t>PTM JAMUNDI DISTRIBUIDORA LAS</t>
  </si>
  <si>
    <t>FO-25-1822209</t>
  </si>
  <si>
    <t>13/11/2025 NO SÉ LLAMA | 13/11/2025 SE REALIZA CIERRE EXITOSO EN LA OFI DE PTM</t>
  </si>
  <si>
    <t>A103Z538</t>
  </si>
  <si>
    <t>TA-25-1293200</t>
  </si>
  <si>
    <t>3007041916</t>
  </si>
  <si>
    <t>BARRIO CIUDAD JARDIN POPAYAN 1</t>
  </si>
  <si>
    <t>FO-25-1824498</t>
  </si>
  <si>
    <t>13/11/2025 NO | 13/11/2025 SE U GRESA SE RECOGE BASE FUENTE EQUIPO Y LECTOR ESTADO OK</t>
  </si>
  <si>
    <t>AA0WZ680</t>
  </si>
  <si>
    <t>TA-25-1296873</t>
  </si>
  <si>
    <t>3007077671</t>
  </si>
  <si>
    <t>BARRIO GRAN COLOMBIA FUSAGASUG</t>
  </si>
  <si>
    <t>FO-25-1828691</t>
  </si>
  <si>
    <t>14/11/2025 SE ESCALA PARA VISITA. CONFIRMAR DATOS PARA LA RECOLECCION DE EQUIPOS | 14/11/2025 DURANTE LA VISITA TECNICA SE REALIZA RETIRO DE DATAFONO, POR MIGRACIÓN WOMPI, COMERCIO INDICA QUE NO DESEA QUEDAR COMO ADQUIRENTE, SE RETIRA LECTOR DE CODIGO DE BARRAS,PINPAD Y HUB, SE RETIRO CABLES COMPLETOS E INSUMOS DISPONIBLES EN COMERCIO SIN NOVEDAD EN CIERRE</t>
  </si>
  <si>
    <t>10LZZ942</t>
  </si>
  <si>
    <t>TA-25-1297081</t>
  </si>
  <si>
    <t>3007050501</t>
  </si>
  <si>
    <t>BARRIO BOSQUE VILLAVICENCIO 1</t>
  </si>
  <si>
    <t>FO-25-1829144</t>
  </si>
  <si>
    <t>14/11/2025 RETIRO VOLUNTARIO, CLIENTE ENTREGA LOS EQUIPOS DE MANERA VOLUNTARIA | 14/11/2025 SE REALIZA RETIRO DE DATÁFONO, LECTOR DE BARRAS, BASE PARA DATÁFONO, CABLE MAGICBOX3500 Y FUENTE DE PODER, POR RETIRO VOLUNTARIO.</t>
  </si>
  <si>
    <t>TR00W466</t>
  </si>
  <si>
    <t>TA-25-1302405</t>
  </si>
  <si>
    <t>3007080239</t>
  </si>
  <si>
    <t>BARRIO BACHUE BOGOTA 10</t>
  </si>
  <si>
    <t>FO-25-1839210</t>
  </si>
  <si>
    <t>20/11/2025 SE LLEGA. LA DIRECCIÓN INDICADA Y SE RETIRA DATAFONO Y LECTOR , NO SE RETIRA PUBLICIDAD NI SE LLENA ACTA YA QUE CB SE ENCUENTRA MIGRADO A WOMPI</t>
  </si>
  <si>
    <t>FAZZZ492</t>
  </si>
  <si>
    <t>TA-25-1312843</t>
  </si>
  <si>
    <t>3007068901</t>
  </si>
  <si>
    <t>BARRIO SANTA ISABEL BOGOTA 6</t>
  </si>
  <si>
    <t>FO-25-1845728</t>
  </si>
  <si>
    <t>19/11/2025 VISTA TECNICA | 19/11/2025 RECOGIDA DE EQUIPOS VOLUNTARIOS POR MIGRACIÓN A WOMPI</t>
  </si>
  <si>
    <t>AAJYZ135</t>
  </si>
  <si>
    <t>TA-25-1317316</t>
  </si>
  <si>
    <t>3007060796</t>
  </si>
  <si>
    <t>BARRIO SANTA BARBARA ITUANGO</t>
  </si>
  <si>
    <t>FO-25-1855673</t>
  </si>
  <si>
    <t>21/11/2025 RETIRAR EQUIPOS | 21/11/2025 SE RETIRAN EQUIPOS RBM OK</t>
  </si>
  <si>
    <t>FUA0G680</t>
  </si>
  <si>
    <t>TA-25-1318845</t>
  </si>
  <si>
    <t>FO-25-1858605</t>
  </si>
  <si>
    <t>21/11/2025 SE RETIRA UN DATÁFONO Y UN LECTOR DE BARRAS. TODO QUEDA OK.</t>
  </si>
  <si>
    <t>JA00N368</t>
  </si>
  <si>
    <t>TA-25-1329732</t>
  </si>
  <si>
    <t>3007069208</t>
  </si>
  <si>
    <t>PTM SOACHA PUNTOSERVIS SOACHA</t>
  </si>
  <si>
    <t>FO-25-1882086</t>
  </si>
  <si>
    <t>26/11/2025 SE ESCALA PARA VISITA. CONFIRMAR DATOS PARA LA RECOLECCION DE EQUIPOS | 26/11/2025 SE RETIRA UN DATÁFONO, UN LECTOR DE BARRAS, UN PIN PAD Y UN HUB EN LAS INSTALACIONES DE PTM.</t>
  </si>
  <si>
    <t>A301Z293-A301Z613</t>
  </si>
  <si>
    <t>TA-25-1329733</t>
  </si>
  <si>
    <t>3007035570</t>
  </si>
  <si>
    <t>COMCARD LOS PATIOS FARMAPLUS</t>
  </si>
  <si>
    <t>FO-25-1882094</t>
  </si>
  <si>
    <t>26/11/2025 SE ESCALA PARA VISITA. CONFIRMAR DATOS PARA LA RECOLECCION DE EQUIPOS | 26/11/2025 SE RETIRA UN EQUIPO Y UN LECTOR EN LAS INSTALACIONES DE PTM.</t>
  </si>
  <si>
    <t>AA004708</t>
  </si>
  <si>
    <t>TA-25-1329734</t>
  </si>
  <si>
    <t>3007076528</t>
  </si>
  <si>
    <t>PTM BOGOTA DON PAGO TIERRA BUE</t>
  </si>
  <si>
    <t>FO-25-1882101</t>
  </si>
  <si>
    <t>26/11/2025 SE ESCALA PARA VISITA. CONFIRMAR DATOS PARA LA RECOLECCION DE EQUIPOS | 26/11/2025 SE RETIRA UN DATÁFONO, UN LECTOR DE BARRAS Y UN PIN PAD EN LAS INSTALACIONES DE PTM</t>
  </si>
  <si>
    <t>103ZZ208-103ZZ295</t>
  </si>
  <si>
    <t>TA-25-1329735</t>
  </si>
  <si>
    <t>3007064830</t>
  </si>
  <si>
    <t>PTM BARRANCABERMEJA  PUNTOSERV</t>
  </si>
  <si>
    <t>FO-25-1882119</t>
  </si>
  <si>
    <t>26/11/2025 SE ESCALA PARA VISITA. CONFIRMAR DATOS PARA LA RECOLECCION DE EQUIPOS | 26/11/2025 SE RETIRA UN EQUIPO Y UN LECTOR DE BARRAS EN LAS INSTALACIONES DE PTM.</t>
  </si>
  <si>
    <t>4A003814-NA00K116</t>
  </si>
  <si>
    <t>TA-25-1330431</t>
  </si>
  <si>
    <t>3007059382</t>
  </si>
  <si>
    <t>BARRIO SANTA TERESITA DOSQUEBR</t>
  </si>
  <si>
    <t>FO-25-1883888</t>
  </si>
  <si>
    <t>26/11/2025 SE COORDINA ENTREGA DATÁFONO | 28/11/2025 SE VISITA COMERCIO PARA CIERRE CB WOMPI CLIENTE HACE ENTREGA VOLUNTARIA DE EQUIPOS RBM CLIENTE YA HIZO DISPOSICIÓN FINAL DE PUBLICIDAD SE RETIRA ROLLOS</t>
  </si>
  <si>
    <t>FUA05695</t>
  </si>
  <si>
    <t>TA-25-1331401</t>
  </si>
  <si>
    <t>FO-25-1885435</t>
  </si>
  <si>
    <t>26/11/2025 SE ESCALA PARA VISITA. CONFIRMAR DATOS PARA LA RECOLECCION DE EQUIPOS | 27/11/2025 SE INGRESANSE RECOGEN EQUIPOS ESTADO OK</t>
  </si>
  <si>
    <t>KA00J382</t>
  </si>
  <si>
    <t>20175</t>
  </si>
  <si>
    <t>2763740</t>
  </si>
  <si>
    <t>3007075868</t>
  </si>
  <si>
    <t>OC ENVIO ROLLOS</t>
  </si>
  <si>
    <t>CHIMICHAGUA</t>
  </si>
  <si>
    <t>DISTRICOL COMPANY MARTINEZ</t>
  </si>
  <si>
    <t>FO-25-1553954</t>
  </si>
  <si>
    <t>ENVIO</t>
  </si>
  <si>
    <t>19/09/2025 SE REALIZA ENVIO DE ROLLOS CON GUIA | 25/09/2025 SE INTENTA COMUNICACIÓN AL NÚMERO 3117639852 PARA VALIDAR SI RECIBIÓ LOS ROLLOS PERO NO HAY RESPUESTA | 26/09/2025 SE COMUNICA CON EL USUARIO DONDE INFORMA QUE AUN NO RECIBE LOS ROLLOS | 07/10/2025 SE LLAMA AL USUARIO Y CONFIRMA QUE AUN NO LE HAN LLEGADO LOS ROLLOS | 22/10/2025 SE VALIDA CON USUARIO, INFORMA QUE AUN NO RECIBE . SE ESCALA CON SERVIENTREGA | 23/10/2025 SERVIENTREGA: 2205447187: CUENTA CON EL RADICADO # 87148744 AÚN EN PROCESO. TE PEDIMOS DISCULPAS POR LA DEMORA, DEBIDO A LA FALTA DE RESPUESTA REASIGNAMOS Y ESCALAMOS EL CASO NUEVAMENTE CON LA REGIONAL ENCARGADA PARA QUE NOS PUEDAN COLABORAR CON MAYOR AGILIDAD. SEGUIMOS PENDIENTES DE LA RESPUESTA FINAL DE LOGÍSTICA MIENTRAS SE REALIZA SU DEBIDA GESTIÓN. | 04/11/2025 SE REALIZA ENVIO DE 10 ROLLOS, CON LA GUIA 2205447187 SERVIENTREGA. SE CONFIRMA ENTREGA EXITOSA POR PARTE DE LA TRANSPORTADORA</t>
  </si>
  <si>
    <t>2840483</t>
  </si>
  <si>
    <t>FO-25-1642934</t>
  </si>
  <si>
    <t>07/10/2025 SE CONFIRMA DATOS CON USUARIO. SE REALIZA ENVIO DE ROLLOS CON GUIA | 05/11/2025 SE REALIZA ENVIO DE 30 ROLLOS, CON LA GUIA 2185553847 SERVIENTREGA. SE CONFIRMA ENTREGA EXITOSA POR PARTE DE LA TRANSPORTADORA</t>
  </si>
  <si>
    <t>86569</t>
  </si>
  <si>
    <t>2845946</t>
  </si>
  <si>
    <t>3007044997</t>
  </si>
  <si>
    <t>PUERTO CAICEDO</t>
  </si>
  <si>
    <t>DISTRICOL MERCACENTRO J&amp;M</t>
  </si>
  <si>
    <t>FO-25-1636917</t>
  </si>
  <si>
    <t>06/10/2025 DATOS CONFIRMADOS. SE REALIZA ENVIO DE ROLLOS CON GUIA | 14/10/2025 SE LLAMA AL USUARIO EL CUAL CONFIRMA QUE AUN NO LE HA LLEGADO EL PEDIDO | 04/11/2025 SE REALIZA ENVIO DE 100 ROLLOS, CON LA GUIA 2185553834 SERVIENTREGA. SE CONFIRMA ENTREGA EXITOSA POR PARTE DE LA TRANSPORTADORA</t>
  </si>
  <si>
    <t>52693</t>
  </si>
  <si>
    <t>2868741</t>
  </si>
  <si>
    <t>3007050658</t>
  </si>
  <si>
    <t>PTM SAN PABLO SUPERMERCADO DEL</t>
  </si>
  <si>
    <t>FO-25-1666857</t>
  </si>
  <si>
    <t>10/10/2025 SE CONFIRMAN DATOS, SE REALIZA ENVIO DE ROLLOS CON GUIA | 04/11/2025 EN COMUNICACION USUARIO INFORMA QUE AUN NO RECIBE LOS ROLLOS | 06/11/2025 SE REALIZA ENVIO DE 50 ROLLOS, CON LA GUIA 2185553864 SERVIENTREGA. SE CONFIRMA ENTREGA EXITOSA POR PARTE DE LA TRANSPORTADORA</t>
  </si>
  <si>
    <t>13030</t>
  </si>
  <si>
    <t>2895206</t>
  </si>
  <si>
    <t>3007079969</t>
  </si>
  <si>
    <t>ALTOS DEL ROSARIO</t>
  </si>
  <si>
    <t>BARRIO CENTRO ALTOS DEL ROSARIO 2</t>
  </si>
  <si>
    <t>FO-25-1700106</t>
  </si>
  <si>
    <t>17/10/2025 SE CONFIRMAN DATOS. SE REALIZA ENVIO DE ROLLOS CON OPERADOR LOGISTICO | 24/10/2025 SE LE INFORMA NUMERO DE GUIA A USER, PENDIENTE CONFIRMACION | 04/11/2025 SE REALIZA ENVIO DE 10 ROLLOS, CON LA GUIA 2205447261 SERVIENTREGA. SE CONFIRMA ENTREGA EXITOSA POR PARTE DE LA TRANSPORTADORA</t>
  </si>
  <si>
    <t>20400</t>
  </si>
  <si>
    <t>2896638</t>
  </si>
  <si>
    <t>3007079099</t>
  </si>
  <si>
    <t>LA JAGUA DE IBIRICO</t>
  </si>
  <si>
    <t>BARRI LA YE LA JAGUA DE IBIRIC</t>
  </si>
  <si>
    <t>FO-25-1698778</t>
  </si>
  <si>
    <t>17/10/2025 SE REALIZA ENVIO DE ROLLOS CON OPERADOR LOGISTICO | 04/11/2025 EN COMUNICACION USUARIO INFORMA QUE AUN NO RECIBE LOS ROLLOS | 06/11/2025 SE REALIZA ENVIO DE 10 ROLLOS, CON LA GUIA 2205447258 SERVIENTREGA. SE CONFIRMA ENTREGA EXITOSA POR PARTE DE LA TRANSPORTADORA</t>
  </si>
  <si>
    <t>2899243</t>
  </si>
  <si>
    <t>3007060839</t>
  </si>
  <si>
    <t>BARRIO CUBIS ISTMINA 12</t>
  </si>
  <si>
    <t>FO-25-1703317</t>
  </si>
  <si>
    <t>18/10/2025 SE REALIZA ENVIO DE ROLLOS CON OPERADOR LOGISTICO | 02/11/2025 SE REALIZA ENVIO DE 110 ROLLOS, CON LA GUIA 368692269 SERVIENTREGA SE CONFIRMA ENTREGA EXITOSA POR PARTE DE LA TRANSPORTADORA</t>
  </si>
  <si>
    <t>2900040</t>
  </si>
  <si>
    <t>3007079905</t>
  </si>
  <si>
    <t>DISTRICOL AGROFER Y MAQ ASIS</t>
  </si>
  <si>
    <t>FO-25-1703310</t>
  </si>
  <si>
    <t>18/10/2025 SE REALIZA ENVIO DE ROLLOS CON OPERADOR LOGISTICO | 04/11/2025 SE REALIZA ENVIO DE 20 ROLLOS, CON LA GUIA 2215219711 SERVIENTREGA. SE CONFIRMA ENTREGA EXITOSA POR PARTE DE LA TRANSPORTADORA</t>
  </si>
  <si>
    <t>2900193</t>
  </si>
  <si>
    <t>3007079657</t>
  </si>
  <si>
    <t>BARRIO PUERTO LUZ TIMBIQUI 1</t>
  </si>
  <si>
    <t>FO-25-1703309</t>
  </si>
  <si>
    <t>18/10/2025 SE REALIZA ENVIO DE ROLLOS CON OPERADOR LOGISTICO | 07/11/2025 SE INTENTA COMUNICACION CON EL USUARIO FALLIDA PARA VALIDAR LA RECEPCION DE LOS ROLLOS | 11/11/2025 SE REALIZA ENVIO DE 10 ROLLOS, CON LA GUIA 2215219710 SERVIENTREGA. SE CONFIRMA ENTREGA EXITOSA POR PARTE DE LA TRANSPORTADORA</t>
  </si>
  <si>
    <t>2900262</t>
  </si>
  <si>
    <t>3007050192</t>
  </si>
  <si>
    <t>BARRIO POBLADO BAHIA SOLANO</t>
  </si>
  <si>
    <t>FO-25-1720633</t>
  </si>
  <si>
    <t>22/10/2025 SE CONFIRMAN DATOS, SE REALIZA ENVIO POR OPERADOR LOGISTICO | 02/11/2025 SE REALIZA ENVIO DE 40 ROLLOS, CON LA GUIA 284607477 SERVIENTREGA SE CONFIRMA ENTREGA EXITOSA POR PARTE DE LA TRANSPORTADORA</t>
  </si>
  <si>
    <t>2907065</t>
  </si>
  <si>
    <t>3007020663</t>
  </si>
  <si>
    <t>OC VISITA ROLLOS</t>
  </si>
  <si>
    <t>COMCARD INFORMATIC SYSTEM</t>
  </si>
  <si>
    <t>FO-25-1708187</t>
  </si>
  <si>
    <t>ROLLOS</t>
  </si>
  <si>
    <t>DIRECCION ERRADA</t>
  </si>
  <si>
    <t>20/10/2025 SE ESCALA AL COORDINADOR DE ZONA PARA ENTREGA DE ROLLOS EN SITIO | 13/11/2025 ENVIÓ DEVUELTO: OBSERVACIÓN: DIRECCIÓN NO DA NO SE ENCUENTRA LA NOMENCLATURA SE LLAMA AL CLIENTE Y NO CONTESTA Y EL PEDIDO ES COSTO 0</t>
  </si>
  <si>
    <t>ARGEL DORIA MIGUEL ALBERTO</t>
  </si>
  <si>
    <t>52696</t>
  </si>
  <si>
    <t>2908245</t>
  </si>
  <si>
    <t>3007080061</t>
  </si>
  <si>
    <t>SANTA BARBARA</t>
  </si>
  <si>
    <t>BARRIO LOS ANGELES SANTA BARBARA</t>
  </si>
  <si>
    <t>FO-25-1729300</t>
  </si>
  <si>
    <t>24/10/2025 SE REALIZA ENVIO DE ROLLOS CON OPERADOR LOGISTICO | 04/11/2025 EN COMUNICACION USUARIO INFORMA QUE AUN NO RECIBE LOS ROLLOS | 05/11/2025 SE REALIZA ENVIO DE 30 ROLLOS, CON LA GUIA 2215219737 SERVIENTREGA. SE CONFIRMA ENTREGA EXITOSA POR PARTE DE LA TRANSPORTADORA</t>
  </si>
  <si>
    <t>13074</t>
  </si>
  <si>
    <t>2915524</t>
  </si>
  <si>
    <t>3007080515</t>
  </si>
  <si>
    <t>BARRANCO DE LOBA</t>
  </si>
  <si>
    <t>BARRIO SAMARITANA BARRANCO DE LOBA</t>
  </si>
  <si>
    <t>FO-25-1719827</t>
  </si>
  <si>
    <t>02/11/2025 SE REALIZA ENVIO DE 20 ROLLOS, CON LA GUIA 2205447268 SERVIENTREGA SE CONFIRMA ENTREGA EXITOSA POR PARTE DE LA TRANSPORTADORA</t>
  </si>
  <si>
    <t>2916229</t>
  </si>
  <si>
    <t>3007031587</t>
  </si>
  <si>
    <t>COMCARD BARRANCA MATEO</t>
  </si>
  <si>
    <t>FO-25-1722989</t>
  </si>
  <si>
    <t>23/10/2025 SE REALIZA ENVIO DE ROLLOS CON OPERADOR LOGISTICO | 06/11/2025 SE INTETA COMUNICACIÓN CON EL USUARIO PARA VALIDAR SI YA RECIBIO LOS ROLLOS PERO NO HAY CONTACTO | 07/11/2025 SE INTETA COMUNICACIÓN CON EL USUARIO PARA VALIDAR SI YA RECIBIO LOS ROLLOS PERO NO HAY CONTACTO | 08/11/2025 SE REALIZA ENVIO DE 24 ROLLOS, CON LA GUIA 2187690833 SERVIENTREGA. SE CONFIRMA ENTREGA EXITOSA POR PARTE DE LA TRANSPORTADORA</t>
  </si>
  <si>
    <t>27006</t>
  </si>
  <si>
    <t>2917848</t>
  </si>
  <si>
    <t>3007080990</t>
  </si>
  <si>
    <t>ACANDI</t>
  </si>
  <si>
    <t>DISTRICOL DROGUEINTEGRAL</t>
  </si>
  <si>
    <t>FO-25-1719812</t>
  </si>
  <si>
    <t>29/10/2025 SE LE INFORMA NUMERO DE GUIA A USER, PENDIENTE CONFIRMACION | 24/10/2025 SE REALIZA ENVIO DE 20 ROLLOS DE CB POR INTERRAPIDISIMO OK</t>
  </si>
  <si>
    <t>ENVIO FLOTA - OPERADOR LOGISTICO</t>
  </si>
  <si>
    <t>68101</t>
  </si>
  <si>
    <t>2920626</t>
  </si>
  <si>
    <t>3007075395</t>
  </si>
  <si>
    <t>BARRIO SAN ANTONIO BOLIVAR 2</t>
  </si>
  <si>
    <t>FO-25-1724891</t>
  </si>
  <si>
    <t>23/10/2025 SE CONFIRMAN DATOS, SE REALIZA ENVIO POR OPERADOR LOGISTICO | 29/10/2025 SE LE INFORMA NUMERO DE GUIA A USER, PENDIENTE CONFIRMACION | 06/11/2025 SE INTENTA COMUNICACION CON EL USUARIO PARA VALIDAR SI YA RECIBIO LOS ROLLOS PERO NO HAY CONTACTO | 06/11/2025 SE REALIZA ENVIO DE 30 ROLLOS, CON LA GUIA 2187690824 SERVIENTREGA. SE CONFIRMA ENTREGA EXITOSA POR PARTE DEL USUARIO</t>
  </si>
  <si>
    <t>2920779</t>
  </si>
  <si>
    <t>FO-25-1719781</t>
  </si>
  <si>
    <t>29/10/2025 ENVÍO DE 20 ROLLOS PARA DATFONO</t>
  </si>
  <si>
    <t>27600</t>
  </si>
  <si>
    <t>2922500</t>
  </si>
  <si>
    <t>3007063555</t>
  </si>
  <si>
    <t>RIO QUITO</t>
  </si>
  <si>
    <t>BARRIO PAIMADO RIO QUITO</t>
  </si>
  <si>
    <t>FO-25-1729895</t>
  </si>
  <si>
    <t>24/10/2025 SE CONFIRMAN DATOS, SE REALIZA ENVIO POR OPERADOR LOGISTICO | 29/10/2025 SE LE INFORMA NUMERO DE GUIA A USER, PENDIENTE CONFIRMACION | 07/11/2025 SE INTENTA COMUNICACIÓN CON EL USUARIO PARA VALIDAR SI YA RECIBIO LOS ROLLOS PERO NO HAY CONTACTO | 07/11/2025 SE REALIZA ENVIO DE 30 ROLLOS, CON LA GUIA 284607487 SERVIENTREGA. SE CONFIRMA ENTREGA EXITOSA POR PARTE DEL USUARIO</t>
  </si>
  <si>
    <t>2922604</t>
  </si>
  <si>
    <t>3007051340</t>
  </si>
  <si>
    <t>PTM DABEIBA  LA GRAN ESQUINA R</t>
  </si>
  <si>
    <t>FO-25-1723347</t>
  </si>
  <si>
    <t>23/10/2025 SE ESCALA AL COORDINADOR DE ZONA PARA ENTREGA DE ROLLOS EN SITIO | 04/11/2025 SE INTENTA COMUNICACION CON EL USUARIO FALLIDA PARA VALIDAR LA RECEPCION DE LOS ROLLOS | 05/11/2025 SE REALIZA ENVIO DE 40 ROLLOS, CON LA GUIA 284607482 SERVIENTREGA. SE CONFIRMA ENTREGA EXITOSA POR PARTE DEL USUARIO</t>
  </si>
  <si>
    <t>2925654</t>
  </si>
  <si>
    <t>3007070640</t>
  </si>
  <si>
    <t>BARRIO SAN JUDAS</t>
  </si>
  <si>
    <t>FO-25-1729289</t>
  </si>
  <si>
    <t>24/10/2025 SE REALIZA ENVIO DE ROLLOS CON OPERADOR LOGISTICO | 30/10/2025 SE REALIZA ENVIO DE 80 ROLLOS POR INTERRAPIDISIMO A RIOHACHA AL CB BARRIO SAN JUDAS</t>
  </si>
  <si>
    <t>2925759</t>
  </si>
  <si>
    <t>3007058916</t>
  </si>
  <si>
    <t>BARRIO CENTRO MAPIRIPAN 1</t>
  </si>
  <si>
    <t>FO-25-1731362</t>
  </si>
  <si>
    <t>15/10/2025 SE REALIZA ENVIO DE ROLLOS CON OPERADOR LOGISTICO | 30/10/2025 SE LE INFORMA NUMERO DE GUIA A USER, PENDIENTE CONFIRMACION | 04/11/2025 SE REALIZA ENVIO DE 20 ROLLOS, CON LA GUIA 2235596357 SERVIENTREGA. SE CONFIRMA ENTREGA EXITOSA POR PARTE DEL USUARIO</t>
  </si>
  <si>
    <t>2926868</t>
  </si>
  <si>
    <t>3007045191</t>
  </si>
  <si>
    <t>PTM PUERTO NARE COMUNICACIONES</t>
  </si>
  <si>
    <t>FO-25-1726381</t>
  </si>
  <si>
    <t>23/10/2025 SE CONFIRMAN DATOS, SE REALIZA ENVIO POR OPERADOR LOGISTICO | 30/10/2025 SE LE INFORMA NUMERO DE GUIA A USER, PENDIENTE CONFIRMACION | 04/11/2025 SE REALIZA ENVIO DE 90 ROLLOS, CON LA GUIA 368692274 SERVIENTREGA. SE CONFIRMA ENTREGA EXITOSA POR PARTE DEL USUARIO</t>
  </si>
  <si>
    <t>2927841</t>
  </si>
  <si>
    <t>3007080993</t>
  </si>
  <si>
    <t>DISTRICOL MEKACAMBIOS</t>
  </si>
  <si>
    <t>FO-25-1740642</t>
  </si>
  <si>
    <t>27/10/2025 SE CONFIRMAN DATOS, SE REALIZA ENVIO POR OPERADOR LOGISTICO | 30/10/2025 SE LE INFORMA NUMERO DE GUIA A USER, PENDIENTE CONFIRMACION | 04/11/2025 SE REALIZA ENVIO DE 20 ROLLOS, CON LA GUIA 2187690852 SERVIENTREGA. SE CONFIRMA ENTREGA EXITOSA POR PARTE DEL USUARIO</t>
  </si>
  <si>
    <t>97001</t>
  </si>
  <si>
    <t>2930181</t>
  </si>
  <si>
    <t>3007056154</t>
  </si>
  <si>
    <t>VAUPES</t>
  </si>
  <si>
    <t>MITU</t>
  </si>
  <si>
    <t>REVAL MITU</t>
  </si>
  <si>
    <t>FO-25-1729825</t>
  </si>
  <si>
    <t>24/10/2025 SE CONFIRMAN DATOS, SE REALIZA ENVIO POR OPERADOR LOGISTICO | 31/10/2025 SE LE INFORMA NUMERO DE GUIA A USER, PENDIENTE CONFIRMACION | 31/10/2025 CLIENTE INFORMA QUE AUN NO RECIBE | 18/11/2025 SE LE INFORMA NUMERO DE GUIA A USER, PENDIENTE CONFIRMACION | 19/11/2025 SE REALIZA ENVIO DE 110 ROLLOS, CON LA GUIA 3015358524 SERVIENTREGA. SE CONFIRMA ENTREGA EXITOSA POR PARTE DE LA TRANSPORTADORA</t>
  </si>
  <si>
    <t>13600</t>
  </si>
  <si>
    <t>2930312</t>
  </si>
  <si>
    <t>3007055290</t>
  </si>
  <si>
    <t>RIO VIEJO</t>
  </si>
  <si>
    <t>BARRIO AVENIDA PABLO SEXTO RIO</t>
  </si>
  <si>
    <t>FO-25-1729829</t>
  </si>
  <si>
    <t>24/10/2025 SE ESCALA AL COORDINADOR DE ZONA PARA ENTREGA DE ROLLOS EN SITIO | 31/10/2025 SE LE INFORMA NUMERO DE GUIA A USER, PENDIENTE CONFIRMACION | 25/10/2025 SE REALIZA ENCIO DE 30 ROLLOS A DIRECCIÓN DE CB</t>
  </si>
  <si>
    <t>17616</t>
  </si>
  <si>
    <t>2930895</t>
  </si>
  <si>
    <t>3007032160</t>
  </si>
  <si>
    <t>DISTRICOL PAPELERIA LAS GEMELA</t>
  </si>
  <si>
    <t>FO-25-1729917</t>
  </si>
  <si>
    <t>24/10/2025 SE ESCALA AL COORDINADOR DE ZONA PARA ENTREGA DE ROLLOS EN SITIO | 31/10/2025 NO SE PUEDE DESPLAZAR HOY HACIA EL MUNICIPIO DE RISARALDA POR CIERRES DE VIAS POR MANIFESTACIONES, SE VALIDARA EL DIA DE MAÑANA | 02/11/2025 SE ENVÍAN 60 ROLLOS POR PETICIÓN DEL USUARIO A RISARALDA CALDAS POR FLOTA, USUARIO CONFIRMA HABERLOS RECIBIDO</t>
  </si>
  <si>
    <t>2931133</t>
  </si>
  <si>
    <t>3007075818</t>
  </si>
  <si>
    <t>DISTRICOL LOGISTIC NG 67 S.A.S</t>
  </si>
  <si>
    <t>FO-25-1730903</t>
  </si>
  <si>
    <t>24/10/2025 SE CONFIRMAN DATOS, SE REALIZA ENVIO POR OPERADOR LOGISTICO | 07/11/2025 SE INTENTA COMUNICACIÓN CON EL USUARIO PARA VALIDAR SI YA RECIBIO LOS ROLLOS PERO NO HAY CONTACTO | 19/11/2025 SE REALIZA ENVIO DE 10 ROLLOS, CON LA GUIA 284607490 SERVIENTREGA. SE CONFIRMA ENTREGA EXITOSA POR PARTE DE LA TRANSPORTADORA</t>
  </si>
  <si>
    <t>2932992</t>
  </si>
  <si>
    <t>3007079078</t>
  </si>
  <si>
    <t>BARRIO LAS DELICIAS EL BAGRE</t>
  </si>
  <si>
    <t>FO-25-1732736</t>
  </si>
  <si>
    <t>25/10/2025 SE REALIZA ENVIO DE ROLLOS CON OPERADOR LOGISTICO | 04/11/2025 SE REALIZA ENVIO DE 10 ROLLOS, CON LA GUIA 2265100436 SERVIENTREGA. SE CONFIRMA ENTREGA EXITOSA POR PARTE DEL USUARIO</t>
  </si>
  <si>
    <t>73555</t>
  </si>
  <si>
    <t>2933130</t>
  </si>
  <si>
    <t>3007057138</t>
  </si>
  <si>
    <t>PLANADAS</t>
  </si>
  <si>
    <t>BARRIO CENTRO BILBAO PLANADAS</t>
  </si>
  <si>
    <t>FO-25-1732738</t>
  </si>
  <si>
    <t>25/10/2025 SE REALIZA ENVIO DE ROLLOS CON OPERADOR LOGISTICO | 04/11/2025 SE REALIZA ENVIO DE 20 ROLLOS, CON LA GUIA 2235596360 SERVIENTREGA. SE CONFIRMA ENTREGA EXITOSA POR PARTE DEL USUARIO</t>
  </si>
  <si>
    <t>2933403</t>
  </si>
  <si>
    <t>3007078811</t>
  </si>
  <si>
    <t>DISTRICOL PAPELERIA GRAFITOS</t>
  </si>
  <si>
    <t>FO-25-1732735</t>
  </si>
  <si>
    <t>25/10/2025 SE REALIZA ENVIO DE ROLLOS CON OPERADOR LOGISTICO | 02/11/2025 SE REALIZA ENVIO DE 10 ROLLOS, CON LA GUIA 2205447284 SERVIENTREGA SE CONFIRMA ENTREGA EXITOSA POR PARTE DE LA TRANSPORTADORA</t>
  </si>
  <si>
    <t>5315</t>
  </si>
  <si>
    <t>2934675</t>
  </si>
  <si>
    <t>3007060540</t>
  </si>
  <si>
    <t>GUADALUPE</t>
  </si>
  <si>
    <t>BARRIO VEREDA PUENTE ACACIAS F</t>
  </si>
  <si>
    <t>FO-25-1795764</t>
  </si>
  <si>
    <t>07/11/2025 SE ESCALA AL COORDINADOR DE ZONA PARA ENTREGA DE ROLLOS EN SITIO | 07/11/2025 SE CREAL MAL EL ENVIO, SE VALIDA LA GUIA Y SE ENVIA PARA BELEN DE BAJIRA. EL USUARIO SOLICITA ENVIAR A DIRECCION DE MEDELLIN POR LO CREA POR VISITA TECNICA | 10/11/2025 SE ENTREGARON 40 ROLLOS</t>
  </si>
  <si>
    <t>2934963</t>
  </si>
  <si>
    <t>3007045304</t>
  </si>
  <si>
    <t>PTM SAN PEDRO DE URABA MUNDO E</t>
  </si>
  <si>
    <t>FO-25-1736894</t>
  </si>
  <si>
    <t>27/10/2025 SE REALIZA ENVIO DE ROLLOS CON OPERADOR LOGISTICO | 02/11/2025 SE REALIZA ENVIO DE 90 ROLLOS, CON LA GUIA 368692275 SERVIENTREGA SE CONFIRMA ENTREGA EXITOSA POR PARTE DE LA TRANSPORTADORA</t>
  </si>
  <si>
    <t>2935013</t>
  </si>
  <si>
    <t>FO-25-1740638</t>
  </si>
  <si>
    <t>27/10/2025 SE CONFIRMAN DATOS, SE REALIZA ENVIO POR OPERADOR LOGISTICO | 04/11/2025 SE REALIZA ENVIO DE 8 ROLLOS, CON LA GUIA 2248145300 SERVIENTREGA. SE CONFIRMA ENTREGA EXITOSA POR PARTE DEL USUARIO</t>
  </si>
  <si>
    <t>52685</t>
  </si>
  <si>
    <t>2935040</t>
  </si>
  <si>
    <t>3007079127</t>
  </si>
  <si>
    <t>SAN BERNARDO</t>
  </si>
  <si>
    <t>BARRIO CENTRO SAN BERNARDO 1</t>
  </si>
  <si>
    <t>FO-25-1734628</t>
  </si>
  <si>
    <t>25/10/2025 SE ESCALA AL COORDINADOR DE ZONA PARA ENTREGA DE ROLLOS EN SITIO | 01/11/2025 SE QUED A LA ESPERA DE PODER REALIZAR DESPLAZAMIENTO AL SITIO YA QUE LA VIA DE PASTO HACIA EL MUNICIPIO ESTA CERRADA. | 06/11/2025 SE TRATÓ DE ENVIAR POR FLOTA PAPELERÍA CON AUTORIZACIÓN DEL CLIENTE PERO NO HAY TRANSPORTE EL DÍA DE HOY A SITIO POR DERRUMBES EN LA VÍA, SE OPTÓ POR ENVIAR A OFICINA DE INTERRRAPIDISIMO DE LA ZONA INFORMANDO A LA CLIENTE QUE LO PUDE RECLAMAR ENTRE EL DÍA DE MAÑANA O EL DÍA SABADO. | 06/11/2025 SE REALIZÓ EL ENVÍO DE PAPELERÍA SOLICITADA SE ENTREGA COPIA DE GUÍA AL CLIENTE PARA QUE RECLAME EN OFICINA</t>
  </si>
  <si>
    <t>25839</t>
  </si>
  <si>
    <t>2935075</t>
  </si>
  <si>
    <t>3007073525</t>
  </si>
  <si>
    <t>UBALA</t>
  </si>
  <si>
    <t>BARRIO SECTOR EL PUERTO UBALA</t>
  </si>
  <si>
    <t>FO-25-1736887</t>
  </si>
  <si>
    <t>27/10/2025 SE REALIZA ENVIO DE ROLLOS CON OPERADOR LOGISTICO | 28/10/2025 ENVÍO DE 40 ROLLOS RBM POR. TRANSPORTADORA INTERRAPIDISIMO</t>
  </si>
  <si>
    <t>2935149</t>
  </si>
  <si>
    <t>3007077487</t>
  </si>
  <si>
    <t>BARRIO LOS CANELOS SANTA ROSA</t>
  </si>
  <si>
    <t>FO-25-1783907</t>
  </si>
  <si>
    <t>06/11/2025 SE COMUNICA CON CLIENTE, SOLICITA QUE POR FAVOR DEJAR ROLLOS EN EL HOTEL RUITOQUE BUCARAMANGA CAR19#37-26</t>
  </si>
  <si>
    <t>68207</t>
  </si>
  <si>
    <t>2935164</t>
  </si>
  <si>
    <t>3007079506</t>
  </si>
  <si>
    <t>CONCEPCION</t>
  </si>
  <si>
    <t>BARRIO CENTRO CONCEPCION 2</t>
  </si>
  <si>
    <t>FO-25-1740636</t>
  </si>
  <si>
    <t>27/10/2025 SE CONFIRMAN DATOS, SE REALIZA ENVIO POR OPERADOR LOGISTICO | 02/11/2025 SE REALIZA ENVIO DE 16 ROLLOS, CON LA GUIA 2187690851 SERVIENTREGA SE CONFIRMA ENTREGA EXITOSA POR PARTE DE LA TRANSPORTADORA</t>
  </si>
  <si>
    <t>5240</t>
  </si>
  <si>
    <t>2935585</t>
  </si>
  <si>
    <t>3007074902</t>
  </si>
  <si>
    <t>EBEJICO</t>
  </si>
  <si>
    <t>BARRIO CORREGIMIENTO EL BRASIL</t>
  </si>
  <si>
    <t>FO-25-1735802</t>
  </si>
  <si>
    <t>26/10/2025 SE ESCALA AL COORDINADOR DE ZONA PARA ENTREGA DE ROLLOS EN SITIO | 01/11/2025 SE ENVÍAN 10 ROLLOS POR FLOTA COOTRASANA</t>
  </si>
  <si>
    <t>2935739</t>
  </si>
  <si>
    <t>3007041079</t>
  </si>
  <si>
    <t>DISTRICOL DROGUERIA EL CORAL</t>
  </si>
  <si>
    <t>FO-25-1740347</t>
  </si>
  <si>
    <t>27/10/2025 SE ESCALA AL COORDINADOR DE ZONA PARA ENTREGA DE ROLLOS EN SITIO | 28/10/2025 SE REALIZÓ EL ENVÍO DE PAPELERÍA SOLICITADA SE ENTREGA COPIA DE GUÍA AL CLIENTE PARA QUE RECLAME EN OFICINA</t>
  </si>
  <si>
    <t>88001</t>
  </si>
  <si>
    <t>2936763</t>
  </si>
  <si>
    <t>3007031237</t>
  </si>
  <si>
    <t>ARCHIPIELAGO DE SAN ANDRES Y PROVIDENCIA</t>
  </si>
  <si>
    <t>SAN ANDRES</t>
  </si>
  <si>
    <t>DISTRICOL KAMYEXPRESS</t>
  </si>
  <si>
    <t>FO-25-1744103</t>
  </si>
  <si>
    <t>28/10/2025 SE ESCALA AL COORDINADOR DE ZONA PARA ENTREGA DE ROLLOS EN SITIO | 04/11/2025 SE VALIDA GUIA EN ESTADO: SALIO A CIUDAD DESTINO - BOGOTA (CUNDINAMARCA) | 05/11/2025 SE REALIZA ENVIO DE 30 ROLLOS, CON LA GUIA 2277307754 SERVIENTREGA. SE CONFIRMA ENTREGA EXITOSA POR PARTE DE LA TRANSPORTADORA</t>
  </si>
  <si>
    <t>2937575</t>
  </si>
  <si>
    <t>3007026096</t>
  </si>
  <si>
    <t>DISTRICOL VARIEDADES PECESITO</t>
  </si>
  <si>
    <t>FO-25-1739618</t>
  </si>
  <si>
    <t>27/10/2025 SE CONFIRMAN DATOS, SE REALIZA ENVIO POR OPERADOR LOGISTICO | 04/11/2025 SE REALIZA ENVÍO DE 30 ROLLOS A DIRECCIÓN DE CB</t>
  </si>
  <si>
    <t>2938172</t>
  </si>
  <si>
    <t>3007076598</t>
  </si>
  <si>
    <t>DISTRICOL CORRES BANCA MAICAO</t>
  </si>
  <si>
    <t>FO-25-1739616</t>
  </si>
  <si>
    <t>27/10/2025 SE CONFIRMAN DATOS, SE REALIZA ENVIO POR OPERADOR LOGISTICO | 01/11/2025 SE REALIZA ENVÍO DE 50 ROLLOS PARA DATÁFONO POR INTERRAPIDISIMO A MAICAO</t>
  </si>
  <si>
    <t>2938192</t>
  </si>
  <si>
    <t>3007035363</t>
  </si>
  <si>
    <t>COMCARD BARRANCA EL LAGO</t>
  </si>
  <si>
    <t>FO-25-1741103</t>
  </si>
  <si>
    <t>27/10/2025 SE CONFIRMAN DATOS, SE REALIZA ENVIO POR OPERADOR LOGISTICO | 04/11/2025 SE INTENTA COMUNICACION MEDIANTE WHATSAPP Y LLAMADA CON EL USUARIO FALLIDA, PARA VALIDAR LA RECEPCION DE LOS ROLLOS | 06/11/2025 SE REALIZA ENVIO DE 30 ROLLOS, CON LA GUIA 2187690848 SERVIENTREGA. SE CONFIRMA ENTREGA EXITOSA POR PARTE DE LA TRANSPORTADORA</t>
  </si>
  <si>
    <t>2938600</t>
  </si>
  <si>
    <t>3007040285</t>
  </si>
  <si>
    <t>BARRIO SAN FELIX BELLO 2</t>
  </si>
  <si>
    <t>FO-25-1739129</t>
  </si>
  <si>
    <t>27/10/2025 SE ESCALA AL COORDINADOR DE ZONA PARA ENTREGA DE ROLLOS EN SITIO | 30/10/2025 SE REALIZA ENTREGA DE 20 ROLLOS DE CB A LA ENCARGADA SARA SIERRA</t>
  </si>
  <si>
    <t>DIAZ ACOSTA MARIA ISABEL</t>
  </si>
  <si>
    <t>2938837</t>
  </si>
  <si>
    <t>3007081633</t>
  </si>
  <si>
    <t>DISTRICOL AGROINSUMOS LA FINCA</t>
  </si>
  <si>
    <t>FO-25-1741512</t>
  </si>
  <si>
    <t>27/10/2025 SE CONFIRMAN DATOS, SE REALIZA ENVIO POR OPERADOR LOGISTICO | 06/11/2025 SE REALIZA ENVIO DE 10 ROLLOS, CON LA GUIA 284607497 SERVIENTREGA. SE CONFIRMA ENTREGA EXITOSA POR PARTE DE LA TRANSPORTADORA</t>
  </si>
  <si>
    <t>25148</t>
  </si>
  <si>
    <t>2939795</t>
  </si>
  <si>
    <t>3007060559</t>
  </si>
  <si>
    <t>CAPARRAPI</t>
  </si>
  <si>
    <t>BARRIO LA LOMITA CAPARRAPI</t>
  </si>
  <si>
    <t>FO-25-1740562</t>
  </si>
  <si>
    <t>27/10/2025 SE REALIZA ENVIO DE ROLLOS CON OPERADOR LOGISTICO | 04/11/2025 SE COMUNICA CON EL USUARIO VIA WHATSAPP DONDE INFORMA QUE AUN NO RECIBE LOS ROLLOS | 06/11/2025 SE REALIZA ENVIO DE 50 ROLLOS, CON LA GUIA 2235596376 SERVIENTREGA. SE CONFIRMA ENTREGA EXITOSA POR PARTE DE LA TRANSPORTADORA</t>
  </si>
  <si>
    <t>2940174</t>
  </si>
  <si>
    <t>3007079938</t>
  </si>
  <si>
    <t>BARRIO CORR PIAGUA EL TAMBO</t>
  </si>
  <si>
    <t>FO-25-1740557</t>
  </si>
  <si>
    <t>27/10/2025 SE REALIZA ENVIO DE ROLLOS CON OPERADOR LOGISTICO | 04/11/2025 SE REALIZA ENVIO DE 10 ROLLOS, CON LA GUIA 2248145303 SERVIENTREGA. SE CONFIRMA ENTREGA EXITOSA POR PARTE DE LA TRANSPORTADORA</t>
  </si>
  <si>
    <t>2940453</t>
  </si>
  <si>
    <t>3007075092</t>
  </si>
  <si>
    <t>BARRIO SANTO DOMINGO EL CARMEN</t>
  </si>
  <si>
    <t>FO-25-1740547</t>
  </si>
  <si>
    <t>27/10/2025 SE REALIZA ENVIO DE ROLLOS CON OPERADOR LOGISTICO | 28/10/2025 EN COMUNICACIÓN CON LA SEÑORA CENAIDA ARCINIEGAS NOS INDICA REALIZAR EL ENVÍO DE LOS ROLLOS DE REDEBAN POR LA TRANSPORTADORA INTERRAPIDISIMO A LA OFICINA PRINCIPAL CARMEN DE CHUCURI</t>
  </si>
  <si>
    <t>2940464</t>
  </si>
  <si>
    <t>3007080756</t>
  </si>
  <si>
    <t>BARRIO VADO REAL SUAITA 1</t>
  </si>
  <si>
    <t>FO-25-1740546</t>
  </si>
  <si>
    <t>27/10/2025 SE REALIZA ENVIO DE ROLLOS CON OPERADOR LOGISTICO | 02/11/2025 SE REALIZA ENVIO DE 20 ROLLOS, CON LA GUIA 2187690847 SERVIENTREGA SE CONFIRMA ENTREGA EXITOSA POR PARTE DE LA TRANSPORTADORA</t>
  </si>
  <si>
    <t>2941148</t>
  </si>
  <si>
    <t>3007078967</t>
  </si>
  <si>
    <t>BARRIO EL RIUNFO SAN VICENTE D</t>
  </si>
  <si>
    <t>FO-25-1740814</t>
  </si>
  <si>
    <t>27/10/2025 SE CONFIRMAN DATOS, SE REALIZA ENVIO POR OPERADOR LOGISTICO | 02/11/2025 SE REALIZA ENVIO DE 10 ROLLOS, CON LA GUIA 2235596377 SERVIENTREGA SE CONFIRMA ENTREGA EXITOSA POR PARTE DE LA TRANSPORTADORA</t>
  </si>
  <si>
    <t>2941339</t>
  </si>
  <si>
    <t>3007064969</t>
  </si>
  <si>
    <t>BARRIO CENTRO EL BANCO 6</t>
  </si>
  <si>
    <t>FO-25-1741978</t>
  </si>
  <si>
    <t>29/10/2025 SE CONFIRMAN DATOS, SE REALIZA ENVIO POR OPERADOR LOGISTICO | 04/11/2025 SE REALIZA ENVIO DE 30 ROLLOS, CON LA GUIA 2277307752 SERVIENTREGA. SE CONFIRMA ENTREGA EXITOSA POR PARTE DEL USUARIO</t>
  </si>
  <si>
    <t>2941362</t>
  </si>
  <si>
    <t>3007035560</t>
  </si>
  <si>
    <t>COMCARD BELLO COPIBELLO</t>
  </si>
  <si>
    <t>FO-25-1741228</t>
  </si>
  <si>
    <t>27/10/2025 SE ESCALA AL COORDINADOR DE ZONA PARA ENTREGA DE ROLLOS EN SITIO | 05/11/2025 SE REALIZA ENTREGA DE 150 ROLLOS POR EL OPERADOR VELOCES CON LA GUIA V4001731822</t>
  </si>
  <si>
    <t>2941506</t>
  </si>
  <si>
    <t>3007078281</t>
  </si>
  <si>
    <t>BARRIO LA VUELTA DE LA HERRADU</t>
  </si>
  <si>
    <t>FO-25-1741101</t>
  </si>
  <si>
    <t>27/10/2025 SE CONFIRMAN DATOS, SE REALIZA ENVIO POR OPERADOR LOGISTICO | 02/11/2025 SE REALIZA ENVIO DE 20 ROLLOS, CON LA GUIA 284607496 SERVIENTREGA SE CONFIRMA ENTREGA EXITOSA POR PARTE DE LA TRANSPORTADORA</t>
  </si>
  <si>
    <t>2942070</t>
  </si>
  <si>
    <t>3007021434</t>
  </si>
  <si>
    <t>MULTIPAGAS COPACABANA</t>
  </si>
  <si>
    <t>FO-25-1768156</t>
  </si>
  <si>
    <t>01/11/2025 SE REALIZA ENTREGA DE 160 ROLLOS OK</t>
  </si>
  <si>
    <t>2942268</t>
  </si>
  <si>
    <t>3007064082</t>
  </si>
  <si>
    <t>BARRIO SOACHA SOACHA 12</t>
  </si>
  <si>
    <t>FO-25-1741716</t>
  </si>
  <si>
    <t>29/10/2025 SE ESCALA AL COORDINADOR DE ZONA PARA ENTREGA DE ROLLOS EN SITIO | 31/10/2025 SE REALIZA ENTREGA DE 40 ROLLOS REDEBAN</t>
  </si>
  <si>
    <t>2942308</t>
  </si>
  <si>
    <t>3007032231</t>
  </si>
  <si>
    <t>COMCARD BOGOTA ERIX</t>
  </si>
  <si>
    <t>FO-25-1741654</t>
  </si>
  <si>
    <t>29/10/2025 SE ESCALA AL COORDINADOR DE ZONA PARA ENTREGA DE ROLLOS EN SITIO | 31/10/2025 SE LLEGA A LA DIRECCIÓN INDICADA Y SE ENTREGAN 60 ROLLOS RBM SIN MANIPULAR EQUIPOS</t>
  </si>
  <si>
    <t>2942442</t>
  </si>
  <si>
    <t>3007037859</t>
  </si>
  <si>
    <t>DISTRICOL WORLD CONNECTIONS SA</t>
  </si>
  <si>
    <t>FO-25-1741721</t>
  </si>
  <si>
    <t>29/10/2025 SE ESCALA AL COORDINADOR DE ZONA PARA ENTREGA DE ROLLOS EN SITIO | 04/11/2025 BUENAS TARDES SE VISITA CB Y SE LE HACE ENTREGA DE 30 ROLLOS</t>
  </si>
  <si>
    <t>2942591</t>
  </si>
  <si>
    <t>3007061163</t>
  </si>
  <si>
    <t>DISTRICOL MERK PAISA RH</t>
  </si>
  <si>
    <t>FO-25-1743277</t>
  </si>
  <si>
    <t>04/11/2025 EN COMUNICACIÓN CONO EL SUAURIO AL NÚMERO 3052104712 INDICA QUE AUN NO HA RECIBIDO LOS ROLLOS | 04/11/2025 SE REALIZA ENVIO DE 70 ROLLOS, CON LA GUIA 2277307753 SERVIENTREGA. SE CONFIRMA PEDIDO EN LA OFICINA DE LA TRANSPORTADORA-USUARIO INDICA QUE LOS MANDARA A RECOGER</t>
  </si>
  <si>
    <t>2942831</t>
  </si>
  <si>
    <t>3007070933</t>
  </si>
  <si>
    <t>LAS MERCEDES ACEVEDO</t>
  </si>
  <si>
    <t>FO-25-1743270</t>
  </si>
  <si>
    <t>06/11/2025 SE ENVÍAN 20 ROLLOS SIN NOVEDAD , SE ANEXA FOTO DE GUÍA AL CLIENTE POR WHATSAPP.</t>
  </si>
  <si>
    <t>2943042</t>
  </si>
  <si>
    <t>3007060631</t>
  </si>
  <si>
    <t>DISTRICOL DROGAS EXPRESS</t>
  </si>
  <si>
    <t>FO-25-1742201</t>
  </si>
  <si>
    <t>29/10/2025 SE ESCALA AL COORDINADOR DE ZONA PARA ENTREGA DE ROLLOS EN SITIO | 01/11/2025 SE REALIZA ENTREGA DE 30 ROLLOS PARA EL CORRESPONSAL CLIENTE INFORMA QUE PORFAVOR SE DEJEN CON LA VECINA DE ENFRENTE YA QUE HOY VA ABRIR UN POCO MÁS TARDE</t>
  </si>
  <si>
    <t>2943282</t>
  </si>
  <si>
    <t>3007075017</t>
  </si>
  <si>
    <t>PTM CUCUTA TIENDA PAPELERIA Y</t>
  </si>
  <si>
    <t>FO-25-1743028</t>
  </si>
  <si>
    <t>28/10/2025 SE ESCALA AL COORDINADOR DE ZONA PARA ENTREGA DE ROLLOS EN SITIO | 29/10/2025 SE REALIZÓ LLAMADA TELEFÓNICA AL NÚMERO 3112835667 SE HABLÓ CON LA SRA LEIDY MANIFIESTA QUE EL COMERCIO SE ENCUENTRA CERRADO YA QUE SE ENCUENTRA EN UNA CITA MÉDICA, QUE REALICEMOS LAA VISITA EL DÍA 30/10/2025 APARTIR DE LAS 9AM | 04/11/2025 SE REALIZÓ VISITA AL COMERCIO Y SE HIZO ENTREGA DE 30 ROLLOS TODO OK</t>
  </si>
  <si>
    <t>2943417</t>
  </si>
  <si>
    <t>3007080458</t>
  </si>
  <si>
    <t>BARRIO PRIMAVERA PUERTO RICO</t>
  </si>
  <si>
    <t>FO-25-1743269</t>
  </si>
  <si>
    <t>04/11/2025 SE REALIZA ENVIO DE 20 ROLLOS, CON LA GUIA 2235596378 SERVIENTREGA. SE CONFIRMA ENTREGA EXITOSA POR PARTE DEL USUARIO</t>
  </si>
  <si>
    <t>2943953</t>
  </si>
  <si>
    <t>3007065135</t>
  </si>
  <si>
    <t>BARRIO BUENAVISTA MONTERIA 5</t>
  </si>
  <si>
    <t>FO-25-1743638</t>
  </si>
  <si>
    <t>29/10/2025 SE ESCALA AL COORDINADOR DE ZONA PARA ENTREGA DE ROLLOS EN SITIO | 05/11/2025 SE VISITA SITIO, LOCAL SE ENCUENTRA CERRADO, SE LLAMA AL CB QUIEN AUTORIZÓ ENTREGAR EN LOCAL DE AL LADO.</t>
  </si>
  <si>
    <t>70713</t>
  </si>
  <si>
    <t>2944299</t>
  </si>
  <si>
    <t>3007055310</t>
  </si>
  <si>
    <t>SAN ONOFRE</t>
  </si>
  <si>
    <t>BARRIO CORREGIMIENTO RINCON DE</t>
  </si>
  <si>
    <t>FO-25-1743630</t>
  </si>
  <si>
    <t>29/10/2025 SE ESCALA AL COORDINADOR DE ZONA PARA ENTREGA DE ROLLOS EN SITIO | 08/11/2025 SE VISITA SITIO SE VERIFICA INFORMACIÓN SE REALIZA ENTREGA DE ROLLOS, NO SE MANIPULA EQUIPOS. FIRMA QUIEN RECIBE LOS ROLLOS.</t>
  </si>
  <si>
    <t>41668</t>
  </si>
  <si>
    <t>2944754</t>
  </si>
  <si>
    <t>3007077087</t>
  </si>
  <si>
    <t>SAN AGUSTIN</t>
  </si>
  <si>
    <t>BARRIO SANTA TERESITA</t>
  </si>
  <si>
    <t>FO-25-1749836</t>
  </si>
  <si>
    <t>29/10/2025 SE REALIZA ENVIO DE ROLLOS CON OPERADOR LOGISTICO | 30/10/2025 SE ENVÍA 30 ROLLOS SIN NOVEDAD , SE ENVÍA FOTO GUÍA AL CLIENTE</t>
  </si>
  <si>
    <t>2945046</t>
  </si>
  <si>
    <t>3007061117</t>
  </si>
  <si>
    <t>BARRIO CL PRINCIPAL CORR SANTA</t>
  </si>
  <si>
    <t>FO-25-1744051</t>
  </si>
  <si>
    <t>02/11/2025 SE REALIZA ENVIO DE 40 ROLLOS, CON LA GUIA 284607499 SERVIENTREGA SE CONFIRMA ENTREGA EXITOSA POR PARTE DE LA TRANSPORTADORA</t>
  </si>
  <si>
    <t>2945116</t>
  </si>
  <si>
    <t>3007016395</t>
  </si>
  <si>
    <t>BARRIO MATATIGRES BOGOTA</t>
  </si>
  <si>
    <t>FO-25-1744780</t>
  </si>
  <si>
    <t>29/10/2025 SE ESCALA AL COORDINADOR DE ZONA PARA ENTREGA DE ROLLOS EN SITIO | 05/11/2025 ENTREGA DE ROLLOS SEGÚN SOLICITUD</t>
  </si>
  <si>
    <t>13140</t>
  </si>
  <si>
    <t>2945137</t>
  </si>
  <si>
    <t>3007080247</t>
  </si>
  <si>
    <t>CALAMAR</t>
  </si>
  <si>
    <t>BARRIO SUR CALAMAR</t>
  </si>
  <si>
    <t>FO-25-1745005</t>
  </si>
  <si>
    <t>29/10/2025 SE ESCALA AL COORDINADOR DE ZONA PARA ENTREGA DE ROLLOS EN SITIO | 05/11/2025 SE ENVÍA 30 ROLLOS PARA DATAFONO POR FLOTA, EL CLIENTE LOS RECLAMA EN LA ESTACIÓN DE BUSES EN CALAMAR.</t>
  </si>
  <si>
    <t>2945252</t>
  </si>
  <si>
    <t>3007080245</t>
  </si>
  <si>
    <t>BARRIO BOSA NARANJOS BOGOTA 3</t>
  </si>
  <si>
    <t>FO-25-1744771</t>
  </si>
  <si>
    <t>29/10/2025 SE ESCALA AL COORDINADOR DE ZONA PARA ENTREGA DE ROLLOS EN SITIO | 01/11/2025 SE REALIZA LA ENTREGA DE 20 ROLLOS</t>
  </si>
  <si>
    <t>13222</t>
  </si>
  <si>
    <t>2946247</t>
  </si>
  <si>
    <t>3007065520</t>
  </si>
  <si>
    <t>CLEMENCIA</t>
  </si>
  <si>
    <t>PTM CLEMENCIA FERRETERIA Y ALM</t>
  </si>
  <si>
    <t>FO-25-1745403</t>
  </si>
  <si>
    <t>28/10/2025 SE ESCALA AL COORDINADOR DE ZONA PARA ENTREGA DE ROLLOS EN SITIO | 04/11/2025 SE REALIZA ENTREGA DE 30 ROLLOS PARA EL CORRESPONSAL</t>
  </si>
  <si>
    <t>2946255</t>
  </si>
  <si>
    <t>3007048371</t>
  </si>
  <si>
    <t>BARRIO SOACHA CIUDAD VERDE SOA</t>
  </si>
  <si>
    <t>FO-25-1745400</t>
  </si>
  <si>
    <t>28/10/2025 SE ESCALA AL COORDINADOR DE ZONA PARA ENTREGA DE ROLLOS EN SITIO | 01/11/2025 ENTREGA DE 30 ROLLOS PARA DATAFONO NO SE MANIPULA TERMINAL</t>
  </si>
  <si>
    <t>2946428</t>
  </si>
  <si>
    <t>3007075529</t>
  </si>
  <si>
    <t>PTM ALGECIRAS FARMA SALUD NATU</t>
  </si>
  <si>
    <t>FO-25-1745393</t>
  </si>
  <si>
    <t>28/10/2025 SE ESCALA AL COORDINADOR DE ZONA PARA ENTREGA DE ROLLOS EN SITIO | 04/11/2025 SE ENTREGA 80 ROLLOS SIN NOVEDAD</t>
  </si>
  <si>
    <t>2946456</t>
  </si>
  <si>
    <t>3007079501</t>
  </si>
  <si>
    <t>BARRIO ESQUINA   CENTRO ALGECI</t>
  </si>
  <si>
    <t>FO-25-1745390</t>
  </si>
  <si>
    <t>28/10/2025 SE ESCALA AL COORDINADOR DE ZONA PARA ENTREGA DE ROLLOS EN SITIO | 04/11/2025 SE ENTREGA 20 ROLLOS SIN NOVEDAD</t>
  </si>
  <si>
    <t>2946596</t>
  </si>
  <si>
    <t>3007064655</t>
  </si>
  <si>
    <t>DISTRICOL BELBEC</t>
  </si>
  <si>
    <t>FO-25-1745505</t>
  </si>
  <si>
    <t>28/10/2025 SE ESCALA AL COORDINADOR DE ZONA PARA ENTREGA DE ROLLOS EN SITIO | 01/11/2025 SE REALIZA LA ENTREGA DE 40 ROLLOS</t>
  </si>
  <si>
    <t>19743</t>
  </si>
  <si>
    <t>2946893</t>
  </si>
  <si>
    <t>3007053685</t>
  </si>
  <si>
    <t>SILVIA</t>
  </si>
  <si>
    <t>BARRIO PORVENIR SILVIA</t>
  </si>
  <si>
    <t>FO-25-1746946</t>
  </si>
  <si>
    <t>28/10/2025 SE CONFIRMAN DATOS, SE REALIZA ENVIO POR OPERADOR LOGISTICO | 29/10/2025 SE ENVIAN 30 ROLLOS POR INTERRAPIDISIMO A JAVIER RODRIGO VIDAL</t>
  </si>
  <si>
    <t>2947090</t>
  </si>
  <si>
    <t>3007065102</t>
  </si>
  <si>
    <t>PTM BELLO AUTOSERVICIO F&amp;J</t>
  </si>
  <si>
    <t>FO-25-1746771</t>
  </si>
  <si>
    <t>28/10/2025 SE ESCALA AL COORDINADOR DE ZONA PARA ENTREGA DE ROLLOS EN SITIO | 03/11/2025 SE REALIZA ENTREGA DE 60 ROLLOS POR EL OPERADOR CABIFY CON LA GUIA V4001736379</t>
  </si>
  <si>
    <t>2947283</t>
  </si>
  <si>
    <t>3007078937</t>
  </si>
  <si>
    <t>DISTRICOL DROGUERIA CENTRAL DE</t>
  </si>
  <si>
    <t>FO-25-1746765</t>
  </si>
  <si>
    <t>28/10/2025 SE ESCALA AL COORDINADOR DE ZONA PARA ENTREGA DE ROLLOS EN SITIO | 04/11/2025 EN COMUNICACIÓN CON EL SEÑOR FERNANDO RIVERA AL NUMERO 3124681828, INDICA SE ENVIEN LOS ROLLOS POR SERVICIO DE TAXI. RECIBIDO OK</t>
  </si>
  <si>
    <t>2947336</t>
  </si>
  <si>
    <t>FO-25-1746770</t>
  </si>
  <si>
    <t>28/10/2025 SE ESCALA AL COORDINADOR DE ZONA PARA ENTREGA DE ROLLOS EN SITIO | 01/11/2025 SE VISITA COMERCIO SE REALIZÓ ENTREGA 40 ROLLOS</t>
  </si>
  <si>
    <t>2948125</t>
  </si>
  <si>
    <t>3007053211</t>
  </si>
  <si>
    <t>BARRIO CORREGIMIENTO EL CENTRO</t>
  </si>
  <si>
    <t>FO-25-1750918</t>
  </si>
  <si>
    <t>29/10/2025 SE REALIZA ENVIO DE ROLLOS CON OPERADOR LOGISTICO | 02/11/2025 SE REALIZA ENVIO DE 30 ROLLOS, CON LA GUIA 2187690857 SERVIENTREGA SE CONFIRMA ENTREGA EXITOSA POR PARTE DE LA TRANSPORTADORA</t>
  </si>
  <si>
    <t>2948480</t>
  </si>
  <si>
    <t>3007076532</t>
  </si>
  <si>
    <t>PTM BOGOTA ILUMINACIONES ELECT</t>
  </si>
  <si>
    <t>FO-25-1747505</t>
  </si>
  <si>
    <t>28/10/2025 SE ESCALA AL COORDINADOR DE ZONA PARA ENTREGA DE ROLLOS EN SITIO | 04/11/2025 SE REALIZA LA ENTREGA DE 30 ROLLO</t>
  </si>
  <si>
    <t>2948511</t>
  </si>
  <si>
    <t>3007050232</t>
  </si>
  <si>
    <t>BARRIO ALTO ROSARIO NECOCLI</t>
  </si>
  <si>
    <t>FO-25-1747229</t>
  </si>
  <si>
    <t>28/10/2025 SE ESCALA AL COORDINADOR DE ZONA PARA ENTREGA DE ROLLOS EN SITIO | 05/11/2025 SE ENVIAN 30 ROLLOS Y SE COMPARTE GUIA CON LA USUARIA. SE CONFIRMA EL RECIBIDO POR PARTE DEL USUARIO</t>
  </si>
  <si>
    <t>2949281</t>
  </si>
  <si>
    <t>3007067483</t>
  </si>
  <si>
    <t>BARRIO VILLA VALENTINA PUERTO</t>
  </si>
  <si>
    <t>FO-25-1755442</t>
  </si>
  <si>
    <t>30/10/2025 SE CONFIRMAN DATOS, SE REALIZA ENVIO POR OPERADOR LOGISTICO | 04/11/2025 EN COMUNICACIÓN CON EL USUARIO AL NÚMERO  3163419177 INDICA QUE AUN NO HA RECIBIDO LOS ROLLOS | 05/11/2025 SE REALIZA ENVIO DE 60 ROLLOS, CON LA GUIA 2235596404 SERVIENTREGA. SE CONFIRMA ENTREGA EXITOSA POR PARTE DE LA TRANSPORTADORA</t>
  </si>
  <si>
    <t>52678</t>
  </si>
  <si>
    <t>2949347</t>
  </si>
  <si>
    <t>3007074640</t>
  </si>
  <si>
    <t>SAMANIEGO</t>
  </si>
  <si>
    <t>PTM SAMANIEGO TIENDA SAN FRANC</t>
  </si>
  <si>
    <t>FO-25-1750916</t>
  </si>
  <si>
    <t>29/10/2025 SE REALIZA ENVIO DE ROLLOS CON OPERADOR LOGISTICO | 04/11/2025 SE REALIZA ENVIO DE 30 ROLLOS, CON LA GUIA 2248145306 SERVIENTREGA. SE CONFIRMA ENTREGA EXITOSA POR PARTE DEL USUARIO</t>
  </si>
  <si>
    <t>2949649</t>
  </si>
  <si>
    <t>3007058754</t>
  </si>
  <si>
    <t>PTM TURBACO DROGUERIA Y VARIED</t>
  </si>
  <si>
    <t>FO-25-1749052</t>
  </si>
  <si>
    <t>29/10/2025 SE ESCALA AL COORDINADOR DE ZONA PARA ENTREGA DE ROLLOS EN SITIO | 05/11/2025 SE ENTREGAN 70 ROLLOS</t>
  </si>
  <si>
    <t>2949796</t>
  </si>
  <si>
    <t>3007080241</t>
  </si>
  <si>
    <t>BARRIO BOSA LAURELES BOGOTA 5</t>
  </si>
  <si>
    <t>FO-25-1749046</t>
  </si>
  <si>
    <t>2949873</t>
  </si>
  <si>
    <t>3007069415</t>
  </si>
  <si>
    <t>BARRIO LOS COLORES MEDELLIN  1</t>
  </si>
  <si>
    <t>FO-25-1749317</t>
  </si>
  <si>
    <t>29/10/2025 SE ESCALA AL COORDINADOR DE ZONA PARA ENTREGA DE ROLLOS EN SITIO | 05/11/2025 SE REALIZA ENTREGA DE 10 ROLLOS POR EL OPERADOR VELOCES CON LA GUIA V4001741277</t>
  </si>
  <si>
    <t>2949874</t>
  </si>
  <si>
    <t>3007031680</t>
  </si>
  <si>
    <t>BARRIO BARRIO PLAZA DE MERCADO</t>
  </si>
  <si>
    <t>FO-25-1768285</t>
  </si>
  <si>
    <t>01/11/2025 SE REALIZA ENTREGA DE 130 ROLLOS OK</t>
  </si>
  <si>
    <t>2949932</t>
  </si>
  <si>
    <t>3007049589</t>
  </si>
  <si>
    <t>PTM CUCUTA CARNICERIA EL TESOR</t>
  </si>
  <si>
    <t>FO-25-1749040</t>
  </si>
  <si>
    <t>29/10/2025 SE ESCALA AL COORDINADOR DE ZONA PARA ENTREGA DE ROLLOS EN SITIO | 01/11/2025 SE ENTREGAN 20 ROLLOS EXITOSO</t>
  </si>
  <si>
    <t>27430</t>
  </si>
  <si>
    <t>2950287</t>
  </si>
  <si>
    <t>3007079151</t>
  </si>
  <si>
    <t>MEDIO BAUDO</t>
  </si>
  <si>
    <t>BARRIO CL COMERCIO PUERTO MELU</t>
  </si>
  <si>
    <t>FO-25-1750985</t>
  </si>
  <si>
    <t>29/10/2025 SE ESCALA AL COORDINADOR DE ZONA PARA ENTREGA DE ROLLOS EN SITIO | 01/11/2025 SE LLAMA A LA SR VIVÍANA PARA EL ENVÍO INFORMA QUE SOLO LLEGA INTERRAPIDISIMO PERO NO SE LOGRAN ENVIAR YA QUE QUEDO DE ENVIARME LA UBICACIÓN ESPECIFICA YA QUE HACE TIEMPO ESTA ESPERANDO LOS ROLLOS Y NO LE HAN PODIDO LLEGAR | 04/11/2025 ENVÍO DE 20 ROLLOS POR INTERRA</t>
  </si>
  <si>
    <t>2950347</t>
  </si>
  <si>
    <t>3007066179</t>
  </si>
  <si>
    <t>PTM CARTAGENA RESTAURANTE Y FU</t>
  </si>
  <si>
    <t>FO-25-1749027</t>
  </si>
  <si>
    <t>29/10/2025 SE ESCALA AL COORDINADOR DE ZONA PARA ENTREGA DE ROLLOS EN SITIO | 04/11/2025 SE REALIZA ENVÍO DE 50 ROLLOS POR FLOTA CARRO SE LLAMA AL CLIENTE SE LE INFORMA QUE CUANDO LOS TENGA ME AVISE SE LLAMA AL CLIENTE INFORMA QUE YA LOS RECIBIÓ TODO OK</t>
  </si>
  <si>
    <t>2950526</t>
  </si>
  <si>
    <t>FO-25-1749183</t>
  </si>
  <si>
    <t>29/10/2025 SE ESCALA AL COORDINADOR DE ZONA PARA ENTREGA DE ROLLOS EN SITIO | 04/11/2025 SE VISITA COMERCIO SE ENTREGAN 200 ROLLOS RBM</t>
  </si>
  <si>
    <t>52490</t>
  </si>
  <si>
    <t>2950612</t>
  </si>
  <si>
    <t>3007080173</t>
  </si>
  <si>
    <t>OLAYA HERRERA</t>
  </si>
  <si>
    <t>BARRIO PUNTA ABAJO OLAYA HERRERA</t>
  </si>
  <si>
    <t>FO-25-1750915</t>
  </si>
  <si>
    <t>29/10/2025 SE REALIZA ENVIO DE ROLLOS CON OPERADOR LOGISTICO | 06/11/2025 SE REALIZA ENVIO DE 20 ROLLOS, CON LA GUIA 2248145305 SERVIENTREGA. SE CONFIRMA ENTREGA EXITOSA POR PARTE DEL USUARIO</t>
  </si>
  <si>
    <t>13667</t>
  </si>
  <si>
    <t>2950672</t>
  </si>
  <si>
    <t>3007011903</t>
  </si>
  <si>
    <t>SAN MARTIN DE LOBA</t>
  </si>
  <si>
    <t>FO-25-1750188</t>
  </si>
  <si>
    <t>29/10/2025 SE REALIZA ENVIO DE ROLLOS CON OPERADOR LOGISTICO | 06/11/2025 SE COMUNICA CON EL USUARIO MEDIANTE LLAMADA TELEFONICA  DONDE INFORMA QUE AUN NO RECIBE LOS ROLLOS | 10/11/2025 SE REALIZA ENVIO DE 50 ROLLOS, CON LA GUIA 2277307757 SERVIENTREGA. SE CONFIRMA ENTREGA EXITOSA POR PARTE DE LA TRANSPORTADORA</t>
  </si>
  <si>
    <t>2951147</t>
  </si>
  <si>
    <t>3007063411</t>
  </si>
  <si>
    <t>PTM PUERTO WILCHES SALA DE INT</t>
  </si>
  <si>
    <t>FO-25-1750186</t>
  </si>
  <si>
    <t>29/10/2025 SE REALIZA ENVIO DE ROLLOS CON OPERADOR LOGISTICO | 02/11/2025 SE REALIZA ENVIO DE 20 ROLLOS, CON LA GUIA 2187690856 SERVIENTREGA SE CONFIRMA ENTREGA EXITOSA POR PARTE DE LA TRANSPORTADORA</t>
  </si>
  <si>
    <t>2951152</t>
  </si>
  <si>
    <t>3007028376</t>
  </si>
  <si>
    <t>MULTIPAGAS CC SAN FERNANDO CAR</t>
  </si>
  <si>
    <t>FO-25-1749486</t>
  </si>
  <si>
    <t>29/10/2025 SE ESCALA AL COORDINADOR DE ZONA PARA ENTREGA DE ROLLOS EN SITIO | 04/11/2025 SE ENTREGAN 120 ROLLOS</t>
  </si>
  <si>
    <t>2951250</t>
  </si>
  <si>
    <t>3007063575</t>
  </si>
  <si>
    <t>BARRIO CENTRO BOGOTA 39</t>
  </si>
  <si>
    <t>FO-25-1749859</t>
  </si>
  <si>
    <t>29/10/2025 SE ESCALA AL COORDINADOR DE ZONA PARA ENTREGA DE ROLLOS EN SITIO | 04/11/2025 SE REALIZA ENTREGA DE 40 ROLLOS NO SE MANIPULAN TERMINALES</t>
  </si>
  <si>
    <t>2951261</t>
  </si>
  <si>
    <t>3007054780</t>
  </si>
  <si>
    <t>DISTRICOL CODECO S A S</t>
  </si>
  <si>
    <t>FO-25-1749857</t>
  </si>
  <si>
    <t>29/10/2025 SE ESCALA AL COORDINADOR DE ZONA PARA ENTREGA DE ROLLOS EN SITIO | 05/11/2025 SE REALIZÓ ENTREGA DE 20 ROLLOS PARA CB BANCOLOMBIA, NO SÉ MANIPULÓ EQUIPOS.</t>
  </si>
  <si>
    <t>2951649</t>
  </si>
  <si>
    <t>3007064978</t>
  </si>
  <si>
    <t>PTM EL CARMEN DE BOLIVAR LA SU</t>
  </si>
  <si>
    <t>FO-25-1755432</t>
  </si>
  <si>
    <t>30/10/2025 SE CONFIRMAN DATOS, SE REALIZA ENVIO POR OPERADOR LOGISTICO | 06/11/2025 SE REALIZA ENVÍO DE 110 ROLLOS POR INTERRAPIDISIMO SE LLAMA AL CLIENTE PARA QUE INFORME CUANDO YA LOS RECIBA SE LLAMA AL CLIENTE INFORMA QUE YA RECIBIÓ LOS ROLLOS OK</t>
  </si>
  <si>
    <t>2951700</t>
  </si>
  <si>
    <t>3007080048</t>
  </si>
  <si>
    <t>BARRIO PANDIGUANDO PAOPAYAN</t>
  </si>
  <si>
    <t>FO-25-1750940</t>
  </si>
  <si>
    <t>29/10/2025 SE REALIZA ENVIO DE ROLLOS CON OPERADOR LOGISTICO | 04/11/2025 ENTREGA 10 ROLLOS</t>
  </si>
  <si>
    <t>2951808</t>
  </si>
  <si>
    <t>3007014154</t>
  </si>
  <si>
    <t>BARRIO EL CARMEN</t>
  </si>
  <si>
    <t>FO-25-1750980</t>
  </si>
  <si>
    <t>29/10/2025 SE REALIZA ENVIO DE ROLLOS CON OPERADOR LOGISTICO | 06/11/2025 SE INENTA COMUNICACION CON EL USUARIO PARA VALIDAR SI RECIBIO LOS ROLLOS PERO NO HAY CONTACTO | 06/11/2025 SE REALIZA ENVIO DE 20 ROLLOS, CON LA GUIA 2277307759 SERVIENTREGA. SE CONFIRMA ENTREGA EXITOSA POR PARTE DEL USUARIO</t>
  </si>
  <si>
    <t>2951905</t>
  </si>
  <si>
    <t>3007080782</t>
  </si>
  <si>
    <t>BARRIO CL PRINCIPAL CORREGIMIENTO EL TOTUMO NECOCLI ANTI  NECOCLI</t>
  </si>
  <si>
    <t>FO-25-1751572</t>
  </si>
  <si>
    <t>29/10/2025 SE ESCALA AL COORDINADOR DE ZONA PARA ENTREGA DE ROLLOS EN SITIO | 04/11/2025 SE ENVÍAN 40 ROLLOS POR ENCOMIENDA Y SE COMPARTE GUÍA AL USUARIO, SE CONFIRMA RECEPCIÓN CON EL USUARIO</t>
  </si>
  <si>
    <t>76126</t>
  </si>
  <si>
    <t>2951994</t>
  </si>
  <si>
    <t>3007079619</t>
  </si>
  <si>
    <t>CALIMA</t>
  </si>
  <si>
    <t>BARRIO OBRERO CALIMA</t>
  </si>
  <si>
    <t>FO-25-1755114</t>
  </si>
  <si>
    <t>30/10/2025 SE ESCALA AL COORDINADOR DE ZONA PARA ENTREGA DE ROLLOS EN SITIO | 02/11/2025 SE REALIZA ENVIO DE 20 ROLLOS RBM POR INTERRAPIDISIMO CON GUIA: 700173677017 SIN NOVEDAD.</t>
  </si>
  <si>
    <t>2952074</t>
  </si>
  <si>
    <t>3007079876</t>
  </si>
  <si>
    <t>PTM ARJONA VARIEDADES Y PAPELE</t>
  </si>
  <si>
    <t>FO-25-1751564</t>
  </si>
  <si>
    <t>29/10/2025 SE ESCALA AL COORDINADOR DE ZONA PARA ENTREGA DE ROLLOS EN SITIO | 05/11/2025 SE ENTREGAN 10 ROLLOS</t>
  </si>
  <si>
    <t>2952162</t>
  </si>
  <si>
    <t>3007079021</t>
  </si>
  <si>
    <t>PTM MEDELLIN SUPERMERCADO TRAV</t>
  </si>
  <si>
    <t>FO-25-1751560</t>
  </si>
  <si>
    <t>29/10/2025 SE ESCALA AL COORDINADOR DE ZONA PARA ENTREGA DE ROLLOS EN SITIO | 03/11/2025 SE REALIZA ENTREGA DE 60 ROLLOS POR EL OPERADOR CABIFY CON LA GUIA V4001741280</t>
  </si>
  <si>
    <t>2952203</t>
  </si>
  <si>
    <t>3007058605</t>
  </si>
  <si>
    <t>PTM DIBULLA SERVICIOS JBK</t>
  </si>
  <si>
    <t>FO-25-1750961</t>
  </si>
  <si>
    <t>29/10/2025 SE REALIZA ENVIO DE ROLLOS CON OPERADOR LOGISTICO | 04/11/2025 SE INTENTA COMUNICACIÓN AL NÚMERO 3116532323 PARA CONFIRMAR ENTREGA DE ROLLOS PERO NO HAY CONTACTO, NÚMERO SIN WPP | 06/11/2025 SE INTENTA COMUNICACIÓN AL NÚMERO 3116532323 PARA CONFIRMAR ENTREGA DE ROLLOS PERO NO HAY CONTACTO, NÚMERO SIN WPP | 17/11/2025 SE REALIZA ENVIO DE 10 ROLLOS, CON LA GUIA 2277307758 SERVIENTREGA. SE CONFIRMA ENTREGA EXITOSA POR PARTE DE LA TRANSPORTADORA</t>
  </si>
  <si>
    <t>2952205</t>
  </si>
  <si>
    <t>FO-25-1756134</t>
  </si>
  <si>
    <t>30/10/2025 SE REALIZA ENVIO DE ROLLOS CON OPERADOR LOGISTICO | 04/11/2025 SE REALIZA ENVIO DE 10 ROLLOS, CON LA GUIA 2248145307 SERVIENTREGA. SE CONFIRMA ENTREGA EXITOSA POR PARTE DEL USUARIO</t>
  </si>
  <si>
    <t>2952211</t>
  </si>
  <si>
    <t>3007062358</t>
  </si>
  <si>
    <t>BARRIO VILLA ANITA BOGOTA</t>
  </si>
  <si>
    <t>FO-25-1751562</t>
  </si>
  <si>
    <t>29/10/2025 SE ESCALA AL COORDINADOR DE ZONA PARA ENTREGA DE ROLLOS EN SITIO | 01/11/2025 SE REALIZA ENTREGA DE 90 ROLLOS REDEBAN</t>
  </si>
  <si>
    <t>2952219</t>
  </si>
  <si>
    <t>FO-25-1751557</t>
  </si>
  <si>
    <t>29/10/2025 SE ESCALA AL COORDINADOR DE ZONA PARA ENTREGA DE ROLLOS EN SITIO | 03/11/2025 SE REALIZA ENTREGA DE 120 ROLLOS POR EL OPERADOR CABIFY CON LA GUIA V4001741281</t>
  </si>
  <si>
    <t>2952233</t>
  </si>
  <si>
    <t>3007032505</t>
  </si>
  <si>
    <t>COMCARD MED RED LUZ EDY</t>
  </si>
  <si>
    <t>FO-25-1751550</t>
  </si>
  <si>
    <t>29/10/2025 SE ESCALA AL COORDINADOR DE ZONA PARA ENTREGA DE ROLLOS EN SITIO | 05/11/2025 SE REALIZA ENTREGA DE 70 ROLLOS POR EL OPERADOR VELOCES CON LA GUIA V4001741282</t>
  </si>
  <si>
    <t>2952352</t>
  </si>
  <si>
    <t>3007069609</t>
  </si>
  <si>
    <t>BARRIO CALLE PRINCIPAL LLORENT</t>
  </si>
  <si>
    <t>FO-25-1750959</t>
  </si>
  <si>
    <t>29/10/2025 SE REALIZA ENVIO DE ROLLOS CON OPERADOR LOGISTICO | 01/11/2025 SE REALIZA ENVÍO DE 110 ROLLOS POR TRANSPORTADORA INTERRAPIDISIMO, ENVÍO DE ROLLOS OK</t>
  </si>
  <si>
    <t>2952485</t>
  </si>
  <si>
    <t>3007080501</t>
  </si>
  <si>
    <t>DISTRICOL MUNDO AROMA JEY</t>
  </si>
  <si>
    <t>FO-25-1751545</t>
  </si>
  <si>
    <t>29/10/2025 SE ESCALA AL COORDINADOR DE ZONA PARA ENTREGA DE ROLLOS EN SITIO | 01/11/2025 SE HACE ENTREGA DE 40 ROLLOS REDEBAN DE MANERA EXITOSA</t>
  </si>
  <si>
    <t>2952526</t>
  </si>
  <si>
    <t>3007077615</t>
  </si>
  <si>
    <t>BARRIO VRD SANTA FE MONTERIA</t>
  </si>
  <si>
    <t>FO-25-1751534</t>
  </si>
  <si>
    <t>29/10/2025 SE ESCALA AL COORDINADOR DE ZONA PARA ENTREGA DE ROLLOS EN SITIO | 01/11/2025 SE REALIZA VISITA TÉCNICA PARA ENTREGA DE 30 ROLLOS PARA DATAFONO, LA ENTREGA SE REALIZA EN LA CALLE 50 NO 7-60 EDIFICIO ANANDO BARRIO LA CASTELLANA DE MONTERÍA, RECIBE EL VIGILANTE YASIR HERNÁNDEZ</t>
  </si>
  <si>
    <t>2952532</t>
  </si>
  <si>
    <t>3007080853</t>
  </si>
  <si>
    <t>PTM BELLO CRIPTOFUA</t>
  </si>
  <si>
    <t>FO-25-1751533</t>
  </si>
  <si>
    <t>29/10/2025 SE ESCALA AL COORDINADOR DE ZONA PARA ENTREGA DE ROLLOS EN SITIO | 03/11/2025 SE REALIZA ENTREGA DE 40 ROLLOS POR EL OPERADOR VELOCES CON LA GUIA V4001741284</t>
  </si>
  <si>
    <t>2952705</t>
  </si>
  <si>
    <t>3007067215</t>
  </si>
  <si>
    <t>BARRIO CENTRO RIOSUCIO 1</t>
  </si>
  <si>
    <t>FO-25-1750914</t>
  </si>
  <si>
    <t>29/10/2025 SE REALIZA ENVIO DE ROLLOS CON OPERADOR LOGISTICO | 06/11/2025 SE INTENTA COMUNICACION CON EL USUARIO PARA VALIDAR SI YA RECIBIO LOS ROLLOS PERO NO HAY CONTACTO | 06/11/2025 EN COMUNICACIÓN CON EL USUARIO INDICA QUE AUN NO HA RECIBIDO LOS ROLLOS | 07/11/2025 SE REALIZA ENVIO DE 70 ROLLOS, CON LA GUIA 284607500 SERVIENTREGA. SE CONFIRMA ENTREGA EXITOSA POR PARTE DE LA TRANSPORTADORA</t>
  </si>
  <si>
    <t>2952909</t>
  </si>
  <si>
    <t>3007013444</t>
  </si>
  <si>
    <t>BARRIO QUIROGA II BOGOTA</t>
  </si>
  <si>
    <t>FO-25-1751518</t>
  </si>
  <si>
    <t>29/10/2025 SE ESCALA AL COORDINADOR DE ZONA PARA ENTREGA DE ROLLOS EN SITIO | 04/11/2025 SE VISITA COMERCIO, SE ENTREGAN 60 ROLLOS RBM , NO SE MANIPULAN DISPOSITIVOS</t>
  </si>
  <si>
    <t>2953179</t>
  </si>
  <si>
    <t>3007060233</t>
  </si>
  <si>
    <t>PTM BOGOTA J K RONALD LOAIZA</t>
  </si>
  <si>
    <t>FO-25-1769534 | FO-25-1751504</t>
  </si>
  <si>
    <t>06/11/2025 DURANTE LA VISITA TECNICA SE REALIZA ENTREGA DE 10 ROLLOS PARA DATÁFONO NO SE MANIPULAN EQUIPOS SIN NOVEDAD EN ENTREGA</t>
  </si>
  <si>
    <t>5079</t>
  </si>
  <si>
    <t>2953272</t>
  </si>
  <si>
    <t>3007049691</t>
  </si>
  <si>
    <t>PTM BARBOSA DROGUERIA SANTA MA</t>
  </si>
  <si>
    <t>FO-25-1751498</t>
  </si>
  <si>
    <t>29/10/2025 SE ESCALA AL COORDINADOR DE ZONA PARA ENTREGA DE ROLLOS EN SITIO | 01/11/2025 SE ENTREGAN 30 ROLLOS RBM</t>
  </si>
  <si>
    <t>2953273</t>
  </si>
  <si>
    <t>3007078173</t>
  </si>
  <si>
    <t>BARRIO ANDAKY ACEVEDO</t>
  </si>
  <si>
    <t>FO-25-1751269</t>
  </si>
  <si>
    <t>29/10/2025 SE CONFIRMAN DATOS, SE REALIZA ENVIO POR OPERADOR LOGISTICO | 30/10/2025 SE ENVÍA 20 ROLLOS SIN NOVEDAD, SE ENVÍA FOTO DE LA GUÍA AL CLIENTE</t>
  </si>
  <si>
    <t>2953296</t>
  </si>
  <si>
    <t>3007073354</t>
  </si>
  <si>
    <t>FO-25-1751480</t>
  </si>
  <si>
    <t>29/10/2025 SE ESCALA AL COORDINADOR DE ZONA PARA ENTREGA DE ROLLOS EN SITIO | 04/11/2025 SE ENTREGAN 10 ROLLOS</t>
  </si>
  <si>
    <t>2953320</t>
  </si>
  <si>
    <t>3007062635</t>
  </si>
  <si>
    <t>PTM SANTA MARTA MERCADITO LA D</t>
  </si>
  <si>
    <t>FO-25-1751487</t>
  </si>
  <si>
    <t>29/10/2025 SE ESCALA AL COORDINADOR DE ZONA PARA ENTREGA DE ROLLOS EN SITIO | 04/11/2025 SE REALIZA ENTREGA DE 20 ROLLOS PARA DATÁFONO A SATISFACCIÓN DEL CLIENTE</t>
  </si>
  <si>
    <t>2953366</t>
  </si>
  <si>
    <t>3007080131</t>
  </si>
  <si>
    <t>BARRIO ORTIZ APARTADO 1</t>
  </si>
  <si>
    <t>FO-25-1751468</t>
  </si>
  <si>
    <t>29/10/2025 SE ESCALA AL COORDINADOR DE ZONA PARA ENTREGA DE ROLLOS EN SITIO | 04/11/2025 ENTREGA DE 20 ROLLOS</t>
  </si>
  <si>
    <t>2953371</t>
  </si>
  <si>
    <t>3007076531</t>
  </si>
  <si>
    <t>BARRIO MOLINOS SUR BOGOTA</t>
  </si>
  <si>
    <t>FO-25-1751462</t>
  </si>
  <si>
    <t>29/10/2025 SE ESCALA AL COORDINADOR DE ZONA PARA ENTREGA DE ROLLOS EN SITIO | 01/11/2025 SE REALIZA ENTREGA DE 50 ROLLOS</t>
  </si>
  <si>
    <t>2953390</t>
  </si>
  <si>
    <t>3007076877</t>
  </si>
  <si>
    <t>BARRIO PRADO PINZON BOGOTA 2</t>
  </si>
  <si>
    <t>FO-25-1752618</t>
  </si>
  <si>
    <t>30/10/2025 SE ESCALA AL COORDINADOR DE ZONA PARA ENTREGA DE ROLLOS EN SITIO | 04/11/2025 SE ENTREGAN 30 ROLLOS REDEBAN</t>
  </si>
  <si>
    <t>2953436</t>
  </si>
  <si>
    <t>3007078725</t>
  </si>
  <si>
    <t>PTM BELLO DROGUERIA LA 73</t>
  </si>
  <si>
    <t>FO-25-1751474</t>
  </si>
  <si>
    <t>29/10/2025 SE ESCALA AL COORDINADOR DE ZONA PARA ENTREGA DE ROLLOS EN SITIO | 03/11/2025 SE REALIZA ENTREGA DE 30 ROLLOS POR EL OPERADOR VELOCES CON LA GUIA V4001741285</t>
  </si>
  <si>
    <t>2953492</t>
  </si>
  <si>
    <t>FO-25-1761432</t>
  </si>
  <si>
    <t>30/10/2025 SE REALIZA ENVIO DE ROLLOS CON OPERADOR LOGISTICO | 01/11/2025 SE REALIZA ENTREGA DE 30 ROLLOS RBM EN SITIO ENTREGA EXITOSA</t>
  </si>
  <si>
    <t>2953618</t>
  </si>
  <si>
    <t>3007079714</t>
  </si>
  <si>
    <t>PTM BOGOTA DROGUERIA TABOR SAL</t>
  </si>
  <si>
    <t>FO-25-1755110</t>
  </si>
  <si>
    <t>30/10/2025 SE ESCALA AL COORDINADOR DE ZONA PARA ENTREGA DE ROLLOS EN SITIO | 05/11/2025 SE VISITA COMERCIO SE ENTREGAN 20 ROLLOS RBM, NO SE MANIPULAN DISPOSITIVOS</t>
  </si>
  <si>
    <t>13683</t>
  </si>
  <si>
    <t>2953640</t>
  </si>
  <si>
    <t>3007075900</t>
  </si>
  <si>
    <t>SANTA ROSA</t>
  </si>
  <si>
    <t>BARRIO CALLE NUEVA SANTA ROSA</t>
  </si>
  <si>
    <t>FO-25-1752606</t>
  </si>
  <si>
    <t>30/10/2025 SE ESCALA AL COORDINADOR DE ZONA PARA ENTREGA DE ROLLOS EN SITIO | 04/11/2025 SE REALIZA ENTREGA DE 30 ROLLOS PARA EL CORRESPONSAL</t>
  </si>
  <si>
    <t>2953666</t>
  </si>
  <si>
    <t>3007064587</t>
  </si>
  <si>
    <t>BARRIO ZONA RURAL PUERTO GAITA</t>
  </si>
  <si>
    <t>FO-25-1752645</t>
  </si>
  <si>
    <t>30/10/2025 SE REALIZA ENVÍO DE 10 ROLLOS DE PAPEL TERMICO PARA DATÁFONO POR TRANSPORTADORA INTER RAPIDÍSIMO GUIA NO 700173496516</t>
  </si>
  <si>
    <t>2953938</t>
  </si>
  <si>
    <t>3007025172</t>
  </si>
  <si>
    <t>OPRAP EURO LA FRONTERA</t>
  </si>
  <si>
    <t>FO-25-1753566</t>
  </si>
  <si>
    <t>03/11/2025 SE REALIZA ENTREGA DE 150 ROLLOS POR EL OPERADOR VELOCES CON LA GUIA V4001741286</t>
  </si>
  <si>
    <t>2954697</t>
  </si>
  <si>
    <t>3007044361</t>
  </si>
  <si>
    <t>DISTRICOL LA BODEGA ZOMAC</t>
  </si>
  <si>
    <t>FO-25-1753810</t>
  </si>
  <si>
    <t>30/10/2025 SE ESCALA AL COORDINADOR DE ZONA PARA ENTREGA DE ROLLOS EN SITIO | 04/11/2025 ENTREGA DE 10 ROLLOS</t>
  </si>
  <si>
    <t>2954737</t>
  </si>
  <si>
    <t>3007041093</t>
  </si>
  <si>
    <t>BARRIO LAS GRANJAS BELLO</t>
  </si>
  <si>
    <t>FO-25-1753803</t>
  </si>
  <si>
    <t>03/11/2025 SE REALIZA ENTREGA DE 70 ROLLOS POR EL OPERADOR VELOCES CON LA GUIA V4001741287</t>
  </si>
  <si>
    <t>2954781</t>
  </si>
  <si>
    <t>3007039696</t>
  </si>
  <si>
    <t>BARRIO BUENOS AIRES BELLO</t>
  </si>
  <si>
    <t>FO-25-1753793</t>
  </si>
  <si>
    <t>06/11/2025 SE REALIZA ENTREGA DE 70 ROLLOS POR EL OPERADOR VELOCES CON LA GUIA V4001741288</t>
  </si>
  <si>
    <t>2954790</t>
  </si>
  <si>
    <t>3007079784</t>
  </si>
  <si>
    <t>BARRIO LOS CAMBULOS PURIFICACI</t>
  </si>
  <si>
    <t>FO-25-1753787</t>
  </si>
  <si>
    <t>30/10/2025 SE TE ENVÍO DE ROLLOS POR SOLICITUD DEL CLIENTE, ALA DIRECCIÓN ASIGNADA POR TRANSPORTADORA INTERRAPIDISOMO.</t>
  </si>
  <si>
    <t>2954818</t>
  </si>
  <si>
    <t>3007076305</t>
  </si>
  <si>
    <t>BARRIO VRD LA CURVA DE NARVAEZ</t>
  </si>
  <si>
    <t>FO-25-1753808</t>
  </si>
  <si>
    <t>30/10/2025 SE ESCALA AL COORDINADOR DE ZONA PARA ENTREGA DE ROLLOS EN SITIO | 05/11/2025 SE ENVIAN 20 ROLLOS POR ENCOMIENDA Y SE COMPARTE GUIA AL USUARIO Y SE CONFIRMA CON EL USUARIO EL RECIBIDO</t>
  </si>
  <si>
    <t>2954976</t>
  </si>
  <si>
    <t>3007032309</t>
  </si>
  <si>
    <t>CHINITA APARTADO ANTIOQUIA</t>
  </si>
  <si>
    <t>FO-25-1753781</t>
  </si>
  <si>
    <t>30/10/2025 SE ESCALA AL COORDINADOR DE ZONA PARA ENTREGA DE ROLLOS EN SITIO | 04/11/2025 ENTREGA DE 90 ROLLOS</t>
  </si>
  <si>
    <t>2955345</t>
  </si>
  <si>
    <t>3007050871</t>
  </si>
  <si>
    <t>PTM BOGOTA LA BODEGUITA BOSANA</t>
  </si>
  <si>
    <t>FO-25-1755083</t>
  </si>
  <si>
    <t>30/10/2025 SE ESCALA AL COORDINADOR DE ZONA PARA ENTREGA DE ROLLOS EN SITIO | 04/11/2025 ENTREGA DE 40 ROLLOS NO SE MANIPULAN EQUIPOS</t>
  </si>
  <si>
    <t>2955383</t>
  </si>
  <si>
    <t>FO-25-1756124</t>
  </si>
  <si>
    <t>30/10/2025 SE REALIZA ENVIO DE ROLLOS CON OPERADOR LOGISTICO | 05/11/2025 SE REALIZA ENTREGA DE 90 ROLLOS PARA DATÁFONO A SATISFACCIÓN DEL CLIENTE</t>
  </si>
  <si>
    <t>23807</t>
  </si>
  <si>
    <t>2955422</t>
  </si>
  <si>
    <t>3007055644</t>
  </si>
  <si>
    <t>TIERRALTA</t>
  </si>
  <si>
    <t>DISTRICOL SUPERMERCADO Y VARIE</t>
  </si>
  <si>
    <t>FO-25-1756127</t>
  </si>
  <si>
    <t>30/10/2025 SE REALIZA ENVIO DE ROLLOS CON OPERADOR LOGISTICO | 01/11/2025 SE REALIZÓ ENVÍO DE 20 ROLLOS PARA CB BANCOLOMBIA.</t>
  </si>
  <si>
    <t>2955489</t>
  </si>
  <si>
    <t>3007034315</t>
  </si>
  <si>
    <t>BARRIO SANTA INES DE COMFAMILI</t>
  </si>
  <si>
    <t>FO-25-1755076</t>
  </si>
  <si>
    <t>30/10/2025 SE ESCALA AL COORDINADOR DE ZONA PARA ENTREGA DE ROLLOS EN SITIO | 31/10/2025 SE REALIZA ENTREGA DE 50 ROLLOS TÉRMICOS EN EL CB SIN NOVEDAD.</t>
  </si>
  <si>
    <t>2955558</t>
  </si>
  <si>
    <t>FO-25-1755072</t>
  </si>
  <si>
    <t>30/10/2025 SE ESCALA AL COORDINADOR DE ZONA PARA ENTREGA DE ROLLOS EN SITIO | 03/11/2025 SE REALIZA ENTREGA DE 60 ROLLOS POR EL OPERADOR VELOCES CON LA GUIA V4001745542</t>
  </si>
  <si>
    <t>2955564</t>
  </si>
  <si>
    <t>3007078930</t>
  </si>
  <si>
    <t>DISTRICOL JYM DISTRIBUCIONES P</t>
  </si>
  <si>
    <t>FO-25-1761186</t>
  </si>
  <si>
    <t>30/10/2025 SE CONFIRMAN DATOS, SE REALIZA ENVIO POR OPERADOR LOGISTICO | 02/11/2025 SE REALIZA ENVIO DE 40 ROLLOS, CON LA GUIA 284607503 SERVIENTREGA SE CONFIRMA ENTREGA EXITOSA POR PARTE DE LA TRANSPORTADORA</t>
  </si>
  <si>
    <t>2955575</t>
  </si>
  <si>
    <t>3007079853</t>
  </si>
  <si>
    <t>BARRIO CENTRO JENESANO  6</t>
  </si>
  <si>
    <t>FO-25-1755069</t>
  </si>
  <si>
    <t>30/10/2025 SE ESCALA AL COORDINADOR DE ZONA PARA ENTREGA DE ROLLOS EN SITIO | 31/10/2025 SE REALIZA ENVIO DE 10 ROLLOS POR TRANSPORTADORA</t>
  </si>
  <si>
    <t>2955593</t>
  </si>
  <si>
    <t>3007047588</t>
  </si>
  <si>
    <t>BARRIO LAS VILLAS RIONEGRO SAN</t>
  </si>
  <si>
    <t>FO-25-1755064</t>
  </si>
  <si>
    <t>30/10/2025 SE ESCALA AL COORDINADOR DE ZONA PARA ENTREGA DE ROLLOS EN SITIO | 01/11/2025 SE CONTACTA CLIENTE SE ENVÍA ROLLOS PARA SAN RAFAEL , SE ESPERA CLIENTE RECLAME ROLLOS.... CLIENTE CONFIRMA QUE YA RECLAMÓ LOS ROLLOS</t>
  </si>
  <si>
    <t>2955659</t>
  </si>
  <si>
    <t>3007061319</t>
  </si>
  <si>
    <t>DISTRICOL TELMIS</t>
  </si>
  <si>
    <t>FO-25-1756122</t>
  </si>
  <si>
    <t>30/10/2025 SE REALIZA ENVIO DE ROLLOS CON OPERADOR LOGISTICO | 13/11/2025 SE REALIZA ENVIO DE 40 ROLLOS, CON LA GUIA 284607502 SERVIENTREGA. SE CONFIRMA ENTREGA EXITOSA POR PARTE DE LA TRANSPORTADORA</t>
  </si>
  <si>
    <t>2955696</t>
  </si>
  <si>
    <t>3007029998</t>
  </si>
  <si>
    <t>BARRIO BELLO LA 2000</t>
  </si>
  <si>
    <t>FO-25-1755052</t>
  </si>
  <si>
    <t>30/10/2025 SE ESCALA AL COORDINADOR DE ZONA PARA ENTREGA DE ROLLOS EN SITIO | 03/11/2025 SE REALIZA ENTREGA DE 80 ROLLOS POR EL OPERADOR VELOCES CON LA GUIA V4001745543</t>
  </si>
  <si>
    <t>2955700</t>
  </si>
  <si>
    <t>3007047447</t>
  </si>
  <si>
    <t>PTM MONTERIA  MULTISERVICIOS E</t>
  </si>
  <si>
    <t>FO-25-1755071</t>
  </si>
  <si>
    <t>30/10/2025 SE ESCALA AL COORDINADOR DE ZONA PARA ENTREGA DE ROLLOS EN SITIO | 01/11/2025 SE REALIZÓ ENTREGA DE 30 ROLLOS PARA CB BANCOLOMBIA, NO SÉ MANIPULÓ EQUIPOS.</t>
  </si>
  <si>
    <t>2955756</t>
  </si>
  <si>
    <t>3007062510</t>
  </si>
  <si>
    <t>DISTRICOL DROFAMILIA M Y M</t>
  </si>
  <si>
    <t>FO-25-1759146</t>
  </si>
  <si>
    <t>30/10/2025 SE CONFIRMAN DATOS, SE REALIZA ENVIO POR OPERADOR LOGISTICO | 01/11/2025 SE REALIZA ENVÍO DE 40 ROLLOS POR TRANSPORTADORA INTERRAPIDISIMO, ENVÍO DE ROLLOS OK</t>
  </si>
  <si>
    <t>23672</t>
  </si>
  <si>
    <t>2955776</t>
  </si>
  <si>
    <t>3007010828</t>
  </si>
  <si>
    <t>SAN ANTERO</t>
  </si>
  <si>
    <t>SAN ANTERO   CORDOBA</t>
  </si>
  <si>
    <t>FO-25-1755048</t>
  </si>
  <si>
    <t>30/10/2025 SE ESCALA AL COORDINADOR DE ZONA PARA ENTREGA DE ROLLOS EN SITIO | 05/11/2025 SE REALIZÓ ENTREGA DE 30 ROLLOS PARA CB BANCOLOMBIA, NO SÉ MANIPULÓ EQUIPOS.</t>
  </si>
  <si>
    <t>2955794</t>
  </si>
  <si>
    <t>3007023656</t>
  </si>
  <si>
    <t>COMCARD MED GUADALUPE VINA LUZ</t>
  </si>
  <si>
    <t>FO-25-1755042</t>
  </si>
  <si>
    <t>30/10/2025 SE ESCALA AL COORDINADOR DE ZONA PARA ENTREGA DE ROLLOS EN SITIO | 05/11/2025 SE REALIZA ENTREGA DE 110 ROLLOS POR EL OPERADOR VELOCES CON LA GUIA V4001745545</t>
  </si>
  <si>
    <t>2955842</t>
  </si>
  <si>
    <t>3007062745</t>
  </si>
  <si>
    <t>BARRIO JOSE ANTONIO GALAN AGUA</t>
  </si>
  <si>
    <t>FO-25-1759148</t>
  </si>
  <si>
    <t>30/10/2025 SE CONFIRMAN DATOS, SE REALIZA ENVIO POR OPERADOR LOGISTICO | 05/11/2025 SE REALIZA ENVIO DE 70 ROLLOS, CON LA GUIA 2277307762 SERVIENTREGA. SE CONFIRMA ENTREGA EXITOSA POR PARTE DE LA TRANSPORTADORA</t>
  </si>
  <si>
    <t>2955952</t>
  </si>
  <si>
    <t>3007050233</t>
  </si>
  <si>
    <t>BARRIO LAS CHANGAS NECOCLI</t>
  </si>
  <si>
    <t>FO-25-1755037</t>
  </si>
  <si>
    <t>30/10/2025 SE ESCALA AL COORDINADOR DE ZONA PARA ENTREGA DE ROLLOS EN SITIO | 05/11/2025 SE ENVIAN 60 ROLLOS POR ENCOMIENDA SE COMPARTE GUÍA A LA USUARIA. SE COFIRMA RECIBIDO PPR EL USUARIO.</t>
  </si>
  <si>
    <t>2956041</t>
  </si>
  <si>
    <t>3007078704</t>
  </si>
  <si>
    <t>PTM CALI TIENDA VETERINARIA D</t>
  </si>
  <si>
    <t>FO-25-1755032</t>
  </si>
  <si>
    <t>30/10/2025 SE ESCALA AL COORDINADOR DE ZONA PARA ENTREGA DE ROLLOS EN SITIO | 05/11/2025 SE REALIZA ENTREGA DE 60 ROLLOS</t>
  </si>
  <si>
    <t>2956042</t>
  </si>
  <si>
    <t>FO-25-1755031</t>
  </si>
  <si>
    <t>30/10/2025 SE ESCALA AL COORDINADOR DE ZONA PARA ENTREGA DE ROLLOS EN SITIO | 03/11/2025 SE REALIZA ENTREGA DE 60 ROLLOS POR EL OPERADOR VELOCES CON LA GUIA V4001745546</t>
  </si>
  <si>
    <t>2956142</t>
  </si>
  <si>
    <t>3007068139</t>
  </si>
  <si>
    <t>PTM ITAGUI DROGUERIA SAN VICE</t>
  </si>
  <si>
    <t>FO-25-1755029</t>
  </si>
  <si>
    <t>30/10/2025 SE ESCALA AL COORDINADOR DE ZONA PARA ENTREGA DE ROLLOS EN SITIO | 03/11/2025 SE REALIZA ENTREGA DE 80 ROLLOS POR EL OPERADOR VELOCES CON LA GUIA V4001745544</t>
  </si>
  <si>
    <t>2956464</t>
  </si>
  <si>
    <t>3007074093</t>
  </si>
  <si>
    <t>DISTRICOL GRANERO CENTENARIO</t>
  </si>
  <si>
    <t>FO-25-1755018</t>
  </si>
  <si>
    <t>30/10/2025 SE ESCALA AL COORDINADOR DE ZONA PARA ENTREGA DE ROLLOS EN SITIO | 04/11/2025 SE VISITA COMERCIO SE REALIZÓ ENTREGA DE 60 ROLLOS</t>
  </si>
  <si>
    <t>73319</t>
  </si>
  <si>
    <t>2956576</t>
  </si>
  <si>
    <t>3007067493</t>
  </si>
  <si>
    <t>GUAMO</t>
  </si>
  <si>
    <t>BARRIO CENTRO GUAMO 9</t>
  </si>
  <si>
    <t>FO-25-1755525</t>
  </si>
  <si>
    <t>30/10/2025 SE ESCALA AL COORDINADOR DE ZONA PARA ENTREGA DE ROLLOS EN SITIO | 30/10/2025 SE TE ENVÍO DE ROLLOS POR SOLICITUD DEL CLIENTE, ALA DIRECCIÓN ASIGNADA POR TRANSPORTADORA INTERRAPIDISOMO.</t>
  </si>
  <si>
    <t>2956759</t>
  </si>
  <si>
    <t>3007038813</t>
  </si>
  <si>
    <t>PTM SOPETRAN MEGATIENDA</t>
  </si>
  <si>
    <t>FO-25-1755660</t>
  </si>
  <si>
    <t>30/10/2025 SE ESCALA AL COORDINADOR DE ZONA PARA ENTREGA DE ROLLOS EN SITIO | 01/11/2025 SE ENTREGARON 30 ROLLOS</t>
  </si>
  <si>
    <t>2957074</t>
  </si>
  <si>
    <t>3007010173</t>
  </si>
  <si>
    <t>SANTA HELENA - ANTIOQUIA</t>
  </si>
  <si>
    <t>FO-25-1775612</t>
  </si>
  <si>
    <t>04/11/2025 SE ENTREGAN 100 ROLLOS A BLANCA SOTO.</t>
  </si>
  <si>
    <t>2957097</t>
  </si>
  <si>
    <t>3007075149</t>
  </si>
  <si>
    <t>BARRIO CALLE PRINCIPAL PUERTO</t>
  </si>
  <si>
    <t>FO-25-1756113</t>
  </si>
  <si>
    <t>30/10/2025 SE REALIZA ENVIO DE ROLLOS CON OPERADOR LOGISTICO | 06/11/2025 SE REALIZA ENVIO DE 20 ROLLOS, CON LA GUIA 284607501 SERVIENTREGA. SE CONFIRMA ENTREGA EXITOSA POR PARTE DE LA TRANSPORTADORA</t>
  </si>
  <si>
    <t>2957162</t>
  </si>
  <si>
    <t>3007038570</t>
  </si>
  <si>
    <t>DISTRICOL GRANERO Y VARIEDADES</t>
  </si>
  <si>
    <t>FO-25-1756137</t>
  </si>
  <si>
    <t>30/10/2025 SE ESCALA AL COORDINADOR DE ZONA PARA ENTREGA DE ROLLOS EN SITIO | 06/11/2025 SE ENVIAN 60 ROLLOS CON EL CONDUCTOR SE COMPARTE LA GUIA AL USUARIO Y SE COMFIRMA EL RECIBIDO.</t>
  </si>
  <si>
    <t>2957532</t>
  </si>
  <si>
    <t>3007033186</t>
  </si>
  <si>
    <t>BARRIO SUBA GAITANA BOGOTA 1</t>
  </si>
  <si>
    <t>FO-25-1756402</t>
  </si>
  <si>
    <t>30/10/2025 SE ESCALA AL COORDINADOR DE ZONA PARA ENTREGA DE ROLLOS EN SITIO | 06/11/2025 SE LLEGA A LA DIRECCIÓN INDICADA Y SE ENTREGAN 40 ROLLOS SIN MANIPULAR EQUIPOS</t>
  </si>
  <si>
    <t>2957609</t>
  </si>
  <si>
    <t>3007074670</t>
  </si>
  <si>
    <t>PTM ITAGUI RAPITIENDA LA PLACI</t>
  </si>
  <si>
    <t>FO-25-1756406</t>
  </si>
  <si>
    <t>30/10/2025 SE ESCALA AL COORDINADOR DE ZONA PARA ENTREGA DE ROLLOS EN SITIO | 03/11/2025 SE REALIZA ENTREGA DE 80 ROLLOS POR EL OPERADOR VELOCES CON LA GUIA V4001745547</t>
  </si>
  <si>
    <t>2957641</t>
  </si>
  <si>
    <t>3007079105</t>
  </si>
  <si>
    <t>BARRIO CARIBE MANIZALES</t>
  </si>
  <si>
    <t>FO-25-1756397</t>
  </si>
  <si>
    <t>30/10/2025 SE ESCALA AL COORDINADOR DE ZONA PARA ENTREGA DE ROLLOS EN SITIO | 06/11/2025 SE LLEGA AL COMERCIO SE EVIDENCIA QUE COMERCIO CUENTA CON DATÁFONO WOMPI NO SE REALIZA ENTREGA DE ROLLOS RBM SE LE INDICA VOLVER A PEDIR A LA LINEA INDICANDO QUE YA TIENE WOMPI</t>
  </si>
  <si>
    <t>2957688</t>
  </si>
  <si>
    <t>3007027653</t>
  </si>
  <si>
    <t>BARRIO KENNEDY 20   BOGOTA</t>
  </si>
  <si>
    <t>FO-25-1756521</t>
  </si>
  <si>
    <t>30/10/2025 SE ESCALA AL COORDINADOR DE ZONA PARA ENTREGA DE ROLLOS EN SITIO | 04/11/2025 SE REALIZA LA ENTREGA DE 20 ROLLOS REDEBAN</t>
  </si>
  <si>
    <t>2957691</t>
  </si>
  <si>
    <t>3007075409</t>
  </si>
  <si>
    <t>BARRIO CENTRO CUCAITA  2</t>
  </si>
  <si>
    <t>FO-25-1756584</t>
  </si>
  <si>
    <t>30/10/2025 SE ESCALA AL COORDINADOR DE ZONA PARA ENTREGA DE ROLLOS EN SITIO | 01/11/2025 SE REALIZA ENTREGA DE 30 ROLLOS RBM CON VISITA</t>
  </si>
  <si>
    <t>2957739</t>
  </si>
  <si>
    <t>3007052949</t>
  </si>
  <si>
    <t>PTM PASTO AUTOSERVICIO SURTIFA</t>
  </si>
  <si>
    <t>FO-25-1756523</t>
  </si>
  <si>
    <t>30/10/2025 SE ESCALA AL COORDINADOR DE ZONA PARA ENTREGA DE ROLLOS EN SITIO | 01/11/2025 SE REALIZA ENTREGA DE 40 ROLLOS EN EL COMERCIO</t>
  </si>
  <si>
    <t>2957980</t>
  </si>
  <si>
    <t>3007040165</t>
  </si>
  <si>
    <t>BARRIO AQUILEO PARRA VELEZ</t>
  </si>
  <si>
    <t>FO-25-1756967</t>
  </si>
  <si>
    <t>30/10/2025 SE ESCALA AL COORDINADOR DE ZONA PARA ENTREGA DE ROLLOS EN SITIO | 31/10/2025 SE REALIZA ENVIO DE 30 ROLLOS POR TRANSPORTADORA</t>
  </si>
  <si>
    <t>2958004</t>
  </si>
  <si>
    <t>FO-25-1756980</t>
  </si>
  <si>
    <t>30/10/2025 SE ESCALA AL COORDINADOR DE ZONA PARA ENTREGA DE ROLLOS EN SITIO | 03/11/2025 SE REALIZA ENTREGA DE 170 ROLLOS POR EL OPERADOR VELOCES CON LA GUIA V4001745548</t>
  </si>
  <si>
    <t>2958018</t>
  </si>
  <si>
    <t>3007040467</t>
  </si>
  <si>
    <t>BARRIO LUCERO BAJO BOGOTA 2</t>
  </si>
  <si>
    <t>FO-25-1756974</t>
  </si>
  <si>
    <t>30/10/2025 SE ESCALA AL COORDINADOR DE ZONA PARA ENTREGA DE ROLLOS EN SITIO | 04/11/2025 SE ENTREGAN 50 ROLLOS SIN MANIPULACIÓN DEL DATAFONO SIN NOVEDAD</t>
  </si>
  <si>
    <t>2958025</t>
  </si>
  <si>
    <t>3007033060</t>
  </si>
  <si>
    <t>OPRAP CC VIVA ENVIGADO SUR</t>
  </si>
  <si>
    <t>FO-25-1756971</t>
  </si>
  <si>
    <t>30/10/2025 SE ESCALA AL COORDINADOR DE ZONA PARA ENTREGA DE ROLLOS EN SITIO | 05/11/2025 SE REALIZA ENTREGA DE 130 ROLLOS POR EL OPERADOR VELOCES CON LA GUIA V4001745549</t>
  </si>
  <si>
    <t>2958133</t>
  </si>
  <si>
    <t>3007079131</t>
  </si>
  <si>
    <t>BARRIO LOS POZOS SAN VICENTE D</t>
  </si>
  <si>
    <t>FO-25-1760794</t>
  </si>
  <si>
    <t>USUARIO NO RECIBE PEDIDO</t>
  </si>
  <si>
    <t>30/10/2025 SE CONFIRMAN DATOS, SE REALIZA ENVIO POR OPERADOR LOGISTICO | 19/11/2025 SE PROCEDE A CERRAR LA SOLICITUD YA QUE EL CB SE ENCUENTRA MIGRADO A LA RED WOMPI POR LO CUAL USUARIO NO RECIBE LOS ROLLOS ENVIADOS DE REDEBAN</t>
  </si>
  <si>
    <t>2958136</t>
  </si>
  <si>
    <t>3007080248</t>
  </si>
  <si>
    <t>BARRIO NUEVA FLORESTA  CALI</t>
  </si>
  <si>
    <t>FO-25-1756963</t>
  </si>
  <si>
    <t>30/10/2025 SE ESCALA AL COORDINADOR DE ZONA PARA ENTREGA DE ROLLOS EN SITIO | 01/11/2025 SE VISITA CORRESPONSAL Y SE REALIZA ENTREGA DE 20 ROLLOS</t>
  </si>
  <si>
    <t>2958211</t>
  </si>
  <si>
    <t>3007072103</t>
  </si>
  <si>
    <t>PTM LA GUAJIRA  VARIEDADES AYS</t>
  </si>
  <si>
    <t>FO-25-1761424</t>
  </si>
  <si>
    <t>30/10/2025 SE REALIZA ENVIO DE ROLLOS CON OPERADOR LOGISTICO | 04/11/2025 EN COMUNICACIÓN CON EL USUARIO AL NÚMERO  3145081916  NOS INDICA QUE AUN NO HA RECIBIDO LOS ROLLOS | 06/11/2025 SE REALIZA ENVIO DE 20 ROLLOS, CON LA GUIA 2277307765 SERVIENTREGA. SE CONFIRMA ENTREGA EXITOSA POR PARTE DE LA TRANSPORTADORA</t>
  </si>
  <si>
    <t>2958221</t>
  </si>
  <si>
    <t>3007035993</t>
  </si>
  <si>
    <t>BARRIO LA PLEGARIA EL BANCO 1</t>
  </si>
  <si>
    <t>FO-25-1761423</t>
  </si>
  <si>
    <t>30/10/2025 SE REALIZA ENVIO DE ROLLOS CON OPERADOR LOGISTICO | 06/11/2025 SE INTETA COMUNICACIÓN CON EL USUARIO PARA VALIDAR SI YA RECIBIO LOS ROLLOS PERO NO HAY CONTACTO | 06/11/2025 SE REALIZA ENVIO DE 60 ROLLOS, CON LA GUIA 2277307764 SERVIENTREGA. SE CONFIRMA ENTREGA EXITOSA POR PARTE DEL USUARIO</t>
  </si>
  <si>
    <t>2958237</t>
  </si>
  <si>
    <t>3007026624</t>
  </si>
  <si>
    <t>DISTRICOL MISCELANEA Y PAPELER</t>
  </si>
  <si>
    <t>FO-25-1756960</t>
  </si>
  <si>
    <t>30/10/2025 SE ESCALA AL COORDINADOR DE ZONA PARA ENTREGA DE ROLLOS EN SITIO | 01/11/2025 SE REALIZA LA ENTREGA DE 80 ROLLOS DE CB AL ENCARGADO EVER CANO</t>
  </si>
  <si>
    <t>2958264</t>
  </si>
  <si>
    <t>3007014983</t>
  </si>
  <si>
    <t>BARRIO CARRERA TRONCAL ARJONA</t>
  </si>
  <si>
    <t>FO-25-1757428</t>
  </si>
  <si>
    <t>30/10/2025 SE ESCALA AL COORDINADOR DE ZONA PARA ENTREGA DE ROLLOS EN SITIO | 05/11/2025 SE ENTREGAN 70 ROLLOS</t>
  </si>
  <si>
    <t>2958364</t>
  </si>
  <si>
    <t>3007077624</t>
  </si>
  <si>
    <t>BARRIO EL RINCON DE SANTA FE S</t>
  </si>
  <si>
    <t>FO-25-1757424</t>
  </si>
  <si>
    <t>30/10/2025 SE ESCALA AL COORDINADOR DE ZONA PARA ENTREGA DE ROLLOS EN SITIO | 01/11/2025 ENTREGA DE 50 ROLLOS PARA DATAFONO NO SE MANIPULA TERMINAL</t>
  </si>
  <si>
    <t>2958380</t>
  </si>
  <si>
    <t>3007051395</t>
  </si>
  <si>
    <t>BARRIO PRADO MEDELLIN 6</t>
  </si>
  <si>
    <t>FO-25-1757418</t>
  </si>
  <si>
    <t>30/10/2025 SE ESCALA AL COORDINADOR DE ZONA PARA ENTREGA DE ROLLOS EN SITIO | 08/11/2025 SE REALIZA ENTREGA DE 140 ROLLOS POR EL OPERADOR VELOCES CON LA GUIA V4001745550</t>
  </si>
  <si>
    <t>CONTRERAS ROSSI LITZY YULIETH</t>
  </si>
  <si>
    <t>2958507</t>
  </si>
  <si>
    <t>3007078222</t>
  </si>
  <si>
    <t>DISTRICOL GRANERO AHORRAMAS</t>
  </si>
  <si>
    <t>FO-25-1757695</t>
  </si>
  <si>
    <t>30/10/2025 SE ESCALA AL COORDINADOR DE ZONA PARA ENTREGA DE ROLLOS EN SITIO | 07/11/2025 ENTREGA DE 30 ROLLOS</t>
  </si>
  <si>
    <t>2958512</t>
  </si>
  <si>
    <t>3007071861</t>
  </si>
  <si>
    <t>DISTRICOL CARNES JT</t>
  </si>
  <si>
    <t>FO-25-1757685</t>
  </si>
  <si>
    <t>30/10/2025 SE ESCALA AL COORDINADOR DE ZONA PARA ENTREGA DE ROLLOS EN SITIO | 06/11/2025 SE REALIZA ENTREGA DE 60 ROLLOS POR EL OPERADOR VELOCES CON LA GUIA V4001745551</t>
  </si>
  <si>
    <t>2958653</t>
  </si>
  <si>
    <t>FO-25-1759032</t>
  </si>
  <si>
    <t>30/10/2025 SE ESCALA AL COORDINADOR DE ZONA PARA ENTREGA DE ROLLOS EN SITIO | 06/11/2025 SE VISITA COMERCIO PARA LA ENTREGA DE ROLLOS, PERO EL ENCARGADO INDICA QUE YA LE CAMBIARON EL EQUIPO A LA NUEVA RED, EL YA SOLICITO ROLLOS PARA EL OTRO EQUIPO.</t>
  </si>
  <si>
    <t>2958799</t>
  </si>
  <si>
    <t>3007076391</t>
  </si>
  <si>
    <t>BARRIO CENTRO DEL BAJO RIONEGR</t>
  </si>
  <si>
    <t>FO-25-1759353</t>
  </si>
  <si>
    <t>30/10/2025 SE ESCALA AL COORDINADOR DE ZONA PARA ENTREGA DE ROLLOS EN SITIO | 01/11/2025 SE CONTACTA CLIENTE, SE ENVÍA ROLLOS A SAN RAFAEL , EN ESPERA CLIENTE CONFIRME... CLIENTE INDICA QUE YA RECLAMÓ LOS ROLLOS</t>
  </si>
  <si>
    <t>2958845</t>
  </si>
  <si>
    <t>3007060642</t>
  </si>
  <si>
    <t>DISTRICOL GOLDEN P&amp;J</t>
  </si>
  <si>
    <t>FO-25-1760789</t>
  </si>
  <si>
    <t>30/10/2025 SE CONFIRMAN DATOS, SE REALIZA ENVIO POR OPERADOR LOGISTICO | 04/11/2025 EN COMUNICACIÓN CON EL USUARIO AL NÚMERO 3102750183 INDICA QUE AUN NO HA RECIBIDO LOS ROLLOS | 07/11/2025 SE REALIZA ENVIO DE 80 ROLLOS, CON LA GUIA 2187690860 SERVIENTREGA. SE CONFIRMA ENTREGA EXITOSA POR PARTE DEL USUARIO</t>
  </si>
  <si>
    <t>2958875</t>
  </si>
  <si>
    <t>3007068401</t>
  </si>
  <si>
    <t>CABALLERO Y GONGORA 7</t>
  </si>
  <si>
    <t>FO-25-1759360</t>
  </si>
  <si>
    <t>30/10/2025 SE ESCALA AL COORDINADOR DE ZONA PARA ENTREGA DE ROLLOS EN SITIO | 08/11/2025 SE ENTREGA 90 ROLLOS CON VISITA</t>
  </si>
  <si>
    <t>47745</t>
  </si>
  <si>
    <t>2958943</t>
  </si>
  <si>
    <t>3007054454</t>
  </si>
  <si>
    <t>SITIONUEVO</t>
  </si>
  <si>
    <t>BARRIO CORR PALERMO SITIONUEVO</t>
  </si>
  <si>
    <t>FO-25-1759263</t>
  </si>
  <si>
    <t>30/10/2025 SE ESCALA AL COORDINADOR DE ZONA PARA ENTREGA DE ROLLOS EN SITIO | 03/11/2025 SE HACE ENTREGA DE 30 ROLLOS REDEBAN DE MANERA EXITOSA</t>
  </si>
  <si>
    <t>2958953</t>
  </si>
  <si>
    <t>FO-25-1759364</t>
  </si>
  <si>
    <t>30/10/2025 SE ESCALA AL COORDINADOR DE ZONA PARA ENTREGA DE ROLLOS EN SITIO | 04/11/2025 SE ENTREGA 130 ROLLOS</t>
  </si>
  <si>
    <t>2958967</t>
  </si>
  <si>
    <t>3007032299</t>
  </si>
  <si>
    <t>MULTIPAGAS VIVA WAJIRA</t>
  </si>
  <si>
    <t>FO-25-1760786</t>
  </si>
  <si>
    <t>30/10/2025 SE CONFIRMAN DATOS, SE REALIZA ENVIO POR OPERADOR LOGISTICO | 06/11/2025 SE REALIZA ENVIO DE 180 ROLLOS, CON LA GUIA 2277307763 SERVIENTREGA. SE CONFIRMA ENTREGA EXITOSA POR PARTE DE LA TRANSPORTADORA</t>
  </si>
  <si>
    <t>2959003</t>
  </si>
  <si>
    <t>3007079920</t>
  </si>
  <si>
    <t>DISTRICOL VARIEDADES GARCIA</t>
  </si>
  <si>
    <t>FO-25-1759350</t>
  </si>
  <si>
    <t>30/10/2025 SE ESCALA AL COORDINADOR DE ZONA PARA ENTREGA DE ROLLOS EN SITIO | 03/11/2025 SE REALIZA ENTREGA DE 10 ROLLOS POR EL OPERADOR VELOCES CON LA GUIA V4001745553</t>
  </si>
  <si>
    <t>2959007</t>
  </si>
  <si>
    <t>FO-25-1759351</t>
  </si>
  <si>
    <t>30/10/2025 SE ESCALA AL COORDINADOR DE ZONA PARA ENTREGA DE ROLLOS EN SITIO | 03/11/2025 SE REALIZA ENTREGA DE 20 ROLLOS POR EL OPERADOR VELOCES CON LA GUIA V4001745552</t>
  </si>
  <si>
    <t>2959055</t>
  </si>
  <si>
    <t>FO-25-1759897</t>
  </si>
  <si>
    <t>30/10/2025 SE ESCALA AL COORDINADOR DE ZONA PARA ENTREGA DE ROLLOS EN SITIO | 03/11/2025 SE REALIZA ENTREGA DE 30 ROLLOS POR EL OPERADOR CABIFY CON LA GUIA V4001745554</t>
  </si>
  <si>
    <t>2959058</t>
  </si>
  <si>
    <t>3007064916</t>
  </si>
  <si>
    <t>DISTRICOL DISTRICERDOS MARSELL</t>
  </si>
  <si>
    <t>FO-25-1760546</t>
  </si>
  <si>
    <t>30/10/2025 SE ESCALA AL COORDINADOR DE ZONA PARA ENTREGA DE ROLLOS EN SITIO | 05/11/2025 SE REALIZA ENTREGA DE 60 ROLLOS POR EL OPERADOR VELOCES CON LA GUIA V4001745555</t>
  </si>
  <si>
    <t>2959270</t>
  </si>
  <si>
    <t>3007068578</t>
  </si>
  <si>
    <t>VILLA DEL RIO 7</t>
  </si>
  <si>
    <t>FO-25-1760541</t>
  </si>
  <si>
    <t>30/10/2025 SE ESCALA AL COORDINADOR DE ZONA PARA ENTREGA DE ROLLOS EN SITIO | 04/11/2025 SE REALIZA LA ENTREGA DE 30 ROLLOS</t>
  </si>
  <si>
    <t>2959314</t>
  </si>
  <si>
    <t>3007045924</t>
  </si>
  <si>
    <t>PTM TURBACO MULTISERVICIOS LBM</t>
  </si>
  <si>
    <t>FO-25-1760543</t>
  </si>
  <si>
    <t>30/10/2025 SE ESCALA AL COORDINADOR DE ZONA PARA ENTREGA DE ROLLOS EN SITIO | 05/11/2025 SE ENTREGAN 60 ROLLOS</t>
  </si>
  <si>
    <t>25649</t>
  </si>
  <si>
    <t>2959316</t>
  </si>
  <si>
    <t>3007075691</t>
  </si>
  <si>
    <t>BARRIO SANTA TERESA SAN BERNAR</t>
  </si>
  <si>
    <t>FO-25-1761809</t>
  </si>
  <si>
    <t>30/10/2025 SE CONFIRMAN DATOS, SE REALIZA ENVIO POR OPERADOR LOGISTICO | 01/11/2025 SE REALIZA ENVÍO DE 40 ROLLOS CON  DATOS INFORMADOS POR CLIENTE.</t>
  </si>
  <si>
    <t>2959358</t>
  </si>
  <si>
    <t>3007068795</t>
  </si>
  <si>
    <t>DISTRICOL VARIED ESQUINA AZUL</t>
  </si>
  <si>
    <t>FO-25-1760629</t>
  </si>
  <si>
    <t>30/10/2025 SE ESCALA AL COORDINADOR DE ZONA PARA ENTREGA DE ROLLOS EN SITIO | 05/11/2025 SE REALIZA ENTREGA DE 40 ROLLOS POR EL OPERADOR VELOCES CON LA GUIA V4001745557</t>
  </si>
  <si>
    <t>2959407</t>
  </si>
  <si>
    <t>FO-25-1760539</t>
  </si>
  <si>
    <t>30/10/2025 SE ESCALA AL COORDINADOR DE ZONA PARA ENTREGA DE ROLLOS EN SITIO | 05/11/2025 SE REALIZA ENTREGA DE 70 ROLLOS POR EL OPERADOR VELOCES CON LA GUIA V4001745556</t>
  </si>
  <si>
    <t>25483</t>
  </si>
  <si>
    <t>2959484</t>
  </si>
  <si>
    <t>3007068889</t>
  </si>
  <si>
    <t>INMACULADA NARINO</t>
  </si>
  <si>
    <t>FO-25-1761808</t>
  </si>
  <si>
    <t>30/10/2025 SE CONFIRMAN DATOS, SE REALIZA ENVIO POR OPERADOR LOGISTICO | 11/11/2025 SE REALIZA ENVIO DE 40 ROLLOS, CON LA GUIA 2235596406 SERVIENTREGA. SE CONFIRMA ENTREGA EXITOSA POR PARTE DE LA TRANSPORTADORA</t>
  </si>
  <si>
    <t>2959956</t>
  </si>
  <si>
    <t>3007054811</t>
  </si>
  <si>
    <t>DISTRICOL PAPELERIA PAPIER</t>
  </si>
  <si>
    <t>FO-25-1761483</t>
  </si>
  <si>
    <t>30/10/2025 SE ESCALA AL COORDINADOR DE ZONA PARA ENTREGA DE ROLLOS EN SITIO | 03/11/2025 SE REALIZA ENTREGA DE 100 ROLLOS POR EL OPERADOR VELOCES CON LA GUIA V4001745558</t>
  </si>
  <si>
    <t>2959982</t>
  </si>
  <si>
    <t>3007043457</t>
  </si>
  <si>
    <t>PTM NECOCLI ALMACEN BENAIA</t>
  </si>
  <si>
    <t>FO-25-1761479</t>
  </si>
  <si>
    <t>30/10/2025 SE ESCALA AL COORDINADOR DE ZONA PARA ENTREGA DE ROLLOS EN SITIO | 06/11/2025 SE ENVIAN 40 ROLLOS POR ENCOMIENDA Y SE CONPARTE CON EL USUARIO, CONFIRMANDO EL RECIBIDO</t>
  </si>
  <si>
    <t>2960147</t>
  </si>
  <si>
    <t>3007079377</t>
  </si>
  <si>
    <t>BARRIO EL CONTENTO CUCUTA 4</t>
  </si>
  <si>
    <t>FO-25-1761481</t>
  </si>
  <si>
    <t>30/10/2025 SE ESCALA AL COORDINADOR DE ZONA PARA ENTREGA DE ROLLOS EN SITIO | 31/10/2025 SE REALIZA ENTREGA DE 30 ROLLOS RBM OK</t>
  </si>
  <si>
    <t>DURAN ACOSTA FRANK YONNY</t>
  </si>
  <si>
    <t>2960640</t>
  </si>
  <si>
    <t>3007061732</t>
  </si>
  <si>
    <t>DISTRICOL DETALLES CON AMOR</t>
  </si>
  <si>
    <t>FO-25-1763185</t>
  </si>
  <si>
    <t>30/10/2025 SE REALIZA ENVIO DE ROLLOS CON OPERADOR LOGISTICO | 04/11/2025 EN COMUNICACIÓN CON EL USUARIO AL NÚMERO 3214574029 INDICA QUE AUN NO HA RECIBIDO LOS ROLLOS | 07/11/2025 SE REALIZA ENVIO DE 40 ROLLOS, CON LA GUIA 2235596407 SERVIENTREGA. SE CONFIRMA ENTREGA EXITOSA POR PARTE DE LA TRANSPORTADORA</t>
  </si>
  <si>
    <t>2960670</t>
  </si>
  <si>
    <t>3007075112</t>
  </si>
  <si>
    <t>BARRIO LA BASE AEREA MARCO FID</t>
  </si>
  <si>
    <t>FO-25-1775715</t>
  </si>
  <si>
    <t>05/11/2025 SE REALIA ENTREA DE 10 ROLLOS TÉRMICOS EN EL CB SIN NOVEDAD.</t>
  </si>
  <si>
    <t>2960697</t>
  </si>
  <si>
    <t>3007031697</t>
  </si>
  <si>
    <t>BARRIO CENTRO 3 CHINU</t>
  </si>
  <si>
    <t>FO-25-1762218</t>
  </si>
  <si>
    <t>30/10/2025 SE ESCALA AL COORDINADOR DE ZONA PARA ENTREGA DE ROLLOS EN SITIO | 06/11/2025 SE REALIZÓ ENTREGA DE 110 ROLLOS PARA CB BANCOLOMBIA, NO SÉ MANIPULÓ EQUIPOS.</t>
  </si>
  <si>
    <t>2960716</t>
  </si>
  <si>
    <t>3007078867</t>
  </si>
  <si>
    <t>BARR SAN FERNANDO CARTAGENA DE</t>
  </si>
  <si>
    <t>FO-25-1761928</t>
  </si>
  <si>
    <t>30/10/2025 SE ESCALA AL COORDINADOR DE ZONA PARA ENTREGA DE ROLLOS EN SITIO | 06/11/2025 SE LLAMA AL CLIENTE PARA CONFIRMAR QUE TENGA LA RED WOMPI INFORMA QUE SI QUE YA TIENE EL DATAFONO WOMPI POR TAL MOTIVO NO SE LE LLEVA ROLLOS DE REDEBAN</t>
  </si>
  <si>
    <t>2960891</t>
  </si>
  <si>
    <t>3007050965</t>
  </si>
  <si>
    <t>PTM MEDELLIN  YURY DUCUARA HEN</t>
  </si>
  <si>
    <t>FO-25-1763054</t>
  </si>
  <si>
    <t>05/11/2025 SE REALIZA ENTREGA DE 30 ROLLOS POR EL OPERADOR VELOCES CON LA GUIA V4001757937</t>
  </si>
  <si>
    <t>2960893</t>
  </si>
  <si>
    <t>3007076873</t>
  </si>
  <si>
    <t>BARRIO JERUSALEN BARRANACABERM</t>
  </si>
  <si>
    <t>FO-25-1763184</t>
  </si>
  <si>
    <t>30/10/2025 SE REALIZA ENVIO DE ROLLOS CON OPERADOR LOGISTICO | 05/11/2025 SE REALIZA ENVIO DE 20 ROLLOS, CON LA GUIA 2187690861 SERVIENTREGA. SE CONFIRMA ENTREGA EXITOSA POR PARTE DE LA TRANSPORTADORA</t>
  </si>
  <si>
    <t>2960939</t>
  </si>
  <si>
    <t>3007028240</t>
  </si>
  <si>
    <t>COMCARD BELLO DIGINET</t>
  </si>
  <si>
    <t>FO-25-1763056</t>
  </si>
  <si>
    <t>30/10/2025 SE ESCALA AL COORDINADOR DE ZONA PARA ENTREGA DE ROLLOS EN SITIO | 06/11/2025 SE REALIZA ENTREGA DE 40 ROLLOS POR EL OPERADOR VELOCES CON LA GUIA V4001757936</t>
  </si>
  <si>
    <t>2960981</t>
  </si>
  <si>
    <t>3007079272</t>
  </si>
  <si>
    <t>DISTRICOL MASCOTAS SHOP LA ABU</t>
  </si>
  <si>
    <t>FO-25-1763052</t>
  </si>
  <si>
    <t>04/11/2025 SE REALIZA LA ENTREGA DE 20 ROLLOS DE CB AL ENCARGADO RICARDO RINCÓN</t>
  </si>
  <si>
    <t>2960986</t>
  </si>
  <si>
    <t>3007037851</t>
  </si>
  <si>
    <t>DISTRICOL TIENDA Y PANADERIA E</t>
  </si>
  <si>
    <t>FO-25-1763045</t>
  </si>
  <si>
    <t>04/11/2025 SE REALIZA LA ENTREGA DE 50 ROLLOS DE CB AL ENCARGADO MARIO ALBERTO</t>
  </si>
  <si>
    <t>2961006</t>
  </si>
  <si>
    <t>3007074980</t>
  </si>
  <si>
    <t>PTM BELLO TIENDA DE BELLEZA MA</t>
  </si>
  <si>
    <t>FO-25-1762255</t>
  </si>
  <si>
    <t>30/10/2025 SE REALIZA ENVIO DE ROLLOS CON OPERADOR LOGISTICO | 03/11/2025 SE REALIZA ENTREGA DE 90 ROLLOS POR EL OPERADOR CABIFY CON LA GUIA V4001745559</t>
  </si>
  <si>
    <t>2961088</t>
  </si>
  <si>
    <t>3007031229</t>
  </si>
  <si>
    <t>FO-25-1763039</t>
  </si>
  <si>
    <t>30/10/2025 SE ESCALA AL COORDINADOR DE ZONA PARA ENTREGA DE ROLLOS EN SITIO | 06/11/2025 EN COMUNICACIÓN CON LA SEÑORA KASANDRA GALVIS AL NUMERO 3223378938, INDICA SE ENVIEN LOS ROLLOS POR SERVICIO DE FLOTA. RECIBIDO OK</t>
  </si>
  <si>
    <t>2961135</t>
  </si>
  <si>
    <t>3007073268</t>
  </si>
  <si>
    <t>BARRIO CORREGIMIENTO SAN CAYET</t>
  </si>
  <si>
    <t>FO-25-1763048</t>
  </si>
  <si>
    <t>30/10/2025 SE ESCALA AL COORDINADOR DE ZONA PARA ENTREGA DE ROLLOS EN SITIO | 08/11/2025 SE REALIZA ENVÍO DE 30 ROLLOS POR PUERTA PUERTA AL CLIENTE. INFORMA VIA WATHSAPP, QUE YA LE LLEGARON LOS ROLLOS. SE ADJUNTA EVIDENCIA</t>
  </si>
  <si>
    <t>2961165</t>
  </si>
  <si>
    <t>3007064388</t>
  </si>
  <si>
    <t>DISTRICOL PAPELERIA 3 COLORES</t>
  </si>
  <si>
    <t>FO-25-1763036</t>
  </si>
  <si>
    <t>30/10/2025 SE ESCALA AL COORDINADOR DE ZONA PARA ENTREGA DE ROLLOS EN SITIO | 01/11/2025 SE REALIZA ENTREGA DE 40 ROLLOS CON VISITA NO SE MANIPULA TERMINAL</t>
  </si>
  <si>
    <t>2961167</t>
  </si>
  <si>
    <t>3007049946</t>
  </si>
  <si>
    <t>BARRIO EL CARMELO CARTAGENA DE</t>
  </si>
  <si>
    <t>FO-25-1763033</t>
  </si>
  <si>
    <t>30/10/2025 SE ESCALA AL COORDINADOR DE ZONA PARA ENTREGA DE ROLLOS EN SITIO | 07/11/2025 SE REALIZA ENTREGA DE 50 ROLLOS PARA EL CORRESPONSAL</t>
  </si>
  <si>
    <t>2961182</t>
  </si>
  <si>
    <t>3007058759</t>
  </si>
  <si>
    <t>PTM CUCUTA VARIEDADES BENDICI</t>
  </si>
  <si>
    <t>FO-25-1763028</t>
  </si>
  <si>
    <t>30/10/2025 SE ESCALA AL COORDINADOR DE ZONA PARA ENTREGA DE ROLLOS EN SITIO | 31/10/2025 SE ENTREGAN 30 ROLLOS REDEBAN EXITOSO</t>
  </si>
  <si>
    <t>2961203</t>
  </si>
  <si>
    <t>3007048506</t>
  </si>
  <si>
    <t>BARRIO LA CONSOLATA CARTAGENA</t>
  </si>
  <si>
    <t>FO-25-1763042</t>
  </si>
  <si>
    <t>30/10/2025 SE ESCALA AL COORDINADOR DE ZONA PARA ENTREGA DE ROLLOS EN SITIO | 07/11/2025 SE REALIZA ENTREGA DE 80 ROLLOS PARA EL CORRESPONSAL</t>
  </si>
  <si>
    <t>2961324</t>
  </si>
  <si>
    <t>3007075360</t>
  </si>
  <si>
    <t>BARRIO TUNA ALTA BOGOTA</t>
  </si>
  <si>
    <t>FO-25-1763030</t>
  </si>
  <si>
    <t>30/10/2025 SE ESCALA AL COORDINADOR DE ZONA PARA ENTREGA DE ROLLOS EN SITIO | 04/11/2025 SE HACE ENTREGA DE 30 ROLLOS DE REDEBAN</t>
  </si>
  <si>
    <t>2961683</t>
  </si>
  <si>
    <t>3007040779</t>
  </si>
  <si>
    <t>DISTRICOL AUTOSERVICIO YIRETH</t>
  </si>
  <si>
    <t>FO-25-1763254</t>
  </si>
  <si>
    <t>30/10/2025 SE ESCALA AL COORDINADOR DE ZONA PARA ENTREGA DE ROLLOS EN SITIO | 01/11/2025 SE REALIZA ENTREGA DE 60 ROLLOS EN EL COMERCIO</t>
  </si>
  <si>
    <t>2961768</t>
  </si>
  <si>
    <t>3007047655</t>
  </si>
  <si>
    <t>DISTRICOL DISTA MOTOS</t>
  </si>
  <si>
    <t>FO-25-1765194</t>
  </si>
  <si>
    <t>31/10/2025 SE CONFIRMAN DATOS, SE REALIZA ENVIO POR OPERADOR LOGISTICO | 10/11/2025 SE LLAMA A USUARIO PERO NO CONTESTA | 22/11/2025 SE REALIZA ENVIO DE 170 ROLLOS, CON LA GUIA 368692282 SERVIENTREGA. SE CONFIRMA ENTREGA EXITOSA POR PARTE DEL USUARIO</t>
  </si>
  <si>
    <t>2961799</t>
  </si>
  <si>
    <t>FO-25-1764396</t>
  </si>
  <si>
    <t>31/10/2025 SE ESCALA AL COORDINADOR DE ZONA PARA ENTREGA DE ROLLOS EN SITIO | 02/11/2025 SE REALIZA ENVIO DE 50 ROLLOS, CON LA GUIA 2187690862 SERVIENTREGA SE CONFIRMA ENTREGA EXITOSA CON EL USUARIO</t>
  </si>
  <si>
    <t>2961961</t>
  </si>
  <si>
    <t>FO-25-1764040</t>
  </si>
  <si>
    <t>31/10/2025 SE ESCALA AL COORDINADOR DE ZONA PARA ENTREGA DE ROLLOS EN SITIO | 05/11/2025 SE REALIZA VISITA TÉCNICA PARA ENTREGA DE 50 ROLLOS PARA DATÁFONO, NO SE INTERVIENE TERMINAL Y LA ENTREGA SE REALIZA SIN NOVEDAD.</t>
  </si>
  <si>
    <t>2962217</t>
  </si>
  <si>
    <t>3007079917</t>
  </si>
  <si>
    <t>DISTRICOL PAPELERIA SALO</t>
  </si>
  <si>
    <t>FO-25-1764039</t>
  </si>
  <si>
    <t>31/10/2025 SE ESCALA AL COORDINADOR DE ZONA PARA ENTREGA DE ROLLOS EN SITIO | 06/11/2025 SE REALIZA ENTREGA DE 10 ROLLOS POR EL OPERADOR VELOCES CON LA GUIA V4001757939</t>
  </si>
  <si>
    <t>2962295</t>
  </si>
  <si>
    <t>3007068357</t>
  </si>
  <si>
    <t>BARRIO JUAN XXIII MONTERIA 6</t>
  </si>
  <si>
    <t>FO-25-1764033</t>
  </si>
  <si>
    <t>31/10/2025 SE ESCALA AL COORDINADOR DE ZONA PARA ENTREGA DE ROLLOS EN SITIO | 01/11/2025 SE REALIZÓ ENTREGA DE 40 ROLLOS PARA CB BANCOLOMBIA, NO SÉ MANIPULÓ EQUIPOS.</t>
  </si>
  <si>
    <t>2962449</t>
  </si>
  <si>
    <t>3007027791</t>
  </si>
  <si>
    <t>DISTRICOL TELECOMUNICACIONES E</t>
  </si>
  <si>
    <t>FO-25-1764028</t>
  </si>
  <si>
    <t>31/10/2025 SE ESCALA AL COORDINADOR DE ZONA PARA ENTREGA DE ROLLOS EN SITIO | 06/11/2025 SE REALIZA ENTREGA DE 30 ROLLOS REDEBAN</t>
  </si>
  <si>
    <t>2962465</t>
  </si>
  <si>
    <t>3007073024</t>
  </si>
  <si>
    <t>DISTRICOL ARACADIASHOP</t>
  </si>
  <si>
    <t>FO-25-1765254</t>
  </si>
  <si>
    <t>03/11/2025 SE CONFIRMAN DATOS, SE REALIZA ENVIO POR OPERADOR LOGISTICO | 05/11/2025 SE REALIZA ENVÍO DE 20 ROLLOS REDEBAN A OFICINA PRINCIPAL ARAUQUITA, INDICACIONES DE SYTEX.</t>
  </si>
  <si>
    <t>2962469</t>
  </si>
  <si>
    <t>FO-25-1765253</t>
  </si>
  <si>
    <t>03/11/2025 SE CONFIRMAN DATOS, SE REALIZA ENVIO POR OPERADOR LOGISTICO | 10/11/2025 SE INTENTA COMUNICACION CON EL USUARIO PERO NO CONTESTA | 10/11/2025 SE REALIZA ENVIO DE 70 ROLLOS, CON LA GUIA 284607508 SERVIENTREGA. SE CONFIRMA ENTREGA EXITOSA POR PARTE DE LA TRANSPORTADORA</t>
  </si>
  <si>
    <t>2962560</t>
  </si>
  <si>
    <t>3007080059</t>
  </si>
  <si>
    <t>BARRIO EL PORVENIR SAN JOSE DEL GUAVIARE 4</t>
  </si>
  <si>
    <t>FO-25-1773360</t>
  </si>
  <si>
    <t>03/11/2025 SE REALIZA ENVIO DE ROLLOS CON OPERADOR LOGISTICO | 07/11/2025 SE REALIZA ENVIO DE 20 ROLLOS, CON LA GUIA 2235596414 SERVIENTREGA. SE CONFIRMA ENTREGA EXITOSA POR PARTE DE LA TRANSPORTADORA</t>
  </si>
  <si>
    <t>20383</t>
  </si>
  <si>
    <t>2962583</t>
  </si>
  <si>
    <t>3007032450</t>
  </si>
  <si>
    <t>LA GLORIA</t>
  </si>
  <si>
    <t>BARRIO LA MATA LA GLORIA CESAR</t>
  </si>
  <si>
    <t>FO-25-1765252</t>
  </si>
  <si>
    <t>03/11/2025 SE CONFIRMAN DATOS, SE REALIZA ENVIO POR OPERADOR LOGISTICO | 08/11/2025 SE REALIZA ENVIO DE 30 ROLLOS, CON LA GUIA 2277307768 SERVIENTREGA. SE CONFIRMA ENTREGA EXITOSA POR PARTE DE LA TRANSPORTADORA</t>
  </si>
  <si>
    <t>2962666</t>
  </si>
  <si>
    <t>3007080961</t>
  </si>
  <si>
    <t>BARRO ALFONSO LOPEZ SAN PEDRO DE URABA ANTIOQUIA SAN PEDRO DE URABA</t>
  </si>
  <si>
    <t>FO-25-1764616</t>
  </si>
  <si>
    <t>31/10/2025 SE ESCALA AL COORDINADOR DE ZONA PARA ENTREGA DE ROLLOS EN SITIO | 07/11/2025 SE REALIZA ENVIO DE 20 ROLLOS, CON LA GUIA 284607505 SERVIENTREGA. SE CONFIRMA ENTREGA EXITOSA POR PARTE DE LA TRANSPORTADORA</t>
  </si>
  <si>
    <t>2962749</t>
  </si>
  <si>
    <t>3007045370</t>
  </si>
  <si>
    <t>BARRIO POLICARPA APARTADO 1</t>
  </si>
  <si>
    <t>FO-25-1764484</t>
  </si>
  <si>
    <t>31/10/2025 SE ESCALA AL COORDINADOR DE ZONA PARA ENTREGA DE ROLLOS EN SITIO | 06/11/2025 ENTREGA DE 170 ROLLOS</t>
  </si>
  <si>
    <t>2962828</t>
  </si>
  <si>
    <t>3007079026</t>
  </si>
  <si>
    <t>BARRIO UNION AGUACHICA 2</t>
  </si>
  <si>
    <t>FO-25-1765250</t>
  </si>
  <si>
    <t>03/11/2025 SE CONFIRMAN DATOS, SE REALIZA ENVIO POR OPERADOR LOGISTICO | 05/11/2025 SE REALIZA ENVIO DE 30 ROLLOS, CON LA GUIA 2277307767 SERVIENTREGA. SE CONFIRMA ENTREGA EXITOSA POR PARTE DE LA TRANSPORTADORA</t>
  </si>
  <si>
    <t>2962833</t>
  </si>
  <si>
    <t>FO-25-1764351</t>
  </si>
  <si>
    <t>31/10/2025 SE ESCALA AL COORDINADOR DE ZONA PARA ENTREGA DE ROLLOS EN SITIO | 04/11/2025 SE ENTREGAN 20 ROLLOS RBM</t>
  </si>
  <si>
    <t>2962838</t>
  </si>
  <si>
    <t>3007057048</t>
  </si>
  <si>
    <t>BARRIO ACANDI ACANDI 1</t>
  </si>
  <si>
    <t>FO-25-1765248</t>
  </si>
  <si>
    <t>03/11/2025 SE CONFIRMAN DATOS, SE REALIZA ENVIO POR OPERADOR LOGISTICO | 10/11/2025 SE INTENTA COMUNICAR CON EL USUARIO PERO NO CONTESTA | 19/11/2025 SE REALIZA ENVIO DE 50 ROLLOS, CON LA GUIA 284607507 SERVIENTREGA. SE CONFIRMA ENTREGA EXITOSA POR PARTE DE LA TRANSPORTADORA</t>
  </si>
  <si>
    <t>70742</t>
  </si>
  <si>
    <t>2962855</t>
  </si>
  <si>
    <t>3007046075</t>
  </si>
  <si>
    <t>SAN LUIS DE SINCE</t>
  </si>
  <si>
    <t>PTM SAN LUIS DE SINCE PUNTO SE</t>
  </si>
  <si>
    <t>FO-25-1764486</t>
  </si>
  <si>
    <t>31/10/2025 SE ESCALA AL COORDINADOR DE ZONA PARA ENTREGA DE ROLLOS EN SITIO | 11/11/2025 SE VISITA COMERCIO Y SE HACE ENTREGA DE 30 ROLLOS A LA SEÑORA JULIANA VERGARA.</t>
  </si>
  <si>
    <t>2962865</t>
  </si>
  <si>
    <t>3007044235</t>
  </si>
  <si>
    <t>PTM CESAR PAPELERIA EDA</t>
  </si>
  <si>
    <t>FO-25-1764546</t>
  </si>
  <si>
    <t>31/10/2025 SE ESCALA AL COORDINADOR DE ZONA PARA ENTREGA DE ROLLOS EN SITIO | 10/11/2025 SE REALIZA ENVIO DE 40 ROLLOS, CON LA GUIA 2277307766 SERVIENTREGA. SE CONFIRMA ENTREGA EXITOSA POR PARTE DE LA TRANSPORTADORA</t>
  </si>
  <si>
    <t>2962990</t>
  </si>
  <si>
    <t>3007080638</t>
  </si>
  <si>
    <t>BARRIO LA 80 MEDELLIN 1</t>
  </si>
  <si>
    <t>FO-25-1764861</t>
  </si>
  <si>
    <t>31/10/2025 SE ESCALA AL COORDINADOR DE ZONA PARA ENTREGA DE ROLLOS EN SITIO | 05/11/2025 SE REALIZA ENTREGA DE 50 ROLLOS POR EL OPERADOR VELOCES CON LA GUIA V4001757941</t>
  </si>
  <si>
    <t>23300</t>
  </si>
  <si>
    <t>2963062</t>
  </si>
  <si>
    <t>3007079697</t>
  </si>
  <si>
    <t>COTORRA</t>
  </si>
  <si>
    <t>PTM COTORRA PAGA FACIL</t>
  </si>
  <si>
    <t>FO-25-1764865</t>
  </si>
  <si>
    <t>31/10/2025 SE ESCALA AL COORDINADOR DE ZONA PARA ENTREGA DE ROLLOS EN SITIO | 07/11/2025 SE REALIZA VISITA TÉCNICA PARA ENTREGA DE 30 ROLLOS PARA DATAFONO, NO SE INTERVIENE TERMINAL Y LA ENTREGA SE REALIZA SIN NOVEDAD.</t>
  </si>
  <si>
    <t>2963160</t>
  </si>
  <si>
    <t>3007053999</t>
  </si>
  <si>
    <t>DISTRICOL REMATE Y VAR J Y D</t>
  </si>
  <si>
    <t>FO-25-1764868</t>
  </si>
  <si>
    <t>31/10/2025 SE ESCALA AL COORDINADOR DE ZONA PARA ENTREGA DE ROLLOS EN SITIO | 10/11/2025 SE REALIZA ENTREGA DE 80 ROLLOS PARA EL CORRESPONSAL</t>
  </si>
  <si>
    <t>2963199</t>
  </si>
  <si>
    <t>3007079252</t>
  </si>
  <si>
    <t>DISTRICOL PUNTOSERVIS</t>
  </si>
  <si>
    <t>FO-25-1765245</t>
  </si>
  <si>
    <t>03/11/2025 SE CONFIRMAN DATOS, SE REALIZA ENVIO POR OPERADOR LOGISTICO | 04/11/2025 EN COMUNICACIÓN CON EL USUARIO AL NÚMERO 3178128620 NOS INDICA QUE AUN NO HA RECIBIDO LOS ROLLOS | 05/11/2025 SE REALIZA ENVIO DE 20 ROLLOS, CON LA GUIA 2187690863 SERVIENTREGA. SE CONFIRMA ENTREGA EXITOSA POR PARTE DEL USUARIO</t>
  </si>
  <si>
    <t>2963212</t>
  </si>
  <si>
    <t>3007041855</t>
  </si>
  <si>
    <t>FO-25-1764858</t>
  </si>
  <si>
    <t>31/10/2025 SE ESCALA AL COORDINADOR DE ZONA PARA ENTREGA DE ROLLOS EN SITIO | 01/11/2025 SE ENVÍAN 30 ROLLOS POR INTER RAPIDÍSIMO AL MUNICIPIO DE AGUA CLARA.</t>
  </si>
  <si>
    <t>2963234</t>
  </si>
  <si>
    <t>3007032416</t>
  </si>
  <si>
    <t>OPRAP CENTRO COMERCIAL ELITE</t>
  </si>
  <si>
    <t>FO-25-1764854</t>
  </si>
  <si>
    <t>31/10/2025 SE ESCALA AL COORDINADOR DE ZONA PARA ENTREGA DE ROLLOS EN SITIO | 01/11/2025 SE ENTREGAN 280 ROLLOS DE REDEBAN A LA SEÑORA</t>
  </si>
  <si>
    <t>2963280</t>
  </si>
  <si>
    <t>FO-25-1765048</t>
  </si>
  <si>
    <t>03/11/2025 SE ESCALA AL COORDINADOR DE ZONA PARA ENTREGA DE ROLLOS EN SITIO | 01/11/2025 SE REALIZA ENTREGA DE 250 ROLLOS REDEBAN CON VISITA, NO SE INTERVIENE EQUIPOS</t>
  </si>
  <si>
    <t>2963286</t>
  </si>
  <si>
    <t>3007063182</t>
  </si>
  <si>
    <t>PAGAFACIL  CARRERA 15</t>
  </si>
  <si>
    <t>FO-25-1765045</t>
  </si>
  <si>
    <t>03/11/2025 SE ESCALA AL COORDINADOR DE ZONA PARA ENTREGA DE ROLLOS EN SITIO | 01/11/2025 SE VISITA CORRESPONSAL Y SE REALIZA ENTREGA DE 160 ROLLOS</t>
  </si>
  <si>
    <t>2963291</t>
  </si>
  <si>
    <t>3007062976</t>
  </si>
  <si>
    <t>DISTRICOL MERCADOS LA 52</t>
  </si>
  <si>
    <t>FO-25-1765039</t>
  </si>
  <si>
    <t>03/11/2025 SE ESCALA AL COORDINADOR DE ZONA PARA ENTREGA DE ROLLOS EN SITIO | 06/11/2025 SE REALIZA ENTREGA DE 110 ROLLOS POR EL OPERADOR VELOCES CON LA GUIA V4001757943</t>
  </si>
  <si>
    <t>2963363</t>
  </si>
  <si>
    <t>3007080728</t>
  </si>
  <si>
    <t>BARRIO TRIGAL DEL NORTE CUCUTA 9</t>
  </si>
  <si>
    <t>FO-25-1765042</t>
  </si>
  <si>
    <t>03/11/2025 SE ESCALA AL COORDINADOR DE ZONA PARA ENTREGA DE ROLLOS EN SITIO | 01/11/2025 SE ENTREGAN 30 ROLLOS OK</t>
  </si>
  <si>
    <t>2963463</t>
  </si>
  <si>
    <t>3007048510</t>
  </si>
  <si>
    <t>BARRIO EL BOLSILLO CLEMENCIA</t>
  </si>
  <si>
    <t>FO-25-1765037</t>
  </si>
  <si>
    <t>03/11/2025 SE ESCALA AL COORDINADOR DE ZONA PARA ENTREGA DE ROLLOS EN SITIO | 04/11/2025 SE REALIZA ENTREGA DE 30 ROLLOS PARA EL CORRESPONSAL</t>
  </si>
  <si>
    <t>2963691</t>
  </si>
  <si>
    <t>FO-25-1765261</t>
  </si>
  <si>
    <t>31/10/2025 SE ESCALA AL COORDINADOR DE ZONA PARA ENTREGA DE ROLLOS EN SITIO | 04/11/2025 SE VISITA CORRESPONSAL Y SE REALIZA ENTREGA DE 110 ROLLOS</t>
  </si>
  <si>
    <t>2963784</t>
  </si>
  <si>
    <t>FO-25-1765441</t>
  </si>
  <si>
    <t>03/11/2025 SE ESCALA AL COORDINADOR DE ZONA PARA ENTREGA DE ROLLOS EN SITIO | 01/11/2025 SE VISITA CORRESPONSAL Y SE ENTREGAN 30 ROLLOS</t>
  </si>
  <si>
    <t>2963828</t>
  </si>
  <si>
    <t>3007070449</t>
  </si>
  <si>
    <t>DISTRICOL PROABASTOS S.A.</t>
  </si>
  <si>
    <t>FO-25-1765448</t>
  </si>
  <si>
    <t>03/11/2025 SE ESCALA AL COORDINADOR DE ZONA PARA ENTREGA DE ROLLOS EN SITIO | 06/11/2025 SE REALIZA ENTREGA DE 20 ROLLOS POR EL OPERADOR VELOCES CON LA GUIA V4001757944</t>
  </si>
  <si>
    <t>2963845</t>
  </si>
  <si>
    <t>3007024262</t>
  </si>
  <si>
    <t>COMCARD SANTO DOMINGO 1</t>
  </si>
  <si>
    <t>FO-25-1765444</t>
  </si>
  <si>
    <t>03/11/2025 SE ESCALA AL COORDINADOR DE ZONA PARA ENTREGA DE ROLLOS EN SITIO | 05/11/2025 SE REALIZA ENTREGA DE 30 ROLLOS POR EL OPERADOR VELOCES CON LA GUIA V4001757945</t>
  </si>
  <si>
    <t>2963889</t>
  </si>
  <si>
    <t>3007081160</t>
  </si>
  <si>
    <t>BARRIO BUENOS AIRES EL SANTUARIO</t>
  </si>
  <si>
    <t>FO-25-1766553</t>
  </si>
  <si>
    <t>31/10/2025 SE ESCALA AL COORDINADOR DE ZONA PARA ENTREGA DE ROLLOS EN SITIO | 05/11/2025 SE REALIZA ENTREGA DE 30 ROLLOS</t>
  </si>
  <si>
    <t>2963894</t>
  </si>
  <si>
    <t>3007078608</t>
  </si>
  <si>
    <t>BARRIO MIRADOR LA ESTANCIA DOS</t>
  </si>
  <si>
    <t>FO-25-1766963</t>
  </si>
  <si>
    <t>31/10/2025 SE ESCALA AL COORDINADOR DE ZONA PARA ENTREGA DE ROLLOS EN SITIO | 05/11/2025 EN COMUNICACIÓN CON EL CLIENTE JOSÉ RAMÍREZ INDICA QUE YA REALIZARON MIGRACIÓN WOMPI</t>
  </si>
  <si>
    <t>2964266</t>
  </si>
  <si>
    <t>3007029042</t>
  </si>
  <si>
    <t>BARRIO CENTRO OCANA</t>
  </si>
  <si>
    <t>FO-25-1766981</t>
  </si>
  <si>
    <t>COOGUASIMALES</t>
  </si>
  <si>
    <t>31/10/2025 SE CONFIRMAN DATOS, SE REALIZA ENVIO POR OPERADOR LOGISTICO | 02/11/2025 SE REALIZA ENVIO DE 40 ROLLOS, CON LA GUIA 2187690864 SERVIENTREGA SE CONFIRMA ENTREGA EXITOSA CON EL USUARIO</t>
  </si>
  <si>
    <t>2964271</t>
  </si>
  <si>
    <t>3007052485</t>
  </si>
  <si>
    <t>BARRIO CIUDAD DE CALI BOGOTA 1</t>
  </si>
  <si>
    <t>FO-25-1766548</t>
  </si>
  <si>
    <t>31/10/2025 SE ESCALA AL COORDINADOR DE ZONA PARA ENTREGA DE ROLLOS EN SITIO | 01/11/2025 DURANTE LA VISITA TECNICA SE REALIZA ENTREGA DE ROLLOS PARA DATÁFONO NO SE MANIPULAN EQUIPOS SIN NOVEDAD EN ENTREGA</t>
  </si>
  <si>
    <t>2964391</t>
  </si>
  <si>
    <t>3007069295</t>
  </si>
  <si>
    <t>BARRIO MARIA ANTONIA NECOCLI</t>
  </si>
  <si>
    <t>FO-25-1766541</t>
  </si>
  <si>
    <t>31/10/2025 SE ESCALA AL COORDINADOR DE ZONA PARA ENTREGA DE ROLLOS EN SITIO | 10/11/2025 SE ENVIAN 50 ROLLOS PARA NECOCLI CON CONDUCTOR Y SE COMPARTE LA INFORMACION A LA USUARIA, ELLA CONFIRMA EL RECIBIDO</t>
  </si>
  <si>
    <t>2964441</t>
  </si>
  <si>
    <t>3007042989</t>
  </si>
  <si>
    <t>DISTRICOL CONECTATE JD</t>
  </si>
  <si>
    <t>FO-25-1766546</t>
  </si>
  <si>
    <t>31/10/2025 SE ESCALA AL COORDINADOR DE ZONA PARA ENTREGA DE ROLLOS EN SITIO | 04/11/2025 EN LA VISITA TÉCNICA SE REALIZÓ LA ENTREGA DE 30 ROLLOS TÉRMICOS DE REDEBAN PARA EL CB.</t>
  </si>
  <si>
    <t>27810</t>
  </si>
  <si>
    <t>2964528</t>
  </si>
  <si>
    <t>3007077976</t>
  </si>
  <si>
    <t>UNION PANAMERICANA</t>
  </si>
  <si>
    <t>BARRIO CL DEL COMERCIO UNION P</t>
  </si>
  <si>
    <t>FO-25-1766975</t>
  </si>
  <si>
    <t>31/10/2025 SE CONFIRMAN DATOS, SE REALIZA ENVIO POR OPERADOR LOGISTICO | 05/11/2025 SE REALIZA ENVIO POR INTERRAPIDISIMO DE 40 ROLLOS OK</t>
  </si>
  <si>
    <t>2964889</t>
  </si>
  <si>
    <t>3007064682</t>
  </si>
  <si>
    <t>DISTRICOL ORION PC STORE</t>
  </si>
  <si>
    <t>FO-25-1766701</t>
  </si>
  <si>
    <t>31/10/2025 SE ESCALA AL COORDINADOR DE ZONA PARA ENTREGA DE ROLLOS EN SITIO | 08/11/2025 SE ENTREGAN 40 ROLLOS, SIN NOVEDAD</t>
  </si>
  <si>
    <t>2965009</t>
  </si>
  <si>
    <t>FO-25-1766700</t>
  </si>
  <si>
    <t>31/10/2025 SE ESCALA AL COORDINADOR DE ZONA PARA ENTREGA DE ROLLOS EN SITIO | 05/11/2025 SE REALIZA ENTREGA DE 20 ROLLOS POR EL OPERADOR VELOCES CON LA GUIA V4001757947</t>
  </si>
  <si>
    <t>2965095</t>
  </si>
  <si>
    <t>3007047087</t>
  </si>
  <si>
    <t>PTM BOGOTA  SOLUCIONES LA 91</t>
  </si>
  <si>
    <t>FO-25-1766960</t>
  </si>
  <si>
    <t>31/10/2025 SE ESCALA AL COORDINADOR DE ZONA PARA ENTREGA DE ROLLOS EN SITIO | 06/11/2025 SE LLEGA A LA DIRECCIÓN INDICADA Y SE ENTREGAN 30 ROLLOS RBM SIN MANIPULAR EQUIPOS</t>
  </si>
  <si>
    <t>2965223</t>
  </si>
  <si>
    <t>3007042680</t>
  </si>
  <si>
    <t>PTM BARBOSA EL PORVENIR</t>
  </si>
  <si>
    <t>FO-25-1766958</t>
  </si>
  <si>
    <t>31/10/2025 SE ESCALA AL COORDINADOR DE ZONA PARA ENTREGA DE ROLLOS EN SITIO | 05/11/2025 SE REALIZA ENTREGA DE 40 ROLLOS OK</t>
  </si>
  <si>
    <t>2965288</t>
  </si>
  <si>
    <t>3007047938</t>
  </si>
  <si>
    <t>BARRIO SAN ANTONIO DEL PESCADO</t>
  </si>
  <si>
    <t>FO-25-1767048</t>
  </si>
  <si>
    <t>31/10/2025 SE CONFIRMAN DATOS, SE REALIZA ENVIO POR OPERADOR LOGISTICO | 04/11/2025 SE ENVÍA 10 ROLLOS SIN NOVEDAD</t>
  </si>
  <si>
    <t>2965379</t>
  </si>
  <si>
    <t>3007040578</t>
  </si>
  <si>
    <t>BARRIO SAN RAFAEL BOGOTA 1</t>
  </si>
  <si>
    <t>FO-25-1767084</t>
  </si>
  <si>
    <t>31/10/2025 SE ESCALA AL COORDINADOR DE ZONA PARA ENTREGA DE ROLLOS EN SITIO | 04/11/2025 SE LLEGA AL COMERCIO SE VALÍA CERRADO SE MARCA EL NÚMERO DE CONTACTO 3202443633 CONTESTA CLIENTE LA CUAL INFORMA QUE SI LE PUEDEN DEJAR LOS ROLLOS EN EL NEGOCIO ENSEGUIDA QUE ES UN FAMILIAR LA VETERINARIA SE REALIZA ENTREGA DE PAPELERÍA EN DICHO COMERCIO</t>
  </si>
  <si>
    <t>2965452</t>
  </si>
  <si>
    <t>3007079871</t>
  </si>
  <si>
    <t>BARRIO CENTRO SAN SEBASTIAN DE BUENAVISTA 3</t>
  </si>
  <si>
    <t>FO-25-1767075</t>
  </si>
  <si>
    <t>31/10/2025 SE CONFIRMAN DATOS, SE REALIZA ENVIO POR OPERADOR LOGISTICO | 07/11/2025 SE REALIZA ENVIO DE 20 ROLLOS, CON LA GUIA 2277307769 SERVIENTREGA. SE CONFIRMA ENTREGA EXITOSA POR PARTE DE LA TRANSPORTADORA</t>
  </si>
  <si>
    <t>2965577</t>
  </si>
  <si>
    <t>3007079206</t>
  </si>
  <si>
    <t>BARRIO LA Y CAUCASIA</t>
  </si>
  <si>
    <t>FO-25-1767215</t>
  </si>
  <si>
    <t>31/10/2025 SE ESCALA AL COORDINADOR DE ZONA PARA ENTREGA DE ROLLOS EN SITIO | 06/11/2025 SE REALIZA VISITA TÉCNICA PARA ENTREGA DE 30 ROLLOS PARA DATÁFONO, NO SE INTERVIENE TERMINAL Y LA ENTREGA SE REALIZA SIN NOVEDAD.</t>
  </si>
  <si>
    <t>2965682</t>
  </si>
  <si>
    <t>3007078878</t>
  </si>
  <si>
    <t>BARRIO CHUCHURUBI MONTERIA 6</t>
  </si>
  <si>
    <t>FO-25-1767185</t>
  </si>
  <si>
    <t>31/10/2025 SE ESCALA AL COORDINADOR DE ZONA PARA ENTREGA DE ROLLOS EN SITIO | 04/11/2025 SE REALIZA LA ENTREGA DE 40 ROLLOS PARA EL CB BANCOLOMBIA, NO SE MANIPULA EQUIPOS, CB OPERANDO CON NORMALIDAD</t>
  </si>
  <si>
    <t>2965762</t>
  </si>
  <si>
    <t>FO-25-1767180</t>
  </si>
  <si>
    <t>31/10/2025 SE ESCALA AL COORDINADOR DE ZONA PARA ENTREGA DE ROLLOS EN SITIO | 10/11/2025 SE ENVIAN 30 ROLLOS CON EL CONDUCTOR SE COMPARTE LA INFORMACION AL USUARIO Y CONFIRMA EL RECIBIDO</t>
  </si>
  <si>
    <t>2965796</t>
  </si>
  <si>
    <t>3007078711</t>
  </si>
  <si>
    <t>PTM IPIALES VARIEDADES Y TIEND</t>
  </si>
  <si>
    <t>FO-25-1768378</t>
  </si>
  <si>
    <t>01/11/2025 SE ESCALA AL COORDINADOR DE ZONA PARA ENTREGA DE ROLLOS EN SITIO | 04/11/2025 SE VISITA CB. SE REALIZA ENTREGA DE 20 ROLLOS. CLIENTE INFORMA QUE EL DATAFONO FUNCIONA CORRECTAMENTE. NO SÉ MANIPULA DATAFONO</t>
  </si>
  <si>
    <t>2965884</t>
  </si>
  <si>
    <t>3007079875</t>
  </si>
  <si>
    <t>BARRIO CENTRO VISTAHERMOSA</t>
  </si>
  <si>
    <t>FO-25-1768336</t>
  </si>
  <si>
    <t>01/11/2025 SE ESCALA AL COORDINADOR DE ZONA PARA ENTREGA DE ROLLOS EN SITIO | 04/11/2025 SE REALIZA ENVIÓ DE 10 ROLLOS POR MEDIO DE TRANSPORTADORA INTER RAPIDÍSIMO GUIA NO 700173756515</t>
  </si>
  <si>
    <t>13490</t>
  </si>
  <si>
    <t>2965901</t>
  </si>
  <si>
    <t>3007028865</t>
  </si>
  <si>
    <t>NOROSI</t>
  </si>
  <si>
    <t>BARRIO CENTRO NOROSI</t>
  </si>
  <si>
    <t>FO-25-1768098</t>
  </si>
  <si>
    <t>31/10/2025 SE ESCALA AL COORDINADOR DE ZONA PARA ENTREGA DE ROLLOS EN SITIO | 10/11/2025 SE REALIZA ENVIO DE 40 ROLLOS, CON LA GUIA 2277307770 SERVIENTREGA. SE CONFIRMA ENTREGA EXITOSA POR PARTE DE LA TRANSPORTADORA</t>
  </si>
  <si>
    <t>2966013</t>
  </si>
  <si>
    <t>3007053113</t>
  </si>
  <si>
    <t>FO-25-1768639</t>
  </si>
  <si>
    <t>01/11/2025 SE ESCALA AL COORDINADOR DE ZONA PARA ENTREGA DE ROLLOS EN SITIO | 10/11/2025 SE REALIZA ENVIO DE 40 ROLLOS, CON LA GUIA 2187690892 SERVIENTREGA. SE CONFIRMA ENTREGA EXITOSA POR PARTE DE LA TRANSPORTADORA</t>
  </si>
  <si>
    <t>2966022</t>
  </si>
  <si>
    <t>3007029632</t>
  </si>
  <si>
    <t>BARRIO PARQUE PRINCIPAL BARBOS</t>
  </si>
  <si>
    <t>FO-25-1768376</t>
  </si>
  <si>
    <t>01/11/2025 SE ESCALA AL COORDINADOR DE ZONA PARA ENTREGA DE ROLLOS EN SITIO | 05/11/2025 SE REALIZA ENTREGA DE 200 ROLLOS OK</t>
  </si>
  <si>
    <t>2966024</t>
  </si>
  <si>
    <t>FO-25-1768375</t>
  </si>
  <si>
    <t>01/11/2025 SE ESCALA AL COORDINADOR DE ZONA PARA ENTREGA DE ROLLOS EN SITIO | 05/11/2025 SE REALIZA ENTREGA DE 250 ROLLOS POR EL OPERADOR VELOCES CON LA GUIA V4001757938</t>
  </si>
  <si>
    <t>2966496</t>
  </si>
  <si>
    <t>3007079304</t>
  </si>
  <si>
    <t>BARRIO SOCHAMATE JAMUNDI</t>
  </si>
  <si>
    <t>FO-25-1769025</t>
  </si>
  <si>
    <t>01/11/2025 SE ESCALA AL COORDINADOR DE ZONA PARA ENTREGA DE ROLLOS EN SITIO | 04/11/2025 SE REALIZA ENTREGA DE 50 ROLLOS REDEBAN CON VISITA, NO SE INTERVIENE EQUIPOS</t>
  </si>
  <si>
    <t>2966498</t>
  </si>
  <si>
    <t>3007024597</t>
  </si>
  <si>
    <t>REDY BELLO</t>
  </si>
  <si>
    <t>FO-25-1769000</t>
  </si>
  <si>
    <t>01/11/2025 SE ESCALA AL COORDINADOR DE ZONA PARA ENTREGA DE ROLLOS EN SITIO | 06/11/2025 SE REALIZA ENTREGA DE 210 ROLLOS POR EL OPERADOR VELOCES CON LA GUIA V4001757942</t>
  </si>
  <si>
    <t>2966522</t>
  </si>
  <si>
    <t>3007015100</t>
  </si>
  <si>
    <t>BARRIO PICACHO III MEDELLIN</t>
  </si>
  <si>
    <t>FO-25-1768530</t>
  </si>
  <si>
    <t>01/11/2025 SE ESCALA AL COORDINADOR DE ZONA PARA ENTREGA DE ROLLOS EN SITIO | 07/11/2025 SE REALIZA ENTREGA DE 150 ROLLOS POR EL OPERADOR VELOCES CON LA GUIA V4001757940</t>
  </si>
  <si>
    <t>2966533</t>
  </si>
  <si>
    <t>3007064004</t>
  </si>
  <si>
    <t>BARRIO BARRIO POLICARPA OLAYA</t>
  </si>
  <si>
    <t>FO-25-1768699</t>
  </si>
  <si>
    <t>01/11/2025 SE ESCALA AL COORDINADOR DE ZONA PARA ENTREGA DE ROLLOS EN SITIO | 10/11/2025 SE INTENTA COMUNICAR CON EL USUSARIO PERO NO CONTESTA | 17/11/2025 SE REALIZA ENVIO DE 120 ROLLOS, CON LA GUIA 2248145311 SERVIENTREGA. SE CONFIRMA ENTREGA EXITOSA POR PARTE DE LA TRANSPORTADORA</t>
  </si>
  <si>
    <t>2966538</t>
  </si>
  <si>
    <t>3007063241</t>
  </si>
  <si>
    <t>DISTRICOL KAIROS STORE</t>
  </si>
  <si>
    <t>FO-25-1768503</t>
  </si>
  <si>
    <t>01/11/2025 SE ENTREGAN 60 ROLLOS EN DIRECCIÓN INDICADA POR EL CLIENTE.</t>
  </si>
  <si>
    <t>2966582</t>
  </si>
  <si>
    <t>3007080704</t>
  </si>
  <si>
    <t>BARRIO FUNDADORES VILLANUEVA 6</t>
  </si>
  <si>
    <t>FO-25-1769314</t>
  </si>
  <si>
    <t>01/11/2025 SE CONFIRMAN DATOS, SE REALIZA ENVIO POR OPERADOR LOGISTICO | 07/11/2025 SE REALIZA ENVIO DE 30 ROLLOS, CON LA GUIA 2235596412 SERVIENTREGA. SE CONFIRMA ENTREGA EXITOSA POR PARTE DEL USUARIO</t>
  </si>
  <si>
    <t>2966604</t>
  </si>
  <si>
    <t>3007080447</t>
  </si>
  <si>
    <t>BARRIO YESCA GRANDE QUIBDO  2</t>
  </si>
  <si>
    <t>FO-25-1769128</t>
  </si>
  <si>
    <t>01/11/2025 SE REALIZA ENVIO DE ROLLOS CON OPERADOR LOGISTICO | 10/11/2025 SE LLAMA AL USUARIO PERO NO CONTESTA | 10/11/2025 SE REALIZA ENVIO DE 20 ROLLOS, CON LA GUIA 284607509 SERVIENTREGA. SE CONFIRMA ENTREGA EXITOSA POR PARTE DE LA TRANSPORTADORA</t>
  </si>
  <si>
    <t>2966606</t>
  </si>
  <si>
    <t>3007079049</t>
  </si>
  <si>
    <t>BARRIO CANEY CALI 5</t>
  </si>
  <si>
    <t>FO-25-1768522</t>
  </si>
  <si>
    <t>01/11/2025 SE ESCALA AL COORDINADOR DE ZONA PARA ENTREGA DE ROLLOS EN SITIO | 04/11/2025 SE REALIZA ENTREGA DE 20 ROLLOS REDEBAN</t>
  </si>
  <si>
    <t>2966609</t>
  </si>
  <si>
    <t>3007079237</t>
  </si>
  <si>
    <t>DISTRICOL VARIEDADES LEON</t>
  </si>
  <si>
    <t>FO-25-1768517</t>
  </si>
  <si>
    <t>01/11/2025 SE ESCALA AL COORDINADOR DE ZONA PARA ENTREGA DE ROLLOS EN SITIO | 05/11/2025 SE ENTREGAN 70 ROLLOS.</t>
  </si>
  <si>
    <t>2966614</t>
  </si>
  <si>
    <t>3007067906</t>
  </si>
  <si>
    <t>DISTRICOL MISCELANEA MEBARAK</t>
  </si>
  <si>
    <t>FO-25-1768509</t>
  </si>
  <si>
    <t>01/11/2025 SE ENTREGAN 40 ROLLOS EN DIRECCIÓN INDICADA POR EL CLIENTE</t>
  </si>
  <si>
    <t>2966618</t>
  </si>
  <si>
    <t>3007068232</t>
  </si>
  <si>
    <t>DISTRICOL MISCELANEA BLESSED</t>
  </si>
  <si>
    <t>FO-25-1768506</t>
  </si>
  <si>
    <t>01/11/2025 SE VISITA COMERCIO Y SE ENTREGAN 40 ROLLOS EN DIRECCIÓN INDICADA POR EL CLIENTE.</t>
  </si>
  <si>
    <t>2966619</t>
  </si>
  <si>
    <t>3007058301</t>
  </si>
  <si>
    <t>BARRIO EL TRES TURBO</t>
  </si>
  <si>
    <t>FO-25-1768498</t>
  </si>
  <si>
    <t>01/11/2025 SE ESCALA AL COORDINADOR DE ZONA PARA ENTREGA DE ROLLOS EN SITIO | 10/11/2025 ENTREGA DE 40 ROLOS</t>
  </si>
  <si>
    <t>2966621</t>
  </si>
  <si>
    <t>3007078241</t>
  </si>
  <si>
    <t>BARRIO MONTE BLANCO BOGOTA  2</t>
  </si>
  <si>
    <t>FO-25-1768494</t>
  </si>
  <si>
    <t>01/11/2025 SE ESCALA AL COORDINADOR DE ZONA PARA ENTREGA DE ROLLOS EN SITIO | 04/11/2025 SE VISITA COMERCIO, SE ENTREGAN 20 ROLLOS RBM, NO SE MANIPULAN DISPOSITIVOS</t>
  </si>
  <si>
    <t>2966624</t>
  </si>
  <si>
    <t>3007055496</t>
  </si>
  <si>
    <t>BARRIO PANTANITOS BOGOTA</t>
  </si>
  <si>
    <t>FO-25-1768491</t>
  </si>
  <si>
    <t>01/11/2025 SE ESCALA AL COORDINADOR DE ZONA PARA ENTREGA DE ROLLOS EN SITIO | 04/11/2025 SE LLEGA A LA DIRECCIÓN INDICADA Y SE ENTREGAN 30 ROLLOS RBM SIN MANIPULAR EQUIPOS</t>
  </si>
  <si>
    <t>2966665</t>
  </si>
  <si>
    <t>3007068833</t>
  </si>
  <si>
    <t>BARRIO EL PARAISO CALI</t>
  </si>
  <si>
    <t>FO-25-1769004</t>
  </si>
  <si>
    <t>01/11/2025 SE ESCALA AL COORDINADOR DE ZONA PARA ENTREGA DE ROLLOS EN SITIO | 05/11/2025 SE REALIZA ENTREGA DE 30 ROLLOS TÉRMICOS EN EL CB SIN NOVEDAD.</t>
  </si>
  <si>
    <t>2966666</t>
  </si>
  <si>
    <t>3007076110</t>
  </si>
  <si>
    <t>PTM BOGOTA HERRAJES E INSUMOS</t>
  </si>
  <si>
    <t>FO-25-1769002</t>
  </si>
  <si>
    <t>01/11/2025 SE ESCALA AL COORDINADOR DE ZONA PARA ENTREGA DE ROLLOS EN SITIO | 06/11/2025 SE REALIZA ENTREGA DE 30 ROLLOS NO SE MANIPULAN TERMINALES</t>
  </si>
  <si>
    <t>2966767</t>
  </si>
  <si>
    <t>3007047890</t>
  </si>
  <si>
    <t>DISTRICOL MENSAJERIA ZUUUM</t>
  </si>
  <si>
    <t>FO-25-1769887</t>
  </si>
  <si>
    <t>01/11/2025 SE ESCALA AL COORDINADOR DE ZONA PARA ENTREGA DE ROLLOS EN SITIO | 04/11/2025 SE REALIZA ENTREGA DE 90 ROLLOS</t>
  </si>
  <si>
    <t>2966770</t>
  </si>
  <si>
    <t>3007037271</t>
  </si>
  <si>
    <t>DISTRICOL PAPELERIA Y FOTOCOPI</t>
  </si>
  <si>
    <t>FO-25-1774034</t>
  </si>
  <si>
    <t>04/11/2025 SE REALIZA ENVIO DE ROLLOS POR FLOTA | 08/11/2025 SE ENVÍAN 70 ROLLOS OK, CLIENTE CONFIRMA RECIBIDO</t>
  </si>
  <si>
    <t>2966775</t>
  </si>
  <si>
    <t>3007036942</t>
  </si>
  <si>
    <t>DISTRICOL 1115 SOLUCIONES</t>
  </si>
  <si>
    <t>FO-25-1769868</t>
  </si>
  <si>
    <t>01/11/2025 SE ESCALA AL COORDINADOR DE ZONA PARA ENTREGA DE ROLLOS EN SITIO | 07/11/2025 SE REALIZA ENTREGA DE 30 ROLLOS POR EL OPERADOR VELOCES CON LA GUIA V4001757950</t>
  </si>
  <si>
    <t>2966945</t>
  </si>
  <si>
    <t>3007044713</t>
  </si>
  <si>
    <t>DISTRICOL INSPIRACION ASUNCION</t>
  </si>
  <si>
    <t>FO-25-1775622</t>
  </si>
  <si>
    <t>06/11/2025 SE LLEGA AL CB Y SE ENCONTRÓ CERRADO, SE REALIZA GESTIÓN TELEFÓNICA Y NO HUBO CONTACTO NI POR WHATSAPP</t>
  </si>
  <si>
    <t>2966946</t>
  </si>
  <si>
    <t>3007075268</t>
  </si>
  <si>
    <t>BARRIO LEON TRECE PITALITO</t>
  </si>
  <si>
    <t>FO-25-1775537</t>
  </si>
  <si>
    <t>04/11/2025 SE CONFIRMAN DATOS, SE REALIZA ENVIO POR OPERADOR LOGISTICO | 07/11/2025 SE REALIZA ENVIO DE 30 ROLLOS, CON LA GUIA 2235596420 SERVIENTREGA. SE CONFIRMA ENTREGA EXITOSA POR PARTE DE LA TRANSPORTADORA</t>
  </si>
  <si>
    <t>2966947</t>
  </si>
  <si>
    <t>3007055395</t>
  </si>
  <si>
    <t>PTM JAMUNDI VARIEDADES LAS 2K</t>
  </si>
  <si>
    <t>FO-25-1769882</t>
  </si>
  <si>
    <t>01/11/2025 SE ESCALA AL COORDINADOR DE ZONA PARA ENTREGA DE ROLLOS EN SITIO | 04/11/2025 SE REALIZA ENTREGA DE 10 ROLLOS REDEBAN CON VISITA, NO SE INTERVIENE EQUIPOS</t>
  </si>
  <si>
    <t>2966955</t>
  </si>
  <si>
    <t>3007075707</t>
  </si>
  <si>
    <t>DISTRICOL DROGUERIA AHORROMAS</t>
  </si>
  <si>
    <t>FO-25-1769871</t>
  </si>
  <si>
    <t>01/11/2025 SE ESCALA AL COORDINADOR DE ZONA PARA ENTREGA DE ROLLOS EN SITIO | 04/11/2025 SE REALIZA ENTREGA DE 30 ROLLOS REDEBAN CON VISITA, NO SE INTERVIENE EQUIPOS</t>
  </si>
  <si>
    <t>2966966</t>
  </si>
  <si>
    <t>3007064780</t>
  </si>
  <si>
    <t>BARRIO PARAGUACHON MAICAO</t>
  </si>
  <si>
    <t>FO-25-1774033</t>
  </si>
  <si>
    <t>04/11/2025 SE REALIZA ENVIO DE ROLLOS CON OPERADOR LOGISTICO | 08/11/2025 SE REALIZA ENVIO DE 20 ROLLOS, CON LA GUIA 2277307772 SERVIENTREGA. SE CONFIRMA ENTREGA EXITOSA POR PARTE DE LA TRANSPORTADORA</t>
  </si>
  <si>
    <t>2966968</t>
  </si>
  <si>
    <t>3007040600</t>
  </si>
  <si>
    <t>BARRIO FRONTINITO TURBO</t>
  </si>
  <si>
    <t>FO-25-1770872</t>
  </si>
  <si>
    <t>02/11/2025 SE ESCALA AL COORDINADOR DE ZONA PARA ENTREGA DE ROLLOS EN SITIO | 10/11/2025 ENTREGA DE 170 ROLLOS</t>
  </si>
  <si>
    <t>2966982</t>
  </si>
  <si>
    <t>3007030302</t>
  </si>
  <si>
    <t>PAGAFACIL VAQUITA CALDAS</t>
  </si>
  <si>
    <t>FO-25-1775616</t>
  </si>
  <si>
    <t>05/11/2025 SE REALIZA LA ENTREGA DE 180 ROLLOS DE CB A LA ENCARGADA DIANA TABORDA</t>
  </si>
  <si>
    <t>2966986</t>
  </si>
  <si>
    <t>3007048475</t>
  </si>
  <si>
    <t>BARRIO MOCHUELO BOGOTA</t>
  </si>
  <si>
    <t>FO-25-1770861</t>
  </si>
  <si>
    <t>02/11/2025 SE ESCALA AL COORDINADOR DE ZONA PARA ENTREGA DE ROLLOS EN SITIO | 05/11/2025 SE REALIZA ENTREGA DE 50 ROLLOS</t>
  </si>
  <si>
    <t>2967029</t>
  </si>
  <si>
    <t>3007054317</t>
  </si>
  <si>
    <t>DISTRICOL EDS LA FERIA</t>
  </si>
  <si>
    <t>FO-25-1775535</t>
  </si>
  <si>
    <t>04/11/2025 SE CONFIRMAN DATOS, SE REALIZA ENVIO POR OPERADOR LOGISTICO | 19/11/2025 SE REALIZA ENVÍO DE 30 ROLLOS SE LLAMA AL CLIENTE PARA INFORMARLE QUE CUANDO LOS TENGA ME AVISE</t>
  </si>
  <si>
    <t>2967032</t>
  </si>
  <si>
    <t>3007041834</t>
  </si>
  <si>
    <t>BARRIO TRONCAL DEL CARIBE DIBU</t>
  </si>
  <si>
    <t>FO-25-1771282</t>
  </si>
  <si>
    <t>02/11/2025 SE REALIZA ENVIO DE ROLLOS CON OPERADOR LOGISTICO | 17/11/2025 SE REALIZA ENVIO DE 10 ROLLOS, CON LA GUIA 2277307771 SERVIENTREGA. SE CONFIRMA ENTREGA EXITOSA POR PARTE DE LA TRANSPORTADORA</t>
  </si>
  <si>
    <t>2967055</t>
  </si>
  <si>
    <t>FO-25-1770865</t>
  </si>
  <si>
    <t>02/11/2025 SE ESCALA AL COORDINADOR DE ZONA PARA ENTREGA DE ROLLOS EN SITIO | 06/11/2025 SE VISITA COMERCIO SE REALIZÓ ENTREGA DE 40 ROLLOS</t>
  </si>
  <si>
    <t>2967071</t>
  </si>
  <si>
    <t>3007057241</t>
  </si>
  <si>
    <t>BARRIO LEON XIII SOACHA 6</t>
  </si>
  <si>
    <t>FO-25-1770859</t>
  </si>
  <si>
    <t>02/11/2025 SE ESCALA AL COORDINADOR DE ZONA PARA ENTREGA DE ROLLOS EN SITIO | 04/11/2025 ENTREGA DE 20 ROLLOS NO SE MANIPULAN EQUIPOS</t>
  </si>
  <si>
    <t>2967090</t>
  </si>
  <si>
    <t>3007080103</t>
  </si>
  <si>
    <t>DISTRICOL TIENDA PLAN B</t>
  </si>
  <si>
    <t>FO-25-1770842</t>
  </si>
  <si>
    <t>02/11/2025 SE ESCALA AL COORDINADOR DE ZONA PARA ENTREGA DE ROLLOS EN SITIO | 07/11/2025 SE ENTREGAN 20 ROLLOS EN EL COMERCIO NO SE MANIPULAN EQUIPOS</t>
  </si>
  <si>
    <t>2967110</t>
  </si>
  <si>
    <t>3007069804</t>
  </si>
  <si>
    <t>BARRIO LA LUZ BARRANQUILLA  4</t>
  </si>
  <si>
    <t>FO-25-1770855</t>
  </si>
  <si>
    <t>02/11/2025 SE ESCALA AL COORDINADOR DE ZONA PARA ENTREGA DE ROLLOS EN SITIO | 05/11/2025 SE REALIZA VISITA SE ENTREGA 40 ROLLOS</t>
  </si>
  <si>
    <t>2967111</t>
  </si>
  <si>
    <t>FO-25-1770852</t>
  </si>
  <si>
    <t>02/11/2025 SE ESCALA AL COORDINADOR DE ZONA PARA ENTREGA DE ROLLOS EN SITIO | 06/11/2025 SE REALIZA ENTREGA DE 40 ROLLOS POR EL OPERADOR VELOCES CON LA GUIA V4001757949</t>
  </si>
  <si>
    <t>2967115</t>
  </si>
  <si>
    <t>3007078705</t>
  </si>
  <si>
    <t>PTM CALI ALKA EXPRESS</t>
  </si>
  <si>
    <t>FO-25-1770847</t>
  </si>
  <si>
    <t>02/11/2025 SE ESCALA AL COORDINADOR DE ZONA PARA ENTREGA DE ROLLOS EN SITIO | 05/11/2025 SE REALIZA ENTREGA DE 20 ROLLOS TÉRMICOS EN EL CB SIN NOVEDAD.</t>
  </si>
  <si>
    <t>5284</t>
  </si>
  <si>
    <t>2967140</t>
  </si>
  <si>
    <t>3007079306</t>
  </si>
  <si>
    <t>FRONTINO</t>
  </si>
  <si>
    <t>BARRIO PARQUE PRINCIPAL FRONTI</t>
  </si>
  <si>
    <t>FO-25-1778558</t>
  </si>
  <si>
    <t>01/11/2025 SE CONFIRMAN DATOS, SE REALIZA ENVIO POR OPERADOR LOGISTICO | 07/11/2025 SE REALIZA ENVIO DE 40 ROLLOS, CON LA GUIA 992207089 LOGICUARTAS. SE CONFIRMA ENTREGA EXITOSA POR PARTE DE LA TRANSPORTADORA</t>
  </si>
  <si>
    <t>2967211</t>
  </si>
  <si>
    <t>3007054320</t>
  </si>
  <si>
    <t>DISTRICOL FERREAGRO</t>
  </si>
  <si>
    <t>FO-25-1770849</t>
  </si>
  <si>
    <t>02/11/2025 SE ESCALA AL COORDINADOR DE ZONA PARA ENTREGA DE ROLLOS EN SITIO | 05/11/2025 SE REALIZA VISITA TÉCNICA PARA ENTREGA DE 30 ROLLOS PARA DATÁFONO, NO SE INTERVIENE TERMINAL Y LA ENTREGA SE REALIZA SIN NOVEDAD.</t>
  </si>
  <si>
    <t>5649</t>
  </si>
  <si>
    <t>2967226</t>
  </si>
  <si>
    <t>3007079406</t>
  </si>
  <si>
    <t>SAN CARLOS</t>
  </si>
  <si>
    <t>BARRIO SAN CARLOS SAN  2 CARLO</t>
  </si>
  <si>
    <t>FO-25-1771280</t>
  </si>
  <si>
    <t>02/11/2025 SE REALIZA ENVIO DE ROLLOS CON OPERADOR LOGISTICO | 08/11/2025 SE REALIZA ENVIO DE 20 ROLLOS, CON LA GUIA 284607510 SERVIENTREGA. SE CONFIRMA ENTREGA EXITOSA POR PARTE DE LA TRANSPORTADORA</t>
  </si>
  <si>
    <t>2967306</t>
  </si>
  <si>
    <t>3007037389</t>
  </si>
  <si>
    <t>BARRIO CALLE CENTENARIO SEGOVI</t>
  </si>
  <si>
    <t>FO-25-1776079</t>
  </si>
  <si>
    <t>04/11/2025 SE CONFIRMAN DATOS, SE REALIZA ENVIO POR OPERADOR LOGISTICO | 19/11/2025 SE REALIZA ENVIO DE 10 ROLLOS, CON LA GUIA 284607515 SERVIENTREGA. SE CONFIRMA ENTREGA EXITOSA POR PARTE DE LA TRANSPORTADORA</t>
  </si>
  <si>
    <t>2967459</t>
  </si>
  <si>
    <t>3007048102</t>
  </si>
  <si>
    <t>FO-25-1770889</t>
  </si>
  <si>
    <t>02/11/2025 SE ESCALA AL COORDINADOR DE ZONA PARA ENTREGA DE ROLLOS EN SITIO | 05/11/2025 SE HACE ENTREGA DE 90 ROLLOS REDEBAN DE MANERA EXITOSA</t>
  </si>
  <si>
    <t>2967585</t>
  </si>
  <si>
    <t>3007075549</t>
  </si>
  <si>
    <t>PTM CAUCASIA D' TODITOS MIL LO</t>
  </si>
  <si>
    <t>FO-25-1771270</t>
  </si>
  <si>
    <t>02/11/2025 SE ESCALA AL COORDINADOR DE ZONA PARA ENTREGA DE ROLLOS EN SITIO | 06/11/2025 SE REALIZA VISITA TÉCNICA PARA ENTREGA DE 10 ROLLOS PARA DATÁFONO, NO SE INTERVIENE TERMINAL Y LA ENTREGA SE REALIZA SIN NOVEDAD.</t>
  </si>
  <si>
    <t>5093</t>
  </si>
  <si>
    <t>2967599</t>
  </si>
  <si>
    <t>3007061553</t>
  </si>
  <si>
    <t>BETULIA</t>
  </si>
  <si>
    <t>BARRIO BETULIA BETULIA 1</t>
  </si>
  <si>
    <t>FO-25-1775600</t>
  </si>
  <si>
    <t>04/11/2025 SE CONFIRMAN DATOS, SE REALIZA ENVIO POR OPERADOR LOGISTICO | 07/11/2025 SE REALIZA ENVIO DE 10 ROLLOS, CON LA GUIA 284607513 SERVIENTREGA. SE CONFIRMA ENTREGA EXITOSA POR PARTE DE LA TRANSPORTADORA</t>
  </si>
  <si>
    <t>2967606</t>
  </si>
  <si>
    <t>3007079264</t>
  </si>
  <si>
    <t>DISTRICOL AUTOSERVICIO MATIAS</t>
  </si>
  <si>
    <t>FO-25-1771120</t>
  </si>
  <si>
    <t>02/11/2025 SE ESCALA AL COORDINADOR DE ZONA PARA ENTREGA DE ROLLOS EN SITIO | 05/11/2025 SE REALIZA ENTREGA DE 20 ROLLOS POR EL OPERADOR CABIFY CON LA GUIA V4001757948</t>
  </si>
  <si>
    <t>2967623</t>
  </si>
  <si>
    <t>3007060871</t>
  </si>
  <si>
    <t>BARRIO BOSA NOVA BOGOTA 2</t>
  </si>
  <si>
    <t>FO-25-1771118</t>
  </si>
  <si>
    <t>02/11/2025 SE ESCALA AL COORDINADOR DE ZONA PARA ENTREGA DE ROLLOS EN SITIO | 04/11/2025 ENTREGA DE 30 ROLLOS NO SE MANIPULAN EQUIPOS</t>
  </si>
  <si>
    <t>2967625</t>
  </si>
  <si>
    <t>3007052003</t>
  </si>
  <si>
    <t>BARRIO CENTRO PALESTINA 5</t>
  </si>
  <si>
    <t>FO-25-1771115</t>
  </si>
  <si>
    <t>02/11/2025 SE ESCALA AL COORDINADOR DE ZONA PARA ENTREGA DE ROLLOS EN SITIO | 08/11/2025 SE ENTREGAN 30 ROLLOS EN EL COMERCIO NO SE MANIPULAN EQUIPOS</t>
  </si>
  <si>
    <t>2967635</t>
  </si>
  <si>
    <t>FO-25-1771272</t>
  </si>
  <si>
    <t>02/11/2025 SE ESCALA AL COORDINADOR DE ZONA PARA ENTREGA DE ROLLOS EN SITIO | 10/11/2025 ENTREGA DE 70 ROLLOS</t>
  </si>
  <si>
    <t>2967645</t>
  </si>
  <si>
    <t>3007070887</t>
  </si>
  <si>
    <t>DISTRICOL AUTOSERVICIO DONDE M</t>
  </si>
  <si>
    <t>FO-25-1774552</t>
  </si>
  <si>
    <t>04/11/2025 SE ESCALA AL COORDINADOR DE ZONA PARA ENTREGA DE ROLLOS EN SITIO | 10/11/2025 SE REALIZA ENVIO DE 10 ROLLOS, CON LA GUIA 284607512 SERVIENTREGA. SE CONFIRMA ENTREGA EXITOSA POR PARTE DE LA TRANSPORTADORA</t>
  </si>
  <si>
    <t>2967702</t>
  </si>
  <si>
    <t>3007057384</t>
  </si>
  <si>
    <t>BARRIO EL PRADO TAMINANGO</t>
  </si>
  <si>
    <t>FO-25-1771824</t>
  </si>
  <si>
    <t>03/11/2025 SE ESCALA AL COORDINADOR DE ZONA PARA ENTREGA DE ROLLOS EN SITIO | 10/11/2025 NO SE HA LOGRADO VIAJAR AL PUNTO YA QUE NO HAY TRANSPORTE POR CIERRE DE VIAS HACIA LA ZONA, SE VALIDARA EL DIA DE MAÑANA PARA VERIFICAR DESPLAZAMIENTO O ENVIO. | 13/11/2025 SE REALIZA ENVÍO DE ROLLOS Z EL CORRESPONSAL HAYA CONFIRMADO LA RECEPCIÓN DE LOS ROLLOS</t>
  </si>
  <si>
    <t>2967708</t>
  </si>
  <si>
    <t>3007063151</t>
  </si>
  <si>
    <t>BARRIO RESGUARDO WACOYO ZONA R</t>
  </si>
  <si>
    <t>FO-25-1775683</t>
  </si>
  <si>
    <t>04/11/2025 SE REALIZA ENVIO DE ROLLOS CON OPERADOR LOGISTICO | 05/11/2025 SE REALIZA.ENVIO DE 20 ROLLOS DE PAPEL TERMICO PARA DATÁFONO POR TRANSPORTADORA INTER RAPIDÍSIMO GUIA NO 700173890509</t>
  </si>
  <si>
    <t>44098</t>
  </si>
  <si>
    <t>2967983</t>
  </si>
  <si>
    <t>3007080139</t>
  </si>
  <si>
    <t>DISTRACCION</t>
  </si>
  <si>
    <t>BARRIO RINCON GUAPO RINCON GUAPO DISTRACCION</t>
  </si>
  <si>
    <t>FO-25-1772677</t>
  </si>
  <si>
    <t>03/11/2025 SE ESCALA AL COORDINADOR DE ZONA PARA ENTREGA DE ROLLOS EN SITIO | 04/11/2025 SE VISITA CB Y SE LE HACE ENTREGA DE 20 ROLLOS EN DIRECCIÓN DIFERENTE</t>
  </si>
  <si>
    <t>2967989</t>
  </si>
  <si>
    <t>3007053282</t>
  </si>
  <si>
    <t>DISTRICOL CASITADELOSPAISASELD</t>
  </si>
  <si>
    <t>FO-25-1772673</t>
  </si>
  <si>
    <t>03/11/2025 SE ESCALA AL COORDINADOR DE ZONA PARA ENTREGA DE ROLLOS EN SITIO | 04/11/2025 SE REALIZA L ENTREGA DE 20 ROLLOS DE CB A LA ENCARAGDA BERTHA GARCIA</t>
  </si>
  <si>
    <t>2967994</t>
  </si>
  <si>
    <t>3007038315</t>
  </si>
  <si>
    <t>BARRIO CENTRO BUGALAGRANDE 2</t>
  </si>
  <si>
    <t>FO-25-1772658</t>
  </si>
  <si>
    <t>03/11/2025 SE ESCALA AL COORDINADOR DE ZONA PARA ENTREGA DE ROLLOS EN SITIO | 05/11/2025 SE REALIZÓ LA ENTREGA DE 50 ROLLOS DE REDEBAN PARA EL CB,SE ENTREGA EN DIRECCIÓN DIFERENTE POR PETICIÓN DEL CLIENTE YA QUE EL PASA A RECOGERLOS ALLÍ.</t>
  </si>
  <si>
    <t>2968067</t>
  </si>
  <si>
    <t>FO-25-1774548</t>
  </si>
  <si>
    <t>04/11/2025 SE ESCALA AL COORDINADOR DE ZONA PARA ENTREGA DE ROLLOS EN SITIO | 10/11/2025 SE REALIZA ENVIO DE 40 ROLLOS, CON LA GUIA 2187690893 SERVIENTREGA. SE CONFIRMA ENTREGA EXITOSA POR PARTE DE LA TRANSPORTADORA</t>
  </si>
  <si>
    <t>2968068</t>
  </si>
  <si>
    <t>3007038877</t>
  </si>
  <si>
    <t>BARRIO CENTENARIO TOLEDO</t>
  </si>
  <si>
    <t>FO-25-1774545</t>
  </si>
  <si>
    <t>04/11/2025 SE ESCALA AL COORDINADOR DE ZONA PARA ENTREGA DE ROLLOS EN SITIO | 06/11/2025 SE ENVÍAN 20 ROLLOS AL MUNICIPIO DE TOLEDO OK.</t>
  </si>
  <si>
    <t>2968072</t>
  </si>
  <si>
    <t>3007079914</t>
  </si>
  <si>
    <t>DISTRICOL LA VICTORIA DROGUERI</t>
  </si>
  <si>
    <t>FO-25-1772666</t>
  </si>
  <si>
    <t>03/11/2025 SE ESCALA AL COORDINADOR DE ZONA PARA ENTREGA DE ROLLOS EN SITIO | 11/11/2025 SE VISITA SITIO SE VERIFICA INFORMACIÓN SE REALIZA ENTREGA DE ROLLOS, NO SE MANIPULA EQUIPOS. FIRMA QUIEN RECIBE LOS ROLLOS.</t>
  </si>
  <si>
    <t>13549</t>
  </si>
  <si>
    <t>2968077</t>
  </si>
  <si>
    <t>3007067201</t>
  </si>
  <si>
    <t>PINILLOS</t>
  </si>
  <si>
    <t>BARRIO CORREGIMIENTO ARMENIA P</t>
  </si>
  <si>
    <t>FO-25-1775073</t>
  </si>
  <si>
    <t>04/11/2025 SE ESCALA AL COORDINADOR DE ZONA PARA ENTREGA DE ROLLOS EN SITIO | 10/11/2025 SE MANDA ROLLOS POR INTERRAPIDISIMO 20 SE LLAMA AL CLIENTE PARA INFORMARLE CUANDO LOS RECIBA ME AVISE</t>
  </si>
  <si>
    <t>5670</t>
  </si>
  <si>
    <t>2968155</t>
  </si>
  <si>
    <t>3007018516</t>
  </si>
  <si>
    <t>SAN ROQUE</t>
  </si>
  <si>
    <t>CALLE EL COMERCIO SAN ROQUE</t>
  </si>
  <si>
    <t>FO-25-1774116</t>
  </si>
  <si>
    <t>04/11/2025 SE ESCALA AL COORDINADOR DE ZONA PARA ENTREGA DE ROLLOS EN SITIO | 10/11/2025 SE INTENTA COMUNICAR CON EL USUARIO PERO NO CONTESTA | 10/11/2025 SE REALIZA ENVIO DE 50 ROLLOS, CON LA GUIA 284607511 SERVIENTREGA. SE CONFIRMA ENTREGA EXITOSA POR PARTE DE LA TRANSPORTADORA</t>
  </si>
  <si>
    <t>2968159</t>
  </si>
  <si>
    <t>3007044295</t>
  </si>
  <si>
    <t>DISTRICOL CATAMBUCO XPRESS</t>
  </si>
  <si>
    <t>FO-25-1772662</t>
  </si>
  <si>
    <t>03/11/2025 SE ESCALA AL COORDINADOR DE ZONA PARA ENTREGA DE ROLLOS EN SITIO | 04/11/2025 SE REALIZA ENTREGA DE 100 ROLLOS EN EL COMERCIO</t>
  </si>
  <si>
    <t>52378</t>
  </si>
  <si>
    <t>2968162</t>
  </si>
  <si>
    <t>3007076547</t>
  </si>
  <si>
    <t>LA CRUZ</t>
  </si>
  <si>
    <t>BARRIO CENTRO LA CRUZ 1</t>
  </si>
  <si>
    <t>FO-25-1774114</t>
  </si>
  <si>
    <t>04/11/2025 SE ESCALA AL COORDINADOR DE ZONA PARA ENTREGA DE ROLLOS EN SITIO | 08/11/2025 SE REALIZA ENVIO DE 20 ROLLOS, CON LA GUIA 2248145312 SERVIENTREGA. SE CONFIRMA ENTREGA EXITOSA POR PARTE DE LA TRANSPORTADORA</t>
  </si>
  <si>
    <t>20228</t>
  </si>
  <si>
    <t>2968166</t>
  </si>
  <si>
    <t>3007069507</t>
  </si>
  <si>
    <t>CURUMANI</t>
  </si>
  <si>
    <t>PTM CURUMANI CESAR PAPELERIA E</t>
  </si>
  <si>
    <t>FO-25-1775075</t>
  </si>
  <si>
    <t>04/11/2025 SE ESCALA AL COORDINADOR DE ZONA PARA ENTREGA DE ROLLOS EN SITIO | 10/11/2025 SE REALIZA ENVIO DE 50 ROLLOS, CON LA GUIA 2277307773 SERVIENTREGA. SE CONFIRMA ENTREGA EXITOSA POR PARTE DE LA TRANSPORTADORA</t>
  </si>
  <si>
    <t>2968208</t>
  </si>
  <si>
    <t>3007046923</t>
  </si>
  <si>
    <t>DISTRICOL DROGUERIA FAMILIAR M</t>
  </si>
  <si>
    <t>FO-25-1779462</t>
  </si>
  <si>
    <t>05/11/2025 SE ESCALA AL COORDINADOR DE ZONA PARA ENTREGA DE ROLLOS EN SITIO | 06/11/2025 SE REALIZÓ EL ENVÍO DE PAPELERÍA SOLICITADA SE ENTREGA COPIA DE GUÍA AL CLIENTE PARA QUE RECLAME EN OFICINA</t>
  </si>
  <si>
    <t>19821</t>
  </si>
  <si>
    <t>2968229</t>
  </si>
  <si>
    <t>3007055263</t>
  </si>
  <si>
    <t>TORIBIO</t>
  </si>
  <si>
    <t>BARRIO CENTRO POBLADO TORIBIO</t>
  </si>
  <si>
    <t>FO-25-1775615</t>
  </si>
  <si>
    <t>04/11/2025 SE REALIZA ENVIO DE ROLLOS CON OPERADOR LOGISTICO | 06/11/2025 SE REALIZA ENVÍO DE 30 ROLLOS REDEBAN, POR IMTER RAPIDISIMO</t>
  </si>
  <si>
    <t>2968262</t>
  </si>
  <si>
    <t>3007045552</t>
  </si>
  <si>
    <t>DISTRICOL AUTOSERVICIO MAHANAI</t>
  </si>
  <si>
    <t>FO-25-1775604</t>
  </si>
  <si>
    <t>04/11/2025 SE REALIZA ENVIO DE ROLLOS CON OPERADOR LOGISTICO | 05/11/2025 SE REALIZA ENCIO DE 40 ROLLOS A DIRECCIÓN DE CLIENTE</t>
  </si>
  <si>
    <t>2968306</t>
  </si>
  <si>
    <t>3007053707</t>
  </si>
  <si>
    <t>BARRIO VEREDA LAS DAMAS SAN VI</t>
  </si>
  <si>
    <t>FO-25-1775611</t>
  </si>
  <si>
    <t>04/11/2025 SE REALIZA ENVIO DE ROLLOS CON OPERADOR LOGISTICO | 08/11/2025 SE INTENTA COMUNICACIÓN CON EL USUARIO PARA INFORMARLE QUE LOS ROLLOS YA SE ENCUENTRAN EN LA OFICINA PRINCIPAL DE INTERRAPIDISIMO Y QUE PUEDE PASAR A RECOGERLOS, PERO NO HAY CONTACTO | 10/11/2025 ROLLOS PARA RECLAMO, SE LE COMPARTE GUÍA AL USUARIO Y SE LE INFORMA CIERRE DEL REPORTE | 06/11/2025 SE REALIZA ENVÍO DE 50 ROLLOS RBM POR INTERRAPIDISIMO CON GUÍA: 700174014618</t>
  </si>
  <si>
    <t>2968554</t>
  </si>
  <si>
    <t>FO-25-1774195</t>
  </si>
  <si>
    <t>04/11/2025 SE ESCALA AL COORDINADOR DE ZONA PARA ENTREGA DE ROLLOS EN SITIO | 08/11/2025 ENVIO ROLLOS DIRECTAMENTE CON EL CONDUCTOR, ENTREGA CONFIRMADA CON EL CLIENTE.</t>
  </si>
  <si>
    <t>2968567</t>
  </si>
  <si>
    <t>3007072573</t>
  </si>
  <si>
    <t>BARRIO DONGOND VALLEDUPAR</t>
  </si>
  <si>
    <t>FO-25-1774193</t>
  </si>
  <si>
    <t>04/11/2025 SE ESCALA AL COORDINADOR DE ZONA PARA ENTREGA DE ROLLOS EN SITIO | 05/11/2025 SE REALIZA ENTREGA DE 40 ROLLOS EN DIRECCIÓN DE CB</t>
  </si>
  <si>
    <t>2968640</t>
  </si>
  <si>
    <t>3007024381</t>
  </si>
  <si>
    <t>MULTIPAGAS CAJICA</t>
  </si>
  <si>
    <t>FO-25-1774199</t>
  </si>
  <si>
    <t>04/11/2025 SE ESCALA AL COORDINADOR DE ZONA PARA ENTREGA DE ROLLOS EN SITIO | 05/11/2025 ENTREGA DE 250 ROLLOS NO SE MANIPULAN EQUIPOS</t>
  </si>
  <si>
    <t>2968767</t>
  </si>
  <si>
    <t>FO-25-1774464</t>
  </si>
  <si>
    <t>04/11/2025 SE ESCALA AL COORDINADOR DE ZONA PARA ENTREGA DE ROLLOS EN SITIO | 11/11/2025 SE REALIZA VISITA AL COMERCIO Y SE HIZO ENTREGA DE 30 ROLLOS TODO OK</t>
  </si>
  <si>
    <t>2968770</t>
  </si>
  <si>
    <t>3007071132</t>
  </si>
  <si>
    <t>PTM CUCUTA  ELECTROAUTOS EL IN</t>
  </si>
  <si>
    <t>FO-25-1774461</t>
  </si>
  <si>
    <t>04/11/2025 SE ESCALA AL COORDINADOR DE ZONA PARA ENTREGA DE ROLLOS EN SITIO | 11/11/2025 SE REALIZA VISITA AL COMERCIO Y SE HIZO ENTREGA DE 20 ROLLOS TODO OK</t>
  </si>
  <si>
    <t>2968782</t>
  </si>
  <si>
    <t>3007040579</t>
  </si>
  <si>
    <t>BARRIO IGUALDAD BOGOTA</t>
  </si>
  <si>
    <t>FO-25-1774460</t>
  </si>
  <si>
    <t>04/11/2025 SE ESCALA AL COORDINADOR DE ZONA PARA ENTREGA DE ROLLOS EN SITIO | 06/11/2025 SE REALIZA ENTREGA 20 ROLLOS NO SE MANIPULAN TERMINALES</t>
  </si>
  <si>
    <t>2969082</t>
  </si>
  <si>
    <t>3007046936</t>
  </si>
  <si>
    <t>BARRIO SAN CRISTOBAL BOGOTA 3</t>
  </si>
  <si>
    <t>FO-25-1774787</t>
  </si>
  <si>
    <t>04/11/2025 SE ESCALA AL COORDINADOR DE ZONA PARA ENTREGA DE ROLLOS EN SITIO | 06/11/2025 SE DEJAN 40 ROLLOS</t>
  </si>
  <si>
    <t>2969208</t>
  </si>
  <si>
    <t>FO-25-1774780</t>
  </si>
  <si>
    <t>04/11/2025 SE ESCALA AL COORDINADOR DE ZONA PARA ENTREGA DE ROLLOS EN SITIO | 04/11/2025 SE VISITA COMERCIO SE REALIZA LA ENTREGA DE 30 ROLLOS RBM CB OPERATIVO</t>
  </si>
  <si>
    <t>2969228</t>
  </si>
  <si>
    <t>3007078526</t>
  </si>
  <si>
    <t>BARRIO LOS SAMANES GARZON</t>
  </si>
  <si>
    <t>FO-25-1775601</t>
  </si>
  <si>
    <t>04/11/2025 SE REALIZA ENVIO DE ROLLOS CON OPERADOR LOGISTICO | 05/11/2025 SE REALIZA ENVIO DE 20 ROLLOS, CON LA GUIA 2235596421 SERVIENTREGA. SE CONFIRMA ENTREGA EXITOSA POR PARTE DE LA TRANSPORTADORA</t>
  </si>
  <si>
    <t>2969485</t>
  </si>
  <si>
    <t>3007046654</t>
  </si>
  <si>
    <t>BARRIO QUIBDO CHOCO QUIBDO 1</t>
  </si>
  <si>
    <t>FO-25-1777643</t>
  </si>
  <si>
    <t>04/11/2025 SE ESCALA AL COORDINADOR DE ZONA PARA ENTREGA DE ROLLOS EN SITIO | 08/11/2025 SE ENVÍAN 30 ROLLOS OK, CLIENTE CONFIRMA RECIBIDO</t>
  </si>
  <si>
    <t>2969556</t>
  </si>
  <si>
    <t>3007079639</t>
  </si>
  <si>
    <t>BARRIO JUAN RAMOS LA JAGUA DE IBIRICO</t>
  </si>
  <si>
    <t>FO-25-1775682</t>
  </si>
  <si>
    <t>04/11/2025 SE REALIZA ENVIO DE ROLLOS CON OPERADOR LOGISTICO | 11/11/2025 SE LE INFORMA NUMERO DE GUIA A USER, PENDIENTE CONFIRMACION | 11/11/2025 SE REALIZA ENVIO DE 30 ROLLOS, CON LA GUIA 2277307774 SERVIENTREGA. SE CONFIRMA ENTREGA EXITOSA POR PARTE DE LA TRANSPORTADORA</t>
  </si>
  <si>
    <t>2969611</t>
  </si>
  <si>
    <t>3007079125</t>
  </si>
  <si>
    <t>BARRIO CENTRO SALAMINA 3</t>
  </si>
  <si>
    <t>FO-25-1775456</t>
  </si>
  <si>
    <t>04/11/2025 SE ESCALA AL COORDINADOR DE ZONA PARA ENTREGA DE ROLLOS EN SITIO | 07/11/2025 SE ENTREGAN 20 ROLLOS</t>
  </si>
  <si>
    <t>2969633</t>
  </si>
  <si>
    <t>3007066048</t>
  </si>
  <si>
    <t>BARRIO BOSA ESCOCIA BOGOTA 1</t>
  </si>
  <si>
    <t>FO-25-1775451</t>
  </si>
  <si>
    <t>04/11/2025 SE ESCALA AL COORDINADOR DE ZONA PARA ENTREGA DE ROLLOS EN SITIO | 05/11/2025 SE LLEGA A LA DIRECCIÓN INDICADA Y SE ENTREGAN 30 ROLLOS RBM SIN MANIPULAR EQUIPOS</t>
  </si>
  <si>
    <t>2969670</t>
  </si>
  <si>
    <t>3007072189</t>
  </si>
  <si>
    <t>BOSA VILLA DE VELEN BOGOTA</t>
  </si>
  <si>
    <t>FO-25-1775448</t>
  </si>
  <si>
    <t>04/11/2025 SE ESCALA AL COORDINADOR DE ZONA PARA ENTREGA DE ROLLOS EN SITIO | 05/11/2025 SE LLEGA A LA DIRECCIÓN INDICADA Y SE ENTREGAN 20 ROLLOS RBM SIN MANIPULAR EQUIPOS</t>
  </si>
  <si>
    <t>2969682</t>
  </si>
  <si>
    <t>3007060327</t>
  </si>
  <si>
    <t>BARRIO SAN NICOLAS SOACHA 2</t>
  </si>
  <si>
    <t>FO-25-1775444</t>
  </si>
  <si>
    <t>04/11/2025 SE ESCALA AL COORDINADOR DE ZONA PARA ENTREGA DE ROLLOS EN SITIO | 05/11/2025 SE REALIZAN ENTREGA DE 40 ROLLOS NO SE MANIPULAN TERMINALES</t>
  </si>
  <si>
    <t>2969717</t>
  </si>
  <si>
    <t>FO-25-1775681</t>
  </si>
  <si>
    <t>04/11/2025 SE REALIZA ENVIO DE ROLLOS CON OPERADOR LOGISTICO | 11/11/2025 SE REALIZA ENVIO DE 30 ROLLOS, CON LA GUIA 284607514 SERVIENTREGA. SE CONFIRMA ENTREGA EXITOSA POR PARTE DE LA TRANSPORTADORA</t>
  </si>
  <si>
    <t>76306</t>
  </si>
  <si>
    <t>2969904</t>
  </si>
  <si>
    <t>3007063571</t>
  </si>
  <si>
    <t>GINEBRA</t>
  </si>
  <si>
    <t>BARRIO COSTA RICA GINEBRA 2</t>
  </si>
  <si>
    <t>FO-25-1775439</t>
  </si>
  <si>
    <t>04/11/2025 SE ESCALA AL COORDINADOR DE ZONA PARA ENTREGA DE ROLLOS EN SITIO | 05/11/2025 SE ENTREGAN 50 ROLLOS EN BUEN ESTADO</t>
  </si>
  <si>
    <t>2969961</t>
  </si>
  <si>
    <t>3007074611</t>
  </si>
  <si>
    <t>BARRIO CENTRO SAN GIL 18</t>
  </si>
  <si>
    <t>FO-25-1775436</t>
  </si>
  <si>
    <t>04/11/2025 SE ESCALA AL COORDINADOR DE ZONA PARA ENTREGA DE ROLLOS EN SITIO | 05/11/2025 SE ENVÍA ROLLOS POR INTERRAPIDISIMO</t>
  </si>
  <si>
    <t>2970057</t>
  </si>
  <si>
    <t>3007036834</t>
  </si>
  <si>
    <t>BARRIO ALTOS DE LA SABANA SINC</t>
  </si>
  <si>
    <t>FO-25-1775427</t>
  </si>
  <si>
    <t>04/11/2025 SE ESCALA AL COORDINADOR DE ZONA PARA ENTREGA DE ROLLOS EN SITIO | 12/11/2025 SE VISITA SITIO SE VERIFICA INFORMACIÓN SE REALIZA ENTREGA DE ROLLOS, NO SE MANIPULA EQUIPOS. FIRMA QUIEN RECIBE LOS ROLLOS.</t>
  </si>
  <si>
    <t>2970078</t>
  </si>
  <si>
    <t>3007055686</t>
  </si>
  <si>
    <t>BARRIO JORDAN 1 BOGOTA</t>
  </si>
  <si>
    <t>FO-25-1775423</t>
  </si>
  <si>
    <t>04/11/2025 SE ESCALA AL COORDINADOR DE ZONA PARA ENTREGA DE ROLLOS EN SITIO | 10/11/2025 SE ENTREGAN 20 ROLLOS RDBN</t>
  </si>
  <si>
    <t>2970086</t>
  </si>
  <si>
    <t>3007078851</t>
  </si>
  <si>
    <t>DISTRICOL ED MARK</t>
  </si>
  <si>
    <t>FO-25-1775411</t>
  </si>
  <si>
    <t>04/11/2025 SE ESCALA AL COORDINADOR DE ZONA PARA ENTREGA DE ROLLOS EN SITIO | 05/11/2025 SE REALIZÓ ENTREGA DE 40 ROLLOS PARA CB BANCOLOMBIA, NO SÉ MANIPULÓ EQUIPOS.</t>
  </si>
  <si>
    <t>2970142</t>
  </si>
  <si>
    <t>3007070771</t>
  </si>
  <si>
    <t>DISTRICOL TIENDA EL PARAISO</t>
  </si>
  <si>
    <t>FO-25-1775429</t>
  </si>
  <si>
    <t>04/11/2025 SE ESCALA AL COORDINADOR DE ZONA PARA ENTREGA DE ROLLOS EN SITIO | 06/11/2025 SE REALIZA ENTREGA DE 60 ROLLOS REDEBAN CON VISITA.</t>
  </si>
  <si>
    <t>2970257</t>
  </si>
  <si>
    <t>3007079978</t>
  </si>
  <si>
    <t>BARRIO LA REGADERA BOGOTA</t>
  </si>
  <si>
    <t>FO-25-1775414</t>
  </si>
  <si>
    <t>04/11/2025 SE ESCALA AL COORDINADOR DE ZONA PARA ENTREGA DE ROLLOS EN SITIO | 12/11/2025 SE VISITA COMERCIO, SE ENTREGAN 10 ROLLOS RBM, NO SE MANIPULAN DISPOSITIVOS</t>
  </si>
  <si>
    <t>17614</t>
  </si>
  <si>
    <t>2970416</t>
  </si>
  <si>
    <t>3007055693</t>
  </si>
  <si>
    <t>PTM BONAFOT CALDAS DISTRIBUIDO</t>
  </si>
  <si>
    <t>FO-25-1775857</t>
  </si>
  <si>
    <t>04/11/2025 SE ESCALA AL COORDINADOR DE ZONA PARA ENTREGA DE ROLLOS EN SITIO | 07/11/2025 SE REALIZA ENVIO DE 40 ROLLOS A RIOSUCIO POR PETICIÓN DEL USUARIO, SE CONFIRMA CON USUARIO QUE LOS RECIBIO</t>
  </si>
  <si>
    <t>2970805</t>
  </si>
  <si>
    <t>3007079122</t>
  </si>
  <si>
    <t>BARRIO CENTRO RESTREPO  6</t>
  </si>
  <si>
    <t>FO-25-1776250</t>
  </si>
  <si>
    <t>04/11/2025 SE ESCALA AL COORDINADOR DE ZONA PARA ENTREGA DE ROLLOS EN SITIO | 06/11/2025 SE VISITA CORRESPONSAL Y SE REALIZA ENTREGA DE 10 ROLLOS</t>
  </si>
  <si>
    <t>2970863</t>
  </si>
  <si>
    <t>3007078255</t>
  </si>
  <si>
    <t>BARRIO CALLE TELECON OLAYA HER</t>
  </si>
  <si>
    <t>FO-25-1776009</t>
  </si>
  <si>
    <t>04/11/2025 SE ESCALA AL COORDINADOR DE ZONA PARA ENTREGA DE ROLLOS EN SITIO | 11/11/2025 LA GUIA DEL ENVIO ES 2248145313 | 21/11/2025 SE REALIZA ENVIO DE 30 ROLLOS, CON LA GUIA 2248145313 SERVIENTREGA. SE CONFIRMA ENTREGA EXITOSA POR PARTE DEL USUARIO</t>
  </si>
  <si>
    <t>2970884</t>
  </si>
  <si>
    <t>FO-25-1776240</t>
  </si>
  <si>
    <t>04/11/2025 SE ESCALA AL COORDINADOR DE ZONA PARA ENTREGA DE ROLLOS EN SITIO | 05/11/2025 SE REALIZA ENTREGA DE ROLLOS</t>
  </si>
  <si>
    <t>2970940</t>
  </si>
  <si>
    <t>3007073517</t>
  </si>
  <si>
    <t>BARRIO CASTILLA MEDELLIN 10</t>
  </si>
  <si>
    <t>FO-25-1776241</t>
  </si>
  <si>
    <t>04/11/2025 SE ESCALA AL COORDINADOR DE ZONA PARA ENTREGA DE ROLLOS EN SITIO | 08/11/2025 SE REALIZA ENTREGA DE 60 ROLLOS POR EL OPERADOR VELOCES CON LA GUIA V4001770464</t>
  </si>
  <si>
    <t>2970971</t>
  </si>
  <si>
    <t>3007079923</t>
  </si>
  <si>
    <t>DISTRICOL EL MERCADO J&amp;S PARQU</t>
  </si>
  <si>
    <t>FO-25-1776236</t>
  </si>
  <si>
    <t>04/11/2025 SE ESCALA AL COORDINADOR DE ZONA PARA ENTREGA DE ROLLOS EN SITIO | 08/11/2025 SE REALIZA ENTREGA DE 10 ROLLOS POR EL OPERADOR VELOCES CON LA GUIA V4001770465</t>
  </si>
  <si>
    <t>2971051</t>
  </si>
  <si>
    <t>3007057027</t>
  </si>
  <si>
    <t>DISTRICOL MERCADITO EL PROPIO</t>
  </si>
  <si>
    <t>FO-25-1775978</t>
  </si>
  <si>
    <t>04/11/2025 SE ESCALA AL COORDINADOR DE ZONA PARA ENTREGA DE ROLLOS EN SITIO | 06/11/2025 SE REALIZA ENVIO DE 70 ROLLOS, CON LA GUIA 2265100444 SERVIENTREGA. SE CONFIRMA ENTREGA EXITOSA POR PARTE DE LA TRANSPORTADORA</t>
  </si>
  <si>
    <t>2971093</t>
  </si>
  <si>
    <t>3007019292</t>
  </si>
  <si>
    <t>BARRIO SECTOR MERCADO CAMPESIN</t>
  </si>
  <si>
    <t>FO-25-1776233</t>
  </si>
  <si>
    <t>04/11/2025 SE ESCALA AL COORDINADOR DE ZONA PARA ENTREGA DE ROLLOS EN SITIO | 05/11/2025 SE REALIZA ENTREGA DE 50 ROLLOS CON VISITA NO SE MANIPULA TERMINAL</t>
  </si>
  <si>
    <t>2971286</t>
  </si>
  <si>
    <t>3007030305</t>
  </si>
  <si>
    <t>COMCARD ITAGUI LOS NARANJOS</t>
  </si>
  <si>
    <t>FO-25-1776230</t>
  </si>
  <si>
    <t>04/11/2025 SE ESCALA AL COORDINADOR DE ZONA PARA ENTREGA DE ROLLOS EN SITIO | 07/11/2025 SE REALIZA ENTREGA DE 40 ROLLOS POR EL OPERADOR VELOCES CON LA GUIA V4001770466</t>
  </si>
  <si>
    <t>2971339</t>
  </si>
  <si>
    <t>3007030105</t>
  </si>
  <si>
    <t>BARRIO CENTRO 4 TIERRALTA</t>
  </si>
  <si>
    <t>FO-25-1777702</t>
  </si>
  <si>
    <t>04/11/2025 SE ESCALA AL COORDINADOR DE ZONA PARA ENTREGA DE ROLLOS EN SITIO | 10/11/2025 SE REALIZA ENVIO DE 70 ROLLOS, CON LA GUIA 2265100455 SERVIENTREGA. SE CONFIRMA ENTREGA EXITOSA POR PARTE DE LA TRANSPORTADORA</t>
  </si>
  <si>
    <t>73055</t>
  </si>
  <si>
    <t>2971383</t>
  </si>
  <si>
    <t>3007078623</t>
  </si>
  <si>
    <t>ARMERO</t>
  </si>
  <si>
    <t>BARRIO CENTRO ARMERO GUAYABAL</t>
  </si>
  <si>
    <t>FO-25-1776228</t>
  </si>
  <si>
    <t>04/11/2025 SE ESCALA AL COORDINADOR DE ZONA PARA ENTREGA DE ROLLOS EN SITIO | 07/11/2025 SE ENTREGA 40 ROLLOS CON VISITA</t>
  </si>
  <si>
    <t>2971395</t>
  </si>
  <si>
    <t>FO-25-1776106</t>
  </si>
  <si>
    <t>2971469</t>
  </si>
  <si>
    <t>3007069694</t>
  </si>
  <si>
    <t>PTM BOGOTA  ANNY FOTOGRAFIA Y</t>
  </si>
  <si>
    <t>FO-25-1776732</t>
  </si>
  <si>
    <t>04/11/2025 SE ESCALA AL COORDINADOR DE ZONA PARA ENTREGA DE ROLLOS EN SITIO | 05/11/2025 SE LLEGA A LA DIRECCIÓN INDICADA Y SE ENTREGAN 10 ROLLOS RBM SIN MANIPULAR EQUIPOS</t>
  </si>
  <si>
    <t>2971576</t>
  </si>
  <si>
    <t>3007062542</t>
  </si>
  <si>
    <t>PTM TURBO AGROINSUMOS NUEVO AN</t>
  </si>
  <si>
    <t>FO-25-1776723</t>
  </si>
  <si>
    <t>04/11/2025 SE ESCALA AL COORDINADOR DE ZONA PARA ENTREGA DE ROLLOS EN SITIO | 10/11/2025 SE ENVIAN 30 ROLLOS Y SE LE COPARTE LA INFO A LA USUARIA CONFIRMANDO EL RECIBIDO</t>
  </si>
  <si>
    <t>2971794</t>
  </si>
  <si>
    <t>3007081337</t>
  </si>
  <si>
    <t>PTM SOACHA MEGAINTERNET LA PUL</t>
  </si>
  <si>
    <t>FO-25-1776719</t>
  </si>
  <si>
    <t>04/11/2025 SE ESCALA AL COORDINADOR DE ZONA PARA ENTREGA DE ROLLOS EN SITIO | 05/11/2025 SE REALIZA ENTREGA DE 40 ARROYOS NO SE MANIPULAN TERMINALES</t>
  </si>
  <si>
    <t>2971835</t>
  </si>
  <si>
    <t>3007030539</t>
  </si>
  <si>
    <t>FO-25-1777699</t>
  </si>
  <si>
    <t>2971938</t>
  </si>
  <si>
    <t>3007065632</t>
  </si>
  <si>
    <t>BARRIO COLOMBIA PUERTO WILCHES</t>
  </si>
  <si>
    <t>FO-25-1777696</t>
  </si>
  <si>
    <t>2972027</t>
  </si>
  <si>
    <t>FO-25-1776713</t>
  </si>
  <si>
    <t>04/11/2025 SE ESCALA AL COORDINADOR DE ZONA PARA ENTREGA DE ROLLOS EN SITIO | 05/11/2025 SE TE ENTREGA DE 60 ROLLOS POR SOLICITUD DEL CLIENTE.</t>
  </si>
  <si>
    <t>2972074</t>
  </si>
  <si>
    <t>3007070725</t>
  </si>
  <si>
    <t>DISTRICOL TIENDA Y TERRAZA VIL</t>
  </si>
  <si>
    <t>FO-25-1778284</t>
  </si>
  <si>
    <t>04/11/2025 SE ESCALA AL COORDINADOR DE ZONA PARA ENTREGA DE ROLLOS EN SITIO | 10/11/2025 SE ENTREGAN 50 ROLLOS</t>
  </si>
  <si>
    <t>2972083</t>
  </si>
  <si>
    <t>3007079729</t>
  </si>
  <si>
    <t>PTM BELLO AUTOSERVICIO JOHA</t>
  </si>
  <si>
    <t>FO-25-1778278</t>
  </si>
  <si>
    <t>04/11/2025 SE ESCALA AL COORDINADOR DE ZONA PARA ENTREGA DE ROLLOS EN SITIO | 12/11/2025 SE REALIZA ENTREGA DE 20 ROLLOS POR EL OPERADOR VELOCES CON LA GUIA V4001770467</t>
  </si>
  <si>
    <t>2972179</t>
  </si>
  <si>
    <t>3007012902</t>
  </si>
  <si>
    <t>AARRIO BELLAVISTA LA DAGUA CAL</t>
  </si>
  <si>
    <t>FO-25-1778263</t>
  </si>
  <si>
    <t>04/11/2025 SE ESCALA AL COORDINADOR DE ZONA PARA ENTREGA DE ROLLOS EN SITIO | 08/11/2025 SE REALIZA ENTREGA DE 30 ROLLOS TÉRMICOS REDEBAN</t>
  </si>
  <si>
    <t>2972193</t>
  </si>
  <si>
    <t>3007079398</t>
  </si>
  <si>
    <t>BARRIO CORR VEJUQUILLO CL PRIN</t>
  </si>
  <si>
    <t>FO-25-1778261</t>
  </si>
  <si>
    <t>04/11/2025 SE ESCALA AL COORDINADOR DE ZONA PARA ENTREGA DE ROLLOS EN SITIO | 07/11/2025 ENTREGA DE 10 ROLLOS</t>
  </si>
  <si>
    <t>2972196</t>
  </si>
  <si>
    <t>3007048134</t>
  </si>
  <si>
    <t>PTM TAME  PAPELERIA Y VARIEDAD</t>
  </si>
  <si>
    <t>FO-25-1778449</t>
  </si>
  <si>
    <t>04/11/2025 SE CONFIRMAN DATOS, SE REALIZA ENVIO POR OPERADOR LOGISTICO | 08/11/2025 SE REALIZA ENVÍO DE 40 ROLLOS REDEBAN A PUERTO JORDAN ARAUCA POR INTERRAPIDISIMO SEGÚN INDICACIONES SYTEX.</t>
  </si>
  <si>
    <t>2972205</t>
  </si>
  <si>
    <t>3007071967</t>
  </si>
  <si>
    <t>PTM PALMIRA ASESORIAS JURIDICA</t>
  </si>
  <si>
    <t>FO-25-1776709</t>
  </si>
  <si>
    <t>04/11/2025 SE ESCALA AL COORDINADOR DE ZONA PARA ENTREGA DE ROLLOS EN SITIO | 05/11/2025 SE ENTREGAN 20 ROLLOS EN BUEN ESTADO</t>
  </si>
  <si>
    <t>2972245</t>
  </si>
  <si>
    <t>3007074881</t>
  </si>
  <si>
    <t>BARRIO EL LLANO CARTAGO 1</t>
  </si>
  <si>
    <t>FO-25-1778281</t>
  </si>
  <si>
    <t>04/11/2025 SE ESCALA AL COORDINADOR DE ZONA PARA ENTREGA DE ROLLOS EN SITIO | 07/11/2025 SE ENTREGAN 30 ROLLOS.</t>
  </si>
  <si>
    <t>2972268</t>
  </si>
  <si>
    <t>3007078932</t>
  </si>
  <si>
    <t>DISTRICOL HELADERIA LA LELA</t>
  </si>
  <si>
    <t>FO-25-1778272</t>
  </si>
  <si>
    <t>04/11/2025 SE ESCALA AL COORDINADOR DE ZONA PARA ENTREGA DE ROLLOS EN SITIO | 10/11/2025 SE REALIZA LA ENTREGA DE 50 ROLLOS DE CB A LA ENCARAGDA</t>
  </si>
  <si>
    <t>2972270</t>
  </si>
  <si>
    <t>3007076605</t>
  </si>
  <si>
    <t>DISTRICOL FRUVER Y CARNES SUPE</t>
  </si>
  <si>
    <t>FO-25-1778269</t>
  </si>
  <si>
    <t>04/11/2025 SE ESCALA AL COORDINADOR DE ZONA PARA ENTREGA DE ROLLOS EN SITIO | 05/11/2025 SE ENTREGAN 10 ROLLOS EN BUEN ESTADO</t>
  </si>
  <si>
    <t>2972405</t>
  </si>
  <si>
    <t>3007048640</t>
  </si>
  <si>
    <t>PTM  BOGOTA PAPELERIA MULTISER</t>
  </si>
  <si>
    <t>FO-25-1778256</t>
  </si>
  <si>
    <t>04/11/2025 SE ESCALA AL COORDINADOR DE ZONA PARA ENTREGA DE ROLLOS EN SITIO | 06/11/2025 SE REALIZA LA ENTREGA DE 70 ROLLOS</t>
  </si>
  <si>
    <t>2972426</t>
  </si>
  <si>
    <t>3007061535</t>
  </si>
  <si>
    <t>PTM BARRANQUILLA DROGUERIA PHA</t>
  </si>
  <si>
    <t>FO-25-1778248</t>
  </si>
  <si>
    <t>04/11/2025 SE ESCALA AL COORDINADOR DE ZONA PARA ENTREGA DE ROLLOS EN SITIO | 07/11/2025 SE HACE ENTREGA DE 40 ROLLOS REDEBAN DE MANERA EXITOSA</t>
  </si>
  <si>
    <t>2972510</t>
  </si>
  <si>
    <t>3007079278</t>
  </si>
  <si>
    <t>BARRIO LAS FLORES BOGOTA 1</t>
  </si>
  <si>
    <t>FO-25-1778251</t>
  </si>
  <si>
    <t>04/11/2025 SE ESCALA AL COORDINADOR DE ZONA PARA ENTREGA DE ROLLOS EN SITIO | 06/11/2025 SE VISITA COMERCIO, SE ENTREGAN 10 ROLLOS RBM</t>
  </si>
  <si>
    <t>2972711</t>
  </si>
  <si>
    <t>3007059670</t>
  </si>
  <si>
    <t>BARRIO SANTA CRUZ MEDELLIN 13</t>
  </si>
  <si>
    <t>FO-25-1778233</t>
  </si>
  <si>
    <t>04/11/2025 SE ESCALA AL COORDINADOR DE ZONA PARA ENTREGA DE ROLLOS EN SITIO | 07/11/2025 SE REALIZA ENTREGA DE 20 ROLLOS POR EL OPERADOR VELOCES CON LA GUIA V4001770469</t>
  </si>
  <si>
    <t>2972718</t>
  </si>
  <si>
    <t>3007015094</t>
  </si>
  <si>
    <t>BARRIO BLOQUES DE NORTE MANIZA</t>
  </si>
  <si>
    <t>FO-25-1778230</t>
  </si>
  <si>
    <t>04/11/2025 SE ESCALA AL COORDINADOR DE ZONA PARA ENTREGA DE ROLLOS EN SITIO | 07/11/2025 SE REALIZA VISITA SE ENTREGAN 100 ROLLOS EN EL COMERCIO NO SE MANIPULAN EQUIPOS</t>
  </si>
  <si>
    <t>13268</t>
  </si>
  <si>
    <t>2972823</t>
  </si>
  <si>
    <t>3007012070</t>
  </si>
  <si>
    <t>EL PEÑON</t>
  </si>
  <si>
    <t>EL PE#ON SANTANDER</t>
  </si>
  <si>
    <t>FO-25-1777636</t>
  </si>
  <si>
    <t>04/11/2025 SE ESCALA AL COORDINADOR DE ZONA PARA ENTREGA DE ROLLOS EN SITIO | 11/11/2025 SE REALIZA ENVIO DE 20 ROLLOS, CON LA GUIA 2187690894 SERVIENTREGA. SE CONFIRMA ENTREGA EXITOSA POR PARTE DE LA TRANSPORTADORA</t>
  </si>
  <si>
    <t>2973075</t>
  </si>
  <si>
    <t>3007059540</t>
  </si>
  <si>
    <t>PTM MAGÜI COLMENA PELOS Y VAR</t>
  </si>
  <si>
    <t>FO-25-1778531</t>
  </si>
  <si>
    <t>04/11/2025 SE CONFIRMAN DATOS, SE REALIZA ENVIO POR OPERADOR LOGISTICO | 07/11/2025 SE REALIZA ENVIO DE 30 ROLLOS, CON LA GUIA 2248145345 SERVIENTREGA. SE CONFIRMA ENTREGA EXITOSA POR PARTE DE LA TRANSPORTADORA</t>
  </si>
  <si>
    <t>19110</t>
  </si>
  <si>
    <t>2973160</t>
  </si>
  <si>
    <t>3007044111</t>
  </si>
  <si>
    <t>BUENOS AIRES</t>
  </si>
  <si>
    <t>DISTRICOL VARIEDADES Y ESTILOS</t>
  </si>
  <si>
    <t>FO-25-1778217</t>
  </si>
  <si>
    <t>04/11/2025 SE ESCALA AL COORDINADOR DE ZONA PARA ENTREGA DE ROLLOS EN SITIO | 05/11/2025 SE REALIZA ENTREGA DE 80 ROLLOS EN EL MUNICIPIO DE JAMUNDI SEGÚN REQUERIMIENTOS DEL CLIENTE DEBIDO A PROBLEMAS CON EL ORDEN PÚBLICO.</t>
  </si>
  <si>
    <t>2973168</t>
  </si>
  <si>
    <t>3007048897</t>
  </si>
  <si>
    <t>OC ROLLOS</t>
  </si>
  <si>
    <t>PTM ORITO TECNICEL TELECO JE</t>
  </si>
  <si>
    <t>FO-25-1782077</t>
  </si>
  <si>
    <t>CANCELADO POR EL USUARIO</t>
  </si>
  <si>
    <t>05/11/2025 SE INTENTO COMUNICACION CON EL USUARIO, NO SE LOGRA CONTACTO. SE PROCEDE A CANCELAR LA SOLICITUD PORQUE SE LLAMAN DIAS Y HORARIOS DIFERENTES Y NO SE OBTIENE RESPUESTA | 05/11/2025 SE INTENTO COMUNICACION CON EL USUARIO, NO SE LOGRA CONTACTO. SE PROCEDE A CANCELAR LA SOLICITUD PORQUE SE LLAMAN DIAS Y HORARIOS DIFERENTES Y NO SE OBTIENE RESPUESTA</t>
  </si>
  <si>
    <t>2973694</t>
  </si>
  <si>
    <t>3007076685</t>
  </si>
  <si>
    <t>BARRIO LA PAJUELA SINCELEJO 4</t>
  </si>
  <si>
    <t>FO-25-1778189</t>
  </si>
  <si>
    <t>04/11/2025 SE ESCALA AL COORDINADOR DE ZONA PARA ENTREGA DE ROLLOS EN SITIO | 11/11/2025 SE VISITA SITIO SE VERIFICA INFORMACIÓN SE REALIZA ENTREGA DE ROLLOS, NO SE MANIPULA EQUIPOS. FIRMA QUIEN RECIBE LOS ROLLOS.</t>
  </si>
  <si>
    <t>2973815</t>
  </si>
  <si>
    <t>3007078736</t>
  </si>
  <si>
    <t>PTM BUCARAMANGA VARIEDADES EFE</t>
  </si>
  <si>
    <t>FO-25-1778194</t>
  </si>
  <si>
    <t>04/11/2025 SE ESCALA AL COORDINADOR DE ZONA PARA ENTREGA DE ROLLOS EN SITIO | 05/11/2025 SE VISITA COMERCIO SE HACE ENTREGA DE 20 ROLLOS</t>
  </si>
  <si>
    <t>2973891</t>
  </si>
  <si>
    <t>3007042055</t>
  </si>
  <si>
    <t>BARRIO CENTRO BUCARAMANGA 21</t>
  </si>
  <si>
    <t>FO-25-1778839</t>
  </si>
  <si>
    <t>04/11/2025 SE ESCALA AL COORDINADOR DE ZONA PARA ENTREGA DE ROLLOS EN SITIO | 06/11/2025 SE REALIZA LA VISITA A COMERCIO Y SE REALIZA LA ENTREGA DE 50 ROLLOS RBM CB OPERATIVO</t>
  </si>
  <si>
    <t>2974011</t>
  </si>
  <si>
    <t>3007039576</t>
  </si>
  <si>
    <t>DISTRICOL EDS LA GRAN VICTORIA</t>
  </si>
  <si>
    <t>FO-25-1786814</t>
  </si>
  <si>
    <t>06/11/2025 SE CONFIRMAN DATOS, SE REALIZA ENVIO POR OPERADOR LOGISTICO | 11/11/2025 SE COMUNICA CON EL USUARIO Y NOS CONFIRMA QUE AUN NO LE HAN LLEGADO LOS ROLLOS | 18/11/2025 SE REALIZA ENVIO DE 20 ROLLOS, CON LA GUIA 2277307794 SERVIENTREGA. SE CONFIRMA ENTREGA EXITOSA POR PARTE DE LA TRANSPORTADORA</t>
  </si>
  <si>
    <t>2974079</t>
  </si>
  <si>
    <t>3007078146</t>
  </si>
  <si>
    <t>PTM MEDELLIN ELOASIS DE CARPIN</t>
  </si>
  <si>
    <t>FO-25-1778837</t>
  </si>
  <si>
    <t>04/11/2025 SE ESCALA AL COORDINADOR DE ZONA PARA ENTREGA DE ROLLOS EN SITIO | 11/11/2025 SE REALIZA ENTREGA DE 90 ROLLOS POR EL OPERADOR VELOCES CON LA GUIA V4001770470</t>
  </si>
  <si>
    <t>2974124</t>
  </si>
  <si>
    <t>3007081229</t>
  </si>
  <si>
    <t>DISTRICOL LADY PERFUMERIA</t>
  </si>
  <si>
    <t>FO-25-1786813</t>
  </si>
  <si>
    <t>06/11/2025 SE CONFIRMAN DATOS, SE REALIZA ENVIO POR OPERADOR LOGISTICO | 11/11/2025 SE LE INFORMA NUMERO DE GUIA A USER, PENDIENTE CONFIRMACION | 17/11/2025 SE REALIZA ENVIO DE 30 ROLLOS, CON LA GUIA 2248145363 SERVIENTREGA. SE CONFIRMA ENTREGA EXITOSA POR PARTE DE LA TRANSPORTADORA</t>
  </si>
  <si>
    <t>2974215</t>
  </si>
  <si>
    <t>3007077652</t>
  </si>
  <si>
    <t>BARRIO EL POBLADO ANDES</t>
  </si>
  <si>
    <t>FO-25-1778638</t>
  </si>
  <si>
    <t>04/11/2025 SE REALIZA ENVIO DE ROLLOS CON OPERADOR LOGISTICO | 10/11/2025 SE REALIZA ENVIO DE 20 ROLLOS, CON LA GUIA 992207090 LOGICUARTAS. SE CONFIRMA ENTREGA EXITOSA POR PARTE DE LA TRANSPORTADORA</t>
  </si>
  <si>
    <t>2974284</t>
  </si>
  <si>
    <t>3007046321</t>
  </si>
  <si>
    <t>PTM  BUCARAMANGA DROGUERIA MIR</t>
  </si>
  <si>
    <t>FO-25-1778828</t>
  </si>
  <si>
    <t>04/11/2025 SE ESCALA AL COORDINADOR DE ZONA PARA ENTREGA DE ROLLOS EN SITIO | 05/11/2025 SE VISITA COMERCIO SE HACE ENTREGA DE 40 ROLLOS</t>
  </si>
  <si>
    <t>2974297</t>
  </si>
  <si>
    <t>3007078703</t>
  </si>
  <si>
    <t>PTM CALI VARIEDADES LEYJO</t>
  </si>
  <si>
    <t>FO-25-1794720</t>
  </si>
  <si>
    <t>07/11/2025 SE ESCALA AL COORDINADOR DE ZONA PARA ENTREGA DE ROLLOS EN SITIO | 08/11/2025 SE ENTREGAN 10 ROLLOS DE REDEBAN AL SEÑOR JHON LARA</t>
  </si>
  <si>
    <t>2974371</t>
  </si>
  <si>
    <t>3007052197</t>
  </si>
  <si>
    <t>DISTRICOL DIAMAR SPORT CONF</t>
  </si>
  <si>
    <t>FO-25-1778834</t>
  </si>
  <si>
    <t>04/11/2025 SE ESCALA AL COORDINADOR DE ZONA PARA ENTREGA DE ROLLOS EN SITIO | 06/11/2025 SE REALIZA ENTREGA DE 30 ROLLOS REDEBAN CON VISITA.</t>
  </si>
  <si>
    <t>2974379</t>
  </si>
  <si>
    <t>3007071157</t>
  </si>
  <si>
    <t>BARRIO BOSA MARGARITAS BOGOTA</t>
  </si>
  <si>
    <t>FO-25-1778831</t>
  </si>
  <si>
    <t>04/11/2025 SE ESCALA AL COORDINADOR DE ZONA PARA ENTREGA DE ROLLOS EN SITIO | 05/11/2025 SE LLEGA A LA DIRECCIÓN INDICADA Y SE ENTREGAN 10 ROLLOS SIN MANIPULAR EQUIPOS</t>
  </si>
  <si>
    <t>2974427</t>
  </si>
  <si>
    <t>3007070346</t>
  </si>
  <si>
    <t>BARRIO BOSA BRASILIA BOGOTA 3</t>
  </si>
  <si>
    <t>FO-25-1778826</t>
  </si>
  <si>
    <t>04/11/2025 SE ESCALA AL COORDINADOR DE ZONA PARA ENTREGA DE ROLLOS EN SITIO | 11/11/2025 SE HACE ENTREGA DE 30 ROLLOS REDEBAN</t>
  </si>
  <si>
    <t>2974525</t>
  </si>
  <si>
    <t>3007049826</t>
  </si>
  <si>
    <t>PAGAFACIL  GRAN GRANADA</t>
  </si>
  <si>
    <t>FO-25-1778823</t>
  </si>
  <si>
    <t>04/11/2025 SE ESCALA AL COORDINADOR DE ZONA PARA ENTREGA DE ROLLOS EN SITIO | 06/11/2025 SE HACE ENTREGA DE 190  ROLLOS REDEBAN</t>
  </si>
  <si>
    <t>2974529</t>
  </si>
  <si>
    <t>3007053586</t>
  </si>
  <si>
    <t>PTM GUARNE TIENDA SEDANOS</t>
  </si>
  <si>
    <t>FO-25-1778820</t>
  </si>
  <si>
    <t>04/11/2025 SE ESCALA AL COORDINADOR DE ZONA PARA ENTREGA DE ROLLOS EN SITIO | 06/11/2025 SE REALIZA LA ENTREGA DE 20 ROLLOS DE CB A LA ENCARGADA ELIZABETH RODRIGUEZ</t>
  </si>
  <si>
    <t>2974658</t>
  </si>
  <si>
    <t>3007019695</t>
  </si>
  <si>
    <t>BARRIO LAS MARGARITAS ITAGUI</t>
  </si>
  <si>
    <t>FO-25-1781772</t>
  </si>
  <si>
    <t>05/11/2025 SE ESCALA AL COORDINADOR DE ZONA PARA ENTREGA DE ROLLOS EN SITIO | 08/11/2025 SE REALIZA ENTREGA DE 80 ROLLOS POR EL OPERADOR VELOCES CON LA GUIA V4001770471</t>
  </si>
  <si>
    <t>2974724</t>
  </si>
  <si>
    <t>3007044436</t>
  </si>
  <si>
    <t>DISTRICOL WWW COM CO</t>
  </si>
  <si>
    <t>FO-25-1781764</t>
  </si>
  <si>
    <t>05/11/2025 SE ESCALA AL COORDINADOR DE ZONA PARA ENTREGA DE ROLLOS EN SITIO | 07/11/2025 SE REALIZA LLAMADA CON USUARIO PARA VALIDAR ENTREGA PERO INDICA QUE PORFAVOR NO LE ENTREGUÉN MAS YA QUE ESTA SEMANA LE LLEGARON Y NO NECESITA MAS</t>
  </si>
  <si>
    <t>2974746</t>
  </si>
  <si>
    <t>3007081312</t>
  </si>
  <si>
    <t>PTM BOGOTA DROGUERIA GRAN SALU</t>
  </si>
  <si>
    <t>FO-25-1781758</t>
  </si>
  <si>
    <t>05/11/2025 SE ESCALA AL COORDINADOR DE ZONA PARA ENTREGA DE ROLLOS EN SITIO | 06/11/2025 ENTREGA DE 40 ROLLOS NO SE MANIPULAN EQUIPOS</t>
  </si>
  <si>
    <t>2974874</t>
  </si>
  <si>
    <t>3007039656</t>
  </si>
  <si>
    <t>BARRIO NUEVO PORVENIR SANTA RO</t>
  </si>
  <si>
    <t>FO-25-1781739</t>
  </si>
  <si>
    <t>05/11/2025 SE ESCALA AL COORDINADOR DE ZONA PARA ENTREGA DE ROLLOS EN SITIO | 10/11/2025 SE REALIZA ENTREGA DE 20 ROLLOS PARA EL CORRESPONSAL</t>
  </si>
  <si>
    <t>2974876</t>
  </si>
  <si>
    <t>3007039737</t>
  </si>
  <si>
    <t>PTM MED VALEN Y JACOB</t>
  </si>
  <si>
    <t>FO-25-1781735</t>
  </si>
  <si>
    <t>05/11/2025 SE ESCALA AL COORDINADOR DE ZONA PARA ENTREGA DE ROLLOS EN SITIO | 07/11/2025 SE REALIZA ENTREGA DE 30 ROLLOS POR EL OPERADOR VELOCES CON LA GUIA V4001770472</t>
  </si>
  <si>
    <t>2974883</t>
  </si>
  <si>
    <t>3007050677</t>
  </si>
  <si>
    <t>BARRIO EL TAMARINDO SANTA ROSA</t>
  </si>
  <si>
    <t>FO-25-1781730</t>
  </si>
  <si>
    <t>05/11/2025 SE ESCALA AL COORDINADOR DE ZONA PARA ENTREGA DE ROLLOS EN SITIO | 10/11/2025 SE REALIZA ENTREGA DE 100 ROLLOS PARA EL CORRESPONSAL</t>
  </si>
  <si>
    <t>68229</t>
  </si>
  <si>
    <t>2974934</t>
  </si>
  <si>
    <t>3007058558</t>
  </si>
  <si>
    <t>CURITI</t>
  </si>
  <si>
    <t>BARRIO VILLA DEL ROSARIO CURIT</t>
  </si>
  <si>
    <t>FO-25-1781749</t>
  </si>
  <si>
    <t>05/11/2025 SE ESCALA AL COORDINADOR DE ZONA PARA ENTREGA DE ROLLOS EN SITIO | 06/11/2025 SE COMUNICA CON LA SEÑORITA ALEJANDRA GOMEZ AL NUMERO 3186679259 EL CUAL SE LE INFORMA EL ENVIO DE 30 ROLLOS RBM CB OPERATIVO</t>
  </si>
  <si>
    <t>2974942</t>
  </si>
  <si>
    <t>3007078713</t>
  </si>
  <si>
    <t>PTM MONTERIA FARMA 1</t>
  </si>
  <si>
    <t>FO-25-1781745</t>
  </si>
  <si>
    <t>05/11/2025 SE ESCALA AL COORDINADOR DE ZONA PARA ENTREGA DE ROLLOS EN SITIO | 06/11/2025 SE REALIZA LA ENTREGA DE 30 ROLLOS PARA EL CB BANCOLOMBIA, NO SE MANIPULAN EQUIPOS</t>
  </si>
  <si>
    <t>2975001</t>
  </si>
  <si>
    <t>3007078328</t>
  </si>
  <si>
    <t>BARRIO LAS BALSAS TIERRALTA</t>
  </si>
  <si>
    <t>FO-25-1782276</t>
  </si>
  <si>
    <t>05/11/2025 SE ESCALA AL COORDINADOR DE ZONA PARA ENTREGA DE ROLLOS EN SITIO | 06/11/2025 SE REALIZA ENTREGA DE 50 ROLLOS REDEBAN EN EL PUNTO SIN NOVEDAD, ENTREGA EXITOSA OK</t>
  </si>
  <si>
    <t>2975032</t>
  </si>
  <si>
    <t>3007074515</t>
  </si>
  <si>
    <t>BARRIO GRAN BRITALIA BOGOTA 1</t>
  </si>
  <si>
    <t>FO-25-1781722</t>
  </si>
  <si>
    <t>05/11/2025 SE ESCALA AL COORDINADOR DE ZONA PARA ENTREGA DE ROLLOS EN SITIO | 06/11/2025 SE REALIZA LA ENTREGA DE 80 ROLLOS</t>
  </si>
  <si>
    <t>2975038</t>
  </si>
  <si>
    <t>3007064547</t>
  </si>
  <si>
    <t>BARRIO CIUDAD VERDE SOACHA SOA</t>
  </si>
  <si>
    <t>FO-25-1781706</t>
  </si>
  <si>
    <t>05/11/2025 SE ESCALA AL COORDINADOR DE ZONA PARA ENTREGA DE ROLLOS EN SITIO | 06/11/2025 ENERGÍA DE 30 ROLLOS PARA DATAFONO NO SE MANIPULA TERMINAL</t>
  </si>
  <si>
    <t>2975065</t>
  </si>
  <si>
    <t>3007073648</t>
  </si>
  <si>
    <t>BARRIO CIUDAD VERDE SOACHA 8</t>
  </si>
  <si>
    <t>FO-25-1781699</t>
  </si>
  <si>
    <t>05/11/2025 SE ESCALA AL COORDINADOR DE ZONA PARA ENTREGA DE ROLLOS EN SITIO | 06/11/2025 ENTREGA DE 30 ROLLOS PARA DATAFONO NO SE MANIPULA TERMINAL</t>
  </si>
  <si>
    <t>2975101</t>
  </si>
  <si>
    <t>3007046702</t>
  </si>
  <si>
    <t>DISTRICOL PAPELERIA Y MISCELAN</t>
  </si>
  <si>
    <t>FO-25-1781727</t>
  </si>
  <si>
    <t>05/11/2025 SE ESCALA AL COORDINADOR DE ZONA PARA ENTREGA DE ROLLOS EN SITIO | 11/11/2025 SE REALIZA ENTREGA DE 30 ROLLOS POR EL OPERADOR VELOCES CON LA GUIA V4001770473</t>
  </si>
  <si>
    <t>73563</t>
  </si>
  <si>
    <t>2975108</t>
  </si>
  <si>
    <t>3007034965</t>
  </si>
  <si>
    <t>PRADO</t>
  </si>
  <si>
    <t>BARRIO ESQUINA PRADO</t>
  </si>
  <si>
    <t>FO-25-1782071</t>
  </si>
  <si>
    <t>04/11/2025 SE CONFIRMAN DATOS, SE REALIZA ENVIO POR OPERADOR LOGISTICO | 10/11/2025 SE REALIZA ENVIO DE 80 ROLLOS, CON LA GUIA 2235596501 SERVIENTREGA. SE CONFIRMA ENTREGA EXITOSA POR PARTE DE LA TRANSPORTADORA</t>
  </si>
  <si>
    <t>2975111</t>
  </si>
  <si>
    <t>3007074843</t>
  </si>
  <si>
    <t>BARRIO CONCOR MALAMBO 3</t>
  </si>
  <si>
    <t>FO-25-1781715</t>
  </si>
  <si>
    <t>05/11/2025 SE ESCALA AL COORDINADOR DE ZONA PARA ENTREGA DE ROLLOS EN SITIO | 09/11/2025 SE HACE ENTREGA DE 70 ROLLOS REDEBAN DE MANERA EXITOSA</t>
  </si>
  <si>
    <t>2975161</t>
  </si>
  <si>
    <t>3007010148</t>
  </si>
  <si>
    <t>ARAUCA - CALDAS</t>
  </si>
  <si>
    <t>FO-25-1781692</t>
  </si>
  <si>
    <t>05/11/2025 SE ESCALA AL COORDINADOR DE ZONA PARA ENTREGA DE ROLLOS EN SITIO | 08/11/2025 SE ENTREGAN 170 ROLLOS EN EL COMERCIO NO SE MANIPULAN EQUIPOS</t>
  </si>
  <si>
    <t>2975163</t>
  </si>
  <si>
    <t>3007016550</t>
  </si>
  <si>
    <t>TARSO III ANTIOQUIA</t>
  </si>
  <si>
    <t>FO-25-1782069</t>
  </si>
  <si>
    <t>05/11/2025 SE ESCALA AL COORDINADOR DE ZONA PARA ENTREGA DE ROLLOS EN SITIO | 08/11/2025 SE REALIZA ENVIO DE 60 ROLLOS, CON LA GUIA 992207261 LOGICUARTAS. SE CONFIRMA ENTREGA EXITOSA POR PARTE DE LA TRANSPORTADORA</t>
  </si>
  <si>
    <t>2975165</t>
  </si>
  <si>
    <t>3007021492</t>
  </si>
  <si>
    <t>OPRAP CENTRO COMERCIAL PRYCA</t>
  </si>
  <si>
    <t>FO-25-1781689</t>
  </si>
  <si>
    <t>05/11/2025 SE ESCALA AL COORDINADOR DE ZONA PARA ENTREGA DE ROLLOS EN SITIO | 06/11/2025 SE ENTREGA EN 200 ROLLOS EN BUEN ESTADO</t>
  </si>
  <si>
    <t>2975169</t>
  </si>
  <si>
    <t>3007079932</t>
  </si>
  <si>
    <t>BARRIO SANTA FE BOGOTA 5</t>
  </si>
  <si>
    <t>FO-25-1781679</t>
  </si>
  <si>
    <t>05/11/2025 SE ESCALA AL COORDINADOR DE ZONA PARA ENTREGA DE ROLLOS EN SITIO | 06/11/2025 ENTREGA DE ROLLOS EJECUTADO OK</t>
  </si>
  <si>
    <t>2975202</t>
  </si>
  <si>
    <t>3007080079</t>
  </si>
  <si>
    <t>BARRIO CENTRO VILLETA 13</t>
  </si>
  <si>
    <t>FO-25-1781712</t>
  </si>
  <si>
    <t>05/11/2025 SE ESCALA AL COORDINADOR DE ZONA PARA ENTREGA DE ROLLOS EN SITIO | 07/11/2025 ENTREGA DE ROLLOS EJECUTADO OK</t>
  </si>
  <si>
    <t>2975208</t>
  </si>
  <si>
    <t>3007079223</t>
  </si>
  <si>
    <t>DISTRICOL INFINITE BY IRIS NAV</t>
  </si>
  <si>
    <t>FO-25-1784391</t>
  </si>
  <si>
    <t>05/11/2025 SE CONFIRMAN DATOS, SE REALIZA ENVIO POR OPERADOR LOGISTICO | 10/11/2025 SE REALIZA ENVIO DE 10 ROLLOS, CON LA GUIA 2277307793 SERVIENTREGA. SE CONFIRMA ENTREGA EXITOSA POR PARTE DE LA TRANSPORTADORA</t>
  </si>
  <si>
    <t>2975209</t>
  </si>
  <si>
    <t>3007079659</t>
  </si>
  <si>
    <t>BARRIO CIUDADELA 450 ANOS VALL</t>
  </si>
  <si>
    <t>FO-25-1781708</t>
  </si>
  <si>
    <t>05/11/2025 SE ESCALA AL COORDINADOR DE ZONA PARA ENTREGA DE ROLLOS EN SITIO | 06/11/2025 SE REALIZA ENTREGA DE 20ROLLOS EN DIRECCIÓN DE CB</t>
  </si>
  <si>
    <t>2975236</t>
  </si>
  <si>
    <t>3007035279</t>
  </si>
  <si>
    <t>DISTRICOL LESSENCE FRAGANCIAS</t>
  </si>
  <si>
    <t>FO-25-1781340</t>
  </si>
  <si>
    <t>04/11/2025 SE ESCALA AL COORDINADOR DE ZONA PARA ENTREGA DE ROLLOS EN SITIO | 10/11/2025 SE REALIZA ENTREGA DE 40 ROLLOS RBM EN SITIO ENTREGA EXITOSA</t>
  </si>
  <si>
    <t>2975257</t>
  </si>
  <si>
    <t>3007044522</t>
  </si>
  <si>
    <t>DISTRICOL RESPONSIBLE MARKET</t>
  </si>
  <si>
    <t>FO-25-1781676</t>
  </si>
  <si>
    <t>05/11/2025 SE ESCALA AL COORDINADOR DE ZONA PARA ENTREGA DE ROLLOS EN SITIO | 06/11/2025 SE REALIZA LA ENTREGA DE 40 ROLLOS DE CB A LA ENCARGADA LEÍDY MIRANDA</t>
  </si>
  <si>
    <t>2975379</t>
  </si>
  <si>
    <t>3007069768</t>
  </si>
  <si>
    <t>PTM CARTAGENA CRISTO TE AMA PA</t>
  </si>
  <si>
    <t>FO-25-1781667</t>
  </si>
  <si>
    <t>05/11/2025 SE ESCALA AL COORDINADOR DE ZONA PARA ENTREGA DE ROLLOS EN SITIO | 10/11/2025 SE ENTREGAN 40 ROLLOS</t>
  </si>
  <si>
    <t>2975380</t>
  </si>
  <si>
    <t>3007074147</t>
  </si>
  <si>
    <t>PTM CARTAGENA MOVIL CELTYN</t>
  </si>
  <si>
    <t>FO-25-1781664</t>
  </si>
  <si>
    <t>05/11/2025 SE ESCALA AL COORDINADOR DE ZONA PARA ENTREGA DE ROLLOS EN SITIO | 06/11/2025 SE ENTREGAN 110 ROLLOS</t>
  </si>
  <si>
    <t>2975499</t>
  </si>
  <si>
    <t>3007037246</t>
  </si>
  <si>
    <t>PTM LEBRIJA AGUADA</t>
  </si>
  <si>
    <t>FO-25-1781662</t>
  </si>
  <si>
    <t>05/11/2025 SE ESCALA AL COORDINADOR DE ZONA PARA ENTREGA DE ROLLOS EN SITIO | 11/11/2025 SE REALIZA VISITA A COMERCIO Y SE ENTREGAN 20 ROLLOS CON VISITA NO SE MANIPULA EQUIPOS</t>
  </si>
  <si>
    <t>2975659</t>
  </si>
  <si>
    <t>3007078386</t>
  </si>
  <si>
    <t>BARRIO PARAISO PITALITO</t>
  </si>
  <si>
    <t>FO-25-1784390</t>
  </si>
  <si>
    <t>05/11/2025 SE CONFIRMAN DATOS, SE REALIZA ENVIO POR OPERADOR LOGISTICO | 10/11/2025 SE REALIZA ENVIO DE 30 ROLLOS, CON LA GUIA 2235596507 SERVIENTREGA. SE CONFIRMA ENTREGA EXITOSA POR PARTE DE LA TRANSPORTADORA</t>
  </si>
  <si>
    <t>2975662</t>
  </si>
  <si>
    <t>3007075277</t>
  </si>
  <si>
    <t>DISTRICOL PAPELERIA CIBERNINO</t>
  </si>
  <si>
    <t>FO-25-1781654</t>
  </si>
  <si>
    <t>05/11/2025 SE ESCALA AL COORDINADOR DE ZONA PARA ENTREGA DE ROLLOS EN SITIO | 06/11/2025 SE REALIZA ENTREGA DE 50 ROLLOS CON VISITA NO SE MANIPULA TERMINAL</t>
  </si>
  <si>
    <t>2975680</t>
  </si>
  <si>
    <t>3007071173</t>
  </si>
  <si>
    <t>PTM MEDELLIN  AUTOSERVICIO LOS</t>
  </si>
  <si>
    <t>FO-25-1781649</t>
  </si>
  <si>
    <t>05/11/2025 SE ESCALA AL COORDINADOR DE ZONA PARA ENTREGA DE ROLLOS EN SITIO | 11/11/2025 SE REALIZA ENTREGA DE 50 ROLLOS POR EL OPERADOR VELOCES CON LA GUIA V4001770475</t>
  </si>
  <si>
    <t>2975714</t>
  </si>
  <si>
    <t>3007024596</t>
  </si>
  <si>
    <t>REDY METROCENTRO 1</t>
  </si>
  <si>
    <t>FO-25-1781659</t>
  </si>
  <si>
    <t>05/11/2025 SE ESCALA AL COORDINADOR DE ZONA PARA ENTREGA DE ROLLOS EN SITIO | 18/11/2025 SE REALIZA ENTREGA DE 210 ROLLOS POR EL OPERADOR CABIFY CON LA GUIA V4001770474</t>
  </si>
  <si>
    <t>MARIN QUINTERO BRAYAN ESTIVEN</t>
  </si>
  <si>
    <t>2975783</t>
  </si>
  <si>
    <t>3007079641</t>
  </si>
  <si>
    <t>BARRIO LA INDIA LANDAZURI</t>
  </si>
  <si>
    <t>FO-25-1780882</t>
  </si>
  <si>
    <t>05/11/2025 SE ESCALA AL COORDINADOR DE ZONA PARA ENTREGA DE ROLLOS EN SITIO | 12/11/2025 SE LE INFORMA NUMERO DE GUIA A USER, PENDIENTE CONFIRMACION | 08/11/2025 SE HACE ENVIO DE 10 ROLLOS</t>
  </si>
  <si>
    <t>2975796</t>
  </si>
  <si>
    <t>3007043132</t>
  </si>
  <si>
    <t>BARRIO CRR PUENTE SOGAMOSO PUE</t>
  </si>
  <si>
    <t>FO-25-1780879</t>
  </si>
  <si>
    <t>05/11/2025 SE ESCALA AL COORDINADOR DE ZONA PARA ENTREGA DE ROLLOS EN SITIO | 06/11/2025 SE ENVÍA ROLLOS POR INTERRAPIDISIMO</t>
  </si>
  <si>
    <t>27491</t>
  </si>
  <si>
    <t>2975874</t>
  </si>
  <si>
    <t>3007077233</t>
  </si>
  <si>
    <t>NOVITA</t>
  </si>
  <si>
    <t>BARRIO EL ROSARIO NOVITA CHOCO</t>
  </si>
  <si>
    <t>FO-25-1780876</t>
  </si>
  <si>
    <t>05/11/2025 SE ESCALA AL COORDINADOR DE ZONA PARA ENTREGA DE ROLLOS EN SITIO | 12/11/2025 EN COMUNICACION CON EL USUARIO NOS CONFIRMA QUE AUN NO LE HAN LLEGADO LOS ROLLOS | 08/11/2025 SE REALIZA ENVÍO DE ROLLOS POR INTERRAPIDISIMO</t>
  </si>
  <si>
    <t>2975900</t>
  </si>
  <si>
    <t>3007024510</t>
  </si>
  <si>
    <t>BARRIO SUBA XX BOGOTA</t>
  </si>
  <si>
    <t>FO-25-1781643</t>
  </si>
  <si>
    <t>05/11/2025 SE ESCALA AL COORDINADOR DE ZONA PARA ENTREGA DE ROLLOS EN SITIO | 10/11/2025 SE HACE ENTREGA DE 40 ROLLOS REDEBAN COMERCIO INDICA QUE LE ENVÍEN MÁS ROLLOS QUE LE ESTÁN ENVIANDO MUY POQUITOS Y CADA 2 DÍAS LE A TOCADO ESTAR LLAMANDO Y COMPRANDO DEL BOLSILLO DE EL</t>
  </si>
  <si>
    <t>2975976</t>
  </si>
  <si>
    <t>3007079760</t>
  </si>
  <si>
    <t>BARRIO EL CAMELLO CAUCASIA 1</t>
  </si>
  <si>
    <t>FO-25-1781630</t>
  </si>
  <si>
    <t>05/11/2025 SE ESCALA AL COORDINADOR DE ZONA PARA ENTREGA DE ROLLOS EN SITIO | 06/11/2025 SE REALIZA VISITA TÉCNICA PARA ENTREGA DE 40 ROLLOS PARA DATÁFONO, NO SE INTERVIENE TERMINAL Y LA ENTREGA SE REALIZA SIN NOVEDAD.</t>
  </si>
  <si>
    <t>2975986</t>
  </si>
  <si>
    <t>3007078051</t>
  </si>
  <si>
    <t>PTM PIEDECUESTA DROGUERIA NUEV</t>
  </si>
  <si>
    <t>FO-25-1781623</t>
  </si>
  <si>
    <t>05/11/2025 SE ESCALA AL COORDINADOR DE ZONA PARA ENTREGA DE ROLLOS EN SITIO | 05/11/2025 SE REALIZA ENTREGA DE 10 ROLLOS CON VISITA NO SE MANIPULÓ LA TERMINAL</t>
  </si>
  <si>
    <t>2976043</t>
  </si>
  <si>
    <t>3007075767</t>
  </si>
  <si>
    <t>PTM PUERTO TRIUNFO FARMASALUD</t>
  </si>
  <si>
    <t>FO-25-1784477</t>
  </si>
  <si>
    <t>05/11/2025 SE CONFIRMAN DATOS, SE REALIZA ENVIO POR OPERADOR LOGISTICO | 12/11/2025 SE REALIZA ENVIO DE 40 ROLLOS, CON LA GUIA 992208142 LOGICUARTAS. SE CONFIRMA ENTREGA EXITOSA POR PARTE DE LA TRANSPORTADORA</t>
  </si>
  <si>
    <t>2976059</t>
  </si>
  <si>
    <t>3007079890</t>
  </si>
  <si>
    <t>DISTRICOL REY DE LA ECONOMÍA</t>
  </si>
  <si>
    <t>FO-25-1780873</t>
  </si>
  <si>
    <t>05/11/2025 SE ESCALA AL COORDINADOR DE ZONA PARA ENTREGA DE ROLLOS EN SITIO | 07/11/2025 SE REALIZA ENVIO DE 10 ROLLOS, CON LA GUIA 2235596482 SERVIENTREGA. SE CONFIRMA ENTREGA EXITOSA POR PARTE DE LA TRANSPORTADORA</t>
  </si>
  <si>
    <t>2976092</t>
  </si>
  <si>
    <t>3007031966</t>
  </si>
  <si>
    <t>BARRIO SAN FELIX 2 BELLO</t>
  </si>
  <si>
    <t>FO-25-1786929</t>
  </si>
  <si>
    <t>12/11/2025 SE REALIZA ENVIO POR FLOTA COPETRANSA CARRO 263 , 40 ROLLO ENVIADOS</t>
  </si>
  <si>
    <t>2976269</t>
  </si>
  <si>
    <t>3007030807</t>
  </si>
  <si>
    <t>BARRIO TRIBUNAS</t>
  </si>
  <si>
    <t>FO-25-1781610</t>
  </si>
  <si>
    <t>05/11/2025 SE ESCALA AL COORDINADOR DE ZONA PARA ENTREGA DE ROLLOS EN SITIO | 10/11/2025 SE ENTREGAN 20 ROLLOS EN LA SEDE</t>
  </si>
  <si>
    <t>2976278</t>
  </si>
  <si>
    <t>3007011719</t>
  </si>
  <si>
    <t>FO-25-1781605</t>
  </si>
  <si>
    <t>05/11/2025 SE ESCALA AL COORDINADOR DE ZONA PARA ENTREGA DE ROLLOS EN SITIO | 06/11/2025 SE VISITA CORRESPONSAL Y SE REALIZA E ENTREGA DE 50 ROLLOS</t>
  </si>
  <si>
    <t>2976288</t>
  </si>
  <si>
    <t>3007061972</t>
  </si>
  <si>
    <t>BARRIO TADO TADO</t>
  </si>
  <si>
    <t>FO-25-1784389</t>
  </si>
  <si>
    <t>05/11/2025 SE CONFIRMAN DATOS, SE REALIZA ENVIO POR OPERADOR LOGISTICO | 12/11/2025 SE CONSULTA GUIA EN PLATAFORMA Y AUN NO HA SIDO ENTREGADA | 26/11/2025 SE PRESENTA NOVEDAD CON OPERADOR LOGISTICO, SE PROCEDE AL CIERRE DEL CASO, USUARIO PRESENTA UNA NUEVA SOLICITUD</t>
  </si>
  <si>
    <t>2976346</t>
  </si>
  <si>
    <t>3007040251</t>
  </si>
  <si>
    <t>PTM GIRON SURTILUNA</t>
  </si>
  <si>
    <t>FO-25-1781614</t>
  </si>
  <si>
    <t>05/11/2025 SE ESCALA AL COORDINADOR DE ZONA PARA ENTREGA DE ROLLOS EN SITIO | 07/11/2025 SE REALIZA VISITA AL COMERCIO SE ENTREGAN 10 ROLLOS DE REDEBAN</t>
  </si>
  <si>
    <t>2976723</t>
  </si>
  <si>
    <t>3007076976</t>
  </si>
  <si>
    <t>DISTRICOL SUPER DROGAS LA 19</t>
  </si>
  <si>
    <t>FO-25-1781595</t>
  </si>
  <si>
    <t>05/11/2025 SE ESCALA AL COORDINADOR DE ZONA PARA ENTREGA DE ROLLOS EN SITIO | 11/11/2025 SE VISITA SITIO SE VERIFICA INFORMACIÓN SE REALIZA ENTREGA DE ROLLOS, NO SE MANIPULA EQUIPOS. FIRMA QUIEN RECIBE LOS ROLLOS.</t>
  </si>
  <si>
    <t>2976819</t>
  </si>
  <si>
    <t>3007077943</t>
  </si>
  <si>
    <t>DISTRICOL BUEN QUILATE JOYAS</t>
  </si>
  <si>
    <t>FO-25-1781547</t>
  </si>
  <si>
    <t>05/11/2025 SE ESCALA AL COORDINADOR DE ZONA PARA ENTREGA DE ROLLOS EN SITIO | 11/11/2025 SE REALIZA ENVIO DE 40 ROLLOS, CON LA GUIA 2187690895 SERVIENTREGA. SE CONFIRMA ENTREGA EXITOSA POR PARTE DE LA TRANSPORTADORA</t>
  </si>
  <si>
    <t>2976924</t>
  </si>
  <si>
    <t>3007059783</t>
  </si>
  <si>
    <t>DISTRICOL TIENDA MIX J</t>
  </si>
  <si>
    <t>FO-25-1781588</t>
  </si>
  <si>
    <t>05/11/2025 SE ESCALA AL COORDINADOR DE ZONA PARA ENTREGA DE ROLLOS EN SITIO | 08/11/2025 SE REALIZA ENTREGA DE 100 ROLLOS POR EL OPERADOR VELOCES CON LA GUIA V4001770476</t>
  </si>
  <si>
    <t>2976981</t>
  </si>
  <si>
    <t>3007044243</t>
  </si>
  <si>
    <t>DISTRICOL KASANDRA</t>
  </si>
  <si>
    <t>FO-25-1781581</t>
  </si>
  <si>
    <t>05/11/2025 SE ESCALA AL COORDINADOR DE ZONA PARA ENTREGA DE ROLLOS EN SITIO | 08/11/2025 SE REALIZA ENTREGA DE 160 ROLLOS POR EL OPERADOR VELOCES CON LA GUIA V4001770477</t>
  </si>
  <si>
    <t>2976988</t>
  </si>
  <si>
    <t>3007058544</t>
  </si>
  <si>
    <t>BARRIO VEREDA PALESTINA ZONA R</t>
  </si>
  <si>
    <t>FO-25-1784388</t>
  </si>
  <si>
    <t>05/11/2025 SE CONFIRMAN DATOS, SE REALIZA ENVIO POR OPERADOR LOGISTICO | 12/11/2025 SE LE INFORMA NUMERO DE GUIA A USER, PENDIENTE CONFIRMACION. YA ESTA PARA RECLAMO | 15/11/2025 SE REALIZA ENVIO DE 20 ROLLOS, CON LA GUIA 2235596506 SERVIENTREGA. SE CONFIRMA ENTREGA EXITOSA POR PARTE DE LA TRANSPORTADORA</t>
  </si>
  <si>
    <t>2977156</t>
  </si>
  <si>
    <t>3007064016</t>
  </si>
  <si>
    <t>BARRIO PAMPALINDA CALI 2</t>
  </si>
  <si>
    <t>FO-25-1781583</t>
  </si>
  <si>
    <t>05/11/2025 SE ESCALA AL COORDINADOR DE ZONA PARA ENTREGA DE ROLLOS EN SITIO | 06/11/2025 SE ENTREGA 20 ROLLOS AL CORRESPONSAL</t>
  </si>
  <si>
    <t>2977205</t>
  </si>
  <si>
    <t>3007072644</t>
  </si>
  <si>
    <t>BARRIO CENTRO BUGALAGRANDE 9</t>
  </si>
  <si>
    <t>FO-25-1781576</t>
  </si>
  <si>
    <t>05/11/2025 SE ESCALA AL COORDINADOR DE ZONA PARA ENTREGA DE ROLLOS EN SITIO | 06/11/2025 SE REALIZA ENTREGA DE 50 ROLLOS TÉRMICOS A EL SEÑOR ANDRES GONZALEZ EN LA DIRECCIÓN CRA 25 26-30 SOLICITADO POR EL SEÑOR JOHAN.</t>
  </si>
  <si>
    <t>2977307</t>
  </si>
  <si>
    <t>3007078231</t>
  </si>
  <si>
    <t>DISTRICOL RODAMIENTOS PRADO</t>
  </si>
  <si>
    <t>FO-25-1787740</t>
  </si>
  <si>
    <t>06/11/2025 SE ESCALA AL COORDINADOR DE ZONA PARA ENTREGA DE ROLLOS EN SITIO | 08/11/2025 SE REALIZA ENTREGA DE 20 ROLLOS POR EL OPERADOR VELOCES CON LA GUIA V4001775894</t>
  </si>
  <si>
    <t>2977486</t>
  </si>
  <si>
    <t>3007045966</t>
  </si>
  <si>
    <t>BARRIO SANTA ELENA MEDELLIN 1</t>
  </si>
  <si>
    <t>FO-25-1786934</t>
  </si>
  <si>
    <t>11/11/2025 SE ENTREGA 60 ROLLOS A JOSÉ MANUEL ZULUAGA</t>
  </si>
  <si>
    <t>5282</t>
  </si>
  <si>
    <t>2977528</t>
  </si>
  <si>
    <t>3007043299</t>
  </si>
  <si>
    <t>FREDONIA</t>
  </si>
  <si>
    <t>DISTRICOL CARNES VAR</t>
  </si>
  <si>
    <t>FO-25-1781894</t>
  </si>
  <si>
    <t>05/11/2025 SE ESCALA AL COORDINADOR DE ZONA PARA ENTREGA DE ROLLOS EN SITIO | 08/11/2025 SE REALIZA ENVÍO DE ROLLOS</t>
  </si>
  <si>
    <t>2977729</t>
  </si>
  <si>
    <t>3007076396</t>
  </si>
  <si>
    <t>BARRIO EL LIMONAR VALLEDUPAR</t>
  </si>
  <si>
    <t>FO-25-1781959</t>
  </si>
  <si>
    <t>05/11/2025 SE ESCALA AL COORDINADOR DE ZONA PARA ENTREGA DE ROLLOS EN SITIO | 07/11/2025 SE REALIZA ENTREGA DE 30 ROLLOS EN DIRECCIÓN DE CB</t>
  </si>
  <si>
    <t>2977740</t>
  </si>
  <si>
    <t>3007022285</t>
  </si>
  <si>
    <t>PUEBLO NUEVO AM</t>
  </si>
  <si>
    <t>FO-25-1784325</t>
  </si>
  <si>
    <t>05/11/2025 SE ESCALA AL COORDINADOR DE ZONA PARA ENTREGA DE ROLLOS EN SITIO | 12/11/2025 SE INTENTA COMUNICAR CON USUARIO PERO NO CONTESTA | 14/11/2025 SE REALIZA ENVIO DE 70 ROLLOS, CON LA GUIA 992208139 LOGICUARTAS. SE CONFIRMA ENTREGA EXITOSA POR PARTE DE LA TRANSPORTADORA</t>
  </si>
  <si>
    <t>2978001</t>
  </si>
  <si>
    <t>3007032193</t>
  </si>
  <si>
    <t>DISTRICOL TRAMITES Y SERVICIOS</t>
  </si>
  <si>
    <t>FO-25-1784386</t>
  </si>
  <si>
    <t>05/11/2025 SE CONFIRMAN DATOS, SE REALIZA ENVIO POR OPERADOR LOGISTICO | 10/11/2025 SE REALIZA ENVIO DE 80 ROLLOS, CON LA GUIA 2277307792 SERVIENTREGA. SE CONFIRMA ENTREGA EXITOSA POR PARTE DE LA TRANSPORTADORA</t>
  </si>
  <si>
    <t>2978131</t>
  </si>
  <si>
    <t>FO-25-1782370</t>
  </si>
  <si>
    <t>05/11/2025 SE ESCALA AL COORDINADOR DE ZONA PARA ENTREGA DE ROLLOS EN SITIO | 06/11/2025 ENTREGA DE 70 ROLLOS NO SE MANIPULAN EQUIPOS</t>
  </si>
  <si>
    <t>2978151</t>
  </si>
  <si>
    <t>3007046624</t>
  </si>
  <si>
    <t>PTM  PEREIRA  VARIEDADES ERIGI</t>
  </si>
  <si>
    <t>FO-25-1782537</t>
  </si>
  <si>
    <t>05/11/2025 SE ESCALA AL COORDINADOR DE ZONA PARA ENTREGA DE ROLLOS EN SITIO | 06/11/2025 VISITAMOS COMERCIO REALIZAMOS ENTREGA DE 30 ROLLOS.</t>
  </si>
  <si>
    <t>2978374</t>
  </si>
  <si>
    <t>3007077298</t>
  </si>
  <si>
    <t>BARRIO EVARISTO SOURDIS BARRAN</t>
  </si>
  <si>
    <t>FO-25-1782671</t>
  </si>
  <si>
    <t>05/11/2025 SE ESCALA AL COORDINADOR DE ZONA PARA ENTREGA DE ROLLOS EN SITIO | 07/11/2025 SE HACE ENTREGA DE 20 ROLLOS REDEBAN DE MANERA EXITOSA</t>
  </si>
  <si>
    <t>2978439</t>
  </si>
  <si>
    <t>3007072263</t>
  </si>
  <si>
    <t>BARRIO LA UNION CALOTO 4</t>
  </si>
  <si>
    <t>FO-25-1782673</t>
  </si>
  <si>
    <t>06/11/2025 SE ESCALA AL COORDINADOR DE ZONA PARA ENTREGA DE ROLLOS EN SITIO | 06/11/2025 SE REALIZA ENTREGA DE 60 ROLLOS REDEBAN</t>
  </si>
  <si>
    <t>2978499</t>
  </si>
  <si>
    <t>3007063102</t>
  </si>
  <si>
    <t>BARRIO FUEMAYOR GUADALAJARA DE</t>
  </si>
  <si>
    <t>FO-25-1783364</t>
  </si>
  <si>
    <t>05/11/2025 SE ESCALA AL COORDINADOR DE ZONA PARA ENTREGA DE ROLLOS EN SITIO | 06/11/2025 SE REALIZA ENTREGA DE 80 ROLLOS TÉRMICOS EN EL CB SIN NOVEDAD.</t>
  </si>
  <si>
    <t>2978596</t>
  </si>
  <si>
    <t>3007073478</t>
  </si>
  <si>
    <t>PTM BOGOTA BETH PAPELERIA Y MU</t>
  </si>
  <si>
    <t>FO-25-1783353</t>
  </si>
  <si>
    <t>05/11/2025 SE ESCALA AL COORDINADOR DE ZONA PARA ENTREGA DE ROLLOS EN SITIO | 06/11/2025 SE REALIZA ENTREGA DE 20 ROLLOS</t>
  </si>
  <si>
    <t>2978660</t>
  </si>
  <si>
    <t>3007030890</t>
  </si>
  <si>
    <t>REDY SAN CRISTOBAL</t>
  </si>
  <si>
    <t>FO-25-1783357</t>
  </si>
  <si>
    <t>05/11/2025 SE ESCALA AL COORDINADOR DE ZONA PARA ENTREGA DE ROLLOS EN SITIO | 11/11/2025 SE REALIZA ENTREGA DE 250 ROLLOS POR EL OPERADOR VELOCES CON LA GUIA V4001770478</t>
  </si>
  <si>
    <t>2978725</t>
  </si>
  <si>
    <t>3007081330</t>
  </si>
  <si>
    <t>PTM IBAGUE JYV DOPRGUERIAS MON</t>
  </si>
  <si>
    <t>FO-25-1783349</t>
  </si>
  <si>
    <t>05/11/2025 SE ESCALA AL COORDINADOR DE ZONA PARA ENTREGA DE ROLLOS EN SITIO | 10/11/2025 SE ENTREGA 30 ROLLOS CON VISITA</t>
  </si>
  <si>
    <t>2978728</t>
  </si>
  <si>
    <t>3007076525</t>
  </si>
  <si>
    <t>BARRIO CATALINA 1 KENNEDY BOGO</t>
  </si>
  <si>
    <t>FO-25-1783347</t>
  </si>
  <si>
    <t>05/11/2025 SE ESCALA AL COORDINADOR DE ZONA PARA ENTREGA DE ROLLOS EN SITIO | 06/11/2025 ENTREGA DE 20 ROLLOS NO SE MANIPULAN EQUIPOS</t>
  </si>
  <si>
    <t>2978745</t>
  </si>
  <si>
    <t>3007010364</t>
  </si>
  <si>
    <t>BARRIO EL CARMELO</t>
  </si>
  <si>
    <t>FO-25-1783319</t>
  </si>
  <si>
    <t>05/11/2025 SE ESCALA AL COORDINADOR DE ZONA PARA ENTREGA DE ROLLOS EN SITIO | 07/11/2025 SE REALIZA ENTREGA DE 180 ROLLOS POR EL OPERADOR VELOCES CON LA GUIA V4001770479</t>
  </si>
  <si>
    <t>2978824</t>
  </si>
  <si>
    <t>FO-25-1786956</t>
  </si>
  <si>
    <t>06/11/2025 SE ESCALA AL COORDINADOR DE ZONA PARA ENTREGA DE ROLLOS EN SITIO | 08/11/2025 SE REALIZA VISITA TÉCNICA PARA LA ENTREGA DE 90 ROLLOS REDEBAN. LA ENTREGA SE EFECTÚA DE MANERA EXITOSA, SIN NOVEDADES LOGÍSTICAS. NO SE OBTIENE TIRILLA DE CONFIRMACIÓN, YA QUE EL USUARIO SE ENCONTRABA FUERA DEL ÁREA DE LOS DATÁFONOS AL MOMENTO DE LA ENTREGA.</t>
  </si>
  <si>
    <t>2978859</t>
  </si>
  <si>
    <t>3007078594</t>
  </si>
  <si>
    <t>PTM BELLO VARIEDADES PAULY</t>
  </si>
  <si>
    <t>FO-25-1783314</t>
  </si>
  <si>
    <t>05/11/2025 SE ESCALA AL COORDINADOR DE ZONA PARA ENTREGA DE ROLLOS EN SITIO | 08/11/2025 SE REALIZA ENTREGA DE 40 ROLLOS POR EL OPERADOR VELOCES CON LA GUIA V4001770480</t>
  </si>
  <si>
    <t>2978861</t>
  </si>
  <si>
    <t>3007075996</t>
  </si>
  <si>
    <t>PTM CALI TIENDA EL PLATANO</t>
  </si>
  <si>
    <t>FO-25-1783312</t>
  </si>
  <si>
    <t>05/11/2025 SE ESCALA AL COORDINADOR DE ZONA PARA ENTREGA DE ROLLOS EN SITIO | 06/11/2025 SE ENTREGAN 90 ROLLOS EN BUEN ESTADO</t>
  </si>
  <si>
    <t>2978881</t>
  </si>
  <si>
    <t>3007080349</t>
  </si>
  <si>
    <t>BARRIO LA TOSCANA BOGOTA</t>
  </si>
  <si>
    <t>FO-25-1783553</t>
  </si>
  <si>
    <t>10/11/2025 SE ENTREGAN 20 ROLLOS REDEBAN OK</t>
  </si>
  <si>
    <t>2978902</t>
  </si>
  <si>
    <t>3007080534</t>
  </si>
  <si>
    <t>BARRIO EL TRIANGULO NEIVA 2</t>
  </si>
  <si>
    <t>FO-25-1783332</t>
  </si>
  <si>
    <t>05/11/2025 SE ESCALA AL COORDINADOR DE ZONA PARA ENTREGA DE ROLLOS EN SITIO | 06/11/2025 SE REALIZA VISITA AL PUNTO SE ENTREGAN 30 ROLLOS PAPEL RBM CLIENTE RCIBE A SATISFACCIÓN</t>
  </si>
  <si>
    <t>2978903</t>
  </si>
  <si>
    <t>3007037736</t>
  </si>
  <si>
    <t>BARRIO CENTRO CIENAGA DE ORO 1</t>
  </si>
  <si>
    <t>FO-25-1783335</t>
  </si>
  <si>
    <t>05/11/2025 SE ESCALA AL COORDINADOR DE ZONA PARA ENTREGA DE ROLLOS EN SITIO | 06/11/2025 SE REALIZÓ ENTREGA DE 70 ROLLOS PARA CB BANCOLOMBIA, NO SÉ MANIPULÓ EQUIPOS.</t>
  </si>
  <si>
    <t>2978908</t>
  </si>
  <si>
    <t>3007081054</t>
  </si>
  <si>
    <t>BARRIO CANDELARIA LA NUEVA BOGOTA 10</t>
  </si>
  <si>
    <t>FO-25-1783328</t>
  </si>
  <si>
    <t>05/11/2025 SE ESCALA AL COORDINADOR DE ZONA PARA ENTREGA DE ROLLOS EN SITIO | 06/11/2025 SE REALIZA LA ENTREGA DE 30 ROLLOS</t>
  </si>
  <si>
    <t>2978910</t>
  </si>
  <si>
    <t>FO-25-1783705</t>
  </si>
  <si>
    <t>05/11/2025 SE ESCALA AL COORDINADOR DE ZONA PARA ENTREGA DE ROLLOS EN SITIO | 07/11/2025 SE REALIZA ENVIO DE 150 ROLLOS, CON LA GUIA 380284306 SERVIENTREGA. SE CONFIRMA ENTREGA EXITOSA POR PARTE DE LA TRANSPORTADORA</t>
  </si>
  <si>
    <t>2979156</t>
  </si>
  <si>
    <t>3007071088</t>
  </si>
  <si>
    <t>BARRIO SAN PEDRO URABA</t>
  </si>
  <si>
    <t>FO-25-1800627</t>
  </si>
  <si>
    <t>08/11/2025 SE ESCALA AL COORDINADOR DE ZONA PARA ENTREGA DE ROLLOS EN SITIO | 12/11/2025 SE REALIZA ENVIO DE 30 ROLLOS, CON LA GUIA 992210765 LOGICUARTAS. SE CONFIRMA ENTREGA EXITOSA POR PARTE DEL USUARIO</t>
  </si>
  <si>
    <t>2979217</t>
  </si>
  <si>
    <t>3007021971</t>
  </si>
  <si>
    <t>COMCARD ITAGUI MAYORISTA TKS</t>
  </si>
  <si>
    <t>FO-25-1783545</t>
  </si>
  <si>
    <t>05/11/2025 SE ESCALA AL COORDINADOR DE ZONA PARA ENTREGA DE ROLLOS EN SITIO | 07/11/2025 SE REALIZA ENTREGA DE 50 ROLLOS POR EL OPERADOR VELOCES CON LA GUIA V4001770481</t>
  </si>
  <si>
    <t>2979375</t>
  </si>
  <si>
    <t>3007070872</t>
  </si>
  <si>
    <t>BARRIO LA ESMERALDA BOGOTA 6</t>
  </si>
  <si>
    <t>FO-25-1783988</t>
  </si>
  <si>
    <t>05/11/2025 SE ESCALA AL COORDINADOR DE ZONA PARA ENTREGA DE ROLLOS EN SITIO | 10/11/2025 SE REALIZA ENTREGA DE 40 ROLLOS</t>
  </si>
  <si>
    <t>2979526</t>
  </si>
  <si>
    <t>3007069348</t>
  </si>
  <si>
    <t>PAGAFACIL PUERTO TRIUNFO</t>
  </si>
  <si>
    <t>FO-25-1788553</t>
  </si>
  <si>
    <t>06/11/2025 SE ESCALA AL COORDINADOR DE ZONA PARA ENTREGA DE ROLLOS EN SITIO | 12/11/2025 SE REALIZA ENVIO DE 150 ROLLOS, CON LA GUIA 992208175 LOGICUARTAS. SE CONFIRMA ENTREGA EXITOSA POR PARTE DE LA TRANSPORTADORA</t>
  </si>
  <si>
    <t>2979564</t>
  </si>
  <si>
    <t>3007077351</t>
  </si>
  <si>
    <t>DISTRICOL DORGUERIA FARMAROL</t>
  </si>
  <si>
    <t>FO-25-1783983</t>
  </si>
  <si>
    <t>05/11/2025 SE ESCALA AL COORDINADOR DE ZONA PARA ENTREGA DE ROLLOS EN SITIO | 06/11/2025 SE REALIZA LA ENTREGA DE 40 ROLLOS DE CB AL ENCARGADO JUAN MARTÍNEZ</t>
  </si>
  <si>
    <t>2979607</t>
  </si>
  <si>
    <t>3007075287</t>
  </si>
  <si>
    <t>BARRIO NUEVO HORIZONTE FRESNO</t>
  </si>
  <si>
    <t>FO-25-1802541</t>
  </si>
  <si>
    <t>09/11/2025 SE ESCALA AL COORDINADOR DE ZONA PARA ENTREGA DE ROLLOS EN SITIO | 12/11/2025 SE LE INFORMA NUMERO DE GUIA A USER, PENDIENTE CONFIRMACION | 17/11/2025 SE REALIZA ENVIO DE 40 ROLLOS, CON LA GUIA 2235596552 SERVIENTREGA. SE CONFIRMA ENTREGA EXITOSA POR PARTE DE LA TRANSPORTADORA</t>
  </si>
  <si>
    <t>2979639</t>
  </si>
  <si>
    <t>3007034113</t>
  </si>
  <si>
    <t>COMCARD B MANGA TIENDA SHADDAY</t>
  </si>
  <si>
    <t>FO-25-1784122</t>
  </si>
  <si>
    <t>05/11/2025 SE ESCALA AL COORDINADOR DE ZONA PARA ENTREGA DE ROLLOS EN SITIO | 07/11/2025 SE VISITA COMERCIO Y SE REALIZA LA ENTREGA DE 20 ROLLOS RBM CB OPERATIVO</t>
  </si>
  <si>
    <t>2979725</t>
  </si>
  <si>
    <t>3007048643</t>
  </si>
  <si>
    <t>BARRIO VEREDA EL CABUYAL COPAC</t>
  </si>
  <si>
    <t>FO-25-1786938</t>
  </si>
  <si>
    <t>11/11/2025 SE REALIZÓ VISITA TÉCNICA PARA LA ENTREGA DE 30  ROLLOS REDEBAN. LA ACTIVIDAD SE DESARROLLÓ CON TOTAL NORMALIDAD Y ÉXITO. EL USUARIO RECEPTOR LLEVÓ A CABO LA VERIFICACIÓN FÍSICA Y EL CONTEO COMPLETO DEL MATERIAL, CONFIRMANDO QUE LA CANTIDAD ENTREGADA COINCIDÍA CON LO SOLICITADO. NO SE PRESENTARON NOVEDADES DURANTE EL PROCESO, Y LA ENTREGA FUE RECIBIDA CONFORME.</t>
  </si>
  <si>
    <t>2979770</t>
  </si>
  <si>
    <t>3007033706</t>
  </si>
  <si>
    <t>BARRIO CENTRO POPAYAN 3</t>
  </si>
  <si>
    <t>FO-25-1802108</t>
  </si>
  <si>
    <t>09/11/2025 SE ESCALA AL COORDINADOR DE ZONA PARA ENTREGA DE ROLLOS EN SITIO | 10/11/2025 SE INGRESA SE ENTREGA 30 ROLLOS RBM</t>
  </si>
  <si>
    <t>2979905</t>
  </si>
  <si>
    <t>3007059079</t>
  </si>
  <si>
    <t>PTM BOGOTA ZONA INTECRACTIVA</t>
  </si>
  <si>
    <t>FO-25-1784269</t>
  </si>
  <si>
    <t>05/11/2025 SE ESCALA AL COORDINADOR DE ZONA PARA ENTREGA DE ROLLOS EN SITIO | 10/11/2025 SE ENTREGAN  ROLLOS SIN MANIPULACIÓN DEL DATAFONO SIN NOVEDAD</t>
  </si>
  <si>
    <t>2979953</t>
  </si>
  <si>
    <t>3007041956</t>
  </si>
  <si>
    <t>PTM DISTRIBUIDORA PLASTIASEO E</t>
  </si>
  <si>
    <t>FO-25-1784372</t>
  </si>
  <si>
    <t>05/11/2025 SE ESCALA AL COORDINADOR DE ZONA PARA ENTREGA DE ROLLOS EN SITIO | 06/11/2025 SE VISITA COMERCIO SE REALIZA LA ENTREGA DE 40 ROLLOS RBM CB OPERATIVO</t>
  </si>
  <si>
    <t>2979956</t>
  </si>
  <si>
    <t>FO-25-1784432</t>
  </si>
  <si>
    <t>05/11/2025 SE CONFIRMAN DATOS, SE REALIZA ENVIO POR OPERADOR LOGISTICO | 10/11/2025 ENVIO ROLLOS PARA DATAFONO DIRECTAMENTE CON ELL CONDUCTOR</t>
  </si>
  <si>
    <t>2979971</t>
  </si>
  <si>
    <t>3007041189</t>
  </si>
  <si>
    <t>DISTRICOL FERRETERIA GUADALUPE</t>
  </si>
  <si>
    <t>FO-25-1784431</t>
  </si>
  <si>
    <t>05/11/2025 SE CONFIRMAN DATOS, SE REALIZA ENVIO POR OPERADOR LOGISTICO | 07/11/2025 SE REALIZA ENTREGA DE 60 ROLLOS POR EL OPERADOR VELOCES CON LA GUIA V4001770482</t>
  </si>
  <si>
    <t>2980008</t>
  </si>
  <si>
    <t>3007066415</t>
  </si>
  <si>
    <t>BARRIO CORREGIMIENTO GUACACALL</t>
  </si>
  <si>
    <t>FO-25-1797964</t>
  </si>
  <si>
    <t>07/11/2025 SE ESCALA AL COORDINADOR DE ZONA PARA ENTREGA DE ROLLOS EN SITIO | 12/11/2025 SE LE INFORMA NUMERO DE GUIA A USER, PENDIENTE CONFIRMACION 2235596548 | 21/11/2025 SE REALIZA ENVIO DE 10 ROLLOS, CON LA GUIA 2235596548 SERVIENTREGA. SE CONFIRMA ENTREGA EXITOSA POR PARTE DE LA TRANSPORTADORA</t>
  </si>
  <si>
    <t>70215</t>
  </si>
  <si>
    <t>2980266</t>
  </si>
  <si>
    <t>3007026481</t>
  </si>
  <si>
    <t>COROZAL</t>
  </si>
  <si>
    <t>ARRIO SAN MIGUEL CENTRO   COR</t>
  </si>
  <si>
    <t>FO-25-1798542</t>
  </si>
  <si>
    <t>07/11/2025 SE ESCALA AL COORDINADOR DE ZONA PARA ENTREGA DE ROLLOS EN SITIO | 11/11/2025 SE VISITA COMERCIO Y SE HACE ENTREGA DE 50 ROLLOS AL SEÑOR DEIMER DÁVILA.</t>
  </si>
  <si>
    <t>2980461</t>
  </si>
  <si>
    <t>3007056687</t>
  </si>
  <si>
    <t>PTM BELLO DEPOSITO Y FERRETERI</t>
  </si>
  <si>
    <t>FO-25-1804818</t>
  </si>
  <si>
    <t>11/11/2025 SE ENTREGA ROLLOS OK</t>
  </si>
  <si>
    <t>2980565</t>
  </si>
  <si>
    <t>3007042682</t>
  </si>
  <si>
    <t>PTM BUCARAMANGA OFFITRAZOS</t>
  </si>
  <si>
    <t>FO-25-1787710</t>
  </si>
  <si>
    <t>06/11/2025 SE ESCALA AL COORDINADOR DE ZONA PARA ENTREGA DE ROLLOS EN SITIO | 07/11/2025 SE VISITA COMERCIO SE REALIZA LA ENTREGA DE 40 ROLLOS RBM CB OPERATIVO</t>
  </si>
  <si>
    <t>2980580</t>
  </si>
  <si>
    <t>FO-25-1787703</t>
  </si>
  <si>
    <t>06/11/2025 SE ESCALA AL COORDINADOR DE ZONA PARA ENTREGA DE ROLLOS EN SITIO | 11/11/2025 SE REALIZA ENTREGA DE 40 ROLLOS POR EL OPERADOR VELOCES CON LA GUIA V4001775895</t>
  </si>
  <si>
    <t>2980651</t>
  </si>
  <si>
    <t>3007079631</t>
  </si>
  <si>
    <t>BARRIO PUEBLO NUEVO EL BANCO 1</t>
  </si>
  <si>
    <t>FO-25-1797962</t>
  </si>
  <si>
    <t>07/11/2025 SE ESCALA AL COORDINADOR DE ZONA PARA ENTREGA DE ROLLOS EN SITIO | 12/11/2025 SE LE INFORMA NUMERO DE GUIA A USER, PENDIENTE CONFIRMACION | 12/11/2025 EN COMUNICACION CON EL USUARIO NOS CONFIRMA QUE AUN NO HA RECIBIDO LOS ROLLOS | 21/11/2025 SE REALIZA ENVIO DE 10 ROLLOS, CON LA GUIA 2277307802 SERVIENTREGA. SE CONFIRMA ENTREGA EXITOSA POR PARTE DE LA TRANSPORTADORA</t>
  </si>
  <si>
    <t>2980664</t>
  </si>
  <si>
    <t>3007074547</t>
  </si>
  <si>
    <t>BARRIO LOS ROSALES FLORIDABLAN</t>
  </si>
  <si>
    <t>FO-25-1798535</t>
  </si>
  <si>
    <t>07/11/2025 SE ESCALA AL COORDINADOR DE ZONA PARA ENTREGA DE ROLLOS EN SITIO | 10/11/2025 SE REALIZA ENTREGA DE 50 ROLLOS REDEBAN CON VISITA.</t>
  </si>
  <si>
    <t>2980703</t>
  </si>
  <si>
    <t>FO-25-1786255</t>
  </si>
  <si>
    <t>06/11/2025 SE ESCALA AL COORDINADOR DE ZONA PARA ENTREGA DE ROLLOS EN SITIO | 12/11/2025 SE LE INFORMA NUMERO DE GUIA A USER, PENDIENTE CONFIRMACION | 12/11/2025 SE COMUNICA CON EL USUARIO Y NOS CONFIRMA QUE AUN NO HA RECIBIDO LOS ROLLOS | 14/11/2025 SE REALIZA ENVIO DE 60 ROLLOS, CON LA GUIA 992208141 LOGICUARTAS. SE CONFIRMA ENTREGA EXITOSA POR PARTE DE LA TRANSPORTADORA</t>
  </si>
  <si>
    <t>2980849</t>
  </si>
  <si>
    <t>3007034752</t>
  </si>
  <si>
    <t>COMCARD B MANGA ALIADO</t>
  </si>
  <si>
    <t>FO-25-1787688</t>
  </si>
  <si>
    <t>2980873</t>
  </si>
  <si>
    <t>3007081804</t>
  </si>
  <si>
    <t>PTM CALI BABY BOO BOUTIQUE</t>
  </si>
  <si>
    <t>FO-25-1787667</t>
  </si>
  <si>
    <t>06/11/2025 SE ESCALA AL COORDINADOR DE ZONA PARA ENTREGA DE ROLLOS EN SITIO | 11/11/2025 SE ENTREGAN 40 ROLLOS DE REDEBAN A LA SEÑORA MARISEL CHACON MESA</t>
  </si>
  <si>
    <t>2980962</t>
  </si>
  <si>
    <t>FO-25-1787659</t>
  </si>
  <si>
    <t>06/11/2025 SE ESCALA AL COORDINADOR DE ZONA PARA ENTREGA DE ROLLOS EN SITIO | 07/11/2025 SE REALIZA ENTREGA DE 70 ROLLOS CON VISITA NO SE MANIPULA TERMINAL</t>
  </si>
  <si>
    <t>2981030</t>
  </si>
  <si>
    <t>3007027871</t>
  </si>
  <si>
    <t>BARRIO MONTES BARRANQUILLA</t>
  </si>
  <si>
    <t>FO-25-1798530</t>
  </si>
  <si>
    <t>07/11/2025 SE ESCALA AL COORDINADOR DE ZONA PARA ENTREGA DE ROLLOS EN SITIO | 11/11/2025 SE HACE ENTREGA DE 40 ROLLOS REDEBAN DE MANERA EXITOSA</t>
  </si>
  <si>
    <t>2981091</t>
  </si>
  <si>
    <t>3007048463</t>
  </si>
  <si>
    <t>BARRIO VIRGILIO BARCO CUCUTA</t>
  </si>
  <si>
    <t>FO-25-1798527</t>
  </si>
  <si>
    <t>07/11/2025 SE ESCALA AL COORDINADOR DE ZONA PARA ENTREGA DE ROLLOS EN SITIO | 21/11/2025 SE REALIZA ENTREGA DE 20 ROLLOS EN DIRECCION INDICADA POR EL CLIENTE.</t>
  </si>
  <si>
    <t>2981496</t>
  </si>
  <si>
    <t>3007030202</t>
  </si>
  <si>
    <t>BARRIO PLAZA LLANO GIRARDOTA</t>
  </si>
  <si>
    <t>FO-25-1804820</t>
  </si>
  <si>
    <t>11/11/2025 SE REALIZÓ VISITA TÉCNICA PARA LA ENTREGA DE 110 ROLLOS REDEBAN. LA ACTIVIDAD SE DESARROLLÓ CON TOTAL NORMALIDAD Y ÉXITO. EL USUARIO RECEPTOR LLEVÓ A CABO LA VERIFICACIÓN FÍSICA Y EL CONTEO COMPLETO DEL MATERIAL, CONFIRMANDO QUE LA CANTIDAD ENTREGADA COINCIDÍA CON LO SOLICITADO. NO SE PRESENTARON NOVEDADES DURANTE EL PROCESO, Y LA ENTREGA FUE RECIBIDA CONFORME.</t>
  </si>
  <si>
    <t>2981793</t>
  </si>
  <si>
    <t>3007046546</t>
  </si>
  <si>
    <t>DISTRICOL EDS MACK</t>
  </si>
  <si>
    <t>FO-25-1789196</t>
  </si>
  <si>
    <t>06/11/2025 SE ESCALA AL COORDINADOR DE ZONA PARA ENTREGA DE ROLLOS EN SITIO | 11/11/2025 SE REALIZA ENVIO DE 30 ROLLOS, CON LA GUIA 2277307797 SERVIENTREGA. SE CONFIRMA ENTREGA EXITOSA POR PARTE DEL USUARIO</t>
  </si>
  <si>
    <t>2981836</t>
  </si>
  <si>
    <t>3007067243</t>
  </si>
  <si>
    <t>DISTRICOL MERCA EXPRES HATILLO</t>
  </si>
  <si>
    <t>FO-25-1787621</t>
  </si>
  <si>
    <t>06/11/2025 SE ESCALA AL COORDINADOR DE ZONA PARA ENTREGA DE ROLLOS EN SITIO | 11/11/2025 SE REALIZÓ VISITA TÉCNICA PARA LA ENTREGA DE 80  ROLLOS REDEBAN. LA ACTIVIDAD SE DESARROLLÓ CON TOTAL NORMALIDAD Y ÉXITO. EL USUARIO RECEPTOR LLEVÓ A CABO LA VERIFICACIÓN FÍSICA Y EL CONTEO COMPLETO DEL MATERIAL, CONFIRMANDO QUE LA CANTIDAD ENTREGADA COINCIDÍA CON LO SOLICITADO. NO SE PRESENTARON NOVEDADES DURANTE EL PROCESO, Y LA ENTREGA FUE RECIBIDA CONFORME.</t>
  </si>
  <si>
    <t>2981982</t>
  </si>
  <si>
    <t>3007028238</t>
  </si>
  <si>
    <t>BARRIO VEREDA SANTA ELENA MEDE</t>
  </si>
  <si>
    <t>FO-25-1804824</t>
  </si>
  <si>
    <t>11/11/2025 SE ELE ENTREGAN 80 ROLLOS A ALBA SÁNCHEZ.</t>
  </si>
  <si>
    <t>2982193</t>
  </si>
  <si>
    <t>3007074507</t>
  </si>
  <si>
    <t>BARRIO VRD FONQUETA CHIA</t>
  </si>
  <si>
    <t>FO-25-1798519</t>
  </si>
  <si>
    <t>07/11/2025 SE ESCALA AL COORDINADOR DE ZONA PARA ENTREGA DE ROLLOS EN SITIO | 21/11/2025 SE LLEGA A COMERCIO, SE ENTREGAN ROLLOS, SIN MANIPULACIÓN DEL EQUIPO SIN NOVEDAD</t>
  </si>
  <si>
    <t>54003</t>
  </si>
  <si>
    <t>2982369</t>
  </si>
  <si>
    <t>3007024303</t>
  </si>
  <si>
    <t>ABREGO</t>
  </si>
  <si>
    <t>CENTRO ABREGO NORTE DE SANTAND</t>
  </si>
  <si>
    <t>FO-25-1791209</t>
  </si>
  <si>
    <t>06/11/2025 SE CONFIRMAN DATOS, SE REALIZA ENVIO POR OPERADOR LOGISTICO | 10/11/2025 SE REALIZA ENVIO DE 50 ROLLOS, CON LA GUIA 2187690896 SERVIENTREGA. SE CONFIRMA ENTREGA EXITOSA POR PARTE DE LA TRANSPORTADORA</t>
  </si>
  <si>
    <t>2982407</t>
  </si>
  <si>
    <t>3007072633</t>
  </si>
  <si>
    <t>BARRIO SINCELEJO SUCRE</t>
  </si>
  <si>
    <t>FO-25-1798517</t>
  </si>
  <si>
    <t>07/11/2025 SE ESCALA AL COORDINADOR DE ZONA PARA ENTREGA DE ROLLOS EN SITIO | 12/11/2025 SE VISITA COMERCIO Y SE HACE ENTREGA DE 50 ROLLOS A LA SEÑORA MARÍA FERNANDA HERRERA.</t>
  </si>
  <si>
    <t>2982470</t>
  </si>
  <si>
    <t>3007027949</t>
  </si>
  <si>
    <t>BARRIO IPM SAN JOAQUIN LA MESA</t>
  </si>
  <si>
    <t>FO-25-1798514</t>
  </si>
  <si>
    <t>07/11/2025 SE ESCALA AL COORDINADOR DE ZONA PARA ENTREGA DE ROLLOS EN SITIO | 12/11/2025 ENTREGA DE 40 ROLLOS NO SE MANIPULAN EQUIPOS</t>
  </si>
  <si>
    <t>2982901</t>
  </si>
  <si>
    <t>3007070598</t>
  </si>
  <si>
    <t>ROSALPI BELLO 2</t>
  </si>
  <si>
    <t>FO-25-1798512</t>
  </si>
  <si>
    <t>07/11/2025 SE ESCALA AL COORDINADOR DE ZONA PARA ENTREGA DE ROLLOS EN SITIO | 12/11/2025 SE REALIZA ENTREGA DE 70 ROLLOS POR EL OPERADOR VELOCES CON LA GUIA V4001787254</t>
  </si>
  <si>
    <t>RICO PERDOMO ALAHY XIMENA</t>
  </si>
  <si>
    <t>5543</t>
  </si>
  <si>
    <t>2983223</t>
  </si>
  <si>
    <t>3007030869</t>
  </si>
  <si>
    <t>PEQUE</t>
  </si>
  <si>
    <t>COMCARD PEQUE MALERH</t>
  </si>
  <si>
    <t>FO-25-1788075</t>
  </si>
  <si>
    <t>06/11/2025 SE CONFIRMAN DATOS, SE REALIZA ENVIO POR OPERADOR LOGISTICO | 12/11/2025 SE REALIZA ENVIO DE 40 ROLLOS, CON LA GUIA 992208178 LOGICUARTAS. SE CONFIRMA ENTREGA EXITOSA POR PARTE DE LA TRANSPORTADORA</t>
  </si>
  <si>
    <t>2983227</t>
  </si>
  <si>
    <t>3007018215</t>
  </si>
  <si>
    <t>BARRIO LA ESPERANZA GUADALAJAR</t>
  </si>
  <si>
    <t>FO-25-1798509</t>
  </si>
  <si>
    <t>07/11/2025 SE ESCALA AL COORDINADOR DE ZONA PARA ENTREGA DE ROLLOS EN SITIO | 11/11/2025 EN LA VISITA TÉCNICA SE REALIZÓ LA ENTREGA DE 80 ROLLOS DE REDEBAN PARA EL CB.</t>
  </si>
  <si>
    <t>15757</t>
  </si>
  <si>
    <t>2983244</t>
  </si>
  <si>
    <t>3007080307</t>
  </si>
  <si>
    <t>SOCHA</t>
  </si>
  <si>
    <t>BARRIO CENTRO SOCHA 2</t>
  </si>
  <si>
    <t>FO-25-1797961</t>
  </si>
  <si>
    <t>07/11/2025 SE ESCALA AL COORDINADOR DE ZONA PARA ENTREGA DE ROLLOS EN SITIO | 11/11/2025 SE REALIZA ENVIO DE 20 ROLLOS, CON LA GUIA 2235596547 SERVIENTREGA. SE CONFIRMA ENTREGA EXITOSA POR PARTE DE LA TRANSPORTADORA</t>
  </si>
  <si>
    <t>2983269</t>
  </si>
  <si>
    <t>3007073566</t>
  </si>
  <si>
    <t>DISTRICOL SOLUCIONES  VIAJERO</t>
  </si>
  <si>
    <t>FO-25-1787564</t>
  </si>
  <si>
    <t>06/11/2025 SE ESCALA AL COORDINADOR DE ZONA PARA ENTREGA DE ROLLOS EN SITIO | 10/11/2025 ENTREGA ROLLOS EN SITIO.</t>
  </si>
  <si>
    <t>2983352</t>
  </si>
  <si>
    <t>3007075450</t>
  </si>
  <si>
    <t>BARRIO ALAMEDA DEL VIENTO BUCA</t>
  </si>
  <si>
    <t>FO-25-1798506</t>
  </si>
  <si>
    <t>07/11/2025 SE ESCALA AL COORDINADOR DE ZONA PARA ENTREGA DE ROLLOS EN SITIO | 10/11/2025 SE HACE PRESENCIA EN COMERCIO SE REALIZA ENTREGA DE 40 ROLLOS</t>
  </si>
  <si>
    <t>2983402</t>
  </si>
  <si>
    <t>FO-25-1787571</t>
  </si>
  <si>
    <t>06/11/2025 SE ESCALA AL COORDINADOR DE ZONA PARA ENTREGA DE ROLLOS EN SITIO | 11/11/2025 SE REALIZA ENTREGA DE 30 ROLLOS REDEBAN</t>
  </si>
  <si>
    <t>2983675</t>
  </si>
  <si>
    <t>3007034275</t>
  </si>
  <si>
    <t>BARRIO PARQUE PRINCIPAL PEQUE</t>
  </si>
  <si>
    <t>FO-25-1797960</t>
  </si>
  <si>
    <t>07/11/2025 SE ESCALA AL COORDINADOR DE ZONA PARA ENTREGA DE ROLLOS EN SITIO | 13/11/2025 SE LE INFORMA NUMERO DE GUIA A USER, PENDIENTE CONFIRMACION | 20/11/2025 SE REALIZA ENVIO DE 20 ROLLOS, CON LA GUIA 992210764 LOGICUARTAS. SE CONFIRMA ENTREGA EXITOSA POR PARTE DE LA TRANSPORTADORA</t>
  </si>
  <si>
    <t>2983862</t>
  </si>
  <si>
    <t>3007010248</t>
  </si>
  <si>
    <t>BARRIO EL TRIUNFO</t>
  </si>
  <si>
    <t>FO-25-1798503</t>
  </si>
  <si>
    <t>07/11/2025 SE ESCALA AL COORDINADOR DE ZONA PARA ENTREGA DE ROLLOS EN SITIO | 12/11/2025 SE REALIZA ENTREGA DE 80 ROLLOS POR EL OPERADOR CABIFY CON LA GUIA V4001787255</t>
  </si>
  <si>
    <t>52405</t>
  </si>
  <si>
    <t>2984004</t>
  </si>
  <si>
    <t>3007080161</t>
  </si>
  <si>
    <t>LEIVA</t>
  </si>
  <si>
    <t>BARRIO GGT PALMAR LEIVA</t>
  </si>
  <si>
    <t>FO-25-1802601</t>
  </si>
  <si>
    <t>09/11/2025 SE REALIZA ENVIO DE ROLLOS CON OPERADOR LOGISTICO | 13/11/2025 SE LE INFORMA NUMERO DE GUIA A USER, PENDIENTE CONFIRMACION | 10/11/2025 SE REALIZA ENVIO DE 20 ROLLOS, ENVÍO OK</t>
  </si>
  <si>
    <t>2984033</t>
  </si>
  <si>
    <t>3007078660</t>
  </si>
  <si>
    <t>DISTRICOL EKIRASEDEMERCADNUEVO</t>
  </si>
  <si>
    <t>FO-25-1795060</t>
  </si>
  <si>
    <t>07/11/2025 SE CONFIRMAN DATOS, SE REALIZA ENVIO POR OPERADOR LOGISTICO | 13/11/2025 SE LE INFORMA NUMERO DE GUIA A USER, PENDIENTE CONFIRMACION | 20/11/2025 SE REALIZA ENVÍO DE 30 ROLLOS PARA DATÁFONO A LA CIUDAD DE RIOHACHA</t>
  </si>
  <si>
    <t>2984059</t>
  </si>
  <si>
    <t>3007049297</t>
  </si>
  <si>
    <t>DISTRICOL HABLAME AL CELU</t>
  </si>
  <si>
    <t>FO-25-1788935</t>
  </si>
  <si>
    <t>06/11/2025 SE ESCALA AL COORDINADOR DE ZONA PARA ENTREGA DE ROLLOS EN SITIO | 08/11/2025 SE ENTREGA ROLLO DE REDEBAN</t>
  </si>
  <si>
    <t>2984069</t>
  </si>
  <si>
    <t>3007030597</t>
  </si>
  <si>
    <t>BARRIO SABANALARGA SABANALARGA</t>
  </si>
  <si>
    <t>FO-25-1798498</t>
  </si>
  <si>
    <t>07/11/2025 SE ESCALA AL COORDINADOR DE ZONA PARA ENTREGA DE ROLLOS EN SITIO | 12/11/2025 SE REALIZA VISITA SE PROCEDE A ENTREGAR 50 ROLLOS REDEBAN ,CB OPERATIVO</t>
  </si>
  <si>
    <t>2984207</t>
  </si>
  <si>
    <t>3007037041</t>
  </si>
  <si>
    <t>BARRIO EL MUELLE ENGATIVA BOGO</t>
  </si>
  <si>
    <t>FO-25-1798500</t>
  </si>
  <si>
    <t>07/11/2025 SE ESCALA AL COORDINADOR DE ZONA PARA ENTREGA DE ROLLOS EN SITIO | 10/11/2025 SE REALIZA ENTREGA DE 10 ROLLOS ,NO SE MANIPULAN EQUIPOS</t>
  </si>
  <si>
    <t>2984255</t>
  </si>
  <si>
    <t>3007011805</t>
  </si>
  <si>
    <t>REVAL  BOGOTA SUR</t>
  </si>
  <si>
    <t>FO-25-1788928</t>
  </si>
  <si>
    <t>06/11/2025 SE ESCALA AL COORDINADOR DE ZONA PARA ENTREGA DE ROLLOS EN SITIO | 10/11/2025 DURANTE LA VISITA TECNICA SE REALIZA ENTREGA DE ROLLOS PARA DATÁFONO NO SE MANIPULAN EQUIPOS SIN NOVEDAD EN ENTREGA</t>
  </si>
  <si>
    <t>2984368</t>
  </si>
  <si>
    <t>3007065730</t>
  </si>
  <si>
    <t>PAGAFACIL CC PARQUE CALDAS</t>
  </si>
  <si>
    <t>FO-25-1788920</t>
  </si>
  <si>
    <t>07/11/2025 SE ENTREGAN 170 ROLLOS EN EL COMERCIO NO SE MANIPULAN EQUIPOS</t>
  </si>
  <si>
    <t>2984416</t>
  </si>
  <si>
    <t>3007070543</t>
  </si>
  <si>
    <t>SAN JOSE BOGOTA 6</t>
  </si>
  <si>
    <t>FO-25-1798494</t>
  </si>
  <si>
    <t>07/11/2025 SE ESCALA AL COORDINADOR DE ZONA PARA ENTREGA DE ROLLOS EN SITIO | 11/11/2025 SE VISITA COMERCIO, SE ENTREGAN 40 ROLLOS RBM, NO SE MANIPULAN DISPOSITIVOS</t>
  </si>
  <si>
    <t>2984450</t>
  </si>
  <si>
    <t>3007012337</t>
  </si>
  <si>
    <t>BARRIO SANTA MARIA II - ITAGUI</t>
  </si>
  <si>
    <t>FO-25-1798492</t>
  </si>
  <si>
    <t>07/11/2025 SE ESCALA AL COORDINADOR DE ZONA PARA ENTREGA DE ROLLOS EN SITIO | 12/11/2025 SE REALIZA ENTREGA DE 70 ROLLOS POR EL OPERADOR VELOCES CON LA GUIA V4001787256</t>
  </si>
  <si>
    <t>2984471</t>
  </si>
  <si>
    <t>3007067977</t>
  </si>
  <si>
    <t>PTM PASTO FARMACIA TRINIDAD</t>
  </si>
  <si>
    <t>FO-25-1792764</t>
  </si>
  <si>
    <t>06/11/2025 SE ESCALA AL COORDINADOR DE ZONA PARA ENTREGA DE ROLLOS EN SITIO | 07/11/2025 SE REALIZA ENTREGA DE ROLLOS POR SOLICITUD DE CLIENTE NO SE MANIPULA DATAFONO</t>
  </si>
  <si>
    <t>2984601</t>
  </si>
  <si>
    <t>3007078712</t>
  </si>
  <si>
    <t>PTM MAICAO TIENDA Y VARIEDADES</t>
  </si>
  <si>
    <t>FO-25-1789643</t>
  </si>
  <si>
    <t>06/11/2025 SE CONFIRMAN DATOS, SE REALIZA ENVIO POR OPERADOR LOGISTICO | 10/11/2025 SE REALIZA ENVIO DE 30 ROLLOS, CON LA GUIA 2277307798 SERVIENTREGA. SE CONFIRMA ENTREGA EXITOSA POR PARTE DE LA TRANSPORTADORA</t>
  </si>
  <si>
    <t>2984636</t>
  </si>
  <si>
    <t>FO-25-1798487</t>
  </si>
  <si>
    <t>07/11/2025 SE ESCALA AL COORDINADOR DE ZONA PARA ENTREGA DE ROLLOS EN SITIO | 12/11/2025 SE ENTREGAN 40 ROLLOS DE LA RED RBM EXITOSOS</t>
  </si>
  <si>
    <t>86885</t>
  </si>
  <si>
    <t>2984708</t>
  </si>
  <si>
    <t>3007067155</t>
  </si>
  <si>
    <t>VILLAGARZON</t>
  </si>
  <si>
    <t>BARRIO FATIMA VILLAGARZON 2</t>
  </si>
  <si>
    <t>FO-25-1805955</t>
  </si>
  <si>
    <t>12/11/2025 SE CONFIRMAN DATOS, SE REALIZA ENVIO POR OPERADOR LOGISTICO | 13/11/2025 SE LE INFORMA NUMERO DE GUIA A USER, PENDIENTE CONFIRMACION | 11/11/2025 SE REALIZA ENVÍO DE ROLLOS AL CB, ENVÍO OK</t>
  </si>
  <si>
    <t>81300</t>
  </si>
  <si>
    <t>2984725</t>
  </si>
  <si>
    <t>3007070208</t>
  </si>
  <si>
    <t>FORTUL</t>
  </si>
  <si>
    <t>BARRIO NUEVO CARANAL FORTUL</t>
  </si>
  <si>
    <t>FO-25-1802600</t>
  </si>
  <si>
    <t>09/11/2025 SE REALIZA ENVIO DE ROLLOS CON OPERADOR LOGISTICO | 13/11/2025 SE REALIZA ENVIO DE 30 ROLLOS, CON LA GUIA 2187690906 SERVIENTREGA. SE CONFIRMA ENTREGA EXITOSA POR PARTE DE LA TRANSPORTADORA</t>
  </si>
  <si>
    <t>2984746</t>
  </si>
  <si>
    <t>3007076713</t>
  </si>
  <si>
    <t>BARRIO CAPELLANIA CAJICA 7</t>
  </si>
  <si>
    <t>FO-25-1798484</t>
  </si>
  <si>
    <t>07/11/2025 SE ESCALA AL COORDINADOR DE ZONA PARA ENTREGA DE ROLLOS EN SITIO | 11/11/2025 ENERGÍA DE 40 ROLLOS PARA DATAFONO DE DEJAN CON LA SEÑORA DE AL LADO YA QUE ESTÁ CERRADO</t>
  </si>
  <si>
    <t>2984868</t>
  </si>
  <si>
    <t>3007016360</t>
  </si>
  <si>
    <t>OPRAP PLAZA AMERICAS LOCATEL</t>
  </si>
  <si>
    <t>FO-25-1792742</t>
  </si>
  <si>
    <t>2985005</t>
  </si>
  <si>
    <t>3007048424</t>
  </si>
  <si>
    <t>BARRIO LUCERO BAJO BOGOTA 3</t>
  </si>
  <si>
    <t>FO-25-1798482</t>
  </si>
  <si>
    <t>07/11/2025 SE ESCALA AL COORDINADOR DE ZONA PARA ENTREGA DE ROLLOS EN SITIO | 10/11/2025 SE ENTREGAN  ROLLOS SIN MANIPULACIÓN DEL DATAFONO SIN NOVEDAD</t>
  </si>
  <si>
    <t>2985009</t>
  </si>
  <si>
    <t>3007081863</t>
  </si>
  <si>
    <t>PTM VALLEDUPAR DISTRIBUIDORES</t>
  </si>
  <si>
    <t>FO-25-1792800</t>
  </si>
  <si>
    <t>06/11/2025 SE ESCALA AL COORDINADOR DE ZONA PARA ENTREGA DE ROLLOS EN SITIO | 07/11/2025 SE REALIZA ENTREGA DE 40 ROLLOS EN SITIO</t>
  </si>
  <si>
    <t>2985047</t>
  </si>
  <si>
    <t>3007073376</t>
  </si>
  <si>
    <t>BARRIO CALLE PRINCIPAL SAN ADO</t>
  </si>
  <si>
    <t>FO-25-1802598</t>
  </si>
  <si>
    <t>09/11/2025 SE REALIZA ENVIO DE ROLLOS CON OPERADOR LOGISTICO | 13/11/2025 SE LE INFORMA NUMERO DE GUIA A USER, PENDIENTE CONFIRMACION | 17/11/2025 SE REALIZA ENVIO DE 40 ROLLOS, CON LA GUIA 2235596553 SERVIENTREGA. SE CONFIRMA ENTREGA EXITOSA POR PARTE DE LA TRANSPORTADORA</t>
  </si>
  <si>
    <t>2985075</t>
  </si>
  <si>
    <t>3007080455</t>
  </si>
  <si>
    <t>BARRIO CUBIS DIVINO NIÑO ISTMINA CHOCO ISTMINA</t>
  </si>
  <si>
    <t>FO-25-1797955</t>
  </si>
  <si>
    <t>07/11/2025 SE ESCALA AL COORDINADOR DE ZONA PARA ENTREGA DE ROLLOS EN SITIO | 13/11/2025 SE LE INFORMA NUMERO DE GUIA A USER, PENDIENTE CONFIRMACION | 13/11/2025 SE REALIZA ENVIO DE 20 ROLLOS, CON LA GUIA 284607529 SERVIENTREGA. SE CONFIRMA ENTREGA EXITOSA POR PARTE DE LA TRANSPORTADORA</t>
  </si>
  <si>
    <t>2985115</t>
  </si>
  <si>
    <t>3007059792</t>
  </si>
  <si>
    <t>FO-25-1805357</t>
  </si>
  <si>
    <t>10/11/2025 SE REALIZA ENVIO DE ROLLOS CON OPERADOR LOGISTICO | 13/11/2025 SE LE INFORMA NUMERO DE GUIA A USER, PENDIENTE CONFIRMACION | 15/11/2025 SE REALIZA ENVIO DE 120 ROLLOS, CON LA GUIA 2277307803 SERVIENTREGA. SE CONFIRMA ENTREGA EXITOSA POR PARTE DE LA TRANSPORTADORA</t>
  </si>
  <si>
    <t>2985148</t>
  </si>
  <si>
    <t>3007054033</t>
  </si>
  <si>
    <t>DISTRICOL FARMAKOS S A S</t>
  </si>
  <si>
    <t>FO-25-1792721</t>
  </si>
  <si>
    <t>06/11/2025 SE ESCALA AL COORDINADOR DE ZONA PARA ENTREGA DE ROLLOS EN SITIO | 07/11/2025 SE REALIZA ENTREGAS Y EN ROLLOS CON VISITA NO SE MANIPULA TERMINAL</t>
  </si>
  <si>
    <t>2985199</t>
  </si>
  <si>
    <t>3007063491</t>
  </si>
  <si>
    <t>PTM IBAGUE DROGUERIAS CONSALUD</t>
  </si>
  <si>
    <t>FO-25-1792716</t>
  </si>
  <si>
    <t>06/11/2025 SE ESCALA AL COORDINADOR DE ZONA PARA ENTREGA DE ROLLOS EN SITIO | 10/11/2025 SE ENTREGA 60 ROLLOS CON VISITA</t>
  </si>
  <si>
    <t>2985222</t>
  </si>
  <si>
    <t>3007072553</t>
  </si>
  <si>
    <t>BIJAO EL BAGRE 4</t>
  </si>
  <si>
    <t>FO-25-1800612</t>
  </si>
  <si>
    <t>12/11/2025 SE CONFIRMAN DATOS, SE REALIZA ENVIO POR OPERADOR LOGISTICO</t>
  </si>
  <si>
    <t>2985290</t>
  </si>
  <si>
    <t>3007079743</t>
  </si>
  <si>
    <t>BARRIO BOSA LAURELES BOGOTA 4</t>
  </si>
  <si>
    <t>FO-25-1798477</t>
  </si>
  <si>
    <t>07/11/2025 SE ESCALA AL COORDINADOR DE ZONA PARA ENTREGA DE ROLLOS EN SITIO | 11/11/2025 ENTREGA DE 50 ROLLOS NO SE MANIPULAN EQUIPOS</t>
  </si>
  <si>
    <t>2985379</t>
  </si>
  <si>
    <t>3007079949</t>
  </si>
  <si>
    <t>BARRIO EL MIRADOR POPAYAN</t>
  </si>
  <si>
    <t>FO-25-1797952</t>
  </si>
  <si>
    <t>07/11/2025 SE ESCALA AL COORDINADOR DE ZONA PARA ENTREGA DE ROLLOS EN SITIO | 10/11/2025 SE INGRESA SE ENTREGA 20 ROLLOS RBM</t>
  </si>
  <si>
    <t>2985831</t>
  </si>
  <si>
    <t>3007078130</t>
  </si>
  <si>
    <t>PTM CUCUTA TIENDA DE MASCOTAS</t>
  </si>
  <si>
    <t>FO-25-1792707</t>
  </si>
  <si>
    <t>06/11/2025 SE ESCALA AL COORDINADOR DE ZONA PARA ENTREGA DE ROLLOS EN SITIO | 13/11/2025 SE ENTREGAN 40 ROLLOS OK</t>
  </si>
  <si>
    <t>2985895</t>
  </si>
  <si>
    <t>3007048823</t>
  </si>
  <si>
    <t>DISTRICOL EDS JULY CH</t>
  </si>
  <si>
    <t>FO-25-1795058</t>
  </si>
  <si>
    <t>07/11/2025 SE CONFIRMAN DATOS, SE REALIZA ENVIO POR OPERADOR LOGISTICO | 13/11/2025 SE LE INFORMA NUMERO DE GUIA A USER, PENDIENTE CONFIRMACION | 18/11/2025 SE LE INFORMA NUMERO DE GUIA A USER, PENDIENTE CONFIRMACION | 19/11/2025 SE REALIZA ENVIO DE 40 ROLLOS, CON LA GUIA 284607523 SERVIENTREGA. SE CONFIRMA ENTREGA EXITOSA POR PARTE DE LA TRANSPORTADORA</t>
  </si>
  <si>
    <t>2985919</t>
  </si>
  <si>
    <t>3007061486</t>
  </si>
  <si>
    <t>PTM CARTAGENA CONSTRUSOLUCION</t>
  </si>
  <si>
    <t>FO-25-1792697</t>
  </si>
  <si>
    <t>06/11/2025 SE ESCALA AL COORDINADOR DE ZONA PARA ENTREGA DE ROLLOS EN SITIO | 11/11/2025 SE REALIZA ENTREGA DE 10 ROLLOS PARA EL CORRESPONSAL</t>
  </si>
  <si>
    <t>2985939</t>
  </si>
  <si>
    <t>FO-25-1795059</t>
  </si>
  <si>
    <t>07/11/2025 SE CONFIRMAN DATOS, SE REALIZA ENVIO POR OPERADOR LOGISTICO | 11/11/2025 SE REALIZA ENVIO DE 10 ROLLOS, CON LA GUIA 2187690901 SERVIENTREGA. SE CONFIRMA ENTREGA EXITOSA POR PARTE DE LA TRANSPORTADORA</t>
  </si>
  <si>
    <t>2985954</t>
  </si>
  <si>
    <t>3007025042</t>
  </si>
  <si>
    <t>BARRIO SAN JAVIER XI MEDELLIN</t>
  </si>
  <si>
    <t>FO-25-1798470</t>
  </si>
  <si>
    <t>07/11/2025 SE ESCALA AL COORDINADOR DE ZONA PARA ENTREGA DE ROLLOS EN SITIO | 12/11/2025 SE REALIZA ENTREGA DE 70 ROLLOS POR EL OPERADOR CABIFY CON LA GUIA V4001787257</t>
  </si>
  <si>
    <t>2985968</t>
  </si>
  <si>
    <t>3007024679</t>
  </si>
  <si>
    <t>COMCARD MEDELLIN LA HONDA 2</t>
  </si>
  <si>
    <t>FO-25-1792687</t>
  </si>
  <si>
    <t>06/11/2025 SE ESCALA AL COORDINADOR DE ZONA PARA ENTREGA DE ROLLOS EN SITIO | 14/11/2025 SE REALIZA ENTREGA DE 50 ROLLOS POR EL OPERADOR VELOCES CON LA GUIA V4001794677</t>
  </si>
  <si>
    <t>68745</t>
  </si>
  <si>
    <t>2985970</t>
  </si>
  <si>
    <t>3007067773</t>
  </si>
  <si>
    <t>SIMACOTA</t>
  </si>
  <si>
    <t>BARRIO SIMACOTA SIMACOTA 1</t>
  </si>
  <si>
    <t>FO-25-1802105</t>
  </si>
  <si>
    <t>09/11/2025 SE REALIZA ENVIO DE ROLLOS CON OPERADOR LOGISTICO | 11/11/2025 SE REALIZA ENVÍO DE 20 ROLLOS POR INTERRAPIDISIMO A SOLICITUD DE LA USUARIA</t>
  </si>
  <si>
    <t>2986001</t>
  </si>
  <si>
    <t>3007049292</t>
  </si>
  <si>
    <t>DISTRICOL TULIP VARIEDADES</t>
  </si>
  <si>
    <t>FO-25-1792702</t>
  </si>
  <si>
    <t>06/11/2025 SE ESCALA AL COORDINADOR DE ZONA PARA ENTREGA DE ROLLOS EN SITIO | 07/11/2025 SE REALIZA ENTREGA DE 60 ROLLOS TÉRMICOS REDEBAN</t>
  </si>
  <si>
    <t>2986025</t>
  </si>
  <si>
    <t>3007058401</t>
  </si>
  <si>
    <t>BARRIO CENTRO PALESTINA 6</t>
  </si>
  <si>
    <t>FO-25-1798473</t>
  </si>
  <si>
    <t>07/11/2025 SE ESCALA AL COORDINADOR DE ZONA PARA ENTREGA DE ROLLOS EN SITIO | 12/11/2025 SE ENTREGAN 30 ROLLOS.</t>
  </si>
  <si>
    <t>2986068</t>
  </si>
  <si>
    <t>3007063846</t>
  </si>
  <si>
    <t>BARRIO VILLA ELISA BOGOTA 2</t>
  </si>
  <si>
    <t>FO-25-1798467</t>
  </si>
  <si>
    <t>07/11/2025 SE ESCALA AL COORDINADOR DE ZONA PARA ENTREGA DE ROLLOS EN SITIO | 11/11/2025 SE REALIZA ENTREGA DE 40 ROLLOS NO SE MANIPULAN</t>
  </si>
  <si>
    <t>2986147</t>
  </si>
  <si>
    <t>3007074328</t>
  </si>
  <si>
    <t>PTM FACATATIVA  PAPELERIA E IN</t>
  </si>
  <si>
    <t>FO-25-1792681</t>
  </si>
  <si>
    <t>06/11/2025 SE ESCALA AL COORDINADOR DE ZONA PARA ENTREGA DE ROLLOS EN SITIO | 10/11/2025 ME COMUNICO CON LA SEÑORA SANDRA INDICA DEJARLOS EN SALSAMENTARIA PERSONA ENCARGADA NO DA DATOS</t>
  </si>
  <si>
    <t>2986149</t>
  </si>
  <si>
    <t>3007020548</t>
  </si>
  <si>
    <t>BARRIO CIUDADELA TERRANOVA CAL</t>
  </si>
  <si>
    <t>FO-25-1798464</t>
  </si>
  <si>
    <t>07/11/2025 SE ESCALA AL COORDINADOR DE ZONA PARA ENTREGA DE ROLLOS EN SITIO | 10/11/2025 SE VISITA CORRESPONSAL Y SE REALIZA ENTREGA DE 40 ROLLOS</t>
  </si>
  <si>
    <t>2986308</t>
  </si>
  <si>
    <t>FO-25-1798462</t>
  </si>
  <si>
    <t>07/11/2025 SE ESCALA AL COORDINADOR DE ZONA PARA ENTREGA DE ROLLOS EN SITIO | 21/11/2025 SE REALIZA ENTREGA DE 230 ROLLOS POR EL OPERADOR VELOCES CON LA GUIA V4001787258</t>
  </si>
  <si>
    <t>2986393</t>
  </si>
  <si>
    <t>3007032541</t>
  </si>
  <si>
    <t>COMCARD DOMI LUXURY ESPRESS</t>
  </si>
  <si>
    <t>FO-25-1793015</t>
  </si>
  <si>
    <t>06/11/2025 SE ESCALA AL COORDINADOR DE ZONA PARA ENTREGA DE ROLLOS EN SITIO | 07/11/2025 ENTREGA DE 30 ROLLOS PARA DATÁFONO</t>
  </si>
  <si>
    <t>2986462</t>
  </si>
  <si>
    <t>3007071505</t>
  </si>
  <si>
    <t>PTM BELLO MOTORUN74</t>
  </si>
  <si>
    <t>FO-25-1793018</t>
  </si>
  <si>
    <t>06/11/2025 SE ESCALA AL COORDINADOR DE ZONA PARA ENTREGA DE ROLLOS EN SITIO | 11/11/2025 SE REALIZA ENTREGA DE 40 ROLLOS POR EL OPERADOR VELOCES CON LA GUIA V4001775897</t>
  </si>
  <si>
    <t>2986744</t>
  </si>
  <si>
    <t>FO-25-1793006</t>
  </si>
  <si>
    <t>06/11/2025 SE ESCALA AL COORDINADOR DE ZONA PARA ENTREGA DE ROLLOS EN SITIO | 07/11/2025 SE ENTREGAN 60 ROLLOS EN BUEN ESTADO</t>
  </si>
  <si>
    <t>2986852</t>
  </si>
  <si>
    <t>FO-25-1795033</t>
  </si>
  <si>
    <t>07/11/2025 SE ESCALA AL COORDINADOR DE ZONA PARA ENTREGA DE ROLLOS EN SITIO | 10/11/2025 SE ENTREGAN 50 ROLLOS DE REDEBAN AL SEÑOR YEIMAR RODRIGUEZ</t>
  </si>
  <si>
    <t>2986861</t>
  </si>
  <si>
    <t>3007044640</t>
  </si>
  <si>
    <t>DISTRICOL PROYECTAR SOLUCIONES</t>
  </si>
  <si>
    <t>FO-25-1795026</t>
  </si>
  <si>
    <t>07/11/2025 SE ESCALA AL COORDINADOR DE ZONA PARA ENTREGA DE ROLLOS EN SITIO | 11/11/2025 EN LA VISITA TÉCNICA SE REALIZÓ LA ENTREGA DE 60 ROLLOS DE REDEBAN PARA EL CB.</t>
  </si>
  <si>
    <t>2986893</t>
  </si>
  <si>
    <t>3007035414</t>
  </si>
  <si>
    <t>BARRIO SURINAMA TUNJA 1</t>
  </si>
  <si>
    <t>FO-25-1798459</t>
  </si>
  <si>
    <t>07/11/2025 SE ESCALA AL COORDINADOR DE ZONA PARA ENTREGA DE ROLLOS EN SITIO | 10/11/2025 ENTREGA DE PAPELERÍA EXITOSA 80 ROLLOS</t>
  </si>
  <si>
    <t>2986898</t>
  </si>
  <si>
    <t>3007054057</t>
  </si>
  <si>
    <t>DISTRICOL ASESORIAS Y TRAMITES</t>
  </si>
  <si>
    <t>FO-25-1796022</t>
  </si>
  <si>
    <t>07/11/2025 SE CONFIRMAN DATOS, SE REALIZA ENVIO POR OPERADOR LOGISTICO | 13/11/2025 SE REALIZA ENVÍO DE 10 ROLLOS REDEBAN AL CORREGIMIENTO DE PANAMÁ ARAUCA POR INTERRAPIDISIMO SEGÚN INDICACIONES DE SYTEX.</t>
  </si>
  <si>
    <t>2986965</t>
  </si>
  <si>
    <t>3007046865</t>
  </si>
  <si>
    <t>DISTRICOL PAPELERIA LA UNION</t>
  </si>
  <si>
    <t>FO-25-1795030</t>
  </si>
  <si>
    <t>07/11/2025 SE ESCALA AL COORDINADOR DE ZONA PARA ENTREGA DE ROLLOS EN SITIO | 11/11/2025 EN COMUNICACIÓN CON PATRICIA PUERTA ME MANIFIESTA QUE DEJE LOS ROLLOS FRENTE DEL LOCAL QUE ESTÁ LA MAMÁ YA QUE ELLA ESTÁ EN CITA MÉDICA</t>
  </si>
  <si>
    <t>2987201</t>
  </si>
  <si>
    <t>FO-25-1800609</t>
  </si>
  <si>
    <t>12/11/2025 SE CONFIRMAN DATOS, SE REALIZA ENVIO POR OPERADOR LOGISTICO | 13/11/2025 SE LE INFORMA NUMERO DE GUIA A USER, PENDIENTE CONFIRMACION | 25/11/2025 SE REALIZA ENVIO DE 40 ROLLOS, CON LA GUIA 2265100467 SERVIENTREGA. SE CONFIRMA ENTREGA EXITOSA POR PARTE DE LA TRANSPORTADORA</t>
  </si>
  <si>
    <t>2987263</t>
  </si>
  <si>
    <t>3007067945</t>
  </si>
  <si>
    <t>PTM BOGOTA CACHARRERIA LA 159</t>
  </si>
  <si>
    <t>FO-25-1795010</t>
  </si>
  <si>
    <t>07/11/2025 SE ESCALA AL COORDINADOR DE ZONA PARA ENTREGA DE ROLLOS EN SITIO | 10/11/2025 DURANTE LA VISITA TECNICA SE REALIZA ENTREGA DE ROLLOS PARA DATÁFONO NO SE MANIPULAN EQUIPOS</t>
  </si>
  <si>
    <t>2987274</t>
  </si>
  <si>
    <t>3007032917</t>
  </si>
  <si>
    <t>COMCARD MED PINK CHERRY</t>
  </si>
  <si>
    <t>FO-25-1795007</t>
  </si>
  <si>
    <t>07/11/2025 SE ESCALA AL COORDINADOR DE ZONA PARA ENTREGA DE ROLLOS EN SITIO | 12/11/2025 SE REALIZA ENTREGA DE 100 ROLLOS POR EL OPERADOR CABIFY CON LA GUIA V4001787259</t>
  </si>
  <si>
    <t>52390</t>
  </si>
  <si>
    <t>2987277</t>
  </si>
  <si>
    <t>3007039920</t>
  </si>
  <si>
    <t>LA TOLA</t>
  </si>
  <si>
    <t>BARRIO YACUP LA TOLA</t>
  </si>
  <si>
    <t>FO-25-1802596</t>
  </si>
  <si>
    <t>09/11/2025 SE REALIZA ENVIO DE ROLLOS CON OPERADOR LOGISTICO | 20/11/2025 SE INTENTA COMUNICACION CON EL USUARIO FALLIDA PARA VALIDAR LA RECEPCION DE LOS ROLLOS YA QUE LA GUIA:700174393397 ESTADO ACTUAL DE TU ENVÍO
EN CENTRO LOGÍSTICO DESTINO
Y LA ACTUALIZACIÓN FUE EL 15-11 | 21/11/2025 SE INTENTA COMUNICACION CON EL USUARIO A LOS NUMEROS 3206088111 - 3218264828 VIA WHATSAPP Y LLAMADAS FALLIDAS PARA VALIDAR LA RECEPCION DE LOS ROLLOS | 21/11/2025 SE COMUNICA CON EL USUARIO VIA WHATSAPP DONDE INFORMA QUE AUN NO RECIBE LOS ROLLOS | 10/11/2025 SE REALIZA ENVIO DE 20 ROLLOS, ENVÍO OK</t>
  </si>
  <si>
    <t>2987314</t>
  </si>
  <si>
    <t>3007070384</t>
  </si>
  <si>
    <t>PTM MEDELLIN MINIMERCADO LA EC</t>
  </si>
  <si>
    <t>FO-25-1795020</t>
  </si>
  <si>
    <t>07/11/2025 SE ESCALA AL COORDINADOR DE ZONA PARA ENTREGA DE ROLLOS EN SITIO | 13/11/2025 SE REALIZA ENTREGA DE 100 ROLLOS POR EL OPERADOR CABIFY CON LA GUIA V4001787260</t>
  </si>
  <si>
    <t>ALVAREZ LOPEZ MARIANA</t>
  </si>
  <si>
    <t>2987316</t>
  </si>
  <si>
    <t>3007075596</t>
  </si>
  <si>
    <t>BARRIO CC EL TREBOL MOSQUERA</t>
  </si>
  <si>
    <t>FO-25-1798454</t>
  </si>
  <si>
    <t>07/11/2025 SE ESCALA AL COORDINADOR DE ZONA PARA ENTREGA DE ROLLOS EN SITIO | 10/11/2025 SE DEJAN 40 ROLLOS</t>
  </si>
  <si>
    <t>2987341</t>
  </si>
  <si>
    <t>3007077832</t>
  </si>
  <si>
    <t>BARRIO NUEVO BELLO 2</t>
  </si>
  <si>
    <t>FO-25-1795016</t>
  </si>
  <si>
    <t>07/11/2025 SE ESCALA AL COORDINADOR DE ZONA PARA ENTREGA DE ROLLOS EN SITIO | 13/11/2025 SE REALIZA ENTREGA DE 60 ROLLOS POR EL OPERADOR CABIFY CON LA GUIA V4001787262</t>
  </si>
  <si>
    <t>2987342</t>
  </si>
  <si>
    <t>3007079598</t>
  </si>
  <si>
    <t>BARRIO LA MAGDALENA BARRANQUILLA  4</t>
  </si>
  <si>
    <t>FO-25-1795013</t>
  </si>
  <si>
    <t>07/11/2025 SE ESCALA AL COORDINADOR DE ZONA PARA ENTREGA DE ROLLOS EN SITIO | 08/11/2025 SE ENTREGAN 30 ROLLOS DE LA RED RBM EXITOSOS</t>
  </si>
  <si>
    <t>2987467</t>
  </si>
  <si>
    <t>3007074941</t>
  </si>
  <si>
    <t>BARRIO SAN RAFAEL MONTELIBANO</t>
  </si>
  <si>
    <t>FO-25-1802595</t>
  </si>
  <si>
    <t>09/11/2025 SE REALIZA ENVIO DE ROLLOS CON OPERADOR LOGISTICO | 21/11/2025 SE REALIZA ENVIO DE 70 ROLLOS, CON LA GUIA 2265100469 SERVIENTREGA. SE CONFIRMA ENTREGA EXITOSA POR PARTE DE LA TRANSPORTADORA</t>
  </si>
  <si>
    <t>2987469</t>
  </si>
  <si>
    <t>3007076128</t>
  </si>
  <si>
    <t>PTM CUCUTA CBMASIVOS</t>
  </si>
  <si>
    <t>FO-25-1795002</t>
  </si>
  <si>
    <t>07/11/2025 SE ESCALA AL COORDINADOR DE ZONA PARA ENTREGA DE ROLLOS EN SITIO | 13/11/2025 SE VISITA DIRECCIÓN INDICADA POR EL CLIENTE Y SE ENTREGAN 10 ROLLOS OK</t>
  </si>
  <si>
    <t>2987981</t>
  </si>
  <si>
    <t>3007070277</t>
  </si>
  <si>
    <t>BARRIO MARGARITAS CHIA</t>
  </si>
  <si>
    <t>FO-25-1798884</t>
  </si>
  <si>
    <t>08/11/2025 SE ESCALA AL COORDINADOR DE ZONA PARA ENTREGA DE ROLLOS EN SITIO | 11/11/2025 SE REALIZA ENTREGA DE  50 ROLLOS PARA DATAFONO NO SE MANIPULA TERMINAL</t>
  </si>
  <si>
    <t>2988027</t>
  </si>
  <si>
    <t>3007061684</t>
  </si>
  <si>
    <t>BARRIO ZONA RURAL DE PUERTO GA</t>
  </si>
  <si>
    <t>FO-25-1803711</t>
  </si>
  <si>
    <t>10/11/2025 SE ESCALA AL COORDINADOR DE ZONA PARA ENTREGA DE ROLLOS EN SITIO | 21/11/2025 SE REALIZA ENVIÓ DE 80 ROLLOS REDEBAN</t>
  </si>
  <si>
    <t>23670</t>
  </si>
  <si>
    <t>2988084</t>
  </si>
  <si>
    <t>3007076162</t>
  </si>
  <si>
    <t>SAN ANDRES SOTAVENTO</t>
  </si>
  <si>
    <t>BARRIO OTRO SAN ANDRES DE SOTA</t>
  </si>
  <si>
    <t>FO-25-1798873</t>
  </si>
  <si>
    <t>08/11/2025 SE ESCALA AL COORDINADOR DE ZONA PARA ENTREGA DE ROLLOS EN SITIO | 14/11/2025 SE HACE ENVÍO DE 40 ROLLOS POR TRANSPORTE INFORMAL ( MOTOTAXI ), AL SEÑOR  DARIO AQUILES MALO BRAVO, SE LE INFORMA PARA QUE ESTÉ PENDIENTE, SE CONFIRMA RECIBIDO VÍA WHATSAPP.</t>
  </si>
  <si>
    <t>2988108</t>
  </si>
  <si>
    <t>3007074451</t>
  </si>
  <si>
    <t>BARRIO CIUDADELA BONANZA TURBA</t>
  </si>
  <si>
    <t>FO-25-1798880</t>
  </si>
  <si>
    <t>08/11/2025 SE ESCALA AL COORDINADOR DE ZONA PARA ENTREGA DE ROLLOS EN SITIO | 12/11/2025 SE ENTREGAN 50 ROLLOS</t>
  </si>
  <si>
    <t>2988148</t>
  </si>
  <si>
    <t>3007066012</t>
  </si>
  <si>
    <t>FO-25-1798877</t>
  </si>
  <si>
    <t>08/11/2025 SE ESCALA AL COORDINADOR DE ZONA PARA ENTREGA DE ROLLOS EN SITIO | 12/11/2025 SE VISITA COMERCIO PARA REALIZA ENTREGA DE DE ROLLOS PERO AL LLEGAR AL PUNTO SE ENCUENTRA CERRADO SE INTENTA COMUNICAR AL 3213284085 SIN ÉXITO</t>
  </si>
  <si>
    <t>2988178</t>
  </si>
  <si>
    <t>3007050827</t>
  </si>
  <si>
    <t>BARRIO EL ROMANCE BARRANQUILLA</t>
  </si>
  <si>
    <t>FO-25-1798870</t>
  </si>
  <si>
    <t>08/11/2025 SE ESCALA AL COORDINADOR DE ZONA PARA ENTREGA DE ROLLOS EN SITIO | 10/11/2025 SE ENTREGAN 110 ROLLOS</t>
  </si>
  <si>
    <t>2988231</t>
  </si>
  <si>
    <t>3007078755</t>
  </si>
  <si>
    <t>DISTRICOL METALMETALLICA</t>
  </si>
  <si>
    <t>FO-25-1794992</t>
  </si>
  <si>
    <t>07/11/2025 SE ESCALA AL COORDINADOR DE ZONA PARA ENTREGA DE ROLLOS EN SITIO | 10/11/2025 SE ENTRGAN 80 ROLLOS A INDIRA GARCÍA</t>
  </si>
  <si>
    <t>2988333</t>
  </si>
  <si>
    <t>3007047055</t>
  </si>
  <si>
    <t>BARRIO VILLA MARINA ESPINAL</t>
  </si>
  <si>
    <t>FO-25-1798867</t>
  </si>
  <si>
    <t>08/11/2025 SE ESCALA AL COORDINADOR DE ZONA PARA ENTREGA DE ROLLOS EN SITIO | 11/11/2025 SE LLEGA AL CORRESPONSAL Y NO HAY NADIE EN LA CASA. SE LLAMA A LA SEÑORA ESTEFANÍA PEDREROS, AL NÚMERO DE TELÉFONO 3132374752, ME INDICA QUE LO DEJE EN EL BUZÓN, PORQUE ELLA ESTÁ EN GIRARDOT.</t>
  </si>
  <si>
    <t>2988415</t>
  </si>
  <si>
    <t>3007072687</t>
  </si>
  <si>
    <t>CHIA CENTRO HISTORICO</t>
  </si>
  <si>
    <t>FO-25-1794933</t>
  </si>
  <si>
    <t>07/11/2025 SE ESCALA AL COORDINADOR DE ZONA PARA ENTREGA DE ROLLOS EN SITIO | 13/11/2025 SE LLEGA A COMERCIO, SE ENTREGAN ROLLOS, SIN MANIPULACIÓN DEL EQUIPO SIN NOVEDAD</t>
  </si>
  <si>
    <t>2988448</t>
  </si>
  <si>
    <t>3007049934</t>
  </si>
  <si>
    <t>BARRIO CENTRO LA UNION 4</t>
  </si>
  <si>
    <t>FO-25-1798864</t>
  </si>
  <si>
    <t>08/11/2025 SE ESCALA AL COORDINADOR DE ZONA PARA ENTREGA DE ROLLOS EN SITIO | 10/11/2025 SE ENVIARON 30 ROLLOS POR FLOTA</t>
  </si>
  <si>
    <t>2988468</t>
  </si>
  <si>
    <t>3007059316</t>
  </si>
  <si>
    <t>PTM MEDELLIN OAZYS INVERSIONES</t>
  </si>
  <si>
    <t>FO-25-1794917</t>
  </si>
  <si>
    <t>07/11/2025 SE ESCALA AL COORDINADOR DE ZONA PARA ENTREGA DE ROLLOS EN SITIO | 10/11/2025 SE ENTREGA ROLLOS OK</t>
  </si>
  <si>
    <t>2988624</t>
  </si>
  <si>
    <t>3007040766</t>
  </si>
  <si>
    <t>DISTRICOL PLASTIBUCAROS</t>
  </si>
  <si>
    <t>FO-25-1794925</t>
  </si>
  <si>
    <t>07/11/2025 SE ESCALA AL COORDINADOR DE ZONA PARA ENTREGA DE ROLLOS EN SITIO | 10/11/2025 SE ENTREGA 40 ROLLOS SIN NOVEDAD</t>
  </si>
  <si>
    <t>2988627</t>
  </si>
  <si>
    <t>3007069929</t>
  </si>
  <si>
    <t>DISTRICOL VIAJES LUXURY</t>
  </si>
  <si>
    <t>FO-25-1794920</t>
  </si>
  <si>
    <t>07/11/2025 SE ESCALA AL COORDINADOR DE ZONA PARA ENTREGA DE ROLLOS EN SITIO | 10/11/2025 SE DEJAN 30 ROLLOS</t>
  </si>
  <si>
    <t>2988772</t>
  </si>
  <si>
    <t>3007068976</t>
  </si>
  <si>
    <t>BARRIO LA RIVERA BOGOTA</t>
  </si>
  <si>
    <t>FO-25-1798860</t>
  </si>
  <si>
    <t>08/11/2025 SE ESCALA AL COORDINADOR DE ZONA PARA ENTREGA DE ROLLOS EN SITIO | 13/11/2025 EN COMUNICACIÓN CON EL CB # 3004259869 , INFORMA NO PUEDE RECIBIR HOY, PIDE SE ENTREGUE EL DÍA DE MAÑANA 14-11-2025 EN CUALQUIER HORARIO DEL DÍA | 14/11/2025 SE REALIZA LA ENTREGA DE 70 ROLLOS REDEBAN</t>
  </si>
  <si>
    <t>2988784</t>
  </si>
  <si>
    <t>3007062415</t>
  </si>
  <si>
    <t>BARRIO VIA GUAMO ESPINAL GUAMO</t>
  </si>
  <si>
    <t>FO-25-1798856</t>
  </si>
  <si>
    <t>08/11/2025 SE ESCALA AL COORDINADOR DE ZONA PARA ENTREGA DE ROLLOS EN SITIO | 11/11/2025 SE ENTREGA 30 ROLLOS CON VISITA</t>
  </si>
  <si>
    <t>2988926</t>
  </si>
  <si>
    <t>FO-25-1798852</t>
  </si>
  <si>
    <t>08/11/2025 SE ESCALA AL COORDINADOR DE ZONA PARA ENTREGA DE ROLLOS EN SITIO | 11/11/2025 SE REALIZA ENTREGA DE 30 ROLLOS REDEBAN EN EL PUNTO SIN NOVEDAD, EN LA ENTREGA NO SE MANIPULAN EQUIPOS</t>
  </si>
  <si>
    <t>2989131</t>
  </si>
  <si>
    <t>3007045844</t>
  </si>
  <si>
    <t>DISTRICOL PAGOS D&amp;J</t>
  </si>
  <si>
    <t>FO-25-1796021</t>
  </si>
  <si>
    <t>07/11/2025 SE CONFIRMAN DATOS, SE REALIZA ENVIO POR OPERADOR LOGISTICO | 12/11/2025 SE REALIZA ENVIO DE 90 ROLLOS, CON LA GUIA 2235596535 SERVIENTREGA. SE CONFIRMA ENTREGA EXITOSA POR PARTE DE LA TRANSPORTADORA</t>
  </si>
  <si>
    <t>2989144</t>
  </si>
  <si>
    <t>3007077747</t>
  </si>
  <si>
    <t>PTM CAUCASIA TIENDA AHORRE MAS</t>
  </si>
  <si>
    <t>FO-25-1795695</t>
  </si>
  <si>
    <t>12/11/2025 SE ESCALA AL COORDINADOR DE ZONA PARA ENTREGA DE ROLLOS EN SITIO | 12/11/2025 SE ENTREGAN 80 ROLLOS CON VISITA OK</t>
  </si>
  <si>
    <t>2989289</t>
  </si>
  <si>
    <t>3007061159</t>
  </si>
  <si>
    <t>DISTRICOL LOS RESULTADOS</t>
  </si>
  <si>
    <t>FO-25-1795693</t>
  </si>
  <si>
    <t>11/11/2025 SE ENTREGAN 20 ROLLOS RBM</t>
  </si>
  <si>
    <t>2989380</t>
  </si>
  <si>
    <t>3007057734</t>
  </si>
  <si>
    <t>BARRIO BOSA BOGOTA 14</t>
  </si>
  <si>
    <t>FO-25-1798848</t>
  </si>
  <si>
    <t>08/11/2025 SE ESCALA AL COORDINADOR DE ZONA PARA ENTREGA DE ROLLOS EN SITIO | 11/11/2025 ENTREGA DE 40 ROLLOS NO SE MANIPULAN EQUIPOS</t>
  </si>
  <si>
    <t>2989506</t>
  </si>
  <si>
    <t>3007078046</t>
  </si>
  <si>
    <t>PTM LA VEGA DROGUERIA EL SHADA</t>
  </si>
  <si>
    <t>FO-25-1795686</t>
  </si>
  <si>
    <t>10/11/2025 SE LLEGA A LA DIRECCIÓN INDICADA Y SE ENTREGAN 20 ROLLOS RBM SIN MANIPULAR EQUIPOS</t>
  </si>
  <si>
    <t>2989960</t>
  </si>
  <si>
    <t>3007079205</t>
  </si>
  <si>
    <t>BARRIO ALTOS DE SAN ISIDRO CAR</t>
  </si>
  <si>
    <t>FO-25-1798845</t>
  </si>
  <si>
    <t>08/11/2025 SE ESCALA AL COORDINADOR DE ZONA PARA ENTREGA DE ROLLOS EN SITIO | 13/11/2025 SE REALIZA ENTREGA DE 20 ROLLOS PARA EL CORRESPONSAL</t>
  </si>
  <si>
    <t>2989971</t>
  </si>
  <si>
    <t>FO-25-1800692</t>
  </si>
  <si>
    <t>08/11/2025 SE REALIZA ENVIO DE ROLLOS CON OPERADOR LOGISTICO | 14/11/2025 SE REALIZA ENVIO DE 50 ROLLOS, CON LA GUIA 2235596551 SERVIENTREGA. SE CONFIRMA ENTREGA EXITOSA POR PARTE DE LA TRANSPORTADORA</t>
  </si>
  <si>
    <t>15104</t>
  </si>
  <si>
    <t>2990086</t>
  </si>
  <si>
    <t>3007077036</t>
  </si>
  <si>
    <t>BARRIO SOLANO BOYACA  5</t>
  </si>
  <si>
    <t>FO-25-1798838</t>
  </si>
  <si>
    <t>08/11/2025 SE ESCALA AL COORDINADOR DE ZONA PARA ENTREGA DE ROLLOS EN SITIO | 10/11/2025 SE VISITA CB ENTREGA 40 ROLLOS</t>
  </si>
  <si>
    <t>2990151</t>
  </si>
  <si>
    <t>3007056147</t>
  </si>
  <si>
    <t>BARRIO EL CANEY CALI 2</t>
  </si>
  <si>
    <t>FO-25-1798841</t>
  </si>
  <si>
    <t>08/11/2025 SE ESCALA AL COORDINADOR DE ZONA PARA ENTREGA DE ROLLOS EN SITIO | 11/11/2025 SE ENTREGAN 30 ROLLOS</t>
  </si>
  <si>
    <t>2990314</t>
  </si>
  <si>
    <t>3007060885</t>
  </si>
  <si>
    <t>PTM GUARNE TIENDA CUATRO ESQU</t>
  </si>
  <si>
    <t>FO-25-1795947</t>
  </si>
  <si>
    <t>07/11/2025 SE ESCALA AL COORDINADOR DE ZONA PARA ENTREGA DE ROLLOS EN SITIO | 10/11/2025 SE ENTREGA ROLLOS OK SE DEJAN EN EL LOCAL DEL LADO YA QUE LA CHICA DEL CB AUN NO A LLEGADO</t>
  </si>
  <si>
    <t>2990420</t>
  </si>
  <si>
    <t>3007045829</t>
  </si>
  <si>
    <t>DISTRICOL SUF NET POPAYAN</t>
  </si>
  <si>
    <t>FO-25-1797661</t>
  </si>
  <si>
    <t>07/11/2025 SE ESCALA AL COORDINADOR DE ZONA PARA ENTREGA DE ROLLOS EN SITIO | 10/11/2025 SE INGRESA SE ENTREGA 50 ROLLOS RBM</t>
  </si>
  <si>
    <t>2990465</t>
  </si>
  <si>
    <t>3007081031</t>
  </si>
  <si>
    <t>DISTRICOL ESTILOS</t>
  </si>
  <si>
    <t>FO-25-1797053</t>
  </si>
  <si>
    <t>12/11/2025 SE CONFIRMAN DATOS, SE REALIZA ENVIO POR OPERADOR LOGISTICO | 12/11/2025 SE HACE ENTREGA DE 20 ROLLOS EXITOSAMENTE CON LA GUIA: 700174288076 INTERRAPIDISIMO | 08/11/2025 SE REALIZA ENVÍO DE ROLLOS POR TRANSPORTADORA INTERRAPIDISIMO, ENVÍO DE ROLLOS OK</t>
  </si>
  <si>
    <t>2990489</t>
  </si>
  <si>
    <t>3007076688</t>
  </si>
  <si>
    <t>DISTRICOL TECNOLANDIA</t>
  </si>
  <si>
    <t>FO-25-1797241</t>
  </si>
  <si>
    <t>12/11/2025 SE ESCALA AL COORDINADOR DE ZONA PARA ENTREGA DE ROLLOS EN SITIO | 13/11/2025 SE REALIZA ENTREGA DE 40 ROLLOS POR EL OPERADOR CABIFY CON LA GUIA V4001787264</t>
  </si>
  <si>
    <t>2990581</t>
  </si>
  <si>
    <t>3007047647</t>
  </si>
  <si>
    <t>DISTRICOL STATION CYBER</t>
  </si>
  <si>
    <t>FO-25-1797236</t>
  </si>
  <si>
    <t>12/11/2025 SE ESCALA AL COORDINADOR DE ZONA PARA ENTREGA DE ROLLOS EN SITIO | 12/11/2025 DURANTE LA VISITA TECNICA SE REALIZA ENTREGA DE ROLLOS PARA DATÁFONO NO SE MANIPULAN EQUIPOS</t>
  </si>
  <si>
    <t>2990597</t>
  </si>
  <si>
    <t>3007081705</t>
  </si>
  <si>
    <t>DISTRICOL TIENDA EL NIDO</t>
  </si>
  <si>
    <t>FO-25-1797230</t>
  </si>
  <si>
    <t>11/11/2025 SE ENTREGAN 40 ROLLOS NO SE ANEXA TIRILLA DE PRUEBA EL PUNTO LO ABREN A LAS 9 AM EN LA TIENDA ME RECIBEN LOS ROLLOS</t>
  </si>
  <si>
    <t>2990646</t>
  </si>
  <si>
    <t>3007074672</t>
  </si>
  <si>
    <t>PTM LLANOGRANDE MEDELLIN PAPEL</t>
  </si>
  <si>
    <t>FO-25-1797221</t>
  </si>
  <si>
    <t>10/11/2025 SE ENTREGA ROLLOS OK</t>
  </si>
  <si>
    <t>2990667</t>
  </si>
  <si>
    <t>3007080509</t>
  </si>
  <si>
    <t>DISTRICOL MERCADOS LA PLACITA</t>
  </si>
  <si>
    <t>FO-25-1797218</t>
  </si>
  <si>
    <t>12/11/2025 SE ESCALA AL COORDINADOR DE ZONA PARA ENTREGA DE ROLLOS EN SITIO | 14/11/2025 SE REALIZA ENTREGA DE 40 ROLLOS POR EL OPERADOR VELOCES CON LA GUIA V4001787265</t>
  </si>
  <si>
    <t>2990685</t>
  </si>
  <si>
    <t>3007041971</t>
  </si>
  <si>
    <t>DISTRICOL CELUVARIEDADES LA 21</t>
  </si>
  <si>
    <t>FO-25-1797205</t>
  </si>
  <si>
    <t>12/11/2025 SE ESCALA AL COORDINADOR DE ZONA PARA ENTREGA DE ROLLOS EN SITIO | 12/11/2025 SE ENTREGAN 100 ROLLOS RBM CON VISITA OK</t>
  </si>
  <si>
    <t>2990706</t>
  </si>
  <si>
    <t>3007037321</t>
  </si>
  <si>
    <t>BARRIO VILLA ITALIA SOACHA</t>
  </si>
  <si>
    <t>FO-25-1798834</t>
  </si>
  <si>
    <t>08/11/2025 SE ESCALA AL COORDINADOR DE ZONA PARA ENTREGA DE ROLLOS EN SITIO | 10/11/2025 ENTREGA DE 40 ROLLOS PARA DATAFONO NO SE MANIPULA TERMINAL</t>
  </si>
  <si>
    <t>2990750</t>
  </si>
  <si>
    <t>3007080244</t>
  </si>
  <si>
    <t>BARRIO BAVARIA PRIMER SECTOR BOGOTA</t>
  </si>
  <si>
    <t>FO-25-1798828</t>
  </si>
  <si>
    <t>08/11/2025 SE ESCALA AL COORDINADOR DE ZONA PARA ENTREGA DE ROLLOS EN SITIO | 11/11/2025 40 ROLLOS</t>
  </si>
  <si>
    <t>2990781</t>
  </si>
  <si>
    <t>3007059949</t>
  </si>
  <si>
    <t>DISTRICOL TIENDA LAURITA</t>
  </si>
  <si>
    <t>FO-25-1797213</t>
  </si>
  <si>
    <t>12/11/2025 SE ESCALA AL COORDINADOR DE ZONA PARA ENTREGA DE ROLLOS EN SITIO | 13/11/2025 SE REALIZA COMUNICACIÓN TELEFÓNICA CON LA SEÑORA DANIELA PARA CONFIRMAR VISITA Y ENTREGA DE PAPELERÍA Y LA CLIENTE PIDE QUE POR FAVOR SE LOS DEJE A LA HERMANA EN PASTO YA QUE ELLA TIENE UNA CITA MÉDICA EN PASTO Y NO VA A ESTAR EN EL CB, Y AL FINALIZAR LA CITA MÉDICA ELLA RECOGE LOS ROLLOS Y CONFIRMA LA RECEPCIÓN DE LOS ROLLOS. SE ENTREGAN EN LA DIRECCIÓN INDICADA POR LA CLIENTE. ENTREGA EXITOSA</t>
  </si>
  <si>
    <t>2991055</t>
  </si>
  <si>
    <t>3007045153</t>
  </si>
  <si>
    <t>PTM MEDELLIN ELECTRICOS EL GOR</t>
  </si>
  <si>
    <t>FO-25-1797193</t>
  </si>
  <si>
    <t>12/11/2025 SE ESCALA AL COORDINADOR DE ZONA PARA ENTREGA DE ROLLOS EN SITIO | 12/11/2025 SE REALIZA ENTREGA DE 70 ROLLOS POR EL OPERADOR CABIFY CON LA GUIA V4001787266</t>
  </si>
  <si>
    <t>73217</t>
  </si>
  <si>
    <t>2991202</t>
  </si>
  <si>
    <t>3007065767</t>
  </si>
  <si>
    <t>COYAIMA</t>
  </si>
  <si>
    <t>BARRIO LA MAGDALENA CORREGIMIE</t>
  </si>
  <si>
    <t>FO-25-1802102</t>
  </si>
  <si>
    <t>09/11/2025 SE REALIZA ENVIO DE ROLLOS CON OPERADOR LOGISTICO | 12/11/2025 ENVIO SE ENCUENTRA EN LA OFICINA PRINCIPAL DE INTERRAPIDISIMO CON LA GUIA NUMERO: 700174357412 SE LE INFORMA AL USUARIO VIA WSAP PARA QUE RECLAME LO ANTES POSIBLE PARA EVITAR DEVOLUCIONES, SE PROCEDE A CERRAR ACTIVIDAD | 12/11/2025 SE REALIZA ENVÍO DE 30 ROLLOS POR TRANSPORTADORA INTERRAPIDISOMO, ALA DIRECCIÓN ASIGNADA.</t>
  </si>
  <si>
    <t>2991874</t>
  </si>
  <si>
    <t>3007059314</t>
  </si>
  <si>
    <t>PTM MEDELLIN CARNES TAURINA</t>
  </si>
  <si>
    <t>FO-25-1798626</t>
  </si>
  <si>
    <t>08/11/2025 SE ESCALA AL COORDINADOR DE ZONA PARA ENTREGA DE ROLLOS EN SITIO | 14/11/2025 SE REALIZA ENTREGA DE 40 ROLLOS POR EL OPERADOR VELOCES CON LA GUIA V4001787267</t>
  </si>
  <si>
    <t>2991893</t>
  </si>
  <si>
    <t>3007059396</t>
  </si>
  <si>
    <t>BARRIO BOSA EL CORZO BOGOTA</t>
  </si>
  <si>
    <t>FO-25-1798824</t>
  </si>
  <si>
    <t>08/11/2025 SE ESCALA AL COORDINADOR DE ZONA PARA ENTREGA DE ROLLOS EN SITIO | 11/11/2025 ENTREGA DE 20 ROLLOS NO SE MANIPULAN EQUIPOS</t>
  </si>
  <si>
    <t>2991946</t>
  </si>
  <si>
    <t>3007066684</t>
  </si>
  <si>
    <t>PAGAFACIL RAMBLAS</t>
  </si>
  <si>
    <t>FO-25-1798630</t>
  </si>
  <si>
    <t>08/11/2025 SE ESCALA AL COORDINADOR DE ZONA PARA ENTREGA DE ROLLOS EN SITIO | 12/11/2025 SE ENTREGAN 80 ROLLOS</t>
  </si>
  <si>
    <t>2992059</t>
  </si>
  <si>
    <t>3007041161</t>
  </si>
  <si>
    <t>PAGAFACIL ARKADIA</t>
  </si>
  <si>
    <t>FO-25-1798620</t>
  </si>
  <si>
    <t>08/11/2025 SE ESCALA AL COORDINADOR DE ZONA PARA ENTREGA DE ROLLOS EN SITIO | 12/11/2025 SE REALIZA ENTREGA DE 40 ROLLOS POR EL OPERADOR VELOCES CON LA GUIA V4001787269</t>
  </si>
  <si>
    <t>2992061</t>
  </si>
  <si>
    <t>3007069120</t>
  </si>
  <si>
    <t>PTM BUCARAMANGA FRUTOS SECOS L</t>
  </si>
  <si>
    <t>FO-25-1798618</t>
  </si>
  <si>
    <t>08/11/2025 SE ESCALA AL COORDINADOR DE ZONA PARA ENTREGA DE ROLLOS EN SITIO | 10/11/2025 SE HACE PRESENCIA EN COMERCIO SE REALIZA ENTREGA DE 30 ROLLOS</t>
  </si>
  <si>
    <t>2992117</t>
  </si>
  <si>
    <t>3007076057</t>
  </si>
  <si>
    <t>PTM MEDELLIN TIENDA LAS PAISAS</t>
  </si>
  <si>
    <t>FO-25-1798622</t>
  </si>
  <si>
    <t>08/11/2025 SE ESCALA AL COORDINADOR DE ZONA PARA ENTREGA DE ROLLOS EN SITIO | 12/11/2025 SE REALIZA ENTREGA DE 50 ROLLOS POR EL OPERADOR VELOCES CON LA GUIA V4001787268</t>
  </si>
  <si>
    <t>2992191</t>
  </si>
  <si>
    <t>3007078979</t>
  </si>
  <si>
    <t>PTM BUCARAMANGA PAPELERIA LA C</t>
  </si>
  <si>
    <t>FO-25-1798614</t>
  </si>
  <si>
    <t>08/11/2025 SE ESCALA AL COORDINADOR DE ZONA PARA ENTREGA DE ROLLOS EN SITIO | 12/11/2025 SE REALIZA VISITA A COMERCIO Y SE ENTREGAN 30 ROLLOS CON VISITA NO SE MANIPULA EQUIPOS</t>
  </si>
  <si>
    <t>2992273</t>
  </si>
  <si>
    <t>3007042532</t>
  </si>
  <si>
    <t>PTM METROPOLIS AAA</t>
  </si>
  <si>
    <t>FO-25-1798607</t>
  </si>
  <si>
    <t>08/11/2025 SE ESCALA AL COORDINADOR DE ZONA PARA ENTREGA DE ROLLOS EN SITIO | 12/11/2025 SE REALIZA ENTREGA DE 80 ROLLOS POR EL OPERADOR VELOCES CON LA GUIA V4001787270</t>
  </si>
  <si>
    <t>2992280</t>
  </si>
  <si>
    <t>3007071062</t>
  </si>
  <si>
    <t>BARRIO USAQUEN BOGOTA 5</t>
  </si>
  <si>
    <t>FO-25-1798821</t>
  </si>
  <si>
    <t>08/11/2025 SE ESCALA AL COORDINADOR DE ZONA PARA ENTREGA DE ROLLOS EN SITIO | 12/11/2025 SE ENTREGA 10 ROLLOS DE REDEBAN PARA EL CORRESPONSAL</t>
  </si>
  <si>
    <t>2992297</t>
  </si>
  <si>
    <t>3007037199</t>
  </si>
  <si>
    <t>PAGAFACIL  MAMONAL</t>
  </si>
  <si>
    <t>FO-25-1798599</t>
  </si>
  <si>
    <t>08/11/2025 SE ESCALA AL COORDINADOR DE ZONA PARA ENTREGA DE ROLLOS EN SITIO | 13/11/2025 SE REALIZA ENTREGA DE 90 ROLLOS PARA EL CORRESPONSAL</t>
  </si>
  <si>
    <t>2992340</t>
  </si>
  <si>
    <t>3007070870</t>
  </si>
  <si>
    <t>BARRIO USAQUEN BOGOTA 4</t>
  </si>
  <si>
    <t>FO-25-1798817</t>
  </si>
  <si>
    <t>08/11/2025 SE ESCALA AL COORDINADOR DE ZONA PARA ENTREGA DE ROLLOS EN SITIO | 12/11/2025 SE ENTREGA 10 ROLLOS DE REDEBAN</t>
  </si>
  <si>
    <t>2992360</t>
  </si>
  <si>
    <t>3007075533</t>
  </si>
  <si>
    <t>PTM LA DORADA DISTRIBUCION Y V</t>
  </si>
  <si>
    <t>FO-25-1800686</t>
  </si>
  <si>
    <t>08/11/2025 SE REALIZA ENVIO DE ROLLOS CON OPERADOR LOGISTICO | 11/11/2025 SE REALIZA ENVIO DE 50 ROLLOS, CON LA GUIA 2235596550 SERVIENTREGA. SE CONFIRMA ENTREGA EXITOSA POR PARTE DEL USUARIO</t>
  </si>
  <si>
    <t>2992398</t>
  </si>
  <si>
    <t>3007079909</t>
  </si>
  <si>
    <t>DISTRICOL HOGAR ANDINO ELECTRO</t>
  </si>
  <si>
    <t>FO-25-1803990</t>
  </si>
  <si>
    <t>10/11/2025 SE REALIZA ENVIO DE ROLLOS CON OPERADOR LOGISTICO | 13/11/2025 SE REALIZA ENVIO DE 10 ROLLOS, CON LA GUIA 2187690908 SERVIENTREGA. SE CONFIRMA ENTREGA EXITOSA POR PARTE DE LA TRANSPORTADORA</t>
  </si>
  <si>
    <t>2992475</t>
  </si>
  <si>
    <t>3007020656</t>
  </si>
  <si>
    <t>BARRIO SOURDIS BARRANQUILLA</t>
  </si>
  <si>
    <t>FO-25-1798814</t>
  </si>
  <si>
    <t>08/11/2025 SE ESCALA AL COORDINADOR DE ZONA PARA ENTREGA DE ROLLOS EN SITIO | 10/11/2025 SE ENTREGAN 90 ROLLOS</t>
  </si>
  <si>
    <t>2992488</t>
  </si>
  <si>
    <t>3007035514</t>
  </si>
  <si>
    <t>REDY BRISAS ALAMOS</t>
  </si>
  <si>
    <t>FO-25-1798586</t>
  </si>
  <si>
    <t>08/11/2025 SE ESCALA AL COORDINADOR DE ZONA PARA ENTREGA DE ROLLOS EN SITIO | 10/11/2025 SE ENTREGAN 120 ROLLOS AL CORREO BANCARIO</t>
  </si>
  <si>
    <t>2992501</t>
  </si>
  <si>
    <t>3007073585</t>
  </si>
  <si>
    <t>DISTRICOL DROGUERÍA PHARMA AZU</t>
  </si>
  <si>
    <t>FO-25-1800684</t>
  </si>
  <si>
    <t>08/11/2025 SE REALIZA ENVIO DE ROLLOS CON OPERADOR LOGISTICO | 12/11/2025 SE REALIZA ENVÍO DE 40 ROLLOS TÉRMICOS RBM A EL CB SIN NOVEDAD.</t>
  </si>
  <si>
    <t>68051</t>
  </si>
  <si>
    <t>2992594</t>
  </si>
  <si>
    <t>3007048618</t>
  </si>
  <si>
    <t>ARATOCA</t>
  </si>
  <si>
    <t>BARRIO VEREDA SAN PEDRO ARATOC</t>
  </si>
  <si>
    <t>FO-25-1798577</t>
  </si>
  <si>
    <t>08/11/2025 SE ESCALA AL COORDINADOR DE ZONA PARA ENTREGA DE ROLLOS EN SITIO | 10/11/2025 SE REALIZA VISITA AL COMERCIO SE ENTREGAN 10 ROLLOS DE REDEBAN</t>
  </si>
  <si>
    <t>2992634</t>
  </si>
  <si>
    <t>3007027601</t>
  </si>
  <si>
    <t>BARRIO MADELENA 5   BOGOTA</t>
  </si>
  <si>
    <t>FO-25-1798810</t>
  </si>
  <si>
    <t>08/11/2025 SE ESCALA AL COORDINADOR DE ZONA PARA ENTREGA DE ROLLOS EN SITIO | 11/11/2025 SE ENTREGAN 40 ROLLOS REDEBAN</t>
  </si>
  <si>
    <t>2992843</t>
  </si>
  <si>
    <t>3007074219</t>
  </si>
  <si>
    <t>PTM LA ESPERANZA  TIENDA VECIN</t>
  </si>
  <si>
    <t>FO-25-1800565</t>
  </si>
  <si>
    <t>08/11/2025 SE REALIZA ENVIO DE ROLLOS CON OPERADOR LOGISTICO | 18/11/2025 SE REALIZA ENVIO DE 30 ROLLOS, CON LA GUIA 2187690905 SERVIENTREGA. SE CONFIRMA ENTREGA EXITOSA POR PARTE DE LA TRANSPORTADORA</t>
  </si>
  <si>
    <t>2993320</t>
  </si>
  <si>
    <t>FO-25-1799643</t>
  </si>
  <si>
    <t>08/11/2025 SE ESCALA AL COORDINADOR DE ZONA PARA ENTREGA DE ROLLOS EN SITIO | 11/11/2025 SE LLEGA A LA DIRECCIÓN INDICADA Y SE ENTREGAN 90 ROLLOS SIN MANIPULAR EL EQUIPO</t>
  </si>
  <si>
    <t>41548</t>
  </si>
  <si>
    <t>2993383</t>
  </si>
  <si>
    <t>3007050916</t>
  </si>
  <si>
    <t>PITAL</t>
  </si>
  <si>
    <t>BARRIO INSPECCION EL SOCORRO P</t>
  </si>
  <si>
    <t>FO-25-1803708</t>
  </si>
  <si>
    <t>10/11/2025 SE REALIZA ENVIO DE ROLLOS CON OPERADOR LOGISTICO | 12/11/2025 SE REALIZA ENVIO DE 20 ROLLOS, CON LA GUIA 2235596554 SERVIENTREGA. SE CONFIRMA ENTREGA EXITOSA POR PARTE DE LA TRANSPORTADORA</t>
  </si>
  <si>
    <t>2993384</t>
  </si>
  <si>
    <t>3007027344</t>
  </si>
  <si>
    <t>HERNANDEZ SAN VICENTE DEL CAGU</t>
  </si>
  <si>
    <t>FO-25-1808217</t>
  </si>
  <si>
    <t>10/11/2025 SE CONFIRMAN DATOS, SE REALIZA ENVIO POR OPERADOR LOGISTICO | 14/11/2025 SE LE INFORMA NUMERO DE GUIA A USER, PENDIENTE CONFIRMACION | 14/11/2025 SE REALIZA ENVIO DE 50 ROLLOS, CON LA GUIA 2235596569 SERVIENTREGA. SE CONFIRMA ENTREGA EXITOSA POR PARTE DE LA TRANSPORTADORA</t>
  </si>
  <si>
    <t>2993436</t>
  </si>
  <si>
    <t>3007068138</t>
  </si>
  <si>
    <t>PAGAFACIL CC PALATINO</t>
  </si>
  <si>
    <t>FO-25-1799639</t>
  </si>
  <si>
    <t>08/11/2025 SE ESCALA AL COORDINADOR DE ZONA PARA ENTREGA DE ROLLOS EN SITIO | 12/11/2025 SE ENTREGA ROLLO DE REDEBAN 100 PARA EL CORRESPONSAL</t>
  </si>
  <si>
    <t>2993460</t>
  </si>
  <si>
    <t>3007042524</t>
  </si>
  <si>
    <t>BARRIO SANTA CLARA OCANA 1</t>
  </si>
  <si>
    <t>FO-25-1800563</t>
  </si>
  <si>
    <t>08/11/2025 SE REALIZA ENVIO DE ROLLOS CON OPERADOR LOGISTICO | 12/11/2025 SE REALIZA ENVIO DE 40 ROLLOS, CON LA GUIA 2187690904 SERVIENTREGA. SE CONFIRMA ENTREGA EXITOSA POR PARTE DE LA TRANSPORTADORA</t>
  </si>
  <si>
    <t>2993490</t>
  </si>
  <si>
    <t>3007069772</t>
  </si>
  <si>
    <t>PTM SANTA MARTA  LA TIENDA PE</t>
  </si>
  <si>
    <t>FO-25-1800128</t>
  </si>
  <si>
    <t>08/11/2025 SE ESCALA AL COORDINADOR DE ZONA PARA ENTREGA DE ROLLOS EN SITIO | 13/11/2025 SE REALIZA ENTREGA DE 20 ROLLOS PARA DATÁFONO A SATISFACCIÓN DEL CLIENTE</t>
  </si>
  <si>
    <t>2993509</t>
  </si>
  <si>
    <t>3007063569</t>
  </si>
  <si>
    <t>BARRIO ALIRIO MORA BELTRAN CAL</t>
  </si>
  <si>
    <t>FO-25-1798808</t>
  </si>
  <si>
    <t>08/11/2025 SE ESCALA AL COORDINADOR DE ZONA PARA ENTREGA DE ROLLOS EN SITIO | 10/11/2025 SE ENTREGAN 50 ROLLOS DE REDEBAN A LA SEÑORA</t>
  </si>
  <si>
    <t>2993542</t>
  </si>
  <si>
    <t>3007037927</t>
  </si>
  <si>
    <t>PTM RETIRO EL ARCA</t>
  </si>
  <si>
    <t>FO-25-1799869</t>
  </si>
  <si>
    <t>08/11/2025 SE ESCALA AL COORDINADOR DE ZONA PARA ENTREGA DE ROLLOS EN SITIO | 12/11/2025 SE LE ENTREGAN 60 ROLLOS A ROCIO GARZÓN</t>
  </si>
  <si>
    <t>2993543</t>
  </si>
  <si>
    <t>3007036388</t>
  </si>
  <si>
    <t>BARRIO CORREGIMIENTO LA ESTREL</t>
  </si>
  <si>
    <t>FO-25-1799864</t>
  </si>
  <si>
    <t>08/11/2025 SE ESCALA AL COORDINADOR DE ZONA PARA ENTREGA DE ROLLOS EN SITIO | 13/11/2025 SE VISITA COMERCIO NO SE REALIZA ENTREGA DE ROLLOS DE PAPEL PARA DATÁFONO REDEBAN CB MIGRADO A WOMPI</t>
  </si>
  <si>
    <t>2993545</t>
  </si>
  <si>
    <t>3007063868</t>
  </si>
  <si>
    <t>PTM VALLEDUPAR PUNTOSERVIS VAL</t>
  </si>
  <si>
    <t>FO-25-1799857</t>
  </si>
  <si>
    <t>08/11/2025 SE ESCALA AL COORDINADOR DE ZONA PARA ENTREGA DE ROLLOS EN SITIO | 10/11/2025 SE REALIZA ENTREGA DE 40 ROLLOS EN DIRECCIÓN</t>
  </si>
  <si>
    <t>2993547</t>
  </si>
  <si>
    <t>3007067122</t>
  </si>
  <si>
    <t>BARRIO GUALANDAY NEIVA 3</t>
  </si>
  <si>
    <t>FO-25-1799852</t>
  </si>
  <si>
    <t>08/11/2025 SE ESCALA AL COORDINADOR DE ZONA PARA ENTREGA DE ROLLOS EN SITIO | 10/11/2025 SE ENTREGA 60 ROLLOS SIN NOVEDAD</t>
  </si>
  <si>
    <t>2993581</t>
  </si>
  <si>
    <t>3007040484</t>
  </si>
  <si>
    <t>DISTRICOL FERRETERIA LA HORMIG</t>
  </si>
  <si>
    <t>FO-25-1800658</t>
  </si>
  <si>
    <t>08/11/2025 SE ESCALA AL COORDINADOR DE ZONA PARA ENTREGA DE ROLLOS EN SITIO | 12/11/2025 SE ENTREGAN 40 ROLLOS</t>
  </si>
  <si>
    <t>2993582</t>
  </si>
  <si>
    <t>3007029267</t>
  </si>
  <si>
    <t>BARRIO PARQUE BOLIVAR POTOSI</t>
  </si>
  <si>
    <t>FO-25-1800719</t>
  </si>
  <si>
    <t>08/11/2025 SE REALIZA ENVIO DE ROLLOS CON OPERADOR LOGISTICO | 12/11/2025 SE VISITA CB. SE REALIZA ENTREGA DE 50 ROLLOS. CLIENTE INFORMA QUE EL DATAFONO FUNCIONA CORRECTAMENTE, NO SE MANIPULA DATAFONO</t>
  </si>
  <si>
    <t>2993583</t>
  </si>
  <si>
    <t>3007041049</t>
  </si>
  <si>
    <t>PTM WORLD BANKS TU RED DE PAGO</t>
  </si>
  <si>
    <t>FO-25-1800715</t>
  </si>
  <si>
    <t>08/11/2025 SE REALIZA ENVIO DE ROLLOS CON OPERADOR LOGISTICO | 10/11/2025 SE ENTREGAN 80 ROLLOS AL CORRESPONSAL BANCARIO</t>
  </si>
  <si>
    <t>63594</t>
  </si>
  <si>
    <t>2993584</t>
  </si>
  <si>
    <t>3007071224</t>
  </si>
  <si>
    <t>QUIMBAYA</t>
  </si>
  <si>
    <t>REDY QUIMBAYA</t>
  </si>
  <si>
    <t>FO-25-1800709</t>
  </si>
  <si>
    <t>08/11/2025 SE REALIZA ENVIO DE ROLLOS CON OPERADOR LOGISTICO | 10/11/2025 SE VISITA COMERCIO SE REALIZÓ ENTREGA DE 70 ROLLOS</t>
  </si>
  <si>
    <t>2993589</t>
  </si>
  <si>
    <t>3007056386</t>
  </si>
  <si>
    <t>BARRIO EL LLANO MEDELLIN</t>
  </si>
  <si>
    <t>FO-25-1800970</t>
  </si>
  <si>
    <t>08/11/2025 SE ESCALA AL COORDINADOR DE ZONA PARA ENTREGA DE ROLLOS EN SITIO | 12/11/2025 SE REALIZA ENTREGA DE 50 ROLLOS POR EL OPERADOR VELOCES CON LA GUIA V4001787274</t>
  </si>
  <si>
    <t>2993708</t>
  </si>
  <si>
    <t>3007069050</t>
  </si>
  <si>
    <t>BARRIO NUEVO ESCOBAL CUCUTA 2</t>
  </si>
  <si>
    <t>FO-25-1800577</t>
  </si>
  <si>
    <t>08/11/2025 SE ESCALA AL COORDINADOR DE ZONA PARA ENTREGA DE ROLLOS EN SITIO | 13/11/2025 SE REALIZA VISITA, SE ENTREGAN 80 ROLLOS</t>
  </si>
  <si>
    <t>2993727</t>
  </si>
  <si>
    <t>FO-25-1800712</t>
  </si>
  <si>
    <t>08/11/2025 SE REALIZA ENVIO DE ROLLOS CON OPERADOR LOGISTICO | 10/11/2025 ENTREGA DE 50 ROLLOS</t>
  </si>
  <si>
    <t>2993744</t>
  </si>
  <si>
    <t>3007018175</t>
  </si>
  <si>
    <t>BARRIO VEREDA CABECERAS RIONEG</t>
  </si>
  <si>
    <t>FO-25-1800964</t>
  </si>
  <si>
    <t>08/11/2025 SE ESCALA AL COORDINADOR DE ZONA PARA ENTREGA DE ROLLOS EN SITIO | 11/11/2025 SE REALIZA ENTREGA EFECTIVA DE 40 ROLLOS</t>
  </si>
  <si>
    <t>2993755</t>
  </si>
  <si>
    <t>3007067639</t>
  </si>
  <si>
    <t>FO-25-1802064</t>
  </si>
  <si>
    <t>09/11/2025 SE ESCALA AL COORDINADOR DE ZONA PARA ENTREGA DE ROLLOS EN SITIO | 12/11/2025 SE ENTREGA 60 ROLLO DE REDEBAN PARA EL CORRESPONSAL OK</t>
  </si>
  <si>
    <t>2993777</t>
  </si>
  <si>
    <t>3007061788</t>
  </si>
  <si>
    <t>BARRIO LA AMERICA MEDELLIN 10</t>
  </si>
  <si>
    <t>FO-25-1802057</t>
  </si>
  <si>
    <t>09/11/2025 SE ESCALA AL COORDINADOR DE ZONA PARA ENTREGA DE ROLLOS EN SITIO | 15/11/2025 SE REALIZA ENTREGA DE 180 ROLLOS POR EL OPERADOR VELOCES CON LA GUIA V4001787273</t>
  </si>
  <si>
    <t>2993805</t>
  </si>
  <si>
    <t>3007079616</t>
  </si>
  <si>
    <t>BARRIO  LOS TUBOS  PARTE BAJA</t>
  </si>
  <si>
    <t>FO-25-1801123</t>
  </si>
  <si>
    <t>08/11/2025 SE REALIZA ENVIO DE ROLLOS CON OPERADOR LOGISTICO | 11/11/2025 SE REALIZA ENVIO DE 60 ROLLOS, CON LA GUIA 2248145373 SERVIENTREGA. SE CONFIRMA ENTREGA EXITOSA POR PARTE DEL USUARIO</t>
  </si>
  <si>
    <t>2993819</t>
  </si>
  <si>
    <t>3007079756</t>
  </si>
  <si>
    <t>FO-25-1800972</t>
  </si>
  <si>
    <t>08/11/2025 SE ESCALA AL COORDINADOR DE ZONA PARA ENTREGA DE ROLLOS EN SITIO | 10/11/2025 SE ENTREGAN 10 ROLLOS A JUAN CARLOS ANDUQUIA</t>
  </si>
  <si>
    <t>2993836</t>
  </si>
  <si>
    <t>3007054409</t>
  </si>
  <si>
    <t>PTM BARRANCABERMEJA AFILIAR B</t>
  </si>
  <si>
    <t>FO-25-1803705</t>
  </si>
  <si>
    <t>10/11/2025 SE REALIZA ENVIO DE ROLLOS CON OPERADOR LOGISTICO | 12/11/2025 SE REALIZA ENVIO DE 20 ROLLOS, CON LA GUIA 2187690907 SERVIENTREGA. SE CONFIRMA ENTREGA EXITOSA POR PARTE DE LA TRANSPORTADORA</t>
  </si>
  <si>
    <t>2993856</t>
  </si>
  <si>
    <t>3007047883</t>
  </si>
  <si>
    <t>DISTRICOL DROGUERIA CENTRAL ME</t>
  </si>
  <si>
    <t>FO-25-1802060</t>
  </si>
  <si>
    <t>09/11/2025 SE ESCALA AL COORDINADOR DE ZONA PARA ENTREGA DE ROLLOS EN SITIO | 11/11/2025 SE VISITA COMERCIO SE REALIZA ENTREGA DE 120 ROLLOS DE PAPEL PARA DATÁFONO REDEBAN</t>
  </si>
  <si>
    <t>2993859</t>
  </si>
  <si>
    <t>3007038803</t>
  </si>
  <si>
    <t>PTM ITAGUI MERKCHEPE</t>
  </si>
  <si>
    <t>FO-25-1802059</t>
  </si>
  <si>
    <t>09/11/2025 SE ESCALA AL COORDINADOR DE ZONA PARA ENTREGA DE ROLLOS EN SITIO | 12/11/2025 SE REALIZA ENTREGA DE 30 ROLLOS POR EL OPERADOR VELOCES CON LA GUIA V4001787272</t>
  </si>
  <si>
    <t>2993899</t>
  </si>
  <si>
    <t>3007050708</t>
  </si>
  <si>
    <t>BARRIO VEREDA LA PALMA GIRARDO</t>
  </si>
  <si>
    <t>FO-25-1804826</t>
  </si>
  <si>
    <t>14/11/2025 SE ENTREGAN 50 ROLLOS RBM</t>
  </si>
  <si>
    <t>2993901</t>
  </si>
  <si>
    <t>3007051953</t>
  </si>
  <si>
    <t>BARRIO IMBILI SAN ANDRES DE TU</t>
  </si>
  <si>
    <t>FO-25-1803703</t>
  </si>
  <si>
    <t>10/11/2025 SE REALIZA ENVIO DE ROLLOS CON OPERADOR LOGISTICO | 14/11/2025 SE REALIZA ENVIO DE 20 ROLLOS, CON LA GUIA 2248145374 SERVIENTREGA. SE CONFIRMA ENTREGA EXITOSA POR PARTE DE LA TRANSPORTADORA</t>
  </si>
  <si>
    <t>2993905</t>
  </si>
  <si>
    <t>3007081740</t>
  </si>
  <si>
    <t>DISTRICOL GRANERO BUEN MERCADO</t>
  </si>
  <si>
    <t>FO-25-1802063</t>
  </si>
  <si>
    <t>09/11/2025 SE ESCALA AL COORDINADOR DE ZONA PARA ENTREGA DE ROLLOS EN SITIO | 15/11/2025 SE REALIZA ENTREGA DE 20 ROLLOS POR EL OPERADOR VELOCES CON LA GUIA V4001787271</t>
  </si>
  <si>
    <t>2993949</t>
  </si>
  <si>
    <t>FO-25-1803210</t>
  </si>
  <si>
    <t>10/11/2025 SE ESCALA AL COORDINADOR DE ZONA PARA ENTREGA DE ROLLOS EN SITIO | 13/11/2025 SE REALIZA ENTREGA DE 80 ROLLOS POR EL OPERADOR VELOCES CON LA GUIA V4001794670</t>
  </si>
  <si>
    <t>2993953</t>
  </si>
  <si>
    <t>3007081091</t>
  </si>
  <si>
    <t>BARRIO PIEDECUESTA PIEDECUESTA 3</t>
  </si>
  <si>
    <t>FO-25-1803206</t>
  </si>
  <si>
    <t>10/11/2025 SE ESCALA AL COORDINADOR DE ZONA PARA ENTREGA DE ROLLOS EN SITIO | 10/11/2025 SE VISITA COMERCIO SE REALIZA LA ENTREGA DE 20 ROLLOS RBM CB OPERATIVO</t>
  </si>
  <si>
    <t>2994004</t>
  </si>
  <si>
    <t>3007081484</t>
  </si>
  <si>
    <t>PTM VDA SAN PABLO TEORAMA IDEA</t>
  </si>
  <si>
    <t>FO-25-1812045</t>
  </si>
  <si>
    <t>11/11/2025 SE CONFIRMAN DATOS, SE REALIZA ENVIO POR OPERADOR LOGISTICO | 15/11/2025 SE REALIZA LLAMADA TELEFÓNICA AL NÚMERO ASIGNADO Y SE HABLÓ CON EL SR ALEXANDER, INDICA QUE LE REALICEMOS ENVÍO LA OFICINA DE INTERAPIDSIMO DE CONVENCIÓN 40 ROLLOS TODO OK, NÚMERO DE GUÍA 70</t>
  </si>
  <si>
    <t>2994007</t>
  </si>
  <si>
    <t>3007068430</t>
  </si>
  <si>
    <t>PTM PEREIRA PAPELERIA CREATIVO</t>
  </si>
  <si>
    <t>FO-25-1803212</t>
  </si>
  <si>
    <t>10/11/2025 SE ESCALA AL COORDINADOR DE ZONA PARA ENTREGA DE ROLLOS EN SITIO | 12/11/2025 VISITAMOS COMERCIO REALIZAMOS ENTREGA DE 50 ROLLOS.</t>
  </si>
  <si>
    <t>2994072</t>
  </si>
  <si>
    <t>3007073101</t>
  </si>
  <si>
    <t>FO-25-1803482</t>
  </si>
  <si>
    <t>10/11/2025 SE ESCALA AL COORDINADOR DE ZONA PARA ENTREGA DE ROLLOS EN SITIO | 14/11/2025 SE REALIZA VISITA TÉCNICA, SE ENTREGA 80 ROLLOS PARA DATAFONO, EL CLIENTE RECIBE A SATISFACCIÓN, CB OPERATIVO.</t>
  </si>
  <si>
    <t>2994105</t>
  </si>
  <si>
    <t>3007077422</t>
  </si>
  <si>
    <t>DISTRICOL CARNICER BARENAS I</t>
  </si>
  <si>
    <t>FO-25-1803204</t>
  </si>
  <si>
    <t>10/11/2025 SE ESCALA AL COORDINADOR DE ZONA PARA ENTREGA DE ROLLOS EN SITIO | 13/11/2025 SE REALIZA ENTREGA DE 50 ROLLOS POR EL OPERADOR VELOCES CON LA GUIA V4001794669</t>
  </si>
  <si>
    <t>2994314</t>
  </si>
  <si>
    <t>3007076109</t>
  </si>
  <si>
    <t>PTM BOGOTA PAPELERIA DODNE EDW</t>
  </si>
  <si>
    <t>FO-25-1803477</t>
  </si>
  <si>
    <t>10/11/2025 SE ESCALA AL COORDINADOR DE ZONA PARA ENTREGA DE ROLLOS EN SITIO | 11/11/2025 SE REALIZA ENTREGA DE 70 ROLLOS NO SE MANIPULAN TERMINALES</t>
  </si>
  <si>
    <t>2994398</t>
  </si>
  <si>
    <t>3007072464</t>
  </si>
  <si>
    <t>DISTRICOL MINI MER LA PRADERA</t>
  </si>
  <si>
    <t>FO-25-1804792</t>
  </si>
  <si>
    <t>10/11/2025 SE ESCALA AL COORDINADOR DE ZONA PARA ENTREGA DE ROLLOS EN SITIO | 15/11/2025 VISITAMOS COMERCIO REALIZAMOS ENTREGA DE 60 ROLLOS.</t>
  </si>
  <si>
    <t>2994762</t>
  </si>
  <si>
    <t>3007079117</t>
  </si>
  <si>
    <t>BARRIO URB VIA A SANTANA PUERT</t>
  </si>
  <si>
    <t>FO-25-1805641</t>
  </si>
  <si>
    <t>10/11/2025 SE REALIZA ENVIO DE ROLLOS CON OPERADOR LOGISTICO | 18/11/2025 SE LE INFORMA NUMERO DE GUIA A USER, PENDIENTE CONFIRMACION | 19/11/2025 SE REALIZA ENVIO DE 20 ROLLOS, CON LA GUIA 2248145375 SERVIENTREGA. SE CONFIRMA ENTREGA EXITOSA POR PARTE DE LA TRANSPORTADORA</t>
  </si>
  <si>
    <t>2994812</t>
  </si>
  <si>
    <t>3007036037</t>
  </si>
  <si>
    <t>COMCARD VILLAVICENCIO FLOR</t>
  </si>
  <si>
    <t>FO-25-1804786</t>
  </si>
  <si>
    <t>10/11/2025 SE ESCALA AL COORDINADOR DE ZONA PARA ENTREGA DE ROLLOS EN SITIO | 18/11/2025 SE REALIZA ENTREGA E 30 ROLLOS AL COMERCIO</t>
  </si>
  <si>
    <t>2994994</t>
  </si>
  <si>
    <t>3007056068</t>
  </si>
  <si>
    <t>DISTRICOL VARIEDADES SAMY PAPA</t>
  </si>
  <si>
    <t>FO-25-1804782</t>
  </si>
  <si>
    <t>10/11/2025 SE ESCALA AL COORDINADOR DE ZONA PARA ENTREGA DE ROLLOS EN SITIO | 12/11/2025 SE COMUNICA CON LA SEÑORITA ISAURA AL NUMERO 3178869889  EL CUAL SE LE INFORMA QUE SE REALIZO EL ENVIO DE 30 ROLLOS RBM POR LUSITANIA CB OPERATIVO . SE COMUNICA CON LA SEÑORITA ISAURA AL NUMERO 3178869889 EL CUAL NOS CONFIRMA QUE YA LE LLEGARON LOS ROLLOS , Y CONFIRMA QUE YA LOS TIENEN ,  ENVIO EXITOSO</t>
  </si>
  <si>
    <t>2995480</t>
  </si>
  <si>
    <t>3007057516</t>
  </si>
  <si>
    <t>DISTRICOL SOLUCIONES LA CAQUET</t>
  </si>
  <si>
    <t>FO-25-1805638</t>
  </si>
  <si>
    <t>10/11/2025 SE REALIZA ENVIO DE ROLLOS CON OPERADOR LOGISTICO | 17/11/2025 SE REALIZA ENVIO DE 10 ROLLOS, CON LA GUIA 2235596567 SERVIENTREGA. SE CONFIRMA ENTREGA EXITOSA POR PARTE DE LA TRANSPORTADORA</t>
  </si>
  <si>
    <t>2995548</t>
  </si>
  <si>
    <t>3007050085</t>
  </si>
  <si>
    <t>PTM MEDELLIN  VARIEDADES MI TE</t>
  </si>
  <si>
    <t>FO-25-1804779</t>
  </si>
  <si>
    <t>10/11/2025 SE ESCALA AL COORDINADOR DE ZONA PARA ENTREGA DE ROLLOS EN SITIO | 13/11/2025 SE REALIZA ENTREGA DE 110 ROLLOS POR EL OPERADOR VELOCES CON LA GUIA V4001794671</t>
  </si>
  <si>
    <t>19318</t>
  </si>
  <si>
    <t>2995640</t>
  </si>
  <si>
    <t>3007080530</t>
  </si>
  <si>
    <t>GUAPI</t>
  </si>
  <si>
    <t>BARRIO EL PORVENIR GUAPI 2</t>
  </si>
  <si>
    <t>FO-25-1805635</t>
  </si>
  <si>
    <t>10/11/2025 SE REALIZA ENVIO DE ROLLOS CON OPERADOR LOGISTICO | 18/11/2025 SE LE INFORMA NUMERO DE GUIA A USER, NO HA RECIBIDO ROLLOS | 19/11/2025 SE ENVIAN 40 ROLLOS A JESÚS ESTEBAN VÉLEZ RUIZ POR INTERRAPIDISIMO</t>
  </si>
  <si>
    <t>2995847</t>
  </si>
  <si>
    <t>3007019571</t>
  </si>
  <si>
    <t>COMCARD ITAGUI TODOLINUX</t>
  </si>
  <si>
    <t>FO-25-1804775</t>
  </si>
  <si>
    <t>10/11/2025 SE ESCALA AL COORDINADOR DE ZONA PARA ENTREGA DE ROLLOS EN SITIO | 13/11/2025 SE REALIZA ENTREGA DE 110 ROLLOS POR EL OPERADOR VELOCES CON LA GUIA V4001794672</t>
  </si>
  <si>
    <t>2996063</t>
  </si>
  <si>
    <t>3007081713</t>
  </si>
  <si>
    <t>DISTRICOL FERRETERIA A/S S.A.S</t>
  </si>
  <si>
    <t>FO-25-1806573</t>
  </si>
  <si>
    <t>10/11/2025 SE CONFIRMAN DATOS, SE REALIZA ENVIO POR OPERADOR LOGISTICO | 18/11/2025 SE LE INFORMA NUMERO DE GUIA A USER, NO HA RECIBIDO ROLLOS | 19/11/2025 SE REALIZA ENVIO DE 20 ROLLOS, CON LA GUIA 2248145377 SERVIENTREGA. SE CONFIRMA ENTREGA EXITOSA POR PARTE DE LA TRANSPORTADORA</t>
  </si>
  <si>
    <t>2996181</t>
  </si>
  <si>
    <t>FO-25-1805738</t>
  </si>
  <si>
    <t>10/11/2025 SE ESCALA AL COORDINADOR DE ZONA PARA ENTREGA DE ROLLOS EN SITIO | 10/11/2025 SE ENTREGAN 20 ROLLOS OK</t>
  </si>
  <si>
    <t>2996509</t>
  </si>
  <si>
    <t>3007061502</t>
  </si>
  <si>
    <t>BARRIO SAN LUQUITAS SANTA ROSA</t>
  </si>
  <si>
    <t>FO-25-1805633</t>
  </si>
  <si>
    <t>10/11/2025 SE REALIZA ENVIO DE ROLLOS CON OPERADOR LOGISTICO | 14/11/2025 SE REALIZA ENVIO DE 20 ROLLOS, CON LA GUIA 2187690909 SERVIENTREGA. SE CONFIRMA ENTREGA EXITOSA POR PARTE DE LA TRANSPORTADORA</t>
  </si>
  <si>
    <t>2996569</t>
  </si>
  <si>
    <t>FO-25-1806133</t>
  </si>
  <si>
    <t>10/11/2025 SE REALIZA ENVIO DE ROLLOS CON OPERADOR LOGISTICO | 18/11/2025 SE LE INFORMA NUMERO DE GUIA A USER, PENDIENTE CONFIRMACION | 18/11/2025 SE REALIZA ENVIO DE 10 ROLLOS, CON LA GUIA 284607530 SERVIENTREGA. SE CONFIRMA ENTREGA EXITOSA POR PARTE DE LA TRANSPORTADORA</t>
  </si>
  <si>
    <t>2996633</t>
  </si>
  <si>
    <t>3007077326</t>
  </si>
  <si>
    <t>FO-25-1805796</t>
  </si>
  <si>
    <t>10/11/2025 SE REALIZA ENVIO DE ROLLOS CON OPERADOR LOGISTICO | 14/11/2025 SE REALIZA ENVIO DE 20 ROLLOS, CON LA GUIA 2187690910 SERVIENTREGA. SE CONFIRMA ENTREGA EXITOSA POR PARTE DE LA TRANSPORTADORA</t>
  </si>
  <si>
    <t>2996799</t>
  </si>
  <si>
    <t>3007038231</t>
  </si>
  <si>
    <t>BARRIO SANTA CRUZ MEDELLIN 3</t>
  </si>
  <si>
    <t>FO-25-1806659</t>
  </si>
  <si>
    <t>10/11/2025 SE ESCALA AL COORDINADOR DE ZONA PARA ENTREGA DE ROLLOS EN SITIO | 13/11/2025 SE REALIZA ENTREGA DE 130 ROLLOS POR EL OPERADOR VELOCES CON LA GUIA V4001794673</t>
  </si>
  <si>
    <t>2996811</t>
  </si>
  <si>
    <t>3007052280</t>
  </si>
  <si>
    <t>PTM  BOGOTA  GRANEL EL MANA</t>
  </si>
  <si>
    <t>FO-25-1806663</t>
  </si>
  <si>
    <t>10/11/2025 SE ESCALA AL COORDINADOR DE ZONA PARA ENTREGA DE ROLLOS EN SITIO | 14/11/2025 SE VISITA COMERCIO,SE ENTREGAN 40 ROLLOS RBM, NO SE MANIPULAN DISPOSITIVOS</t>
  </si>
  <si>
    <t>2996857</t>
  </si>
  <si>
    <t>3007023694</t>
  </si>
  <si>
    <t>BARRIO IPM SUBIA SILVANIA</t>
  </si>
  <si>
    <t>FO-25-1806655</t>
  </si>
  <si>
    <t>10/11/2025 SE ESCALA AL COORDINADOR DE ZONA PARA ENTREGA DE ROLLOS EN SITIO | 12/11/2025 SE LLEGA ALA DIRECCIÓN INDICADA Y SE ENTREGAN 50 ROLLOS RMB SIN MANIPULAR EQUIPOS</t>
  </si>
  <si>
    <t>2996858</t>
  </si>
  <si>
    <t>3007029628</t>
  </si>
  <si>
    <t>COMCARD MED RED LA TERMINAL</t>
  </si>
  <si>
    <t>FO-25-1806648</t>
  </si>
  <si>
    <t>10/11/2025 SE ESCALA AL COORDINADOR DE ZONA PARA ENTREGA DE ROLLOS EN SITIO | 14/11/2025 SE REALIZA ENTREGA DE 60 ROLLOS POR EL OPERADOR VELOCES CON LA GUIA V4001794674</t>
  </si>
  <si>
    <t>2996879</t>
  </si>
  <si>
    <t>3007079270</t>
  </si>
  <si>
    <t>DISTRICOL TIENDA SALOME LA 95</t>
  </si>
  <si>
    <t>FO-25-1806646</t>
  </si>
  <si>
    <t>10/11/2025 SE ESCALA AL COORDINADOR DE ZONA PARA ENTREGA DE ROLLOS EN SITIO | 14/11/2025 ENTREGA DE 40 ROLLOS</t>
  </si>
  <si>
    <t>2996895</t>
  </si>
  <si>
    <t>3007068545</t>
  </si>
  <si>
    <t>BOSA HOLANDA 3</t>
  </si>
  <si>
    <t>FO-25-1806617</t>
  </si>
  <si>
    <t>10/11/2025 SE ESCALA AL COORDINADOR DE ZONA PARA ENTREGA DE ROLLOS EN SITIO | 11/11/2025 ENTREGA DE 10 ROLLOS NO SE MANIPULAN EQUIPOS</t>
  </si>
  <si>
    <t>2996955</t>
  </si>
  <si>
    <t>3007076262</t>
  </si>
  <si>
    <t>BARRIO SAN ISIDRO CIENAGA DE O</t>
  </si>
  <si>
    <t>FO-25-1806638</t>
  </si>
  <si>
    <t>10/11/2025 SE ESCALA AL COORDINADOR DE ZONA PARA ENTREGA DE ROLLOS EN SITIO | 11/11/2025 SE REALIZA ENTREGA DE 40 ROLLOS REDEBAN EN EL PUNTO, EN LA ENTREGA NO SE MANIPULAN EQUIPOS</t>
  </si>
  <si>
    <t>2996965</t>
  </si>
  <si>
    <t>3007076840</t>
  </si>
  <si>
    <t>PTM  BELLO TIENDA NUEVA D VILL</t>
  </si>
  <si>
    <t>FO-25-1806630</t>
  </si>
  <si>
    <t>10/11/2025 SE ESCALA AL COORDINADOR DE ZONA PARA ENTREGA DE ROLLOS EN SITIO | 13/11/2025 SE REALIZA ENTREGA DE 40 ROLLOS POR EL OPERADOR VELOCES CON LA GUIA V4001794675</t>
  </si>
  <si>
    <t>2996969</t>
  </si>
  <si>
    <t>3007031228</t>
  </si>
  <si>
    <t>COMCARD CALI FUENTE LA 23</t>
  </si>
  <si>
    <t>FO-25-1806612</t>
  </si>
  <si>
    <t>10/11/2025 SE ESCALA AL COORDINADOR DE ZONA PARA ENTREGA DE ROLLOS EN SITIO | 11/11/2025 SE ENTREGAN 50 ROLLOS A BYKY MONTOLLA</t>
  </si>
  <si>
    <t>5756</t>
  </si>
  <si>
    <t>2997059</t>
  </si>
  <si>
    <t>3007059025</t>
  </si>
  <si>
    <t>SONSON</t>
  </si>
  <si>
    <t>BARRIO SONSON SONSON 3</t>
  </si>
  <si>
    <t>FO-25-1807405</t>
  </si>
  <si>
    <t>10/11/2025 SE REALIZA ENVIO DE ROLLOS POR FLOTA | 17/11/2025 SE REALIZA ENVÍO DE 30 ROLLOS EL CLIENTE CONFIRMA LA LLEGADA</t>
  </si>
  <si>
    <t>2997069</t>
  </si>
  <si>
    <t>3007077592</t>
  </si>
  <si>
    <t>OPRAP ESTACION SAN ANTONIO</t>
  </si>
  <si>
    <t>FO-25-1839801</t>
  </si>
  <si>
    <t>10/11/2025 SE ESCALA AL COORDINADOR DE ZONA PARA ENTREGA DE ROLLOS EN SITIO | 18/11/2025 SE ASIGNA ROLLOS A COORDINADOR, YA QUE VELOCES HA REALIZADO DOS INTENTOS DE ENTREGA Y NO FUE POSIBLE | 19/11/2025 SE ENTREGAN 60 ROLLOS OK</t>
  </si>
  <si>
    <t>2997200</t>
  </si>
  <si>
    <t>3007059998</t>
  </si>
  <si>
    <t>PTM CARTAGENA SERVIVARIEDADES</t>
  </si>
  <si>
    <t>FO-25-1806605</t>
  </si>
  <si>
    <t>10/11/2025 SE ESCALA AL COORDINADOR DE ZONA PARA ENTREGA DE ROLLOS EN SITIO | 15/11/2025 SE REALIZA ENTREGA DE 70 UNIDADES DE ROLLOS REDEBAN.</t>
  </si>
  <si>
    <t>2997214</t>
  </si>
  <si>
    <t>3007010446</t>
  </si>
  <si>
    <t>CENTRO ALEGRE SANTANDER</t>
  </si>
  <si>
    <t>FO-25-1807404</t>
  </si>
  <si>
    <t>10/11/2025 SE REALIZA ENVIO DE ROLLOS CON OPERADOR LOGISTICO | 11/11/2025 SE REALIZA ENVIO DE 120 ROLLOS, CON LA GUIA 380284307 SERVIENTREGA. SE CONFIRMA ENTREGA EXITOSA POR PARTE DE LA TRANSPORTADORA</t>
  </si>
  <si>
    <t>2997698</t>
  </si>
  <si>
    <t>3007045377</t>
  </si>
  <si>
    <t>BARRIO COLUMNAS BOGOTA</t>
  </si>
  <si>
    <t>FO-25-1808078</t>
  </si>
  <si>
    <t>10/11/2025 SE ESCALA AL COORDINADOR DE ZONA PARA ENTREGA DE ROLLOS EN SITIO | 12/11/2025 SE REALIZA ENTREGA DE 30 ROLLOS</t>
  </si>
  <si>
    <t>2997731</t>
  </si>
  <si>
    <t>3007079596</t>
  </si>
  <si>
    <t>BARRIO CENTRO BARRANCAS 8</t>
  </si>
  <si>
    <t>FO-25-1808082</t>
  </si>
  <si>
    <t>10/11/2025 SE ESCALA AL COORDINADOR DE ZONA PARA ENTREGA DE ROLLOS EN SITIO | 18/11/2025 SE REALIZA ENTREGA DE 50 ROLLOS EN SITIO</t>
  </si>
  <si>
    <t>2998222</t>
  </si>
  <si>
    <t>3007055655</t>
  </si>
  <si>
    <t>DISTRICOL COMPUGAMES POTRERITO</t>
  </si>
  <si>
    <t>FO-25-1808075</t>
  </si>
  <si>
    <t>10/11/2025 SE ESCALA AL COORDINADOR DE ZONA PARA ENTREGA DE ROLLOS EN SITIO | 11/11/2025 SE REALIZA ENTREGA DE 50 ROLLOS REDEBAN</t>
  </si>
  <si>
    <t>2998233</t>
  </si>
  <si>
    <t>3007069237</t>
  </si>
  <si>
    <t>DISTRICOL ABASTOS Y VARIEDADES</t>
  </si>
  <si>
    <t>FO-25-1808072</t>
  </si>
  <si>
    <t>10/11/2025 SE ESCALA AL COORDINADOR DE ZONA PARA ENTREGA DE ROLLOS EN SITIO | 11/11/2025 ENVIO DIRECTO CON EL CONDUCTOR, ENTREGA CONFIRMADA CON EL CLIENTE.</t>
  </si>
  <si>
    <t>2998319</t>
  </si>
  <si>
    <t>3007027650</t>
  </si>
  <si>
    <t>BARRIO SUBA RINCON 9   BOGOTA</t>
  </si>
  <si>
    <t>FO-25-1808068</t>
  </si>
  <si>
    <t>10/11/2025 SE ESCALA AL COORDINADOR DE ZONA PARA ENTREGA DE ROLLOS EN SITIO | 11/11/2025 SE REALIZA ENTREGA DE 30 ROLLOS NO SE MANIPULAN TERMINALES</t>
  </si>
  <si>
    <t>2998619</t>
  </si>
  <si>
    <t>3007017384</t>
  </si>
  <si>
    <t>BARRIO URB PIEDRA PINTADA IBAG</t>
  </si>
  <si>
    <t>FO-25-1808058</t>
  </si>
  <si>
    <t>10/11/2025 SE ESCALA AL COORDINADOR DE ZONA PARA ENTREGA DE ROLLOS EN SITIO | 11/11/2025 SE REALIZA ENTREGA DE 30 ROLLOS POR SOLICITUD DEL CLIENTE.</t>
  </si>
  <si>
    <t>2998631</t>
  </si>
  <si>
    <t>3007074343</t>
  </si>
  <si>
    <t>PTM GIRON MANCIPE PE#A YENNY R</t>
  </si>
  <si>
    <t>FO-25-1808045</t>
  </si>
  <si>
    <t>10/11/2025 SE ESCALA AL COORDINADOR DE ZONA PARA ENTREGA DE ROLLOS EN SITIO | 11/11/2025 SE REALIZA VISITA A COMERCIO Y SE ENTREGAN 40 ROLLOS</t>
  </si>
  <si>
    <t>2998642</t>
  </si>
  <si>
    <t>3007052546</t>
  </si>
  <si>
    <t>PTM MONTELIBANO TIENDA EL MIRA</t>
  </si>
  <si>
    <t>FO-25-1808137</t>
  </si>
  <si>
    <t>10/11/2025 SE REALIZA ENVIO DE ROLLOS CON OPERADOR LOGISTICO | 15/11/2025 SE REALIZA ENVIO DE 40 ROLLOS, CON LA GUIA 2265100474 SERVIENTREGA. SE CONFIRMA ENTREGA EXITOSA POR PARTE DE LA TRANSPORTADORA</t>
  </si>
  <si>
    <t>2998668</t>
  </si>
  <si>
    <t>3007080585</t>
  </si>
  <si>
    <t>BARRIO LA HUERTA CALARCA</t>
  </si>
  <si>
    <t>FO-25-1808035</t>
  </si>
  <si>
    <t>10/11/2025 SE ESCALA AL COORDINADOR DE ZONA PARA ENTREGA DE ROLLOS EN SITIO | 11/11/2025 SE ENTREGAN 30 ROLLOS.</t>
  </si>
  <si>
    <t>2998674</t>
  </si>
  <si>
    <t>3007038620</t>
  </si>
  <si>
    <t>BARRIO OBRERO IPIALES 2</t>
  </si>
  <si>
    <t>FO-25-1808031</t>
  </si>
  <si>
    <t>10/11/2025 SE ESCALA AL COORDINADOR DE ZONA PARA ENTREGA DE ROLLOS EN SITIO | 12/11/2025 SE VISITA CB. SE REALIZA ENTREGA DE 30 ROLLOS. CLIENTE INFORMA QUE EL DATAFONO FUNCIONA CORRECTAMENTE. NO SÉ MANIPULA DATAFONO</t>
  </si>
  <si>
    <t>2998806</t>
  </si>
  <si>
    <t>3007025996</t>
  </si>
  <si>
    <t>GALLEGO LA PLATA   HUILA</t>
  </si>
  <si>
    <t>FO-25-1808135</t>
  </si>
  <si>
    <t>10/11/2025 SE REALIZA ENVIO DE ROLLOS CON OPERADOR LOGISTICO | 11/11/2025 SE ENVÍA 40 ROLLOS SIN NOVEDAD, SE ENVÍA FOTO DE GUÍA AL CLIENTE.</t>
  </si>
  <si>
    <t>2998904</t>
  </si>
  <si>
    <t>3007058797</t>
  </si>
  <si>
    <t>PTM GARZON PLASTI ZULUAGA</t>
  </si>
  <si>
    <t>FO-25-1808132</t>
  </si>
  <si>
    <t>10/11/2025 SE REALIZA ENVIO DE ROLLOS CON OPERADOR LOGISTICO | 17/11/2025 SE REALIZA ENVIO DE 60 ROLLOS, CON LA GUIA 2235596568 SERVIENTREGA. SE CONFIRMA ENTREGA EXITOSA POR PARTE DE LA TRANSPORTADORA</t>
  </si>
  <si>
    <t>73067</t>
  </si>
  <si>
    <t>2998954</t>
  </si>
  <si>
    <t>3007067492</t>
  </si>
  <si>
    <t>ATACO</t>
  </si>
  <si>
    <t>BARRIO CORREGIMIENTO SANTIAGO</t>
  </si>
  <si>
    <t>FO-25-1808127</t>
  </si>
  <si>
    <t>10/11/2025 SE REALIZA ENVIO DE ROLLOS CON OPERADOR LOGISTICO | 12/11/2025 SE REALIZA ENVÍO DE 20 ROLLOS POR SOLICITUD DEL CLIENTE, ALA DIRECCIÓN ASIGNADA POR EL CLIENTE.</t>
  </si>
  <si>
    <t>2999060</t>
  </si>
  <si>
    <t>3007075962</t>
  </si>
  <si>
    <t>PTM GUARNE FERRELECTRICOS PASO</t>
  </si>
  <si>
    <t>FO-25-1808297</t>
  </si>
  <si>
    <t>10/11/2025 SE ESCALA AL COORDINADOR DE ZONA PARA ENTREGA DE ROLLOS EN SITIO | 13/11/2025 SE LE ENTREGAN 110 ROLLOS A MAURICIO JARAMILLO</t>
  </si>
  <si>
    <t>2999090</t>
  </si>
  <si>
    <t>3007072067</t>
  </si>
  <si>
    <t>DISTRICOL SERVICIOS CONTABLES</t>
  </si>
  <si>
    <t>FO-25-1808292</t>
  </si>
  <si>
    <t>10/11/2025 SE ESCALA AL COORDINADOR DE ZONA PARA ENTREGA DE ROLLOS EN SITIO | 11/11/2025 SE VISITA COMERCIO SE REALIZA ENTREGA DE 30 ROLLOS DE PAPEL PARA DATÁFONO REDEBAN</t>
  </si>
  <si>
    <t>2999096</t>
  </si>
  <si>
    <t>3007051091</t>
  </si>
  <si>
    <t>BARRIO LA PARADA VILLA DEL ROS</t>
  </si>
  <si>
    <t>FO-25-1808288</t>
  </si>
  <si>
    <t>10/11/2025 SE ESCALA AL COORDINADOR DE ZONA PARA ENTREGA DE ROLLOS EN SITIO | 12/11/2025 SE REALIZA VISITA, SE ENTREGAN 70 ROLLOS</t>
  </si>
  <si>
    <t>2999099</t>
  </si>
  <si>
    <t>3007074492</t>
  </si>
  <si>
    <t>BARRIO OLAYA SECTOR CENTRAL CA</t>
  </si>
  <si>
    <t>FO-25-1809136</t>
  </si>
  <si>
    <t>11/11/2025 SE ESCALA AL COORDINADOR DE ZONA PARA ENTREGA DE ROLLOS EN SITIO | 15/11/2025 SE REALIZA ENTREGA DE 60 UNIDADES DE ROLLOS REDEBAN</t>
  </si>
  <si>
    <t>2999145</t>
  </si>
  <si>
    <t>3007081194</t>
  </si>
  <si>
    <t>BARRIO LA RIVERA CALI 6</t>
  </si>
  <si>
    <t>FO-25-1808294</t>
  </si>
  <si>
    <t>10/11/2025 SE ESCALA AL COORDINADOR DE ZONA PARA ENTREGA DE ROLLOS EN SITIO | 11/11/2025 SE REALIZA ENTREGA DE 30 ROLLOS REDEBAN CON VISITA, NO SE INTERVIENE EQUIPOS</t>
  </si>
  <si>
    <t>2999313</t>
  </si>
  <si>
    <t>3007073414</t>
  </si>
  <si>
    <t>PTM BELLO DROGUERIA VITAL FULL</t>
  </si>
  <si>
    <t>FO-25-1808291</t>
  </si>
  <si>
    <t>10/11/2025 SE ESCALA AL COORDINADOR DE ZONA PARA ENTREGA DE ROLLOS EN SITIO | 13/11/2025 SE REALIZA ENTREGA DE 30 ROLLOS POR EL OPERADOR VELOCES CON LA GUIA V4001794677</t>
  </si>
  <si>
    <t>2999382</t>
  </si>
  <si>
    <t>3007052425</t>
  </si>
  <si>
    <t>FO-25-1814960</t>
  </si>
  <si>
    <t>13/11/2025 SE REALIZA ENVIO DE ROLLOS CON OPERADOR LOGISTICO | 17/11/2025 SE REALIZA ENVIO DE 50 ROLLOS, CON LA GUIA 2187690917 SERVIENTREGA. SE CONFIRMA ENTREGA EXITOSA POR PARTE DE LA TRANSPORTADORA</t>
  </si>
  <si>
    <t>2999391</t>
  </si>
  <si>
    <t>3007081736</t>
  </si>
  <si>
    <t>DISTRICOL MISCELANIA ISAVIC</t>
  </si>
  <si>
    <t>FO-25-1813935</t>
  </si>
  <si>
    <t>11/11/2025 SE CONFIRMAN DATOS, SE REALIZA ENVIO POR OPERADOR LOGISTICO | 19/11/2025 SE LE INFORMA NUMERO DE GUIA A USER, NO LE HAN ENTREGADO ROLLOS | 19/11/2025 SE REALIZA ENVIO DE 16 ROLLOS, CON LA GUIA 2187690916 SERVIENTREGA. SE CONFIRMA ENTREGA EXITOSA POR PARTE DE LA TRANSPORTADORA</t>
  </si>
  <si>
    <t>2999413</t>
  </si>
  <si>
    <t>3007060755</t>
  </si>
  <si>
    <t>PTM MONTELIBANO MISELANEA T Y</t>
  </si>
  <si>
    <t>FO-25-1809173</t>
  </si>
  <si>
    <t>11/11/2025 SE REALIZA ENVIO DE ROLLOS CON OPERADOR LOGISTICO | 17/11/2025 SE REALIZA ENVIO DE 10 ROLLOS, CON LA GUIA 2265100476 SERVIENTREGA. SE CONFIRMA ENTREGA EXITOSA POR PARTE DE LA TRANSPORTADORA</t>
  </si>
  <si>
    <t>2999667</t>
  </si>
  <si>
    <t>3007072331</t>
  </si>
  <si>
    <t>BARRIO BELEN BOGOTA 2</t>
  </si>
  <si>
    <t>FO-25-1810045</t>
  </si>
  <si>
    <t>11/11/2025 SE ESCALA AL COORDINADOR DE ZONA PARA ENTREGA DE ROLLOS EN SITIO | 11/11/2025 SE REALIZA ENTREGA DE 30 ROLLOS NO SE MANIPULAN EQUIPOS</t>
  </si>
  <si>
    <t>2999677</t>
  </si>
  <si>
    <t>3007027304</t>
  </si>
  <si>
    <t>PAGAFACIL BARRANQUILLA CENTRAL</t>
  </si>
  <si>
    <t>FO-25-1810039</t>
  </si>
  <si>
    <t>11/11/2025 SE ESCALA AL COORDINADOR DE ZONA PARA ENTREGA DE ROLLOS EN SITIO | 13/11/2025 SE HACE ENTREGA DE 140 ROLLOS REDEBAN DE MANERA EXITOSA</t>
  </si>
  <si>
    <t>2999742</t>
  </si>
  <si>
    <t>3007010042</t>
  </si>
  <si>
    <t>AL PASO CESAR</t>
  </si>
  <si>
    <t>FO-25-1809913</t>
  </si>
  <si>
    <t>11/11/2025 SE REALIZA ENVIO DE ROLLOS CON OPERADOR LOGISTICO | 14/11/2025 SE REALIZA ENVIO DE 50 ROLLOS, CON LA GUIA 2277307804 SERVIENTREGA. SE CONFIRMA ENTREGA EXITOSA POR PARTE DE LA TRANSPORTADORA</t>
  </si>
  <si>
    <t>2999773</t>
  </si>
  <si>
    <t>3007077782</t>
  </si>
  <si>
    <t>PTM BELLO MERCADOS EL PARAISO</t>
  </si>
  <si>
    <t>FO-25-1810033</t>
  </si>
  <si>
    <t>11/11/2025 SE ESCALA AL COORDINADOR DE ZONA PARA ENTREGA DE ROLLOS EN SITIO | 14/11/2025 SE REALIZA ENTREGA DE 50 ROLLOS POR EL OPERADOR VELOCES CON LA GUIA V4001799924</t>
  </si>
  <si>
    <t>2999784</t>
  </si>
  <si>
    <t>FO-25-1809908</t>
  </si>
  <si>
    <t>11/11/2025 SE REALIZA ENVIO DE ROLLOS CON OPERADOR LOGISTICO | 18/11/2025 SE REALIZA ENVIO DE 30 ROLLOS, CON LA GUIA 2187690914 SERVIENTREGA. SE CONFIRMA ENTREGA EXITOSA POR PARTE DE LA TRANSPORTADORA</t>
  </si>
  <si>
    <t>47980</t>
  </si>
  <si>
    <t>2999790</t>
  </si>
  <si>
    <t>3007052403</t>
  </si>
  <si>
    <t>ZONA BANANERA</t>
  </si>
  <si>
    <t>BARRIO RIO FRIO ZONA BANANERA</t>
  </si>
  <si>
    <t>FO-25-1810030</t>
  </si>
  <si>
    <t>11/11/2025 SE ESCALA AL COORDINADOR DE ZONA PARA ENTREGA DE ROLLOS EN SITIO | 15/11/2025 SE REALIZA ENTREGA DE 60 ROLLOS PARA DATFAONO A SATISFACCIÓN DEL CLIENTE</t>
  </si>
  <si>
    <t>3000025</t>
  </si>
  <si>
    <t>3007041694</t>
  </si>
  <si>
    <t>BARRIO CENTRO SAN ANDRES DE TU</t>
  </si>
  <si>
    <t>FO-25-1809909</t>
  </si>
  <si>
    <t>11/11/2025 SE REALIZA ENVIO DE ROLLOS CON OPERADOR LOGISTICO | 19/11/2025 SE LE INFORMA NUMERO DE GUIA A USER, NO LE HAN ENTREGADO ROLLOS | 20/11/2025 SE REALIZÓ EL ENVÍO DE PAPELERÍA SOLICITADA SE ENTREGA COPIA DE GUÍA AL CLIENTE PARA QUE RECLAME EN OFICINA</t>
  </si>
  <si>
    <t>3000038</t>
  </si>
  <si>
    <t>3007012029</t>
  </si>
  <si>
    <t>ARRIO CENTENARIO</t>
  </si>
  <si>
    <t>FO-25-1810037</t>
  </si>
  <si>
    <t>11/11/2025 SE ESCALA AL COORDINADOR DE ZONA PARA ENTREGA DE ROLLOS EN SITIO | 12/11/2025 SE ENTREGAN 80 ROLLOS CON VISITA OK</t>
  </si>
  <si>
    <t>3000810</t>
  </si>
  <si>
    <t>3007011291</t>
  </si>
  <si>
    <t>PAGO FACIL  NIQUIA</t>
  </si>
  <si>
    <t>FO-25-1810027</t>
  </si>
  <si>
    <t>11/11/2025 SE ESCALA AL COORDINADOR DE ZONA PARA ENTREGA DE ROLLOS EN SITIO | 14/11/2025 SE REALIZA ENTREGA DE 160 ROLLOS POR EL OPERADOR VELOCES CON LA GUIA V4001799925</t>
  </si>
  <si>
    <t>3000862</t>
  </si>
  <si>
    <t>3007062696</t>
  </si>
  <si>
    <t>BARRIO PLAYA ROJA RIOSUCIO</t>
  </si>
  <si>
    <t>FO-25-1812043</t>
  </si>
  <si>
    <t>11/11/2025 SE REALIZA ENVIO DE ROLLOS CON OPERADOR LOGISTICO | 27/11/2025 SE REALIZA ENVIO DE 40 ROLLOS, CON LA GUIA 284607531 SERVIENTREGA. SE CONFIRMA ENTREGA EXITOSA POR PARTE DE LA TRANSPORTADORA</t>
  </si>
  <si>
    <t>3000873</t>
  </si>
  <si>
    <t>3007078939</t>
  </si>
  <si>
    <t>DISTRICOL MINIMERCADO DETODITO</t>
  </si>
  <si>
    <t>FO-25-1830006</t>
  </si>
  <si>
    <t>3001373</t>
  </si>
  <si>
    <t>3007080426</t>
  </si>
  <si>
    <t>PTM CALI TIENDA Y VARIEDADES L</t>
  </si>
  <si>
    <t>FO-25-1810719</t>
  </si>
  <si>
    <t>11/11/2025 SE ESCALA AL COORDINADOR DE ZONA PARA ENTREGA DE ROLLOS EN SITIO | 12/11/2025 SE ENTREGAN 30 ROLLOS A YURANNY ESTERILLA</t>
  </si>
  <si>
    <t>3001386</t>
  </si>
  <si>
    <t>3007034808</t>
  </si>
  <si>
    <t>BARRIO EL PROGRESO SILVANIA</t>
  </si>
  <si>
    <t>FO-25-1810716</t>
  </si>
  <si>
    <t>11/11/2025 SE ESCALA AL COORDINADOR DE ZONA PARA ENTREGA DE ROLLOS EN SITIO | 14/11/2025 DURANTE LA VISITA TECNICA SE REALIZA ENTREGA DE ROLLOS PARA DATÁFONO NO SE MANIPULAN EQUIPOS</t>
  </si>
  <si>
    <t>3001391</t>
  </si>
  <si>
    <t>3007048203</t>
  </si>
  <si>
    <t>DISTRICOL MINIMAX LAS MERCEDES</t>
  </si>
  <si>
    <t>FO-25-1810713</t>
  </si>
  <si>
    <t>11/11/2025 SE ESCALA AL COORDINADOR DE ZONA PARA ENTREGA DE ROLLOS EN SITIO | 13/11/2025 DURANTE LA VISITA TÉCNICA PROGRAMADA PARA LA ENTREGA DE 30 ROLLOS REDEBAN, SE CONSTATÓ QUE EL ESTABLECIMIENTO CORRESPONDIENTE SE ENCONTRABA CERRADO. ANTE ESTA SITUACIÓN, SE PROCEDIÓ A SOLICITAR EL APOYO DEL COMERCIO VECINO, CONSULTANDO SI SERÍA POSIBLE REALIZAR LA ENTREGA A TRAVÉS DE ELLOS PARA QUE POSTERIORMENTE FUERAN ENTREGADOS A LA ENCARGADA DEL CORRESPONSAL. EL SEÑOR DEL COMERCIO VECINO ACCEDIÓ AMABLEMENTE A COLABORAR, COMPROMETIÉNDOSE A HACER LLEGAR LOS ROLLOS A LA PERSONA ENCARGADA. LA ENTREGA SE REALIZÓ EN ESE PUNTO, DEJANDO CONSTANCIA VERBAL DEL COMPROMISO ASUMIDO POR EL VECINO</t>
  </si>
  <si>
    <t>3001530</t>
  </si>
  <si>
    <t>3007072976</t>
  </si>
  <si>
    <t>EL CARMEN BUENAVENTURA</t>
  </si>
  <si>
    <t>FO-25-1812042</t>
  </si>
  <si>
    <t>11/11/2025 SE REALIZA ENVIO DE ROLLOS CON OPERADOR LOGISTICO | 24/11/2025 SE REALIZA ENVIO DE 50 ROLLOS, CON LA GUIA 2248145378 SERVIENTREGA. SE CONFIRMA ENTREGA EXITOSA POR PARTE DE LA TRANSPORTADORA</t>
  </si>
  <si>
    <t>3002079</t>
  </si>
  <si>
    <t>3007046047</t>
  </si>
  <si>
    <t>BARRIO TORRE GIRARDOT BUCARAMA</t>
  </si>
  <si>
    <t>FO-25-1811677</t>
  </si>
  <si>
    <t>11/11/2025 SE ESCALA AL COORDINADOR DE ZONA PARA ENTREGA DE ROLLOS EN SITIO | 12/11/2025 SE HACE ENTREGA DE 90 ROLLOS EN DIRECCIÓN INDICADA POR EL CLIENTE</t>
  </si>
  <si>
    <t>3002117</t>
  </si>
  <si>
    <t>3007023457</t>
  </si>
  <si>
    <t>BR PLAZOLETA TRIBUNAS PERE</t>
  </si>
  <si>
    <t>FO-25-1810736</t>
  </si>
  <si>
    <t>11/11/2025 SE ESCALA AL COORDINADOR DE ZONA PARA ENTREGA DE ROLLOS EN SITIO | 12/11/2025 SE VISITA COMERCIO SE REALIZA ENTREGA DE 50 ROLLOS DE PAPEL PARA DATÁFONO REDEBAN</t>
  </si>
  <si>
    <t>3002129</t>
  </si>
  <si>
    <t>3007076739</t>
  </si>
  <si>
    <t>BARRIO VILLA MARIA 1</t>
  </si>
  <si>
    <t>FO-25-1810734</t>
  </si>
  <si>
    <t>11/11/2025 SE ESCALA AL COORDINADOR DE ZONA PARA ENTREGA DE ROLLOS EN SITIO | 12/11/2025 SE LLEGA A SITIO, SE ENTREGAN 70 ROLLOS RBM</t>
  </si>
  <si>
    <t>3002192</t>
  </si>
  <si>
    <t>FO-25-1811673</t>
  </si>
  <si>
    <t>11/11/2025 SE ESCALA AL COORDINADOR DE ZONA PARA ENTREGA DE ROLLOS EN SITIO | 14/11/2025 SE REALIZA ENTREGA EFECTIVA DE 30 ROLLOS.</t>
  </si>
  <si>
    <t>3002207</t>
  </si>
  <si>
    <t>3007074947</t>
  </si>
  <si>
    <t>BARRIO VIA PPAL TULUA BUGALAGR</t>
  </si>
  <si>
    <t>FO-25-1811681</t>
  </si>
  <si>
    <t>11/11/2025 SE ESCALA AL COORDINADOR DE ZONA PARA ENTREGA DE ROLLOS EN SITIO | 12/11/2025 SE REALIZA ENTREGA DE 30 ROLLOS REDEBAN CON VISITA, NO SE INTERVIENE EQUIPOS</t>
  </si>
  <si>
    <t>3002381</t>
  </si>
  <si>
    <t>3007082069</t>
  </si>
  <si>
    <t>DISTRICOL MIS 2 AMORES</t>
  </si>
  <si>
    <t>FO-25-1811672</t>
  </si>
  <si>
    <t>11/11/2025 SE ESCALA AL COORDINADOR DE ZONA PARA ENTREGA DE ROLLOS EN SITIO | 12/11/2025 SE REALIZA VISITA SE ENTREGA 30 ROLLOS</t>
  </si>
  <si>
    <t>3002387</t>
  </si>
  <si>
    <t>FO-25-1811660</t>
  </si>
  <si>
    <t>11/11/2025 SE ESCALA AL COORDINADOR DE ZONA PARA ENTREGA DE ROLLOS EN SITIO | 13/11/2025 SE REALIZÓ VISITA TÉCNICA PARA LA ENTREGA DE 130  ROLLOS REDEBAN. LA ACTIVIDAD SE DESARROLLÓ CON TOTAL NORMALIDAD Y ÉXITO. EL USUARIO RECEPTOR LLEVÓ A CABO LA VERIFICACIÓN FÍSICA Y EL CONTEO COMPLETO DEL MATERIAL, CONFIRMANDO QUE LA CANTIDAD ENTREGADA COINCIDÍA CON LO SOLICITADO. NO SE PRESENTARON NOVEDADES DURANTE EL PROCESO, Y LA ENTREGA FUE RECIBIDA CONFORME.</t>
  </si>
  <si>
    <t>3002467</t>
  </si>
  <si>
    <t>3007076827</t>
  </si>
  <si>
    <t>PTM ITAGUI PROVIMAX DROGUERIA</t>
  </si>
  <si>
    <t>FO-25-1811662</t>
  </si>
  <si>
    <t>11/11/2025 SE ESCALA AL COORDINADOR DE ZONA PARA ENTREGA DE ROLLOS EN SITIO | 14/11/2025 SE REALIZA ENTREGA DE 60 ROLLOS POR EL OPERADOR VELOCES CON LA GUIA V4001799926</t>
  </si>
  <si>
    <t>3002474</t>
  </si>
  <si>
    <t>3007073344</t>
  </si>
  <si>
    <t>BARRIO MOLINOS BAJOS FLOIDABLA</t>
  </si>
  <si>
    <t>FO-25-1811650</t>
  </si>
  <si>
    <t>11/11/2025 SE ESCALA AL COORDINADOR DE ZONA PARA ENTREGA DE ROLLOS EN SITIO | 12/11/2025 SE REALIZA ENTREGA DE 40 ROLLOS REDEBAN CON VISITA</t>
  </si>
  <si>
    <t>3002723</t>
  </si>
  <si>
    <t>3007021214</t>
  </si>
  <si>
    <t>EL PROGRESO MANI CASANARE</t>
  </si>
  <si>
    <t>FO-25-1811666</t>
  </si>
  <si>
    <t>11/11/2025 SE ESCALA AL COORDINADOR DE ZONA PARA ENTREGA DE ROLLOS EN SITIO | 18/11/2025 EN COMUNICACIÓN CON LA SEÑORA ROCIO DUARTE AL NÚMERO 3152504344, INDICA SE ENVIEN LOS ROLLOS POR SERVICIO DE TAXIS. RECIBIDO OK</t>
  </si>
  <si>
    <t>3002738</t>
  </si>
  <si>
    <t>3007079902</t>
  </si>
  <si>
    <t>DISTRICOL MULTICENTER DEL CAFE</t>
  </si>
  <si>
    <t>FO-25-1811653</t>
  </si>
  <si>
    <t>11/11/2025 SE ESCALA AL COORDINADOR DE ZONA PARA ENTREGA DE ROLLOS EN SITIO | 12/11/2025 VISITAMOS COMERCIO REALIZAMOS ENTREGA DE 30 ROLLOS.</t>
  </si>
  <si>
    <t>3003087</t>
  </si>
  <si>
    <t>3007076006</t>
  </si>
  <si>
    <t>BARRIO LA CITA FUNZA 1</t>
  </si>
  <si>
    <t>FO-25-1812219</t>
  </si>
  <si>
    <t>11/11/2025 SE ESCALA AL COORDINADOR DE ZONA PARA ENTREGA DE ROLLOS EN SITIO | 12/11/2025 DURANTE LA VISITA TECNICA SE REALIZA ENTREGA DE ROLLOS PARA DATÁFONO NO SE MANIPULAN EQUIPOS</t>
  </si>
  <si>
    <t>3003180</t>
  </si>
  <si>
    <t>3007081811</t>
  </si>
  <si>
    <t>PTM BELLO MERCADO LA VICTORIA</t>
  </si>
  <si>
    <t>FO-25-1812232</t>
  </si>
  <si>
    <t>11/11/2025 SE ESCALA AL COORDINADOR DE ZONA PARA ENTREGA DE ROLLOS EN SITIO | 14/11/2025 SE REALIZA ENTREGA DE 30 ROLLOS POR EL OPERADOR VELOCES CON LA GUIA V4001799927</t>
  </si>
  <si>
    <t>73675</t>
  </si>
  <si>
    <t>3003185</t>
  </si>
  <si>
    <t>3007059059</t>
  </si>
  <si>
    <t>SAN ANTONIO</t>
  </si>
  <si>
    <t>BARRIO CORREGIMIENTO DE PLAYAR</t>
  </si>
  <si>
    <t>FO-25-1812039</t>
  </si>
  <si>
    <t>11/11/2025 SE REALIZA ENVIO DE ROLLOS CON OPERADOR LOGISTICO | 12/11/2025 SE REALIZA ENVÍO DE 40 ROLLOS POR SOLICITUD DEL CLIENTE, ALA DIRECCIÓN ASIGNADA.</t>
  </si>
  <si>
    <t>3003225</t>
  </si>
  <si>
    <t>3007050655</t>
  </si>
  <si>
    <t>PTM  PASTO  DONDE LUCHO EXPRES</t>
  </si>
  <si>
    <t>FO-25-1812230</t>
  </si>
  <si>
    <t>11/11/2025 SE ESCALA AL COORDINADOR DE ZONA PARA ENTREGA DE ROLLOS EN SITIO | 18/11/2025 SE REALIZA ENTREGA DE 80 ROLLOS DE RBM POR SOLICITUD DE CLIENTE NO SE MANIPULA DATAFONO</t>
  </si>
  <si>
    <t>3003227</t>
  </si>
  <si>
    <t>3007081684</t>
  </si>
  <si>
    <t>DISTRICOL FARMAVID</t>
  </si>
  <si>
    <t>FO-25-1812225</t>
  </si>
  <si>
    <t>11/11/2025 SE ESCALA AL COORDINADOR DE ZONA PARA ENTREGA DE ROLLOS EN SITIO | 19/11/2025 SE VISITA COMERCIO Y SE HACE ENTREGA DE 30 ROLLOS A LA SEÑORA DARLIS ARROLLO.</t>
  </si>
  <si>
    <t>3003229</t>
  </si>
  <si>
    <t>3007046413</t>
  </si>
  <si>
    <t>BARRIO LA ESPERANZA CUCUTA</t>
  </si>
  <si>
    <t>FO-25-1812223</t>
  </si>
  <si>
    <t>11/11/2025 SE ESCALA AL COORDINADOR DE ZONA PARA ENTREGA DE ROLLOS EN SITIO | 20/11/2025 SE ENVÍAN 30 ROLLOS POR INTERRAPIDISIMO</t>
  </si>
  <si>
    <t>19807</t>
  </si>
  <si>
    <t>3003243</t>
  </si>
  <si>
    <t>3007048047</t>
  </si>
  <si>
    <t>TIMBIO</t>
  </si>
  <si>
    <t>DISTRICOL VARIEDADES YENNY</t>
  </si>
  <si>
    <t>FO-25-1813923</t>
  </si>
  <si>
    <t>11/11/2025 SE CONFIRMAN DATOS, SE REALIZA ENVIO POR OPERADOR LOGISTICO | 14/11/2025 SE REALIZA ENVIO DE 16 ROLLOS, CON LA GUIA 46778000125 COORDINADORA. SE CONFIRMA ENTREGA EXITOSA POR PARTE DE LA TRANSPORTADORA</t>
  </si>
  <si>
    <t>3003256</t>
  </si>
  <si>
    <t>3007016747</t>
  </si>
  <si>
    <t>MATERIALES EMO    CARTAGENA</t>
  </si>
  <si>
    <t>FO-25-1812212</t>
  </si>
  <si>
    <t>11/11/2025 SE ESCALA AL COORDINADOR DE ZONA PARA ENTREGA DE ROLLOS EN SITIO | 18/11/2025 SE ENTREGAN 30 ROLLOS</t>
  </si>
  <si>
    <t>3003273</t>
  </si>
  <si>
    <t>3007071790</t>
  </si>
  <si>
    <t>BARRIO BOSA RECREO BOGOTA 8</t>
  </si>
  <si>
    <t>FO-25-1812209</t>
  </si>
  <si>
    <t>11/11/2025 SE ESCALA AL COORDINADOR DE ZONA PARA ENTREGA DE ROLLOS EN SITIO | 12/11/2025 ENTRA DE 40 ROLLOS PARA DATAFONO NO SE MANIPULA TERMINAL</t>
  </si>
  <si>
    <t>3003277</t>
  </si>
  <si>
    <t>3007074444</t>
  </si>
  <si>
    <t>DISTRICOL MYLE</t>
  </si>
  <si>
    <t>FO-25-1812204</t>
  </si>
  <si>
    <t>11/11/2025 SE ESCALA AL COORDINADOR DE ZONA PARA ENTREGA DE ROLLOS EN SITIO | 14/11/2025 SE REALIZA ENTREGA DE 50 ROLLOS POR EL OPERADOR VELOCES CON LA GUIA V4001799928</t>
  </si>
  <si>
    <t>3003280</t>
  </si>
  <si>
    <t>3007013194</t>
  </si>
  <si>
    <t>CENTRO COMERCIAL DIVER PLAZA</t>
  </si>
  <si>
    <t>FO-25-1812203</t>
  </si>
  <si>
    <t>11/11/2025 SE ESCALA AL COORDINADOR DE ZONA PARA ENTREGA DE ROLLOS EN SITIO | 12/11/2025 SE HACE ENTREGA DE 260 ROLLOS REDEBAN</t>
  </si>
  <si>
    <t>3003511</t>
  </si>
  <si>
    <t>3007066594</t>
  </si>
  <si>
    <t>BARRIO LOS LAGOS CALI 2</t>
  </si>
  <si>
    <t>FO-25-1812214</t>
  </si>
  <si>
    <t>11/11/2025 SE ESCALA AL COORDINADOR DE ZONA PARA ENTREGA DE ROLLOS EN SITIO | 12/11/2025 SE ENTREGAN 50 ROLLOS A NARLY ROMERO</t>
  </si>
  <si>
    <t>3003625</t>
  </si>
  <si>
    <t>3007069616</t>
  </si>
  <si>
    <t>BARRIO UNIDO RIONEGRO</t>
  </si>
  <si>
    <t>FO-25-1812512</t>
  </si>
  <si>
    <t>11/11/2025 SE ESCALA AL COORDINADOR DE ZONA PARA ENTREGA DE ROLLOS EN SITIO | 12/11/2025 SE COMUNICA CON LA SEÑORITA DARLY BOHÓRQUEZ AL NUMERO 3164997456 EL CUAL SE LE INFORMA REALIZAR EL  EL ENVIO DE 40 ROLLOS POR TRANSPORTADORA FLOTA LUSITANIA AL CORREGIMIENTO DE SAN RAFAEL BARRIO UNIDO</t>
  </si>
  <si>
    <t>52022</t>
  </si>
  <si>
    <t>3003660</t>
  </si>
  <si>
    <t>3007055918</t>
  </si>
  <si>
    <t>ALDANA</t>
  </si>
  <si>
    <t>DISTRICOL MODA SPORT</t>
  </si>
  <si>
    <t>FO-25-1814496</t>
  </si>
  <si>
    <t>11/11/2025 SE ESCALA AL COORDINADOR DE ZONA PARA ENTREGA DE ROLLOS EN SITIO | 19/11/2025 POR SOLICITUD DEL CLIENTE SE REALIZA ENTREGA DE LOS ROLLOS EN IPIALES YA QUE ELLA SE ENCUENTRA HACIENDO UNAS DILIGENCIAS EN EL LUGAR, ENTREGA DE 20 ROLLOS OK</t>
  </si>
  <si>
    <t>3003673</t>
  </si>
  <si>
    <t>3007031546</t>
  </si>
  <si>
    <t>COMCARD TURBO GRAN ALFA</t>
  </si>
  <si>
    <t>FO-25-1814488</t>
  </si>
  <si>
    <t>11/11/2025 SE ESCALA AL COORDINADOR DE ZONA PARA ENTREGA DE ROLLOS EN SITIO | 14/11/2025 ENTREGA ROLLOS EN SITIO</t>
  </si>
  <si>
    <t>3003828</t>
  </si>
  <si>
    <t>3007069655</t>
  </si>
  <si>
    <t>BARRIO REMANZO SUR BOGOTA</t>
  </si>
  <si>
    <t>FO-25-1814493</t>
  </si>
  <si>
    <t>11/11/2025 SE ESCALA AL COORDINADOR DE ZONA PARA ENTREGA DE ROLLOS EN SITIO | 12/11/2025 DURANTE LA VISITA TECNICA SE REALIZA ENTREGA DE ROLLOS PARA DATÁFONO NO SE MANIPULAN EQUIPOS SIN NOVEDAD EN ENTREGA</t>
  </si>
  <si>
    <t>3004268</t>
  </si>
  <si>
    <t>3007080054</t>
  </si>
  <si>
    <t>BARRIO CENTRO SANTO DOMINGO</t>
  </si>
  <si>
    <t>FO-25-1814484</t>
  </si>
  <si>
    <t>11/11/2025 SE ESCALA AL COORDINADOR DE ZONA PARA ENTREGA DE ROLLOS EN SITIO | 19/11/2025 SE REALIZA ENVÍO DE 10 ROLLOS EL CLIENTE CONFIRMA LA LLEGADA</t>
  </si>
  <si>
    <t>3004957</t>
  </si>
  <si>
    <t>3007060455</t>
  </si>
  <si>
    <t>BARRIO VEREDA LA MATICA PARTE</t>
  </si>
  <si>
    <t>FO-25-1830043</t>
  </si>
  <si>
    <t>14/11/2025 SE ENTREGAN 30 ROLLOS RBM</t>
  </si>
  <si>
    <t>3005147</t>
  </si>
  <si>
    <t>3007075394</t>
  </si>
  <si>
    <t>BARRIO CENTRO MONTERIA 57</t>
  </si>
  <si>
    <t>FO-25-1814476</t>
  </si>
  <si>
    <t>11/11/2025 SE ESCALA AL COORDINADOR DE ZONA PARA ENTREGA DE ROLLOS EN SITIO | 13/11/2025 SE REALIZA ENTREGA DE 20 ROLLOS A CORRESPONSAL REDEBAN</t>
  </si>
  <si>
    <t>3005339</t>
  </si>
  <si>
    <t>3007063481</t>
  </si>
  <si>
    <t>BARRIO CHAPINERO BOGOTA 27</t>
  </si>
  <si>
    <t>FO-25-1814465</t>
  </si>
  <si>
    <t>11/11/2025 SE ESCALA AL COORDINADOR DE ZONA PARA ENTREGA DE ROLLOS EN SITIO | 14/11/2025 SE VISITA COMERCIO, SE ENTREGAN 30 ROLLOS RBM, NO SE MANIPULAN DISPOSITIVOS</t>
  </si>
  <si>
    <t>3005557</t>
  </si>
  <si>
    <t>3007071228</t>
  </si>
  <si>
    <t>BARRIO CENTRO ICONONZO 5</t>
  </si>
  <si>
    <t>FO-25-1819787</t>
  </si>
  <si>
    <t>12/11/2025 EN COMUNICACION CON LA SEÑORA DIANA SERNA AL NUMERO 3154184558  INDICA QUE NO NECESITA ROLLOS, SE PROCEDE A CERRAR ESTE CASO POR SOLUCITUD DEL USUARIO | 12/11/2025 EN COMUNICACION CON LA SEÑORA DIANA SERNA AL NUMERO 3154184558  INDICA QUE NO NECESITA ROLLOS, SE PROCEDE A CERRAR ESTE CASO POR SOLUCITUD DEL USUARIO | 12/11/2025 EN COMUNICACION CON LA SEÑORA DIANA SERNA AL NUMERO 3154184558  INDICA QUE NO NECESITA ROLLOS, SE PROCEDE A CERRAR ESTE CASO POR SOLUCITUD DEL USUARIO</t>
  </si>
  <si>
    <t>3005952</t>
  </si>
  <si>
    <t>FO-25-1814460</t>
  </si>
  <si>
    <t>3006045</t>
  </si>
  <si>
    <t>3007053414</t>
  </si>
  <si>
    <t>BARRIO CENTRO CUCUTA 10</t>
  </si>
  <si>
    <t>FO-25-1814556</t>
  </si>
  <si>
    <t>12/11/2025 SE ESCALA AL COORDINADOR DE ZONA PARA ENTREGA DE ROLLOS EN SITIO | 15/11/2025 SE VISITA COMERCIO Y SE ENTREGAN 50 ROLLOS OK</t>
  </si>
  <si>
    <t>3006058</t>
  </si>
  <si>
    <t>3007076346</t>
  </si>
  <si>
    <t>BARRIO CORREGIMIENTO LA CUMBRE</t>
  </si>
  <si>
    <t>FO-25-1814546</t>
  </si>
  <si>
    <t>12/11/2025 SE ESCALA AL COORDINADOR DE ZONA PARA ENTREGA DE ROLLOS EN SITIO | 14/11/2025 SE VISITA CORRESPONSAL Y SE REALIZA ENTREGA DE 30 ROLLOS</t>
  </si>
  <si>
    <t>3006120</t>
  </si>
  <si>
    <t>3007029925</t>
  </si>
  <si>
    <t>BARRIO RIVERA NORTE NEIVA</t>
  </si>
  <si>
    <t>FO-25-1814558</t>
  </si>
  <si>
    <t>12/11/2025 SE ESCALA AL COORDINADOR DE ZONA PARA ENTREGA DE ROLLOS EN SITIO | 15/11/2025 SE REALIZA VISITA AL PUNTO SE ENTREGAN 90 ROLLOS PAPEL RBM CLIENTE RCIBE A SATISFACCIÓN</t>
  </si>
  <si>
    <t>3006126</t>
  </si>
  <si>
    <t>3007068185</t>
  </si>
  <si>
    <t>BARRANCAS BOGOTA CUNDINAMARCA</t>
  </si>
  <si>
    <t>FO-25-1817295</t>
  </si>
  <si>
    <t>12/11/2025 SE ESCALA AL COORDINADOR DE ZONA PARA ENTREGA DE ROLLOS EN SITIO | 14/11/2025 ENTREGA DE 60 ROLLOS PARA DATAFONO NO SE MANIPULA TERMINAL</t>
  </si>
  <si>
    <t>3006194</t>
  </si>
  <si>
    <t>3007071068</t>
  </si>
  <si>
    <t>PTM CARTAGENA  LA BENDICION DE</t>
  </si>
  <si>
    <t>FO-25-1816448</t>
  </si>
  <si>
    <t>12/11/2025 SE ESCALA AL COORDINADOR DE ZONA PARA ENTREGA DE ROLLOS EN SITIO | 19/11/2025 SE REALIZA ENTREGA DE 70 ROLLOS PARA EL CORRESPONSAL</t>
  </si>
  <si>
    <t>3006204</t>
  </si>
  <si>
    <t>FO-25-1814550</t>
  </si>
  <si>
    <t>12/11/2025 SE ESCALA AL COORDINADOR DE ZONA PARA ENTREGA DE ROLLOS EN SITIO | 15/11/2025 SE REALIZA ENTREGA DE 30 ROLLOS NO SE MANIPULAN TERMINALES</t>
  </si>
  <si>
    <t>3006725</t>
  </si>
  <si>
    <t>3007062827</t>
  </si>
  <si>
    <t>BARRIO CALLE SANTAROSA SAN MIG</t>
  </si>
  <si>
    <t>FO-25-1816294</t>
  </si>
  <si>
    <t>12/11/2025 SE REALIZA ENVIO DE ROLLOS CON OPERADOR LOGISTICO | 20/11/2025 SE REALIZA ENVIO DE 10 ROLLOS, CON LA GUIA 2187690918 SERVIENTREGA. SE CONFIRMA ENTREGA EXITOSA POR PARTE DE LA TRANSPORTADORA</t>
  </si>
  <si>
    <t>3007035</t>
  </si>
  <si>
    <t>3007058381</t>
  </si>
  <si>
    <t>BARRIO CAMELIA BOGOTA 1</t>
  </si>
  <si>
    <t>FO-25-1816443</t>
  </si>
  <si>
    <t>12/11/2025 SE ESCALA AL COORDINADOR DE ZONA PARA ENTREGA DE ROLLOS EN SITIO | 13/11/2025 COMERCIO CERRADO SIN CONTACTO TELEFÓNICO 3132208485</t>
  </si>
  <si>
    <t>3007098</t>
  </si>
  <si>
    <t>3007077149</t>
  </si>
  <si>
    <t>BARRIO SAN FRANCISCO TUNJA 1</t>
  </si>
  <si>
    <t>FO-25-1816427</t>
  </si>
  <si>
    <t>12/11/2025 SE ESCALA AL COORDINADOR DE ZONA PARA ENTREGA DE ROLLOS EN SITIO | 12/11/2025 SE REALIZA ENTREGA DE 60 ROLLOS CON VISITA</t>
  </si>
  <si>
    <t>99001</t>
  </si>
  <si>
    <t>3007106</t>
  </si>
  <si>
    <t>3007047599</t>
  </si>
  <si>
    <t>VICHADA</t>
  </si>
  <si>
    <t>PUERTO CARREÑO</t>
  </si>
  <si>
    <t>BARRIO ACACIAS PUERTO CARRENO</t>
  </si>
  <si>
    <t>FO-25-1816297</t>
  </si>
  <si>
    <t>12/11/2025 SE REALIZA ENVIO DE ROLLOS CON OPERADOR LOGISTICO | 20/11/2025 SE INTENTA COMUNICACION CON EL USUARIO FALLIDA PARA VALIDAR LA RECEPCION DE LOS ROLLOS YA QUE LA GUIA: 700174785341 LA ULTIMA ACTUALIZACION FUE EL 16-11 | 20/11/2025 SE REALIZA COMUNICACION CON EL USUARIO, INFORMA QUE YA RESIVIO LOS ROLLOS | 21/11/2025 ENVÍO DE ROLLOS POR INTER RAPIDÍSIMO</t>
  </si>
  <si>
    <t>3007229</t>
  </si>
  <si>
    <t>FO-25-1816437</t>
  </si>
  <si>
    <t>12/11/2025 SE ESCALA AL COORDINADOR DE ZONA PARA ENTREGA DE ROLLOS EN SITIO | 15/11/2025 SE LLEGA A LA DIRECCIÓN INDICADA Y SE ENTREGAN 50 ROLLOS RBM SIN MANIPULAR EQUIPOS</t>
  </si>
  <si>
    <t>3007268</t>
  </si>
  <si>
    <t>3007077760</t>
  </si>
  <si>
    <t>PTM TURBO PUNTO SERVIS TURBO J</t>
  </si>
  <si>
    <t>FO-25-1816432</t>
  </si>
  <si>
    <t>12/11/2025 SE ESCALA AL COORDINADOR DE ZONA PARA ENTREGA DE ROLLOS EN SITIO | 14/11/2025 ENTREGA DE 60 ROLLOS</t>
  </si>
  <si>
    <t>3007457</t>
  </si>
  <si>
    <t>3007080199</t>
  </si>
  <si>
    <t>BARRIO AURES MEDELLIN</t>
  </si>
  <si>
    <t>FO-25-1816419</t>
  </si>
  <si>
    <t>12/11/2025 SE ESCALA AL COORDINADOR DE ZONA PARA ENTREGA DE ROLLOS EN SITIO | 17/11/2025 SE REALIZA ENTREGA DE 30 ROLLOS POR EL OPERADOR CABIFY CON LA GUIA V4001804876</t>
  </si>
  <si>
    <t>3007471</t>
  </si>
  <si>
    <t>3007081641</t>
  </si>
  <si>
    <t>PTM CALI MULTI TIENDA EL BILLE</t>
  </si>
  <si>
    <t>FO-25-1816417</t>
  </si>
  <si>
    <t>12/11/2025 SE ESCALA AL COORDINADOR DE ZONA PARA ENTREGA DE ROLLOS EN SITIO | 14/11/2025 SE REALIZA ENTREGA DE 30 ROLLOS TÉRMICOS REDEBAN</t>
  </si>
  <si>
    <t>3007724</t>
  </si>
  <si>
    <t>3007012834</t>
  </si>
  <si>
    <t>BARRIO ALTICO NEIVA</t>
  </si>
  <si>
    <t>FO-25-1816423</t>
  </si>
  <si>
    <t>12/11/2025 SE ESCALA AL COORDINADOR DE ZONA PARA ENTREGA DE ROLLOS EN SITIO | 15/11/2025 SE LLEGA A SITIO, EN LLAMADA CON EL SEÑOR DANIEL ESPINOSA AL NÚMERO 3112776852 SOLICITA DEJAR LOS ROLLOS EN LOCAL AL LADO YA QUE EN EL MOMENTO NO SE ENCUENTRA EN EL COMERCIO.</t>
  </si>
  <si>
    <t>3008311</t>
  </si>
  <si>
    <t>3007081741</t>
  </si>
  <si>
    <t>DISTRICOL DROGUERIA EL VERGEL</t>
  </si>
  <si>
    <t>FO-25-1817293</t>
  </si>
  <si>
    <t>12/11/2025 SE ESCALA AL COORDINADOR DE ZONA PARA ENTREGA DE ROLLOS EN SITIO | 17/11/2025 SE REALIZA ENTREGA DE 30 ROLLOS POR EL OPERADOR VELOCES CON LA GUIA V4001804877</t>
  </si>
  <si>
    <t>3008354</t>
  </si>
  <si>
    <t>3007064402</t>
  </si>
  <si>
    <t>BARRIO GALAN BARRANQUILLA 2</t>
  </si>
  <si>
    <t>FO-25-1817288</t>
  </si>
  <si>
    <t>12/11/2025 SE ESCALA AL COORDINADOR DE ZONA PARA ENTREGA DE ROLLOS EN SITIO | 14/11/2025 SE REALIZA VISITA TÉCNICA, SE ENTREGA 170 ROLLOS PARA DATAFONO, EL CLIENTE RECIBE A SATISFACCIÓN, CB OPERATIVO.</t>
  </si>
  <si>
    <t>3008614</t>
  </si>
  <si>
    <t>3007076872</t>
  </si>
  <si>
    <t>BARRIO  CITE BARBOSA</t>
  </si>
  <si>
    <t>FO-25-1817284</t>
  </si>
  <si>
    <t>12/11/2025 SE ESCALA AL COORDINADOR DE ZONA PARA ENTREGA DE ROLLOS EN SITIO | 13/11/2025 ENVÍO DE 30 ROLLOS A PETICIÓN DEL CLIENTE EXITOSA POR INTERRAPIDICIMO</t>
  </si>
  <si>
    <t>3008760</t>
  </si>
  <si>
    <t>3007013026</t>
  </si>
  <si>
    <t>BARRIO LAS MARIAS ALVARADO</t>
  </si>
  <si>
    <t>FO-25-1817672</t>
  </si>
  <si>
    <t>12/11/2025 SE ESCALA AL COORDINADOR DE ZONA PARA ENTREGA DE ROLLOS EN SITIO | 14/11/2025 SE REALIZA ENVÍO DE 59 ROLLOS POR SOLICITUD DEL CLIENTE, ALA DIRECCIÓN ASIGNADA.</t>
  </si>
  <si>
    <t>3008761</t>
  </si>
  <si>
    <t>3007059354</t>
  </si>
  <si>
    <t>BARRIO SAN LUCAS SANTA ROSA DE</t>
  </si>
  <si>
    <t>FO-25-1817528</t>
  </si>
  <si>
    <t>12/11/2025 SE REALIZA ENVIO DE ROLLOS CON OPERADOR LOGISTICO | 18/11/2025 SE REALIZA ENVIO DE 10 ROLLOS, CON LA GUIA 2187690919 SERVIENTREGA. SE CONFIRMA ENTREGA EXITOSA POR PARTE DE LA TRANSPORTADORA</t>
  </si>
  <si>
    <t>3008773</t>
  </si>
  <si>
    <t>3007038649</t>
  </si>
  <si>
    <t>ARRIO CENTRO CAUCASIA 4</t>
  </si>
  <si>
    <t>FO-25-1817670</t>
  </si>
  <si>
    <t>12/11/2025 SE ESCALA AL COORDINADOR DE ZONA PARA ENTREGA DE ROLLOS EN SITIO | 14/11/2025 SE REALIZA VISITA TÉCNICA PARA ENTREGA DE 110 ROLLOS PARA DATAFONO, NO SE INTERVIENE TERMINAL Y LA ENTREGA SE REALIZA SIN NOVEDAD.
NOTA: SE SOLICITA DUPLICADO DE UN BAUCHER PARA EVIDENCIA.</t>
  </si>
  <si>
    <t>3008805</t>
  </si>
  <si>
    <t>3007075370</t>
  </si>
  <si>
    <t>DISTRICOL TIENDA MAR Y MAO</t>
  </si>
  <si>
    <t>FO-25-1819457</t>
  </si>
  <si>
    <t>13/11/2025 SE REALIZA ENVIO DE ROLLOS CON OPERADOR LOGISTICO | 17/11/2025 SE REALIZA ENVIO DE 30 ROLLOS, CON LA GUIA 2277307808 SERVIENTREGA. SE CONFIRMA ENTREGA EXITOSA POR PARTE DE LA TRANSPORTADORA</t>
  </si>
  <si>
    <t>3008809</t>
  </si>
  <si>
    <t>3007069093</t>
  </si>
  <si>
    <t>PTM BELLO GRANERO EL JULI</t>
  </si>
  <si>
    <t>FO-25-1817675</t>
  </si>
  <si>
    <t>12/11/2025 SE ESCALA AL COORDINADOR DE ZONA PARA ENTREGA DE ROLLOS EN SITIO | 15/11/2025 SE REALIZA ENTREGA DE 90 ROLLOS POR EL OPERADOR VELOCES CON LA GUIA V4001804878</t>
  </si>
  <si>
    <t>3009255</t>
  </si>
  <si>
    <t>3007066624</t>
  </si>
  <si>
    <t>PTM CARTAGENA PHARMA PLUS CTG</t>
  </si>
  <si>
    <t>FO-25-1818296</t>
  </si>
  <si>
    <t>12/11/2025 SE ESCALA AL COORDINADOR DE ZONA PARA ENTREGA DE ROLLOS EN SITIO | 19/11/2025 SE REALIZA ENTREGA DE 40 ROLLOS PARA EL CORRESPONSAL</t>
  </si>
  <si>
    <t>3009261</t>
  </si>
  <si>
    <t>3007070795</t>
  </si>
  <si>
    <t>BARRIO SUBA LA CAMPINA BOGOTA</t>
  </si>
  <si>
    <t>FO-25-1818285</t>
  </si>
  <si>
    <t>12/11/2025 SE ESCALA AL COORDINADOR DE ZONA PARA ENTREGA DE ROLLOS EN SITIO | 18/11/2025 SE REALIZA ENTREGA DE 30 ROLLOS REDEBAN</t>
  </si>
  <si>
    <t>3009293</t>
  </si>
  <si>
    <t>3007048426</t>
  </si>
  <si>
    <t>PTM RED MEDELLIN LA CASA DEL</t>
  </si>
  <si>
    <t>FO-25-1818430</t>
  </si>
  <si>
    <t>12/11/2025 SE ESCALA AL COORDINADOR DE ZONA PARA ENTREGA DE ROLLOS EN SITIO | 20/11/2025 SE REALIZA ENTREGA DE 110 ROLLOS POR EL OPERADOR CABIFY CON LA GUIA V4001804880</t>
  </si>
  <si>
    <t>3009383</t>
  </si>
  <si>
    <t>3007080249</t>
  </si>
  <si>
    <t>BARRIO SAN ISIDRO CARTAGENA DE INDIAS 1</t>
  </si>
  <si>
    <t>FO-25-1818293</t>
  </si>
  <si>
    <t>12/11/2025 SE ESCALA AL COORDINADOR DE ZONA PARA ENTREGA DE ROLLOS EN SITIO | 19/11/2025 SE VALIDA CLIENTE YA CUENTA CON RED WOMPI POR LO QUE SE LE INDICA QUE CUANDO LLAME DEBE INFORMAR QUE YA FUE MIGRADO PARA QUE LE ENVÍEN ROLLOS WOMPI</t>
  </si>
  <si>
    <t>3009418</t>
  </si>
  <si>
    <t>3007051072</t>
  </si>
  <si>
    <t>FO-25-1818299</t>
  </si>
  <si>
    <t>12/11/2025 SE ESCALA AL COORDINADOR DE ZONA PARA ENTREGA DE ROLLOS EN SITIO | 14/11/2025 SE REALIZA VISITA TÉCNICA, SE ENTREGA 110 ROLLOS PARA DATAFONO, EL CLIENTE RECIBE A SATISFACCIÓN, CB OPERATIVO.</t>
  </si>
  <si>
    <t>3009433</t>
  </si>
  <si>
    <t>3007075617</t>
  </si>
  <si>
    <t>DISTRICOL TIENDA DE MASCOTAS P</t>
  </si>
  <si>
    <t>FO-25-1818286</t>
  </si>
  <si>
    <t>12/11/2025 SE ESCALA AL COORDINADOR DE ZONA PARA ENTREGA DE ROLLOS EN SITIO | 15/11/2025 SE REALIZA ENTREGA DE 70 ROLLOS POR EL OPERADOR VELOCES CON LA GUIA V4001804879</t>
  </si>
  <si>
    <t>3009441</t>
  </si>
  <si>
    <t>3007034821</t>
  </si>
  <si>
    <t>BARRIO LAS PALMITAS BOGOTA</t>
  </si>
  <si>
    <t>FO-25-1818282</t>
  </si>
  <si>
    <t>12/11/2025 SE ESCALA AL COORDINADOR DE ZONA PARA ENTREGA DE ROLLOS EN SITIO | 14/11/2025 DURANTE LA VISITA TECNICA PARA REALIZA ENTREGA DE ROLLOS PARA DATÁFONO CORRESPONSAL SE ENCUENTRA CERRADO SE LLAMA AL CELULAR EL CUAL CLIENTE INDICA POR LLAMADA LA ENTREGA DE ROLLOS EN UN DIRECCIÓN ALEDAÑA AL CORRESPONSAL</t>
  </si>
  <si>
    <t>3009458</t>
  </si>
  <si>
    <t>3007040288</t>
  </si>
  <si>
    <t>BARRIO PUERTO COLOMBIA PUERTO</t>
  </si>
  <si>
    <t>FO-25-1818279</t>
  </si>
  <si>
    <t>12/11/2025 SE ESCALA AL COORDINADOR DE ZONA PARA ENTREGA DE ROLLOS EN SITIO | 14/11/2025 SE ENTREGAN 30 ROLLOS</t>
  </si>
  <si>
    <t>68755</t>
  </si>
  <si>
    <t>3009483</t>
  </si>
  <si>
    <t>3007078440</t>
  </si>
  <si>
    <t>SOCORRO</t>
  </si>
  <si>
    <t>BARRIO SOCORRO SOCORRO</t>
  </si>
  <si>
    <t>FO-25-1820059</t>
  </si>
  <si>
    <t>12/11/2025 SE CONFIRMAN DATOS, SE REALIZA ENVIO POR OPERADOR LOGISTICO | 17/11/2025 SE REALIZA ENVIO DE 20 ROLLOS, CON LA GUIA 2187690926 SERVIENTREGA. SE CONFIRMA ENTREGA EXITOSA POR PARTE DE LA TRANSPORTADORA</t>
  </si>
  <si>
    <t>3009539</t>
  </si>
  <si>
    <t>FO-25-1818627</t>
  </si>
  <si>
    <t>12/11/2025 SE ESCALA AL COORDINADOR DE ZONA PARA ENTREGA DE ROLLOS EN SITIO | 17/11/2025 SE REALIZA ENTREGA DE 60 ROLLOS POR EL OPERADOR VELOCES CON LA GUIA V4001804881</t>
  </si>
  <si>
    <t>3009806</t>
  </si>
  <si>
    <t>FO-25-1818622</t>
  </si>
  <si>
    <t>12/11/2025 SE ESCALA AL COORDINADOR DE ZONA PARA ENTREGA DE ROLLOS EN SITIO | 13/11/2025 SE ENTREGAN 40 ROLLOS DE LA RED RBM EXITOSOS</t>
  </si>
  <si>
    <t>3009813</t>
  </si>
  <si>
    <t>3007080196</t>
  </si>
  <si>
    <t>BARRIO BELLO BELLO 27</t>
  </si>
  <si>
    <t>FO-25-1818698</t>
  </si>
  <si>
    <t>13/11/2025 SE ESCALA AL COORDINADOR DE ZONA PARA ENTREGA DE ROLLOS EN SITIO | 15/11/2025 SE REALIZA ENTREGA DE 20 ROLLOS POR EL OPERADOR VELOCES CON LA GUIA V4001804882</t>
  </si>
  <si>
    <t>3010090</t>
  </si>
  <si>
    <t>3007027927</t>
  </si>
  <si>
    <t>PAGAFACIL EL TESORO</t>
  </si>
  <si>
    <t>FO-25-1819858</t>
  </si>
  <si>
    <t>12/11/2025 SE ESCALA AL COORDINADOR DE ZONA PARA ENTREGA DE ROLLOS EN SITIO | 19/11/2025 SE REALIZA ENTREGA DE 270 ROLLOS POR EL OPERADOR VELOCES CON LA GUIA V4001804883</t>
  </si>
  <si>
    <t>3010117</t>
  </si>
  <si>
    <t>3007026768</t>
  </si>
  <si>
    <t>BARRIO SAN FRANCISCO 8 BOGOTA</t>
  </si>
  <si>
    <t>FO-25-1819860</t>
  </si>
  <si>
    <t>12/11/2025 SE ESCALA AL COORDINADOR DE ZONA PARA ENTREGA DE ROLLOS EN SITIO | 14/11/2025 SE HACE ENTREGA DE 70 ROLLOS RDBN</t>
  </si>
  <si>
    <t>76318</t>
  </si>
  <si>
    <t>3010330</t>
  </si>
  <si>
    <t>3007078007</t>
  </si>
  <si>
    <t>GUACARI</t>
  </si>
  <si>
    <t>BARRIO CENTRO GUACARI 2</t>
  </si>
  <si>
    <t>FO-25-1819856</t>
  </si>
  <si>
    <t>12/11/2025 SE ESCALA AL COORDINADOR DE ZONA PARA ENTREGA DE ROLLOS EN SITIO | 13/11/2025 EN LA VISITA TÉCNICA SE REALIZÓ LA ENTREGA DE 30 ROLLOS DE REDEBAN PARA EL CB.</t>
  </si>
  <si>
    <t>3010384</t>
  </si>
  <si>
    <t>3007076085</t>
  </si>
  <si>
    <t>BARRIO PENSILVANIA BOGOTA 4</t>
  </si>
  <si>
    <t>FO-25-1819853</t>
  </si>
  <si>
    <t>12/11/2025 SE ESCALA AL COORDINADOR DE ZONA PARA ENTREGA DE ROLLOS EN SITIO | 13/11/2025 ENTREGA DE ROLLOS EJECUTADO OK</t>
  </si>
  <si>
    <t>3010782</t>
  </si>
  <si>
    <t>3007071076</t>
  </si>
  <si>
    <t>PTM BOGOTA CACHARRERIA Y PAPEL</t>
  </si>
  <si>
    <t>FO-25-1819849</t>
  </si>
  <si>
    <t>12/11/2025 SE ESCALA AL COORDINADOR DE ZONA PARA ENTREGA DE ROLLOS EN SITIO | 15/11/2025 SE LLEGA A COMERCIO, SE ENTREGAN ROLLOS, SIN MANIPULACIÓN DEL EQUIPO SIN NOVEDAD</t>
  </si>
  <si>
    <t>3010930</t>
  </si>
  <si>
    <t>FO-25-1820086</t>
  </si>
  <si>
    <t>12/11/2025 SE ESCALA AL COORDINADOR DE ZONA PARA ENTREGA DE ROLLOS EN SITIO | 14/11/2025 SE REALIZA ENTREGA DE 40 ROLLOS RBM EN SITIO ENTREGA EXITOSA</t>
  </si>
  <si>
    <t>3011041</t>
  </si>
  <si>
    <t>3007074000</t>
  </si>
  <si>
    <t>BARRIO CENTRO PAMPLONA 21</t>
  </si>
  <si>
    <t>FO-25-1820079</t>
  </si>
  <si>
    <t>13/11/2025 SE REALIZA ENVIO DE ROLLOS CON OPERADOR LOGISTICO | 14/11/2025 SE REALIZA ENVIO DE 70 ROLLOS, CON LA GUIA 2187690927 SERVIENTREGA. SE CONFIRMA ENTREGA EXITOSA POR PARTE DE LA TRANSPORTADORA</t>
  </si>
  <si>
    <t>3011259</t>
  </si>
  <si>
    <t>3007071254</t>
  </si>
  <si>
    <t>PTM MEDELLIN  DROGUERIA MAKRO</t>
  </si>
  <si>
    <t>FO-25-1819992</t>
  </si>
  <si>
    <t>12/11/2025 SE ESCALA AL COORDINADOR DE ZONA PARA ENTREGA DE ROLLOS EN SITIO | 19/11/2025 SE REALIZA ENTREGA DE 70 ROLLOS POR EL OPERADOR VELOCES CON LA GUIA V4001810591</t>
  </si>
  <si>
    <t>3011312</t>
  </si>
  <si>
    <t>3007027656</t>
  </si>
  <si>
    <t>DISTRICOL TECNOLOGIA JP2</t>
  </si>
  <si>
    <t>FO-25-1819848</t>
  </si>
  <si>
    <t>12/11/2025 SE ESCALA AL COORDINADOR DE ZONA PARA ENTREGA DE ROLLOS EN SITIO | 20/11/2025 SE REALIZA ENTREGA DE 80 ROLLOS POR EL OPERADOR VELOCES CON LA GUIA V4001804884</t>
  </si>
  <si>
    <t>3011359</t>
  </si>
  <si>
    <t>3007045426</t>
  </si>
  <si>
    <t>DISTRICOL SUPERMERCADO COLORES</t>
  </si>
  <si>
    <t>FO-25-1819989</t>
  </si>
  <si>
    <t>12/11/2025 SE ESCALA AL COORDINADOR DE ZONA PARA ENTREGA DE ROLLOS EN SITIO | 14/11/2025 ENVIO ROLLOS POR FLOTA,ENTREGA CONFIRMADA CON EL CLIENTE.</t>
  </si>
  <si>
    <t>3011361</t>
  </si>
  <si>
    <t>3007045785</t>
  </si>
  <si>
    <t>PTM  BELLO PAPELERIA Y VARIEDA</t>
  </si>
  <si>
    <t>FO-25-1819985</t>
  </si>
  <si>
    <t>12/11/2025 SE ESCALA AL COORDINADOR DE ZONA PARA ENTREGA DE ROLLOS EN SITIO | 17/11/2025 SE REALIZA ENTREGA DE 110 ROLLOS POR EL OPERADOR VELOCES CON LA GUIA V4001810592</t>
  </si>
  <si>
    <t>3011369</t>
  </si>
  <si>
    <t>3007075619</t>
  </si>
  <si>
    <t>PTM SANTA MARTA MERCADOS Y CAR</t>
  </si>
  <si>
    <t>FO-25-1819981</t>
  </si>
  <si>
    <t>12/11/2025 SE ESCALA AL COORDINADOR DE ZONA PARA ENTREGA DE ROLLOS EN SITIO | 15/11/2025 SE REALIZA ENTREGA DE 50 ROLLOS PARA DATÁFONO A SATISFACCIÓN DEL CLIENTE</t>
  </si>
  <si>
    <t>3011373</t>
  </si>
  <si>
    <t>3007080009</t>
  </si>
  <si>
    <t>BARRIO CORRG EL PLACER EL CERRITO</t>
  </si>
  <si>
    <t>FO-25-1819977</t>
  </si>
  <si>
    <t>3011381</t>
  </si>
  <si>
    <t>3007079245</t>
  </si>
  <si>
    <t>DISTRICOL DROGUERIA Y PERFUMER</t>
  </si>
  <si>
    <t>FO-25-1820121</t>
  </si>
  <si>
    <t>12/11/2025 SE REALIZA ENVIO DE ROLLOS CON OPERADOR LOGISTICO | 18/11/2025 SE REALIZA ENVIO DE 30 ROLLOS, CON LA GUIA 2187690928 SERVIENTREGA. SE CONFIRMA ENTREGA EXITOSA POR PARTE DE LA TRANSPORTADORA</t>
  </si>
  <si>
    <t>3011511</t>
  </si>
  <si>
    <t>3007024166</t>
  </si>
  <si>
    <t>COMCARD MEDELLIN PICACHO 2</t>
  </si>
  <si>
    <t>FO-25-1820174</t>
  </si>
  <si>
    <t>12/11/2025 SE ESCALA AL COORDINADOR DE ZONA PARA ENTREGA DE ROLLOS EN SITIO | 17/11/2025 SE REALIZA ENTREGA DE 20 ROLLOS POR EL OPERADOR VELOCES CON LA GUIA V4001810593</t>
  </si>
  <si>
    <t>3011526</t>
  </si>
  <si>
    <t>3007046622</t>
  </si>
  <si>
    <t>PTM VILLAVICENCIO SURTI EXPRES</t>
  </si>
  <si>
    <t>FO-25-1820166</t>
  </si>
  <si>
    <t>12/11/2025 SE ESCALA AL COORDINADOR DE ZONA PARA ENTREGA DE ROLLOS EN SITIO | 14/11/2025 SE VISITA CB Y SE REALIZA ENTREGA DE 30 ROLLOS DE PAPEL TERMICO PARA DATÁFONO</t>
  </si>
  <si>
    <t>3011707</t>
  </si>
  <si>
    <t>3007035323</t>
  </si>
  <si>
    <t>BARRIO CENTRO BUCARAMANGA 4</t>
  </si>
  <si>
    <t>FO-25-1820769</t>
  </si>
  <si>
    <t>13/11/2025 SE ESCALA AL COORDINADOR DE ZONA PARA ENTREGA DE ROLLOS EN SITIO | 13/11/2025 SE REALIZA ENTREGA DE 70 ROLLOS CON VISITA.</t>
  </si>
  <si>
    <t>3011758</t>
  </si>
  <si>
    <t>3007025031</t>
  </si>
  <si>
    <t>ARRIO ISLA DEL ROSARIO CIENAG</t>
  </si>
  <si>
    <t>FO-25-1820765</t>
  </si>
  <si>
    <t>13/11/2025 SE ESCALA AL COORDINADOR DE ZONA PARA ENTREGA DE ROLLOS EN SITIO | 14/11/2025 SE REALIZA ENTREGA DE 50 ROLLOS PARA DATÁFONO A SATISFACCIÓN DEL CLIENTE</t>
  </si>
  <si>
    <t>3011832</t>
  </si>
  <si>
    <t>3007059002</t>
  </si>
  <si>
    <t>PTM CUCUTA CARRUSEL DISTRIBUCI</t>
  </si>
  <si>
    <t>FO-25-1820762</t>
  </si>
  <si>
    <t>13/11/2025 SE ESCALA AL COORDINADOR DE ZONA PARA ENTREGA DE ROLLOS EN SITIO | 14/11/2025 SE VISITA COMERCIO Y SE ENTREGAN 30 ROLLOS OK</t>
  </si>
  <si>
    <t>3011836</t>
  </si>
  <si>
    <t>3007080729</t>
  </si>
  <si>
    <t>BARRIO EL CENTRO CUCUTA 86</t>
  </si>
  <si>
    <t>FO-25-1820759</t>
  </si>
  <si>
    <t>13/11/2025 SE ESCALA AL COORDINADOR DE ZONA PARA ENTREGA DE ROLLOS EN SITIO | 14/11/2025 SE VISITA COMERCIO Y SE ENTREGAN 30 ROLLOS OK.</t>
  </si>
  <si>
    <t>3011872</t>
  </si>
  <si>
    <t>3007069261</t>
  </si>
  <si>
    <t>BARRIO SAN ANTONIO BOGOTA 9</t>
  </si>
  <si>
    <t>FO-25-1820757</t>
  </si>
  <si>
    <t>13/11/2025 SE ESCALA AL COORDINADOR DE ZONA PARA ENTREGA DE ROLLOS EN SITIO | 14/11/2025 SE LLEGA A LA DIRECCIÓN INDICADA Y SE ENTREGAN 30 ROLLOS RBM SIN MANIPULAR EQUIPOS</t>
  </si>
  <si>
    <t>3011893</t>
  </si>
  <si>
    <t>3007068961</t>
  </si>
  <si>
    <t>BARRIO CENTRO LOPEZ DE MICAY</t>
  </si>
  <si>
    <t>FO-25-1820936</t>
  </si>
  <si>
    <t>13/11/2025 SE REALIZA ENVIO DE ROLLOS CON OPERADOR LOGISTICO | 27/11/2025 SE REALIZA ENVIO DE 50 ROLLOS, CON LA GUIA 2248145391 SERVIENTREGA. SE CONFIRMA ENTREGA EXITOSA POR PARTE DE LA TRANSPORTADORA</t>
  </si>
  <si>
    <t>3011900</t>
  </si>
  <si>
    <t>3007075345</t>
  </si>
  <si>
    <t>BARRIO SAN ANTONIO LOPEZ DE MI</t>
  </si>
  <si>
    <t>FO-25-1825253</t>
  </si>
  <si>
    <t>13/11/2025 SE CONFIRMAN DATOS, SE REALIZA ENVIO POR OPERADOR LOGISTICO | 20/11/2025 SE REALIZA ENVIO DE 30 ROLLOS, CON LA GUIA 2248145397 SERVIENTREGA. SE CONFIRMA ENTREGA EXITOSA POR PARTE DE LA TRANSPORTADORA</t>
  </si>
  <si>
    <t>3012358</t>
  </si>
  <si>
    <t>FO-25-1821577</t>
  </si>
  <si>
    <t>13/11/2025 SE ESCALA AL COORDINADOR DE ZONA PARA ENTREGA DE ROLLOS EN SITIO | 14/11/2025 SE REALIZA ENVÍO DE 40 ROLLOS POR SOLICITUD DEL CLIENTE, A LA DIRECCIÓN ASIGNADA.</t>
  </si>
  <si>
    <t>3012368</t>
  </si>
  <si>
    <t>3007077194</t>
  </si>
  <si>
    <t>BARRIO VILLANUEVA BARRANQUILLA</t>
  </si>
  <si>
    <t>FO-25-1821573</t>
  </si>
  <si>
    <t>13/11/2025 SE ESCALA AL COORDINADOR DE ZONA PARA ENTREGA DE ROLLOS EN SITIO | 14/11/2025 SE ENTREGAN 40 ROLLOS DE LA RED RBM EXITOSOS</t>
  </si>
  <si>
    <t>3013006</t>
  </si>
  <si>
    <t>3007060612</t>
  </si>
  <si>
    <t>BARRIO DIVINO NINO BOGOTA</t>
  </si>
  <si>
    <t>FO-25-1821569</t>
  </si>
  <si>
    <t>13/11/2025 SE ESCALA AL COORDINADOR DE ZONA PARA ENTREGA DE ROLLOS EN SITIO | 15/11/2025 SE LLEGA A COMERCIO, SE ENTREGAN ROLLOS, SIN MANIPULACIÓN DEL EQUIPO SIN NOVEDAD</t>
  </si>
  <si>
    <t>3013012</t>
  </si>
  <si>
    <t>3007079796</t>
  </si>
  <si>
    <t>BARRIO CENTRO TIERRALTA 14</t>
  </si>
  <si>
    <t>FO-25-1821740</t>
  </si>
  <si>
    <t>13/11/2025 SE REALIZA ENVIO DE ROLLOS CON OPERADOR LOGISTICO | 19/11/2025 SE REALIZA ENVIO DE 10 ROLLOS, CON LA GUIA 2265100486 SERVIENTREGA. SE CONFIRMA ENTREGA EXITOSA POR PARTE DE LA TRANSPORTADORA</t>
  </si>
  <si>
    <t>3013048</t>
  </si>
  <si>
    <t>3007051278</t>
  </si>
  <si>
    <t>PTM ARMENIA LA SEN@L</t>
  </si>
  <si>
    <t>FO-25-1822928</t>
  </si>
  <si>
    <t>13/11/2025 SE ESCALA AL COORDINADOR DE ZONA PARA ENTREGA DE ROLLOS EN SITIO | 18/11/2025 SE VISITA COMERCIO SE REALIZÓ ENTREGA DE 60 ROLLOS</t>
  </si>
  <si>
    <t>3013195</t>
  </si>
  <si>
    <t>FO-25-1822916</t>
  </si>
  <si>
    <t>3013256</t>
  </si>
  <si>
    <t>3007049448</t>
  </si>
  <si>
    <t>BARRIO LAS FERIAS BOGOTA 3</t>
  </si>
  <si>
    <t>FO-25-1822921</t>
  </si>
  <si>
    <t>13/11/2025 SE ESCALA AL COORDINADOR DE ZONA PARA ENTREGA DE ROLLOS EN SITIO | 14/11/2025 SE VISITA COMERCIO SE ENTREGA ROLLOS DE REDEBAN 80 OK</t>
  </si>
  <si>
    <t>3013573</t>
  </si>
  <si>
    <t>3007049320</t>
  </si>
  <si>
    <t>BARRIO EL PRADO MONTERIA 2</t>
  </si>
  <si>
    <t>FO-25-1822909</t>
  </si>
  <si>
    <t>13/11/2025 SE ESCALA AL COORDINADOR DE ZONA PARA ENTREGA DE ROLLOS EN SITIO | 14/11/2025 SE REALIZA ENTREGA DE 40 ROLLOS REDEBAN PARA EL CB  BANCOLOMBIA, NO SE MANIPULAN EQUIPOS</t>
  </si>
  <si>
    <t>41791</t>
  </si>
  <si>
    <t>3013694</t>
  </si>
  <si>
    <t>3007074585</t>
  </si>
  <si>
    <t>TARQUI</t>
  </si>
  <si>
    <t>PTM LA PAMPA TARQUI GRANERO LA</t>
  </si>
  <si>
    <t>FO-25-1825548</t>
  </si>
  <si>
    <t>13/11/2025 SE REALIZA ENVIO DE ROLLOS CON OPERADOR LOGISTICO | 14/11/2025 SE ENVÍA 10 ROLLOS SIN NOVEDAD , SE ENVÍA FOTO DE LA GUÍA AL CLIENTE</t>
  </si>
  <si>
    <t>3013829</t>
  </si>
  <si>
    <t>3007049572</t>
  </si>
  <si>
    <t>PTM CAREPA  ALMERKAR EL CERRO</t>
  </si>
  <si>
    <t>FO-25-1822900</t>
  </si>
  <si>
    <t>13/11/2025 SE ESCALA AL COORDINADOR DE ZONA PARA ENTREGA DE ROLLOS EN SITIO | 14/11/2025 ENVIO DIRECTO CON EL CONDUCTOR, ENTREGA CONFIRMADA CON EL CLIENTE</t>
  </si>
  <si>
    <t>3013857</t>
  </si>
  <si>
    <t>3007082046</t>
  </si>
  <si>
    <t>DISTRICOL JHOJANCEL</t>
  </si>
  <si>
    <t>FO-25-1823528</t>
  </si>
  <si>
    <t>13/11/2025 SE CONFIRMAN DATOS, SE REALIZA ENVIO POR OPERADOR LOGISTICO | 14/11/2025 SE REALIZA ENVIO DE 16 ROLLOS, CON LA GUIA 2277307812 SERVIENTREGA. SE CONFIRMA ENTREGA EXITOSA POR PARTE DE LA TRANSPORTADORA</t>
  </si>
  <si>
    <t>3013895</t>
  </si>
  <si>
    <t>3007030490</t>
  </si>
  <si>
    <t>COMCARD REMEDIOS COOPERATIVA</t>
  </si>
  <si>
    <t>FO-25-1823299</t>
  </si>
  <si>
    <t>15/11/2025 SE REALIZA ENVIO DE ROLLOS POR FLOTA | 21/11/2025 SE ENVÍAN ROLLOS POR FLOTA SE HABLA CON LA USUARIA PARA QUE LOS RECIBA ( EL USUARIO YA SABE DEL ENVÍO, SE LLAMA ANTES DE ENVIAR LOS ROLLOS). 21/11 SE CONFIRMA HOY CON SEÑORA ANA MARIA QUE YA RECLAMO LOS ROLLOS. YA LOS TIENE EN SU PODER.</t>
  </si>
  <si>
    <t>3014011</t>
  </si>
  <si>
    <t>3007069078</t>
  </si>
  <si>
    <t>BARRIO CARMELITA PUERTO ASIS</t>
  </si>
  <si>
    <t>FO-25-1823903</t>
  </si>
  <si>
    <t>13/11/2025 SE CONFIRMAN DATOS, SE REALIZA ENVIO POR OPERADOR LOGISTICO | 25/11/2025 SE REALIZA ENVIO DE 30 ROLLOS, CON LA GUIA 2248145393 SERVIENTREGA. SE CONFIRMA ENTREGA EXITOSA POR PARTE DE LA TRANSPORTADORA</t>
  </si>
  <si>
    <t>3014537</t>
  </si>
  <si>
    <t>3007034943</t>
  </si>
  <si>
    <t>COMCARD SAMANA BETANCUR LOPEZ</t>
  </si>
  <si>
    <t>FO-25-1824893</t>
  </si>
  <si>
    <t>13/11/2025 SE CONFIRMAN DATOS, SE REALIZA ENVIO POR OPERADOR LOGISTICO | 23/11/2025 SE REALIZA ENVIO DE 50 ROLLOS, CON LA GUIA 2081069932 SERVIENTREGA. SE CONFIRMA ENTREGA EXITOSA POR PARTE DE LA TRANSPORTADORA</t>
  </si>
  <si>
    <t>3014578</t>
  </si>
  <si>
    <t>3007063960</t>
  </si>
  <si>
    <t>DISTRICOL MERCADOS HATO NUEVO</t>
  </si>
  <si>
    <t>FO-25-1822977</t>
  </si>
  <si>
    <t>13/11/2025 SE ESCALA AL COORDINADOR DE ZONA PARA ENTREGA DE ROLLOS EN SITIO | 17/11/2025 SE REALIZA ENTREGA DE 100 ROLLOS POR EL OPERADOR VELOCES CON LA GUIA V4001810595</t>
  </si>
  <si>
    <t>3014612</t>
  </si>
  <si>
    <t>FO-25-1822896</t>
  </si>
  <si>
    <t>13/11/2025 SE ESCALA AL COORDINADOR DE ZONA PARA ENTREGA DE ROLLOS EN SITIO | 17/11/2025 SE HACE ENNVIO DE 60 ROLLOS  CON CARRO QUE CLIENTE INDICA , SE DEJA ORDEN ABIERTA A LA ESPERA A CLIENTE CONFIRME RECIBIDO</t>
  </si>
  <si>
    <t>3014639</t>
  </si>
  <si>
    <t>3007037687</t>
  </si>
  <si>
    <t>DISTRICOL AUTOSERVICIO LA CANA</t>
  </si>
  <si>
    <t>FO-25-1822973</t>
  </si>
  <si>
    <t>13/11/2025 SE ESCALA AL COORDINADOR DE ZONA PARA ENTREGA DE ROLLOS EN SITIO | 14/11/2025 EN LA VISITA TÉCNICA SE REALIZÓ LA ENTREGA DE 60 ROLLOS DE REDEBAN PARA EL CB.</t>
  </si>
  <si>
    <t>3014644</t>
  </si>
  <si>
    <t>3007015776</t>
  </si>
  <si>
    <t>OPRAP EXITO BOSA</t>
  </si>
  <si>
    <t>FO-25-1822968</t>
  </si>
  <si>
    <t>13/11/2025 SE ESCALA AL COORDINADOR DE ZONA PARA ENTREGA DE ROLLOS EN SITIO | 14/11/2025 SE HACE ENTREGA DE ROLLOS DE REDEBAN</t>
  </si>
  <si>
    <t>3014660</t>
  </si>
  <si>
    <t>3007069669</t>
  </si>
  <si>
    <t>PTM ZAPATA MARANDIS</t>
  </si>
  <si>
    <t>FO-25-1823325</t>
  </si>
  <si>
    <t>15/11/2025 SE ESCALA AL COORDINADOR DE ZONA PARA ENTREGA DE ROLLOS EN SITIO | 14/11/2025 ENVIO ROLLOS POR FLOTA, ENTREGA CONFIRMADA CON EL CLIENTE</t>
  </si>
  <si>
    <t>3014700</t>
  </si>
  <si>
    <t>FO-25-1822980</t>
  </si>
  <si>
    <t>13/11/2025 SE ESCALA AL COORDINADOR DE ZONA PARA ENTREGA DE ROLLOS EN SITIO | 17/11/2025 SE REALIZA ENTREGA DE 80 ROLLOS POR EL OPERADOR VELOCES CON LA GUIA V4001810594</t>
  </si>
  <si>
    <t>3014716</t>
  </si>
  <si>
    <t>3007048891</t>
  </si>
  <si>
    <t>PTM  MEDELLIN  TIENDA MI SA</t>
  </si>
  <si>
    <t>FO-25-1822971</t>
  </si>
  <si>
    <t>13/11/2025 SE ESCALA AL COORDINADOR DE ZONA PARA ENTREGA DE ROLLOS EN SITIO | 19/11/2025 SE REALIZA ENTREGA DE 40 ROLLOS POR EL OPERADOR VELOCES CON LA GUIA V4001810596</t>
  </si>
  <si>
    <t>3014744</t>
  </si>
  <si>
    <t>3007075437</t>
  </si>
  <si>
    <t>BARRIO BALTAZAR TURBO 3</t>
  </si>
  <si>
    <t>FO-25-1823322</t>
  </si>
  <si>
    <t>15/11/2025 SE ESCALA AL COORDINADOR DE ZONA PARA ENTREGA DE ROLLOS EN SITIO | 18/11/2025 ENTREGA ROLLOS EN SITIO</t>
  </si>
  <si>
    <t>3014765</t>
  </si>
  <si>
    <t>FO-25-1823816</t>
  </si>
  <si>
    <t>13/11/2025 SE ESCALA AL COORDINADOR DE ZONA PARA ENTREGA DE ROLLOS EN SITIO | 15/11/2025 NO SE REALIZA DESPLAZAMIENTO POR FUERTES LLUVIAS EN EL SECTOR | 18/11/2025 DURANTE LA VISITA TECNICA SE REALIZA ENTREGA DE ROLLOS PARA DATÁFONO NO SE MANIPULAN EQUIPOS SIN NOVEDAD EN ENTREGA</t>
  </si>
  <si>
    <t>3014773</t>
  </si>
  <si>
    <t>3007059440</t>
  </si>
  <si>
    <t>PTM BARRANQUILLA DROGUERIA DJ</t>
  </si>
  <si>
    <t>FO-25-1823811</t>
  </si>
  <si>
    <t>13/11/2025 SE ESCALA AL COORDINADOR DE ZONA PARA ENTREGA DE ROLLOS EN SITIO | 14/11/2025 SE REALIZA VISITA SE ENTREGA 50 ROLLOS</t>
  </si>
  <si>
    <t>3015074</t>
  </si>
  <si>
    <t>3007059778</t>
  </si>
  <si>
    <t>PTM CUCUTA DROGUERIA FARMAPRAD</t>
  </si>
  <si>
    <t>FO-25-1823803</t>
  </si>
  <si>
    <t>13/11/2025 SE ESCALA AL COORDINADOR DE ZONA PARA ENTREGA DE ROLLOS EN SITIO | 18/11/2025 SE ENTREGAN 60 ROLLOS RBM</t>
  </si>
  <si>
    <t>3015101</t>
  </si>
  <si>
    <t>3007031465</t>
  </si>
  <si>
    <t>ARRIO CENTRO</t>
  </si>
  <si>
    <t>FO-25-1823981</t>
  </si>
  <si>
    <t>13/11/2025 SE REALIZA ENVIO DE ROLLOS CON OPERADOR LOGISTICO | 20/11/2025 SE REALIZA ENVIO DE 70 ROLLOS, CON LA GUIA 2277307813 SERVIENTREGA. SE CONFIRMA ENTREGA EXITOSA POR PARTE DE LA TRANSPORTADORA</t>
  </si>
  <si>
    <t>3015110</t>
  </si>
  <si>
    <t>3007078715</t>
  </si>
  <si>
    <t>PTM FLORIDABLANCA FERRETERIA Y</t>
  </si>
  <si>
    <t>FO-25-1823807</t>
  </si>
  <si>
    <t>13/11/2025 SE ESCALA AL COORDINADOR DE ZONA PARA ENTREGA DE ROLLOS EN SITIO | 14/11/2025 SE VISITA COMERCIO SE REALIZA LA ENTREGA DE 30 ROLLOS RBM CB OPERATIVO</t>
  </si>
  <si>
    <t>3015113</t>
  </si>
  <si>
    <t>FO-25-1823977</t>
  </si>
  <si>
    <t>13/11/2025 SE REALIZA ENVIO DE ROLLOS CON OPERADOR LOGISTICO | 19/11/2025 SE INGRESA SE ENTREGAN 30 ROLLOS RBM</t>
  </si>
  <si>
    <t>3015126</t>
  </si>
  <si>
    <t>3007078401</t>
  </si>
  <si>
    <t>FO-25-1823804</t>
  </si>
  <si>
    <t>13/11/2025 SE ESCALA AL COORDINADOR DE ZONA PARA ENTREGA DE ROLLOS EN SITIO | 17/11/2025 SE REALIZA ENTREGA DE 20 ROLLOS POR EL OPERADOR VELOCES CON LA GUIA V4001810597</t>
  </si>
  <si>
    <t>3015140</t>
  </si>
  <si>
    <t>FO-25-1823974</t>
  </si>
  <si>
    <t>13/11/2025 SE REALIZA ENVIO DE ROLLOS CON OPERADOR LOGISTICO | 14/11/2025 SE REALIZA VISITA A COMERCIO Y SE ENTREGAN 50 ROLLOS CON VISITA NO SE MANIPULA EQUIPOS</t>
  </si>
  <si>
    <t>3015153</t>
  </si>
  <si>
    <t>3007010689</t>
  </si>
  <si>
    <t>CARMEN DE ATRATO III - CHOCO</t>
  </si>
  <si>
    <t>FO-25-1828567</t>
  </si>
  <si>
    <t>14/11/2025 SE PROCEDE A CERRAR USUARIO INDICA QUE NO SOLICITO ROLLOS, SOLICITO EL CAMBIO DE AVISO EXTERIOR</t>
  </si>
  <si>
    <t>3015264</t>
  </si>
  <si>
    <t>3007055340</t>
  </si>
  <si>
    <t>BARRIO VEREDA LA CRISTALINA PU</t>
  </si>
  <si>
    <t>FO-25-1825345</t>
  </si>
  <si>
    <t>13/11/2025 SE ESCALA AL COORDINADOR DE ZONA PARA ENTREGA DE ROLLOS EN SITIO | 14/11/2025 SE REALIZA ENTREGA DE 40 ROLLOS DONDE INDICA EL COMERCIO GILMA</t>
  </si>
  <si>
    <t>3015311</t>
  </si>
  <si>
    <t>3007031389</t>
  </si>
  <si>
    <t>BARRIO LA CRISTALINA 2</t>
  </si>
  <si>
    <t>FO-25-1823972</t>
  </si>
  <si>
    <t>13/11/2025 SE REALIZA ENVIO DE ROLLOS CON OPERADOR LOGISTICO | 18/11/2025 SE REALIZA ENVIO DE 30 ROLLOS, CON LA GUIA 2235596651 SERVIENTREGA. SE CONFIRMA ENTREGA EXITOSA POR PARTE DE LA TRANSPORTADORA</t>
  </si>
  <si>
    <t>3015374</t>
  </si>
  <si>
    <t>3007030876</t>
  </si>
  <si>
    <t>COMCARD TURBO CELESTE</t>
  </si>
  <si>
    <t>FO-25-1823800</t>
  </si>
  <si>
    <t>13/11/2025 SE ESCALA AL COORDINADOR DE ZONA PARA ENTREGA DE ROLLOS EN SITIO | 19/11/2025 ENTREGA DE 140 ROLLOS</t>
  </si>
  <si>
    <t>3015429</t>
  </si>
  <si>
    <t>3007050148</t>
  </si>
  <si>
    <t>PTM MEDELLIN TIENDA LUISA LOPE</t>
  </si>
  <si>
    <t>FO-25-1823799</t>
  </si>
  <si>
    <t>13/11/2025 SE ESCALA AL COORDINADOR DE ZONA PARA ENTREGA DE ROLLOS EN SITIO | 19/11/2025 SE REALIZA ENTREGA DE 80 ROLLOS POR EL OPERADOR VELOCES CON LA GUIA V4001810598</t>
  </si>
  <si>
    <t>3015430</t>
  </si>
  <si>
    <t>3007075304</t>
  </si>
  <si>
    <t>DISTRICOL CAMPOAGROP S.A.S</t>
  </si>
  <si>
    <t>FO-25-1823969</t>
  </si>
  <si>
    <t>13/11/2025 SE CONFIRMAN DATOS, SE REALIZA ENVIO POR OPERADOR LOGISTICO | 27/11/2025 SE REALIZA ENVIO DE 20 ROLLOS, CON LA GUIA 284607533 SERVIENTREGA. SE CONFIRMA ENTREGA EXITOSA POR PARTE DE LA TRANSPORTADORA</t>
  </si>
  <si>
    <t>3015697</t>
  </si>
  <si>
    <t>3007075162</t>
  </si>
  <si>
    <t>DISTRICOL FERRETERIA ESPANA</t>
  </si>
  <si>
    <t>FO-25-1824932</t>
  </si>
  <si>
    <t>13/11/2025 SE ESCALA AL COORDINADOR DE ZONA PARA ENTREGA DE ROLLOS EN SITIO | 15/11/2025 SE INGRESA SE ENTREGA 30 ROLLOS RBM</t>
  </si>
  <si>
    <t>3015701</t>
  </si>
  <si>
    <t>3007081934</t>
  </si>
  <si>
    <t>PTM BOGOTA COMUNICACIONES C.A</t>
  </si>
  <si>
    <t>FO-25-1823796</t>
  </si>
  <si>
    <t>13/11/2025 SE ESCALA AL COORDINADOR DE ZONA PARA ENTREGA DE ROLLOS EN SITIO | 14/11/2025 DURANTE LA VISITA TECNICA SE REALIZA ENTREGA DE ROLLOS PARA DATÁFONO NO SE MANIPULAN EQUIPOS SIN NOVEDAD EN ENTREGA</t>
  </si>
  <si>
    <t>3015733</t>
  </si>
  <si>
    <t>3007011009</t>
  </si>
  <si>
    <t>UERTO COLOMBIA II - ATLANTICO</t>
  </si>
  <si>
    <t>FO-25-1824854</t>
  </si>
  <si>
    <t>13/11/2025 SE ESCALA AL COORDINADOR DE ZONA PARA ENTREGA DE ROLLOS EN SITIO | 14/11/2025 SE ENTREGAN 110 ROLLOS</t>
  </si>
  <si>
    <t>3015758</t>
  </si>
  <si>
    <t>3007038190</t>
  </si>
  <si>
    <t>PTM BARRANCABERMEJA REAL</t>
  </si>
  <si>
    <t>FO-25-1825451</t>
  </si>
  <si>
    <t>13/11/2025 SE REALIZA ENVIO DE ROLLOS POR FLOTA | 18/11/2025 SE ENVÍA 20 ROLLOS PARA LA FORTUNA , CLIENTE CONFIRMA RECIBIDO DE LOS ROLLOS.</t>
  </si>
  <si>
    <t>3016003</t>
  </si>
  <si>
    <t>3007012040</t>
  </si>
  <si>
    <t>ZONA BANANERA   MAGDALENA</t>
  </si>
  <si>
    <t>FO-25-1824250</t>
  </si>
  <si>
    <t>13/11/2025 SE ESCALA AL COORDINADOR DE ZONA PARA ENTREGA DE ROLLOS EN SITIO | 15/11/2025 SE REALIZA ENTREGA DE 50 ROLLOS PARA DATÁFONO A SATISFACCIÓN DEL CLIENTE</t>
  </si>
  <si>
    <t>23815</t>
  </si>
  <si>
    <t>3017471</t>
  </si>
  <si>
    <t>3007028877</t>
  </si>
  <si>
    <t>TUCHIN</t>
  </si>
  <si>
    <t>BARRIO CENTRO TUCHIN</t>
  </si>
  <si>
    <t>FO-25-1829899</t>
  </si>
  <si>
    <t>14/11/2025 SE CONFIRMAN DATOS, SE REALIZA ENVIO POR OPERADOR LOGISTICO | 20/11/2025 SE COMUNICA CON EL USUARIO VIA WHATSAPP DONDE INFORMA QUE AUN NO RECIBE LOS ROLLOS | 21/11/2025 SE COMUNICA CON EL USUARIO VIA WHATSAPP DONDE INFORMA QUE AUN NO RECIBE LOS ROLLOS | 22/11/2025 SE REALIZA ENVIO DE 50 ROLLOS, CON LA GUIA 46778000152 COORDINADORA . SE CONFIRMA ENTREGA EXITOSA POR PARTE DE LA TRANSPORTADORA</t>
  </si>
  <si>
    <t>19517</t>
  </si>
  <si>
    <t>3017488</t>
  </si>
  <si>
    <t>3007029896</t>
  </si>
  <si>
    <t>PAEZ</t>
  </si>
  <si>
    <t>CALLE PRINCIPAL PAEZ CAUCA</t>
  </si>
  <si>
    <t>FO-25-1828740</t>
  </si>
  <si>
    <t>14/11/2025 SE CONFIRMAN DATOS, SE REALIZA ENVIO POR OPERADOR LOGISTICO | 24/11/2025 EN COMUNICACIÓN CON EL USUARIO NOS CONFIRMA QUE AUN NO LE HAN LLEGADO LOS ROLLOS | 26/11/2025 SE REALIZA ENVIO DE 30 ROLLOS, CON LA GUIA 2248145398 SERVIENTREGA. SE CONFIRMA ENTREGA EXITOSA POR PARTE DE LA TRANSPORTADORA</t>
  </si>
  <si>
    <t>3017551</t>
  </si>
  <si>
    <t>3007035277</t>
  </si>
  <si>
    <t>DISTRICOL DISTRIBUIDORA SOPETR</t>
  </si>
  <si>
    <t>FO-25-1826682</t>
  </si>
  <si>
    <t>14/11/2025 SE ESCALA AL COORDINADOR DE ZONA PARA ENTREGA DE ROLLOS EN SITIO | 20/11/2025 SE LE ENTREGAN 40 ROLLOS A SEBASTIÁN MONSALVE.</t>
  </si>
  <si>
    <t>3017574</t>
  </si>
  <si>
    <t>3007071065</t>
  </si>
  <si>
    <t>BARRIO ISLA DEL SOL BOGOTA 3</t>
  </si>
  <si>
    <t>FO-25-1826679</t>
  </si>
  <si>
    <t>14/11/2025 SE ESCALA AL COORDINADOR DE ZONA PARA ENTREGA DE ROLLOS EN SITIO | 18/11/2025 DURANTE LA VISITA TECNICA SE REALIZA ENTREGA DE ROLLOS PARA DATÁFONO NO SE MANIPULAN EQUIPOS</t>
  </si>
  <si>
    <t>3017773</t>
  </si>
  <si>
    <t>3007033798</t>
  </si>
  <si>
    <t>BARRIO SAMARIA ITAGUI 2</t>
  </si>
  <si>
    <t>FO-25-1826676</t>
  </si>
  <si>
    <t>14/11/2025 SE ESCALA AL COORDINADOR DE ZONA PARA ENTREGA DE ROLLOS EN SITIO | 20/11/2025 SE REALIZA ENTREGA DE 20 ROLLOS POR EL OPERADOR CABIFY CON LA GUIA V4001826061</t>
  </si>
  <si>
    <t>3018041</t>
  </si>
  <si>
    <t>FO-25-1826675</t>
  </si>
  <si>
    <t>14/11/2025 SE ESCALA AL COORDINADOR DE ZONA PARA ENTREGA DE ROLLOS EN SITIO | 15/11/2025 SE REALIZA ENTREGA DE 70 ROLLOS</t>
  </si>
  <si>
    <t>3018061</t>
  </si>
  <si>
    <t>3007067132</t>
  </si>
  <si>
    <t>BARRIO PUERTO LLERAS CUCUTA 1</t>
  </si>
  <si>
    <t>FO-25-1826829</t>
  </si>
  <si>
    <t>14/11/2025 SE ESCALA AL COORDINADOR DE ZONA PARA ENTREGA DE ROLLOS EN SITIO | 20/11/2025 SE REALIZO VISITA A LA DIRECCIÓN ASIGNADA POR EL CLIENTE EN LA CIUDAD DE CUCUTA Y SE HIZO ENTREGA DE 30 ROLLOS TODO OK</t>
  </si>
  <si>
    <t>3018474</t>
  </si>
  <si>
    <t>3007042486</t>
  </si>
  <si>
    <t>PTM TURBO DESEABLE DE ALBEIRO</t>
  </si>
  <si>
    <t>FO-25-1827418</t>
  </si>
  <si>
    <t>14/11/2025 SE ESCALA AL COORDINADOR DE ZONA PARA ENTREGA DE ROLLOS EN SITIO | 19/11/2025 SE ENVIAN ROLLOS CON EL CONDUCTOR Y SE CONFIRMA EL RECIBIDO POR PARTE DEL USUARIO</t>
  </si>
  <si>
    <t>3018476</t>
  </si>
  <si>
    <t>3007078673</t>
  </si>
  <si>
    <t>PTM BUCARAMANGA GIXI PAPELERIA</t>
  </si>
  <si>
    <t>FO-25-1827415</t>
  </si>
  <si>
    <t>14/11/2025 SE ESCALA AL COORDINADOR DE ZONA PARA ENTREGA DE ROLLOS EN SITIO | 14/11/2025 SE HACE PRESENCIA EN COMERCIO SE REALIZA ENTREGA DE 30 ROLLOS</t>
  </si>
  <si>
    <t>3019348</t>
  </si>
  <si>
    <t>FO-25-1828266</t>
  </si>
  <si>
    <t>14/11/2025 SE ESCALA AL COORDINADOR DE ZONA PARA ENTREGA DE ROLLOS EN SITIO | 15/11/2025 SE REALIZA LA ENTREGA DE.250 ROLLOS</t>
  </si>
  <si>
    <t>3019465</t>
  </si>
  <si>
    <t>3007069366</t>
  </si>
  <si>
    <t>DISTRICOL MULTINET JC</t>
  </si>
  <si>
    <t>FO-25-1828270</t>
  </si>
  <si>
    <t>14/11/2025 SE ESCALA AL COORDINADOR DE ZONA PARA ENTREGA DE ROLLOS EN SITIO | 15/11/2025 SE REALIZA ENTREGA DE 130 ROLLOS TÉRMICOS REDEBAN</t>
  </si>
  <si>
    <t>3019495</t>
  </si>
  <si>
    <t>3007070358</t>
  </si>
  <si>
    <t>BARRIO LA ARROBLEDA CALOTO</t>
  </si>
  <si>
    <t>FO-25-1828263</t>
  </si>
  <si>
    <t>14/11/2025 SE ESCALA AL COORDINADOR DE ZONA PARA ENTREGA DE ROLLOS EN SITIO | 18/11/2025 SE REALIZA ENTREGA DE 50 ROLLOS REDEBAN CON VISITA, NO SE INTERVIENE EQUIPOS</t>
  </si>
  <si>
    <t>3019623</t>
  </si>
  <si>
    <t>3007038593</t>
  </si>
  <si>
    <t>DISTRICOL CARNICERIA SALAMAR</t>
  </si>
  <si>
    <t>FO-25-1828348</t>
  </si>
  <si>
    <t>14/11/2025 SE REALIZA ENVIO DE ROLLOS CON OPERADOR LOGISTICO | 21/11/2025 SE REALIZA ENVIO DE 30 ROLLOS, CON LA GUIA 2277307814 SERVIENTREGA. SE CONFIRMA ENTREGA EXITOSA POR PARTE DE LA TRANSPORTADORA</t>
  </si>
  <si>
    <t>3019819</t>
  </si>
  <si>
    <t>3007055924</t>
  </si>
  <si>
    <t>DISTRICOL INVERS MARIATRINIDAD</t>
  </si>
  <si>
    <t>FO-25-1828258</t>
  </si>
  <si>
    <t>14/11/2025 SE ESCALA AL COORDINADOR DE ZONA PARA ENTREGA DE ROLLOS EN SITIO | 20/11/2025 SE VISITA COMERCIO Y SE HACE ENTREGA DE 160 ROLLOS AL SEÑOR LUIS CARLOS ARRIETA.</t>
  </si>
  <si>
    <t>3019843</t>
  </si>
  <si>
    <t>3007063047</t>
  </si>
  <si>
    <t>BARRIO DANUBIO AZUL BOGOTA 5</t>
  </si>
  <si>
    <t>FO-25-1828255</t>
  </si>
  <si>
    <t>14/11/2025 SE ESCALA AL COORDINADOR DE ZONA PARA ENTREGA DE ROLLOS EN SITIO | 15/11/2025 SE REALIZA ENTREGA DE 50 ROLLOS</t>
  </si>
  <si>
    <t>3020076</t>
  </si>
  <si>
    <t>3007071956</t>
  </si>
  <si>
    <t>CALI GAITAN</t>
  </si>
  <si>
    <t>FO-25-1828825</t>
  </si>
  <si>
    <t>14/11/2025 SE ESCALA AL COORDINADOR DE ZONA PARA ENTREGA DE ROLLOS EN SITIO | 15/11/2025 SE ENTREGAN 30 ROLLOS A MONICA PARRA</t>
  </si>
  <si>
    <t>3020089</t>
  </si>
  <si>
    <t>3007018323</t>
  </si>
  <si>
    <t>LAS CABANAS III BELLO</t>
  </si>
  <si>
    <t>FO-25-1828821</t>
  </si>
  <si>
    <t>14/11/2025 SE ESCALA AL COORDINADOR DE ZONA PARA ENTREGA DE ROLLOS EN SITIO | 20/11/2025 SE REALIZA ENTREGA DE 30 ROLLOS POR EL OPERADOR CABIFY CON LA GUIA V4001826062</t>
  </si>
  <si>
    <t>3020215</t>
  </si>
  <si>
    <t>3007029726</t>
  </si>
  <si>
    <t>BARRIO ANTONIO GALAN BOGOTA</t>
  </si>
  <si>
    <t>FO-25-1828822</t>
  </si>
  <si>
    <t>14/11/2025 SE ESCALA AL COORDINADOR DE ZONA PARA ENTREGA DE ROLLOS EN SITIO | 15/11/2025 ENTREGA DE 30 ROLLOS NO SE MANIPULAN EQUIPOS</t>
  </si>
  <si>
    <t>3020229</t>
  </si>
  <si>
    <t>FO-25-1828820</t>
  </si>
  <si>
    <t>14/11/2025 SE ESCALA AL COORDINADOR DE ZONA PARA ENTREGA DE ROLLOS EN SITIO | 20/11/2025 SE REALIZA ENTREGA DE 40 ROLLOS POR EL OPERADOR VELOCES CON LA GUIA V4001826063</t>
  </si>
  <si>
    <t>3020259</t>
  </si>
  <si>
    <t>3007076243</t>
  </si>
  <si>
    <t>BARRIO EL CENTRO TULUA 1</t>
  </si>
  <si>
    <t>FO-25-1828816</t>
  </si>
  <si>
    <t>14/11/2025 SE ESCALA AL COORDINADOR DE ZONA PARA ENTREGA DE ROLLOS EN SITIO | 15/11/2025 SE REALIZA ENTREGA DE 30 ROLLOS REDEBAN</t>
  </si>
  <si>
    <t>3020368</t>
  </si>
  <si>
    <t>3007049127</t>
  </si>
  <si>
    <t>PTM  BELLO DROGUERIA J E SALUD</t>
  </si>
  <si>
    <t>FO-25-1839882</t>
  </si>
  <si>
    <t>20/11/2025 SE ESCALA AL COORDINADOR DE ZONA PARA ENTREGA DE ROLLOS EN SITIO | 25/11/2025 SE REALIZA ENTREGA DE 70 ROLLOS OK</t>
  </si>
  <si>
    <t>3020377</t>
  </si>
  <si>
    <t>3007080083</t>
  </si>
  <si>
    <t>BARRIO ROBLEDO PAJARITI MACARENA MEDELLIN</t>
  </si>
  <si>
    <t>FO-25-1828815</t>
  </si>
  <si>
    <t>14/11/2025 SE ESCALA AL COORDINADOR DE ZONA PARA ENTREGA DE ROLLOS EN SITIO | 20/11/2025 SE REALIZA ENTREGA DE 20 ROLLOS POR EL OPERADOR VELOCES CON LA GUIA V4001826064</t>
  </si>
  <si>
    <t>3020387</t>
  </si>
  <si>
    <t>3007074185</t>
  </si>
  <si>
    <t>PTM MEDELLIN  EL ROI EL DIOS Q</t>
  </si>
  <si>
    <t>FO-25-1828812</t>
  </si>
  <si>
    <t>14/11/2025 SE ESCALA AL COORDINADOR DE ZONA PARA ENTREGA DE ROLLOS EN SITIO | 20/11/2025 SE REALIZA ENTREGA DE 40 ROLLOS POR EL OPERADOR VELOCES CON LA GUIA V4001826065</t>
  </si>
  <si>
    <t>68432</t>
  </si>
  <si>
    <t>3020499</t>
  </si>
  <si>
    <t>3007031911</t>
  </si>
  <si>
    <t>MALAGA</t>
  </si>
  <si>
    <t>PAGAFACIL MALAGA</t>
  </si>
  <si>
    <t>FO-25-1829649</t>
  </si>
  <si>
    <t>14/11/2025 SE REALIZA ENVIO DE ROLLOS CON OPERADOR LOGISTICO | 18/11/2025 SE REALIZA ENVIO DE 110 ROLLOS, CON LA GUIA 2187690931 SERVIENTREGA. SE CONFIRMA ENTREGA EXITOSA POR PARTE DE LA TRANSPORTADORA</t>
  </si>
  <si>
    <t>3020668</t>
  </si>
  <si>
    <t>3007050115</t>
  </si>
  <si>
    <t>FO-25-1829389</t>
  </si>
  <si>
    <t>14/11/2025 SE ESCALA AL COORDINADOR DE ZONA PARA ENTREGA DE ROLLOS EN SITIO | 21/11/2025 SE REALIZA ENTREGA DE 70 ROLLOS</t>
  </si>
  <si>
    <t>3020751</t>
  </si>
  <si>
    <t>3007037525</t>
  </si>
  <si>
    <t>BARRIO SIMON BOLIVAR BOGOTA 1</t>
  </si>
  <si>
    <t>FO-25-1829392</t>
  </si>
  <si>
    <t>14/11/2025 SE ESCALA AL COORDINADOR DE ZONA PARA ENTREGA DE ROLLOS EN SITIO | 18/11/2025 DURANTE LA VISITA TECNICA SE REALIZA ENTREGA DE ROLLOS PARA DATÁFONO NO SE MANIPULAN EQUIPOS SIN NOVEDAD EN ENTREGA</t>
  </si>
  <si>
    <t>3021353</t>
  </si>
  <si>
    <t>3007047671</t>
  </si>
  <si>
    <t>DISTRICOL COMERCIALIZADORA LA</t>
  </si>
  <si>
    <t>FO-25-1829926</t>
  </si>
  <si>
    <t>14/11/2025 SE ESCALA AL COORDINADOR DE ZONA PARA ENTREGA DE ROLLOS EN SITIO | 20/11/2025 SE REALIZA ENVÍO DE 30 ROLLOS PARA DATAFONO A SATISFACCIÓN DEL CLIENTE, SE CONFIRMA RECEPCIÓN DE ROLLOS POR PARTES DEL USUARIO VÍA WHATSAPP</t>
  </si>
  <si>
    <t>3021702</t>
  </si>
  <si>
    <t>3007064952</t>
  </si>
  <si>
    <t>DISTRICOL INTERNET PARAISO Y +</t>
  </si>
  <si>
    <t>FO-25-1830090</t>
  </si>
  <si>
    <t>14/11/2025 SE ESCALA AL COORDINADOR DE ZONA PARA ENTREGA DE ROLLOS EN SITIO | 18/11/2025 SE REALIZA ENTREGA DE 30 ROLLOS</t>
  </si>
  <si>
    <t>3022118</t>
  </si>
  <si>
    <t>FO-25-1830723</t>
  </si>
  <si>
    <t>14/11/2025 SE ESCALA AL COORDINADOR DE ZONA PARA ENTREGA DE ROLLOS EN SITIO | 18/11/2025 ENTREGA DE ROLLOS EJECUTADO OK</t>
  </si>
  <si>
    <t>3022171</t>
  </si>
  <si>
    <t>FO-25-1830717</t>
  </si>
  <si>
    <t>3022433</t>
  </si>
  <si>
    <t>3007076252</t>
  </si>
  <si>
    <t>PTM BOGOTA FARMACIA HYNTIBA II</t>
  </si>
  <si>
    <t>FO-25-1831251</t>
  </si>
  <si>
    <t>18/11/2025 SE LLEGA A COMERCIO, SE ENTREGAN ROLLOS, SIN MANIPULACIÓN DEL EQUIPO SIN NOVEDAD</t>
  </si>
  <si>
    <t>3022435</t>
  </si>
  <si>
    <t>3007066374</t>
  </si>
  <si>
    <t>BARRIO SENIOR HOUSE PIEDECUETA</t>
  </si>
  <si>
    <t>FO-25-1831246</t>
  </si>
  <si>
    <t>15/11/2025 SE VISITA COMERCIO SE REALIZA LA ENTREGA DE 10 ROLLOS RBM CB OPERATIVO</t>
  </si>
  <si>
    <t>3022454</t>
  </si>
  <si>
    <t>FO-25-1831242</t>
  </si>
  <si>
    <t>20/11/2025 SE ESCALA AL COORDINADOR DE ZONA PARA ENTREGA DE ROLLOS EN SITIO | 20/11/2025 SE REALIZA ENTREGA DE 80 ROLLOS POR EL OPERADOR CABIFY CON LA GUIA V4001826096</t>
  </si>
  <si>
    <t>3022456</t>
  </si>
  <si>
    <t>3007066795</t>
  </si>
  <si>
    <t>BARRIO ORTIGAL MIRANDA</t>
  </si>
  <si>
    <t>FO-25-1831384</t>
  </si>
  <si>
    <t>15/11/2025 SE ESCALA AL COORDINADOR DE ZONA PARA ENTREGA DE ROLLOS EN SITIO | 18/11/2025 SE REALIZA ENTREGA DE 60 ROLLOS REDEBAN CON VISITA, NO SE INTERVIENE EQUIPOS</t>
  </si>
  <si>
    <t>8296</t>
  </si>
  <si>
    <t>3022470</t>
  </si>
  <si>
    <t>3007053709</t>
  </si>
  <si>
    <t>GALAPA</t>
  </si>
  <si>
    <t>BARRIO VILLA LEO GALAPA GALAPA</t>
  </si>
  <si>
    <t>FO-25-1831232</t>
  </si>
  <si>
    <t>18/11/2025 SE ENTREGAN 10 ROLLLOS</t>
  </si>
  <si>
    <t>3022476</t>
  </si>
  <si>
    <t>3007067452</t>
  </si>
  <si>
    <t>BARRIO CRR SANTA RITA ANDES</t>
  </si>
  <si>
    <t>FO-25-1831379</t>
  </si>
  <si>
    <t>15/11/2025 SE ESCALA AL COORDINADOR DE ZONA PARA ENTREGA DE ROLLOS EN SITIO | 18/11/2025 SE ENVÍAN 40 ROLLOS POR INTERRAPIDISIMO, ANTES DE ENVIAR EL PAQUETE SE LLAMA A LA USUARIA PARA CONFIRMAR LA ENTREGA</t>
  </si>
  <si>
    <t>3022491</t>
  </si>
  <si>
    <t>3007016652</t>
  </si>
  <si>
    <t>OPRAP CC SAN DIEGO</t>
  </si>
  <si>
    <t>FO-25-1831569</t>
  </si>
  <si>
    <t>15/11/2025 SE ESCALA AL COORDINADOR DE ZONA PARA ENTREGA DE ROLLOS EN SITIO | 20/11/2025 SE REALIZA ENTREGA DE 240 ROLLOS POR EL OPERADOR CABIFY CON LA GUIA V4001826097</t>
  </si>
  <si>
    <t>3022493</t>
  </si>
  <si>
    <t>FO-25-1831640</t>
  </si>
  <si>
    <t>15/11/2025 SE ESCALA AL COORDINADOR DE ZONA PARA ENTREGA DE ROLLOS EN SITIO | 20/11/2025 SE REALIZA ENVIO DE 70 ROLLOS, CON LA GUIA 2277307817 SERVIENTREGA. SE CONFIRMA ENTREGA EXITOSA POR PARTE DE LA TRANSPORTADORA</t>
  </si>
  <si>
    <t>3022530</t>
  </si>
  <si>
    <t>3007068079</t>
  </si>
  <si>
    <t>BARRIO POTRERO GRANDE CALI</t>
  </si>
  <si>
    <t>FO-25-1831236</t>
  </si>
  <si>
    <t>18/11/2025 SE ENTREGAN 50 ROLLOS A WILLINTON CAICEDO</t>
  </si>
  <si>
    <t>3022536</t>
  </si>
  <si>
    <t>3007025538</t>
  </si>
  <si>
    <t>COMERCIO SAN ROQUE ANTIOQUIA</t>
  </si>
  <si>
    <t>FO-25-1831382</t>
  </si>
  <si>
    <t>15/11/2025 SE ESCALA AL COORDINADOR DE ZONA PARA ENTREGA DE ROLLOS EN SITIO | 21/11/2025 SE REALIZA ENVIO DE 30 ROLLOS, CON LA GUIA 992216738 LOGICUARTAS. SE CONFIRMA ENTREGA EXITOSA POR PARTE DE LA TRANSPORTADORA</t>
  </si>
  <si>
    <t>3022561</t>
  </si>
  <si>
    <t>3007081264</t>
  </si>
  <si>
    <t>DISTRICOL DROGUERIA PAOLA</t>
  </si>
  <si>
    <t>FO-25-1832373</t>
  </si>
  <si>
    <t>18/11/2025 SE REALIZA ENTREGA DE 20 ROLLOS EN DIRECCIÓN SOLICITADA POR USUARIO EN VILLAMARIA CALDAS</t>
  </si>
  <si>
    <t>3022589</t>
  </si>
  <si>
    <t>3007063032</t>
  </si>
  <si>
    <t>BARRIO VILLA ESPERANZA CORREGI</t>
  </si>
  <si>
    <t>FO-25-1832287</t>
  </si>
  <si>
    <t>15/11/2025 SE ESCALA AL COORDINADOR DE ZONA PARA ENTREGA DE ROLLOS EN SITIO | 19/11/2025 SE REALIZA ENVÍO DE 20  ROLLOS POR FLOTA INDICADA POR EL CLIENTE 
CLIENTE INFORMA QUE YA TIENE LOS ROLLOS EN SU PODER SE PROCEDE A CERRAR ORDEN</t>
  </si>
  <si>
    <t>3022902</t>
  </si>
  <si>
    <t>3007069964</t>
  </si>
  <si>
    <t>PTM MEDELLIN  DEPOSITO Y FERRE</t>
  </si>
  <si>
    <t>FO-25-1831231</t>
  </si>
  <si>
    <t>20/11/2025 SE ESCALA AL COORDINADOR DE ZONA PARA ENTREGA DE ROLLOS EN SITIO | 20/11/2025 SE REALIZA ENTREGA DE 20 ROLLOS POR EL OPERADOR CABIFY CON LA GUIA V4001826095</t>
  </si>
  <si>
    <t>3022928</t>
  </si>
  <si>
    <t>3007062722</t>
  </si>
  <si>
    <t>PTM BUENAVENTURA VARIEDADES HO</t>
  </si>
  <si>
    <t>FO-25-1831894</t>
  </si>
  <si>
    <t>20/11/2025 SE REALIZA ENVIO DE 40 ROLLOS, CON LA GUIA 2248145406 SERVIENTREGA. SE CONFIRMA ENTREGA EXITOSA POR PARTE DE LA TRANSPORTADORA</t>
  </si>
  <si>
    <t>3022935</t>
  </si>
  <si>
    <t>FO-25-1832096</t>
  </si>
  <si>
    <t>15/11/2025 SE ESCALA AL COORDINADOR DE ZONA PARA ENTREGA DE ROLLOS EN SITIO | 23/11/2025 SE REALIZA ENVIO DE 40 ROLLOS, CON LA GUIA 992216737 LOGICUARTAS. SE CONFIRMA ENTREGA EXITOSA POR PARTE DE LA TRANSPORTADORA</t>
  </si>
  <si>
    <t>3022937</t>
  </si>
  <si>
    <t>3007035280</t>
  </si>
  <si>
    <t>FO-25-1832161</t>
  </si>
  <si>
    <t>15/11/2025 SE ESCALA AL COORDINADOR DE ZONA PARA ENTREGA DE ROLLOS EN SITIO | 19/11/2025 SE REALIZA ENTREGA DE 20 ROLLOS RBM EN SITIO ENTREGA EXITOSA</t>
  </si>
  <si>
    <t>3022966</t>
  </si>
  <si>
    <t>3007054471</t>
  </si>
  <si>
    <t>FO-25-1832530</t>
  </si>
  <si>
    <t>15/11/2025 SE ESCALA AL COORDINADOR DE ZONA PARA ENTREGA DE ROLLOS EN SITIO | 18/11/2025 SE REALIZA ENTREGA DE 120 ROLLOS POR SOLICITUD DEL CLIENTE.</t>
  </si>
  <si>
    <t>3022969</t>
  </si>
  <si>
    <t>3007067184</t>
  </si>
  <si>
    <t>DISTRICOL VARIEDADES COMPRA</t>
  </si>
  <si>
    <t>FO-25-1832525</t>
  </si>
  <si>
    <t>15/11/2025 SE ESCALA AL COORDINADOR DE ZONA PARA ENTREGA DE ROLLOS EN SITIO | 19/11/2025 SE REALIZA ENTREGA DE 30 ROLLOS POR SOLICITUD DEL CLIENTE.</t>
  </si>
  <si>
    <t>3022978</t>
  </si>
  <si>
    <t>3007063420</t>
  </si>
  <si>
    <t>PTM BOGOTA VARIEDADES SEBASTIA</t>
  </si>
  <si>
    <t>FO-25-1832654</t>
  </si>
  <si>
    <t>15/11/2025 SE ESCALA AL COORDINADOR DE ZONA PARA ENTREGA DE ROLLOS EN SITIO | 18/11/2025 DURANTE LA VISITA TECNICA SE REALIZA ENTREGA DE ROLLOS PARA DATÁFONO NO SE MANIPULAN EQUIPOS</t>
  </si>
  <si>
    <t>3022983</t>
  </si>
  <si>
    <t>3007069965</t>
  </si>
  <si>
    <t>PTM EL TARRAL  VARIEDADES EL D</t>
  </si>
  <si>
    <t>FO-25-1832674</t>
  </si>
  <si>
    <t>15/11/2025 SE ESCALA AL COORDINADOR DE ZONA PARA ENTREGA DE ROLLOS EN SITIO | 24/11/2025 EN COMUNICACIÓN CON EL USUARIO NOS CONFIRMA QUE AUN NO LE HAN LLEGADO LOS ROLLOS | 27/11/2025 SE REALIZA ENVIO DE 10 ROLLOS, CON LA GUIA 2187690933 SERVIENTREGA. SE CONFIRMA ENTREGA EXITOSA POR PARTE DE LA TRANSPORTADORA</t>
  </si>
  <si>
    <t>3022985</t>
  </si>
  <si>
    <t>3007080637</t>
  </si>
  <si>
    <t>BARRIO CAICEDO MEDELLIN 16</t>
  </si>
  <si>
    <t>FO-25-1832645</t>
  </si>
  <si>
    <t>15/11/2025 SE ESCALA AL COORDINADOR DE ZONA PARA ENTREGA DE ROLLOS EN SITIO | 21/11/2025 SE REALIZA ENTREGA DE 30 ROLLOS POR EL OPERADOR CABIFY CON LA GUIA V4001826099</t>
  </si>
  <si>
    <t>3023111</t>
  </si>
  <si>
    <t>FO-25-1831989</t>
  </si>
  <si>
    <t>15/11/2025 SE ESCALA AL COORDINADOR DE ZONA PARA ENTREGA DE ROLLOS EN SITIO | 24/11/2025 SE VISITA CB Y SE LE HACE ENTREGA DE 40 ROLLOS</t>
  </si>
  <si>
    <t>3023123</t>
  </si>
  <si>
    <t>3007080508</t>
  </si>
  <si>
    <t>DISTRICOL CARPOLAC CALAZANS</t>
  </si>
  <si>
    <t>FO-25-1832254</t>
  </si>
  <si>
    <t>20/11/2025 SE ESCALA AL COORDINADOR DE ZONA PARA ENTREGA DE ROLLOS EN SITIO | 21/11/2025 SE REALIZA ENTREGA DE  ROLLOS POR EL OPERADOR CABIFY CON LA GUIA V4001826098</t>
  </si>
  <si>
    <t>3023160</t>
  </si>
  <si>
    <t>FO-25-1832711</t>
  </si>
  <si>
    <t>15/11/2025 SE ESCALA AL COORDINADOR DE ZONA PARA ENTREGA DE ROLLOS EN SITIO | 18/11/2025 SE ENTREGAN 30 ROLLOS.</t>
  </si>
  <si>
    <t>3023164</t>
  </si>
  <si>
    <t>3007073899</t>
  </si>
  <si>
    <t>BARRIO FLLO CASTRO BAHIA SOLAN</t>
  </si>
  <si>
    <t>FO-25-1832885</t>
  </si>
  <si>
    <t>15/11/2025 SE ESCALA AL COORDINADOR DE ZONA PARA ENTREGA DE ROLLOS EN SITIO | 21/11/2025 SE LLAMA A LA USUARIA PARA CONFIRMAR SI YA RECIBIÓ LOS ROLLOS Y ME INDICA QUE SI, YA LOS TIENE EN SU PODER</t>
  </si>
  <si>
    <t>3023173</t>
  </si>
  <si>
    <t>3007034790</t>
  </si>
  <si>
    <t>FO-25-1832988</t>
  </si>
  <si>
    <t>15/11/2025 SE ESCALA AL COORDINADOR DE ZONA PARA ENTREGA DE ROLLOS EN SITIO | 19/11/2025 SE ENTREGAN 40 ROLLOS</t>
  </si>
  <si>
    <t>3023188</t>
  </si>
  <si>
    <t>3007079188</t>
  </si>
  <si>
    <t>BARRIO EBEJICO EBEJICO</t>
  </si>
  <si>
    <t>FO-25-1833518</t>
  </si>
  <si>
    <t>20/11/2025 SE ESCALA AL COORDINADOR DE ZONA PARA ENTREGA DE ROLLOS EN SITIO | 24/11/2025 SE REALIZA ENVIO POR FLOTA DE 20 ROLLOS CB OK SE CONFIRMA CON USUARIO RECIBE OK</t>
  </si>
  <si>
    <t>3023316</t>
  </si>
  <si>
    <t>3007076609</t>
  </si>
  <si>
    <t>BARRIO CENTRO SABANALARGA 22</t>
  </si>
  <si>
    <t>FO-25-1832648</t>
  </si>
  <si>
    <t>15/11/2025 SE ESCALA AL COORDINADOR DE ZONA PARA ENTREGA DE ROLLOS EN SITIO | 19/11/2025 SE REALIZA VISITA TÉCNICA, SE ENTREGA 10 ROLLOS PARA DATAFONO, EL CLIENTE RECIBE A SATISFACCIÓN, CB OPERATIVO.</t>
  </si>
  <si>
    <t>3023320</t>
  </si>
  <si>
    <t>3007080943</t>
  </si>
  <si>
    <t>BARRIO NUEVO HORIZONTE CUCUTA 6</t>
  </si>
  <si>
    <t>FO-25-1832708</t>
  </si>
  <si>
    <t>15/11/2025 SE ESCALA AL COORDINADOR DE ZONA PARA ENTREGA DE ROLLOS EN SITIO | 19/11/2025 SE REALIZA ENTREGA DE 20 ROLLOS EN DIRECCIÓN INDICADA POR EL CLIENTE, CLIENTE NO ENTREGA TIRILLA</t>
  </si>
  <si>
    <t>3023321</t>
  </si>
  <si>
    <t>3007048121</t>
  </si>
  <si>
    <t>DISTRICOL CYBERCOM JEICAM</t>
  </si>
  <si>
    <t>FO-25-1834511</t>
  </si>
  <si>
    <t>16/11/2025 SE REALIZA ENVIO DE ROLLOS CON OPERADOR LOGISTICO | 19/11/2025 SE REALIZA ENVIO DE 60 ROLLOS, CON LA GUIA 2187690934 SERVIENTREGA. SE CONFIRMA ENTREGA EXITOSA POR PARTE DE LA TRANSPORTADORA</t>
  </si>
  <si>
    <t>3023328</t>
  </si>
  <si>
    <t>FO-25-1833534</t>
  </si>
  <si>
    <t>18/11/2025 SE ENTREGAN 130 ROLLOS A YURI FAJARDO</t>
  </si>
  <si>
    <t>3023372</t>
  </si>
  <si>
    <t>3007071292</t>
  </si>
  <si>
    <t>PTM MEDELLIN VARIEDADES Y DETA</t>
  </si>
  <si>
    <t>FO-25-1834455</t>
  </si>
  <si>
    <t>16/11/2025 SE ESCALA AL COORDINADOR DE ZONA PARA ENTREGA DE ROLLOS EN SITIO | 20/11/2025 SE REALIZA ENTREGA DE 30 ROLLOS POR EL OPERADOR VELOCES CON LA GUIA V4001826101</t>
  </si>
  <si>
    <t>3023374</t>
  </si>
  <si>
    <t>3007076074</t>
  </si>
  <si>
    <t>BARRIO VRD JALISCO BELLO</t>
  </si>
  <si>
    <t>FO-25-1839903</t>
  </si>
  <si>
    <t>26/11/2025 SE ENTREGA ROLLOS OK</t>
  </si>
  <si>
    <t>3023376</t>
  </si>
  <si>
    <t>3007082078</t>
  </si>
  <si>
    <t>DISTRICOL TDA. MARIA AUXILIADO</t>
  </si>
  <si>
    <t>FO-25-1834451</t>
  </si>
  <si>
    <t>16/11/2025 SE ESCALA AL COORDINADOR DE ZONA PARA ENTREGA DE ROLLOS EN SITIO | 21/11/2025 SE REALIZA ENTREGA DE  ROLLOS POR EL OPERADOR VELOCES CON LA GUIA V4001826100</t>
  </si>
  <si>
    <t>3023385</t>
  </si>
  <si>
    <t>3007043871</t>
  </si>
  <si>
    <t>BARRIO PIO XII BOGOTA 2</t>
  </si>
  <si>
    <t>FO-25-1834642</t>
  </si>
  <si>
    <t>16/11/2025 SE ESCALA AL COORDINADOR DE ZONA PARA ENTREGA DE ROLLOS EN SITIO | 18/11/2025 DURANTE LA VISITA TECNICA SE REALIZA ENTREGA DE ROLLOS PARA DATÁFONO NO SE MANIPULAN EQUIPOS</t>
  </si>
  <si>
    <t>3023394</t>
  </si>
  <si>
    <t>3007040185</t>
  </si>
  <si>
    <t>BARRIO MANCHESTER BELLO 1</t>
  </si>
  <si>
    <t>FO-25-1834950</t>
  </si>
  <si>
    <t>16/11/2025 SE ESCALA AL COORDINADOR DE ZONA PARA ENTREGA DE ROLLOS EN SITIO | 20/11/2025 SE REALIZA ENTREGA DE 10 ROLLOS POR EL OPERADOR VELOCES CON LA GUIA V4001826106</t>
  </si>
  <si>
    <t>3023395</t>
  </si>
  <si>
    <t>3007041622</t>
  </si>
  <si>
    <t>BARRIO POPULAR 1 MEDELLIN 3</t>
  </si>
  <si>
    <t>FO-25-1834949</t>
  </si>
  <si>
    <t>16/11/2025 SE ESCALA AL COORDINADOR DE ZONA PARA ENTREGA DE ROLLOS EN SITIO | 20/11/2025 SE REALIZA ENTREGA DE 20 ROLLOS POR EL OPERADOR VELOCES CON LA GUIA V4001826104</t>
  </si>
  <si>
    <t>3023396</t>
  </si>
  <si>
    <t>FO-25-1834947</t>
  </si>
  <si>
    <t>16/11/2025 SE ESCALA AL COORDINADOR DE ZONA PARA ENTREGA DE ROLLOS EN SITIO | 20/11/2025 SE REALIZA ENTREGA DE 40 ROLLOS POR EL OPERADOR VELOCES CON LA GUIA V4001826103</t>
  </si>
  <si>
    <t>3023422</t>
  </si>
  <si>
    <t>3007069774</t>
  </si>
  <si>
    <t>PTM BARBOSA  UNICASA DE MI HOG</t>
  </si>
  <si>
    <t>FO-25-1834466</t>
  </si>
  <si>
    <t>16/11/2025 SE ESCALA AL COORDINADOR DE ZONA PARA ENTREGA DE ROLLOS EN SITIO | 18/11/2025 SE ENTREGAN 30 ROLLOS RBM</t>
  </si>
  <si>
    <t>3023445</t>
  </si>
  <si>
    <t>3007027412</t>
  </si>
  <si>
    <t>BARRIO MANRIQUE XVI MEDELLIN</t>
  </si>
  <si>
    <t>FO-25-1834644</t>
  </si>
  <si>
    <t>16/11/2025 SE ESCALA AL COORDINADOR DE ZONA PARA ENTREGA DE ROLLOS EN SITIO | 20/11/2025 SE REALIZA ENTREGA DE 110 ROLLOS POR EL OPERADOR VELOCES CON LA GUIA V4001826102</t>
  </si>
  <si>
    <t>3023455</t>
  </si>
  <si>
    <t>3007063801</t>
  </si>
  <si>
    <t>BARRIO LA CANCHA SAN ANDRES DE</t>
  </si>
  <si>
    <t>FO-25-1835640</t>
  </si>
  <si>
    <t>17/11/2025 SE REALIZA ENVIO DE ROLLOS CON OPERADOR LOGISTICO | 21/11/2025 SE REALIZA ENVIO DE ROLLOS POR SOLICITUD DE CLIENTE SE LE INFORMA NÚMERO DE GUÍA PARA RECLAMAR EN OFICINA</t>
  </si>
  <si>
    <t>5002</t>
  </si>
  <si>
    <t>3023456</t>
  </si>
  <si>
    <t>3007070439</t>
  </si>
  <si>
    <t>ABEJORRAL</t>
  </si>
  <si>
    <t>PARQUE PRINCIPAL ABEJORRAL 1</t>
  </si>
  <si>
    <t>FO-25-1835638</t>
  </si>
  <si>
    <t>17/11/2025 SE REALIZA ENVIO DE ROLLOS CON OPERADOR LOGISTICO | 18/11/2025 SE ENVÍAN ROLLOS POR INTERRAPIDISIMO, ÉL USUARIO YA TIENE CONOCIMIENTO DE QUE VA EL ENVIO, (SE LLAMA ANTES DE ENVIAR LOS ROLLOS )</t>
  </si>
  <si>
    <t>3023606</t>
  </si>
  <si>
    <t>FO-25-1834463</t>
  </si>
  <si>
    <t>16/11/2025 SE ESCALA AL COORDINADOR DE ZONA PARA ENTREGA DE ROLLOS EN SITIO | 18/11/2025 SE REALIZA ENTREGA DE 10 ROLLOS REDEBAN CON VISITA, NO SE INTERVIENE EQUIPOS</t>
  </si>
  <si>
    <t>3023613</t>
  </si>
  <si>
    <t>3007056777</t>
  </si>
  <si>
    <t>BARRIO CIUDAD JARDIN NORTE BOG</t>
  </si>
  <si>
    <t>FO-25-1834458</t>
  </si>
  <si>
    <t>16/11/2025 SE ESCALA AL COORDINADOR DE ZONA PARA ENTREGA DE ROLLOS EN SITIO | 18/11/2025 DURANTE LA VISITA TECNICA SE REALIZA ENTREGA DE ROLLOS PARA DATÁFONO NO SE MANIPULAN EQUIPOS SIN NOVEDAD EN ENTREGA</t>
  </si>
  <si>
    <t>3023638</t>
  </si>
  <si>
    <t>3007080221</t>
  </si>
  <si>
    <t>PTM PEREIRA SUPER SERVICIOS PU</t>
  </si>
  <si>
    <t>FO-25-1834943</t>
  </si>
  <si>
    <t>16/11/2025 SE ESCALA AL COORDINADOR DE ZONA PARA ENTREGA DE ROLLOS EN SITIO | 18/11/2025 VISITAMOS PERO ESTA CERRADO REALIZAMOS LLAMADA CLIENTE NOS PIDE EL FAVOR DE ENTREGARLOS EN EL LOCAL DE ENSEGUIDA YA QUE ABRE MÁS TARDE, REALIZAMOS ENTREGA DE 30 ROLLOS.</t>
  </si>
  <si>
    <t>3024733</t>
  </si>
  <si>
    <t>3007032490</t>
  </si>
  <si>
    <t>BARRIO VIRREY BOGOTA</t>
  </si>
  <si>
    <t>FO-25-1837218</t>
  </si>
  <si>
    <t>17/11/2025 SE ESCALA AL COORDINADOR DE ZONA PARA ENTREGA DE ROLLOS EN SITIO | 18/11/2025 SE VISITA COMERCIO, SE ENTREGAN 40 ROLLOS RBM, NO SE MANIPULAN DISPOSITIVOS</t>
  </si>
  <si>
    <t>3024736</t>
  </si>
  <si>
    <t>FO-25-1837214</t>
  </si>
  <si>
    <t>17/11/2025 SE ESCALA AL COORDINADOR DE ZONA PARA ENTREGA DE ROLLOS EN SITIO | 18/11/2025 SE HACE ENTREGA DE 40 ROLLOS REDEBAN DE MANERA EXITOSA</t>
  </si>
  <si>
    <t>3024763</t>
  </si>
  <si>
    <t>3007066058</t>
  </si>
  <si>
    <t>DISTRICOL EURO CYBER COM</t>
  </si>
  <si>
    <t>FO-25-1838778</t>
  </si>
  <si>
    <t>18/11/2025 SE REALIZA ENVIO DE ROLLOS CON OPERADOR LOGISTICO | 20/11/2025 SE REALIZA ENVIO DE 40 ROLLOS, CON LA GUIA 2187690936 SERVIENTREGA. SE CONFIRMA ENTREGA EXITOSA POR PARTE DE LA TRANSPORTADORA</t>
  </si>
  <si>
    <t>3024859</t>
  </si>
  <si>
    <t>3007071792</t>
  </si>
  <si>
    <t>BARRIO LA ANDREA</t>
  </si>
  <si>
    <t>FO-25-1837205</t>
  </si>
  <si>
    <t>3024860</t>
  </si>
  <si>
    <t>3007078256</t>
  </si>
  <si>
    <t>BARRIO CALLE PUNTA ABAJO OLAYA HERRERA</t>
  </si>
  <si>
    <t>FO-25-1837204</t>
  </si>
  <si>
    <t>17/11/2025 SE REALIZA ENVIO DE ROLLOS CON OPERADOR LOGISTICO | 24/11/2025 SE LE CONFIRMA EL NUMERO DE GUIA AL USUARIO, PENDIENTE CONFIRMACION | 24/11/2025 EN COMUNICACION CON EL USUARIO NOS CONFIRMA QUE AUN NO LE HAN LLEGADO LOS ROLLOS | 25/11/2025 SE REALIZA ENVIO DE 10 ROLLOS, CON LA GUIA 2248145407 SERVIENTREGA. SE CONFIRMA ENTREGA EXITOSA POR PARTE DE LA TRANSPORTADORA</t>
  </si>
  <si>
    <t>3025165</t>
  </si>
  <si>
    <t>3007059337</t>
  </si>
  <si>
    <t>DISTRICOL TIENDA FERSAN</t>
  </si>
  <si>
    <t>FO-25-1838537</t>
  </si>
  <si>
    <t>18/11/2025 SE ESCALA AL COORDINADOR DE ZONA PARA ENTREGA DE ROLLOS EN SITIO | 21/11/2025 SE REALIZA ENTREGA DE 80 ROLLOS POR EL OPERADOR VELOCES CON LA GUIA V4001834782</t>
  </si>
  <si>
    <t>3025166</t>
  </si>
  <si>
    <t>3007045730</t>
  </si>
  <si>
    <t>DISTRICOL TIENDA LA ESQUINA</t>
  </si>
  <si>
    <t>FO-25-1838565</t>
  </si>
  <si>
    <t>18/11/2025 SE ESCALA AL COORDINADOR DE ZONA PARA ENTREGA DE ROLLOS EN SITIO | 20/11/2025 SE INGRESA, SE ENTREGA 30 ROLLOS RBM</t>
  </si>
  <si>
    <t>3025172</t>
  </si>
  <si>
    <t>3007055789</t>
  </si>
  <si>
    <t>BARRIO BILBAO BOGOTA 1</t>
  </si>
  <si>
    <t>FO-25-1838534</t>
  </si>
  <si>
    <t>18/11/2025 SE ESCALA AL COORDINADOR DE ZONA PARA ENTREGA DE ROLLOS EN SITIO | 19/11/2025 SE LLEGA A COMERCIO, SE ENTREGAN ROLLOS, SIN MANIPULACIÓN DEL EQUIPO SIN NOVEDAD</t>
  </si>
  <si>
    <t>3025448</t>
  </si>
  <si>
    <t>3007062923</t>
  </si>
  <si>
    <t>PTM CARTAGENA PAPELERIA Y VARI</t>
  </si>
  <si>
    <t>FO-25-1838529</t>
  </si>
  <si>
    <t>18/11/2025 SE ESCALA AL COORDINADOR DE ZONA PARA ENTREGA DE ROLLOS EN SITIO | 20/11/2025 SE REALIZA ENTREGA DE 120 UNIDADES DE ROLLOS REDEBAN</t>
  </si>
  <si>
    <t>3025476</t>
  </si>
  <si>
    <t>3007035879</t>
  </si>
  <si>
    <t>BARRIO PATIO BONITO BOGOTA 3</t>
  </si>
  <si>
    <t>FO-25-1838519</t>
  </si>
  <si>
    <t>18/11/2025 SE ESCALA AL COORDINADOR DE ZONA PARA ENTREGA DE ROLLOS EN SITIO | 19/11/2025 DURANTE LA VISITA TECNICA SE REALIZA ENTREGA DE ROLLOS PARA DATÁFONO NO SE MANIPULAN EQUIPOS SIN NOVEDAD EN ENTREGA</t>
  </si>
  <si>
    <t>3025749</t>
  </si>
  <si>
    <t>FO-25-1838522</t>
  </si>
  <si>
    <t>18/11/2025 SE ESCALA AL COORDINADOR DE ZONA PARA ENTREGA DE ROLLOS EN SITIO | 19/11/2025 SE VISITA CONERCIO SE ENTREGA 40 ROLLOS</t>
  </si>
  <si>
    <t>3025763</t>
  </si>
  <si>
    <t>FO-25-1839497</t>
  </si>
  <si>
    <t>18/11/2025 SE CONFIRMAN DATOS, SE REALIZA ENVIO POR OPERADOR LOGISTICO | 24/11/2025 SE LE ENVIA LA GUIA AL USUARIO, PENDIENTE CONFIRMACION | 25/11/2025 SE REALIZA ENVIO DE 40 ROLLOS, CON LA GUIA 2187690937 SERVIENTREGA. SE CONFIRMA ENTREGA EXITOSA POR PARTE DE LA TRANSPORTADORA</t>
  </si>
  <si>
    <t>3026128</t>
  </si>
  <si>
    <t>3007073235</t>
  </si>
  <si>
    <t>DISTRICOL SOLUCIONES STEVEN</t>
  </si>
  <si>
    <t>FO-25-1838758</t>
  </si>
  <si>
    <t>18/11/2025 SE REALIZA ENVIO DE ROLLOS CON OPERADOR LOGISTICO | 23/11/2025 SE REALIZA ENVIO DE 30 ROLLOS, CON LA GUIA 2187690935 SERVIENTREGA. SE CONFIRMA ENTREGA EXITOSA POR PARTE DE LA TRANSPORTADORA</t>
  </si>
  <si>
    <t>3026267</t>
  </si>
  <si>
    <t>FO-25-1838503</t>
  </si>
  <si>
    <t>18/11/2025 SE ESCALA AL COORDINADOR DE ZONA PARA ENTREGA DE ROLLOS EN SITIO | 24/11/2025 SE VISITA COMERCIO SE REALIZÓ ENTREGA DE 40 ROLLOS</t>
  </si>
  <si>
    <t>3026363</t>
  </si>
  <si>
    <t>3007077043</t>
  </si>
  <si>
    <t>DISTRICOL MINI LA FRONTERA</t>
  </si>
  <si>
    <t>FO-25-1839478</t>
  </si>
  <si>
    <t>18/11/2025 SE ESCALA AL COORDINADOR DE ZONA PARA ENTREGA DE ROLLOS EN SITIO | 21/11/2025 SE REALIZA ENTREGA DE 60 ROLLOS POR EL OPERADOR VELOCES CON LA GUIA V4001834783</t>
  </si>
  <si>
    <t>3026419</t>
  </si>
  <si>
    <t>3007079355</t>
  </si>
  <si>
    <t>BARRIO PUNTA DEL ESTE BUENAVEN</t>
  </si>
  <si>
    <t>FO-25-1838747</t>
  </si>
  <si>
    <t>18/11/2025 SE REALIZA ENVIO DE ROLLOS CON OPERADOR LOGISTICO | 19/11/2025 SE REALIZA ENVIO DE 10 ROLLOS, CON LA GUIA 2248145408 SERVIENTREGA. SE CONFIRMA ENTREGA EXITOSA POR PARTE DE LA TRANSPORTADORA</t>
  </si>
  <si>
    <t>3026982</t>
  </si>
  <si>
    <t>3007063308</t>
  </si>
  <si>
    <t>BARRIO CENTRO NUNCHIA 3</t>
  </si>
  <si>
    <t>FO-25-1839451</t>
  </si>
  <si>
    <t>18/11/2025 SE ESCALA AL COORDINADOR DE ZONA PARA ENTREGA DE ROLLOS EN SITIO | 20/11/2025 EN COMUNICACIÓN CON EL SEÑOR YERSON CELY AL NÚMERO 3103506081 INDICA SE ENVIEN LOS 10 ROLLOS POR SERVICIO DE FLOTA. RECIBIDO OK</t>
  </si>
  <si>
    <t>3027130</t>
  </si>
  <si>
    <t>3007049857</t>
  </si>
  <si>
    <t>BARRIO VILLA SEVILLA BARRANQUI</t>
  </si>
  <si>
    <t>FO-25-1839460</t>
  </si>
  <si>
    <t>18/11/2025 SE ESCALA AL COORDINADOR DE ZONA PARA ENTREGA DE ROLLOS EN SITIO | 19/11/2025 SE REALIZA VISITA SE ENTREGA 30 ROLLOS</t>
  </si>
  <si>
    <t>3027307</t>
  </si>
  <si>
    <t>3007076632</t>
  </si>
  <si>
    <t>BARRIO LOS LAGOS CALI 4</t>
  </si>
  <si>
    <t>FO-25-1839445</t>
  </si>
  <si>
    <t>18/11/2025 SE ESCALA AL COORDINADOR DE ZONA PARA ENTREGA DE ROLLOS EN SITIO | 19/11/2025 SE ENTREGA ROLLOS DE REDEBAN A LA SEÑORA YINETH LOZANO</t>
  </si>
  <si>
    <t>3027389</t>
  </si>
  <si>
    <t>3007073160</t>
  </si>
  <si>
    <t>DISTRICOL VARIEDADES Y PAPELER</t>
  </si>
  <si>
    <t>FO-25-1839842</t>
  </si>
  <si>
    <t>19/11/2025 SE REALIZA ENTREGA DE 30 ROLLOS CON VISITA.</t>
  </si>
  <si>
    <t>3027429</t>
  </si>
  <si>
    <t>3007045534</t>
  </si>
  <si>
    <t>PTM CANDELARIA  SERVICENTRO TE</t>
  </si>
  <si>
    <t>FO-25-1839437</t>
  </si>
  <si>
    <t>18/11/2025 SE ESCALA AL COORDINADOR DE ZONA PARA ENTREGA DE ROLLOS EN SITIO | 19/11/2025 SE REALIZA ENTREGA DE 60 ROLLOS TÉRMICOS REDEBAN</t>
  </si>
  <si>
    <t>3027830</t>
  </si>
  <si>
    <t>3007070345</t>
  </si>
  <si>
    <t>BARRIO BOGOTA</t>
  </si>
  <si>
    <t>FO-25-1839838</t>
  </si>
  <si>
    <t>20/11/2025 SE ESCALA AL COORDINADOR DE ZONA PARA ENTREGA DE ROLLOS EN SITIO | 20/11/2025 SE VISITA COMERCIO , SE ENTREGAN 20 ROLLOS RBM, NO SE MANIPULAN DISPOSITIVOS</t>
  </si>
  <si>
    <t>3028047</t>
  </si>
  <si>
    <t>3007078929</t>
  </si>
  <si>
    <t>DISTRICOL TARMITES CONTABLES</t>
  </si>
  <si>
    <t>FO-25-1839832</t>
  </si>
  <si>
    <t>20/11/2025 SE ESCALA AL COORDINADOR DE ZONA PARA ENTREGA DE ROLLOS EN SITIO | 20/11/2025 SE REALIZA VISITA TÉCNICA PARA ENTREGA DE 40 ROLLOS PARA DATÁFONO, NO SE INTERVIENE TERMINAL Y LA ENTREGA SE REALIZA SIN NOVEDAD.</t>
  </si>
  <si>
    <t>3028290</t>
  </si>
  <si>
    <t>3007051496</t>
  </si>
  <si>
    <t>PTM BUCARAMANGA  PARQUEADERO F</t>
  </si>
  <si>
    <t>FO-25-1840208</t>
  </si>
  <si>
    <t>18/11/2025 SE ESCALA AL COORDINADOR DE ZONA PARA ENTREGA DE ROLLOS EN SITIO | 19/11/2025 SE VISITA COMERCIO SE ENTREGAN 30 ROLLOS</t>
  </si>
  <si>
    <t>3028359</t>
  </si>
  <si>
    <t>FO-25-1840214</t>
  </si>
  <si>
    <t>18/11/2025 SE ESCALA AL COORDINADOR DE ZONA PARA ENTREGA DE ROLLOS EN SITIO | 20/11/2025 SE REALIZA VISITA TÉCNICA PARA ENTREGA DE 30 ROLLOS PARA DATÁFONO, NO SE INTERVIENE TERMINAL Y LA ENTREGA SE REALIZA SIN NOVEDAD.</t>
  </si>
  <si>
    <t>3028372</t>
  </si>
  <si>
    <t>3007081073</t>
  </si>
  <si>
    <t>BARRIO MANZANARES EL BANCO</t>
  </si>
  <si>
    <t>FO-25-1840149</t>
  </si>
  <si>
    <t>18/11/2025 SE REALIZA ENVIO DE ROLLOS CON OPERADOR LOGISTICO | 25/11/2025 SE REALIZA ENVIO DE 10 ROLLOS, CON LA GUIA 2277307822 SERVIENTREGA. SE CONFIRMA ENTREGA EXITOSA POR PARTE DE LA TRANSPORTADORA</t>
  </si>
  <si>
    <t>3028389</t>
  </si>
  <si>
    <t>3007077211</t>
  </si>
  <si>
    <t>BARRIO CENTRO YARUMAL 2</t>
  </si>
  <si>
    <t>FO-25-1840605</t>
  </si>
  <si>
    <t>18/11/2025 SE CONFIRMAN DATOS, SE REALIZA ENVIO POR OPERADOR LOGISTICO | 25/11/2025 SE CONFIRMA ENTREGA EXITOSA POR PARTE DE LA TRANSPORTADORA LOGICUARTAS CON LA GUIA 992217790</t>
  </si>
  <si>
    <t>3028484</t>
  </si>
  <si>
    <t>3007068329</t>
  </si>
  <si>
    <t>BARRIO SANTA HELENA VILLAVICEN</t>
  </si>
  <si>
    <t>FO-25-1840195</t>
  </si>
  <si>
    <t>18/11/2025 SE ESCALA AL COORDINADOR DE ZONA PARA ENTREGA DE ROLLOS EN SITIO | 19/11/2025 SE REALIZA ENTREGA DE 40 ROLLOS REDEBAN</t>
  </si>
  <si>
    <t>3028683</t>
  </si>
  <si>
    <t>3007025149</t>
  </si>
  <si>
    <t>BARRIO LA FAVORITA CENTRO BOGO</t>
  </si>
  <si>
    <t>FO-25-1840333</t>
  </si>
  <si>
    <t>18/11/2025 SE ESCALA AL COORDINADOR DE ZONA PARA ENTREGA DE ROLLOS EN SITIO | 20/11/2025 SE REALIZA ENTREGA DE 80 ROLLOS</t>
  </si>
  <si>
    <t>3028798</t>
  </si>
  <si>
    <t>3007057074</t>
  </si>
  <si>
    <t>PTM IBAGUE VARIEDADES DIZA</t>
  </si>
  <si>
    <t>FO-25-1840554</t>
  </si>
  <si>
    <t>18/11/2025 SE ESCALA AL COORDINADOR DE ZONA PARA ENTREGA DE ROLLOS EN SITIO | 19/11/2025 SE REALIZA ENTREGA DE 30 ROLLOS POR SOLICITUD DEL CLIENTE.</t>
  </si>
  <si>
    <t>3028822</t>
  </si>
  <si>
    <t>FO-25-1840560</t>
  </si>
  <si>
    <t>18/11/2025 SE ESCALA AL COORDINADOR DE ZONA PARA ENTREGA DE ROLLOS EN SITIO | 20/11/2025 ENTREGA DE 170 ROLLOS</t>
  </si>
  <si>
    <t>3028873</t>
  </si>
  <si>
    <t>FO-25-1840556</t>
  </si>
  <si>
    <t>18/11/2025 SE ESCALA AL COORDINADOR DE ZONA PARA ENTREGA DE ROLLOS EN SITIO | 19/11/2025 SE ENTREGAN 110 ROLLOS A CESAR ARISTIZÁBAL</t>
  </si>
  <si>
    <t>5310</t>
  </si>
  <si>
    <t>3028911</t>
  </si>
  <si>
    <t>3007082044</t>
  </si>
  <si>
    <t>GOMEZ PLATA</t>
  </si>
  <si>
    <t>DISTRICOL ZONA PLAY.NET</t>
  </si>
  <si>
    <t>FO-25-1840550</t>
  </si>
  <si>
    <t>18/11/2025 SE ESCALA AL COORDINADOR DE ZONA PARA ENTREGA DE ROLLOS EN SITIO | 21/11/2025 SE REALIZA ENVIO DE ROLLOS DE CB POR FLOTA OK, SE CONFIRMA CON EL USUARIO EL RECIBO</t>
  </si>
  <si>
    <t>3028974</t>
  </si>
  <si>
    <t>3007079998</t>
  </si>
  <si>
    <t>BARRIO ESPINAL CARTAGENA DE INDIAS</t>
  </si>
  <si>
    <t>FO-25-1841494</t>
  </si>
  <si>
    <t>18/11/2025 SE ESCALA AL COORDINADOR DE ZONA PARA ENTREGA DE ROLLOS EN SITIO | 21/11/2025 SE ENTREGAN 30 ROLLOS</t>
  </si>
  <si>
    <t>3028992</t>
  </si>
  <si>
    <t>FO-25-1845516</t>
  </si>
  <si>
    <t>18/11/2025 SE ESCALA AL COORDINADOR DE ZONA PARA ENTREGA DE ROLLOS EN SITIO | 24/11/2025 SE REALIZA ENTREGA DE 140: ROLLOS OK</t>
  </si>
  <si>
    <t>3029120</t>
  </si>
  <si>
    <t>3007059203</t>
  </si>
  <si>
    <t>PTM CALI VARIEDADES JP FENIX</t>
  </si>
  <si>
    <t>FO-25-1840832</t>
  </si>
  <si>
    <t>18/11/2025 SE ESCALA AL COORDINADOR DE ZONA PARA ENTREGA DE ROLLOS EN SITIO | 19/11/2025 SE ENTREGAN 30 ROLLOS DE REDEBAN  AL SEÑOR NELSON VIEDMA</t>
  </si>
  <si>
    <t>3029150</t>
  </si>
  <si>
    <t>3007074828</t>
  </si>
  <si>
    <t>BARRIO ALFONSO LOPEZ  6BOGOTA</t>
  </si>
  <si>
    <t>FO-25-1840880</t>
  </si>
  <si>
    <t>18/11/2025 SE ESCALA AL COORDINADOR DE ZONA PARA ENTREGA DE ROLLOS EN SITIO | 20/11/2025 SE VISITA COMERCIO, SE ENTREGAN 90 ROLLOS RBM, NO SE MANIPULAN DISPOSITIVOS</t>
  </si>
  <si>
    <t>3029258</t>
  </si>
  <si>
    <t>3007038350</t>
  </si>
  <si>
    <t>PTM MED LA SALIDA</t>
  </si>
  <si>
    <t>FO-25-1841493</t>
  </si>
  <si>
    <t>18/11/2025 SE ESCALA AL COORDINADOR DE ZONA PARA ENTREGA DE ROLLOS EN SITIO | 21/11/2025 SE REALIZA ENTREGA DE 20 ROLLOS POR EL OPERADOR VELOCES CON LA GUIA V4001834784</t>
  </si>
  <si>
    <t>3029511</t>
  </si>
  <si>
    <t>3007073507</t>
  </si>
  <si>
    <t>BARRIO SANTA CRUZ MEDELLIN</t>
  </si>
  <si>
    <t>FO-25-1841491</t>
  </si>
  <si>
    <t>18/11/2025 SE ESCALA AL COORDINADOR DE ZONA PARA ENTREGA DE ROLLOS EN SITIO | 21/11/2025 SE REALIZA ENTREGA DE 90 ROLLOS POR EL OPERADOR VELOCES CON LA GUIA V4001834785</t>
  </si>
  <si>
    <t>3029572</t>
  </si>
  <si>
    <t>3007079899</t>
  </si>
  <si>
    <t>DISTRICOL TIENDA SAAVEDRA</t>
  </si>
  <si>
    <t>FO-25-1841484</t>
  </si>
  <si>
    <t>18/11/2025 SE ESCALA AL COORDINADOR DE ZONA PARA ENTREGA DE ROLLOS EN SITIO | 19/11/2025 SE VISITA EL CB PARA ENTREGAR 10 ROLLOS, ENTREGA OK</t>
  </si>
  <si>
    <t>3029636</t>
  </si>
  <si>
    <t>3007024955</t>
  </si>
  <si>
    <t>BARRIO C BOCACHICA CARTAGENA D</t>
  </si>
  <si>
    <t>FO-25-1841488</t>
  </si>
  <si>
    <t>18/11/2025 SE ESCALA AL COORDINADOR DE ZONA PARA ENTREGA DE ROLLOS EN SITIO | 21/11/2025 SE REALIZA ENVÍO DE 70 ROLLOS POR LANCHA HASTA LA ISLA BOCACHICA SE LLAMA AL CLIENTE SEÑORA EMILY 3135714150 PARA INFORMARLE EL ENVÍO Y QUE CUANDO LOS RECIBA ME INFORME 
SE LLAMA AL CLIENTE INFORMA QUE YA RECIBIÓ LOS ROLLOS TODO OK</t>
  </si>
  <si>
    <t>3029789</t>
  </si>
  <si>
    <t>3007081679</t>
  </si>
  <si>
    <t>DISTRICOL EL ROSARIO</t>
  </si>
  <si>
    <t>FO-25-1841571</t>
  </si>
  <si>
    <t>18/11/2025 SE ESCALA AL COORDINADOR DE ZONA PARA ENTREGA DE ROLLOS EN SITIO | 22/11/2025 SE REALIZA ENTREGA DE 30 ROLLOS REDEBAN EN EL PUNTO SIN NOVEDAD, EN LA ENTREGA NO SE MANIPULAN EQUIPOS</t>
  </si>
  <si>
    <t>3029799</t>
  </si>
  <si>
    <t>3007046113</t>
  </si>
  <si>
    <t>PTM  TURBO  VARIEDADES LINA Y</t>
  </si>
  <si>
    <t>FO-25-1841565</t>
  </si>
  <si>
    <t>18/11/2025 SE ESCALA AL COORDINADOR DE ZONA PARA ENTREGA DE ROLLOS EN SITIO | 20/11/2025 SE ENVIA 30 ROLLOS POR FLOTA CON EL CONDUCTOR Y SE CONFIRMA EL RECIBIDO CON LA USUARIA</t>
  </si>
  <si>
    <t>3029821</t>
  </si>
  <si>
    <t>3007059100</t>
  </si>
  <si>
    <t>PTM BOGOTA PLAY Y SYSTEM</t>
  </si>
  <si>
    <t>FO-25-1841479</t>
  </si>
  <si>
    <t>3029865</t>
  </si>
  <si>
    <t>3007037813</t>
  </si>
  <si>
    <t>PTM TURBO SURTIVARIEDADES</t>
  </si>
  <si>
    <t>FO-25-1841568</t>
  </si>
  <si>
    <t>18/11/2025 SE ESCALA AL COORDINADOR DE ZONA PARA ENTREGA DE ROLLOS EN SITIO | 20/11/2025 SE ENVIAN 20 ROLLOS CON EL CONDUCTOR SE COMPARTE INFORMACION CON LA USUARIO CONFIRMANDO EL RECIBIDO</t>
  </si>
  <si>
    <t>3029898</t>
  </si>
  <si>
    <t>3007050799</t>
  </si>
  <si>
    <t>PTM LA PLATA DULCINET</t>
  </si>
  <si>
    <t>FO-25-1841639</t>
  </si>
  <si>
    <t>18/11/2025 SE REALIZA ENVIO DE ROLLOS CON OPERADOR LOGISTICO | 23/11/2025 SE REALIZA ENVIO DE 60 ROLLOS, CON LA GUIA 2235596705 SERVIENTREGA. SE CONFIRMA ENTREGA EXITOSA POR PARTE DE LA TRANSPORTADORA</t>
  </si>
  <si>
    <t>3030358</t>
  </si>
  <si>
    <t>3007069353</t>
  </si>
  <si>
    <t>DISTRICOL DROGUERIA NUEVA GENE</t>
  </si>
  <si>
    <t>FO-25-1841980</t>
  </si>
  <si>
    <t>18/11/2025 SE ESCALA AL COORDINADOR DE ZONA PARA ENTREGA DE ROLLOS EN SITIO | 20/11/2025 SE REALIZA ENTREGA DE 130 ROLLOS POR EL OPERADOR VELOCES CON LA GUIA V4001834787</t>
  </si>
  <si>
    <t>3030444</t>
  </si>
  <si>
    <t>3007073112</t>
  </si>
  <si>
    <t>BARRIO EL CARMEN GIGANTE 1</t>
  </si>
  <si>
    <t>FO-25-1842219</t>
  </si>
  <si>
    <t>18/11/2025 SE ESCALA AL COORDINADOR DE ZONA PARA ENTREGA DE ROLLOS EN SITIO | 19/11/2025 SE ENTREGA 40 ROLLOS SIN NOVEDAD</t>
  </si>
  <si>
    <t>3030540</t>
  </si>
  <si>
    <t>3007063427</t>
  </si>
  <si>
    <t>BARRIO VEREDA TOCOGUA SECTOR O</t>
  </si>
  <si>
    <t>FO-25-1842221</t>
  </si>
  <si>
    <t>18/11/2025 SE ESCALA AL COORDINADOR DE ZONA PARA ENTREGA DE ROLLOS EN SITIO | 19/11/2025 SE REALIZA ENTREGA DE 30 ROLLOS CON VISITA.</t>
  </si>
  <si>
    <t>3030672</t>
  </si>
  <si>
    <t>FO-25-1846546</t>
  </si>
  <si>
    <t>19/11/2025 SE CONFIRMAN DATOS, SE REALIZA ENVIO POR OPERADOR LOGISTICO | 25/11/2025 SE LE ENVIO EL NUMERO DE GUIA AL USUARIO, PENDIENTE CONFIRMACION | 25/11/2025 SE REALIZA ENVIO DE 20 ROLLOS, CON LA GUIA 2248145412 SERVIENTREGA. SE CONFIRMA ENTREGA EXITOSA POR PARTE DE LA TRANSPORTADORA</t>
  </si>
  <si>
    <t>3030690</t>
  </si>
  <si>
    <t>3007065731</t>
  </si>
  <si>
    <t>BARRIO CENTRO ITAGUI 5</t>
  </si>
  <si>
    <t>FO-25-1842216</t>
  </si>
  <si>
    <t>18/11/2025 SE ESCALA AL COORDINADOR DE ZONA PARA ENTREGA DE ROLLOS EN SITIO | 21/11/2025 SE REALIZA ENTREGA DE 40 ROLLOS POR EL OPERADOR VELOCES CON LA GUIA V4001834788</t>
  </si>
  <si>
    <t>3031010</t>
  </si>
  <si>
    <t>3007058300</t>
  </si>
  <si>
    <t>BARRIO TURBO TURBO 2</t>
  </si>
  <si>
    <t>FO-25-1843127</t>
  </si>
  <si>
    <t>18/11/2025 SE ESCALA AL COORDINADOR DE ZONA PARA ENTREGA DE ROLLOS EN SITIO | 21/11/2025 SE ENVIAN 40 ROLLOS CON EL CONDUCTOR Y SE CONFIRMA EO RECIBIDO CON EL USUARIO</t>
  </si>
  <si>
    <t>3031099</t>
  </si>
  <si>
    <t>3007080084</t>
  </si>
  <si>
    <t>BARRIO LA FLORESTA MEDELLIN 3</t>
  </si>
  <si>
    <t>FO-25-1843122</t>
  </si>
  <si>
    <t>18/11/2025 SE ESCALA AL COORDINADOR DE ZONA PARA ENTREGA DE ROLLOS EN SITIO | 21/11/2025 SE REALIZA ENTREGA DE 30 ROLLOS POR EL OPERADOR VELOCES CON LA GUIA V4001834789</t>
  </si>
  <si>
    <t>3031203</t>
  </si>
  <si>
    <t>3007040252</t>
  </si>
  <si>
    <t>PTM PIEDECUESTA FUENTE DE SODA</t>
  </si>
  <si>
    <t>FO-25-1843117</t>
  </si>
  <si>
    <t>18/11/2025 SE ESCALA AL COORDINADOR DE ZONA PARA ENTREGA DE ROLLOS EN SITIO | 19/11/2025 SE VISITA COMERCIO, SE REALIZA LA ENTREGA DE 10 ROLLOS RBM CB OPERATIVO</t>
  </si>
  <si>
    <t>3031289</t>
  </si>
  <si>
    <t>3007078742</t>
  </si>
  <si>
    <t>FO-25-1843259</t>
  </si>
  <si>
    <t>18/11/2025 SE ESCALA AL COORDINADOR DE ZONA PARA ENTREGA DE ROLLOS EN SITIO | 20/11/2025 SE ENTREGAN 20 ROLLOS DE REDEBAN A LA SEÑORITA VALERIA LOPEZ LÓPEZ</t>
  </si>
  <si>
    <t>3031449</t>
  </si>
  <si>
    <t>3007081532</t>
  </si>
  <si>
    <t>PTM BELLO ANGELA MARIA RESTREP</t>
  </si>
  <si>
    <t>FO-25-1843240</t>
  </si>
  <si>
    <t>18/11/2025 SE ESCALA AL COORDINADOR DE ZONA PARA ENTREGA DE ROLLOS EN SITIO | 21/11/2025 SE REALIZA ENTREGA DE 30 ROLLOS POR EL OPERADOR CABIFY CON LA GUIA V4001834790</t>
  </si>
  <si>
    <t>3031466</t>
  </si>
  <si>
    <t>3007038830</t>
  </si>
  <si>
    <t>PTM B MANGA JAIMES</t>
  </si>
  <si>
    <t>FO-25-1843262</t>
  </si>
  <si>
    <t>18/11/2025 SE ESCALA AL COORDINADOR DE ZONA PARA ENTREGA DE ROLLOS EN SITIO | 19/11/2025 SE HACE ENTREGA DE 20 ROLLOS A LA SRA MARIA MENDEZ</t>
  </si>
  <si>
    <t>3031608</t>
  </si>
  <si>
    <t>3007080176</t>
  </si>
  <si>
    <t>FO-25-1843865</t>
  </si>
  <si>
    <t>19/11/2025 SE ESCALA AL COORDINADOR DE ZONA PARA ENTREGA DE ROLLOS EN SITIO | 24/11/2025 SE REALIZA ENTREGA DE ROLLOS POR SOLICITUD DE CLIENTE NO SE MANIPULA DATAFONO</t>
  </si>
  <si>
    <t>3031698</t>
  </si>
  <si>
    <t>3007063208</t>
  </si>
  <si>
    <t>PTM CUCUTA DROGUERIA LA NUEVA</t>
  </si>
  <si>
    <t>FO-25-1844952</t>
  </si>
  <si>
    <t>19/11/2025 SE ESCALA AL COORDINADOR DE ZONA PARA ENTREGA DE ROLLOS EN SITIO | 25/11/2025 SE ENTREGAN 30 ROLLOS OK</t>
  </si>
  <si>
    <t>3032549</t>
  </si>
  <si>
    <t>3007037380</t>
  </si>
  <si>
    <t>BARRIO SANTA CRUZ MEDELLIN 2</t>
  </si>
  <si>
    <t>FO-25-1844936</t>
  </si>
  <si>
    <t>19/11/2025 SE ESCALA AL COORDINADOR DE ZONA PARA ENTREGA DE ROLLOS EN SITIO | 23/11/2025 SE REALIZA ENTREGA DE 70 ROLLOS POR EL OPERADOR VELOCES CON LA GUIA V4001840961</t>
  </si>
  <si>
    <t>3032866</t>
  </si>
  <si>
    <t>3007047071</t>
  </si>
  <si>
    <t>BARRIO CENTRO PLANADAS 13</t>
  </si>
  <si>
    <t>FO-25-1846203</t>
  </si>
  <si>
    <t>19/11/2025 SE CONFIRMAN DATOS, SE REALIZA ENVIO POR OPERADOR LOGISTICO | 26/11/2025 SE LE ENVIA LA GUIA AL USUARIO, PENDIENTE CONFIRMACION | 26/11/2025 EN COMUNICACION CON EL USUARIO NOS CONFRIMA QUE AUN NO HA RECIBIDO LOS ROLLOS | 26/11/2025 TRANSPORTADORA PRESENTA NOVEDAD, SE VISITA, NO SE LOGRA ENTREGA | 26/11/2025 SE REALIZA ENVIO DE 70 ROLLOS, CON LA GUIA 46778000161 SERVIENTREGA. SE CONFIRMA ENTREGA EXITOSA POR PARTE DE LA TRANSPORTADORA</t>
  </si>
  <si>
    <t>3032895</t>
  </si>
  <si>
    <t>3007076544</t>
  </si>
  <si>
    <t>OPRAP EXITO GRAN PLAZA FLORENC</t>
  </si>
  <si>
    <t>FO-25-1846201</t>
  </si>
  <si>
    <t>19/11/2025 SE ESCALA AL COORDINADOR DE ZONA PARA ENTREGA DE ROLLOS EN SITIO | 21/11/2025 SE REALIZA ENTREGA DE 90 ROLLOS RBM EN SITIO ENTREGA EXITOSA</t>
  </si>
  <si>
    <t>3033659</t>
  </si>
  <si>
    <t>3007033971</t>
  </si>
  <si>
    <t>PAGAFACIL PLAZA DE BELLO</t>
  </si>
  <si>
    <t>FO-25-1845845</t>
  </si>
  <si>
    <t>19/11/2025 SE ESCALA AL COORDINADOR DE ZONA PARA ENTREGA DE ROLLOS EN SITIO | 23/11/2025 SE REALIZA ENTREGA DE 190 ROLLOS POR EL OPERADOR VELOCES CON LA GUIA V4001840962</t>
  </si>
  <si>
    <t>3033745</t>
  </si>
  <si>
    <t>3007048087</t>
  </si>
  <si>
    <t>BARRIO BARRO BLANCO EL PORVENI</t>
  </si>
  <si>
    <t>FO-25-1845840</t>
  </si>
  <si>
    <t>19/11/2025 SE ESCALA AL COORDINADOR DE ZONA PARA ENTREGA DE ROLLOS EN SITIO | 20/11/2025 SE ENTREGAN 30 ROLLOS RBM</t>
  </si>
  <si>
    <t>3033766</t>
  </si>
  <si>
    <t>FO-25-1845826</t>
  </si>
  <si>
    <t>19/11/2025 SE ESCALA AL COORDINADOR DE ZONA PARA ENTREGA DE ROLLOS EN SITIO | 20/11/2025 SE ENTREGAN 30 ROLLOS RBM CON VISITA OK</t>
  </si>
  <si>
    <t>3034010</t>
  </si>
  <si>
    <t>FO-25-1845831</t>
  </si>
  <si>
    <t>19/11/2025 SE ESCALA AL COORDINADOR DE ZONA PARA ENTREGA DE ROLLOS EN SITIO | 23/11/2025 SE REALIZA ENTREGA DE 90 ROLLOS POR EL OPERADOR VELOCES CON LA GUIA V4001840963</t>
  </si>
  <si>
    <t>3034819</t>
  </si>
  <si>
    <t>3007078095</t>
  </si>
  <si>
    <t>BARRIO NATAL OLAYA HERRERA 1</t>
  </si>
  <si>
    <t>FO-25-1849223</t>
  </si>
  <si>
    <t>19/11/2025 SE ESCALA AL COORDINADOR DE ZONA PARA ENTREGA DE ROLLOS EN SITIO | 26/11/2025 SE LE INFORMA EL NUMERO DE GUIA AL USUARIO, PENDIENTE CONFIRMACION | 26/11/2025 EN COMUNICACION CON EL USUARIO NOS CONFRIMA QUE AUN NO LE HAN LLEGADO LOS ROLLOS | 26/11/2025 SE REALIZA ENVIO DE 20 ROLLOS, CON LA GUIA 2248145415 SERVIENTREGA. SE CONFIRMA ENTREGA EXITOSA POR PARTE DE LA TRANSPORTADORA</t>
  </si>
  <si>
    <t>3034841</t>
  </si>
  <si>
    <t>FO-25-1846625</t>
  </si>
  <si>
    <t>19/11/2025 SE ESCALA AL COORDINADOR DE ZONA PARA ENTREGA DE ROLLOS EN SITIO | 23/11/2025 SE REALIZA ENTREGA DE 80 ROLLOS POR EL OPERADOR VELOCES CON LA GUIA V4001840964</t>
  </si>
  <si>
    <t>3034896</t>
  </si>
  <si>
    <t>3007067368</t>
  </si>
  <si>
    <t>BARRIO CENTRO RIOSUCIO 2</t>
  </si>
  <si>
    <t>FO-25-1849216</t>
  </si>
  <si>
    <t>19/11/2025 SE ESCALA AL COORDINADOR DE ZONA PARA ENTREGA DE ROLLOS EN SITIO | 25/11/2025 SE ENVIAN 40 ROLLOS CON EL CONDUCTOR Y SE CONFIRMO EL RECIBIDO POR PARTE DE LA SEÑORA PAOLA MENA</t>
  </si>
  <si>
    <t>3034986</t>
  </si>
  <si>
    <t>FO-25-1846619</t>
  </si>
  <si>
    <t>19/11/2025 SE ESCALA AL COORDINADOR DE ZONA PARA ENTREGA DE ROLLOS EN SITIO | 20/11/2025 SE ENTREGAN 90 ROLLOS RBM</t>
  </si>
  <si>
    <t>3035135</t>
  </si>
  <si>
    <t>FO-25-1847114</t>
  </si>
  <si>
    <t>20/11/2025 SE ESCALA AL COORDINADOR DE ZONA PARA ENTREGA DE ROLLOS EN SITIO | 20/11/2025 SE VISITA COMERCIO SE ENTREGA 40 ROLLOS DE REDEBAN</t>
  </si>
  <si>
    <t>3035175</t>
  </si>
  <si>
    <t>3007012418</t>
  </si>
  <si>
    <t>BARRIO CARVAJAL  IV  BOGOTA</t>
  </si>
  <si>
    <t>FO-25-1847091</t>
  </si>
  <si>
    <t>20/11/2025 SE ESCALA AL COORDINADOR DE ZONA PARA ENTREGA DE ROLLOS EN SITIO | 20/11/2025 SE LLEGA A COMERCIO, SE ENTREGAN ROLLOS, SIN MANIPULACIÓN DEL EQUIPO SIN NOVEDAD</t>
  </si>
  <si>
    <t>3035247</t>
  </si>
  <si>
    <t>3007060881</t>
  </si>
  <si>
    <t>BARRIO AURES BOGOTA 2</t>
  </si>
  <si>
    <t>FO-25-1847110</t>
  </si>
  <si>
    <t>20/11/2025 SE ESCALA AL COORDINADOR DE ZONA PARA ENTREGA DE ROLLOS EN SITIO | 20/11/2025 SE VISITA COMERCIO SE ENTREGA ROLLO DE REDEBAN 30</t>
  </si>
  <si>
    <t>3035293</t>
  </si>
  <si>
    <t>FO-25-1847094</t>
  </si>
  <si>
    <t>20/11/2025 SE ESCALA AL COORDINADOR DE ZONA PARA ENTREGA DE ROLLOS EN SITIO | 20/11/2025 SE REALIZA ENTREGA 10 ROLLOS REDEBAN</t>
  </si>
  <si>
    <t>3035358</t>
  </si>
  <si>
    <t>FO-25-1851408</t>
  </si>
  <si>
    <t>20/11/2025 SE CONFIRMAN DATOS, SE REALIZA ENVIO POR OPERADOR LOGISTICO | 23/11/2025 SE REALIZA ENVIO DE 40 ROLLOS, CON LA GUIA 2187690949 SERVIENTREGA. SE CONFIRMA ENTREGA EXITOSA POR PARTE DE LA TRANSPORTADORA</t>
  </si>
  <si>
    <t>3035364</t>
  </si>
  <si>
    <t>3007059587</t>
  </si>
  <si>
    <t>DISTRICOL DROGUERIA BARILOCHE</t>
  </si>
  <si>
    <t>FO-25-1847103</t>
  </si>
  <si>
    <t>20/11/2025 SE ESCALA AL COORDINADOR DE ZONA PARA ENTREGA DE ROLLOS EN SITIO | 20/11/2025 SE REALIZA ENTREGA DE 20 ROLLOS REDEBAN CON VISITA.</t>
  </si>
  <si>
    <t>3035798</t>
  </si>
  <si>
    <t>3007078003</t>
  </si>
  <si>
    <t>BARRIO VRD PERACOS CUCUTA</t>
  </si>
  <si>
    <t>FO-25-1847965</t>
  </si>
  <si>
    <t>19/11/2025 SE ESCALA AL COORDINADOR DE ZONA PARA ENTREGA DE ROLLOS EN SITIO | 20/11/2025 SE REALIZA VISITA TÉCNICA AL COMERCIO Y SE HIZO ENTREGA DE 10 ROLLOS TODO OK</t>
  </si>
  <si>
    <t>3035803</t>
  </si>
  <si>
    <t>3007076103</t>
  </si>
  <si>
    <t>BARRIO FLORIDA BLANCA BOGOTA</t>
  </si>
  <si>
    <t>FO-25-1847809</t>
  </si>
  <si>
    <t>19/11/2025 SE ESCALA AL COORDINADOR DE ZONA PARA ENTREGA DE ROLLOS EN SITIO | 21/11/2025 SE ENTREGAN 20 ROLLOS REDEBAN OK</t>
  </si>
  <si>
    <t>3036469</t>
  </si>
  <si>
    <t>3007050243</t>
  </si>
  <si>
    <t>BARRIO CRESPO CARTAGENA DE IND</t>
  </si>
  <si>
    <t>FO-25-1849036</t>
  </si>
  <si>
    <t>20/11/2025 SE ESCALA AL COORDINADOR DE ZONA PARA ENTREGA DE ROLLOS EN SITIO | 24/11/2025 SE REALIZA ENTREGA DE 70 ROLLOS PARA EL CORRESPONSAL</t>
  </si>
  <si>
    <t>3036944</t>
  </si>
  <si>
    <t>3007066054</t>
  </si>
  <si>
    <t>DISTRICOL VARIEDADES FF</t>
  </si>
  <si>
    <t>FO-25-1849026</t>
  </si>
  <si>
    <t>20/11/2025 SE ESCALA AL COORDINADOR DE ZONA PARA ENTREGA DE ROLLOS EN SITIO | 21/11/2025 SE ENTREGAN 30 ROLLOS EN DIRECCIÓN SOLICITADA POR EL USUARIO EN CR 15 # 23 EN TERMINAL DE TRANSPORTE DE JEEPS EN MANIZALES</t>
  </si>
  <si>
    <t>3036951</t>
  </si>
  <si>
    <t>3007068690</t>
  </si>
  <si>
    <t>PTM IBAGUE VARIEDADES Y MULTIS</t>
  </si>
  <si>
    <t>FO-25-1849024</t>
  </si>
  <si>
    <t>20/11/2025 SE ESCALA AL COORDINADOR DE ZONA PARA ENTREGA DE ROLLOS EN SITIO | 24/11/2025 SE REALIZA ENTREGA DE 40 ROLLOS POR SOLICITUD DEL CLIENTE.</t>
  </si>
  <si>
    <t>3037569</t>
  </si>
  <si>
    <t>3007058265</t>
  </si>
  <si>
    <t>DISTRICOL INV YANBUN</t>
  </si>
  <si>
    <t>FO-25-1851088</t>
  </si>
  <si>
    <t>20/11/2025 SE CONFIRMAN DATOS, SE REALIZA ENVIO POR OPERADOR LOGISTICO | 21/11/2025 SE REALIZÓ EL ENVÍO DE PAPELERÍA SOLICITADA SE ENTREGA COPIA DE GUÍA AL CLIENTE PARA QUE RECLAME EN OFICINA</t>
  </si>
  <si>
    <t>3037605</t>
  </si>
  <si>
    <t>3007070359</t>
  </si>
  <si>
    <t>BARRIO CRR EL TRES TURBO</t>
  </si>
  <si>
    <t>FO-25-1849017</t>
  </si>
  <si>
    <t>20/11/2025 SE ESCALA AL COORDINADOR DE ZONA PARA ENTREGA DE ROLLOS EN SITIO | 26/11/2025 ENTREGA ROLLOS EN SITIO</t>
  </si>
  <si>
    <t>3037701</t>
  </si>
  <si>
    <t>3007065771</t>
  </si>
  <si>
    <t>FO-25-1849256</t>
  </si>
  <si>
    <t>19/11/2025 SE ESCALA AL COORDINADOR DE ZONA PARA ENTREGA DE ROLLOS EN SITIO | 20/11/2025 SE REALIZA ENTREGA DE 90 ROLLOS</t>
  </si>
  <si>
    <t>3037706</t>
  </si>
  <si>
    <t>3007041368</t>
  </si>
  <si>
    <t>DISTRICOL SU DROGUERIA LIDERES</t>
  </si>
  <si>
    <t>FO-25-1856226</t>
  </si>
  <si>
    <t>21/11/2025 SE CONFIRMAN DATOS, SE REALIZA ENVIO POR OPERADOR LOGISTICO | 26/11/2025 SE LE INFORMA EL NUMERO DE GUIA AL USUARIO, PENDIENTE CONFIRMACION | 22/11/2025 SE REALIZA ENVÍO DE 30 ROLLOS, ENVIO OK</t>
  </si>
  <si>
    <t>3037721</t>
  </si>
  <si>
    <t>3007074181</t>
  </si>
  <si>
    <t>BARRIO SAN JAVIER MEDELLIN 8</t>
  </si>
  <si>
    <t>FO-25-1849255</t>
  </si>
  <si>
    <t>19/11/2025 SE ESCALA AL COORDINADOR DE ZONA PARA ENTREGA DE ROLLOS EN SITIO | 21/11/2025 SE REALIZA ENTREGA DE 130 ROLLOS POR EL OPERADOR CABIFY CON LA GUIA V4001840965</t>
  </si>
  <si>
    <t>3037724</t>
  </si>
  <si>
    <t>3007063935</t>
  </si>
  <si>
    <t>BARRIO CENTRO BUCARAMANGA 54</t>
  </si>
  <si>
    <t>FO-25-1859419</t>
  </si>
  <si>
    <t>22/11/2025 SE ENTREGA ROLLOS EN DIRECCIÓN DIFERENTE POR SOLICITUD DEL CLIENTE</t>
  </si>
  <si>
    <t>3037728</t>
  </si>
  <si>
    <t>3007078999</t>
  </si>
  <si>
    <t>PTM MEDELLIN CHARCUTERIA GOLD</t>
  </si>
  <si>
    <t>FO-25-1849254</t>
  </si>
  <si>
    <t>19/11/2025 SE ESCALA AL COORDINADOR DE ZONA PARA ENTREGA DE ROLLOS EN SITIO | 23/11/2025 SE REALIZA ENTREGA DE 30 ROLLOS POR EL OPERADOR VELOCES CON LA GUIA V4001840966</t>
  </si>
  <si>
    <t>3037798</t>
  </si>
  <si>
    <t>3007044081</t>
  </si>
  <si>
    <t>REDY CIUDAD DEL RIO</t>
  </si>
  <si>
    <t>FO-25-1850167</t>
  </si>
  <si>
    <t>20/11/2025 SE ESCALA AL COORDINADOR DE ZONA PARA ENTREGA DE ROLLOS EN SITIO | 25/11/2025 SE REALIZA ENTREGA DE  ROLLOS POR EL OPERADOR VELOCES CON LA GUIA V4001846335</t>
  </si>
  <si>
    <t>3037917</t>
  </si>
  <si>
    <t>3007060864</t>
  </si>
  <si>
    <t>BARRIO CENTRO BUCARAMANGA 49</t>
  </si>
  <si>
    <t>FO-25-1849339</t>
  </si>
  <si>
    <t>20/11/2025 SE ESCALA AL COORDINADOR DE ZONA PARA ENTREGA DE ROLLOS EN SITIO | 20/11/2025 SE VISITA COMERCIO SE REALIZA LA ENTREGA DE 50 ROLLOS RBM CB OPERATIVO</t>
  </si>
  <si>
    <t>3038018</t>
  </si>
  <si>
    <t>3007081653</t>
  </si>
  <si>
    <t>DISTRICOL IXCLOUDS</t>
  </si>
  <si>
    <t>FO-25-1850177</t>
  </si>
  <si>
    <t>20/11/2025 SE ESCALA AL COORDINADOR DE ZONA PARA ENTREGA DE ROLLOS EN SITIO | 25/11/2025 SE LE ENTREGAN 40 ROLLOS A YARLYS DURÁN</t>
  </si>
  <si>
    <t>3038464</t>
  </si>
  <si>
    <t>3007073607</t>
  </si>
  <si>
    <t>PTM LA REPUBLICA GIRON SUPERME</t>
  </si>
  <si>
    <t>FO-25-1851363</t>
  </si>
  <si>
    <t>20/11/2025 SE ESCALA AL COORDINADOR DE LA ZONA PARA ENTREGA EN SITIO | 20/11/2025 SE REALIZA VISITA A COMERCIO Y SE ENTREGAN 10 ROLLOS CON VISITA NO SE MANIPULA EQUIPOS.</t>
  </si>
  <si>
    <t>3038497</t>
  </si>
  <si>
    <t>3007075611</t>
  </si>
  <si>
    <t>BARRIO VRD SAN IGNACIO GUARNE</t>
  </si>
  <si>
    <t>FO-25-1858876</t>
  </si>
  <si>
    <t>21/11/2025 SE ESCALA AL COORDINADOR DE LA ZONA PARA ENTREGA EN SITIO | 26/11/2025 SE ENTREGARON 10 ROLLOS</t>
  </si>
  <si>
    <t>3038844</t>
  </si>
  <si>
    <t>3007059017</t>
  </si>
  <si>
    <t>REDY GUADALUPE</t>
  </si>
  <si>
    <t>FO-25-1851367</t>
  </si>
  <si>
    <t>20/11/2025 SE ESCALA AL COORDINADOR DE LA ZONA PARA ENTREGA EN SITIO | 21/11/2025 SE ENTREGA 180 ROLLOS AL CORRESPONSAL</t>
  </si>
  <si>
    <t>3038865</t>
  </si>
  <si>
    <t>3007069777</t>
  </si>
  <si>
    <t>PTM CARTAGENA  DROGUERIA Y VAR</t>
  </si>
  <si>
    <t>FO-25-1851362</t>
  </si>
  <si>
    <t>20/11/2025 SE ESCALA AL COORDINADOR DE LA ZONA PARA ENTREGA EN SITIO | 25/11/2025 SE REALIZA ENTREGA DE 70 UNIDADES DE ROLLOS REDEBAN</t>
  </si>
  <si>
    <t>3039438</t>
  </si>
  <si>
    <t>FO-25-1858870</t>
  </si>
  <si>
    <t>21/11/2025 SE ESCALA AL COORDINADOR DE LA ZONA PARA ENTREGA EN SITIO | 27/11/2025 SE ENTREGAN 80 ROLLOS CON VISITA</t>
  </si>
  <si>
    <t>3039521</t>
  </si>
  <si>
    <t>3007060711</t>
  </si>
  <si>
    <t>BARRIO NUEVO PARAISO CARTAGENA</t>
  </si>
  <si>
    <t>FO-25-1858873</t>
  </si>
  <si>
    <t>21/11/2025 SE ESCALA AL COORDINADOR DE LA ZONA PARA ENTREGA EN SITIO | 25/11/2025 SE REALIZA ENTREGA DE 50 UNIDADES DE ROLLOS REDEBAN</t>
  </si>
  <si>
    <t>3039625</t>
  </si>
  <si>
    <t>3007025164</t>
  </si>
  <si>
    <t>COMCARD VARIEDADES LA 27</t>
  </si>
  <si>
    <t>FO-25-1851346</t>
  </si>
  <si>
    <t>20/11/2025 SE ESCALA AL COORDINADOR DE LA ZONA PARA ENTREGA EN SITIO | 25/11/2025 SE REALIZA ENTREGA DE 40 ROLLOS POR EL OPERADOR VELOCES CON LA GUIA V4001846337</t>
  </si>
  <si>
    <t>3039967</t>
  </si>
  <si>
    <t>3007069818</t>
  </si>
  <si>
    <t>DISTRICOL DISTB. SUM. ORIENTE</t>
  </si>
  <si>
    <t>FO-25-1851319</t>
  </si>
  <si>
    <t>20/11/2025 SE ESCALA AL COORDINADOR DE LA ZONA PARA ENTREGA EN SITIO | 26/11/2025 SE ENTREGARON 30 ROLLOS</t>
  </si>
  <si>
    <t>19845</t>
  </si>
  <si>
    <t>3039998</t>
  </si>
  <si>
    <t>3007072269</t>
  </si>
  <si>
    <t>VILLA RICA</t>
  </si>
  <si>
    <t>VILLA RICA LOS ALMENDROS</t>
  </si>
  <si>
    <t>FO-25-1860484</t>
  </si>
  <si>
    <t>21/11/2025 SE REALIZA ENVIO DE ROLLOS CON OPERADOR LOGISTICO | 26/11/2025 SE REALIZA ENVIO DE 30 ROLLOS, CON LA GUIA 2248145426 SERVIENTREGA. SE CONFIRMA ENTREGA EXITOSA POR PARTE DE LA TRANSPORTADORA</t>
  </si>
  <si>
    <t>3040583</t>
  </si>
  <si>
    <t>3007038802</t>
  </si>
  <si>
    <t>PTM ITAGUI ABEDUL</t>
  </si>
  <si>
    <t>FO-25-1851852</t>
  </si>
  <si>
    <t>21/11/2025 SE ESCALA AL COORDINADOR DE LA ZONA PARA ENTREGA EN SITIO | 25/11/2025 SE REALIZA ENTREGA DE 10 ROLLOS POR EL OPERADOR VELOCES CON LA GUIA V4001846339</t>
  </si>
  <si>
    <t>3040638</t>
  </si>
  <si>
    <t>3007027317</t>
  </si>
  <si>
    <t>MULTIPAGAS GIRARDOTA 2</t>
  </si>
  <si>
    <t>FO-25-1857349</t>
  </si>
  <si>
    <t>26/11/2025 SE ENTREGAN 220 ROLLOS OK</t>
  </si>
  <si>
    <t>3040893</t>
  </si>
  <si>
    <t>3007036796</t>
  </si>
  <si>
    <t>DISTRICOL MAX PAGOS DE NARINO</t>
  </si>
  <si>
    <t>FO-25-1852790</t>
  </si>
  <si>
    <t>28/11/2025 SE CONFIRMAN DATOS, SE REALIZA ENVIO POR OPERADOR LOGISTICO | 26/11/2025 SE REALIZA ENVIO DE 30 ROLLOS, CON LA GUIA 2248145419 SERVIENTREGA. SE CONFIRMA ENTREGA EXITOSA POR PARTE DE LA TRANSPORTADORA</t>
  </si>
  <si>
    <t>3040898</t>
  </si>
  <si>
    <t>3007015746</t>
  </si>
  <si>
    <t>OPRAP EXITO BELEN MEDELLIN</t>
  </si>
  <si>
    <t>FO-25-1852462</t>
  </si>
  <si>
    <t>20/11/2025 SE ESCALA AL COORDINADOR DE LA ZONA PARA ENTREGA EN SITIO | 26/11/2025 SE REALIZA ENTREGA DE 160 ROLLOS POR EL OPERADOR VELOCES CON LA GUIA V4001846343</t>
  </si>
  <si>
    <t>3041127</t>
  </si>
  <si>
    <t>3007015615</t>
  </si>
  <si>
    <t>PAGAFACIL PARQUE DE BELLO</t>
  </si>
  <si>
    <t>FO-25-1852456</t>
  </si>
  <si>
    <t>20/11/2025 SE ESCALA AL COORDINADOR DE LA ZONA PARA ENTREGA EN SITIO | 25/11/2025 SE REALIZA ENTREGA DE 300 ROLLOS POR EL OPERADOR VELOCES CON LA GUIA V4001846346</t>
  </si>
  <si>
    <t>3041138</t>
  </si>
  <si>
    <t>3007035096</t>
  </si>
  <si>
    <t>BARRIO JARDIN 1 NEIVA</t>
  </si>
  <si>
    <t>FO-25-1863233 | FO-25-1858864</t>
  </si>
  <si>
    <t>24/11/2025 SE ENTREGA 30 ROLLOS SIN NOVEDAD</t>
  </si>
  <si>
    <t>3041208</t>
  </si>
  <si>
    <t>FO-25-1852463</t>
  </si>
  <si>
    <t>20/11/2025 SE ESCALA AL COORDINADOR DE LA ZONA PARA ENTREGA EN SITIO | 25/11/2025 SE REALIZA ENTREGA DE 160 ROLLOS POR EL OPERADOR VELOCES CON LA GUIA V4001846344</t>
  </si>
  <si>
    <t>3041211</t>
  </si>
  <si>
    <t>FO-25-1852457</t>
  </si>
  <si>
    <t>20/11/2025 SE ESCALA AL COORDINADOR DE LA ZONA PARA ENTREGA EN SITIO | 24/11/2025 SE REALIZA ENTREGA DE 50 ROLLOS POR EL OPERADOR VELOCES CON LA GUIA V4001846345</t>
  </si>
  <si>
    <t>3041215</t>
  </si>
  <si>
    <t>3007069523</t>
  </si>
  <si>
    <t>FO-25-1858868</t>
  </si>
  <si>
    <t>21/11/2025 SE ESCALA AL COORDINADOR DE LA ZONA PARA ENTREGA EN SITIO | 26/11/2025 SE REALIZA ENTREGA DE 20 ROLLOS POR EL OPERADOR VELOCES CON LA GUIA V4001852149</t>
  </si>
  <si>
    <t>3041376</t>
  </si>
  <si>
    <t>3007077310</t>
  </si>
  <si>
    <t>BARRIO VILLA CAMPESTRE 3 GIRON</t>
  </si>
  <si>
    <t>FO-25-1858860</t>
  </si>
  <si>
    <t>21/11/2025 SE ESCALA AL COORDINADOR DE LA ZONA PARA ENTREGA EN SITIO | 21/11/2025 SE REALIZA VISITA A COMERCIO Y SE ENTREGAN 30 ROLLOS CON VISITA NO SE MANIPULA EQUIPOS</t>
  </si>
  <si>
    <t>3041398</t>
  </si>
  <si>
    <t>FO-25-1858858</t>
  </si>
  <si>
    <t>21/11/2025 SE ESCALA AL COORDINADOR DE LA ZONA PARA ENTREGA EN SITIO | 27/11/2025 ENTREGA DE 30 ROLLOS PARA DATAFONO REDEBAN NO SE MANIPULA TERMINAL</t>
  </si>
  <si>
    <t>3041424</t>
  </si>
  <si>
    <t>3007045383</t>
  </si>
  <si>
    <t>PTM ENVIGADO DROGUERIA MILENIO</t>
  </si>
  <si>
    <t>FO-25-1852449</t>
  </si>
  <si>
    <t>20/11/2025 SE ESCALA AL COORDINADOR DE LA ZONA PARA ENTREGA EN SITIO | 24/11/2025 SE REALIZA ENTREGA DE 50 ROLLOS POR EL OPERADOR VELOCES CON LA GUIA V4001846347</t>
  </si>
  <si>
    <t>47707</t>
  </si>
  <si>
    <t>3041490</t>
  </si>
  <si>
    <t>3007072482</t>
  </si>
  <si>
    <t>SANTA ANA</t>
  </si>
  <si>
    <t>MAGDALENA SANTA ANA</t>
  </si>
  <si>
    <t>FO-25-1864295</t>
  </si>
  <si>
    <t>22/11/2025 SE CONFIRMAN DATOS, SE REALIZA ENVIO POR OPERADOR LOGISTICO | 26/11/2025 SE REALIZA ENVIO DE 70 ROLLOS, CON LA GUIA 2277307832 SERVIENTREGA. SE CONFIRMA ENTREGA EXITOSA POR PARTE DE LA TRANSPORTADORA</t>
  </si>
  <si>
    <t>3041707</t>
  </si>
  <si>
    <t>3007075705</t>
  </si>
  <si>
    <t>DISTRICOL TIENDA DEL SENTIMIEN</t>
  </si>
  <si>
    <t>FO-25-1852811</t>
  </si>
  <si>
    <t>21/11/2025 SE ESCALA AL COORDINADOR DE LA ZONA PARA ENTREGA EN SITIO | 24/11/2025 SE REALIZA ENTREGA DE 30 ROLLOS POR EL OPERADOR VELOCES CON LA GUIA V4001846348</t>
  </si>
  <si>
    <t>3041726</t>
  </si>
  <si>
    <t>3007026983</t>
  </si>
  <si>
    <t>BARRIO ALARCON 2 BUCARAMANGA</t>
  </si>
  <si>
    <t>FO-25-1858853</t>
  </si>
  <si>
    <t>21/11/2025 SE ESCALA AL COORDINADOR DE LA ZONA PARA ENTREGA EN SITIO | 21/11/2025 SE REALIZA ENTREGA DE 110 ROLLOS REDEBAN CON VISITA.</t>
  </si>
  <si>
    <t>3041863</t>
  </si>
  <si>
    <t>3007059423</t>
  </si>
  <si>
    <t>DISTRICOL MULTIPAGOS SJM</t>
  </si>
  <si>
    <t>FO-25-1853135</t>
  </si>
  <si>
    <t>20/11/2025 SE ESCALA AL COORDINADOR DE LA ZONA PARA ENTREGA EN SITIO | 21/11/2025 SE ENTREGAN 30 ROLLOS DE REDEBAN A LA SEÑORA CAROLINA VELEZ</t>
  </si>
  <si>
    <t>3041946</t>
  </si>
  <si>
    <t>3007069991</t>
  </si>
  <si>
    <t>BARRIO GALAN BARRANQUILLA 3</t>
  </si>
  <si>
    <t>FO-25-1858847</t>
  </si>
  <si>
    <t>21/11/2025 SE ESCALA AL COORDINADOR DE LA ZONA PARA ENTREGA EN SITIO | 22/11/2025 SE REALIZA VISITA TÉCNICA, SE ENTREGA 70 ROLLOS PARA DATAFONO, EL CLIENTE RECIBE A SATISFACCIÓN, CB OPERATIVO.</t>
  </si>
  <si>
    <t>3041991</t>
  </si>
  <si>
    <t>3007049348</t>
  </si>
  <si>
    <t>BARRIO EL SALADO IBAGUE 3</t>
  </si>
  <si>
    <t>FO-25-1858836</t>
  </si>
  <si>
    <t>21/11/2025 SE ESCALA AL COORDINADOR DE LA ZONA PARA ENTREGA EN SITIO | 26/11/2025 SE REALIZA ENTREGA DE 50 ROLLOS POR SOLICITUD DEL CLIENTE.</t>
  </si>
  <si>
    <t>3042016</t>
  </si>
  <si>
    <t>3007016115</t>
  </si>
  <si>
    <t>BARRIO CENTRO XXV NEIVA</t>
  </si>
  <si>
    <t>FO-25-1858844</t>
  </si>
  <si>
    <t>21/11/2025 SE ESCALA AL COORDINADOR DE LA ZONA PARA ENTREGA EN SITIO | 22/11/2025 SE ENTREGA 10 ROLLOS SIN NOVEDAD</t>
  </si>
  <si>
    <t>3042888</t>
  </si>
  <si>
    <t>3007076790</t>
  </si>
  <si>
    <t>BARRIO VALVANERA  BOGOTA</t>
  </si>
  <si>
    <t>FO-25-1858822</t>
  </si>
  <si>
    <t>21/11/2025 SE ESCALA AL COORDINADOR DE LA ZONA PARA ENTREGA EN SITIO | 26/11/2025 DURANTE LA VISITA TECNICA SE REALIZA ENTREGA DE ROLLOS PARA DATÁFONO NO SE MANIPULAN EQUIPOS SIN NOVEDAD EN ENTREGA</t>
  </si>
  <si>
    <t>3043079</t>
  </si>
  <si>
    <t>3007079039</t>
  </si>
  <si>
    <t>BARRIO CENTRO BARRANQUILLA 56</t>
  </si>
  <si>
    <t>FO-25-1857193</t>
  </si>
  <si>
    <t>21/11/2025 SE ESCALA AL COORDINADOR DE LA ZONA PARA ENTREGA EN SITIO | 24/11/2025 SE REALIZA VISITA SE ENTREGA 20 ROLLOS</t>
  </si>
  <si>
    <t>3043103</t>
  </si>
  <si>
    <t>FO-25-1857231</t>
  </si>
  <si>
    <t>21/11/2025 SE ESCALA AL COORDINADOR DE LA ZONA PARA ENTREGA EN SITIO | 22/11/2025 SE REALIZA ENTREGA DE 40 ROLLOS RBM EN SITIO ENTREGA EXITOSA</t>
  </si>
  <si>
    <t>3043105</t>
  </si>
  <si>
    <t>3007079603</t>
  </si>
  <si>
    <t>BARRIO VILLA GLORIA BOGOTA</t>
  </si>
  <si>
    <t>FO-25-1858831</t>
  </si>
  <si>
    <t>21/11/2025 SE ESCALA AL COORDINADOR DE LA ZONA PARA ENTREGA EN SITIO | 24/11/2025 SE ENTREGAN 10 ROLLOS</t>
  </si>
  <si>
    <t>3043140</t>
  </si>
  <si>
    <t>3007021456</t>
  </si>
  <si>
    <t>BARRIO BELLAVISTA CARTAGENA DE</t>
  </si>
  <si>
    <t>FO-25-1858826</t>
  </si>
  <si>
    <t>21/11/2025 SE ESCALA AL COORDINADOR DE LA ZONA PARA ENTREGA EN SITIO | 25/11/2025 SE REALIZA ENTREGA DE 70 UNIDADES DE ROLLOS REDEBAN</t>
  </si>
  <si>
    <t>3043461</t>
  </si>
  <si>
    <t>3007021117</t>
  </si>
  <si>
    <t>PAGAFACIL SAN NICOLAS BARRANQU</t>
  </si>
  <si>
    <t>FO-25-1857185</t>
  </si>
  <si>
    <t>21/11/2025 SE ESCALA AL COORDINADOR DE LA ZONA PARA ENTREGA EN SITIO | 22/11/2025 SE HACE ENTREGA DE 190 ROLLOS REDEBAN DE MANERA EXITOSA</t>
  </si>
  <si>
    <t>3043547</t>
  </si>
  <si>
    <t>3007015747</t>
  </si>
  <si>
    <t>OPRAP EXITO BULEVAR ENVIGADO</t>
  </si>
  <si>
    <t>FO-25-1857166</t>
  </si>
  <si>
    <t>21/11/2025 SE ESCALA AL COORDINADOR DE LA ZONA PARA ENTREGA EN SITIO | 27/11/2025 SE REALIZA ENTREGA DE 210 ROLLOS POR EL OPERADOR VELOCES CON LA GUIA V4001852155</t>
  </si>
  <si>
    <t>3043625</t>
  </si>
  <si>
    <t>3007057197</t>
  </si>
  <si>
    <t>FO-25-1857176</t>
  </si>
  <si>
    <t>21/11/2025 SE ESCALA AL COORDINADOR DE LA ZONA PARA ENTREGA EN SITIO | 27/11/2025 DURANTE LA VISITA TÉCNICA SE REALIZÓ LA ENTREGA DE 20 ROLLOS REDEBAN AL CORRESPONSAL BANCOLOMBIA. EL PROCESO INCLUYÓ LA VERIFICACIÓN DEL ESTADO FÍSICO DE LOS INSUMOS Y EL CONTEO DE LA CANTIDAD, CONFIRMANDO QUE CORRESPONDÍA EXACTAMENTE A LO SOLICITADO. LA RECEPCIÓN FUE EFECTUADA POR EL ENCARGADO DEL CORRESPONSAL, QUIEN VALIDÓ LA ENTREGA COMO SATISFACTORIA. LA ACTIVIDAD SE DESARROLLÓ DE MANERA ORDENADA Y SIN INCIDENTES, GARANTIZANDO LA CORRECTA PROVISIÓN DE INSUMOS Y LA CONTINUIDAD DEL SERVICIO.</t>
  </si>
  <si>
    <t>3044127</t>
  </si>
  <si>
    <t>3007045001</t>
  </si>
  <si>
    <t>BARRIO CALLE PRINCIPAL NECOCLI</t>
  </si>
  <si>
    <t>FO-25-1857155</t>
  </si>
  <si>
    <t>21/11/2025 SE ESCALA AL COORDINADOR DE LA ZONA PARA ENTREGA EN SITIO | 27/11/2025 ENVIO ROLLOS POR FLOTA, ENTREGA CONFIRMADA CON EL CLIENTE.</t>
  </si>
  <si>
    <t>3044170</t>
  </si>
  <si>
    <t>3007074579</t>
  </si>
  <si>
    <t>PTM MONTERIA VARIEDADES TIKAMP</t>
  </si>
  <si>
    <t>FO-25-1857142</t>
  </si>
  <si>
    <t>21/11/2025 SE ESCALA AL COORDINADOR DE LA ZONA PARA ENTREGA EN SITIO | 22/11/2025 SE REALIZA ENTREGA DE 30 ROLLOS A CORRESPONSAL REDEBAN</t>
  </si>
  <si>
    <t>3044253</t>
  </si>
  <si>
    <t>3007055925</t>
  </si>
  <si>
    <t>DISTRICOL BODEGA EL ELYON</t>
  </si>
  <si>
    <t>FO-25-1857153</t>
  </si>
  <si>
    <t>21/11/2025 SE ESCALA AL COORDINADOR DE LA ZONA PARA ENTREGA EN SITIO | 24/11/2025 SE REALIZA VISITA TÉCNICA SE REALIZÓ LA ENTREGA DE 30 ROLLOS TERMICOS DE REDEBAN PARA EL CB.</t>
  </si>
  <si>
    <t>3044268</t>
  </si>
  <si>
    <t>3007021409</t>
  </si>
  <si>
    <t>PAGAFACIL BARRANQUILLA</t>
  </si>
  <si>
    <t>FO-25-1857152</t>
  </si>
  <si>
    <t>21/11/2025 SE ESCALA AL COORDINADOR DE LA ZONA PARA ENTREGA EN SITIO | 24/11/2025 SE HACE ENTREGA DE 220 ROLLOS REDEBAN DE MANERA EXITOSA</t>
  </si>
  <si>
    <t>3044671</t>
  </si>
  <si>
    <t>FO-25-1857137</t>
  </si>
  <si>
    <t>21/11/2025 SE ESCALA AL COORDINADOR DE LA ZONA PARA ENTREGA EN SITIO | 27/11/2025 SE ENTREGAN 40 ROLLOS CON VISITA OK</t>
  </si>
  <si>
    <t>3044933</t>
  </si>
  <si>
    <t>3007036290</t>
  </si>
  <si>
    <t>PTM CALI COLMENA</t>
  </si>
  <si>
    <t>FO-25-1857893</t>
  </si>
  <si>
    <t>21/11/2025 SE ESCALA AL COORDINADOR DE LA ZONA PARA ENTREGA EN SITIO | 28/11/2025 SE REALIZA VISTA TÉCNICA EN DONDE SE ENTREGAN 30 ROLLOS EN BUEN ESTADO</t>
  </si>
  <si>
    <t>3044939</t>
  </si>
  <si>
    <t>3007039382</t>
  </si>
  <si>
    <t>DISTRICOL UTILIDADES Y VARIEDA</t>
  </si>
  <si>
    <t>FO-25-1859309</t>
  </si>
  <si>
    <t>21/11/2025 SE REALIZA ENVIO DE ROLLOS CON OPERADOR LOGISTICO | 24/11/2025 SE REALIZA ENVIO DE 60 ROLLOS, CON LA GUIA 2277307829 SERVIENTREGA. SE CONFIRMA ENTREGA EXITOSA POR PARTE DE LA TRANSPORTADORA</t>
  </si>
  <si>
    <t>3045184</t>
  </si>
  <si>
    <t>3007055327</t>
  </si>
  <si>
    <t>BARRIO POPULAR PUERTO GAITAN 3</t>
  </si>
  <si>
    <t>FO-25-1859308</t>
  </si>
  <si>
    <t>21/11/2025 SE REALIZA ENVIO DE ROLLOS CON OPERADOR LOGISTICO | 27/11/2025 SE LE INFORMA EL NUMERO DE GUIA AL USUARIO, PENDIENTE CONFIRMACIÓN | 27/11/2025 SE REALIZA ENVIO DE 40 ROLLOS, CON LA GUIA 2235596760 SERVIENTREGA. SE CONFIRMA ENTREGA EXITOSA POR PARTE DE LA TRANSPORTADORA</t>
  </si>
  <si>
    <t>3045211</t>
  </si>
  <si>
    <t>3007020877</t>
  </si>
  <si>
    <t>MULTIPAGAS CHIA</t>
  </si>
  <si>
    <t>FO-25-1857888</t>
  </si>
  <si>
    <t>21/11/2025 SE ESCALA AL COORDINADOR DE LA ZONA PARA ENTREGA EN SITIO | 22/11/2025 SE HACE ENTREGA DE 160 ROLLOS DE REDEBAN</t>
  </si>
  <si>
    <t>3045835</t>
  </si>
  <si>
    <t>3007055240</t>
  </si>
  <si>
    <t>DISTRICOL TIENDA ZZ GUACIMAL</t>
  </si>
  <si>
    <t>FO-25-1858559</t>
  </si>
  <si>
    <t>21/11/2025 SE ESCALA AL COORDINADOR DE LA ZONA PARA ENTREGA EN SITIO | 25/11/2025 SE REALIZA ENVÍO DE ROLLOS DESDE EN FLOTA INFORMAL DESDE MONTERIA AL CORREGIMIETO DE GUACIMAL, SE CONFIRMA CON EL CLIENTE LINA ALVAREZ RECIBIDO SIN NOVEDAD OK</t>
  </si>
  <si>
    <t>3046224</t>
  </si>
  <si>
    <t>3007067847</t>
  </si>
  <si>
    <t>OPRAP ÉXITO BUCARAMANGA CENTRO</t>
  </si>
  <si>
    <t>FO-25-1858633</t>
  </si>
  <si>
    <t>21/11/2025 SE ESCALA AL COORDINADOR DE LA ZONA PARA ENTREGA EN SITIO | 21/11/2025 SE REALIZA ENTREGA DE 80 ROLLOS CON VISITA NO SE MANIPULA TÉRMINAL</t>
  </si>
  <si>
    <t>3046281</t>
  </si>
  <si>
    <t>3007063457</t>
  </si>
  <si>
    <t>BARRIO EN CENTRO CUCUTA</t>
  </si>
  <si>
    <t>FO-25-1859384</t>
  </si>
  <si>
    <t>25/11/2025 SE ENTREGAN 10 ROLLOS, DATAFONO NO SE ENCUENTRA EN LA DIRECCIÓN DE ENTREGA</t>
  </si>
  <si>
    <t>3046282</t>
  </si>
  <si>
    <t>3007080653</t>
  </si>
  <si>
    <t>BARRIO CENTENARIO BOGOTA 4</t>
  </si>
  <si>
    <t>FO-25-1859375</t>
  </si>
  <si>
    <t>28/11/2025 SE REALIZA ENTREGA DE 40 ROLLOS</t>
  </si>
  <si>
    <t>3046342</t>
  </si>
  <si>
    <t>3007078504</t>
  </si>
  <si>
    <t>BARRIO SAN JORGE SUR BOGOTA  4</t>
  </si>
  <si>
    <t>FO-25-1859400</t>
  </si>
  <si>
    <t>28/11/2025 SE REALIZA ENTREGA DE 50 ROLLOS</t>
  </si>
  <si>
    <t>3046455</t>
  </si>
  <si>
    <t>3007076830</t>
  </si>
  <si>
    <t>PTM GIRON SUPERMERCADO MERCANT</t>
  </si>
  <si>
    <t>FO-25-1859412</t>
  </si>
  <si>
    <t>22/11/2025 SE REALIZA VISITA A COMERCIO PERO SE ENCUENTRA CERRADO, EN COMUNICACIÓN CON EL SEÑOR MARIO AL MOVIL 3185712329, SOLICITA QUE SE LOS DEJEN EN EL SUPERMERCADO MERCANTIL QUÉ ESTÁ AL LADO.</t>
  </si>
  <si>
    <t>3046457</t>
  </si>
  <si>
    <t>3007077841</t>
  </si>
  <si>
    <t>PTM BUCARAMANGA AUTOSERVICIO M</t>
  </si>
  <si>
    <t>FO-25-1859408</t>
  </si>
  <si>
    <t>22/11/2025 ENTREGA DE 30 ROLLOS PARA DATAFONO</t>
  </si>
  <si>
    <t>3046464</t>
  </si>
  <si>
    <t>3007077958</t>
  </si>
  <si>
    <t>BARRIO SAN RAFAEL CUCUTA  5</t>
  </si>
  <si>
    <t>FO-25-1859391</t>
  </si>
  <si>
    <t>25/11/2025 SE REALIZA VISITA, SE ENTREGAN 10 ROLLOS, DATAFONO NO SE ENCUENTRA EN LA DIRECCIÓN DE ENTREGA</t>
  </si>
  <si>
    <t>3046485</t>
  </si>
  <si>
    <t>3007044865</t>
  </si>
  <si>
    <t>PTM PIEDECUESTA MISCELANEA Y C</t>
  </si>
  <si>
    <t>FO-25-1859370</t>
  </si>
  <si>
    <t>22/11/2025 SE VISITA COMERCIO SE REALIZA LA ENTREGA DE 50 ROLLOS RBM CB OPERATIVO</t>
  </si>
  <si>
    <t>19300</t>
  </si>
  <si>
    <t>3046604</t>
  </si>
  <si>
    <t>3007035226</t>
  </si>
  <si>
    <t>GUACHENE</t>
  </si>
  <si>
    <t>BARRIO JORGE ELIECER GAITAN 1</t>
  </si>
  <si>
    <t>FO-25-1859365</t>
  </si>
  <si>
    <t>24/11/2025 POR AUTORIZACIÓN DE CLIENTE SE LE ENTREGAN 40 ROLLOS DE REDEBAN AL SEÑOR ORLANDO TOVAR</t>
  </si>
  <si>
    <t>3046629</t>
  </si>
  <si>
    <t>3007080429</t>
  </si>
  <si>
    <t>BARRIO VISION DE COLOMBIA BOGOTA 1</t>
  </si>
  <si>
    <t>FO-25-1859361</t>
  </si>
  <si>
    <t>27/11/2025 SE REALIZA LA ENTREGA DE 50 ROLLOS</t>
  </si>
  <si>
    <t>3046646</t>
  </si>
  <si>
    <t>3007078995</t>
  </si>
  <si>
    <t>PTM BELLO REPLAY MS</t>
  </si>
  <si>
    <t>FO-25-1859340</t>
  </si>
  <si>
    <t>26/11/2025 SE REALIZA ENTREGA DE 20 ROLLOS POR EL OPERADOR VELOCES CON LA GUIA V4001852165</t>
  </si>
  <si>
    <t>3046647</t>
  </si>
  <si>
    <t>3007035480</t>
  </si>
  <si>
    <t>DISTRICOL CARNES Y CHORIZOS EL</t>
  </si>
  <si>
    <t>FO-25-1859339</t>
  </si>
  <si>
    <t>27/11/2025 SE REALIZA ENVÍO ENVÍO ROLLOS, SE CONTACTA AL USUARIO CARLOS ANDRES JIMÉNEZ DESPUÉS DE 4 HORAS DEL ENVÍO, CONFIRMA RECIBIR LOS ROLLOS</t>
  </si>
  <si>
    <t>3046651</t>
  </si>
  <si>
    <t>3007048682</t>
  </si>
  <si>
    <t>DISTRICOL VISTA ORIENTE</t>
  </si>
  <si>
    <t>FO-25-1859338</t>
  </si>
  <si>
    <t>21/11/2025 SE ESCALA AL COORDINADOR DE LA ZONA PARA ENTREGA EN SITIO | 25/11/2025 SE REALIZA ENTREGA DE 50 ROLLOS POR EL OPERADOR VELOCES CON LA GUIA V4001852166</t>
  </si>
  <si>
    <t>3046943</t>
  </si>
  <si>
    <t>3007063410</t>
  </si>
  <si>
    <t>PTM LEBRIJA SUPER TODO EL PARA</t>
  </si>
  <si>
    <t>FO-25-1860977</t>
  </si>
  <si>
    <t>21/11/2025 SE ESCALA AL COORDINADOR DE LA ZONA PARA ENTREGA EN SITIO | 22/11/2025 EN COMUNICACIÓN CON LA SEÑORA JENNY AL MOVIL 3156891777, INDICA DEJAR LOS ROLLOS EN  CRA 9#8-PAR CARNES SUPERTODO, NO SE MANIPULA EQUIPOS.</t>
  </si>
  <si>
    <t>3046998</t>
  </si>
  <si>
    <t>3007076587</t>
  </si>
  <si>
    <t>BARRIO VEREDA VALE PAVAS NECOCLI</t>
  </si>
  <si>
    <t>FO-25-1860974</t>
  </si>
  <si>
    <t>3047295</t>
  </si>
  <si>
    <t>3007045932</t>
  </si>
  <si>
    <t>PTM SAN LUIS DE SINCE MULTISER</t>
  </si>
  <si>
    <t>FO-25-1860963</t>
  </si>
  <si>
    <t>21/11/2025 SE ESCALA AL COORDINADOR DE LA ZONA PARA ENTREGA EN SITIO | 26/11/2025 SE VISITA SITIO SE VERIFICA INFORMACIÓN SE REALIZA ENTREGA DE ROLLOS, NO SE MANIPULA EQUIPOS. FIRMA QUIEN RECIBE LOS ROLLOS.</t>
  </si>
  <si>
    <t>3047409</t>
  </si>
  <si>
    <t>3007073247</t>
  </si>
  <si>
    <t>BARRIO SANTA CRUZ BARRANQUILLA</t>
  </si>
  <si>
    <t>FO-25-1860968</t>
  </si>
  <si>
    <t>21/11/2025 SE ESCALA AL COORDINADOR DE LA ZONA PARA ENTREGA EN SITIO | 28/11/2025 SE HACE ENTREGA DE 30 ROLLOS REDEBAN DE MANERA EXITOSA</t>
  </si>
  <si>
    <t>25645</t>
  </si>
  <si>
    <t>3047440</t>
  </si>
  <si>
    <t>3007057586</t>
  </si>
  <si>
    <t>SAN ANTONIO DEL TEQUENDAMA</t>
  </si>
  <si>
    <t>PTM SAN ANTONIO INTERCOST</t>
  </si>
  <si>
    <t>FO-25-1860960</t>
  </si>
  <si>
    <t>21/11/2025 SE ESCALA AL COORDINADOR DE LA ZONA PARA ENTREGA EN SITIO | 25/11/2025 SE LLEGA A COMERCIO, SE ENTREGAN ROLLOS, SIN MANIPULACIÓN DEL EQUIPO SIN NOVEDAD</t>
  </si>
  <si>
    <t>3047500</t>
  </si>
  <si>
    <t>3007081940</t>
  </si>
  <si>
    <t>PTM ANDES MARANTO BELLEZA NATU</t>
  </si>
  <si>
    <t>FO-25-1864290</t>
  </si>
  <si>
    <t>22/11/2025 SE CONFIRMAN DATOS, SE REALIZA ENVIO POR OPERADOR LOGISTICO | 28/11/2025 SE LE INFORMA EL NUMERO DE GUIA AL USUARIO, PENDIENTE CONFIRMACION | 28/11/2025 SE REALIZA ENVIO DE 30 ROLLOS, CON LA GUIA 992221451 LOGICUARTAS. SE CONFIRMA ENTREGA EXITOSA POR PARTE DE LA TRANSPORTADORA</t>
  </si>
  <si>
    <t>3047878</t>
  </si>
  <si>
    <t>3007028228</t>
  </si>
  <si>
    <t>COMCARD MED LA HONDA 3</t>
  </si>
  <si>
    <t>FO-25-1860950</t>
  </si>
  <si>
    <t>21/11/2025 SE ESCALA AL COORDINADOR DE LA ZONA PARA ENTREGA EN SITIO | 27/11/2025 SE REALIZA ENTREGA DE 60 ROLLOS POR EL OPERADOR VELOCES CON LA GUIA V4001852170</t>
  </si>
  <si>
    <t>3047902</t>
  </si>
  <si>
    <t>3007055408</t>
  </si>
  <si>
    <t>PTM ITAGUI ELECTRONICA DUFE</t>
  </si>
  <si>
    <t>FO-25-1860957</t>
  </si>
  <si>
    <t>21/11/2025 SE ESCALA AL COORDINADOR DE LA ZONA PARA ENTREGA EN SITIO | 25/11/2025 SE REALIZA ENTREGA DE 30 ROLLOS POR EL OPERADOR VELOCES CON LA GUIA V4001852169</t>
  </si>
  <si>
    <t>3047909</t>
  </si>
  <si>
    <t>3007080040</t>
  </si>
  <si>
    <t>BARRIO LA MINGA PASTO 1</t>
  </si>
  <si>
    <t>FO-25-1860954</t>
  </si>
  <si>
    <t>21/11/2025 SE ESCALA AL COORDINADOR DE LA ZONA PARA ENTREGA EN SITIO | 22/11/2025 SE VISITA EL CB PARA ENTREGAR 30 ROLLOS, ENTREGA OK</t>
  </si>
  <si>
    <t>3047940</t>
  </si>
  <si>
    <t>FO-25-1861368</t>
  </si>
  <si>
    <t>21/11/2025 SE ESCALA AL COORDINADOR DE LA ZONA PARA ENTREGA EN SITIO | 24/11/2025 SE ENTREGAN 200 ROLLOS</t>
  </si>
  <si>
    <t>3048178</t>
  </si>
  <si>
    <t>3007012427</t>
  </si>
  <si>
    <t>BARRIO LA GLORIA II  BOGOTA</t>
  </si>
  <si>
    <t>FO-25-1861364</t>
  </si>
  <si>
    <t>21/11/2025 SE ESCALA AL COORDINADOR DE LA ZONA PARA ENTREGA EN SITIO | 27/11/2025 SE ENTREGA ROLLO 20 DE REDEBAN PARA EL CORRESPONSAL</t>
  </si>
  <si>
    <t>3048230</t>
  </si>
  <si>
    <t>3007067801</t>
  </si>
  <si>
    <t>BARRIO VILLA ROCIO MONTERIA</t>
  </si>
  <si>
    <t>FO-25-1861365</t>
  </si>
  <si>
    <t>21/11/2025 SE ESCALA AL COORDINADOR DE LA ZONA PARA ENTREGA EN SITIO | 22/11/2025 SE REALIZÓ ENTREGA DE 40 ROLLOS PARA CB BANCOLOMBIA OK</t>
  </si>
  <si>
    <t>3048442</t>
  </si>
  <si>
    <t>3007040229</t>
  </si>
  <si>
    <t>PTM GIRARDOTA MANATIENDA AA</t>
  </si>
  <si>
    <t>FO-25-1861587</t>
  </si>
  <si>
    <t>26/11/2025 SE ENTREGAN 20 ROLLOS OK</t>
  </si>
  <si>
    <t>3048452</t>
  </si>
  <si>
    <t>FO-25-1871072</t>
  </si>
  <si>
    <t>21/11/2025 SE REALIZA ENVIO DE ROLLOS POR  OPERADOR LOGISTICO | 25/11/2025 SE REALIZA ENVIO DE 170 ROLLOS, CON LA GUIA 380284308 SERVIENTREGA. SE CONFIRMA ENTREGA EXITOSA POR PARTE DE LA TRANSPORTADORA</t>
  </si>
  <si>
    <t>3048489</t>
  </si>
  <si>
    <t>3007072568</t>
  </si>
  <si>
    <t>SAN PEDRO FRIO</t>
  </si>
  <si>
    <t>FO-25-1862639</t>
  </si>
  <si>
    <t>22/11/2025 SE REALIZA ENVIO DE ROLLOS CON OPERADOR LOGISTICO | 27/11/2025 SE REALIZA ENVIO DE 10 ROLLOS, CON LA GUIA 2187690960 SERVIENTREGA. SE CONFIRMA ENTREGA EXITOSA POR PARTE DE LA TRANSPORTADORA</t>
  </si>
  <si>
    <t>3048529</t>
  </si>
  <si>
    <t>3007067694</t>
  </si>
  <si>
    <t>PTM PAC JUAN URIBE</t>
  </si>
  <si>
    <t>FO-25-1861556</t>
  </si>
  <si>
    <t>21/11/2025 SE ESCALA AL COORDINADOR DE LA ZONA PARA ENTREGA EN SITIO | 27/11/2025 SE REALIZA ENTREGA DE 80 ROLLOS POR EL OPERADOR VELOCES CON LA GUIA V4001859484</t>
  </si>
  <si>
    <t>3048562</t>
  </si>
  <si>
    <t>3007045361</t>
  </si>
  <si>
    <t>FO-25-1862506</t>
  </si>
  <si>
    <t>22/11/2025 SE ESCALA AL COORDINADOR DE LA ZONA PARA ENTREGA EN SITIO | 24/11/2025 SE VISITA COMERCIO SE REALIZA LA ENTREGA DE 90 ROLLOS RBM CB OPERATIVO</t>
  </si>
  <si>
    <t>3048691</t>
  </si>
  <si>
    <t>3007075975</t>
  </si>
  <si>
    <t>PTM MEDELLIN  EL VECINO MEDELL</t>
  </si>
  <si>
    <t>FO-25-1862497</t>
  </si>
  <si>
    <t>22/11/2025 SE ESCALA AL COORDINADOR DE LA ZONA PARA ENTREGA EN SITIO | 26/11/2025 SE REALIZA ENTREGA DE 40 ROLLOS POR EL OPERADOR VELOCES CON LA GUIA V4001859483</t>
  </si>
  <si>
    <t>3048702</t>
  </si>
  <si>
    <t>3007072095</t>
  </si>
  <si>
    <t>VALLEDUPAR FUNDADORES1</t>
  </si>
  <si>
    <t>FO-25-1861673</t>
  </si>
  <si>
    <t>21/11/2025 SE ESCALA AL COORDINADOR DE LA ZONA PARA ENTREGA EN SITIO | 22/11/2025 SE REALIZA ENTREGA DE 60 ROLLOS EN SITIO</t>
  </si>
  <si>
    <t>3049145</t>
  </si>
  <si>
    <t>3007078487</t>
  </si>
  <si>
    <t>PTM GIRARDOT SYS SOLUCIONES IN</t>
  </si>
  <si>
    <t>FO-25-1864344</t>
  </si>
  <si>
    <t>22/11/2025 SE REALIZA ENVIO DE ROLLOS CON OPERADOR LOGISTICO | 25/11/2025 SE REALIZA ENVIO DE 40 ROLLOS, CON LA GUIA 2235596779 SERVIENTREGA. SE CONFIRMA ENTREGA EXITOSA POR PARTE DE LA TRANSPORTADORA</t>
  </si>
  <si>
    <t>3049171</t>
  </si>
  <si>
    <t>FO-25-1864343</t>
  </si>
  <si>
    <t>22/11/2025 SE REALIZA ENVIO DE ROLLOS CON OPERADOR LOGISTICO | 27/11/2025 SE REALIZA ENVIO DE 10 ROLLOS, CON LA GUIA 2187690961 SERVIENTREGA. SE CONFIRMA ENTREGA EXITOSA POR PARTE DE LA TRANSPORTADORA</t>
  </si>
  <si>
    <t>3049189</t>
  </si>
  <si>
    <t>FO-25-1864232</t>
  </si>
  <si>
    <t>22/11/2025 SE ESCALA AL COORDINADOR DE LA ZONA PARA ENTREGA EN SITIO | 25/11/2025 ENTREGA DE 40 ROLLOS NO SE MANIPULAN EQUIPOS</t>
  </si>
  <si>
    <t>3049198</t>
  </si>
  <si>
    <t>3007054911</t>
  </si>
  <si>
    <t>BARRIO JERUSALEN BOGOTA 2</t>
  </si>
  <si>
    <t>FO-25-1864228</t>
  </si>
  <si>
    <t>22/11/2025 SE ESCALA AL COORDINADOR DE LA ZONA PARA ENTREGA EN SITIO | 25/11/2025 SE VISITA COMERCIO, SE ENTREGAN 30 ROLLOS RBM, NO SE MANIPULAN DISPOSITIVOS</t>
  </si>
  <si>
    <t>3049326</t>
  </si>
  <si>
    <t>FO-25-1863848</t>
  </si>
  <si>
    <t>22/11/2025 SE ESCALA AL COORDINADOR DE LA ZONA PARA ENTREGA EN SITIO | 24/11/2025 ENTREGA DE 60 ROLLOS PARÁ DATAFONO</t>
  </si>
  <si>
    <t>3049344</t>
  </si>
  <si>
    <t>3007061133</t>
  </si>
  <si>
    <t>BARRIO VEREDA LA COROCITA SAHA</t>
  </si>
  <si>
    <t>FO-25-1863844</t>
  </si>
  <si>
    <t>22/11/2025 SE ESCALA AL COORDINADOR DE LA ZONA PARA ENTREGA EN SITIO | 26/11/2025 SE ENTREGAN 80 ROLLOS CON VISITA OK</t>
  </si>
  <si>
    <t>3049357</t>
  </si>
  <si>
    <t>FO-25-1878302</t>
  </si>
  <si>
    <t>26/11/2025 SE ENTREGAN 90 ROLLOS OK</t>
  </si>
  <si>
    <t>3049370</t>
  </si>
  <si>
    <t>FO-25-1864226</t>
  </si>
  <si>
    <t>22/11/2025 SE ESCALA AL COORDINADOR DE LA ZONA PARA ENTREGA EN SITIO | 27/11/2025 SE ENTREGAN 200 ROLLOS RBM</t>
  </si>
  <si>
    <t>3049375</t>
  </si>
  <si>
    <t>3007079445</t>
  </si>
  <si>
    <t>"BARRIO CGTO QUEBRADA NUEVA ZARZAL"</t>
  </si>
  <si>
    <t>FO-25-1864342</t>
  </si>
  <si>
    <t>22/11/2025 SE REALIZA ENVIO DE ROLLOS CON OPERADOR LOGISTICO | 28/11/2025 SE REALIZA ENVIO DE 10 ROLLOS, CON LA GUIA 2081069933 SERVIENTREGA. SE CONFIRMA ENTREGA EXITOSA POR PARTE DE LA TRANSPORTADORA</t>
  </si>
  <si>
    <t>3049383</t>
  </si>
  <si>
    <t>3007069422</t>
  </si>
  <si>
    <t>BARRIO GAIRA SANTA MARTA 7</t>
  </si>
  <si>
    <t>FO-25-1864558</t>
  </si>
  <si>
    <t>22/11/2025 SE ESCALA AL COORDINADOR DE LA ZONA PARA ENTREGA EN SITIO | 24/11/2025 SE REALIZA ENTREGA DE 40  ROLLOS PARA DATFAONO A SATISFACCIÓN DEL CLIENTE</t>
  </si>
  <si>
    <t>3049395</t>
  </si>
  <si>
    <t>3007066702</t>
  </si>
  <si>
    <t>BARRIO CENTRO BARRANQUILLA 44</t>
  </si>
  <si>
    <t>FO-25-1864949</t>
  </si>
  <si>
    <t>22/11/2025 SE ESCALA AL COORDINADOR DE LA ZONA PARA ENTREGA EN SITIO | 24/11/2025 SE REALIZA VISITA SE ENTREGA 80 ROLLOS</t>
  </si>
  <si>
    <t>3049396</t>
  </si>
  <si>
    <t>FO-25-1865117</t>
  </si>
  <si>
    <t>22/11/2025 SE REALIZA ENVIO DE ROLLOS CON OPERADOR LOGISTICO | 28/11/2025 SE REALIZA ENVIO DE 10 ROLLOS, CON LA GUIA 2078334596 SERVIENTREGA. SE CONFIRMA ENTREGA EXITOSA POR PARTE DE LA TRANSPORTADORA</t>
  </si>
  <si>
    <t>3049399</t>
  </si>
  <si>
    <t>FO-25-1865148</t>
  </si>
  <si>
    <t>22/11/2025 SE ESCALA AL COORDINADOR DE LA ZONA PARA ENTREGA EN SITIO | 27/11/2025 SE ENVÍAN 40 ROLLOS POR FLOTA HASTA CB, SE CONFIRMA RECEPCIÓN DE LOS ROLLOS OK</t>
  </si>
  <si>
    <t>3049708</t>
  </si>
  <si>
    <t>3007081354</t>
  </si>
  <si>
    <t>DISTRICOL COLFARMA Y MINIMARK</t>
  </si>
  <si>
    <t>FO-25-1863841</t>
  </si>
  <si>
    <t>22/11/2025 SE ESCALA AL COORDINADOR DE LA ZONA PARA ENTREGA EN SITIO | 24/11/2025 SE REALIZA ENTREGA DE ROLLOS NO SE MANIPULA DATAFONO</t>
  </si>
  <si>
    <t>3049713</t>
  </si>
  <si>
    <t>3007053070</t>
  </si>
  <si>
    <t>BARRIO CIUDAD JARDIN BOGOTA 2</t>
  </si>
  <si>
    <t>FO-25-1863839</t>
  </si>
  <si>
    <t>22/11/2025 SE ESCALA AL COORDINADOR DE LA ZONA PARA ENTREGA EN SITIO | 27/11/2025 SE ESTABLECE COMUNICACIÓN TELEFÓNICA CON UN CLIENTE SE LE INDICA QUE SE DEBE COMUNICAR CON ENTIDAD Y SOLICITAR LA ACTUALIZACIÓN Y CORRECCIÓN DE LA DIRECCIÓN YA QUE APARECE CARRERA 31C Y ES CALLE 31C. DE IGUAL MANERA SE REPORTA CON EL COORDINADOR DE ZONA EL CUAL REPORTA CON REDEBAN E INDICAN NO TENER VISITA POR DIRECCIÓN ERRADA</t>
  </si>
  <si>
    <t>3049715</t>
  </si>
  <si>
    <t>FO-25-1863834</t>
  </si>
  <si>
    <t>22/11/2025 SE ESCALA AL COORDINADOR DE LA ZONA PARA ENTREGA EN SITIO | 24/11/2025 A 1KM DE LLEGADA AL MUNICIPIO SE ENCUENTRA BLOQUEADA LA VIA | 24/11/2025 LOS FUERON ENTREGADOS A UNA PERSONA ENCARGADA DE RECOGERLOS EN LA ZONA DE LA PROTESTA, SE CONFIRMO EL RECIBIDO 3017201305.</t>
  </si>
  <si>
    <t>3049767</t>
  </si>
  <si>
    <t>3007038188</t>
  </si>
  <si>
    <t>PTM MONTELIBANO ELILAU</t>
  </si>
  <si>
    <t>FO-25-1866543</t>
  </si>
  <si>
    <t>23/11/2025 SE REALIZA ENVIO DE ROLLOS POR  OPERADOR LOGISTICO | 28/11/2025 SE REALIZA ENVIO DE 50 ROLLOS, CON LA GUIA 2265100517 SERVIENTREGA. SE CONFIRMA ENTREGA EXITOSA POR PARTE DE LA TRANSPORTADORA</t>
  </si>
  <si>
    <t>3049768</t>
  </si>
  <si>
    <t>3007065313</t>
  </si>
  <si>
    <t>BARRIO PUEBLO NUEVO SAN LUIS D</t>
  </si>
  <si>
    <t>FO-25-1866408</t>
  </si>
  <si>
    <t>23/11/2025 SE ESCALA AL COORDINADOR DE LA ZONA PARA ENTREGA EN SITIO | 26/11/2025 SE VISITA SITIO SE VERIFICA INFORMACIÓN SE REALIZA ENTREGA DE ROLLOS, NO SE MANIPULA EQUIPOS. FIRMA QUIEN RECIBE LOS ROLLOS.</t>
  </si>
  <si>
    <t>3049771</t>
  </si>
  <si>
    <t>FO-25-1870005</t>
  </si>
  <si>
    <t>24/11/2025 SE CONFIRMAN DATOS, SE REALIZA ENVIO POR OPERADOR LOGISTICO | 26/11/2025 SE REALIZA ENVIO DE 50 ROLLOS, CON LA GUIA 2187690963 SERVIENTREGA. SE CONFIRMA ENTREGA EXITOSA POR PARTE DE LA TRANSPORTADORA</t>
  </si>
  <si>
    <t>3049788</t>
  </si>
  <si>
    <t>3007015421</t>
  </si>
  <si>
    <t>BARRIO ENGATIVA IV BOGOTA</t>
  </si>
  <si>
    <t>FO-25-1866396</t>
  </si>
  <si>
    <t>23/11/2025 SE ESCALA AL COORDINADOR DE LA ZONA PARA ENTREGA EN SITIO | 26/11/2025 SE ENTREGAN 80 ROLLOS REDEBAN</t>
  </si>
  <si>
    <t>3049796</t>
  </si>
  <si>
    <t>3007066343</t>
  </si>
  <si>
    <t>BARRIO TIBABUYES BOGOTA</t>
  </si>
  <si>
    <t>FO-25-1866392</t>
  </si>
  <si>
    <t>23/11/2025 SE ESCALA AL COORDINADOR DE LA ZONA PARA ENTREGA EN SITIO | 24/11/2025 SE ENTREGAN  10 ROLLOS</t>
  </si>
  <si>
    <t>3049806</t>
  </si>
  <si>
    <t>3007038419</t>
  </si>
  <si>
    <t>REDY TEQUENDAMA</t>
  </si>
  <si>
    <t>FO-25-1864568</t>
  </si>
  <si>
    <t>22/11/2025 SE ESCALA AL COORDINADOR DE LA ZONA PARA ENTREGA EN SITIO | 25/11/2025 SE ENTREGA 160 ROLLOS DE REDEBAN PARA EL CORRESPONSAL</t>
  </si>
  <si>
    <t>3049841</t>
  </si>
  <si>
    <t>3007048135</t>
  </si>
  <si>
    <t>PTM SAN ANDRES MISCELANEA SUSE</t>
  </si>
  <si>
    <t>FO-25-1872470</t>
  </si>
  <si>
    <t>24/11/2025 SE PROCEDE A CERRAR SOLICITUD YA QUE EL CASO PERTENECE A SAN ANDRES. SE ESCALA A LA RED | 24/11/2025 SE PROCEDE A CERRAR SOLICITUD YA QUE EL CASO PERTENECE A SAN ANDRES. SE ESCALA A LA RED</t>
  </si>
  <si>
    <t>68092</t>
  </si>
  <si>
    <t>3049846</t>
  </si>
  <si>
    <t>3007057294</t>
  </si>
  <si>
    <t>BARRIO ESQUINA SECTOR EL PEAJE</t>
  </si>
  <si>
    <t>FO-25-1870007</t>
  </si>
  <si>
    <t>24/11/2025 SE CONFIRMAN DATOS, SE REALIZA ENVIO POR OPERADOR LOGISTICO | 26/11/2025 SE CONFIRMA ENTREGA EXITOSA POR PARTE DE LA TRANSPORTADORA COORDINADORA CON LA GUIA 46778000188</t>
  </si>
  <si>
    <t>3049849</t>
  </si>
  <si>
    <t>3007045118</t>
  </si>
  <si>
    <t>PTM CARTAGENA MARCO ANTONIO BE</t>
  </si>
  <si>
    <t>FO-25-1866403</t>
  </si>
  <si>
    <t>23/11/2025 SE ESCALA AL COORDINADOR DE LA ZONA PARA ENTREGA EN SITIO | 26/11/2025 SE REALIZA ENTREGA DE 50 UNIDADES DE ROLLOS REDEBAN</t>
  </si>
  <si>
    <t>3049867</t>
  </si>
  <si>
    <t>3007077653</t>
  </si>
  <si>
    <t>BARRIO VERDAD VILLA CAROLINA B</t>
  </si>
  <si>
    <t>FO-25-1866807</t>
  </si>
  <si>
    <t>23/11/2025 SE ESCALA AL COORDINADOR DE LA ZONA PARA ENTREGA EN SITIO | 27/11/2025 SE ENTREGAN 20 ROLLOS RBM</t>
  </si>
  <si>
    <t>3049868</t>
  </si>
  <si>
    <t>3007081348</t>
  </si>
  <si>
    <t>DISTRICOL APARTABURGUER</t>
  </si>
  <si>
    <t>FO-25-1866805</t>
  </si>
  <si>
    <t>23/11/2025 SE ESCALA AL COORDINADOR DE LA ZONA PARA ENTREGA EN SITIO | 27/11/2025 ENTREGA DE 30 ROLLOS</t>
  </si>
  <si>
    <t>3049880</t>
  </si>
  <si>
    <t>FO-25-1868186</t>
  </si>
  <si>
    <t>24/11/2025 SE ESCALA AL COORDINADOR DE LA ZONA PARA ENTREGA EN SITIO | 24/11/2025 SE ENTREGAN 10 ROLLOS</t>
  </si>
  <si>
    <t>13062</t>
  </si>
  <si>
    <t>3049911</t>
  </si>
  <si>
    <t>3007079035</t>
  </si>
  <si>
    <t>ARROYOHONDO</t>
  </si>
  <si>
    <t>BARRIO ALTO PRADO ARROYOHONDO</t>
  </si>
  <si>
    <t>FO-25-1866401</t>
  </si>
  <si>
    <t>23/11/2025 SE ESCALA AL COORDINADOR DE LA ZONA PARA ENTREGA EN SITIO | 30/11/2025 SE ENVÍAN 20 ROLLOS AL PUNTO EN MOTO INFORMAL DESDE SOPLAVIENTO A PETICIÓN , CLIENTE CONFIRMA VIA WATHSAPP QUE YA LE LLEGARON LOS ROLLOS Y DE ADJUNTA EVIDENCIA DE CONVERSACION</t>
  </si>
  <si>
    <t>3049918</t>
  </si>
  <si>
    <t>3007030201</t>
  </si>
  <si>
    <t>BARRIO GIRARDOTA PARQUE GIRARD</t>
  </si>
  <si>
    <t>FO-25-1878311</t>
  </si>
  <si>
    <t>26/11/2025 SE ENTREGAN 160 ROLLOS OK</t>
  </si>
  <si>
    <t>3049922</t>
  </si>
  <si>
    <t>3007081647</t>
  </si>
  <si>
    <t>DISTRICOL FERROMATERIALES AGUD</t>
  </si>
  <si>
    <t>FO-25-1866812</t>
  </si>
  <si>
    <t>23/11/2025 SE ESCALA AL COORDINADOR DE LA ZONA PARA ENTREGA EN SITIO | 26/11/2025 ENTREGA DE 20 ROLLOS</t>
  </si>
  <si>
    <t>3049923</t>
  </si>
  <si>
    <t>3007065497</t>
  </si>
  <si>
    <t>BARRIO LAS DELICIAS TIBU 4</t>
  </si>
  <si>
    <t>FO-25-1866946</t>
  </si>
  <si>
    <t>23/11/2025 SE REALIZA ENVIO DE ROLLOS POR  OPERADOR LOGISTICO | 28/11/2025 SE REALIZA ENVIO DE 30 ROLLOS, CON LA GUIA 2187690962 SERVIENTREGA. SE CONFIRMA ENTREGA EXITOSA POR PARTE DE LA TRANSPORTADORA</t>
  </si>
  <si>
    <t>3051215</t>
  </si>
  <si>
    <t>3007045375</t>
  </si>
  <si>
    <t>BARRIO LAS MERCEDES BOGOTA</t>
  </si>
  <si>
    <t>FO-25-1869559</t>
  </si>
  <si>
    <t>24/11/2025 SE ESCALA AL COORDINADOR DE LA ZONA PARA ENTREGA EN SITIO | 27/11/2025 SE ENTREGA 20 ROLLOS DE REDEBAN PARA EL CORRESPONSAL</t>
  </si>
  <si>
    <t>3051323</t>
  </si>
  <si>
    <t>3007071180</t>
  </si>
  <si>
    <t>PTM ITAGUI  LEGUMBRERIA Y ALGO</t>
  </si>
  <si>
    <t>FO-25-1869556</t>
  </si>
  <si>
    <t>24/11/2025 SE ESCALA AL COORDINADOR DE LA ZONA PARA ENTREGA EN SITIO | 27/11/2025 SE REALIZA ENTREGA DE 30 ROLLOS POR EL OPERADOR VELOCES CON LA GUIA V4001866541</t>
  </si>
  <si>
    <t>3051637</t>
  </si>
  <si>
    <t>3007080519</t>
  </si>
  <si>
    <t>BARRIO CARRETERA LA CORDIALIDAD CARTAGENA DE INDIAS</t>
  </si>
  <si>
    <t>FO-25-1869553</t>
  </si>
  <si>
    <t>24/11/2025 SE ESCALA AL COORDINADOR DE LA ZONA PARA ENTREGA EN SITIO | 26/11/2025 SE REALIZA ENTREGA DE 40 ROLLOS PARA EL CORRESPONSAL</t>
  </si>
  <si>
    <t>3051898</t>
  </si>
  <si>
    <t>3007076876</t>
  </si>
  <si>
    <t>FO-25-1869547</t>
  </si>
  <si>
    <t>24/11/2025 SE ESCALA AL COORDINADOR DE LA ZONA PARA ENTREGA EN SITIO | 28/11/2025 SE HACE ENTREGA DE 40 ROLLOS REDEBAN DE MANERA EXITOSA</t>
  </si>
  <si>
    <t>3052095</t>
  </si>
  <si>
    <t>3007045910</t>
  </si>
  <si>
    <t>BARRIO CENTRO CALIMA 1</t>
  </si>
  <si>
    <t>FO-25-1869540</t>
  </si>
  <si>
    <t>24/11/2025 SE ESCALA AL COORDINADOR DE LA ZONA PARA ENTREGA EN SITIO | 26/11/2025 SE REALIZA ENTREGA DE 90 ROLLOS REDEBAN</t>
  </si>
  <si>
    <t>3052099</t>
  </si>
  <si>
    <t>3007081182</t>
  </si>
  <si>
    <t>BARRIO CENTRO ALGARROBO 1</t>
  </si>
  <si>
    <t>FO-25-1871220</t>
  </si>
  <si>
    <t>24/11/2025 SE CONFIRMAN DATOS, SE REALIZA ENVIO POR OPERADOR LOGISTICO | 28/11/2025 SE REALIZA ENVIO DE 20 ROLLOS, CON LA GUIA 2277307836 SERVIENTREGA. SE CONFIRMA ENTREGA EXITOSA POR PARTE DE LA TRANSPORTADORA</t>
  </si>
  <si>
    <t>3052294</t>
  </si>
  <si>
    <t>3007038397</t>
  </si>
  <si>
    <t>BARRIO VEREDA DON DIEGO SANTA</t>
  </si>
  <si>
    <t>FO-25-1869534</t>
  </si>
  <si>
    <t>24/11/2025 SE ESCALA AL COORDINADOR DE LA ZONA PARA ENTREGA EN SITIO | 27/11/2025 SE REALIZA ENTREGA DE 50 ROLLOS PARA DATÁFONO A SATISFACCIÓN DEL CLIENTE</t>
  </si>
  <si>
    <t>3052700</t>
  </si>
  <si>
    <t>FO-25-1869530</t>
  </si>
  <si>
    <t>24/11/2025 SE ESCALA AL COORDINADOR DE LA ZONA PARA ENTREGA EN SITIO | 25/11/2025 SE VISITA COMERCIO, SE ENTREGAN 50 ROLLOS RBM, NO SE MANIPULAN DISPOSITIVOS</t>
  </si>
  <si>
    <t>3053000</t>
  </si>
  <si>
    <t>3007041088</t>
  </si>
  <si>
    <t>BARRIO ANDES BOGOTA 2</t>
  </si>
  <si>
    <t>FO-25-1870094</t>
  </si>
  <si>
    <t>24/11/2025 SE ESCALA AL COORDINADOR DE LA ZONA PARA ENTREGA EN SITIO | 27/11/2025 SE LLEGA A LA DIRECCIÓN INDICADA Y SE ENTREGAN 30 ROLLOS RBM SIN MANIPULAR LOS EQUIPOS</t>
  </si>
  <si>
    <t>3053025</t>
  </si>
  <si>
    <t>3007046828</t>
  </si>
  <si>
    <t>DISTRICOL DROGAS DE JESUS</t>
  </si>
  <si>
    <t>FO-25-1870088</t>
  </si>
  <si>
    <t>24/11/2025 SE ESCALA AL COORDINADOR DE LA ZONA PARA ENTREGA EN SITIO | 27/11/2025 SE REALIZA ENTREGA DE 30 ROLLOS A CORRESPONSAL REDEBAN</t>
  </si>
  <si>
    <t>3053052</t>
  </si>
  <si>
    <t>FO-25-1870931</t>
  </si>
  <si>
    <t>24/11/2025 SE ESCALA AL COORDINADOR DE LA ZONA PARA ENTREGA EN SITIO | 27/11/2025 SE LLEGA A COMERCIO, SE ENTREGAN ROLLOS, SIN MANIPULACIÓN DEL EQUIPO SIN NOVEDAD</t>
  </si>
  <si>
    <t>3053244</t>
  </si>
  <si>
    <t>3007073580</t>
  </si>
  <si>
    <t>DISTRICOL INTERNET ASPRILLA</t>
  </si>
  <si>
    <t>FO-25-1870924</t>
  </si>
  <si>
    <t>24/11/2025 SE ESCALA AL COORDINADOR DE LA ZONA PARA ENTREGA EN SITIO | 25/11/2025 SE REALIZA ENTREGA DE 70 ROLLOS REDEBAN CON VISITA, NO SE INTERVIENE EQUIPOS</t>
  </si>
  <si>
    <t>3053289</t>
  </si>
  <si>
    <t>3007077914</t>
  </si>
  <si>
    <t>BARRIO AGUAS CLARAS VILLAVICENCIO</t>
  </si>
  <si>
    <t>FO-25-1870920</t>
  </si>
  <si>
    <t>24/11/2025 SE ESCALA AL COORDINADOR DE LA ZONA PARA ENTREGA EN SITIO | 25/11/2025 SE VISITA CB Y SE REALIZA ENTREGA DE 10 ROLLOS DE PAPEL TERMICO PARA DATÁFONO</t>
  </si>
  <si>
    <t>3053587</t>
  </si>
  <si>
    <t>3007081317</t>
  </si>
  <si>
    <t>PTM CALI COLMENA SIEMPRE DIVAS</t>
  </si>
  <si>
    <t>FO-25-1870906</t>
  </si>
  <si>
    <t>24/11/2025 SE ESCALA AL COORDINADOR DE LA ZONA PARA ENTREGA EN SITIO | 25/11/2025 SE REALIZA VISITA TÉCNICA EN DONDE SE ENTREGAN 30 ROLLOS EN BUEN ESTADO</t>
  </si>
  <si>
    <t>3053590</t>
  </si>
  <si>
    <t>3007040812</t>
  </si>
  <si>
    <t>DISTRICOL VARIEDADES MIL COLOR</t>
  </si>
  <si>
    <t>FO-25-1872138</t>
  </si>
  <si>
    <t>24/11/2025 SE CONFIRMAN DATOS, SE REALIZA ENVIO POR OPERADOR LOGISTICO | 26/11/2025 SE REALIZA ENVÍO DE ROLLOS EN MOTOTAXI DESDE SAN MARCOS AL CORREGIMIETO EL LIMÓN, SE CONFIRMA CON LA SEÑORA MERY JIMÉNEZ RECIBIDO SIN NOVEDAD OK</t>
  </si>
  <si>
    <t>3053902</t>
  </si>
  <si>
    <t>FO-25-1870914</t>
  </si>
  <si>
    <t>24/11/2025 SE ESCALA AL COORDINADOR DE LA ZONA PARA ENTREGA EN SITIO | 28/11/2025 SE REALIZA ENTREGA DE 30 ROLLOS</t>
  </si>
  <si>
    <t>3053913</t>
  </si>
  <si>
    <t>3007076534</t>
  </si>
  <si>
    <t>BARRIO PINAR BOGOTA  1</t>
  </si>
  <si>
    <t>FO-25-1870909</t>
  </si>
  <si>
    <t>24/11/2025 SE ESCALA AL COORDINADOR DE LA ZONA PARA ENTREGA EN SITIO | 27/11/2025 SE ENTREGA ROLLO DE REDEBAN 40 PARA EL CORRESPONSAL</t>
  </si>
  <si>
    <t>3054049</t>
  </si>
  <si>
    <t>FO-25-1870899</t>
  </si>
  <si>
    <t>24/11/2025 SE ESCALA AL COORDINADOR DE LA ZONA PARA ENTREGA EN SITIO | 25/11/2025 SE REALIZA ENTREGA DE 10 ROLLOS TÉRMICOS REDEBAN</t>
  </si>
  <si>
    <t>3054066</t>
  </si>
  <si>
    <t>3007062464</t>
  </si>
  <si>
    <t>BARRIO CENTRO PLANADAS 21</t>
  </si>
  <si>
    <t>FO-25-1870673</t>
  </si>
  <si>
    <t>24/11/2025 SE CONFIRMAN DATOS, SE REALIZA ENVIO POR OPERADOR LOGISTICO | 26/11/2025 SE REALIZA ENVÍO DE 10 ROLLOS POR SOLICITUD DEL CLIENTE, ALA DIRECCIÓN ASIGNADA.</t>
  </si>
  <si>
    <t>3054461</t>
  </si>
  <si>
    <t>FO-25-1871099</t>
  </si>
  <si>
    <t>24/11/2025 SE ESCALA AL COORDINADOR DE LA ZONA PARA ENTREGA EN SITIO | 28/11/2025 SE REALIZA ENTREGA DE 10 ROLLOS POR EL OPERADOR VELOCES CON LA GUIA V4001866544</t>
  </si>
  <si>
    <t>3054474</t>
  </si>
  <si>
    <t>3007076268</t>
  </si>
  <si>
    <t>BARRIO CENTRO FLORENCIA 31</t>
  </si>
  <si>
    <t>FO-25-1872130</t>
  </si>
  <si>
    <t>24/11/2025 SE CONFIRMAN DATOS, SE REALIZA ENVIO POR OPERADOR LOGISTICO | 25/11/2025 SE REALIZA ENTREGA DE 30 ROLLOS RBM EN SITIO ENTREGA EXITOSA</t>
  </si>
  <si>
    <t>3054556</t>
  </si>
  <si>
    <t>3007031285</t>
  </si>
  <si>
    <t>BARRIO MONTES 2</t>
  </si>
  <si>
    <t>FO-25-1871100</t>
  </si>
  <si>
    <t>24/11/2025 SE ESCALA AL COORDINADOR DE LA ZONA PARA ENTREGA EN SITIO | 26/11/2025 SE REALIZA VISITA TÉCNICA, SE ENTREGA 110 ROLLOS PARA DATAFONO, EL CLIENTE RECIBE A SATISFACCIÓN, CB OPERATIVO.</t>
  </si>
  <si>
    <t>3054610</t>
  </si>
  <si>
    <t>FO-25-1871110</t>
  </si>
  <si>
    <t>24/11/2025 SE ESCALA AL COORDINADOR DE LA ZONA PARA ENTREGA EN SITIO | 27/11/2025 SE ESCALA VISITA A REDEBAN YA QUE SE IDENTIFICA INCONSISTENCIA CON LA EXCLUSIVIDAD.</t>
  </si>
  <si>
    <t>3054615</t>
  </si>
  <si>
    <t>FO-25-1871102</t>
  </si>
  <si>
    <t>24/11/2025 SE ESCALA AL COORDINADOR DE LA ZONA PARA ENTREGA EN SITIO | 29/11/2025 SE REALIZA ENTREGA DE 10 ROLLOS EN SITIO</t>
  </si>
  <si>
    <t>3054640</t>
  </si>
  <si>
    <t>FO-25-1871448</t>
  </si>
  <si>
    <t>24/11/2025 SE ESCALA AL COORDINADOR DE LA ZONA PARA ENTREGA EN SITIO | 25/11/2025 SE VISITA COMERCIO SE REALIZA LA ENTREGA DE 70 ROLLOS RBM CB OPERATIVO</t>
  </si>
  <si>
    <t>3054945</t>
  </si>
  <si>
    <t>3007019509</t>
  </si>
  <si>
    <t>UNICENTRO VILLAVICENCIO</t>
  </si>
  <si>
    <t>FO-25-1871433</t>
  </si>
  <si>
    <t>24/11/2025 SE ESCALA AL COORDINADOR DE LA ZONA PARA ENTREGA EN SITIO | 26/11/2025 SE VISITA CB Y SE REALIZA ENTREGA DE 260 ROLLOS DE PAPEL TERMICO PARA DATÁFONO</t>
  </si>
  <si>
    <t>3055006</t>
  </si>
  <si>
    <t>3007077337</t>
  </si>
  <si>
    <t>BARRIO EL DIAMANTE BOGOTA</t>
  </si>
  <si>
    <t>FO-25-1871436</t>
  </si>
  <si>
    <t>24/11/2025 SE ESCALA AL COORDINADOR DE LA ZONA PARA ENTREGA EN SITIO | 25/11/2025 SE VISITA COMERCIO, SE ENTREGAN 10 ROLLOS RBM, NO SE MANIPULAN DISPOSITIVOS</t>
  </si>
  <si>
    <t>3055182</t>
  </si>
  <si>
    <t>3007034384</t>
  </si>
  <si>
    <t>REVAL SAN JOSE</t>
  </si>
  <si>
    <t>FO-25-1872797</t>
  </si>
  <si>
    <t>24/11/2025 SE ESCALA AL COORDINADOR DE LA ZONA PARA ENTREGA EN SITIO | 27/11/2025 ENTREGA DE ROLLOS EJECUTADO OK</t>
  </si>
  <si>
    <t>3056181</t>
  </si>
  <si>
    <t>3007057130</t>
  </si>
  <si>
    <t>FO-25-1872787</t>
  </si>
  <si>
    <t>24/11/2025 SE ESCALA AL COORDINADOR DE LA ZONA PARA ENTREGA EN SITIO | 27/11/2025 SE REALIZA LLAMADA TELEFÓNICA AL NÚMERO 3142673590 SE HABLÓ CON EL SR YIMI MANIFIESTA QUE LE HAGAMOS ENTREGA A UN FAMILIAR EN LA CIUDAD DE CUCUTA, SE REALIZA VISITA A LA DIRECCIÓN ASIGNADA POR EL CLIENTE Y SE HIZO ENTREGA DE 10 ROLLOS TODO OK</t>
  </si>
  <si>
    <t>3056198</t>
  </si>
  <si>
    <t>3007075514</t>
  </si>
  <si>
    <t>BARRIO TRES ESQUINAS GIGANTE</t>
  </si>
  <si>
    <t>FO-25-1872779</t>
  </si>
  <si>
    <t>24/11/2025 SE ESCALA AL COORDINADOR DE LA ZONA PARA ENTREGA EN SITIO | 29/11/2025 SE ENTREGAN 50 ROLLOS RBM</t>
  </si>
  <si>
    <t>3056239</t>
  </si>
  <si>
    <t>FO-25-1872783</t>
  </si>
  <si>
    <t>24/11/2025 SE ESCALA AL COORDINADOR DE LA ZONA PARA ENTREGA EN SITIO | 26/11/2025 SE REALIZA ENTREGA DE 110 UNIDADES DE ROLLOS REDEBAN</t>
  </si>
  <si>
    <t>3056281</t>
  </si>
  <si>
    <t>3007076924</t>
  </si>
  <si>
    <t>BARRIO LOS ALMENDROS VILLA RIC</t>
  </si>
  <si>
    <t>FO-25-1879826</t>
  </si>
  <si>
    <t>25/11/2025 SE CONFIRMAN DATOS, SE REALIZA ENVIO POR OPERADOR LOGISTICO | 30/11/2025 SE REALIZA ENVIO DE 40 ROLLOS, CON LA GUIA 46778000202 COORDINADORA. SE CONFIRMA ENTREGA EXITOSA POR PARTE DE LA TRANSPORTADORA</t>
  </si>
  <si>
    <t>3056710</t>
  </si>
  <si>
    <t>FO-25-1878793</t>
  </si>
  <si>
    <t>25/11/2025 SE CONFIRMAN DATOS, SE REALIZA ENVIO POR OPERADOR LOGISTICO | 29/11/2025 SE REALIZA ENVIO DE 40 ROLLOS, CON LA GUIA 2187690970 SERVIENTREGA. SE CONFIRMA ENTREGA EXITOSA POR PARTE DE LA TRANSPORTADORA</t>
  </si>
  <si>
    <t>3056727</t>
  </si>
  <si>
    <t>3007078934</t>
  </si>
  <si>
    <t>DISTRICOL CRPHONE</t>
  </si>
  <si>
    <t>FO-25-1872859</t>
  </si>
  <si>
    <t>24/11/2025 SE ESCALA AL COORDINADOR DE LA ZONA PARA ENTREGA EN SITIO | 25/11/2025 SE REALIZA ENTREGA DE 10 ROLLOS RBM EN SITIO ENTREGA EXITOSA</t>
  </si>
  <si>
    <t>3057138</t>
  </si>
  <si>
    <t>FO-25-1874875</t>
  </si>
  <si>
    <t>25/11/2025 SE ESCALA AL COORDINADOR DE LA ZONA PARA ENTREGA EN SITIO | 26/11/2025 SE VISITA COMERCIO SE REALIZA LA ENTREGA DE 20 ROLLOS RBM CB OPERATIVO</t>
  </si>
  <si>
    <t>3057169</t>
  </si>
  <si>
    <t>3007060662</t>
  </si>
  <si>
    <t>BARRIO CENTRO SIMIJACA 3</t>
  </si>
  <si>
    <t>FO-25-1875965</t>
  </si>
  <si>
    <t>25/11/2025 SE CONFIRMAN DATOS, SE REALIZA ENVIO POR OPERADOR LOGISTICO | 27/11/2025 SE REALIZA ENVIO DE 10 ROLLOS, CON LA GUIA 2235596812 SERVIENTREGA. SE CONFIRMA ENTREGA EXITOSA POR PARTE DE LA TRANSPORTADORA</t>
  </si>
  <si>
    <t>3057272</t>
  </si>
  <si>
    <t>FO-25-1875968</t>
  </si>
  <si>
    <t>25/11/2025 SE CONFIRMAN DATOS, SE REALIZA ENVIO POR OPERADOR LOGISTICO | 26/11/2025 SE RELIZA ENVÍO DE 10 ROLLOS DE PAPEL TERMICO PARA DATÁFONO POR TRANSPORTADORA INTER RAPIDÍSIMO GUIA NO 700176114220</t>
  </si>
  <si>
    <t>3057803</t>
  </si>
  <si>
    <t>3007034016</t>
  </si>
  <si>
    <t>COMCARD MED VARIEDADES GABY</t>
  </si>
  <si>
    <t>FO-25-1874860</t>
  </si>
  <si>
    <t>25/11/2025 SE ESCALA AL COORDINADOR DE LA ZONA PARA ENTREGA EN SITIO | 27/11/2025 SE REALIZA ENTREGA DE 40 ROLLOS POR EL OPERADOR VELOCES CON LA GUIA V4001872989</t>
  </si>
  <si>
    <t>3058047</t>
  </si>
  <si>
    <t>3007033988</t>
  </si>
  <si>
    <t>PAGAFACIL LA 14 ARMENIA</t>
  </si>
  <si>
    <t>FO-25-1874854</t>
  </si>
  <si>
    <t>25/11/2025 SE ESCALA AL COORDINADOR DE LA ZONA PARA ENTREGA EN SITIO | 26/11/2025 SE VISITA COMERCIO SE REALIZÓ ENTEGA DE 120 ROLLOS</t>
  </si>
  <si>
    <t>3058211</t>
  </si>
  <si>
    <t>FO-25-1874851</t>
  </si>
  <si>
    <t>25/11/2025 SE ESCALA AL COORDINADOR DE LA ZONA PARA ENTREGA EN SITIO | 27/11/2025 SE LLEGA A LA DIRECCIÓN INDICADA Y SE ENTREGAN 40 ROLLOS RBM</t>
  </si>
  <si>
    <t>3058381</t>
  </si>
  <si>
    <t>3007068608</t>
  </si>
  <si>
    <t>DISTRICOL WALLETPLUS</t>
  </si>
  <si>
    <t>FO-25-1876345</t>
  </si>
  <si>
    <t>25/11/2025 SE ESCALA AL COORDINADOR DE LA ZONA PARA ENTREGA EN SITIO | 29/11/2025 SE REALIZA ENTREGA DE 20 ROLLOS EN SITIO</t>
  </si>
  <si>
    <t>3058479</t>
  </si>
  <si>
    <t>3007045077</t>
  </si>
  <si>
    <t>DISTRICOL SALON DE BELLEZA DIM</t>
  </si>
  <si>
    <t>FO-25-1876341</t>
  </si>
  <si>
    <t>25/11/2025 SE ESCALA AL COORDINADOR DE LA ZONA PARA ENTREGA EN SITIO | 27/11/2025 SE VISITA COMERCIO SE REALIZA LA ENTREGA DE 40 ROLLOS RBM CB OPERATIVO</t>
  </si>
  <si>
    <t>3058611</t>
  </si>
  <si>
    <t>FO-25-1875952</t>
  </si>
  <si>
    <t>25/11/2025 SE CONFIRMAN DATOS, SE REALIZA ENVIO POR OPERADOR LOGISTICO | 26/11/2025 SE REALIZA ENVIO DE 10 ROLLOS A SOLICITUD DEL USUARIO MEDIANTE INTERRAPIDISIMO</t>
  </si>
  <si>
    <t>3058615</t>
  </si>
  <si>
    <t>3007056383</t>
  </si>
  <si>
    <t>DISTRICOL TIENDA LA 67 D ELKIN</t>
  </si>
  <si>
    <t>FO-25-1876348</t>
  </si>
  <si>
    <t>25/11/2025 SE ESCALA AL COORDINADOR DE LA ZONA PARA ENTREGA EN SITIO | 27/11/2025 SE REALIZA ENTREGA DE 90 ROLLOS POR EL OPERADOR VELOCES CON LA GUIA V4001872992</t>
  </si>
  <si>
    <t>3059118</t>
  </si>
  <si>
    <t>3007046151</t>
  </si>
  <si>
    <t>BARRIO TIHUAQUE BOGOTA</t>
  </si>
  <si>
    <t>FO-25-1876326</t>
  </si>
  <si>
    <t>25/11/2025 SE ESCALA AL COORDINADOR DE LA ZONA PARA ENTREGA EN SITIO | 27/11/2025 SE ENTREGA 20 ROLLOS DE REDEBAN PARA EL CORRESPONSAL BANCOLOMBIA</t>
  </si>
  <si>
    <t>3059757</t>
  </si>
  <si>
    <t>3007064645</t>
  </si>
  <si>
    <t>DISTRICOL DISTRICELL VG</t>
  </si>
  <si>
    <t>FO-25-1879752</t>
  </si>
  <si>
    <t>25/11/2025 SE ESCALA AL COORDINADOR DE LA ZONA PARA ENTREGA EN SITIO | 28/11/2025 SE REALIZA ENTREGA DE 30 ROLLOS POR EL OPERADOR VELOCES CON LA GUIA V4001872994</t>
  </si>
  <si>
    <t>3059759</t>
  </si>
  <si>
    <t>FO-25-1879749</t>
  </si>
  <si>
    <t>25/11/2025 SE ESCALA AL COORDINADOR DE LA ZONA PARA ENTREGA EN SITIO | 29/11/2025 ENTREGA DE 40 ROLLOS</t>
  </si>
  <si>
    <t>3059772</t>
  </si>
  <si>
    <t>3007029622</t>
  </si>
  <si>
    <t>PAGAFACIL EXITO COLOMBIA II</t>
  </si>
  <si>
    <t>FO-25-1879747</t>
  </si>
  <si>
    <t>25/11/2025 SE ESCALA AL COORDINADOR DE LA ZONA PARA ENTREGA EN SITIO | 27/11/2025 SE REALIZA ENTREGA DE 140 ROLLOS POR EL OPERADOR VELOCES CON LA GUIA V4001872995</t>
  </si>
  <si>
    <t>3059775</t>
  </si>
  <si>
    <t>3007079037</t>
  </si>
  <si>
    <t>BARRIO GALAN BARRANQUILLA 7</t>
  </si>
  <si>
    <t>FO-25-1879745</t>
  </si>
  <si>
    <t>25/11/2025 SE ESCALA AL COORDINADOR DE LA ZONA PARA ENTREGA EN SITIO | 26/11/2025 SE REALIZA VISITA TÉCNICA, SE ENTREGA 50 ROLLOS PARA DATAFONO, EL CLIENTE RECIBE A SATISFACCIÓN, CB OPERATIVO.</t>
  </si>
  <si>
    <t>3059777</t>
  </si>
  <si>
    <t>FO-25-1877048</t>
  </si>
  <si>
    <t>25/11/2025 SE REALIZA ENVIO DE ROLLOS POR  OPERADOR LOGISTICO | 26/11/2025 SE REALIZA ENVÍO DE 10 ROLLOS POR INTERRAPIDISIMO A SOLICITUD DEL CLIENTE</t>
  </si>
  <si>
    <t>3059801</t>
  </si>
  <si>
    <t>3007067792</t>
  </si>
  <si>
    <t>BARRIO CENTRO BARRANQUILLA 46</t>
  </si>
  <si>
    <t>FO-25-1876322</t>
  </si>
  <si>
    <t>25/11/2025 SE ESCALA AL COORDINADOR DE LA ZONA PARA ENTREGA EN SITIO | 26/11/2025 SE REALIZA VISITA TÉCNICA, SE ENTREGA 30 ROLLOS PARA DATAFONO, EL CLIENTE RECIBE A SATISFACCIÓN, CB OPERATIVO.</t>
  </si>
  <si>
    <t>3059915</t>
  </si>
  <si>
    <t>FO-25-1879760</t>
  </si>
  <si>
    <t>25/11/2025 SE ESCALA AL COORDINADOR DE LA ZONA PARA ENTREGA EN SITIO | 27/11/2025 DURANTE LA VISITA TECNICA SE REALIZA ENTREGA DE ROLLOS PARA DATÁFONO NO SE MANIPULAN EQUIPOS SIN NOVEDAD EN ENTREGA</t>
  </si>
  <si>
    <t>3060006</t>
  </si>
  <si>
    <t>3007069104</t>
  </si>
  <si>
    <t>FO-25-1879755</t>
  </si>
  <si>
    <t>25/11/2025 SE ESCALA AL COORDINADOR DE LA ZONA PARA ENTREGA EN SITIO | 26/11/2025 SE ENTREGAN 50 ROLLOS</t>
  </si>
  <si>
    <t>3060062</t>
  </si>
  <si>
    <t>FO-25-1877046</t>
  </si>
  <si>
    <t>25/11/2025 SE REALIZA ENVIO DE ROLLOS POR  OPERADOR LOGISTICO | 28/11/2025 SE REALIZA ENVIO DE 50 ROLLOS A SOLICITUD DEL USUARIO A OFICINA YARIMA COTRANSMAGDALENA SE PROCEDE CON EL CIERRE CON LA RESPECTIVA INDICACIÓN DE RECEPCIÓN POR PARTE DEL USUARIO</t>
  </si>
  <si>
    <t>3060083</t>
  </si>
  <si>
    <t>3007081511</t>
  </si>
  <si>
    <t>DISTRICOL VARIEDADES LAS FERIA</t>
  </si>
  <si>
    <t>FO-25-1877045</t>
  </si>
  <si>
    <t>25/11/2025 SE REALIZA ENVIO DE ROLLOS POR  OPERADOR LOGISTICO | 29/11/2025 SE REALIZA ENVIO DE 20 ROLLOS, CON LA GUIA 2187690969 SERVIENTREGA. SE CONFIRMA ENTREGA EXITOSA POR PARTE DE LA TRANSPORTADORA</t>
  </si>
  <si>
    <t>3060409</t>
  </si>
  <si>
    <t>3007081269</t>
  </si>
  <si>
    <t>DISTRICOL VARIEDADMARIANAPLUS</t>
  </si>
  <si>
    <t>FO-25-1879732</t>
  </si>
  <si>
    <t>25/11/2025 SE ESCALA AL COORDINADOR DE LA ZONA PARA ENTREGA EN SITIO | 26/11/2025 SE VISITA COMERCIO Y SE ENTREGAN 40 ROLLOS OK</t>
  </si>
  <si>
    <t>3061031</t>
  </si>
  <si>
    <t>FO-25-1879691</t>
  </si>
  <si>
    <t>25/11/2025 SE ESCALA AL COORDINADOR DE LA ZONA PARA ENTREGA EN SITIO | 29/11/2025 SE HACE ENTREGA DE 10 ROLLOS REDEBAN DE MANERA EXITOSA</t>
  </si>
  <si>
    <t>3061066</t>
  </si>
  <si>
    <t>3007042221</t>
  </si>
  <si>
    <t>BARRIO ALPUJARRA MEDELLIN 3</t>
  </si>
  <si>
    <t>FO-25-1879679</t>
  </si>
  <si>
    <t>25/11/2025 SE ESCALA AL COORDINADOR DE LA ZONA PARA ENTREGA EN SITIO | 28/11/2025 SE REALIZA ENTREGA DE 80 ROLLOS POR EL OPERADOR VELOCES CON LA GUIA V4001873000</t>
  </si>
  <si>
    <t>3061670</t>
  </si>
  <si>
    <t>3007020744</t>
  </si>
  <si>
    <t>SECTOR LAS BOMBAS VILLETA CUND</t>
  </si>
  <si>
    <t>FO-25-1879676</t>
  </si>
  <si>
    <t>25/11/2025 SE ESCALA AL COORDINADOR DE LA ZONA PARA ENTREGA EN SITIO | 28/11/2025 SE LLEGA A COMERCIO, SE ENTREGAN ROLLOS, SIN MANIPULACIÓN DEL EQUIPO SIN NOVEDAD</t>
  </si>
  <si>
    <t>3061700</t>
  </si>
  <si>
    <t>3007037830</t>
  </si>
  <si>
    <t>BARRIO LOS BILLARES SANTA ROSA</t>
  </si>
  <si>
    <t>FO-25-1879670</t>
  </si>
  <si>
    <t>25/11/2025 SE ESCALA AL COORDINADOR DE LA ZONA PARA ENTREGA EN SITIO | 27/11/2025 SE REALIZA ENTREGA DE 40 ROLLOS EN LA DIRECCIÓN INDICADA POR EL USUARIO</t>
  </si>
  <si>
    <t>3061872</t>
  </si>
  <si>
    <t>FO-25-1879660</t>
  </si>
  <si>
    <t>25/11/2025 SE ESCALA AL COORDINADOR DE LA ZONA PARA ENTREGA EN SITIO | 27/11/2025 SE VISITA COMERCIO, SE ENTREGAN 60 ROLLOS RBM, NO SE MANIPULAN DISPOSITIVOS</t>
  </si>
  <si>
    <t>3061994</t>
  </si>
  <si>
    <t>FO-25-1879557</t>
  </si>
  <si>
    <t>25/11/2025 SE CONFIRMAN DATOS, SE REALIZA ENVIO POR OPERADOR LOGISTICO | 29/11/2025 SE REALIZA ENVIO DE 20 ROLLOS, CON LA GUIA 2187690971 SERVIENTREGA. SE CONFIRMA ENTREGA EXITOSA POR PARTE DE LA TRANSPORTADORA</t>
  </si>
  <si>
    <t>3062052</t>
  </si>
  <si>
    <t>3007055860</t>
  </si>
  <si>
    <t>BARRIO VEREDA JARAQUIEL MONTER</t>
  </si>
  <si>
    <t>FO-25-1879650</t>
  </si>
  <si>
    <t>28/11/2025 SE REALIZA VISITA PARA ENTREGAR 10 ROLLOS REDEBAN, NO SE MANIPULA DATAFONO ENTREGA OK</t>
  </si>
  <si>
    <t>3062082</t>
  </si>
  <si>
    <t>3007064906</t>
  </si>
  <si>
    <t>BARRIO BARCO TIBU</t>
  </si>
  <si>
    <t>FO-25-1879554</t>
  </si>
  <si>
    <t>25/11/2025 SE CONFIRMAN DATOS, SE REALIZA ENVIO POR OPERADOR LOGISTICO | 29/11/2025 SE REALIZA ENVIO DE 40 ROLLOS, CON LA GUIA 2187690971 SERVIENTREGA. SE CONFIRMA ENTREGA EXITOSA POR PARTE DE LA TRANSPORTADORA</t>
  </si>
  <si>
    <t>3062557</t>
  </si>
  <si>
    <t>FO-25-1879893</t>
  </si>
  <si>
    <t>25/11/2025 SE ESCALA AL COORDINADOR DE LA ZONA PARA ENTREGA EN SITIO | 27/11/2025 SE ENTREGAN 40 ROLLOS REDEBAN A DUVAN LEMUS</t>
  </si>
  <si>
    <t>3062649</t>
  </si>
  <si>
    <t>FO-25-1879873</t>
  </si>
  <si>
    <t>25/11/2025 SE ESCALA AL COORDINADOR DE LA ZONA PARA ENTREGA EN SITIO | 26/11/2025 SE REALIZA ENTREGA DE 60 ROLLOS TÉRMICOS RBM EN EL CB SIN NOVEDAD</t>
  </si>
  <si>
    <t>3062712</t>
  </si>
  <si>
    <t>FO-25-1879877</t>
  </si>
  <si>
    <t>25/11/2025 SE ESCALA AL COORDINADOR DE LA ZONA PARA ENTREGA EN SITIO | 29/11/2025 SE REALIZA ENTREGA DE 10 ROLLOS PARA EL CORRESPONSAL</t>
  </si>
  <si>
    <t>3062805</t>
  </si>
  <si>
    <t>FO-25-1879884</t>
  </si>
  <si>
    <t>25/11/2025 SE ESCALA AL COORDINADOR DE LA ZONA PARA ENTREGA EN SITIO | 27/11/2025 SE DEJAN 260 ROLLOS</t>
  </si>
  <si>
    <t>3062924</t>
  </si>
  <si>
    <t>3007081258</t>
  </si>
  <si>
    <t>DISTRICOL COSMETICOS JHUR</t>
  </si>
  <si>
    <t>FO-25-1880383</t>
  </si>
  <si>
    <t>25/11/2025 SE ESCALA AL COORDINADOR DE LA ZONA PARA ENTREGA EN SITIO | 27/11/2025 SE ENTREGAN 50 ROLLOS RBM OK</t>
  </si>
  <si>
    <t>3062982</t>
  </si>
  <si>
    <t>3007074121</t>
  </si>
  <si>
    <t>BARRIO CIUDADELA 20 DE JULIO</t>
  </si>
  <si>
    <t>FO-25-1880370</t>
  </si>
  <si>
    <t>25/11/2025 SE ESCALA AL COORDINADOR DE LA ZONA PARA ENTREGA EN SITIO | 27/11/2025 SE REALIZA VISITA SE ENTREGA 40 ROLLOS</t>
  </si>
  <si>
    <t>3063302</t>
  </si>
  <si>
    <t>3007074168</t>
  </si>
  <si>
    <t>PTM PIEDECUESTA  PAPELERÍA Y M</t>
  </si>
  <si>
    <t>FO-25-1880380</t>
  </si>
  <si>
    <t>25/11/2025 SE ESCALA AL COORDINADOR DE LA ZONA PARA ENTREGA EN SITIO | 27/11/2025 SE VISITA COMERCIO SE REALIZA LA ENTEREGA DE 10 ROLLOS RBM CB OPERATIVO</t>
  </si>
  <si>
    <t>3063322</t>
  </si>
  <si>
    <t>3007081689</t>
  </si>
  <si>
    <t>PTM TULUA ALMACEN Y VARIEDADES</t>
  </si>
  <si>
    <t>FO-25-1880376</t>
  </si>
  <si>
    <t>25/11/2025 SE ESCALA AL COORDINADOR DE LA ZONA PARA ENTREGA EN SITIO | 27/11/2025 EN LA VISITA TÉCNICA SE REALIZÓ LA ENTREGA DE 50 ROLLOS DE REDEBAN PARA EL CB.</t>
  </si>
  <si>
    <t>3063426</t>
  </si>
  <si>
    <t>FO-25-1880854</t>
  </si>
  <si>
    <t>26/11/2025 SE ESCALA AL COORDINADOR DE LA ZONA PARA ENTREGA EN SITIO | 27/11/2025 SE ENTREGAN 90 ROLLOS CON VISITA OK</t>
  </si>
  <si>
    <t>3063487</t>
  </si>
  <si>
    <t>3007074893</t>
  </si>
  <si>
    <t>BARRIO POLICARPA BOGOTA 5</t>
  </si>
  <si>
    <t>FO-25-1881600</t>
  </si>
  <si>
    <t>26/11/2025 SE ESCALA AL COORDINADOR DE LA ZONA PARA ENTREGA EN SITIO | 28/11/2025 SE REALIZA ENTREGA DE 70 ROLLOS</t>
  </si>
  <si>
    <t>3063514</t>
  </si>
  <si>
    <t>FO-25-1880856</t>
  </si>
  <si>
    <t>26/11/2025 SE ESCALA AL COORDINADOR DE LA ZONA PARA ENTREGA EN SITIO | 27/11/2025 SE VISITA COMERCIO, SE ENTREGA 10 ROLLOS RBM EN DIRECCION INDICADS POR EL CLIENTE</t>
  </si>
  <si>
    <t>3064197</t>
  </si>
  <si>
    <t>FO-25-1885233</t>
  </si>
  <si>
    <t>26/11/2025 SE ESCALA AL COORDINADOR DE LA ZONA PARA ENTREGA EN SITIO | 27/11/2025 SE REALIZÓ LA ENTREGA DE PAPELERÍA SOLICITADA NO SE MANIPULA CB CLIENTE INFORMA QUE SE ENCUENTRA OPERATIVO</t>
  </si>
  <si>
    <t>3064609</t>
  </si>
  <si>
    <t>3007076563</t>
  </si>
  <si>
    <t>PTM TURBACO TERRAZA SUPERTIEND</t>
  </si>
  <si>
    <t>FO-25-1894957</t>
  </si>
  <si>
    <t>27/11/2025 SE ESCALA AL COORDINADOR DE LA ZONA PARA ENTREGA EN SITIO | 28/11/2025 SE REALIZA ENTREGA DE 10 ROLLOS PARA EL CORRESPONSAL</t>
  </si>
  <si>
    <t>3064805</t>
  </si>
  <si>
    <t>3007070956</t>
  </si>
  <si>
    <t>BARRIO LA ESPERANZA SAN JOSE D</t>
  </si>
  <si>
    <t>FO-25-1896870</t>
  </si>
  <si>
    <t>01/12/2025 SE CONFIRMAN DATOS, SE REALIZA ENVIO POR OPERADOR LOGISTICO | 29/11/2025 SE REALIZA ENVIO DE 10 ROLLOS, CON LA GUIA 2235596858 SERVIENTREGA. SE CONFIRMA ENTREGA EXITOSA POR PARTE DE LA TRANSPORTADORA</t>
  </si>
  <si>
    <t>3064829</t>
  </si>
  <si>
    <t>3007025455</t>
  </si>
  <si>
    <t>ARRIO CENTRO   PLANETA RICA</t>
  </si>
  <si>
    <t>FO-25-1885221</t>
  </si>
  <si>
    <t>26/11/2025 SE ESCALA AL COORDINADOR DE LA ZONA PARA ENTREGA EN SITIO | 27/11/2025 SE REALIZÓ ENTREGA DE 50 ROLLOS PARA CB BANCOLOMBIA, NO SÉ MANIPULÓ EQUIPOS.</t>
  </si>
  <si>
    <t>3065012</t>
  </si>
  <si>
    <t>3007074645</t>
  </si>
  <si>
    <t>PTM BUCARAMANGA  PAPELERIA Y V</t>
  </si>
  <si>
    <t>FO-25-1885217</t>
  </si>
  <si>
    <t>26/11/2025 SE ESCALA AL COORDINADOR DE LA ZONA PARA ENTREGA EN SITIO | 27/11/2025 SE ENTREGA ROLLOS EN SITIO</t>
  </si>
  <si>
    <t>3066210</t>
  </si>
  <si>
    <t>3007053507</t>
  </si>
  <si>
    <t>BARRIO CHUSACA BOGOTA</t>
  </si>
  <si>
    <t>FO-25-1885162</t>
  </si>
  <si>
    <t>26/11/2025 SE ESCALA AL COORDINADOR DE LA ZONA PARA ENTREGA EN SITIO | 28/11/2025 SE HACE ENTREGA DE 30 ROLLOS RDEBAN</t>
  </si>
  <si>
    <t>3066727</t>
  </si>
  <si>
    <t>3007063393</t>
  </si>
  <si>
    <t>BARRIO CORREGIMIENTO VILLACOLO</t>
  </si>
  <si>
    <t>FO-25-1885132</t>
  </si>
  <si>
    <t>26/11/2025 SE ESCALA AL COORDINADOR DE LA ZONA PARA ENTREGA EN SITIO | 28/11/2025 SE REALIZA ENTREGA DE 10 ROLLOS TÉRMICOS REDEBAN EN DIRECCIÓN DIFERENTE A LA DEL CB SUMINISTRADA POR LA CLIENTE.</t>
  </si>
  <si>
    <t>3066732</t>
  </si>
  <si>
    <t>FO-25-1885126</t>
  </si>
  <si>
    <t>26/11/2025 SE ESCALA AL COORDINADOR DE LA ZONA PARA ENTREGA EN SITIO | 27/11/2025 SE VISITA COMERCIO CB BANCOLOMBIA ROBUSTO, SE ENTREGAN ROLLOS DE PAPELERÍA SOLICITADOS PARA EL DATAFONO, NO UPS, NO SE MANIPULAN EQUIPOS.</t>
  </si>
  <si>
    <t>3066810</t>
  </si>
  <si>
    <t>3007068304</t>
  </si>
  <si>
    <t>BARRIO SAN VICENTE CALI 8</t>
  </si>
  <si>
    <t>FO-25-1885136</t>
  </si>
  <si>
    <t>26/11/2025 SE ESCALA AL COORDINADOR DE LA ZONA PARA ENTREGA EN SITIO | 27/11/2025 SE ENTREGAN 90 ROLLOS A LEIDY CRUZ</t>
  </si>
  <si>
    <t>3066852</t>
  </si>
  <si>
    <t>3007019535</t>
  </si>
  <si>
    <t>REVAL AVENIDA 127</t>
  </si>
  <si>
    <t>FO-25-1885110</t>
  </si>
  <si>
    <t>26/11/2025 SE ESCALA AL COORDINADOR DE LA ZONA PARA ENTREGA EN SITIO | 28/11/2025 SE ENTREGAN 140 ROLLOS REDEBAN</t>
  </si>
  <si>
    <t>3067002</t>
  </si>
  <si>
    <t>3007081656</t>
  </si>
  <si>
    <t>DISTRICOL FARMARIVAS</t>
  </si>
  <si>
    <t>FO-25-1885129</t>
  </si>
  <si>
    <t>26/11/2025 SE ESCALA AL COORDINADOR DE LA ZONA PARA ENTREGA EN SITIO | 28/11/2025 ENTREGA DE 50 ROLLOS</t>
  </si>
  <si>
    <t>3067004</t>
  </si>
  <si>
    <t>3007078656</t>
  </si>
  <si>
    <t>DISTRICOL MAKROS EXPRES</t>
  </si>
  <si>
    <t>FO-25-1885121</t>
  </si>
  <si>
    <t>3068034</t>
  </si>
  <si>
    <t>FO-25-1885704</t>
  </si>
  <si>
    <t>26/11/2025 SE ESCALA AL COORDINADOR DE LA ZONA PARA ENTREGA EN SITIO | 27/11/2025 SE REALIZA ENTREGA DE 20 ROLLOS CON VISITA NO SE MANIPULA TERMINAL</t>
  </si>
  <si>
    <t>3068934</t>
  </si>
  <si>
    <t>3007036418</t>
  </si>
  <si>
    <t>BARRIO BOITA BOGOTA 1</t>
  </si>
  <si>
    <t>FO-25-1894938</t>
  </si>
  <si>
    <t>27/11/2025 SE ESCALA AL COORDINADOR DE LA ZONA PARA ENTREGA EN SITIO | 28/11/2025 ENTREGA DE 80 ROLLOS NO SE MANIPULAN EQUIPOS</t>
  </si>
  <si>
    <t>3069042</t>
  </si>
  <si>
    <t>FO-25-1894935</t>
  </si>
  <si>
    <t>27/11/2025 SE ESCALA AL COORDINADOR DE LA ZONA PARA ENTREGA EN SITIO | 28/11/2025 SE REALIZA ENTREGA DE 60 ROLLOS NO SE MANIPULAN EQUIPOS</t>
  </si>
  <si>
    <t>3071151</t>
  </si>
  <si>
    <t>3007027937</t>
  </si>
  <si>
    <t>BARRIO LAS MORAS BARRANQUILLA</t>
  </si>
  <si>
    <t>FO-25-1897730</t>
  </si>
  <si>
    <t>27/11/2025 SE ESCALA AL COORDINADOR DE LA ZONA PARA ENTREGA EN SITIO | 28/11/2025 SE REALIZA VISITA SE PROCEDE A ENTREGAR 160 ROLLOS AL CLIENTE CB OK, OPERATIVO</t>
  </si>
  <si>
    <t>3071373</t>
  </si>
  <si>
    <t>3007026687</t>
  </si>
  <si>
    <t>BARRIO LA CONCEPCION URB BARU</t>
  </si>
  <si>
    <t>FO-25-1897494</t>
  </si>
  <si>
    <t>27/11/2025 SE ESCALA AL COORDINADOR DE LA ZONA PARA ENTREGA EN SITIO | 29/11/2025 SE ENTREGAN 50 ROLLOS</t>
  </si>
  <si>
    <t>3072105</t>
  </si>
  <si>
    <t>3007059755</t>
  </si>
  <si>
    <t>BARRIO DANUBIO AZUL BOGOTA 3</t>
  </si>
  <si>
    <t>FO-25-1898541</t>
  </si>
  <si>
    <t>27/11/2025 SE ESCALA AL COORDINADOR DE LA ZONA PARA ENTREGA EN SITIO | 28/11/2025 COMERCIO CERRADO AL MOMENTO DE LA VISITA, SE LLAMA AL NÚMERO DE CONTACTO 3227204784 SIN RESPUESTA</t>
  </si>
  <si>
    <t>3072107</t>
  </si>
  <si>
    <t>FO-25-1898537</t>
  </si>
  <si>
    <t>27/11/2025 SE ESCALA AL COORDINADOR DE LA ZONA PARA ENTREGA EN SITIO | 29/11/2025 SE VISITA COMERCIO CB BANCOLOMBIA, SE ENTREGAN ROLLOS DE PAPELERÍA SOLICITADOS PARA EL DATAFONO, NO UPS, NO SE MANIPULAN EQUIPOS.</t>
  </si>
  <si>
    <t>68872</t>
  </si>
  <si>
    <t>3072187</t>
  </si>
  <si>
    <t>3007081487</t>
  </si>
  <si>
    <t>PTM VILLANUEVA BENYI STORE</t>
  </si>
  <si>
    <t>FO-25-1899372</t>
  </si>
  <si>
    <t>27/11/2025 SE REALIZA ENVIO DE ROLLOS POR  OPERADOR LOGISTICO | 29/11/2025 SE REALIZA ENVIO DE 10 ROLLOS, CON LA GUIA 2187690976 SERVIENTREGA. SE CONFIRMA ENTREGA EXITOSA POR PARTE DE LA TRANSPORTADORA</t>
  </si>
  <si>
    <t>3073322</t>
  </si>
  <si>
    <t>3007043476</t>
  </si>
  <si>
    <t>PTM PEREIRA VARIEDADES ELINET</t>
  </si>
  <si>
    <t>FO-25-1899462</t>
  </si>
  <si>
    <t>27/11/2025 SE ESCALA AL COORDINADOR DE LA ZONA PARA ENTREGA EN SITIO | 28/11/2025 SE VISITA COMERCIO SE REALIZA ENTREGA DE 150 ROLLOS DE PAPEL PARA DATÁFONO REDEBAN</t>
  </si>
  <si>
    <t>3073420</t>
  </si>
  <si>
    <t>3007030552</t>
  </si>
  <si>
    <t>MULTIPAGAS AEROPUERTO EL DORAD</t>
  </si>
  <si>
    <t>FO-25-1899625</t>
  </si>
  <si>
    <t>27/11/2025 SE ESCALA AL COORDINADOR DE LA ZONA PARA ENTREGA EN SITIO | 28/11/2025 SE ENTREGA 110 ROLLOS PARA EL CORRESPONSAL DE BANCOLOMBIA DE REDEBAN</t>
  </si>
  <si>
    <t>3073670</t>
  </si>
  <si>
    <t>3007030026</t>
  </si>
  <si>
    <t>BARRIO CENTRO 25 BUCARAMANGA</t>
  </si>
  <si>
    <t>FO-25-1901470</t>
  </si>
  <si>
    <t>28/11/2025 SE VISITA COMERCIO SE REALIZA LA ENTREGA DE 40 ROLLOS RBM CB OPERATIVO</t>
  </si>
  <si>
    <t>3077176</t>
  </si>
  <si>
    <t>FO-25-1904320</t>
  </si>
  <si>
    <t>28/11/2025 SE ESCALA A COORDINADOR DE ZONA PARA ENTREGA EN SITIO | 29/11/2025 SE REALIZA ENTREGA DE 10 ROLLOS REDEBAN , RECIBE PAPELERÍA MARLEN RAMÍREZ</t>
  </si>
  <si>
    <t>3077444</t>
  </si>
  <si>
    <t>3007080780</t>
  </si>
  <si>
    <t>BARRIO AMBERES CARTAGENA DE INDIAS 3</t>
  </si>
  <si>
    <t>FO-25-1904747</t>
  </si>
  <si>
    <t>28/11/2025 SE ESCALA A COORDINADOR DE ZONA PARA ENTREGA EN SITIO | 29/11/2025 SE ENTREGAN 20 ROLLOS</t>
  </si>
  <si>
    <t>TA-25-1252183</t>
  </si>
  <si>
    <t>FO-25-1761113</t>
  </si>
  <si>
    <t>30/10/2025 SE REALIZA ENVIO DE 20 ROLLOS DE PAPEL TERMICO PARA DATÁFONO POR TRANSPORTADORA INTER RAPIDÍSIMO GUIA NO 700173502348</t>
  </si>
  <si>
    <t>CODIGO AVAL</t>
  </si>
  <si>
    <t>BANCO</t>
  </si>
  <si>
    <t>TARJETA DE SEMBRADO</t>
  </si>
  <si>
    <t>DIAS ACTIVIDAD FACTURABLES A LA RED</t>
  </si>
  <si>
    <t>VALOR DIAS ACTIVIDAD FACTURABLES A LA RED</t>
  </si>
  <si>
    <t>VALOR FACTURABLE A LA RED</t>
  </si>
  <si>
    <t>TA-25-1241920</t>
  </si>
  <si>
    <t>18823484</t>
  </si>
  <si>
    <t>DATAFONO ADICIONAL</t>
  </si>
  <si>
    <t>CPS DATOS MOVILES EN LINEA LTDA</t>
  </si>
  <si>
    <t>AVAL</t>
  </si>
  <si>
    <t>FO-25-1740437</t>
  </si>
  <si>
    <t>27/10/2025 27-10-2025 SE REALIZA LLAMADA AL CLIENTE, SE HABLA CON DATOS MOVILES EN LINEA LTDA SE VALIDA DIRECCIÓN OK, CANAL OK, TARJETA DE SEMBRADO OK, DISPONIBILIDAD TOTAL, SE CONFIRMA 4 ULTIMOS DIGITOS DE LA TARJETA: OK, LLAMAR EL DÍA LA INSTALACIÓN PARA CONFIRMAR VISITA// CONTACTO REALIZADO POR WHATSAPP // FECHA PROGRAMADA: 05/11/2025 | 31/10/2025 EN COMUNICACIÓN CON LA SEÑORA MAGDELY AL MOVIL 3208303715, SE LE INFORMA QUE POR DISPONIBILIDAD DE VUELO HACIA LA ZONA, ESTARÍAMOS VISITANDO LA APARTIR DEL DÍA 4 DE NOVIEMBRE. | 06/11/2025 19336262 EN COMUNICACIÓN CON LA SEÑORA MAGDELY AL MOVIL 3208303715, SE CONFIRMA INSTALACIÓN PARA EL DÍA VIERNES 7 DE NOVIEMBRE DESPUÉS DE LAS 8 AM, SE VALIDA DISPONIBILIDAD, SERVICIO ELÉCTRICO Y TARJETA DE SEMBRADO OK. | 07/11/2025 INSTALACIÓN DE CB AVAL, INSTALACION Y ADECUACION DE DATAFONO LECTORA FUENTE CABLE PACTHCORD Y BASE Y CUBRE CLAVE, INYECCION DE SO +VER 10.5N, CONFIGURACION CB OK, SEMBRADO DE TARJETA #5347, PRUEBAS OK.</t>
  </si>
  <si>
    <t>CA001656</t>
  </si>
  <si>
    <t>5347</t>
  </si>
  <si>
    <t>TA-25-1245594</t>
  </si>
  <si>
    <t>90788826</t>
  </si>
  <si>
    <t>CB CRECIMIENTO - NUEVO</t>
  </si>
  <si>
    <t>ESTILO PACIFICO</t>
  </si>
  <si>
    <t>FO-25-1746709</t>
  </si>
  <si>
    <t>28/10/2025 28-10-2025 SE REALIZA LLAMADA AL CLIENTE, SE HABLA CON LA SRA MERLIN YELIZA LEUDO RIVAS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10/11/2025 | 05/11/2025 SE REALIZA INSTALACIÓN DE CB, SE REALIZAN PRUEBAS Y EL CB QUEDA OPERATIVO</t>
  </si>
  <si>
    <t>VRZZZ865</t>
  </si>
  <si>
    <t>6192</t>
  </si>
  <si>
    <t>15232</t>
  </si>
  <si>
    <t>TA-25-1245598</t>
  </si>
  <si>
    <t>90791303</t>
  </si>
  <si>
    <t>CHIQUIZA</t>
  </si>
  <si>
    <t>AGROINNOVAN S.A.S</t>
  </si>
  <si>
    <t>FO-25-1746717</t>
  </si>
  <si>
    <t>28/10/2025 28-10-2025 SE REALIZA LLAMADA AL CLIENTE, SE HABLA CON AGROINNOVAN SAS SE VALIDA DIRECCIÓN OK, CANAL OK, TARJETA DE SEMBRADO OK, DISPONIBILIDAD TOTAL, SE CONFIRMA 4 ULTIMOS DIGITOS DE LA TARJETA: OK, LLAMAR EL DÍA LA INSTALACIÓN PARA CONFIRMAR VISITA// CONTACTO REALIZADO POR LA APP // FECHA PROGRAMADA: 31/10/2025 // CLIENTE SOLICITA ATENDER EN HORAS DE LA MAÑANA YA QUE TIENE MAYOR DISPONIBILIDAD | 31/10/2025 SE REALIZA COMUNICACION CON EL CLIENTE PARA CONFIRMAR LA VISITA, CLIENTE MANIFIESTA QUE CUENTA CON PUNTO DE INTERNET PERO QUE SE ENCUENTRA EN LA CIUDAD DE BOGOTA Y SE LLEVO LA TARJETA DE SEMBRADO, SE REALIZARA VISITA VISITA EL DIA MARTES A LAS 11AM POR SOLICITUD DEL CLIENTE. | 04/11/2025 SE REALIZA INSTALACION DE EQUIPOS Y ACCESORIOS, SE CAPACITA SOBRE ADQUIRENCIA, SE HACEN PRUEBAS OK.</t>
  </si>
  <si>
    <t>VXZZZ159</t>
  </si>
  <si>
    <t>8826</t>
  </si>
  <si>
    <t>52381</t>
  </si>
  <si>
    <t>TA-25-1248387</t>
  </si>
  <si>
    <t>90792567</t>
  </si>
  <si>
    <t>LA FLORIDA</t>
  </si>
  <si>
    <t>VIVERES Y ABARROTES DON JOSE</t>
  </si>
  <si>
    <t>FO-25-1752451</t>
  </si>
  <si>
    <t>29/10/2025 29-10-2025 SE REALIZA LLAMADA AL CLIENTE, SE HABLA CON EL SR JOSE RUBEN FAJARDO PALOMINO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PROGRAMADA:04/11/2025 | 04/11/2025 SE REALIZÓ LA INSTALACIÓN DE EQUIPOS Y ACCESORIOS PARA APERTURA CB BANCO DE BOGOTÁ SE SIEMBRA TARJETA SE EJECUTAN PRUEBAS TX EXITOSAS QUEDA OPERATIVO.</t>
  </si>
  <si>
    <t>VXZZZ297</t>
  </si>
  <si>
    <t>9394</t>
  </si>
  <si>
    <t>TA-25-1248397</t>
  </si>
  <si>
    <t>90792745</t>
  </si>
  <si>
    <t>CRISTALERIA Y VARIEDADES LA ESTRELLA</t>
  </si>
  <si>
    <t>FO-25-1752469</t>
  </si>
  <si>
    <t>29/10/2025 29-10-2025 SE REALIZA LLAMADA AL CLIENTE, SE HABLA CON LA SRA SANDRA RUEDA PICON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04/11/2025 | 04/11/2025 SE REALIZA INSTALACIÓN DE CORRESPONSAL AVAL SE INSTALA DATAFONO LECTOR DE BARRAS BASE DE DATAFONO SEMBRADO DE TARJETA PRUEBAS OK CUBRE CLAVE OK CAPACITACIÓN OK</t>
  </si>
  <si>
    <t>VYZZZ329</t>
  </si>
  <si>
    <t>9806</t>
  </si>
  <si>
    <t>TA-25-1255039</t>
  </si>
  <si>
    <t>90775177</t>
  </si>
  <si>
    <t>EL RINCON DE JULY MISCELANEA &amp; PAPELERIA</t>
  </si>
  <si>
    <t>FO-25-1765954</t>
  </si>
  <si>
    <t>31/10/2025 31-10-2025 SE REALIZA LLAMADA AL CLIENTE, SE HABLA CON EL SR JUAN CAMILO ROSAS PINTO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06/11/2025 | 05/11/2025 INSTALACIÓN AVAL CON DATAFONO LECTORA ROLLOS BASE FUENTE DATOS SERVICIO OPERATIVO PRUEBAS OK TRNA RBM SEMBRADO DE TARJETA CC MÓDULO COMPRA OK</t>
  </si>
  <si>
    <t>FXZZZ333</t>
  </si>
  <si>
    <t>9196</t>
  </si>
  <si>
    <t>TA-25-1255040</t>
  </si>
  <si>
    <t>90789907</t>
  </si>
  <si>
    <t>STICKERDESIGN</t>
  </si>
  <si>
    <t>FO-25-1765956</t>
  </si>
  <si>
    <t>31/10/2025 31-10-2025 SE REALIZA LLAMADA AL CLIENTE, SE HABLA CON EL SR NELSON STICK MORENO MARTINEZ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FECHA PROGRAMADA: 05/11/2025 | 05/11/2025 SE INSTALA CORRESPONSAL AVAL 9021</t>
  </si>
  <si>
    <t>VTZZZ585</t>
  </si>
  <si>
    <t>9021</t>
  </si>
  <si>
    <t>TA-25-1255041</t>
  </si>
  <si>
    <t>90847162</t>
  </si>
  <si>
    <t>DM DROGUERIA</t>
  </si>
  <si>
    <t>FO-25-1765959</t>
  </si>
  <si>
    <t>EJECUTADO/CANCELADO</t>
  </si>
  <si>
    <t>31/10/2025 31-10-2025 SE REALIZA LLAMADA AL CLIENTE, SE HABLA CON EL SR IVAN DAVID MOVILLA PARADA SE VALIDA DIRECCIÓN OK, CANAL OK, TARJETA DE SEMBRADO OK, DISPONIBILIDAD TOTAL, SE CONFIRMA 4 ULTIMOS DIGITOS DE LA TARJETA: OK, LLAMAR EL DÍA LA INSTALACIÓN PARA CONFIRMAR VISITA// CONTACTO REALIZADO POR WHATSAPP // FECHA PROGRAMADA: 05/11/2025 | 05/11/2025 SE REALIZA VISITA AL PUNTO, NO SE PUEDE REALIZAR INSTALACIÓN DEBIDO A INCONSISTENCIAS CON LA DIRECCIÓN, SE LE INFORMA AL CLIENTE QUE DEBE CORREGIR</t>
  </si>
  <si>
    <t>4863</t>
  </si>
  <si>
    <t>TA-25-1255043</t>
  </si>
  <si>
    <t>90792576</t>
  </si>
  <si>
    <t>PAPELERIA MAY</t>
  </si>
  <si>
    <t>FO-25-1765967</t>
  </si>
  <si>
    <t>31/10/2025 31-10-2025 SE REALIZA LLAMADA AL CLIENTE, SE HABLA CON LA SRA ESTHER SE VALIDA DIRECCIÓN OK, CANAL OK, TARJETA DE SEMBRADO OK, DISPONIBILIDAD TOTAL, SE CONFIRMA 4 ULTIMOS DIGITOS DE LA TARJETA: OK, LLAMAR EL DÍA LA INSTALACIÓN PARA CONFIRMAR VISITA// CONTACTO REALIZADO POR LA APP // FECHA PROGRAMADA: 06/11/2025 | 06/11/2025 SE HACE IMPLEMENTACION OK EQUIPOS OPERATIVOS PRUEBAS EXITOSAS</t>
  </si>
  <si>
    <t>VXZZZ298</t>
  </si>
  <si>
    <t>9130</t>
  </si>
  <si>
    <t>TA-25-1255044</t>
  </si>
  <si>
    <t>90793979</t>
  </si>
  <si>
    <t>APOLO SISTEMAS FLORIDABLANCA</t>
  </si>
  <si>
    <t>FO-25-1785315 | FO-25-1765970</t>
  </si>
  <si>
    <t>06/11/2025 SE LLEGA A SITIO Y LOCAL CERRADO A ESPERA QUE ABRAN PARA CONTINUAR CON ACTIVIDAD. | 06/11/2025 DATÁFONO YA ESTABA EN COMERCIO, SE REALIZA CAMBIO DE DATÁFONO POR ERROR EN INICIALIZACIÓN CON LA TERMINAL VYZZZ781, SE INSTALA LECTOR DE BARRAS, BASE DE DATÁFONO Y 20 ROLLOS, PRUEBAS EXITOSA, TARJETA DE SEMBRADO # 9392, CORRESPONSAL QUEDA OPERATIVO CON LA TERMINAL NUEVA DA003681, CREADA POR REDEBAN, PRUEBAS EXITOSA.</t>
  </si>
  <si>
    <t>DA003681</t>
  </si>
  <si>
    <t>9392</t>
  </si>
  <si>
    <t>TA-25-1255045</t>
  </si>
  <si>
    <t>90792607</t>
  </si>
  <si>
    <t>KYOMU DISTRIBUCIONES</t>
  </si>
  <si>
    <t>FO-25-1765972</t>
  </si>
  <si>
    <t>31/10/2025 31-10-2025 SE REALIZA LLAMADA AL CLIENTE, SE HABLA CON LA SRA JHEINY PAOLA MARTINEZ TORRES DONDE SE VALIDA DIRECCIÓN OK, CANAL OK, TARJETA DE SEMBRADO OK, DISPONIBILIDAD TOTAL, SE CONFIRMA 4 ULTIMOS DIGITOS DE LA TARJETA: OK, LLAMAR EL DÍA LA INSTALACIÓN PARA CONFIRMAR VISITA// CONTACTO REALIZADO POR LA APP // FECHA PROGRAMADA: 05/11/2025 | 05/11/2025 SE REALIZA APERTURA DE CB AVAL SE INSTALA DATAFONO LECTOR DE BARRAS BASE DE DATÁFONO USUARIO CAPACITACIÓN SEMBRADO DE TARJETA OK PRUEBAS OK  , SE CAMBIA EQUIPO DEBIDO PUERTO USB MALO</t>
  </si>
  <si>
    <t>VXZZZ265</t>
  </si>
  <si>
    <t>1166</t>
  </si>
  <si>
    <t>TA-25-1255046</t>
  </si>
  <si>
    <t>90792898</t>
  </si>
  <si>
    <t>J  S A PLATERIA</t>
  </si>
  <si>
    <t>FO-25-1765976</t>
  </si>
  <si>
    <t>31/10/2025 31-10-2025 SE REALIZA LLAMADA AL CLIENTE, SE HABLA CON LA SRA JOHANA ROCIO CHAPARRO ALVAREZ DONDE SE VALIDA DIRECCIÓN OK, CANAL OK, TARJETA DE SEMBRADO OK, DISPONIBILIDAD TOTAL, SE CONFIRMA 4 ULTIMOS DIGITOS DE LA TARJETA: OK, LLAMAR EL DÍA LA INSTALACIÓN PARA CONFIRMAR VISITA// CONTACTO REALIZADO POR LA APP // FECHA PROGRAMADA: 05/11/2025 | 05/11/2025 SE REALIZA VISITA AL COMERCIO Y SE VERIFICA QUE LA DIRECCIÓN REGISTRADA SE ENCUENTRA DESACTUALIZADA SEGÚN LA DOCUMENTACIÓN DE LA CÁMARA DE COMERCIO.
SE ESCALA LA ORDEN A REDEBAN PARA SU RESPECTIVO CAMBIO, INDICANDO LA IMPORTANCIA DE ACTUALIZAR LA DIRECCIÓN, YA QUE POR POLÍTICA DEL BANCO LA INSTALACIÓN DEBE REALIZARSE EN LA DIRECCIÓN QUE APARECE EN LA ORDEN.
SE INFORMA AL CLIENTE QUE DEBE COMUNICARSE CON SU ASESOR COMERCIAL PARA REALIZAR LA ACTUALIZACIÓN O CAMBIO DE DIRECCIÓN CORRESPONDIENTE.
DIRECCIÓN ACTUAL DEL ESTABLECIMIENTO: CALLE 105B NO. 15B - 57, BARRIO VILLA SARA.</t>
  </si>
  <si>
    <t>9919</t>
  </si>
  <si>
    <t>TA-25-1255047</t>
  </si>
  <si>
    <t>90789578</t>
  </si>
  <si>
    <t>CIGARRERIA PUNTO VERDE</t>
  </si>
  <si>
    <t>FO-25-1765979</t>
  </si>
  <si>
    <t>31/10/2025 31-10-2025 SE REALIZA LLAMADA AL CLIENTE, SE HABLA CON EL SR JOSE ANTONIO PAMPLONA JIMENEZ DONDE SE VALIDA DIRECCIÓN OK, CANAL OK, TARJETA DE SEMBRADO OK, DISPONIBILIDAD TOTAL, SE CONFIRMA 4 ULTIMOS DIGITOS DE LA TARJETA: OK, LLAMAR EL DÍA LA INSTALACIÓN PARA CONFIRMAR VISITA// CONTACTO REALIZADO POR LA APP // FECHA PROGRAMADA: 05/11/2025 | 06/11/2025 SE INSTALA DATÁFONO, SE REALIZAN PRUEBAS DE TX, PRUEBAS OK, SE DA CAPACITACIÓN</t>
  </si>
  <si>
    <t>VYZZZ540</t>
  </si>
  <si>
    <t>1930</t>
  </si>
  <si>
    <t>TA-25-1255048</t>
  </si>
  <si>
    <t>90775169</t>
  </si>
  <si>
    <t>PAPELERIA Y VARIEDADES M Y M</t>
  </si>
  <si>
    <t>FO-25-1765981</t>
  </si>
  <si>
    <t>31/10/2025 31-10-2025 SE REALIZA LLAMADA AL CLIENTE, SE HABLA CON LA SRA MARIA ELIDIA PEREZ HOYOS DONDE SE VALIDA DIRECCIÓN OK, CANAL OK, TARJETA DE SEMBRADO OK, DISPONIBILIDAD TOTAL, SE CONFIRMA 4 ULTIMOS DIGITOS DE LA TARJETA: OK, LLAMAR EL DÍA LA INSTALACIÓN PARA CONFIRMAR VISITA// CONTACTO REALIZADO POR LA APP // FECHA PROGRAMADA: 05/11/2025 | 05/11/2025 SE REALIZA INSTALACIÓN DE BASE Y LECTOR SE SIEMBRA TARJETA 5995 SE REALIZA. PRUEBAS OK DATAFONO YA SE ENCONTRABA EN EL COMERCIO.</t>
  </si>
  <si>
    <t>5995</t>
  </si>
  <si>
    <t>TA-25-1255049</t>
  </si>
  <si>
    <t>90186689</t>
  </si>
  <si>
    <t>SERVICIOS AGASURIS,COM</t>
  </si>
  <si>
    <t>FO-25-1765984</t>
  </si>
  <si>
    <t>31/10/2025 31-10-2025 SE REALIZA LLAMADA AL CLIENTE, SE HABLA CON EL SR IRALDO USAQUEN GACHA DONDE SE VALIDA DIRECCIÓN OK, CANAL OK, TARJETA DE SEMBRADO OK, DISPONIBILIDAD TOTAL, SE CONFIRMA 4 ULTIMOS DIGITOS DE LA TARJETA: OK, LLAMAR EL DÍA LA INSTALACIÓN PARA CONFIRMAR VISITA// CONTACTO REALIZADO POR LA APP // FECHA PROGRAMADA: 05/11/2025 | 05/11/2025 SE LLEGA A COMERCIO SE CAMBIA DATÁFONO EN DAÑO SE REALIZA CONFIGURACION EXITOSA SE REALIZA PRUEBA DE TELETON POR UN PESO ÉXITOSA NO SE REALIZA PRUEBA DE ADQUIERENCIA POR NO TENER TARJETA DE PRUEBAS</t>
  </si>
  <si>
    <t>VSZZZ752</t>
  </si>
  <si>
    <t>964</t>
  </si>
  <si>
    <t>TA-25-1256378</t>
  </si>
  <si>
    <t>90789057</t>
  </si>
  <si>
    <t>DISTRIBUIDORA Y PAPELERIA SAN JOSE</t>
  </si>
  <si>
    <t>FO-25-1768643</t>
  </si>
  <si>
    <t>01/11/2025 31-10-2025 SE REALIZA LLAMADA SE VA A CORREO DE VOZ //01-11-2025  SE REALIZA LLAMADA AL CLIENTE, SE HABLA CON LA SRA SARA STEFFANIA MOSCOSO MERCHAN SE VALIDA DIRECCIÓN OK, CANAL OK, TARJETA DE SEMBRADO OK, DISPONIBILIDAD TOTAL, SE CONFIRMA 4 ULTIMOS DIGITOS DE LA TARJETA: OK, LLAMAR EL DÍA LA INSTALACIÓN PARA CONFIRMAR VISITA// CONTACTO REALIZADO POR WHATSAPP // FECHA PROGRAMADA: 06/11/2025 | 06/11/2025 SE VISITA COMERCIO, SE REALIZA CAMBIO DE DATAFONO, SE INSTALA LECTOR BASE Y CUBRE TECLADO. OPERATIVO EL SERVICIO. PRYEBAS OK.  SEMBRADO DE TARJETA 5557. MAYRA SILVA DE RBM AUTORIZA REALIZAR APERTURA EN DIRECCIÓN LOCAL 2.  SE  ESCALA A PAOLA GARZON, INDICA QUE VAN A ENVIAR UNA INICIALIZACION REMOTA PARA CORREGIR LA DIRECCIÓN QUE APARECE EN EL VAUCHER.</t>
  </si>
  <si>
    <t>AE004722</t>
  </si>
  <si>
    <t>5557</t>
  </si>
  <si>
    <t>TA-25-1256379</t>
  </si>
  <si>
    <t>90844101</t>
  </si>
  <si>
    <t>COMERCIALIZADORA JERARD</t>
  </si>
  <si>
    <t>FO-25-1768647</t>
  </si>
  <si>
    <t>01/11/2025 31-10-2025 SE REALIZA LLAMADA SE VA A CORREO DE VOZ // 01-11-2025 SE REALIZA LLAMADA AL CLIENTE, SE HABLA CON LA SRA EDY ROCIO BENAVIDES ALVARADO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05/11/2025 | 05/11/2025 SE INSTALA DATÁFONO SE DEJA BASE SOPORTE, CUBRETECLADO Y LECTORA, SE REALIZAN PRUEBAS, PRUEBAS OK</t>
  </si>
  <si>
    <t>AE000929</t>
  </si>
  <si>
    <t>2092</t>
  </si>
  <si>
    <t>TA-25-1256380</t>
  </si>
  <si>
    <t>90844169</t>
  </si>
  <si>
    <t>EL SUEÑO DE LOS NIÑOS</t>
  </si>
  <si>
    <t>FO-25-1768651</t>
  </si>
  <si>
    <t>01/11/2025 31-10-2025 SE REALIZA LLAMADA SE VA A CORREO DE VOZ SE VUELVE A INTENTAR CONTESTAN SE DA INFORMACION SE PIDE VALIDAR DATOS Y CUELGAN // 01-11-2025 SE REALIZA LLAMADA AL CLIENTE, SE HABLA CON LA SRA KELLYN DAYANA RIVEROS PACHON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06/11/2025 | 06/11/2025 DURANTE VISITA TECNICA SE REALIZA INSTALACIÓN DE CORRESPONSAL BANCARIO CON SOPORTÉ, LECTOR DE BARRAS Y DATAFONO, SE CREAN USUARIOS DE CB INDICADOS POR EL CLIENTE, SE REALIZA PRUEBAS OK DE CB. CIERRES OK A CONFORMIDAD DE CORRESPONSAL SIN NOVEDAD EN INSTALACIÓN</t>
  </si>
  <si>
    <t>AE002269</t>
  </si>
  <si>
    <t>9287</t>
  </si>
  <si>
    <t>TA-25-1256381</t>
  </si>
  <si>
    <t>90789735</t>
  </si>
  <si>
    <t>BANCANET SOLUCIONES</t>
  </si>
  <si>
    <t>FO-25-1768654</t>
  </si>
  <si>
    <t>01/11/2025 31-10-2025 SE REALIZA LLAMADA SE VA A CORREO DE VOZ // 01-11-2025 SE REALIZA LLAMADA AL CLIENTE, SE HABLA CON LA SRA KELLYN DAYANA RIVEROS PACHON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06/11/2025 | 05/11/2025 SE INSTALA BANCO AVAL SE REALIZAN PRUEBAS OK</t>
  </si>
  <si>
    <t>VSZZZ737</t>
  </si>
  <si>
    <t>8788</t>
  </si>
  <si>
    <t>15522</t>
  </si>
  <si>
    <t>TA-25-1264515</t>
  </si>
  <si>
    <t>90845159</t>
  </si>
  <si>
    <t>PANQUEBA</t>
  </si>
  <si>
    <t>HELADO &amp; CAFÉ DULCE AROMA</t>
  </si>
  <si>
    <t>FO-25-1777480</t>
  </si>
  <si>
    <t>04/11/2025 04-11-2025 SE REALIZA LLAMADA AL CLIENTE, SE HABLA CON LA SRA LAURA MARIA TOBAR VARGAS SE VALIDA DIRECCIÓN OK, CANAL OK, TARJETA DE SEMBRADO OK, DISPONIBILIDAD TOTAL, SE CONFIRMA 4 ULTIMOS DIGITOS DE LA TARJETA: OK, LLAMAR EL DÍA LA INSTALACIÓN PARA CONFIRMAR VISITA// CONTACTO REALIZADO POR LA APP // FECHA PROGRAMADA: 07/11/2025 | 06/11/2025 SE REALIZA VISITA AL COMERCIO, SE INSTALAN EQUIPOS Y ACCESORIOS, SE CAPACITA SOBRE ADQUIRENCIA, SE INTENTAN HACER TRANSACCIONES EXITOSAS DEL CB PERO PRESENTA FALLAS POR PARTE DE LA ENTIDAD, SE REALIZAN PRUEBAS DE ADQUIRENCIA EXITOSAS, SE CIERRA ORDEN SIN PRUEBAS DE CB POR ORDEN DE LA ENTIDAD, SE QUEDA ESCALADO EL CASO PARA SU REVISION.</t>
  </si>
  <si>
    <t>AE001578</t>
  </si>
  <si>
    <t>6632</t>
  </si>
  <si>
    <t>15762</t>
  </si>
  <si>
    <t>TA-25-1264517</t>
  </si>
  <si>
    <t>90793680</t>
  </si>
  <si>
    <t>SORA</t>
  </si>
  <si>
    <t>DONDE TERE.L</t>
  </si>
  <si>
    <t>FO-25-1777484</t>
  </si>
  <si>
    <t>04/11/2025 04-11-2025 SE REALIZA LLAMADA AL CLIENTE, SE HABLA CON LA SRA MARIA TERESA LARGO ESPITIA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06/11/2025 | 05/11/2025 SE ESTABLECE COMUNICACIÓN CON LA SEÑORA MARIA TERESA LARGO ESPITIA AL NÚMERO DE CONTACTO 3203039211 PARA VALIDAR LA DISPONIBILIDAD PARA LA REALIZACIÓN DE LA ACTIVIDAD. EL CLIENTE CONFIRMA TENER DISPONIBILIDAD PARA EL DÍA DE MAÑANA E INFORMA QUE EL ROUTER DE INTERNET SE ENCUENTRA UBICADO CERCA DEL LUGAR DONDE SE INSTALARÁ EL DATÁFONO. TARJETA DE SEMBRADO OK | 06/11/2025 SE EJECUTA APERTURA AVAL EXITOSA INTALANDO EQUIPOS PRUEBAS DE ADQUIRENCIA EXITOSAS PRUEBAS DE CB NO EXITOSAS TRANSACCIÓN DECLINADA SE ESCALA CON PAOLA DE REDEBAN QUIEN INDICA RETIRARNOS DEL PUNTO DEJANDO LA TARJETA SEMBRADO OK EL DATAFONO EN FUNCIONAMIENTO Y DOCUMENTAR LA ACTIVIDAD CON TRANSACCIÓN DECLINADA CLIENTE CONFORME.</t>
  </si>
  <si>
    <t>VYZZZ342</t>
  </si>
  <si>
    <t>5473</t>
  </si>
  <si>
    <t>TA-25-1264519</t>
  </si>
  <si>
    <t>90847781</t>
  </si>
  <si>
    <t>FIALLO S &amp; C</t>
  </si>
  <si>
    <t>FO-25-1777490</t>
  </si>
  <si>
    <t>04/11/2025 04-11-2025 SE REALIZA LLAMADA AL CLIENTE, SE HABLA CON EL SR EDWAR ALBINO FIALLO SE VALIDA DIRECCIÓN OK, CANAL OK, TARJETA DE SEMBRADO OK, DISPONIBILIDAD TOTAL, SE CONFIRMA 4 ULTIMOS DIGITOS DE LA TARJETA: OK, LLAMAR EL DÍA LA INSTALACIÓN PARA CONFIRMAR VISITA// CONTACTO REALIZADO POR LA APP // FECHA PROGRAMADA: 06/11/2025 | 06/11/2025 SE VISITA COMERCIO, SE REALIZA SEMBRADO DE TARJETA, SE INSTALA BASE, LECTOR DE CÓDIGOS, SE HACEN PRUEBAS, PRUEBA DE ADQUIRENCIA EXITOSA, SE ENCUENTRA NOVEDAD EN PRUEBA CORRESPONSAL EN TRANSACCIÓN NO PERMITIDA SE ESCALA CON RBM. INFORMA QUE EL TRANSCURSO DEL DÍA SOLUCIONA.</t>
  </si>
  <si>
    <t>5726</t>
  </si>
  <si>
    <t>TA-25-1264525</t>
  </si>
  <si>
    <t>90848382</t>
  </si>
  <si>
    <t>BF CO</t>
  </si>
  <si>
    <t>FO-25-1777503</t>
  </si>
  <si>
    <t>04/11/2025 04-11-2025 SE REALIZA LLAMADA AL CLIENTE, SE HABLA CON LA SRA DAIHANA VANESA CALDON TORRES SE VALIDA DIRECCIÓN OK, CANAL OK, TARJETA DE SEMBRADO OK, DISPONIBILIDAD TOTAL, SE CONFIRMA 4 ULTIMOS DIGITOS DE LA TARJETA: OK, LLAMAR EL DÍA LA INSTALACIÓN PARA CONFIRMAR VISITA// CONTACTO REALIZADO POR WHATSAPP // FECHA PROGRAMADA: 06/11/2025 | 06/11/2025 SE INSTA EQUIPO, LECTOR, PINPAD, MAGIC BOX  Y ACCESORIOS, LUEGO SE REALIZA SEMBRANDO DE TARJETA DE SEMBRANDO Y SE CREA USUARIOS, PRUEBAS MÓDULO COMERCIO OK, PRUEBAS MÓDULO CB TRANSACCIÓN NO PERMITIDA, SE DEJA CASO EXCALADO A REDEBAN</t>
  </si>
  <si>
    <t>AE003964</t>
  </si>
  <si>
    <t>7438</t>
  </si>
  <si>
    <t>TA-25-1264529</t>
  </si>
  <si>
    <t>90845088</t>
  </si>
  <si>
    <t>NATSU</t>
  </si>
  <si>
    <t>FO-25-1777511</t>
  </si>
  <si>
    <t>04/11/2025 04-11-2025 SE REALIZA LLAMADA AL CLIENTE, SE HABLA CON LA SRA NICOLE NATHALIA SUAREZ BECERRA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06/11/2025 | 06/11/2025 COMUNICACION CON CLIENTE AL NÚMERO TELEFÓNICO  311 4430851 INDICA ATENCIÓN EL DIA DE HOY | 06/11/2025 SE VISITA COMERCIO APERTURA DE CB INSTALACIÓN DE EQUIPOS CAPACITACIÓN MANEJO POS PRUEBAS EXITOSAS</t>
  </si>
  <si>
    <t>AE004887</t>
  </si>
  <si>
    <t>9926</t>
  </si>
  <si>
    <t>13430</t>
  </si>
  <si>
    <t>TA-25-1264530</t>
  </si>
  <si>
    <t>90848079</t>
  </si>
  <si>
    <t>MAGANGUE</t>
  </si>
  <si>
    <t>PROYECCIONES Y SOLUCIONES DRD SAS</t>
  </si>
  <si>
    <t>FO-25-1777513</t>
  </si>
  <si>
    <t>04/11/2025 04-11-2025 SE REALIZA LLAMADA AL CLIENTE, SE HABLA CON PROYECCIONES Y SOLUCIONES DRD SAS SE VALIDA DIRECCIÓN OK, CANAL OK, TARJETA DE SEMBRADO OK, DISPONIBILIDAD TOTAL, SE CONFIRMA 4 ULTIMOS DIGITOS DE LA TARJETA: OK, LLAMAR EL DÍA LA INSTALACIÓN PARA CONFIRMAR VISITA// CONTACTO REALIZADO POR WHATSAPP // FECHA PROGRAMADA: 07/11/2025 // OBSERVACION DEL CLIENTE: BARRIO CENTRO, AL LADO DEL BANCO DE BOGOTÁ | 07/11/2025 COMERCIO NO CUENTA CON CANAL DE COMUNICACIÓN. EN COMUNICACION CON CB INDICARON QUE SI CONTABA CON CANAL, PERO AL LLEGAR A SITIO SE EVIDENCIA QUE NO CUENTAN CON PUNTO DE RED PARA LA INSTALACIÓN.</t>
  </si>
  <si>
    <t>4574</t>
  </si>
  <si>
    <t>TA-25-1267427</t>
  </si>
  <si>
    <t>49175789</t>
  </si>
  <si>
    <t>PAGOSYA MELENDEZ</t>
  </si>
  <si>
    <t>FO-25-1782942</t>
  </si>
  <si>
    <t>05/11/2025 05-11-2025 SE REALIZA LLAMADA AL CLIENTE, SE HABLA CON EL SR MICHAEL EDINSON BARCO VALDEZ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FECHA PROGRAMADA: 07/11/2025 | 07/11/2025 SE LLAMA AL CLIENTE SE VÁLIDA INSTALACIÓN Y DIRECCIÓN, SE VISITA EL COMERCIO, SE INSTALA DATAFONO, LECTORA, ACCESORIOS EN APERTURA AVAL MIXTO, TARJETA DE SEMBRADO 5863, PRUEBAS OK, TELECARGA TRNA</t>
  </si>
  <si>
    <t>DA000212</t>
  </si>
  <si>
    <t>5863</t>
  </si>
  <si>
    <t>TA-25-1267429</t>
  </si>
  <si>
    <t>90844403</t>
  </si>
  <si>
    <t>ACCEL</t>
  </si>
  <si>
    <t>FO-25-1782946</t>
  </si>
  <si>
    <t>05/11/2025 05-11-2025 SE REALIZA LLAMADA AL CLIENTE, SE HABLA CON LA SRA MARICELA FRANCO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07/11/2025 | 07/11/2025 SE REALIZA CONFIGURACIÓN DE EQUIPO EXITOSAMENTE COMO AVAL Y SE INSTALA BASE Y LECTORA CLIENTE YA TENÍA ACOMETIDA DE DATOS Y SOLICITA NO FIJAR BASE</t>
  </si>
  <si>
    <t>VYZZZ922</t>
  </si>
  <si>
    <t>3810</t>
  </si>
  <si>
    <t>TA-25-1267430</t>
  </si>
  <si>
    <t>90848003</t>
  </si>
  <si>
    <t>AGENCIA DE VIAJES Y ALQUILER DE CABAÑAS VILLASOFIA</t>
  </si>
  <si>
    <t>FO-25-1782949</t>
  </si>
  <si>
    <t>05/11/2025 05-11-2025 SE REALIZA LLAMADA AL CLIENTE, SE HABLA CON LA SRA MARYORI DEL PILAR ORTEGA HERNANDEZ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07/11/2025 | 07/11/2025 SE HACE PRESENCIA EN COMERCIO SE REALIZA CAMBIO DE EQUIPO DEBIDO A QUE EL CB CUENTA CON CUBÍCULO DE SEGURIDAD Y REQUIERE INSTALACIÓN DE PIN PAD EL CUAL NO ES COMPATIBLE CON EL EQUIPO EN SITIO SE DEJA BASE ANCLADA AL MUEBLE DEL CLIENTE Y CABLEADO ORGANIZADO SE REALIZA SEMBRANDO DE TARJETA # 5536 SE CREA USUARIO Y CONTRASEÑA SE REALIZA PRUEBA AUTORIZADA POR LA RED CONVENIO 4998 TELETON VALOR DE 1 PESO OK</t>
  </si>
  <si>
    <t>AE004265</t>
  </si>
  <si>
    <t>5536</t>
  </si>
  <si>
    <t>TA-25-1267431</t>
  </si>
  <si>
    <t>90792544</t>
  </si>
  <si>
    <t>MISCELANEA LOS ANGELES 1</t>
  </si>
  <si>
    <t>FO-25-1782952</t>
  </si>
  <si>
    <t>05/11/2025 05-11-2025 SE REALIZA LLAMADA AL CLIENTE, SE HABLA CON LA SRA ANGELICA LIZ OLAYA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07/11/2025 | 07/11/2025 SE REALIZA INSTALACIÓN DE CB AVAL PRUEBA OK SE CREAN USUARIOS Y SE HABILITAN CIERRES OK</t>
  </si>
  <si>
    <t>AE002267</t>
  </si>
  <si>
    <t>2504</t>
  </si>
  <si>
    <t>TA-25-1267433</t>
  </si>
  <si>
    <t>90848101</t>
  </si>
  <si>
    <t>CLICK TECNOLOGIA # 2</t>
  </si>
  <si>
    <t>FO-25-1782957</t>
  </si>
  <si>
    <t>05/11/2025 05-11-2025 SE REALIZA LLAMADA AL CLIENTE, SE HABLA CON LA SRA JENIFFER ESTEFANIA BECERRA RUIZ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10/11/2025 | 10/11/2025 SE VISITA SITIO, SE VERIFICA INFORMACIÓN, SE REALIZA INSTALACIÓN DE ESCÁNER, BASE SOPORTE, SEMBRADO TARJETA OK, SE REALIZA PRUEBAS TRX EXITOSAS.</t>
  </si>
  <si>
    <t>TA-25-1267434</t>
  </si>
  <si>
    <t>90848012</t>
  </si>
  <si>
    <t>MULTIPAGOS PUERTO RESISTENCIA</t>
  </si>
  <si>
    <t>FO-25-1782960</t>
  </si>
  <si>
    <t>05/11/2025 05-11-2025 SE REALIZA LLAMADA AL CLIENTE, SE HABLA CON LA SRA ANGELA MARIA PIZO TAIMAL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07/11/2025 | 07/11/2025 SE REALIZA INSTALACIÓN DE CB AVAL SIN NOVEDAD.
‎SE REALIZARON PRUEBAS OPERATIVAS OKEY.
‎SE HABILITO CIERRE Y SE DEJAN CREADOS LOS USUARIOS.
‎CB QUEDA OKEY.</t>
  </si>
  <si>
    <t>AE003699</t>
  </si>
  <si>
    <t>6015</t>
  </si>
  <si>
    <t>TA-25-1267435</t>
  </si>
  <si>
    <t>90850776</t>
  </si>
  <si>
    <t>BARUC</t>
  </si>
  <si>
    <t>FO-25-1782963</t>
  </si>
  <si>
    <t>05/11/2025 05-11-2025 SE REALIZA LLAMADA AL CLIENTE, SE HABLA CON EL SR YORDI SEVILLANO RODRIGUEZ SE VALIDA DIRECCIÓN OK, CANAL OK, TARJETA DE SEMBRADO OK, DISPONIBILIDAD TOTAL, SE CONFIRMA 4 ULTIMOS DIGITOS DE LA TARJETA: OK, LLAMAR EL DÍA LA INSTALACIÓN PARA CONFIRMAR VISITA// CONTACTO REALIZADO POR LA APP // FECHA PROGRAMADA: 07/11/2025 | 07/11/2025 SE REALIZA INSTALACIÓN DE CB BANCO DE BOGOTÁ. SE   INSTALA VERSIÓN 10.6 SE REALIZA SEMBRADO DE TARJETA, SE EXPLICA MANEJO BASICO DE DATAFONO.
SE ENTREGAN 20 ROLLOS. SE CREA USUARIO. SE REALIZAN PRUEBAS EXITOSAS DE CB Y COMERCIO. INSTALACIÓN EXITOSA</t>
  </si>
  <si>
    <t>CA001045</t>
  </si>
  <si>
    <t>8746</t>
  </si>
  <si>
    <t>TA-25-1267436</t>
  </si>
  <si>
    <t>90851305</t>
  </si>
  <si>
    <t>CYBERIA LA PALMA</t>
  </si>
  <si>
    <t>FO-25-1798733 | FO-25-1782965</t>
  </si>
  <si>
    <t>10/11/2025 SE REALIZA APERTURA AVAL SE CONFIGURA EQUIPO Y SE REALIZA PRUEBA TELETÓN LA PRUEBA SALE FALLIDA POR BACO DE BOGOTÁ CAIDO, CLIENTE NO REQUIERE BASE.</t>
  </si>
  <si>
    <t>CA001518</t>
  </si>
  <si>
    <t>TA-25-1267437</t>
  </si>
  <si>
    <t>90851311</t>
  </si>
  <si>
    <t>SOLUCIONES LA GAITANA</t>
  </si>
  <si>
    <t>FO-25-1782968</t>
  </si>
  <si>
    <t>05/11/2025 05-11-2025 SE REALIZA LLAMADA AL CLIENTE, SE HABLA CON EL SR SERGIO ALEJANDRO BOTIA VEGA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07/11/2025 | 07/11/2025 APERTURA AVAL SE REALIZA CONFIGURACIÓN DEL POS, CONVENIO 4998 NO ARROJA TX FALLIDA SE REALIZA PRUEBAS CON OTROS CONVENIO QUEDANDO EXITOSAS LAS PRUEBAS SE ADJUNTAN PRUEBAS</t>
  </si>
  <si>
    <t>CA001519</t>
  </si>
  <si>
    <t>4823</t>
  </si>
  <si>
    <t>TA-25-1267438</t>
  </si>
  <si>
    <t>90844521</t>
  </si>
  <si>
    <t>ARTES GRAFICAS BETHEL</t>
  </si>
  <si>
    <t>FO-25-1782973</t>
  </si>
  <si>
    <t>05/11/2025 05-11-2025 SE REALIZA LLAMADA AL CLIENTE, SE HABLA CON LA SRA BIBIANA MARCELA TORRES GUTIERREZ SE VALIDA DIRECCIÓN OK, CANAL OK, TARJETA DE SEMBRADO OK, DISPONIBILIDAD TOTAL, SE CONFIRMA 4 ULTIMOS DIGITOS DE LA TARJETA: OK, LLAMAR EL DÍA LA INSTALACIÓN PARA CONFIRMAR VISITA// CONTACTO REALIZADO POR WHATSAPP // FECHA PROGRAMADA: 07/11/2025 CLIENTE COMPLEMENTA DIRECCION: BARRIO ES SANTA MARIA | 07/11/2025 SE REALIZA INSTALACIÓN DE CB AVAL, PRUEBAS, CIERRES Y TODO OK</t>
  </si>
  <si>
    <t>CA002800</t>
  </si>
  <si>
    <t>0337</t>
  </si>
  <si>
    <t>TA-25-1271268</t>
  </si>
  <si>
    <t>90847197</t>
  </si>
  <si>
    <t>CVS INVERSIONES BMS SANTA ROSA DE LIMA</t>
  </si>
  <si>
    <t>FO-25-1791236</t>
  </si>
  <si>
    <t>06/11/2025 06-11-2025 SE REALIZA LLAMADA AL CLIENTE, SE HABLA CON INVERSIONES BMS S.A.S. SE VALIDA DIRECCIÓN OK, CANAL OK, TARJETA DE SEMBRADO OK, DISPONIBILIDAD TOTAL, SE CONFIRMA 4 ULTIMOS DIGITOS DE LA TARJETA: OK, LLAMAR EL DÍA LA INSTALACIÓN PARA CONFIRMAR VISITA// CONTACTO REALIZADO POR LA APP // FECHA PROGRAMADA: 10/11/2025 | 10/11/2025 BUEN DIA SE REALIZA INSTALACIÓN PERO SALE ERROR LLAME AL EMISOR SE ESCALA NOVEDAD CON REDEBAN POR LO QUE SE REALIZA ESPERA | 10/11/2025 SE REALIZA INSTALACIÓN DE CB AVAL EXITOSAMENTE SE REALIZA SEMBRADO DE TARJETA #6181 SE REALIZAN PRUEBAS PERO SALE LLAME AL EMISOR SE VALIDA NOVEDAD E INFORMAN QUE ES UN RECHAZO DEL BANCO EL CUAL QUEDA ESCALADO Y EL BANCO CONTACTARA AL CLIENRE PARA QUE PRUEBEN SE DEJAN LOS EQUIPOS INSTALADOS OK</t>
  </si>
  <si>
    <t>AE002427</t>
  </si>
  <si>
    <t>TA-25-1271271</t>
  </si>
  <si>
    <t>90844813</t>
  </si>
  <si>
    <t>DROGUERIA COLVEN</t>
  </si>
  <si>
    <t>FO-25-1791237</t>
  </si>
  <si>
    <t>06/11/2025 06-11-2025 SE REALIZA LLAMADA AL CLIENTE, SE HABLA CON LA SRA DANIELA KARINA RAMIREZ MORENO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10/11/2025 | 10/11/2025 SE PROCEDE A LLAMAR A LA CLIENTE DANIELA RAMIREZ AL # 3174788861, PARA CONFIRMAR VISITA Y TARJETA DE SEMBRADO, NO SE LOGRA RESPUESTA, SE DEJA MENSAJE EN WATSAPP A LAS ESPERA DE RESPUESTA DE LA CLIENTE. | 11/11/2025 SE REALIZA APERTURA AVAL EXITOSA, SE HACE PRUEBA TELETON, SE ENCUENTRA NOVEDAD DE RECHAZO GENERAL, SE ESCALA A RBM. DATAFONO YA SE ENCONTRABA EN EL COMERCIO.</t>
  </si>
  <si>
    <t>TA-25-1271273</t>
  </si>
  <si>
    <t>90848597</t>
  </si>
  <si>
    <t>DROGUERIA ESTELAR EL PILAR</t>
  </si>
  <si>
    <t>FO-25-1791241</t>
  </si>
  <si>
    <t>06/11/2025 06-11-2025 SE REALIZA LLAMADA AL CLIENTE, SE HABLA CON EL SR DAVID FELIPE CHAVEZ GARZON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10/11/2025 | 10/11/2025 SE VISITA EL COMERCIO PARA INSTALAR DATÁFONO AVAL, SE INSTALA CON BASE, LECTORA Y CABLEADO, SE DEJA ROLLOS, SE SIEMBRA TARJETA OK, SE HACE PRUEBAS DE ADQUIRIENCIA OK, PRUEBA CONVENIO TELETON FALLA POR BLOQUEO DE LA ENTIDAD DA ERROR LLAME AL EMISOR. SE VALIDARA CON USUARIO RESTABLECIMIENTO.</t>
  </si>
  <si>
    <t>AE004575</t>
  </si>
  <si>
    <t>TA-25-1271274</t>
  </si>
  <si>
    <t>90851278</t>
  </si>
  <si>
    <t>DONPAGO PERDOMO 2</t>
  </si>
  <si>
    <t>FO-25-1791244</t>
  </si>
  <si>
    <t>06/11/2025 06-11-2025 SE REALIZA LLAMADA AL CLIENTE, SE HABLA CON LA SRA AURORA RUIZ LERMA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11/11/2025 | 11/11/2025 DURANTE VISITA TECNICA SE REALIZA INSTALACIÓN DE CORRESPONSAL BANCARIO CON SOPORTÉ, LECTOR DE BARRAS Y DATAFONO, SE CREAN USUARIOS DE CB INDICADOS POR EL CLIENTE, SE REALIZA PRUEBAS OK DE CB. CIERRES OK A CONFORMIDAD DE CORRESPONSAL SIN NOVEDAD EN INSTALACIÓN</t>
  </si>
  <si>
    <t>CA001757</t>
  </si>
  <si>
    <t>TA-25-1271275</t>
  </si>
  <si>
    <t>90848972</t>
  </si>
  <si>
    <t>PAPPERPLAY</t>
  </si>
  <si>
    <t>FO-25-1791247</t>
  </si>
  <si>
    <t>06/11/2025 06-11-2025 SE REALIZA LLAMADA AL CLIENTE, SE HABLA CON EL SR KENNERTH STEVEN DIAZ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11/11/2025 | 13/11/2025 SE REALIZA INSTALACIÓN DE CORRESPONSAL BANCARIO GRUPO AVAL SE CONFIGURA PARÁMETROS SE INICIALIZA SE VERIFICA QUE NOMBRE DE CB APARECE OTRO AL REGISTRADO SE ESCALA A RBM INFORMAN QUE EN SISTEMA ESTA REGISTRADO DE ESA MANERA SE REALIZA SEMBRADO DE TARJETA CREACIÓN DE USUARIOS PRUEBAS DE FUNCIONAMIENTO CON CONVENIO TELETON FALLIDAS POR PROBLEMAS DE LA RED SE REALIZA PRUEBAS CON CÓDIGO DE BARRAS EXITOSAS Y COMERCIO EXITOSAS CB QUEDA OPERATIVO CIERRE PARCIAL NO PERMITE YAQUE NO HAY NINGUNA TRANSACCIÓN REALIZADA EFECTUADA</t>
  </si>
  <si>
    <t>CA002816</t>
  </si>
  <si>
    <t>TA-25-1271277</t>
  </si>
  <si>
    <t>90848019</t>
  </si>
  <si>
    <t>SEGUROS DG BARBOSA</t>
  </si>
  <si>
    <t>FO-25-1791251</t>
  </si>
  <si>
    <t>06/11/2025 06-11-2025 SE REALIZA LLAMADA AL CLIENTE, SE HABLA CON LA SRA DORA LUZ GORDILLO CASTILLO SE VALIDA DIRECCIÓN OK, CANAL OK, TARJETA DE SEMBRADO OK, DISPONIBILIDAD TOTAL, SE CONFIRMA 4 ULTIMOS DIGITOS DE LA TARJETA: OK, LLAMAR EL DÍA LA INSTALACIÓN PARA CONFIRMAR VISITA// CONTACTO REALIZADO POR LA APP // FECHA PROGRAMADA: 10/11/2025 | 10/11/2025 SE REALIZA INSTALACIÓN APERTURA CB AVAL, INSTALADO EQUIPO DESK 2600-LECTOR CB - MAGIC BOX - BASE SOPORTE -FUENTE DE PODER 2600- CABLE DATÁFONO 2600- 20 ROLLOS REDEBAN CUBRE CLAVE, CLIENTE CUENTA CON CABLE TCP INTERNÉT PROPIO DISTANCIA MODEN,TARJETA SEMBRADA, PRUEBAS OK , SE EXPLICA INGRESO AL MODULO AVAL - ADQUIRENCIA - DUPLICADO -ANULACION, CIERRE PARCIAL Y TOTAL</t>
  </si>
  <si>
    <t>AE003723</t>
  </si>
  <si>
    <t>15600</t>
  </si>
  <si>
    <t>TA-25-1271282</t>
  </si>
  <si>
    <t>90851396</t>
  </si>
  <si>
    <t>RAQUIRA</t>
  </si>
  <si>
    <t>PAPELERIA BELKIS</t>
  </si>
  <si>
    <t>FO-25-1791258</t>
  </si>
  <si>
    <t>06/11/2025 06-11-2025 SE REALIZA LLAMADA AL CLIENTE, SE HABLA CON LA SRA BELKYS MERCEDES CARRILLO MEJIA SE VALIDA DIRECCIÓN OK, CANAL OK, TARJETA DE SEMBRADO OK, DISPONIBILIDAD TOTAL, SE CONFIRMA 4 ULTIMOS DIGITOS DE LA TARJETA: OK, LLAMAR EL DÍA LA INSTALACIÓN PARA CONFIRMAR VISITA// CONTACTO REALIZADO POR LA APP // FECHA PROGRAMADA: 10/11/2025 | 10/11/2025 SE ESTABLECE COMUNICACIÓN CON LA SEÑORA BELKYS MERCEDES CARRILLO MEJIA AL NÚMERO DE CONTACTO 3174882998 CLIENTE CONFIRMA TENER LA DISPONIBILIDAD PARA TENDER LA VISITA EL DÍA DE HOY INDICA QUE EL CABLE DE INTERNET DE 3 METROS ALCANZA PERFECTAMENTE PARA LA DISTANCIA DEL ROUTER A DONDE VA QUEDAR INSTALADO EL DATÁFONO TARJETA DE SEMBRADO OK. | 10/11/2025 SE EJECUTA APERTURA AVAL EXITOSA INSTALADO EQUIPOS PRUEBA TELETÓN NO EXITOSA POR CAÍDA ERROR LLAME AL EMISOR  PRUEBA DE ADQUIRENCIA OK CLIENTE CONFORME</t>
  </si>
  <si>
    <t>CA001568</t>
  </si>
  <si>
    <t>TA-25-1273537</t>
  </si>
  <si>
    <t>90848967</t>
  </si>
  <si>
    <t>TIENDA DE REGALOS KORI ROUS</t>
  </si>
  <si>
    <t>FO-25-1793816</t>
  </si>
  <si>
    <t>07/11/2025 06-11-2025 SE REALIZA LLAMADA AL NUMERO DE LA LISTA EL 3146127467 EL CUAL ME DESVIA DE UNA VEZ AL CORREO DE VOZ, SE DEJA MENSAJE DE WHATSAPP A LA ESPERA DE ALGUNA RESPUESTA // 07-11-2025 SE REALIZA LLAMADA AL CLIENTE, SE HABLA CON EL SR JEFFERSON HARVEY NARVAEZ MAIGUAL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FECHA PROGRAMADA: 10/11/2025 | 10/11/2025 SE VISITA EL COMERCIO PARA INSTALAR DATÁFONO AVAL, SE INSTALA CON BASE, LECTORA Y CABLEADO, SE DEJA ROLLOS, SE SIEMBRA TARJETA OK, SE HACE PRUEBAS DE ADQUIRIENCIA OK, PRUEBA CONVENIO TELETON FALLA POR BLOQUEO DE LA ENTIDAD DA ERROR LLAME AL EMISOR. SE VALIDARA CON USUARIO RESTABLECIMIENTO.</t>
  </si>
  <si>
    <t>AE004827</t>
  </si>
  <si>
    <t>TA-25-1274471</t>
  </si>
  <si>
    <t>90847815</t>
  </si>
  <si>
    <t>SANDRA MILENA NIÑO TORRES</t>
  </si>
  <si>
    <t>FO-25-1796410</t>
  </si>
  <si>
    <t>07/11/2025 07-11-2025 SE REALIZA LLAMADA AL CLIENTE, SE HABLA CON LA SRA SANDRA MILENA NIÑO TORRES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11/11/2025 | 11/11/2025 SE REALIZA VISITA TÉCNICA, SE INSTALA DATAFONO Y LECTOR DE BARRAS CON SUS ACCESORIOS, SE REALIZA SEMBRADO DE TARJETA, SE REALIZAN PRUEBAS EXITOSAS, EQUIPO FUNCIONA CORRECTAMENTE, CB QUEDA OPERATIVO.</t>
  </si>
  <si>
    <t>AE003529</t>
  </si>
  <si>
    <t>25224</t>
  </si>
  <si>
    <t>TA-25-1274472</t>
  </si>
  <si>
    <t>90848655</t>
  </si>
  <si>
    <t>CUCUNUBA</t>
  </si>
  <si>
    <t>DROGAS CUCUNUBA</t>
  </si>
  <si>
    <t>FO-25-1796412</t>
  </si>
  <si>
    <t>07/11/2025 07-11-2025 SE REALIZA LLAMADA AL CLIENTE, SE HABLA CON LA SRA ADELA GARZON FRESNEDA SE VALIDA DIRECCIÓN OK, CANAL OK, TARJETA DE SEMBRADO OK, DISPONIBILIDAD TOTAL, SE CONFIRMA 4 ULTIMOS DIGITOS DE LA TARJETA: OK, LLAMAR EL DÍA LA INSTALACIÓN PARA CONFIRMAR VISITA// CONTACTO REALIZADO POR WHATSAPP // FECHA PROGRAMADA: 11/11/2025 | 11/11/2025 SE REALIZA INSTALACIÓN DE CORRESPONSAL BANCARIO CON  DATAFONO, SE CREAN USUARIOS DE CB INDICADOS POR EL CLIENTE, SE REALIZA PRUEBA DE TELETON PERO PRESENTA CAIDA CON EL CONVENIO DE CB. CIERRES OK A CONFORMIDAD DE CORRESPONSAL SIN NOVEDAD EN INSTALACIÓN</t>
  </si>
  <si>
    <t>AE004875</t>
  </si>
  <si>
    <t>TA-25-1274473</t>
  </si>
  <si>
    <t>90850850</t>
  </si>
  <si>
    <t>KBOD MULTISERRVICIOS</t>
  </si>
  <si>
    <t>FO-25-1796414</t>
  </si>
  <si>
    <t>07/11/2025 07-11-2025 SE REALIZA LLAMADA AL CLIENTE, SE HABLA CON LA SRA KAREN MELISSA RODRIGUEZ ROJAS SE VALIDA DIRECCIÓN OK, CANAL OK, TARJETA DE SEMBRADO OK, DISPONIBILIDAD TOTAL, SE CONFIRMA 4 ULTIMOS DIGITOS DE LA TARJETA: OK, LLAMAR EL DÍA LA INSTALACIÓN PARA CONFIRMAR VISITA// CONTACTO REALIZADO POR WHATSAPP // FECHA PROGRAMADA: 11/11/2025 | 11/11/2025 SE HACE PRESENCIA EN COMERCIO SE REALIZA ADECUACION DE UN DATÁFONO E INSTALACIÓN DE UN LECTOR DE BARRAS CON SU RESPECTIVA BASES CABLE Y FUENTE DE PODER SE REALIZA SEMBRADO DE TARJETA #0607 
SE CREA USUARIO Y CONTRASEÑA 
SE REALIZA PRUEBA AUTORIZA POR LA RED CONVENIO 4998 TELETON VALOR DE 1 PESO NO ES POSIBLE DEBIDO A QUE ESTA PRESENTANDO INCONVENIENTES SE ADJUNTA PRUEBA CON DE LAGO DE FACTURA QUE REALIZA EL COMERCIO Y EL CUAL ES EXITOSO</t>
  </si>
  <si>
    <t>CA001050</t>
  </si>
  <si>
    <t>TA-25-1274474</t>
  </si>
  <si>
    <t>90848589</t>
  </si>
  <si>
    <t>DROGUERIA ESTELAR AV COLOMBIA</t>
  </si>
  <si>
    <t>FO-25-1796416</t>
  </si>
  <si>
    <t>07/11/2025 07-11-2025 SE REALIZA LLAMADA AL CLIENTE, SE HABLA CON EL SR DAVID FELIPE CHAVEZ GARZON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FECHA PROGRAMADA: 11/11/2025 | 11/11/2025 SE REALIZÓ LA INSTALACIÓN DE EQUIPOS PUBLICIDAD Y ACCESORIOS PARA APERTURA CB BANCO DE BOGOTÁ SE SIEMBRA TARJETA SE EJECUTAN PRUEBAS TX DE ADQUIRENCIA EXITOSAS, PERO PRUEBAS TX DE CB DE TELETON SALE RECHAZO GENERAL, SE VERIFICO LEYENDO UNA FACTURA EXITOSA PERO NO PAGA, QUEDA OPERATIVO.</t>
  </si>
  <si>
    <t>AE004582</t>
  </si>
  <si>
    <t>52207</t>
  </si>
  <si>
    <t>TA-25-1274475</t>
  </si>
  <si>
    <t>90849032</t>
  </si>
  <si>
    <t>CONSACA</t>
  </si>
  <si>
    <t>DROGUERIA LIBERTAD</t>
  </si>
  <si>
    <t>FO-25-1796422</t>
  </si>
  <si>
    <t>07/11/2025 07-11-2025 SE REALIZA LLAMADA AL CLIENTE, SE HABLA CON LA SRA LEIDY YASMIN BURVANO TOBAR SE VALIDA DIRECCIÓN OK, CANAL OK, TARJETA DE SEMBRADO OK, DISPONIBILIDAD TOTAL, SE CONFIRMA 4 ULTIMOS DIGITOS DE LA TARJETA: OK, LLAMAR EL DÍA LA INSTALACIÓN PARA CONFIRMAR VISITA// CONTACTO REALIZADO POR WHATSAPP // FECHA PROGRAMADA: 11/11/2025 | 11/11/2025 SE REALIZA INSTALACIÓN DE CB BANCO DE BOGOTÁ. SE   INSTALA VERSIÓN 10.6 SE REALIZA SEMBRADO DE TARJETA, SE EXPLICA MANEJO BASICO DE DATAFONO.
SE ENTREGAN 20 ROLLOS. SE CREA USUARIO. SE REALIZAN PRUEBAS EXITOSAS DE CB Y COMERCIO. INSTALACIÓN EXITOSA</t>
  </si>
  <si>
    <t>AE004871</t>
  </si>
  <si>
    <t>52320</t>
  </si>
  <si>
    <t>TA-25-1274476</t>
  </si>
  <si>
    <t>90851855</t>
  </si>
  <si>
    <t>GUAITARILLA</t>
  </si>
  <si>
    <t>TIPOGRAFIA Y PAPELERIA EL ESTUDIANTE</t>
  </si>
  <si>
    <t>FO-25-1796424</t>
  </si>
  <si>
    <t>07/11/2025 07-11-2025 SE REALIZA LLAMADA AL CLIENTE, SE HABLA CON LA ESPOSA DEL SR DARWIN CAMILO CEBALLOS DIAZ SE VALIDA DIRECCIÓN OK, CANAL OK, TARJETA DE SEMBRADO OK, DISPONIBILIDAD TOTAL, SE CONFIRMA 4 ULTIMOS DIGITOS DE LA TARJETA: OK, LLAMAR EL DÍA LA INSTALACIÓN PARA CONFIRMAR VISITA// CONTACTO REALIZADO POR LA APP // FECHA PROGRAMADA: 11/11/2025 | 11/11/2025 SE VISITA EL COMERCIO PARA INSTALAR DATÁFONO AVAL, SE INSTALA CON BASE LECTORA Y CABLEADO, SE DEJA ROLLOS, SE HACE PRUEBAS DE ADQ OK PRUEBAS DE CONVENIO TELETON DA RECHAZO GENERAL, PRUEBA CON OTRO CONVENIO OK, SE ADJUNTA AMBAS PRUEBAS, CORRESPONSAL OPERATIVO</t>
  </si>
  <si>
    <t>CA002113</t>
  </si>
  <si>
    <t>TA-25-1274477</t>
  </si>
  <si>
    <t>90847796</t>
  </si>
  <si>
    <t>CHICAS PILA</t>
  </si>
  <si>
    <t>FO-25-1796428</t>
  </si>
  <si>
    <t>07/11/2025 07-11-2025 SE REALIZA LLAMADA AL CLIENTE, SE HABLA CON LA SRA SANDRA XIMENA FONSECA FARFAN SE VALIDA DIRECCIÓN OK, CANAL OK, TARJETA DE SEMBRADO OK, DISPONIBILIDAD TOTAL, SE CONFIRMA 4 ULTIMOS DIGITOS DE LA TARJETA: OK, LLAMAR EL DÍA LA INSTALACIÓN PARA CONFIRMAR VISITA// CONTACTO REALIZADO POR LA APP // FECHA PROGRAMADA: 11/11/2025 | 10/11/2025 . | 11/11/2025 INSTALACIÓN CB AVAL EXITOSA, PRUEBAS TELETÓN NO EXITOSA, DEBIDO A QUE REDEBAN PRECENTA FALLAS CON ESE CONVENIO, SE REALIZA PRUEBA CON DIFERENTE CONVENI ES EXITOSO, PRUEBAS COMERCIO CON TARJETA OK</t>
  </si>
  <si>
    <t>AE004154</t>
  </si>
  <si>
    <t>TA-25-1274478</t>
  </si>
  <si>
    <t>90164329</t>
  </si>
  <si>
    <t>TECHNOLOGY DANGIE</t>
  </si>
  <si>
    <t>FO-25-1796431</t>
  </si>
  <si>
    <t>07/11/2025 07-11-2025 SE REALIZA LLAMADA AL CLIENTE, SE HABLA CON LA SRA LIDA ENITH MENDIETA RIVERA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12/11/2025 // CLIENTE INDICA NO ESTAR EL DIA 11 POR TEMAS DE UNOS EXAMENES MEDICOS SOLICITA PROGRAMAR PARA EL 12/11 | 10/11/2025 SE REALIZA LLAMADA AL CLIENTE SE HABLA CON LA SEÑORA LIDA ENITH MENDIETA RIVERA AL NÚMERO DE CONTACTO 3105907156 PARA VALIDAR LA FECHA DE INSTALACIÓN. EL CLIENTE INDICA QUE PUEDE RECIBIR LA VISITA EL DÍA 12/11/2025, DEBIDO A QUE EL 11/11/2025 TIENE UNA CITA MÉDICA Y NO LE ES POSIBLE ATENDER LA INSTALACIÓN EN ESA FECHA. | 12/11/2025 SE ESTABLECE COMUNICACIÓN CON LA SEÑORA LIDA ENITH MENDIETA RIVERA AL NÚMERO DE CONTACTO 3105907156 CLIENTE CONFIRMA TENER LA DISPONIBILIDAD PARA EL DÍA DE HOY ROUTER DE INTERNET CERCA A DONDE VA QUEDAR INSTALADO EL DATAFONO TARJETA DE SEMBRADO OK | 12/11/2025 SE EJECUTA APERTURA AVAL EXITOSA INSTALANDO EQUIPOS PRUEBA TELETÓN NO EXITOSA TRANSACCIÓN DECLINADA SE REALIZA PRUEBA CON OTRO CONVENIO ARROJANDO PRUEBA EXITOSA PRUEBA DE ADQUIRENCIA OK CLIENTE CONFORME</t>
  </si>
  <si>
    <t>SNZZZ965</t>
  </si>
  <si>
    <t>TA-25-1283808</t>
  </si>
  <si>
    <t>90782844</t>
  </si>
  <si>
    <t>PAPELERIA A &amp; P</t>
  </si>
  <si>
    <t>FO-25-1810994</t>
  </si>
  <si>
    <t>11/11/2025 11-11-2025 SE REALIZA LLAMADA AL CLIENTE, SE HABLA CON LA SRA ANGIE PAOLA CEBALLOS RAMOS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FECHA PROGRAMADA: 13/11/2025 | 13/11/2025 SE REALIZA INSTALACIÓN DE CB BANCO DE BOGOTÁ. SE  INSTALA VERSIÓN 10.6 SE REALIZA SEMBRADO DE TARJETA, SE EXPLICA MANEJO BASICO DE DATAFONO.
SE ENTREGAN 20 ROLLOS. SE CREA USUARIO. SE REALIZAN PRUEBAS EXITOSAS DE CB Y COMERCIO. INSTALACIÓN EXITOSA</t>
  </si>
  <si>
    <t>SUZZZ554</t>
  </si>
  <si>
    <t>TA-25-1283809</t>
  </si>
  <si>
    <t>90185553</t>
  </si>
  <si>
    <t>KEFREN TIENDA NO1</t>
  </si>
  <si>
    <t>FO-25-1810996</t>
  </si>
  <si>
    <t>11/11/2025 11-11-2025 SE REALIZA LLAMADA AL CLIENTE, SE HABLA CON LA SRA DAMARIS DEL SOCORRO TOBON CORDOBA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13/11/2025 | 13/11/2025 SE REALIZA INSTALACIÓN DE EQUIPOS A PETICIÓN DEL USUARIO, PRUEBAS DE COMERCIO EXITOSAS, PRUEBAS DE TELETÓN CON RECHAZO GENERAL, USUARIO INDICA QUE NO TIENE FACTURA PARA PAGAR, NI TARJETA DE BANCO DE BOGOTÁ PARA HACER OTRO TIPO DE TX.</t>
  </si>
  <si>
    <t>VGZZZ496</t>
  </si>
  <si>
    <t>TA-25-1283810</t>
  </si>
  <si>
    <t>90849224</t>
  </si>
  <si>
    <t>DISTRIBUIDORA SABORES  DE ORIENTE</t>
  </si>
  <si>
    <t>FO-25-1811003</t>
  </si>
  <si>
    <t>11/11/2025 11-11-2025 SE REALIZA LLAMADA AL CLIENTE, SE HABLA CON DISTRIBUIDORA SABORES DE ORIENTE SAS SE VALIDA DIRECCIÓN OK, CANAL OK, TARJETA DE SEMBRADO OK, DISPONIBILIDAD TOTAL, SE CONFIRMA 4 ULTIMOS DIGITOS DE LA TARJETA: OK, LLAMAR EL DÍA LA INSTALACIÓN PARA CONFIRMAR VISITA// CONTACTO REALIZADO POR WHATSAPP // FECHA PROGRAMADA: 13/11/2025 | 13/11/2025 SE REALIZA VISITA TÉCNICA PARA LA INSTALACIÓN DEL CORRESPONSAL DEL BANCO DE BOGOTÁ. EL USUARIO CONFIRMA LA IDENTIFICACIÓN DEL TÉCNICO Y PRESENTA EL ÁREA DESTINADA PARA LA INSTALACIÓN, LA CUAL ES VALIDADA Y UTILIZADA CONFORME A SUS INDICACIONES. SE PROCEDE CON LA INSTALACIÓN DE LOS EQUIPOS Y SE EJECUTAN PRUEBAS DEL MÓDULO DE ADQUIRENCIA, OBTENIENDO RESULTADOS EXITOSOS. AL INTENTAR REALIZAR UNA PRUEBA CON EL CONVENIO TELETÓN, ESTA PRESENTA FALLA; SE ANEXA TIRILLA CON RECHAZO GENERAL COMO EVIDENCIA. PARA VERIFICAR EL FUNCIONAMIENTO COMPLETO DEL SISTEMA, SE SOLICITA AL USUARIO REALIZAR UNA TRANSACCIÓN DE DEPÓSITO, LA CUAL SE PROCESA EXITOSAMENTE. SE CAPACITA AL USUARIO SOBRE EL FUNCIONAMIENTO DE LOS EQUIPOS Y LAS PRUEBAS REALIZADAS, QUEDANDO EL CORRESPONSAL INSTALADO Y OPERATIVO.</t>
  </si>
  <si>
    <t>CA000746</t>
  </si>
  <si>
    <t>TA-25-1283812</t>
  </si>
  <si>
    <t>58555251</t>
  </si>
  <si>
    <t>COMMUTE SAS AGENTE PDV</t>
  </si>
  <si>
    <t>FO-25-1811006</t>
  </si>
  <si>
    <t>11/11/2025 11-11-2025 SE REALIZA LLAMADA AL CLIENTE, SE HABLA CON COMMUTE S,A,S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FECHA PROGRAMADA: 13/11/2025 | 13/11/2025 SE INSTALAN EQUIPOS Y ACCESORIOS PARA CB BANCO DE BOGOTÁ, SE HACE LA PRUEBA DE TELETÓN CON EL CONVENIO 4998, PERO SALE RECHAZO GENERAL NO SE REALIZA OTRA PRUEBA YA QUE EN SITIO NO HAY OTROS MEDIOS PARA PROBAR EL CIERRE PARCIAL NO SALE, YA QUE NO TIENE TRANSACCIONES QUE MOSTRAR</t>
  </si>
  <si>
    <t>EIZZZ023</t>
  </si>
  <si>
    <t>TA-25-1283813</t>
  </si>
  <si>
    <t>27085919</t>
  </si>
  <si>
    <t>RESTAURANTE COMO EN CASA DEL SAZON Y SABOR</t>
  </si>
  <si>
    <t>FO-25-1811009</t>
  </si>
  <si>
    <t>11/11/2025 11-11-2025 SE REALIZA LLAMADA AL CLIENTE, SE HABLA CON LA SRA LILIAN MERY URBANO OTALVARO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14/11/2025 | 15/11/2025 NO SE PUEDE REALIZAR DESPLAZAMIENTO PARA REALIZACION DE APERTURA YA QUE DEBIDO A UN PARO INDIGENA EN LA ZONA DE PUTUMAYO EL PASO DE PUERTO ASIS HACIA LA HORMIGA ESTA CERRADO Y ES RIESGOSO PARA EL TRANSITO DEL COLABORADOR. | 25/11/2025 SE VISITA EL COMERCIO PARA REALIZAR INSTALACIÓN DEL CORRESPONSAL AVAL, SE INSTALA DATÁFONO CON BASE CABLEADO LECTORA, SE DEJA ROLLOS, SE CONFIGURA DATÁFONO SE SIEMBRA TARJETA, PRUEBA DE CONVENIO TELETON CONTINÚA CON RECHAZO GENERAL, PRUEBA DE ADQ ES EXITOSA, NO HAY ELEMENTOS PARA REALIZAR UNA PRUEBA DISTINTA A TELETÓN. SE HACE PRUEBA DE SALDO CUPO DE LA TARJETA DE SEMBRADO</t>
  </si>
  <si>
    <t>9L0VZ659</t>
  </si>
  <si>
    <t>TA-25-1283814</t>
  </si>
  <si>
    <t>90848497</t>
  </si>
  <si>
    <t>AFIANZA R&amp;S S.A.S.</t>
  </si>
  <si>
    <t>FO-25-1811012</t>
  </si>
  <si>
    <t>11/11/2025 11-11-2025 SE REALIZA LLAMADA AL CLIENTE, SE HABLA CON AFIANZA R&amp;S S.A.S.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FECHA PROGRAMADA: 13/11/2025 | 13/11/2025 SE INSTALAN EQUIPOS, ACCESORIOS PARA CB BANCO DE BOGOTA,  LA PRUEBA DE TELETON NO SE REALIZA,  ESTABA EN RECHAZO GENERAL,  SE ANEXA UNA CONSULTA DE SALDO EXITOSA, TAMPOCO CIERRE PARCIAL, YA QUE AL NO HABER PRUEBAS, NO LO MUESTRA</t>
  </si>
  <si>
    <t>AE004501</t>
  </si>
  <si>
    <t>TA-25-1283817</t>
  </si>
  <si>
    <t>90844166</t>
  </si>
  <si>
    <t>TECNISISTEMAS MARCELLA ,E</t>
  </si>
  <si>
    <t>FO-25-1811015</t>
  </si>
  <si>
    <t>11/11/2025 11-11-2025 SE REALIZA LLAMADA AL CLIENTE, SE HABLA CON LA SRA BETTY YAJAIRA GRAZZIANI HERNANDEZ SE VALIDA DIRECCIÓN OK, CANAL OK, TARJETA DE SEMBRADO OK, DISPONIBILIDAD TOTAL, SE CONFIRMA 4 ULTIMOS DIGITOS DE LA TARJETA: OK, LLAMAR EL DÍA LA INSTALACIÓN PARA CONFIRMAR VISITA// CONTACTO REALIZADO POR LA APP // FECHA PROGRAMADA: 13/11/2025 | 13/11/2025 INSTALACIÓN DE CORRESPONSAL AVAL OK SEMBRADO DE TARJETA OKAY PRUEBAS HAGO DE FACTURA OKAY NO SE PUEDE REALIZAR PRUEBAS DE TELETÓN YA QUE EL CONVENIO SE ENCUENTRA EN DAÑO SALE RECHAZO GENERAL SE ESCALA A COORDINADOR SE REALIZA CIERRE OK NO SE REALIZAN PRUEBAS DE ADQUIRENCIA YA QUE NO SE CUENTA CON TARJETA DE ADHERENCIA</t>
  </si>
  <si>
    <t>CA000443</t>
  </si>
  <si>
    <t>TA-25-1283818</t>
  </si>
  <si>
    <t>90844159</t>
  </si>
  <si>
    <t>COMUNICACIONES TECNI-CELL2</t>
  </si>
  <si>
    <t>FO-25-1825162 | FO-25-1811020</t>
  </si>
  <si>
    <t>14/11/2025 INSTALACIÓN AVAL CON DATAFONO LECTORA ROLLOS BASE FUENTE DATOS SERVICIO OPERATIVO PRUEBAS OK TRNA RBM SEMBRADO DE TARJETA CC MÓDULO COMPRA OK PRUEBA A CONVENIO TELETÓN NO EXITOSA CONVENIO DE ENCUENTRA INHABILITADO POR ENTIDAD EN ESPERA DE UNO NUEVO PARA PRUEBAS DE ESCANEA UNA FACTURA Y SE TOMA FOTO DE EL VALOR EN PANTALLA Y SE REALIZA UNA CONSIGNACIÓN POR 100 PESOS A UNA CUENTA DE AHORROS AUTORIZADOS POR CLIENTE</t>
  </si>
  <si>
    <t>CA001777</t>
  </si>
  <si>
    <t>TA-25-1291257</t>
  </si>
  <si>
    <t>90188055</t>
  </si>
  <si>
    <t>MISCELANEA ELENAS</t>
  </si>
  <si>
    <t>FO-25-1820998</t>
  </si>
  <si>
    <t>13/11/2025 12-11-2025 SE REALIZA LLAMADA AL NUMERO DE LA LISTA EL CUAL ME DESVIA AL BUZON DE MENSAJES, SE REALIZARA NUEVA GESTION EN OTRO MOMENTO // 13-11-2025 SE REALIZA LLAMADA AL CLIENTE, SE HABLA CON EL SR ADRIAN CAMILO RODRIGUEZ CALIXTO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15/11/2025 | 14/11/2025 SE VISITA COMERCIO, SE REALIZA INSTALACIÓN DE DATAFONO Y LECTOR. SERVICIO CORRESPONSAL NO OPERATIVO, SE ESCALA A PAOLA GARZON DE RBM, INDICA DEJAR TODO INSTALDO Y SEMBRADA LA TARJETA Y REALIZAR PRUEBAS EL MARTES. AUTORIZA EL RETIRO DEL COMERCIO. NO SE REGISTRAN PRUEBAS Y TIRILLAS  POR FALLAS EN TERMINAL. CLIENTE INDICA NO REQUIERE BASE, POR ADECUACIONES DEL COMERCIO.</t>
  </si>
  <si>
    <t>VIZZZ469</t>
  </si>
  <si>
    <t>TA-25-1291258</t>
  </si>
  <si>
    <t>48311658</t>
  </si>
  <si>
    <t>RIO COMUNICACIONES CASTILLA</t>
  </si>
  <si>
    <t>FO-25-1820999</t>
  </si>
  <si>
    <t>13/11/2025 12-11-2025 SE REALIZA LLAMADA AL NUMERO DE LA LISTA EL CUAL ME DESVIA AL BUZON DE MENSAJES, SE REALIZARA NUEVA GESTION EN OTRO MOMENTO // 13-11-2025 SE REALIZA LLAMADA AL CLIENTE, SE HABLA CON RIO COMUNICACIONES PUERTO BERRIO SAS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14/11/2025 | 14/11/2025 INSTALACIÓN DE CB MIXTO AVAL OK PRUEBAS DE TELETON NO FUNCIONA RECHAZO GENERAL SE REALIZA PRUEBAS MANUAL DE CLARO MÓVIL OK NO TELECARGA CUBRE CLAVE OK</t>
  </si>
  <si>
    <t>FB002875</t>
  </si>
  <si>
    <t>TA-25-1291259</t>
  </si>
  <si>
    <t>90763093</t>
  </si>
  <si>
    <t>PAGOS MATMART</t>
  </si>
  <si>
    <t>FO-25-1821004</t>
  </si>
  <si>
    <t>13/11/2025 12-11-2025 SE REALIZA LLAMADA AL NUMERO DE LA LISTA EL CUAL ME DESVIA AL BUZON DE MENSAJES, SE REALIZARA NUEVA GESTION EN OTRO MOMENTO // 13-11-2025 SE REALIZA LLAMADA AL CLIENTE, SE HABLA CON LA SRA ERIKA GISELA AGUDELO TORRES SE VALIDA DIRECCIÓN OK, CANAL OK, TARJETA DE SEMBRADO OK, DISPONIBILIDAD TOTAL, SE CONFIRMA 4 ULTIMOS DIGITOS DE LA TARJETA: OK, LLAMAR EL DÍA LA INSTALACIÓN PARA CONFIRMAR VISITA// CONTACTO REALIZADO POR LA APP // FECHA PROGRAMADA: 14/11/2025 | 14/11/2025 SE LLEGA A LA DIRECCIÓN INDICADA Y SE REALIZA INSTALACIÓN CB AVAL, DE DATÁFONO Y LECTOR + BASE Y SE ENTREGAN 20 ROLLOS. SE REALIZA SEMBRADO TARJETA ,CONFIGURACIÓN Y VERSIONAMIENTO OK, USUARIO, Y SE HABILITAN CIERRES . PRUEBA DE TELETON CON RECHAZO AÚN SE SIGUE PRESENTANDO LA NOVEDAD CON LA ENTIDAD, NONE SPOSIBLE REALIZAR OTRA PRUEBA YA QUE NO SE ENCUENTRA CON OTRO CONVENIO.</t>
  </si>
  <si>
    <t>SSZZZ428</t>
  </si>
  <si>
    <t>TA-25-1291260</t>
  </si>
  <si>
    <t>90187781</t>
  </si>
  <si>
    <t>PAPELERIA Y DETALLES XPERTA</t>
  </si>
  <si>
    <t>FO-25-1821007</t>
  </si>
  <si>
    <t>13/11/2025 12-11-2025 SE REALIZA LLAMADA AL NUMERO DE LA LISTA EL CUAL ME DESVIA AL BUZON DE MENSAJES, SE REALIZARA NUEVA GESTION EN OTRO MOMENTO // 13-11-2025 SE REALIZA LLAMADA AL CLIENTE, SE HABLA CON LA SRA LEIDY MARCELA GONZALEZ BOLAÑOS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18/11/2025 | 18/11/2025 INSTALACIÓN AVAL CON DATAFONO LECTORA ROLLOS BASE FUENTE DATOS SERVICIO OPERATIVO PRUEBAS OK TRNA RBM SEMBRADO DE TARJETA CC MÓDULO COMPRA OK PRUEBA CON UNA CONSIGNACIÓN APROBADA POR EL CLIENTE A UNA CUENTA DE AHORROS YA QUE EL CONVENIO TELETÓN ESTÁ CAÍDO</t>
  </si>
  <si>
    <t>VIZZZ474</t>
  </si>
  <si>
    <t>TA-25-1291261</t>
  </si>
  <si>
    <t>90844870</t>
  </si>
  <si>
    <t>PLASTIC CENTRO 21</t>
  </si>
  <si>
    <t>FO-25-1821011</t>
  </si>
  <si>
    <t>13/11/2025 12-11-2025 SE REALIZA LLAMADA AL NUMERO DE LA LISTA EL CUAL ME DESVIA AL BUZON DE MENSAJES, SE REALIZARA NUEVA GESTION EN OTRO MOMENTO // 13-11-2025 SE REALIZA LLAMADA AL CLIENTE, SE HABLA CON LA SRA LEIDY VIVIANA BRAVO ERAZO SE VALIDA DIRECCIÓN OK, CANAL OK, TARJETA DE SEMBRADO OK, DISPONIBILIDAD TOTAL, SE CONFIRMA 4 ULTIMOS DIGITOS DE LA TARJETA: NO - CLIENTE NO LA TIENE A LA MANO (SE LE COMPARTE DIGITOS ENVIADOS EN LISTA), LLAMAR EL DÍA LA INSTALACIÓN PARA CONFIRMAR VISITA// CONTACTO REALIZADO POR LLAMADA DE WHATSAPP // FECHA PROGRAMADA: 14/11/2025 | 14/11/2025 SE REALIZÓ LA INSTALACIÓN DE EQUIPOS Y ACCESORIOS PARA APERTURA CB BANCO DE BOGOTÁ SE SIEMBRA TARJETA SE EJECUTAN PRUEBAS TX EXITOSAS DE ADQUIRENCIA PERO DE CB SOLO SE PUDO LEER FACTURA NO PAGA, YA QUE LA TX DE TELETON SALE RECHAZO GENERAL.</t>
  </si>
  <si>
    <t>AE000895</t>
  </si>
  <si>
    <t>85325</t>
  </si>
  <si>
    <t>TA-25-1291264</t>
  </si>
  <si>
    <t>90848626</t>
  </si>
  <si>
    <t>SAN LUIS DE PALENQUE</t>
  </si>
  <si>
    <t>COTICELL</t>
  </si>
  <si>
    <t>FO-25-1821022</t>
  </si>
  <si>
    <t>13/11/2025 12-11-2025 SE REALIZA LLAMADA AL NUMERO DE LA LISTA EL CUAL ME DESVIA AL BUZON DE MENSAJES, SE REALIZARA NUEVA GESTION EN OTRO MOMENTO // 13-11-2025 SE REALIZA LLAMADA AL CLIENTE, SE HABLA CON EL SR NELSON MAGDIEL PEREZ ESPINOSA SE VALIDA DIRECCIÓN OK, CANAL OK, TARJETA DE SEMBRADO OK, DISPONIBILIDAD TOTAL, SE CONFIRMA 4 ULTIMOS DIGITOS DE LA TARJETA: OK, LLAMAR EL DÍA LA INSTALACIÓN PARA CONFIRMAR VISITA// CONTACTO REALIZADO POR LA APP // FECHA PROGRAMADA: 18/11/2025 | 19/11/2025 EN COMUNICACIÓN CON EL SEÑOR MAGDIEL PEREZ AL NUMERO 3156081181, INDICA NOS ATIENDE EL DIA 20-11-2025, EN HORAS DE LA MAÑANA. MOTIVO NO SE ENCUENTRA EN EL MUNICIPIO | 20/11/2025 SE VISITA COMERCIO, SE REALIZA SEMBRADO TARJETA NUMERO 3257. SE INSTALA LECTOR DE BARRAS. PRUEBAS OK. OPERATIVO EL SERVICIO. CLIENTE INDICA NO REQUIERE BASE, NO CUENTA CON EL ESPACIO PARA LA INSTALACIÓN.SE HACEN PRUEBAS CON OTRO CONVENIO, TELETON CON NOVEDAD. DATAFONO YA SE ENCONTRABA EN EL COMERCIO.</t>
  </si>
  <si>
    <t>TA-25-1291265</t>
  </si>
  <si>
    <t>90844153</t>
  </si>
  <si>
    <t>DROGUERIA M&amp;M 2</t>
  </si>
  <si>
    <t>FO-25-1821026</t>
  </si>
  <si>
    <t>13/11/2025 12-11-2025 SE REALIZA LLAMADA AL NUMERO DE LA LISTA EL CUAL ME DESVIA AL BUZON DE MENSAJES, SE REALIZARA NUEVA GESTION EN OTRO MOMENTO // 13-11-2025 SE REALIZA LLAMADA AL CLIENTE, SE HABLA CON EL SR MILTON DAVID OTALORA PULIDO SE VALIDA DIRECCIÓN OK, CANAL OK, TARJETA DE SEMBRADO OK, DISPONIBILIDAD TOTAL, SE CONFIRMA 4 ULTIMOS DIGITOS DE LA TARJETA: NO - CLIENTE NO LA TIENE A LA MANO (SE LE COMPARTE DIGITOS ENVIADOS EN LISTA), LLAMAR EL DÍA LA INSTALACIÓN PARA CONFIRMAR VISITA// CONTACTO REALIZADO PORWHATSAPP // FECHA PROGRAMADA: 14/11/2025 | 14/11/2025 APERTURA AVAL SEMBRADO DE TARJETA OK USUARIOS OK NO QUEDO FUNCIONANDO SE ESCALA CASO A RBM Y A LA ENTIDAD RBM NOS AUTORIZA A RETIRARNOS</t>
  </si>
  <si>
    <t>CA001527</t>
  </si>
  <si>
    <t>TA-25-1291266</t>
  </si>
  <si>
    <t>90848694</t>
  </si>
  <si>
    <t>MULTISERVICIOS CASTILLO CYC</t>
  </si>
  <si>
    <t>FO-25-1821029</t>
  </si>
  <si>
    <t>12/11/2025 12-11-2025 SE REALIZA LLAMADA AL CLIENTE, SE HABLA CON EL SR JHOAN YOSUE CASTILLO SANCHEZ SE VALIDA DIRECCIÓN OK, CANAL OK, TARJETA DE SEMBRADO OK, DISPONIBILIDAD TOTAL, SE CONFIRMA 4 ULTIMOS DIGITOS DE LA TARJETA: OK, LLAMAR EL DÍA LA INSTALACIÓN PARA CONFIRMAR VISITA// CONTACTO REALIZADO POR LA APP // FECHA PROGRAMADA: 14/11/2025 | 14/11/2025 SE LLEGA A LA DIRECCIÓN INDICADA Y SE REALIZA INSTALACIÓN DE CB AVAL, DATÁFONO LECTOR + BASE , Y SE ENTREGAN 20 ROLLOS RBM , SEMBRADO OK, CONFIGURACIÓN Y VERSIONAMIENTO OK, USUARIO OK , SE HABILITAN CIERRES, PRUEBA DE TELETÓN CON NOVEDAD POR PARTE DE ENTIDAD.
SE PRESENTAN DEMORAS YA QUE EL COMERCIO NO CONTABA CON LA TARJETA DE SEMBRADO EN EL SITIO. Y SE DIO A LA ESPERA POR MÁS DE 30 MINUTOS</t>
  </si>
  <si>
    <t>AE004823</t>
  </si>
  <si>
    <t>TA-25-1291268</t>
  </si>
  <si>
    <t>90848711</t>
  </si>
  <si>
    <t>MERK &amp; PK</t>
  </si>
  <si>
    <t>FO-25-1821036</t>
  </si>
  <si>
    <t>13/11/2025 12-11-2025 SE REALIZA LLAMADA AL NUMERO DE LA LISTA EL CUAL ME DESVIA AL BUZON DE MENSAJES, SE DEJA MENSAJE POR WHATSAPP EN ESPERA DE RESPUESTA // 13-11-2025 SE REALIZA LLAMADA AL CLIENTE, SE HABLA CON  MERK &amp; PK SAS SE VALIDA DIRECCIÓN OK, CANAL OK, TARJETA DE SEMBRADO OK, DISPONIBILIDAD TOTAL, SE CONFIRMA 4 ULTIMOS DIGITOS DE LA TARJETA: OK, LLAMAR EL DÍA LA INSTALACIÓN PARA CONFIRMAR VISITA// CONTACTO REALIZADO POR LA APP // FECHA PROGRAMADA: 14/11/2025 | 14/11/2025 SE INSTALA EQUIPO, LECTOR Y ACCESORIOS, LUEGO SE REALIZA SEMBRANDO DE TARJETA VIRTUAL Y SE CREA USUARIOS, PRUEBAS OK MODULO DE COMERCIO OK, PRUEBAS MODULO DE CB TRANSACION DECLINADA TARJETA USO RESTRINGIDO, SE EXCALO NOVEDAD A LA ENTIDAD</t>
  </si>
  <si>
    <t>AE004824</t>
  </si>
  <si>
    <t>TA-25-1291269</t>
  </si>
  <si>
    <t>90851241</t>
  </si>
  <si>
    <t>HOSPEDAJE Y RESTAURANTE ALTA MONTAÑA N.A.</t>
  </si>
  <si>
    <t>FO-25-1821039</t>
  </si>
  <si>
    <t>12/11/2025 12-11-2025 SE REALIZA LLAMADA AL CLIENTE, SE HABLA CON LA SRA NATALIA ANDREA SOSSA TORRES SE VALIDA DIRECCIÓN OK, CANAL OK, TARJETA DE SEMBRADO OK, DISPONIBILIDAD TOTAL, SE CONFIRMA 4 ULTIMOS DIGITOS DE LA TARJETA: OK, LLAMAR EL DÍA LA INSTALACIÓN PARA CONFIRMAR VISITA// CONTACTO REALIZADO POR LA APP // FECHA PROGRAMADA: 18/11/2025 | 19/11/2025 SE REALIZA APERTURA DE CB AVAL, SE INSTALA EQUIPO Y ACCESORIOS, SE INICIALIZA TERMINAL DE ADQUIRENCIA, SE REALIZA SEMBRADO DE TARJETA, SE HABILITA CIERRE, PRUEBAS DE MÓDULO DE ADQUIRENCIA OK, SE REALIZA PRUEBA CB CON CONVENIO TELETÓN PERO ARROJA RG DEBIDO A QUE EL CONVENIO ESTÁ FALLANDO, EL CLIENTE NO CUENTA CON QUÉ REALIZAR PRUEBAS. SE REALIZA ENTREGA DE 20 ROLLOS REDEBAN</t>
  </si>
  <si>
    <t>CA001516</t>
  </si>
  <si>
    <t>TA-25-1291270</t>
  </si>
  <si>
    <t>90785734</t>
  </si>
  <si>
    <t>VARIEDADES SADELMI</t>
  </si>
  <si>
    <t>FO-25-1821042</t>
  </si>
  <si>
    <t>12/11/2025 12-11-2025 SE REALIZA LLAMADA AL CLIENTE, SE HABLA CON EL SR DARIO ALEXANDER MONTENEGRO POTOSI SE VALIDA DIRECCIÓN OK, CANAL OK, TARJETA DE SEMBRADO OK, DISPONIBILIDAD TOTAL, SE CONFIRMA 4 ULTIMOS DIGITOS DE LA TARJETA: OK, LLAMAR EL DÍA LA INSTALACIÓN PARA CONFIRMAR VISITA// CONTACTO REALIZADO POR LA APP // FECHA PROGRAMADA: 18/11/2025 | 18/11/2025 SE LLEGA AL COMERCIO PERO SE ENCUENTRA LOCAL CERRADO, SE REALIZA COMUNICACIÓN CON USUARIO E INFORMA QUE ESTÁ POR FUERA, NOS PIDE UNA ESPERA DE 30 MINUTOS, SE ESPERA DURANTE ALREDEDOR DE UNA HORA Y EL CLIENTE NO LLEGA Y NO CONTESTA TELÉFONO, POR LO QUE NO SE REALIZA LA INSTALACIÓN</t>
  </si>
  <si>
    <t>15790</t>
  </si>
  <si>
    <t>TA-25-1291271</t>
  </si>
  <si>
    <t>90849211</t>
  </si>
  <si>
    <t>TASCO</t>
  </si>
  <si>
    <t>PAPELERIA UNIVERSAL TASCO</t>
  </si>
  <si>
    <t>FO-25-1821044</t>
  </si>
  <si>
    <t>12/11/2025 12-11-2025 SE REALIZA LLAMADA AL CLIENTE, SE HABLA CON EL SR LUIS ENRIQUE GARCIA SERRANO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18/11/2025 | 18/11/2025 SE ESTABLECE COMUNICACIÓN CON EL SEÑOR LUIS ENRIQUE GARCÍA AL NÚMERO DE CONTACTO 3112767657, QUIEN INDICA TENER DISPONIBILIDAD PARA RECIBIR EL SERVICIO EL DÍA DE HOY. INFORMA QUE EL ROUTER DE INTERNET SE ENCUENTRA APROXIMADAMENTE A 15 METROS DE DISTANCIA DEL LUGAR DONDE SERÁ INSTALADO EL DATÁFONO Y MENCIONA QUE YA TIENE GESTIONADO EL CABLE PARA REALIZAR EL PUNTO DE INTERNET. ASIMISMO, CONFIRMA QUE CUENTA CON LA TARJETA DE SEMBRADO. | 18/11/2025 SE COMUNICA NUEVAMENTE EL SEÑOR LUIS ENRIQUE GARCÍA, QUIEN INFORMA QUE LA PERSONA ENCARGADA DE REALIZAR LA INSTALACIÓN DEL PUNTO DE INTERNET NO TIENE DISPONIBILIDAD EN HORAS DE LA MAÑANA Y QUE POSIBLEMENTE PUEDA HACERLO EN HORAS DE LA TARDE. SOLICITA REPROGRAMAR LA VISITA PARA EL DÍA DE MAÑANA 19/11/2025 EN HORAS DE LA MAÑANA. | 20/11/2025 SE EJECUTA APERTURA AVAL EXITOSA INSTALANDO EQUIPOS PRUEBA TELETÓN NO EXITOSA TRANSACCIÓN DECLINADA SE REALIZA PRUEBA EXITOSA DEPÓSITO CUENTA CORRIENTE DEL CLIENTE PRUEBAS DE ADQUIRENCIA OK CIERRES HABILITADOS CLIENTE CONFORME</t>
  </si>
  <si>
    <t>CA001619</t>
  </si>
  <si>
    <t>TA-25-1291273</t>
  </si>
  <si>
    <t>90852915</t>
  </si>
  <si>
    <t>TECNOLOGIA Y ACCESORIOS MR</t>
  </si>
  <si>
    <t>FO-25-1821052</t>
  </si>
  <si>
    <t>12/11/2025 12-11-2025 SE REALIZA LLAMADA AL CLIENTE, SE HABLA CON LA SRA LUISA FERNANDA ROJAS GARCIA SE VALIDA DIRECCIÓN OK, CANAL OK, TARJETA DE SEMBRADO OK, DISPONIBILIDAD TOTAL, SE CONFIRMA 4 ULTIMOS DIGITOS DE LA TARJETA: OK, LLAMAR EL DÍA LA INSTALACIÓN PARA CONFIRMAR VISITA// CONTACTO REALIZADO POR WHATSAPP // FECHA PROGRAMADA: 14/11/2025 | 18/11/2025 SE INSTALA EQUIPO, LECTOR Y ACCESORIOS, LUEGO SE REALIZA SEMBRADO DE TARJETA VIRTUAL Y SE CREA USUARIOS, PRUEBAS OK</t>
  </si>
  <si>
    <t>CA003481</t>
  </si>
  <si>
    <t>TA-25-1291274</t>
  </si>
  <si>
    <t>90853203</t>
  </si>
  <si>
    <t>VARIEDADES Y PAPELERIA MARANATHA NO.1</t>
  </si>
  <si>
    <t>FO-25-1821054</t>
  </si>
  <si>
    <t>13/11/2025 12-11-2025 SE REALIZA LLAMADA AL NUMERO DE LA LISTA, CONTESTA EL SEÑOR LUIS QUIEN ME CORTA EL DIALOGO DICIENDO QUE NO ME PUEDE ATENDER EN EL MOMENTO SE ENCUENTRA OCUPADO, SOLICITA LLAMAR DESPEUS DE LAS 5:30 PM, AL ESTAR FUERA DEL HORARIO SE INTENTARA COMUNICACION MAÑANA TEMPRANO // 13-11-2025 SE REALIZA LLAMADA AL CLIENTE, SE HABLA CON EL SR LUIS ANGEL ALVAREZ POSADA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14/11/2025 | 14/11/2025 EN ESPERA QUE CONFIGUREN LA TERMINAL PARA CB AVAL POR TAL MOTVO AÚN NO QUEDA ACTIVO SE HABLA CON SAMBONY INFORMA QUE TOCA ESPERAR QUE CONFIGUREN LA TERMINAL PARA CB AVAL | 14/11/2025 YA SALE EL MODULO DE AVAL PERO RECHAZA LAS TRANSACCIONES SE ESTÁ REVISANDO POR PARTE DE REDEBAN LA CONFIGURACIÓN DE LA TERMINAL | 14/11/2025 SE REALIZA INSTALACIÓN DEL CB AVAL SE COLOCA LECTORA BASE SE ACTIVA CB SE HACEN PRUEBAS CON EL CONVENIO DE TELETÓN SALE RECHAZO GENERAL SE ESCALA CON REDEBAN LA FALLA CONTINUA POR TAL MOTIVO NO SE ANEXA TIRILLA DE PRUEBA DE TELETÓN SALE RECHAZO EN TODAS LAS TRANSACCIONES</t>
  </si>
  <si>
    <t>CA004129</t>
  </si>
  <si>
    <t>TA-25-1291275</t>
  </si>
  <si>
    <t>90701961</t>
  </si>
  <si>
    <t>SERVICIO INTEGRAL DE LA SABANA MARANATHA 1</t>
  </si>
  <si>
    <t>FO-25-1829020 | FO-25-1821057</t>
  </si>
  <si>
    <t>14/11/2025 SE REALIZA VISITA A COMERCIO, SE REALIZA SEMBRADO DE TARJETA, PRUEBAS OKAY SIN NOVEDAD.</t>
  </si>
  <si>
    <t>FSZZZ753</t>
  </si>
  <si>
    <t>TA-25-1291276</t>
  </si>
  <si>
    <t>90786441</t>
  </si>
  <si>
    <t>CREACIONES LOS CABALLEROS</t>
  </si>
  <si>
    <t>FO-25-1821061</t>
  </si>
  <si>
    <t>12/11/2025 12-11-2025 SE REALIZA LLAMADA AL CLIENTE, SE HABLA CON LA MAMÁ DEL SR ANTHONY JOSE CABALLERO DUARTE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14/11/2025 | 14/11/2025 SE VISITA COMERCIO, SE REALIZA LA INSTALACIÓN DE EQUIPO DATÁFONO OK, LECTOR DE BARRAS OK,VERSION 10.6 OK, CUBRE CLAVE OK, PRUEBAS OK, LECTOR DE BARRAS OK, CB OPERATIVO TARJETA SEMBRADO:9167</t>
  </si>
  <si>
    <t>VRZZZ609</t>
  </si>
  <si>
    <t>68179</t>
  </si>
  <si>
    <t>TA-25-1292778</t>
  </si>
  <si>
    <t>90786060</t>
  </si>
  <si>
    <t>CHIPATA</t>
  </si>
  <si>
    <t>ALMACEN AGROPECUARIO EL CAÑAVERAL</t>
  </si>
  <si>
    <t>FO-25-1824020</t>
  </si>
  <si>
    <t>13/11/2025 13-11-2025 SE REALIZA LLAMADA AL CLIENTE, SE HABLA CON LA SRA SANDRA ROCIO ARIZA MATEUS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19/11/2025 | 19/11/2025 INSTALACIÓN CB AVAL EXITOSA, PRUEBAS TELETÓN NO EXITOSA, DEBIDO A QUE REDEBAN PRECENTA FALLAS CON ESE CONVENIO, SE REALIZA PRUEBA CON DIFERENTE CONVENI ES EXITOSO, PRUEBAS COMERCIO CON TARJETA OK</t>
  </si>
  <si>
    <t>VRZZZ606</t>
  </si>
  <si>
    <t>TA-25-1292779</t>
  </si>
  <si>
    <t>90848100</t>
  </si>
  <si>
    <t>SOLUCIONES P&amp;P EFICIENTE</t>
  </si>
  <si>
    <t>FO-25-1824023</t>
  </si>
  <si>
    <t>13/11/2025 13-11-2025 SE REALIZA LLAMADA AL CLIENTE, SE HABLA CON LA SRA CINDY YORLEDY PEREA TORRES SE VALIDA DIRECCIÓN OK, CANAL OK, TARJETA DE SEMBRADO OK, DISPONIBILIDAD TOTAL, SE CONFIRMA 4 ULTIMOS DIGITOS DE LA TARJETA: OK, LLAMAR EL DÍA LA INSTALACIÓN PARA CONFIRMAR VISITA// CONTACTO REALIZADO POR WHATSAPP // FECHA PROGRAMADA: 20/11/2025 | 20/11/2025 SE REALIZA INSTALACIÓN DE CB, SE REALIZAN PRUEBAS Y EL CB QUEDA OPERATIVO</t>
  </si>
  <si>
    <t>AE003954</t>
  </si>
  <si>
    <t>TA-25-1292780</t>
  </si>
  <si>
    <t>90846690</t>
  </si>
  <si>
    <t>MISCALENEA Y PAPELERIA CAPINET</t>
  </si>
  <si>
    <t>FO-25-1824027</t>
  </si>
  <si>
    <t>13/11/2025 13-11-2025 SE REALIZA LLAMADA AL CLIENTE, SE HABLA CON LA SRA MICHELLE DAYANNA PARRA PINZON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18/11/2025 | 18/11/2025 SE INSTALA BASE DATAFONO ,LECTOR ,CABLES Y FUENTE DE PODER SE SIEMBRA TARJETA 5110, PRUEBAS RECHAZADAS DEBIDO A BLOQUEO POR EL BANCO , SE ESCALA A RBM INDICA Q NOS PODEMOS RETIRAR "DOCUMENTAR TRANSACION DECLINADA CON RECHAZO DIRECTAMENTE DE ENTIDAD"</t>
  </si>
  <si>
    <t>AE004488</t>
  </si>
  <si>
    <t>TA-25-1292784</t>
  </si>
  <si>
    <t>90791168</t>
  </si>
  <si>
    <t>TECPHONE PORTICO</t>
  </si>
  <si>
    <t>FO-25-1824030</t>
  </si>
  <si>
    <t>13/11/2025 13-11-2025 SE REALIZA LLAMADA AL CLIENTE, SE HABLA CON LA SRA LUZ MIRA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18/11/2025 | 18/11/2025 INSTALACIÓN AVAL CON DATAFONO LECTORA ROLLOS BASE FUENTE DATOS SERVICIO OPERATIVO, PRUEBAS FALLIDAS, YA QUE ESTA PRESENTANDO NOVEDAD UNA FALLA PRESENTADA POR PARTE DE LA ENTIDAD, SE CIERRA CON TRANSACCIÓN DECLINADA.</t>
  </si>
  <si>
    <t>VWZZZ610</t>
  </si>
  <si>
    <t>TA-25-1292788</t>
  </si>
  <si>
    <t>90844932</t>
  </si>
  <si>
    <t>PAPELERIA Y CACHARRERIA REMATICO</t>
  </si>
  <si>
    <t>FO-25-1824033</t>
  </si>
  <si>
    <t>13/11/2025 13-11-2025 SE REALIZA LLAMADA AL CLIENTE, SE HABLA CON LA SRA MARIA ARGENIS LOPEZ NARVAEZ SE VALIDA DIRECCIÓN OK, CANAL OK, TARJETA DE SEMBRADO OK, DISPONIBILIDAD TOTAL, SE CONFIRMA 4 ULTIMOS DIGITOS DE LA TARJETA: OK, LLAMAR EL DÍA LA INSTALACIÓN PARA CONFIRMAR VISITA// CONTACTO REALIZADO POR LA APP // FECHA PROGRAMADA: 19/11/2025 | 20/11/2025 SE LLEGA AYER A LAS 8PM DEL DÍA 19/11/2025 PO ESTADO DE LA CARRETERA | 20/11/2025 SE INSTALA DATÁFONO PARA CORRESPONSAL AVAL BOGOTÁ CON PLACA 963391, SE HACE SEMBRADO DE TARJETA. SE CAPACITA A LA SEÑORA MARÍA LÓPEZ, EN EL MANEJO DEL DATÁFONO, CORRESPONSAL AVAL BOGOTÁ Y COMERCIO. SE HACEN LAS PRUEBAS DE TRANSACCIONES CON OTRO CONVENIO, TELETON AUN CON NOVEDAD. DATAFONO YA SE ENCONTRABA EN EL COMERCIO.</t>
  </si>
  <si>
    <t>TA-25-1292789</t>
  </si>
  <si>
    <t>90847449</t>
  </si>
  <si>
    <t>MOTO SUPREME CHAMPION</t>
  </si>
  <si>
    <t>FO-25-1824036</t>
  </si>
  <si>
    <t>13/11/2025 13-11-2025 SE REALIZA LLAMADA AL CLIENTE, SE HABLA CON EL SR MONZON ALFONSO JULA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19/11/2025 | 20/11/2025 SE REALIZA INSTALACION CORRESPONSAL BANCO BOGOTÁ, PRUEBAS TELETÓN CON RECHAZO DEBIDO A CAÍDA DEL SISTEMA DE BANCO</t>
  </si>
  <si>
    <t>CA001316</t>
  </si>
  <si>
    <t>TA-25-1292790</t>
  </si>
  <si>
    <t>90849115</t>
  </si>
  <si>
    <t>ALMACEN INTERNET LA CASA DEL BEBE</t>
  </si>
  <si>
    <t>FO-25-1824039</t>
  </si>
  <si>
    <t>13/11/2025 13-11-2025 SE REALIZA LLAMADA AL CLIENTE, SE HABLA CON LA SRA CLAUDIA CECILIA CARDONA BLANCO SE VALIDA DIRECCIÓN OK, CANAL OK, TARJETA DE SEMBRADO OK, DISPONIBILIDAD TOTAL, SE CONFIRMA 4 ULTIMOS DIGITOS DE LA TARJETA: OK, LLAMAR EL DÍA LA INSTALACIÓN PARA CONFIRMAR VISITA// CONTACTO REALIZADO POR WHATSAPP // FECHA PROGRAMADA: 20/11/2025 | 18/11/2025 EN COMUNICACIÓN CON LA SEÑORA CLAUDIA AL. MOVIL 3118615834, SE CONFIRMA DISPONIBILIDAD DE ATENCIÓN PARA EL MIÉRCOLES 19 DE NOVIEMBRE DESPUÉS DE LAS 9AM. | 19/11/2025 INSTALACIÓN DE CB AVAL, INSTALACION Y ADECUACION DE DATAFONO LECTORA FUENTE CABLE PACTHCORD Y BASE, BORRADO E INYECCION DE SO +VER 10.6, CONFIGURACION CB OK, PRUEBAS OK, SEMBRADO DE TARJETA #6987. PRUEBA DE TELETÓN CON RECHAZO AÚN SE SIGUE PRESENTANDO LA NOVEDAD CON LA ENTIDAD, SE REALIZA PRUEBA CON OTRO CONVENIO QUEDANDO EXITOSA.</t>
  </si>
  <si>
    <t>CA000742</t>
  </si>
  <si>
    <t>TA-25-1292791</t>
  </si>
  <si>
    <t>90851292</t>
  </si>
  <si>
    <t>MISCELANEA DE TODITO</t>
  </si>
  <si>
    <t>FO-25-1824047</t>
  </si>
  <si>
    <t>13/11/2025 13-11-2025 SE REALIZA LLAMADA AL CLIENTE, SE HABLA CON LA SRA LILIAN PATRICIA ESTRADA PATERNINA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18/11/2025 | 18/11/2025 SE REALIZÓ INSTALACIÓN DE CB AVAL OK, USUARIOS OK, PRUEBAS OK, TELECARGA DRNA. EN EL SITIO SE ENCONTRÓ EL DATAFONO INSTALADO.</t>
  </si>
  <si>
    <t>CA001394</t>
  </si>
  <si>
    <t>TA-25-1297134</t>
  </si>
  <si>
    <t>90844608</t>
  </si>
  <si>
    <t>FONDA EL RETEN</t>
  </si>
  <si>
    <t>FO-25-1829332</t>
  </si>
  <si>
    <t>14/11/2025 14-11-2025 SE REALIZA LLAMADA AL CLIENTE, SE HABLA CON LA SRA MARIA EUGENIA HINCAPIE GUTIERREZ  SE VALIDA DIRECCIÓN OK, CANAL OK, TARJETA DE SEMBRADO OK, DISPONIBILIDAD TOTAL, SE CONFIRMA 4 ULTIMOS DIGITOS DE LA TARJETA: OK, LLAMAR EL DÍA LA INSTALACIÓN PARA CONFIRMAR VISITA// CONTACTO REALIZADO POR LA APP // FECHA PROGRAMADA: 19/11/2025 | 19/11/2025 SE LLEGA A LA DIRECCIÓN INDICADA Y SE REALIZA INSTALACIÓN CB AVAL, DE DATÁFONO Y LECTOR + BASE Y SE ENTREGAN 20 ROLLOS. SE REALIZA SEMBRADO TARJETA, CONFIGURACIÓN Y VERSIONAMIENTO OK, USUARIO, Y SE HABILITAN CIERRES. PRUEBA DE TELETÓN CON RECHAZO AÚN SE SIGUE PRESENTANDO LA NOVEDAD CON LA ENTIDAD, SE REALIZA PRUEBA CON OTRO CONVENIO QUEDANDO EXITOSA.</t>
  </si>
  <si>
    <t>AE000301</t>
  </si>
  <si>
    <t>TA-25-1297136</t>
  </si>
  <si>
    <t>90846550</t>
  </si>
  <si>
    <t>TIENDA CRISTAL GUAITARILLA</t>
  </si>
  <si>
    <t>FO-25-1829337</t>
  </si>
  <si>
    <t>14/11/2025 14-11-2025 SE REALIZA LLAMADA AL CLIENTE, SE HABLA CON EL SR LUIS ANTONIO ROSERO PASTAS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19/11/2025 | 20/11/2025 SE REALIZA INSTALACIÓN DE CORRESPONSAL BANCARIO GRUPO AVAL SE ACTUALIZA VERSION SE CONFIGURA PARÁMETROS SE INICIALIZA SE REALIZA SEMBRADO DE TARJETA CREACIÓN DE USUARIOS PRUEBAS DE FUNCIONAMIENTO EXITOSAS CONVENIO TELETON NO ACTIVO RECHAZO POR LA ENTIDAD SE AUTORIZA REALIZAR PRUEBAS DE FUNCIONAMIENTO CON OTRO CONVENIO</t>
  </si>
  <si>
    <t>AE003084</t>
  </si>
  <si>
    <t>TA-25-1297139</t>
  </si>
  <si>
    <t>90848658</t>
  </si>
  <si>
    <t>DROGUERIA SUPER S.S</t>
  </si>
  <si>
    <t>FO-25-1829346</t>
  </si>
  <si>
    <t>14/11/2025 14-11-2025 SE REALIZA LLAMADA AL CLIENTE, SE HABLA CON LA SRA ADELA GARZON FRESNEDA  SE VALIDA DIRECCIÓN OK, CANAL OK, TARJETA DE SEMBRADO OK, DISPONIBILIDAD TOTAL, SE CONFIRMA 4 ULTIMOS DIGITOS DE LA TARJETA: OK, LLAMAR EL DÍA LA INSTALACIÓN PARA CONFIRMAR VISITA// CONTACTO REALIZADO POR WHATSAPP // FECHA PROGRAMADA: 19/11/2025 | 20/11/2025 APERTURA AVAL OK SEMBRADO DE TARJETA OK USUARIO OK SIN PRUEBAS YA QUE EL CONVENIO 4998 TELETÓN SE ENCUENTRA EN DAÑO CONFIRMA RBM CLIENTE NO CUENTA CON QUE PODER REALIZAR PRUEBAS SE REALIZA PRUEBAS. DE ADQUIRENCIA. OK</t>
  </si>
  <si>
    <t>AE004878</t>
  </si>
  <si>
    <t>TA-25-1297140</t>
  </si>
  <si>
    <t>90850853</t>
  </si>
  <si>
    <t>PAÑALERIA Y VARIEDADES H&amp;M</t>
  </si>
  <si>
    <t>FO-25-1829351</t>
  </si>
  <si>
    <t>14/11/2025 14-11-2025 SE REALIZA LLAMADA AL CLIENTE, SE HABLA CON LA SRA PAULA HERNANDEZ PULIDO  SE VALIDA DIRECCIÓN OK, CANAL OK, TARJETA DE SEMBRADO OK, DISPONIBILIDAD TOTAL, SE CONFIRMA 4 ULTIMOS DIGITOS DE LA TARJETA: OK, LLAMAR EL DÍA LA INSTALACIÓN PARA CONFIRMAR VISITA// CONTACTO REALIZADO POR LA APP // FECHA PROGRAMADA: 20/11/2025 | 19/11/2025 INSTALACIÓN AVAL CON DATAFONO LECTORA ROLLOS BASE FUENTE DATOS SERVICIO OPERATIVO PRUEBAS OK TRNA RBM SEMBRADO DE TARJETA CC MÓDULO COMPRA OK CONVENIO TELETÓN CAÍDO SE REALIZA PRUEBA CON UNA CONSIGNACIÓN APROBADA POR EL CLIENTE</t>
  </si>
  <si>
    <t>FB004983</t>
  </si>
  <si>
    <t>TA-25-1297141</t>
  </si>
  <si>
    <t>90854926</t>
  </si>
  <si>
    <t>MULTIPAGOS EL TREBOL</t>
  </si>
  <si>
    <t>FO-25-1829356</t>
  </si>
  <si>
    <t>14/11/2025 14-11-2025 SE REALIZA LLAMADA AL CLIENTE, SE HABLA CON  EL SR JHONNY ALEXANDER RIVERA LLANOS  SE VALIDA DIRECCIÓN OK, CANAL OK, TARJETA DE SEMBRADO OK, DISPONIBILIDAD TOTAL, SE CONFIRMA 4 ULTIMOS DIGITOS DE LA TARJETA: OK, LLAMAR EL DÍA LA INSTALACIÓN PARA CONFIRMAR VISITA// CONTACTO REALIZADO POR LA APP // FECHA PROGRAMADA: 20/11/2025 | 20/11/2025 SE LLAMA AL CLIENTE SE VÁLIDA LA INSTALACIÓN AVAL Y DIRECCIÓN, SE VISITA EL COMERCIO INSTALÓ DATAFONO, LECTORA, ACCESORIOS EN APERTURA AVAL MIXTO, TARJETA DE SEMBRADO 6547, SE INICIALIZA TERMINALES, PRUEBAS OK, TELECARGA TRNA, PRUEBA DE TELETÓN CON RECHAZO AÚN SE SIGUE PRESENTANDO LA NOVEDAD CON LA ENTIDAD, SE REALIZA PRUEBA CON OTRO CONVENIO QUEDANDO EXITOSA.</t>
  </si>
  <si>
    <t>CA004139</t>
  </si>
  <si>
    <t>TA-25-1297142</t>
  </si>
  <si>
    <t>90851529</t>
  </si>
  <si>
    <t>MULTISERVICIOS TRANSP SONIDO Y PARQUEADERO ROSA</t>
  </si>
  <si>
    <t>FO-25-1829358</t>
  </si>
  <si>
    <t>14/11/2025 14-11-2025 SE REALIZA LLAMADA AL CLIENTE, SE HABLA CON LA SRA ROSA ANGELICA CASTRO RODRIGUEZROSA ANGELICA CASTRO RODRIGUEZ SE VALIDA DIRECCIÓN OK, CANAL OK, TARJETA DE SEMBRADO OK, DISPONIBILIDAD TOTAL, SE CONFIRMA 4 ULTIMOS DIGITOS DE LA TARJETA: OK, LLAMAR EL DÍA LA INSTALACIÓN PARA CONFIRMAR VISITA// CONTACTO REALIZADO POR LA APP // FECHA PROGRAMADA: 20/11/2025 | 20/11/2025 BUENAS TARDES SE HACE INSTALACIÓN DE CB GRUPO AVAL, SE HACEN PRUEBAS Y TODO QUEDA OK , EL CONVENIO TELETÓN SALE RECHAZO GENERAL SE HACE PRUEBA CON UNA CONSIGNACIÓN DE UN PESO A LA CUENTA DEL CLIENTE.</t>
  </si>
  <si>
    <t>CA001948</t>
  </si>
  <si>
    <t>TA-25-1297143</t>
  </si>
  <si>
    <t>90852465</t>
  </si>
  <si>
    <t>VARIEDADES EL SANTO REMEDIO</t>
  </si>
  <si>
    <t>FO-25-1829360</t>
  </si>
  <si>
    <t>14/11/2025 14-11-2025 SE REALIZA LLAMADA AL CLIENTE, SE HABLA CON LA SRA ANA MILENA RODRIGUEZ TORRENTE SE VALIDA DIRECCIÓN OK, CANAL OK, TARJETA DE SEMBRADO OK, DISPONIBILIDAD TOTAL, SE CONFIRMA 4 ULTIMOS DIGITOS DE LA TARJETA: OK, LLAMAR EL DÍA LA INSTALACIÓN PARA CONFIRMAR VISITA// CONTACTO REALIZADO POR LA APP // FECHA PROGRAMADA: 20/11/2025 | 20/11/2025 SE LLEGA A SITIO, SE REALIZA CONFIGURACIÓN DE DATAFONO DEL CLIENTE, SE INSTALA LECTOR DE BARRAS, SE ENTREGAN 20 ROLLOS RBM, SE HACEN PRUEBAS EFECTIVAS</t>
  </si>
  <si>
    <t>CA003479</t>
  </si>
  <si>
    <t>TA-25-1297144</t>
  </si>
  <si>
    <t>90792834</t>
  </si>
  <si>
    <t>INTER RAPIDISIMO LA NOVENA</t>
  </si>
  <si>
    <t>FO-25-1829363</t>
  </si>
  <si>
    <t>14/11/2025 14-11-2025 SE REALIZA LLAMADA AL CLIENTE, SE HABLA CON  EL SR CARLOS ALBERTO LANDAZURI CUBIDES  SE VALIDA DIRECCIÓN OK, CANAL OK, TARJETA DE SEMBRADO OK, DISPONIBILIDAD TOTAL, SE CONFIRMA 4 ULTIMOS DIGITOS DE LA TARJETA: OK, LLAMAR EL DÍA LA INSTALACIÓN PARA CONFIRMAR VISITA// CONTACTO REALIZADO POR LA APP // FECHA PROGRAMADA: 20/11/2025 | 21/11/2025 SE VISITA COMERCIO, SE REALIZA LA INSTALACIÓN DE EQUIPO DATÁFONO OK, LECTOR DE BARRAS OK, VERSION 10.6 OK, CUBRE CLAVE OK, PRUEBAS OK, LECTOR DE BARRAS OK, CB OPERATIVO  TARJETA SEMBRADO 5071</t>
  </si>
  <si>
    <t>VYZZZ331</t>
  </si>
  <si>
    <t>TA-25-1297750</t>
  </si>
  <si>
    <t>90849750</t>
  </si>
  <si>
    <t>PAPELERIA NACIONES</t>
  </si>
  <si>
    <t>FO-25-1831686</t>
  </si>
  <si>
    <t>15/11/2025 14-11-2025 SE REALIZA LLAMADA AL NUMERO DE LA LISTA EL CUAL SE VA A BUZON DE VOZ, SE INTENTARA EN OTRA OCASIÓN // 15-11-2025 SE REALIZA LLAMADA AL CLIENTE, SE HABLA CON PAPELERIA NACIONES SE VALIDA DIRECCIÓN OK, CANAL OK, TARJETA DE SEMBRADO OK, DISPONIBILIDAD TOTAL, SE CONFIRMA 4 ULTIMOS DIGITOS DE LA TARJETA: OK, LLAMAR EL DÍA LA INSTALACIÓN PARA CONFIRMAR VISITA// CONTACTO REALIZADO POR WHATSAPP // FECHA PROGRAMADA: 19/11/2025 | 19/11/2025 DURANTE VISITA TECNICA SE REALIZA INSTALACIÓN DE CORRESPONSAL BANCARIO CON SOPORTÉ, LECTOR DE BARRAS Y DATAFONO, SE CREAN USUARIOS DE CB INDICADOS POR EL CLIENTE, SE REALIZA PRUEBAS OK DE CB. CIERRES OK A CONFORMIDAD DE CORRESPONSAL SIN NOVEDAD EN INSTALACIÓN</t>
  </si>
  <si>
    <t>CA002621</t>
  </si>
  <si>
    <t>TA-25-1312233</t>
  </si>
  <si>
    <t>FO-25-1845364</t>
  </si>
  <si>
    <t>19/11/2025 18-11-2025 SE REALIZA LLAMADA A LOS NUMEROS DE LA LISTA LOS CUALES TIMBRAN PERO NO HAY RESPUESTA, SE INTENTARA EN OTRA OCASIÓN // 19-11-2025 SE REALIZA LLAMADA AL CLIENTE, SE HABLA CON LA SRA JOHANA ROCIO CHAPARRO ALVAREZ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FECHA PROGRAMADA: 21/11/2025 | 21/11/2025 SE REALIZA APERTURA AVAL SE INSTALA BASE , LECTOR DE BARRAS , CUBRE CLAVES SE HACE SEMBRADO DE TARJETA 9919 SE CREAN USUARIO A GUSTO DE CLIENTE SE HACEN PRUEBAS DEJANDO TODO OK 
NO SE PUDO REALIZAR PRUEBA DE TELETON YA QUE EL CONVENIO ESTA CAIDO , SE ADJUNTA EVIDENCIA, SE HACE PRUEBA CON OTRO CONVENIO PROPORCIONADO POR EL CLIENTE. DATAFONO YA SE ENCONTRABA EN EL COMERCIO.</t>
  </si>
  <si>
    <t>TA-25-1312252</t>
  </si>
  <si>
    <t>90163660</t>
  </si>
  <si>
    <t>TRASPORTES PLAYA MAR</t>
  </si>
  <si>
    <t>FO-25-1845365</t>
  </si>
  <si>
    <t>19/11/2025 18-11-2025 SE REALIZA LLAMADA A LOS NUMEROS DE LA LISTA LOS CUALES TIMBRAN PERO NO HAY RESPUESTA, SE INTENTARA EN OTRA OCASIÓN // 19-11-2025 SE REALIZA LLAMADA AL CLIENTE, SE HABLA CON LA SRA JESUS ENOR BUENAVENTURA IBARGUEN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FECHA PROGRAMADA: 27/11/2025 | 27/11/2025 SE ESTABA A MITAD DE CAMINO EN PUERTO MELUK Y EN VALIDACIONES CON USUARIA LEYDA GARCIA NOS INFORMÓ QUE TAMBIEN ESTABA UBICADA EN EL MISMO MUNICIPIO. SE VISITA OFICINA EN PUERTO MELUK Y SEÑORA LEYDA NOS INFORMA QUE LA INSTALACION NO ES PARA PIZARRO COMO ESTÁ RELACIONADA EN LA DIRECCIÓN DE LA SOLICITUD. USUARIA INFORMÓ QUE LA SOLICITUD SE MONTÓ CON CAMARA DE COMERCIO DE PIZARRO, ENTONCES QUEDÓ MAL MONTADA LA SOLICITUD, PORQUE LA INSTALACION REALMENTE ES PARA PUERTO MELUK. SE ESCALA A REDEBAN POR DIRECCIÓN ERRADA.</t>
  </si>
  <si>
    <t>TA-25-1312268</t>
  </si>
  <si>
    <t>90788833</t>
  </si>
  <si>
    <t>PAPELERIA Y VARIEDADES JACKY</t>
  </si>
  <si>
    <t>FO-25-1845369</t>
  </si>
  <si>
    <t>19/11/2025 18-11-2025 SE REALIZA LLAMADA A LOS NUMEROS DE LA LISTA LOS CUALES TIMBRAN PERO NO HAY RESPUESTA, SE INTENTARA EN OTRA OCASIÓN //19-11-2025 SE REALIZA LLAMADA AL CLIENTE, SE HABLA CON LA SRA JACQUELINE ARIAS ARANGO  SE VALIDA DIRECCIÓN OK, CANAL OK, TARJETA DE SEMBRADO OK, DISPONIBILIDAD TOTAL, SE CONFIRMA 4 ULTIMOS DIGITOS DE LA TARJETA: OK, LLAMAR EL DÍA LA INSTALACIÓN PARA CONFIRMAR VISITA// CONTACTO REALIZADO POR LA APP // FECHA PROGRAMADA: 21/11/2025 | 21/11/2025 USUARIO YA CUENTA CON DATÁFONO SE REALIZA INICIALIZACIÓN, SE INSTALA VERSION 10.6, SE INSTALA LECTORA, BASE, 20 ROLLOS, SE SIEMBRA TARJETA SE CREAN USUARIOS, SE HACEN PRUEBAS DE TELETON PERO CONVENIO SALE EN RECHAZO GENERAL, SE ADJUNTA TIRILLA DE PRUEBA CON CONVENIO QUE USUARIO FACILITA, SERVICIO OK</t>
  </si>
  <si>
    <t>VRZZZ469</t>
  </si>
  <si>
    <t>TA-25-1312286</t>
  </si>
  <si>
    <t>90851489</t>
  </si>
  <si>
    <t>PAPELERIA Y MISCELANEA MELANYX</t>
  </si>
  <si>
    <t>FO-25-1845373</t>
  </si>
  <si>
    <t>19/11/2025 18-11-2025 SE REALIZA LLAMADA A LOS NUMEROS DE LA LISTA LOS CUALES TIMBRAN PERO NO HAY RESPUESTA, SE INTENTARA EN OTRA OCASIÓN // 19-11-2025 SE REALIZA LLAMADA AL CLIENTE, SE HABLA CON LA SRA ADRIANA MARCELA HERNANDEZ MORENO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21/11/2025 | 21/11/2025 SE REALIZA APERTURA DE CORRESPONSAL AVAL SE INSTALA BASE Y SE ENTREGA 20 ROLLOS REDEBAN, PRUEBA TELETON NO SE PUEDE REALIZAR YA QUE SE TERMINO EL CONVENIO Y POR ESTE MOTIVO NO SE PUEDE GENERAR CIERRE PARCIAL</t>
  </si>
  <si>
    <t>CA002850</t>
  </si>
  <si>
    <t>44279</t>
  </si>
  <si>
    <t>TA-25-1315679</t>
  </si>
  <si>
    <t>90848503</t>
  </si>
  <si>
    <t>FONSECA</t>
  </si>
  <si>
    <t>ANA MARCELA BUSTAMANTE COHEN</t>
  </si>
  <si>
    <t>FO-25-1850500</t>
  </si>
  <si>
    <t>19/11/2025 19-11-2025 SE REALIZA LLAMADA AL CLIENTE, SE HABLA CON LA SRA ANA MARCELA BUSTAMANTE COHEN  SE VALIDA DIRECCIÓN OK, CANAL OK, TARJETA DE SEMBRADO OK, DISPONIBILIDAD TOTAL, SE CONFIRMA 4 ULTIMOS DIGITOS DE LA TARJETA: OK, LLAMAR EL DÍA LA INSTALACIÓN PARA CONFIRMAR VISITA// CONTACTO REALIZADO POR WHATSAPP // FECHA PROGRAMADA: 24/11/2025 | 24/11/2025 SE REALIZA APERTURA AVAL, SE ACTIVA DATAFONO QUE FUE ENTREGADO AL CLIENTE ANTERIORMENTE, SE INSTALA LECTOR, SE ENTREGAN 30 ROLLOS, SE REALIZAN PRUEBAS Y SE EVIDENCIA QUE LA PRUEBA DEL CONVENIO DE TELETON 4998 ESTA ORESENTANDO FALLAS, LA PRUEBA DEL CB SE REALIZA HACIENDO UN DEPOSITO DE 1 PESO CON LA CUENTA DEL CLIENTE, DEJANDO SERVICIO FUNCIONAL AL 100 % Y SE ADJUNTA FOTO DE LA TIRILLA CON EL RECHAZO GENERAL DE LA PRUEBA DE LA TELETON</t>
  </si>
  <si>
    <t>AE004574</t>
  </si>
  <si>
    <t>TA-25-1315680</t>
  </si>
  <si>
    <t>90850760</t>
  </si>
  <si>
    <t>VARIEDADES MEYKER</t>
  </si>
  <si>
    <t>FO-25-1850501</t>
  </si>
  <si>
    <t>19/11/2025 19-11-2025 SE REALIZA LLAMADA AL CLIENTE, SE HABLA CON LA SAR LIZZETH FERNANDA CHAPARRO CORONEL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21/11/2025 | 21/11/2025 EN COMUNICACIÓN CON LA SEÑORA LIZETH AL MOVIL 3166887214, SE CONFIRMA DISPONIBILIDAD DE ATENCIÓN PARA EL DÍA DE HOY DESPUÉS DE LAS 2PM,SE CONFIRMA DATAFONO Y TARJETA. | 21/11/2025 CB INSTALACIÓN DE CB AVAL, INSTALACION Y ADECUACIÓN DE DATAFONO LECTORA FUENTE CABLE PACTHCORD Y BASE, SEMBRADO DE TARJETA #8709, CONFIGURACIÓN CB OK PRUEBA DE TELETÓN CON RECHAZO AÚN SE SIGUE PRESENTANDO LA NOVEDAD CON LA ENTIDAD, SE REALIZA PRUEBA CON OTRO CONVENIO QUEDANDO EXITOSA.</t>
  </si>
  <si>
    <t>CA000723</t>
  </si>
  <si>
    <t>TA-25-1315682</t>
  </si>
  <si>
    <t>90848390</t>
  </si>
  <si>
    <t>MISCELANEA Y PAPELERIA MAYLIZETH</t>
  </si>
  <si>
    <t>FO-25-1850510</t>
  </si>
  <si>
    <t>19/11/2025 19-11-2025 SE REALIZA LLAMADA AL CLIENTE, SE HABLA CON LA SRA YANETH SANCHEZ VARGAS  SE VALIDA DIRECCIÓN OK, CANAL OK, TARJETA DE SEMBRADO OK, DISPONIBILIDAD TOTAL, SE CONFIRMA 4 ULTIMOS DIGITOS DE LA TARJETA: OK, LLAMAR EL DÍA LA INSTALACIÓN PARA CONFIRMAR VISITA// CONTACTO REALIZADO POR LA APP // FECHA PROGRAMADA: 21/11/2025 | 21/11/2025 SE REALIZA CONFIGURACIÓN DE DATAFONO DEL CLIENTE, SE INSTALA LECTOR DE BARRAS, SE ENTREGAN 20 ROLLOS RBM, SE REALIZA PRUEBA TELETÓN, PERO SALE RECHAZO GENERAL</t>
  </si>
  <si>
    <t>DA002947</t>
  </si>
  <si>
    <t>TA-25-1315684</t>
  </si>
  <si>
    <t>90858259</t>
  </si>
  <si>
    <t>MUNDIAL DE CAMARAS CENTRO 2</t>
  </si>
  <si>
    <t>FO-25-1850513</t>
  </si>
  <si>
    <t>19/11/2025 19-11-2025 SE REALIZA LLAMADA AL CLIENTE, SE HABLA CON EL SR LUIS ARENAS  SE VALIDA DIRECCIÓN OK, CANAL OK, TARJETA DE SEMBRADO OK, DISPONIBILIDAD TOTAL, SE CONFIRMA 4 ULTIMOS DIGITOS DE LA TARJETA: OK, LLAMAR EL DÍA LA INSTALACIÓN PARA CONFIRMAR VISITA// CONTACTO REALIZADO POR WHATSAPP // FECHA PROGRAMADA: 21/11/2025 | 21/11/2025 SE REALIZA IMPLEMENTACIÓN CB AVAL AVAL ,SE INSTALA DATAFONO BASE FUENTE DATOS Y LECTORA,SE SIEMBRA TARJETA TERMINADA EN 0398 ,NO SE PUEDEN REALIZAR PRUEBAS CON TELETON,SE REALIZAN PRUEBAS CON OTRO TIPO DE TRANSACCIÓN.</t>
  </si>
  <si>
    <t>FB000305</t>
  </si>
  <si>
    <t>TA-25-1315685</t>
  </si>
  <si>
    <t>90852083</t>
  </si>
  <si>
    <t>MUNDIAL DE CAMARAS SIGLO XXI</t>
  </si>
  <si>
    <t>FO-25-1850516</t>
  </si>
  <si>
    <t>19/11/2025 19-11-2025 SE REALIZA LLAMADA AL CLIENTE, SE HABLA CON EL SR LUIS ARENAS  SE VALIDA DIRECCIÓN OK, CANAL OK, TARJETA DE SEMBRADO OK, DISPONIBILIDAD TOTAL, SE CONFIRMA 4 ULTIMOS DIGITOS DE LA TARJETA: OK, LLAMAR EL DÍA LA INSTALACIÓN PARA CONFIRMAR VISITA// CONTACTO REALIZADO POR WHATSAPP // FECHA PROGRAMADA: 21/11/2025 | 21/11/2025 SE REALIZA IMPLEMENTACIÓN CB AVAL, CLIENTE YA CUENTA CON DATAFONO, SE INSTALA BASE FUENTE DATOS Y LECTORA, NO SE REALIZAN PRUEBAS CON TELETÓN YA QUE NO ESTÁ FUNCIONANDO SE HACEN PRUEBAS CON OTRO TIPO DE TRANSACCIÓN, SE SIEMBRA TARJETA EN 2618</t>
  </si>
  <si>
    <t>DA004102</t>
  </si>
  <si>
    <t>TA-25-1315686</t>
  </si>
  <si>
    <t>90856079</t>
  </si>
  <si>
    <t>STANDARD TECH</t>
  </si>
  <si>
    <t>FO-25-1850521</t>
  </si>
  <si>
    <t>19/11/2025 19-11-2025 SE REALIZA LLAMADA AL CLIENTE, SE HABLA CON EL SR MARCO ALEJANDRO MOLINA DE LA VEGA  SE VALIDA DIRECCIÓN OK, CANAL OK, TARJETA DE SEMBRADO OK, DISPONIBILIDAD TOTAL, SE CONFIRMA 4 ULTIMOS DIGITOS DE LA TARJETA: OK, LLAMAR EL DÍA LA INSTALACIÓN PARA CONFIRMAR VISITA// CONTACTO REALIZADO POR LA APP // FECHA PROGRAMADA: 24/11/2025 | 24/11/2025 SE REALIZA VISITA TÉCNICA PARA APERTURA DE CB AVAL, SE DEJA INICIALIZADO Y PROGRAMADO DATAFONO PLACA 1175401, LECTORA SYMBOL PLACA 1076173, SE DEJA BASE PARA DATÁFONO, ACCESORIOS Y CUBRE CLAVES, SE REALIZAN PRUEBAS CON CONVENIO AUTORIZADO EL CUAL SE ENCUENTRA EN RECHAZO, FALLA DE CONVENIO TELETÓN, SE REALIZAN PRUEBAS DE FUNCIONALIDAD CON CUENTA DE SUBSCRIPTOR EXITOSA, SE DEJA CB LISTO PARA OPERACIONES.</t>
  </si>
  <si>
    <t>DA003702</t>
  </si>
  <si>
    <t>TA-25-1315687</t>
  </si>
  <si>
    <t>90856898</t>
  </si>
  <si>
    <t>JEICONTRY EL REY DEL SABOR</t>
  </si>
  <si>
    <t>FO-25-1850525</t>
  </si>
  <si>
    <t>19/11/2025 19-11-2025 SE REALIZA LLAMADA AL CLIENTE, SE HABLA CON EL SR JEISON JOSE CONTRERAS JULIO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21/11/2025 | 21/11/2025 SE LLEGA AL SITIO Y CLIENTE MANIFIESTA QUE AUN NO HA IDO A RECLAMAR LA TARJETA DE SEMBRADO, POR TAL MOTIVO SE CANCELA LA ACTIVIDAD. EL DIA DE AYER Y DE HOY SE INTENTÓ COMUNICAR CON EL CLIENTE Y NO CONTESTO LA LLAMADA</t>
  </si>
  <si>
    <t>TA-25-1315689</t>
  </si>
  <si>
    <t>89308761</t>
  </si>
  <si>
    <t>LAURA LUCIA MORENO GONZALEZ</t>
  </si>
  <si>
    <t>FO-25-1850539</t>
  </si>
  <si>
    <t>19/11/2025 19-11-2025 SE REALIZA LLAMADA AL CLIENTE, SE HABLA CON LA SRA LAURA LUCIA MORENO GONZALEZ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21/11/2025 | 21/11/2025 SE LLEGA A LA DIRECCIÓN INDICADA Y SE ENCUENTRA QUE LA TARJETA DE SEMBRADO ES LA CORRECTA TERMINA EN 6603, PERO NO CUENTA CON BANDA MAGNÉTICA PARA PODER REALIZAR EL SEMBRADO, SE LE INDICA AL COMERCIO QUE DEBE LLAMAR A LA ENTIDAD Y SOLICITAR UNA NUEVA TARJETA. Y CUANDO TENGA LA TARJETA LLAMAR Y SOLICITAR NUEVAMENTE LA VISITA</t>
  </si>
  <si>
    <t>TA-25-1315691</t>
  </si>
  <si>
    <t>90852166</t>
  </si>
  <si>
    <t>VARIEDADES RODRIGUEZ</t>
  </si>
  <si>
    <t>FO-25-1850546</t>
  </si>
  <si>
    <t>19/11/2025 19-11-2025 SE REALIZA LLAMADA AL CLIENTE, SE HABLA CON EL SR YONLEDY RODRIGUEZ TAPIERO  SE VALIDA DIRECCIÓN OK, CANAL OK, TARJETA DE SEMBRADO OK, DISPONIBILIDAD TOTAL, SE CONFIRMA 4 ULTIMOS DIGITOS DE LA TARJETA: OK, LLAMAR EL DÍA LA INSTALACIÓN PARA CONFIRMAR VISITA// CONTACTO REALIZADO POR LA APP // FECHA PROGRAMADA: 24/11/2025 | 24/11/2025 SE REALIZA INSTALACIÓN DE LECTORA, BASE Y SE ENTREGAN 20 ROLLOS RBM, CLIENTE CONTABA CON DATÁFONO, FUENTE Y CABLE DE RED, SE REALIZA PRUEBA DE TELETON CON RECHAZO GENERAL, SE REALIZA PRUEBA DE ADQUIRENCIA COMERCIO OK, PRUEBA DE CB OK SE DEJA OPERATIVO.</t>
  </si>
  <si>
    <t>CA002790</t>
  </si>
  <si>
    <t>15764</t>
  </si>
  <si>
    <t>TA-25-1318290</t>
  </si>
  <si>
    <t>90793772</t>
  </si>
  <si>
    <t>SORACA</t>
  </si>
  <si>
    <t>ESTAMPADOS ATLANTIS</t>
  </si>
  <si>
    <t>FO-25-1857353</t>
  </si>
  <si>
    <t>21/11/2025 20-11-2025 SE REALIZA LLAMADA AL NUMERO DE LA LISTA EL CUAL TIMBRA PERO NADIE TOMA LA LLAMADA, SE DEJA MENSAJE DE WHATSAPP A LA ESPERA DE RESPUESTA // 21-11-2025 SE REALIZA LLAMADA AL CLIENTE, SE HABLA CON LA SRA ERIKA TATIANA GUEVARA BERNAL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24/11/2025 | 24/11/2025 SE REALIZA INSTALACIÓN APERTURA CB AVAL, INSTALADO EQUIPO DESK 3500-LECTOR CB - BASE SOPORTE -FUENTE DE PODER CABLE PACTH CORD 3 METROS - 20 ROLLOS REDEBAN CUBRE CLAVE,TARJETA SEMBRADA 3874, PRUEBAS OK , SE EXPLICA INGRESO AL MODULO AVAL - ADQUIRENCIA - DUPLICADO -ANULACION, CIERRE PARCIAL Y TOTAL</t>
  </si>
  <si>
    <t>AE000798</t>
  </si>
  <si>
    <t>TA-25-1318292</t>
  </si>
  <si>
    <t>90850827</t>
  </si>
  <si>
    <t>PAPELERIA Y MISCELANEA 3J</t>
  </si>
  <si>
    <t>FO-25-1857357</t>
  </si>
  <si>
    <t>20/11/2025 20-11-2025 SE REALIZA LLAMADA AL CLIENTE, SE HABLA CON LA SRA MARIA YAMILE HURTADO SEGURA SE VALIDA DIRECCIÓN OK, CANAL OK, TARJETA DE SEMBRADO OK, DISPONIBILIDAD TOTAL, SE CONFIRMA 4 ULTIMOS DIGITOS DE LA TARJETA: OK, LLAMAR EL DÍA LA INSTALACIÓN PARA CONFIRMAR VISITA// CONTACTO REALIZADO POR LA APP // FECHA PROGRAMADA: 24/11/2025 | 24/11/2025 SE REALIZA APERTURA DE CB AVAL, SE REALIZA INYECCIÓN DE SISTEMA Y VERSIÓN INICIALIZADA OK, SEMBRADO DE TARJETA OK, SE HABILITA CIERRE, PRUEBAS TELETÓN CON NOVEDAD, CUBRE CLAVE OK</t>
  </si>
  <si>
    <t>CA001049</t>
  </si>
  <si>
    <t>TA-25-1318293</t>
  </si>
  <si>
    <t>90790431</t>
  </si>
  <si>
    <t>PAPELNETLASA</t>
  </si>
  <si>
    <t>FO-25-1857362</t>
  </si>
  <si>
    <t>20/11/2025 20-11-2025 SE REALIZA LLAMADA AL CLIENTE, SE HABLA CON EL SR LITDMAN ALIRIO SANCHEZ AYALA SE VALIDA DIRECCIÓN OK, CANAL OK, TARJETA DE SEMBRADO OK, DISPONIBILIDAD TOTAL, SE CONFIRMA 4 ULTIMOS DIGITOS DE LA TARJETA: OK, LLAMAR EL DÍA LA INSTALACIÓN PARA CONFIRMAR VISITA// CONTACTO REALIZADO POR LA APP // FECHA PROGRAMADA: 24/11/2025 | 25/11/2025 SE REALIZA APERTURA AVAL SE CONFIGURA EQUIPO SE REALIZAN PRUEBAS OK SE REALIZAN PRUEBAS DE TELETÓN SALE FALLIDA POR CONVENIO CAÍDO SE REALIZA PRUEBA CON OTRO CONVENIO SALE EXITOSO</t>
  </si>
  <si>
    <t>VTZZZ408</t>
  </si>
  <si>
    <t>TA-25-1318294</t>
  </si>
  <si>
    <t>90852679</t>
  </si>
  <si>
    <t>VARIEDADES Y PIÑATERIA YC</t>
  </si>
  <si>
    <t>FO-25-1857364</t>
  </si>
  <si>
    <t>20/11/2025 20-11-2025 SE REALIZA LLAMADA AL CLIENTE, SE HABLA CON LA SRA CLEMENCIA ESTHER CUCAITA NIÑO SE VALIDA DIRECCIÓN OK, CANAL OK, TARJETA DE SEMBRADO OK, DISPONIBILIDAD TOTAL, SE CONFIRMA 4 ULTIMOS DIGITOS DE LA TARJETA: OK, LLAMAR EL DÍA LA INSTALACIÓN PARA CONFIRMAR VISITA// CONTACTO REALIZADO POR LA APP // FECHA PROGRAMADA: 24/11/2025 | 24/11/2025 SE REALIZA APERTURA AVAL SE CONFIGURA EQUIPO SE REALIZAN PRUEBAS DE TRANSACCIÓN OK PRUEBA TELETÓN SALE FALLIDA POR CAÍDA DEL CONVENIO SE REALIZA PRUEBA CON CLARO Y SALE EXITOSA</t>
  </si>
  <si>
    <t>CA004933</t>
  </si>
  <si>
    <t>TA-25-1318295</t>
  </si>
  <si>
    <t>90852175</t>
  </si>
  <si>
    <t>JUNANI17</t>
  </si>
  <si>
    <t>FO-25-1857369</t>
  </si>
  <si>
    <t>20/11/2025 20-11-2025 SE REALIZA LLAMADA AL CLIENTE, SE HABLA CON LA SRA JEIDY PAOLA CETINA SOTO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24/11/2025 | 24/11/2025 INSTALACIÓN DE CORRESPONSAL AVAL 
NO SÉ PUEDE REALIZAR PRUEBAS DE TELETÓN EFECTIVO YA QUE EL CONVENIO NO FUNCIONA SE DEJA EVIDENCIA 
TARJETA SEMBRANDO 3190
CLIENTE SIN TARJETA PARA HACER PRUEBAS</t>
  </si>
  <si>
    <t>CA002472</t>
  </si>
  <si>
    <t>TA-25-1318296</t>
  </si>
  <si>
    <t>90792787</t>
  </si>
  <si>
    <t>SERVIPLASTICOS PASTRANA</t>
  </si>
  <si>
    <t>FO-25-1857371</t>
  </si>
  <si>
    <t>21/11/2025 20-11-2025 INFORMACION DE LISTA INCOMPLETA, NO LLEGO EL NUMERO TELEFONICO PARA REALIZAR EL CONTACTO // 21-11-2025 SE REALIZA LLAMADA AL CLIENTE, SE HABLA CON LA SRA JAIDY LORENA LEMUS MONTILLA SE VALIDA DIRECCIÓN OK, CANAL OK, TARJETA DE SEMBRADO OK, DISPONIBILIDAD TOTAL, SE CONFIRMA 4 ULTIMOS DIGITOS DE LA TARJETA: OK, LLAMAR EL DÍA LA INSTALACIÓN PARA CONFIRMAR VISITA// CONTACTO REALIZADO POR LA APP // FECHA PROGRAMADA: 24/11/2025 | 24/11/2025 SE REALIZA CONFIGURACIÓN DE DATAFONO DEL CLIENTE, SE INSTALA LECTOR DE BARRAS, SE ENTREGAN 20 ROLLOS RBM, SE HACEN PRUEBAS DE TELETÓN, SALE RECHAZO GENERAL</t>
  </si>
  <si>
    <t>AE002678</t>
  </si>
  <si>
    <t>TA-25-1318297</t>
  </si>
  <si>
    <t>90852489</t>
  </si>
  <si>
    <t>SERVIRMOVIL</t>
  </si>
  <si>
    <t>FO-25-1857377</t>
  </si>
  <si>
    <t>21/11/2025 20-11-2025 SE REALIZA LLAMADA AL NUMERO DE LA LISTA EL CUAL TIMBRA PERO NADIE TOMA LA LLAMADA, SE REALIZARA NUEVO INTENTO EN OTRO MOMENTO DEL DIA // 21-11-2025 SE REALIZA LLAMADA AL CLIENTE, SE HABLA CON EL SR RAFAEL GIOVANNI SABOGAL MATEUS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24/11/2025 | 24/11/2025 INSTALACIÓN DE CORRESPONSAL AVAL PRUEBAS OK INDICACIONES AL CLIENTE CREACIÓN DE USUARIOS OK TARJETA SEMBRANDO 3052
NO SE REALIZA PRUEBAS CON TARJETA NI ADQUIRENCIA YA QUE NO SE CUENTA CON TARJETA 
NO SE REALIZA PRUEBAS DE TELETÓN YA QUE NO FUNCIONA EL CONVENIO</t>
  </si>
  <si>
    <t>DA003638</t>
  </si>
  <si>
    <t>TA-25-1318298</t>
  </si>
  <si>
    <t>90852113</t>
  </si>
  <si>
    <t>FIXEMOBILE SUPPORT</t>
  </si>
  <si>
    <t>FO-25-1857380</t>
  </si>
  <si>
    <t>21/11/2025 20-11-2025 SE REALIZA LLAMADA AL NUMERO DE LA LISTA EL CUAL TIMBRA PERO NADIE TOMA LA LLAMADA, SE REALIZARA NUEVO INTENTO EN OTRO MOMENTO DEL DIA // 21-11-2025 SE REALIZA LLAMADA AL CLIENTE, SE HABLA CON EL SR BRAYAN ALEJANDRO FIGUERA LINAREZ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24/11/2025 | 26/11/2025 SE REALIZA APERTURA AVAL, SE SIEMBRA TARJETA, SE INSTALA LECTORA, CUBRE TECLADO SE ENTREGAN 20 ROLLOS, CB REALIZA PRUEBAS DE FUNCIONAMIENTO OK PRUEBA TELETÓN FALLIDA CONVENIO CAÍDO</t>
  </si>
  <si>
    <t>CA002261</t>
  </si>
  <si>
    <t>TA-25-1318299</t>
  </si>
  <si>
    <t>90849755</t>
  </si>
  <si>
    <t>PUNTOSERVISABANABANK</t>
  </si>
  <si>
    <t>FO-25-1857381</t>
  </si>
  <si>
    <t>21/11/2025 20-11-2025 SE REALIZA LLAMADA AL NUMERO DE LA LISTA EL CUAL TIMBRA PERO NADIE TOMA LA LLAMADA, SE REALIZARA NUEVO INTENTO EN OTRO MOMENTO DEL DIA // 21-11-2025 SE REALIZA LLAMADA AL CLIENTE, SE HABLA CON LA SRA DEISY JOHANNA DIAZ PICO SE VALIDA DIRECCIÓN OK, CANAL OK, TARJETA DE SEMBRADO OK, DISPONIBILIDAD TOTAL, SE CONFIRMA 4 ULTIMOS DIGITOS DE LA TARJETA: OK, LLAMAR EL DÍA LA INSTALACIÓN PARA CONFIRMAR VISITA// CONTACTO REALIZADO POR LA APP // FECHA PROGRAMADA: 25/11/2025 | 25/11/2025 DATÁFONO YA ESTABA EN SITIO, SE INSTALA BASE DATÁFONO, LECTOR DE BARRAS Y 20 ROLLOS, SE INYECTA VERSIÓN 10.6, PRUEBAS Y LIMPIEZA DE EQUIPOS OK, TARJETA DE SEMBRADO # 9261. PRUEBAS DE TELETÓN CON FALLA DE RECHAZO GENERAL.</t>
  </si>
  <si>
    <t>DA004858</t>
  </si>
  <si>
    <t>TA-25-1318301</t>
  </si>
  <si>
    <t>FO-25-1857388</t>
  </si>
  <si>
    <t>21/11/2025 20-11-2025 SE REALIZA LLAMADA AL NUMERO DE LA LISTA EL CUAL TIMBRA PERO NADIE TOMA LA LLAMADA, SE REALIZARA NUEVO INTENTO EN OTRO MOMENTO DEL DIA // 21-11-2025 SE REALIZA LLAMADA AL CLIENTE, SE HABLA CON EL SR IVAN DAVID MOVILLA PARADA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24/11/2025 | 24/11/2025 SE REALIZA VISITA AL PUNTO, SE INSTALA CB AVAL, DATÁFONO LECTOR BASE, CABLEADO SE REALIZAN PRUEBAS, EL CLIENTE SUMINISTRA TARJETA PARA PRUEBA DE CONSULTA DE SALDO BANCO DE BOGOTA, PRUEBA DE TELETÓN NO FUNCIONA  TODO OK</t>
  </si>
  <si>
    <t>AE003698</t>
  </si>
  <si>
    <t>TA-25-1318302</t>
  </si>
  <si>
    <t>90164028</t>
  </si>
  <si>
    <t>MOVILCO - LA MADRID</t>
  </si>
  <si>
    <t>FO-25-1857392</t>
  </si>
  <si>
    <t>21/11/2025 20-11-2025 SE REALIZA LLAMADA AL NUMERO DE LA LISTA EL CUAL TIMBRA PERO NADIE TOMA LA LLAMADA, SE REALIZARA NUEVO INTENTO EN OTRO MOMENTO DEL DIA 21-11-2025 SE REALIZA LLAMADA AL CLIENTE, SE HABLA CON MOVILCO SAS SE VALIDA DIRECCIÓN OK, CANAL OK, TARJETA DE SEMBRADO OK, DISPONIBILIDAD TOTAL, SE CONFIRMA 4 ULTIMOS DIGITOS DE LA TARJETA: OK, LLAMAR EL DÍA LA INSTALACIÓN PARA CONFIRMAR VISITA// CONTACTO REALIZADO POR LA APP // FECHA PROGRAMADA: 24/11/2025 | 24/11/2025 SE REALIZA INSTALACION CORRESPONSAL BANCO BOGOTA, SE INSTALA BASE Y LECTORA YA QUE CLIENTE CUENTA CON DATAFONO. TRANSANCION  DE TELETON RECHAZO POR QUE HAY PROBLEMA CON EL BANCO Y CONVENIO</t>
  </si>
  <si>
    <t>FLZZZ936</t>
  </si>
  <si>
    <t>TA-25-1319978</t>
  </si>
  <si>
    <t>90858704</t>
  </si>
  <si>
    <t>YERAN</t>
  </si>
  <si>
    <t>FO-25-1859940</t>
  </si>
  <si>
    <t>21/11/2025 21-11-2025 SE REALIZA LLAMADA AL CLIENTE, SE HABLA CON LA SRA BELSY YADIRA LOZANO MURILLO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26/11/2025 | 27/11/2025 SE VISITA COMERCIO SE REALIZA LA INSTALACIÓN DE EQUIPO DATÁFONO OK, LECTOR DE BARRAS OK, VERSION 10.6 OK, PRUEBAS OK, LECTOR DE BARRAS OK, CB OPERATIVO. PRUEBA DE TELETÓN CON RECHAZO AÚN SE SIGUE PRESENTANDO LA NOVEDAD CON LA ENTIDAD, SE REALIZA PRUEBA CON OTRO CONVENIO QUEDANDO EXITOSA.</t>
  </si>
  <si>
    <t>FB001717</t>
  </si>
  <si>
    <t>TA-25-1319981</t>
  </si>
  <si>
    <t>FO-25-1859943</t>
  </si>
  <si>
    <t>21/11/2025 21-11-2025 SE REALIZA LLAMADA AL CLIENTE, SE HABLA CON PROYECCIONES Y SOLUCIONES DRD SAS SE VALIDA DIRECCIÓN OK, CANAL OK, TARJETA DE SEMBRADO OK, DISPONIBILIDAD TOTAL, SE CONFIRMA 4 ULTIMOS DIGITOS DE LA TARJETA: OK, LLAMAR EL DÍA LA INSTALACIÓN PARA CONFIRMAR VISITA// CONTACTO REALIZADO POR WHATSAPP // FECHA PROGRAMADA: 25/11/2025 | 26/11/2025 SE VISITA SITIO SE VERIFICA, SE REALIZA INSTALACIÓN DE DATÁFONO ESCANEAR FUENTE PODER CABLE DE RED, PAPELERIA, SEMBRADO TARJETA OK. PRUEBA TRX EXITOSA. PRUEBA DE TELETÓN CON RECHAZO AÚN SE SIGUE PRESENTANDO LA NOVEDAD CON LA ENTIDAD, SE REALIZA PRUEBA CON OTRO CONVENIO QUEDANDO EXITOSA.</t>
  </si>
  <si>
    <t>CA002359</t>
  </si>
  <si>
    <t>TA-25-1319984</t>
  </si>
  <si>
    <t>90162525</t>
  </si>
  <si>
    <t>PAPELERIA ALPES JAKN</t>
  </si>
  <si>
    <t>FO-25-1859945</t>
  </si>
  <si>
    <t>21/11/2025 21-11-2025 SE REALIZA LLAMADA AL CLIENTE, SE HABLA CON LA SRA LUZ ANGELA MORALES ROMERO SE VALIDA DIRECCIÓN OK, CANAL OK, TARJETA DE SEMBRADO OK, DISPONIBILIDAD TOTAL, SE CONFIRMA 4 ULTIMOS DIGITOS DE LA TARJETA: OK, LLAMAR EL DÍA LA INSTALACIÓN PARA CONFIRMAR VISITA// CONTACTO REALIZADO POR LA APP // FECHA PROGRAMADA: 25/11/2025 | 26/11/2025 SE VISITA COMERCIO, SE INSTALA DATÁFONO CON LECTORA, (SE PARAMETRIZA E INICIALIZA DATÁFONO), SE REALIZAN PRUEBAS, PRUEBA DE TELETÓN CON RECHAZO AÚN SE SIGUE PRESENTANDO LA NOVEDAD CON LA ENTIDAD, SE REALIZA PRUEBA CON OTRO CONVENIO QUEDANDO EXITOSA., SE ENTREGAN 20 ROLLOS RBM</t>
  </si>
  <si>
    <t>SRZZZ385</t>
  </si>
  <si>
    <t>TA-25-1327327</t>
  </si>
  <si>
    <t>90762109</t>
  </si>
  <si>
    <t>PAPELERIA CREATIVA JJ</t>
  </si>
  <si>
    <t>FO-25-1875998</t>
  </si>
  <si>
    <t>25/11/2025 24-11-2025 SE REALIZA LLAMADA AL NUMERO DE LA LISTA EL CUAL TIMBRA PERO NADIE CONTESTA, SE INTENTARA NUEVA GESTION EN OTRO MOMENTO // 25-11-2025 SE REALIZA LLAMADA AL CLIENTE, SE HABLA CON LA SR JENNIFER TORRES DAZA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26/11/2025 | 26/11/2025 SE REALIZA APERTURA DE CB AVAL SE INSTALA DATÁFONO, LECTORA, BASE, CABLE DE DATOS Y SE ENTREGA 20 ROLLOS REDEBAN. SE REALIZAN LAS PRUEBAS SOLICITADAS SE RECALCA PRUEBA TELETON INACTIVA Y NO HAY FACTURAS O TARJETAS PARA REALIZAR PRUEBA</t>
  </si>
  <si>
    <t>SSZZZ096</t>
  </si>
  <si>
    <t>TA-25-1327328</t>
  </si>
  <si>
    <t>90762198</t>
  </si>
  <si>
    <t>CONEXXION OUTSOURCING SAS</t>
  </si>
  <si>
    <t>FO-25-1876001</t>
  </si>
  <si>
    <t>25/11/2025 24-11-2025 SE REALIZA LLAMADA AL NUMERO DE LA LISTA EL CUAL TIMBRA PERO NADIE CONTESTA, SE INTENTARA NUEVA GESTION EN OTRO MOMENTO // 25-11-2025 SE REALIZA LLAMADA AL CLIENTE, SE HABLA CON CONEXXION OUTSOURCING SAS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26/11/2025 | 26/11/2025 LA PERSONÓ NO TIENE LA TARJETA DE SEMBRADO EN SITIO, SE REALIZA ESPERA DE 20 MINUTOS | 26/11/2025 SE REALIZA APERTURA DE CORRESPONSAL AVAL,SE COLOCA BASE, SE CONFIGURA EL DATÁFONO Y SE ENTREGA LOS ROLLOS. DEBIDO A QUE EL CONVENIO TELETÓN SE ENCUENTRA INACTIVO NO SALE LA TRANSACCIÓN, Y EN EL PUNTO NO TIENEN NINGUN RECIBO PARA REALIZAR LA PRUEBA</t>
  </si>
  <si>
    <t>SRZZZ195</t>
  </si>
  <si>
    <t>TA-25-1327329</t>
  </si>
  <si>
    <t>90848820</t>
  </si>
  <si>
    <t>PAPELERIA PLANETA DIGITAL</t>
  </si>
  <si>
    <t>FO-25-1876003</t>
  </si>
  <si>
    <t>25/11/2025 24-11-2025 SE REALIZA LLAMADA AL NUMERO DE LA LISTA EL CUAL TIMBRA PERO NADIE CONTESTA, SE INTENTARA NUEVA GESTION EN OTRO MOMENTO // 25-11-2025 SE REALIZA LLAMADA AL CLIENTE, SE HABLA CON LA SR LUZ EDILMA SALCEDO FONSECA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26/11/2025 | 26/11/2025 INSTALACIÓN AVAL CON DATAFONO LECTORA ROLLOS BASE FUENTE DATOS SERVICIO OPERATIVO PRUEBAS OK TRNA RBM SEMBRADO DE TARJETA CC MÓDULO COMPRA OK PRUEBA A CONVENIO TELETÓN NO EXITOSA CONVENIO DE ENCUENTRA INHABILITADO POR ENTIDAD EN ESPERA DE UNO NUEVO PARA PRUEBAS DE ESCANEA UNA FACTURA Y SE TOMA FOTO DE EL VALOR EN PANTALLA Y SE REALIZA UNA CONSIGNACIÓN POR 1 PESO A UNA CUENTA DE AHORROS AUTORIZADOS POR CLIENTE</t>
  </si>
  <si>
    <t>CA003194</t>
  </si>
  <si>
    <t>TA-25-1327331</t>
  </si>
  <si>
    <t>90855447</t>
  </si>
  <si>
    <t>VARIEDADES ZHARITA</t>
  </si>
  <si>
    <t>FO-25-1876015</t>
  </si>
  <si>
    <t>25/11/2025 24-11-2025 SE REALIZA LLAMADA AL NUMERO DE LA LISTA EL CUAL TIMBRA PERO NADIE CONTESTA, SE INTENTARA NUEVA GESTION EN OTRO MOMENTO // 25-11-2025 SE REALIZA LLAMADA AL CLIENTE, SE HABLA CON LA SR SARA JOHANA QUEMBA ESPITIA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26/11/2025 | 26/11/2025 SE VISITA COMERCIO APERTURA DE CB INSTALACIÓN EQUIPOS CAPACITACIÓN MANEJO POS... PRUEBAS EXITOSAS</t>
  </si>
  <si>
    <t>FB001693</t>
  </si>
  <si>
    <t>TA-25-1327332</t>
  </si>
  <si>
    <t>90857002</t>
  </si>
  <si>
    <t>TECNOMAY</t>
  </si>
  <si>
    <t>FO-25-1876021</t>
  </si>
  <si>
    <t>25/11/2025 24-11-2025 SE REALIZA LLAMADA AL NUMERO DE LA LISTA EL CUAL TIMBRA PERO NADIE CONTESTA, SE INTENTARA NUEVA GESTION EN OTRO MOMENTO // 25-11-2025 SE REALIZA LLAMADA AL CLIENTE, SE HABLA CON LA SR INGRI JOHANA AGREDO HERNANDEZ SE VALIDA DIRECCIÓN OK, CANAL OK, TARJETA DE SEMBRADO OK, DISPONIBILIDAD TOTAL, SE CONFIRMA 4 ULTIMOS DIGITOS DE LA TARJETA: NO - CLIENTE NO LA TIENE A LA MANO (SE LE COMPARTE DIGITOS ENVIADOS EN LISTA), LLAMAR EL DÍA LA INSTALACIÓN PARA CONFIRMAR VISITA LA SR INFORMA QUE LE INSTALARON UN DATAFONO INDALAMBRICO SIN LECTOR DE CODIGO DE BARRAS QUE SI SE LO PODRIAN INSTALAR O ESTE VIENE ASI // CONTACTO REALIZADO POR LA APP // FECHA PROGRAMADA: 27/11/2025 | 27/11/2025 SE INSTALA DATAFONO, LECTOR, CABLES Y FUENTE DE PODER, 20 ROLLOS, SE SIEMBRA TARJETA 9009, SE HACE PRUEBAS CN CONVENIO DIFERENTE  TELÉFONO DEBIDO A  LO RECHAZA, PRUEBAS OK VISITA EXITOSA</t>
  </si>
  <si>
    <t>FB001714</t>
  </si>
  <si>
    <t>TA-25-1327334</t>
  </si>
  <si>
    <t>90858276</t>
  </si>
  <si>
    <t>JHON EDISON PEREZ SUAREZ</t>
  </si>
  <si>
    <t>FO-25-1876028</t>
  </si>
  <si>
    <t>25/11/2025 24-11-2025 SE REALIZA LLAMADA AL NUMERO DE LA LISTA EL CUAL TIMBRA PERO NADIE CONTESTA, SE INTENTARA NUEVA GESTION EN OTRO MOMENTO // 25-11-2025 SE REALIZA LLAMADA AL CLIENTE, SE HABLA CON LA SÑRA JENNY PAOLA RODRIGUEZ PEÑA SE VALIDA DIRECCIÓN OK, CANAL OK, TARJETA DE SEMBRADO OK, DISPONIBILIDAD TOTAL, SE CONFIRMA 4 ULTIMOS DIGITOS DE LA TARJETA: OK, LLAMAR EL DÍA LA INSTALACIÓN PARA CONFIRMAR VISITA// CONTACTO REALIZADO POR LA APP // FECHA PROGRAMADA: 26/11/2025 | 26/11/2025 SE HACE PRESENCIA EN COMERCIO SE REALIZA ADECUACION DE 1 DATÁFONO Y INSTALACIÓN DE 1 LECTOR DE BARRAS CON SU RESPECTIVA BASE
SE CREA USUARIO Y CONTRASEÑA 
NO SE REALIZAN PRUEBAS DEBIDO A QUE EL CONVENIO 4998 TELETÓN ESTA ARROJANDO RECHAZO GENERAL Y NO HAY COMO HACER MAS PRUEBAS</t>
  </si>
  <si>
    <t>FB000734</t>
  </si>
  <si>
    <t>41807</t>
  </si>
  <si>
    <t>TA-25-1327336</t>
  </si>
  <si>
    <t>90844480</t>
  </si>
  <si>
    <t>TIMANA</t>
  </si>
  <si>
    <t>SOLUCIONES DE TRANSITO JIREH</t>
  </si>
  <si>
    <t>FO-25-1876033</t>
  </si>
  <si>
    <t>25/11/2025 24-11-2025 SE REALIZA LLAMADA AL NUMERO DE LA LISTA EL CUAL TIMBRA PERO NADIE CONTESTA, SE INTENTARA NUEVA GESTION EN OTRO MOMENTO // 25-11-2025 SE REALIZA LLAMADA AL CLIENTE, SE HABLA CON EL SR JOSE MESIAS COLLAZOS CUTIVA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27/11/2025 | 27/11/2025 SE CONFIGURA DATAFONO CON SOPORTE, LECTOR DE BARRAS, CABLEADO PARA LOS EQUIPOS, SE ENTREGA 20 ROLLOS DE PAPEL RBM, SE SIEMBRA TARJETA XXXX-XXXX-XXXX-0179, SE CREA USUARIO Y CLAVE CON EL CLIENTE, SE REALIZA PRUEBAS DE BANCO Y COMERCIO OK.PRUEBA DE TELETÓN CON RECHAZO AÚN SE SIGUE PRESENTANDO LA NOVEDAD CON LA ENTIDAD, SE REALIZA PRUEBA CON OTRO CONVENIO QUEDANDO EXITOSA.</t>
  </si>
  <si>
    <t>CA002491</t>
  </si>
  <si>
    <t>TA-25-1327337</t>
  </si>
  <si>
    <t>90858232</t>
  </si>
  <si>
    <t>PAPELERIA Y VARIEDADES J.L</t>
  </si>
  <si>
    <t>FO-25-1876036</t>
  </si>
  <si>
    <t>25/11/2025 24-11-2025 SE REALIZA LLAMADA AL NUMERO DE LA LISTA EL CUAL TIMBRA PERO NADIE CONTESTA, SE INTENTARA NUEVA GESTION EN OTRO MOMENTO//  25-11-2025 SE REALIZA LLAMADA AL CLIENTE, SE HABLA CON LA SÑRA ZORAYDA HERNANDEZ REBOLLEDO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26/11/2025 | 26/11/2025 SE REALIZA INSTALACIÓN DE CB AVAL SIN NOVEDAD. ‎SE REALIZARON PRUEBAS OPERATIVAS OKEY. ‎SE HABILITO CIERRE Y SE DEJAN CREADOS LOS USUARIOS. ‎ PRUEBA DE TELETÓN CON RECHAZO AÚN SE SIGUE PRESENTANDO LA NOVEDAD CON LA ENTIDAD, SE REALIZA PRUEBA CON OTRO CONVENIO QUEDANDO EXITOSA.</t>
  </si>
  <si>
    <t>FB000288</t>
  </si>
  <si>
    <t>TA-25-1327338</t>
  </si>
  <si>
    <t>90858685</t>
  </si>
  <si>
    <t>TIENDA Y MINIMERCADO LA BENDICION DE DIOS</t>
  </si>
  <si>
    <t>FO-25-1876041</t>
  </si>
  <si>
    <t>24/11/2025 24-11-2025 SE REALIZA LLAMADA AL CLIENTE, SE HABLA CON EL ESPOSO DE LA SRA LILIANA PALENCIA ARRIETA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26/11/2025 // HORARIO: 9 AM -1 PM Y DE 1 PM - 2 PM | 26/11/2025 SE REALIZA VISITA AL COMERCIO PARA REALIZAR LA INSTALACIÓN DEL CORRESPONSAL AVAL EXITOSO SE REALIZAN PRUEBAS EXITOSAS Y EL CB QUEDA OPERATIVO SE REALIZA PRUEBA DE TELETÓN PERO SALE RECHAZO GENERAL LO CUAL EL CLIENTE TIENE UN CONVENIO DONDE SE REALIZAN PRUEBAS EXITOSAS. DATAFONO YA SE ENCONTRABA EN EL COMERCIO</t>
  </si>
  <si>
    <t>TA-25-1327339</t>
  </si>
  <si>
    <t>90858644</t>
  </si>
  <si>
    <t>COSMETICOS Y VARIEDADES MARYESS</t>
  </si>
  <si>
    <t>FO-25-1876042</t>
  </si>
  <si>
    <t>25/11/2025 24-11-2025 SE REALIZA LLAMADA AL NUMERO DE LA ISTA EL CUAL TIMBRA PERO NADIE TOMA LA LLAMADA, SE DEJA MENSAJE DE WHATSAPP //  25-11-2025 SE REALIZA LLAMADA AL CLIENTE, SE HABLA CON LA SÑRA ZORAYDA HERNANDEZ REBOLLEDO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26/11/2025 | 26/11/2025 SE REALIZA APERTURA CB AVAL SE INSTALA DATAFONO LECTOR DE BARRAS BASE DE DATÁFONO USUARIO CAPACITACIÓN SEMBRADO DE TARJETA PRUEBAS OK CUBRE CLAVE OK. PRUEBA DE TELETÓN CON RECHAZO AÚN SE SIGUE PRESENTANDO LA NOVEDAD CON LA ENTIDAD, SE REALIZA PRUEBA CON OTRO CONVENIO QUEDANDO EXITOSA.</t>
  </si>
  <si>
    <t>FB002561</t>
  </si>
  <si>
    <t>TA-25-1327340</t>
  </si>
  <si>
    <t>90858595</t>
  </si>
  <si>
    <t>CREACIONES KAREN Y PAPELERIA</t>
  </si>
  <si>
    <t>FO-25-1876047</t>
  </si>
  <si>
    <t>24/11/2025 24-11-2025 SE REALIZA LLAMADA AL CLIENTE, SE HABLA CON LA SRA ADELIA MENDEZ CARDENAS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26/11/2025 | 26/11/2025 APERTURA AVAL OK SEMBRADO DE TARJETA OK USUARIOS OK SERVICIO OPERATIVO SIN PRUEBAS YA QUE NO SE CUENTA CON QUE REALIZARLAS CONVENIO 4998 YA NO FUNCIONA CONFIRMA RBM ADQUIRENCIA OK CLIENTE NO CUENTA CON ALGÚN PRODUCTO DEL GRUPO AVAL</t>
  </si>
  <si>
    <t>FB001829</t>
  </si>
  <si>
    <t>25154</t>
  </si>
  <si>
    <t>TA-25-1327341</t>
  </si>
  <si>
    <t>90848656</t>
  </si>
  <si>
    <t>CARMEN DE CARUPA</t>
  </si>
  <si>
    <t>DROGAS SAN JOSE C.P</t>
  </si>
  <si>
    <t>FO-25-1876052</t>
  </si>
  <si>
    <t>24/11/2025 24-11-2025 SE REALIZA LLAMADA AL CLIENTE, SE HABLA CON LA SRA ADELA GARZON FRESNEDA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26/11/2025 | 26/11/2025 SE VISITA COMERCIO, SE INSTALA CB AVAL, SE DEJA USUARIO DEL CLIENTE, SE REALIZAN PRUEBAS DE ADQUIRENCIA OL PERO LA PRUEBA DE TELETÓN NO SALE POR QUÉ EL CONVENIO ESTÁ PRESENTANDO ERROR (RG), SE HACE PRUEBAS DIFERENTE CON CUENTA DEL CLIENTE Y SALE EXITOSA, SE BRINDA CAPACITACIÓN DE USO BÁSICO, SE HABILITAN CIERRES, SE SIEMBRA TARJETA #3662</t>
  </si>
  <si>
    <t>AE004876</t>
  </si>
  <si>
    <t>TA-25-1327342</t>
  </si>
  <si>
    <t>90792534</t>
  </si>
  <si>
    <t>DISTRIBUIDORA COSECHA DE GLORIA</t>
  </si>
  <si>
    <t>FO-25-1876054</t>
  </si>
  <si>
    <t>25/11/2025 24-11-2025 SE REALIZA LLAMADA AL NUMERO DE LA LISTA EL CUAL TIMBRA PERO NADIE CONTESTA, SE INTENTARA NUEVA GESTION EN OTRO MOMENTO // 25-11-2025 SE REALIZA LLAMADA AL CLIENTE, SE HABLA CON LA SÑRA ZORAYDA HERNANDEZ REBOLLEDO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27/11/2025 | 27/11/2025 SE VISITA COMERCIO, NO SE REALIZA ACTIVIDAD POR DIRECCIÓN ERRADA Y EL COMERCIO NO CORRESPONDE AL DE LA IMPLEMENTACION. CLIENTE INDICA QUE HACE MENOS DE DOS MESES CAMBIO DE COMERCIO</t>
  </si>
  <si>
    <t>TA-25-1327343</t>
  </si>
  <si>
    <t>90788963</t>
  </si>
  <si>
    <t>HM FERRETERIA LA PLATA</t>
  </si>
  <si>
    <t>FO-25-1876065</t>
  </si>
  <si>
    <t>24/11/2025 24-11-2025 SE REALIZA LLAMADA AL CLIENTE, SE HABLA CON LA ADMINISTRADORA DEL SR HECTOR FABIO SANCHEZ LOZANO SE VALIDA DIRECCIÓN OK, CANAL OK, TARJETA DE SEMBRADO OK, DISPONIBILIDAD TOTAL, SE CONFIRMA 4 ULTIMOS DIGITOS DE LA TARJETA: OK, LLAMAR EL DÍA LA INSTALACIÓN PARA CONFIRMAR VISITA// CONTACTO REALIZADO POR LA APP // FECHA PROGRAMADA: 26/11/2025 | 26/11/2025 EN COMUNICACIÓN CON EL CLIENTE , INDICA QUE NOS RECIBE EL DIA DE MAÑANA JUEVES 27 DE NOVIEMBRE EN EL TRASCURSO DEL DÍA . | 27/11/2025 SE REALIZA VISITA AL PUNTO SE CONFIGURA CON ÉXITO EQUIPO ENVIADO AL CLIENTE SE SIEMBRA TARJETA #9708, SE INICIALIZA DE REALIZAN PRUEBAS OK, SE DEJAN 20 ROLLOS PAPEL RBM, SE DEJA EQUIPO CON VR 10.6, SE DEJA LECTORA. PRUEBA DE TELETÓN CON RECHAZO AÚN SE SIGUE PRESENTANDO LA NOVEDAD CON LA ENTIDAD, SE REALIZA PRUEBA CON OTRO CONVENIO QUEDANDO EXITOSA.</t>
  </si>
  <si>
    <t>CA001526</t>
  </si>
  <si>
    <t>TA-25-1327345</t>
  </si>
  <si>
    <t>90793931</t>
  </si>
  <si>
    <t>PUNTO RED Y MI CLARO MOVIL</t>
  </si>
  <si>
    <t>FO-25-1876075</t>
  </si>
  <si>
    <t>24/11/2025 24-11-2025 SE REALIZA LLAMADA AL CLIENTE, SE HABLA CON EL  ERNEY SANABRIA RODRIGUEZ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26/11/2025 // HORARIO: 8 AM A 8 PM LLAMAR ANTES DE IR | 26/11/2025 INSTALACIÓN AVAL CON DATAFONO LECTORA ROLLOS BASE FUENTE DATOS SERVICIO OPERATIVO PRUEBAS OK TRNA RBM SEMBRADO DE TARJETA CC MÓDULO COMPRA OK PRUEBA A CONVENIO TELETÓN NO EXITOSA CONVENIO DE ENCUENTRA INHABILITADO POR ENTIDAD EN ESPERA DE UNO NUEVO PARA PRUEBAS DE ESCANEA UNA FACTURA Y SE TOMA FOTO DE EL VALOR EN PANTALLA Y SE REALIZA UNA CONSIGNACIÓN POR 1 PESO A UNA CUENTA DE AHORROS AUTORIZADOS POR CLIENTE</t>
  </si>
  <si>
    <t>OB003830</t>
  </si>
  <si>
    <t>TA-25-1327346</t>
  </si>
  <si>
    <t>91360049</t>
  </si>
  <si>
    <t>COSMETICOS Y ESTETICA BELLAMENTE TU</t>
  </si>
  <si>
    <t>FO-25-1876078</t>
  </si>
  <si>
    <t>24/11/2025 24-11-2025 SE REALIZA LLAMADA AL CLIENTE, SE HABLA CON LA SRA ALBA ROCIO CACERES HERNANDEZ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26/11/2025 | 26/11/2025 SE REALIZA APERTURA CB AVAL SE INSTALA DATAFONO LECTOR DE BARRAS BASE DE DATÁFONO USUARIO CAPACITACIÓN SEMBRADO DE TARJETA PRUEBAS OK CUBRE CLAVE OK. PRUEBA DE TELETÓN CON RECHAZO AÚN SE SIGUE PRESENTANDO LA NOVEDAD CON LA ENTIDAD, SE REALIZA PRUEBA CON OTRO CONVENIO QUEDANDO EXITOSA.</t>
  </si>
  <si>
    <t>FB003637</t>
  </si>
  <si>
    <t>TA-25-1328502</t>
  </si>
  <si>
    <t>90849095</t>
  </si>
  <si>
    <t>CENTRO DE SOLUCIONES SELFIE</t>
  </si>
  <si>
    <t>FO-25-1879540</t>
  </si>
  <si>
    <t>26/11/2025 25-11-2025 SE REALIZA LLAMADA AL NUMERO FIJO COMPARTIDO EN LA LISTA EL CUAL TIMBRA PERO NADIE TOMA LA LLAMADA // 26-11-2025 SE REALIZA LLAMADA AL CLIENTE, SE HABLA CON EL SÑR CARLOS ROMEL ESTUPIÑAN NARANJO SE VALIDA DIRECCIÓN OK, CANAL OK, TARJETA DE SEMBRADO OK, DISPONIBILIDAD TOTAL, SE CONFIRMA 4 ULTIMOS DIGITOS DE LA TARJETA: OK, LLAMAR EL DÍA LA INSTALACIÓN PARA CONFIRMAR VISITA// CONTACTO REALIZADO POR LA APP // FECHA PROGRAMADA: 27/11/2025 | 27/11/2025 SE LOGRA COMUNICACION COMUNICACION CON EL CLIENTE QUIEN NOS INDICA QUE EL DIA DE HOY NO ES POSIBLE ATENDER LA VISITA YA QUE NO SE ENCUENTRA EN EL COMERCIO Y SE LLEVO LA TARJETA DE SEMBRADO, SE CONFIRMA VISITA PARA EL DIA DE MAÑANA A LAS 2PM, CLIENTE CONFORME | 28/11/2025 SE REALIZA INSTALACIÓN DE EQUIPOS Y ACCESORIOS, SE CAPACITA SOBRE ADQUIRENCIA Y SE HACEN PRUEBAS. PRUEBA DE TELETÓN CON RECHAZO AÚN SE SIGUE PRESENTANDO LA NOVEDAD CON LA ENTIDAD, SE REALIZA PRUEBA CON OTRO CONVENIO QUEDANDO EXITOSA.</t>
  </si>
  <si>
    <t>AE004984</t>
  </si>
  <si>
    <t>TA-25-1328503</t>
  </si>
  <si>
    <t>90855164</t>
  </si>
  <si>
    <t>ABARROTES LA HORMIGUITA</t>
  </si>
  <si>
    <t>FO-25-1879545</t>
  </si>
  <si>
    <t>25/11/2025 25-11-2025 SE REALIZA LLAMADA AL CLIENTE, SE HABLA CON EL SR HERNAN ALFONSO PAGUENA JIMENEZ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27/11/2025 | 27/11/2025 SE INSTALA CB AVAL OK. DATAFONO SE ENCUENTRA EN SITIO, SE INSTALA LECTOR, BASE OK. SE REALIZA SEMBRADO TARJETA NO 5742 DE FORMA EXITOSA.
PRUEBA CON CONVENIO 4998 SALE EN RECHAZO GENERAL.</t>
  </si>
  <si>
    <t>CA004658</t>
  </si>
  <si>
    <t>TA-25-1328507</t>
  </si>
  <si>
    <t>20267118</t>
  </si>
  <si>
    <t>DROGERIAS REBARATAS FAMILIAR</t>
  </si>
  <si>
    <t>FO-25-1879555</t>
  </si>
  <si>
    <t>26/11/2025 25-11-2025 SE REALIZA LLAMADA A LOS NUMEROS DE LISTA LOS CUALES TIMBRAN PERO NO SE TIENE RESPUESTA, SE HACE 3 INTENTOS. SE REALIZARA NUEVA GESTION EN OTRO MOMENTO // 26-11-2025 SE REALIZA LLAMADA AL CLIENTE, SE HABLA CON LA SÑRA BLANCA PATRICIA ROSERO ZUÑIGA SE VALIDA DIRECCIÓN OK, CANAL OK, TARJETA DE SEMBRADO OK, DISPONIBILIDAD TOTAL, SE CONFIRMA 4 ULTIMOS DIGITOS DE LA TARJETA: OK, LLAMAR EL DÍA LA INSTALACIÓN PARA CONFIRMAR VISITA// CONTACTO REALIZADO POR LA APP // FECHA PROGRAMADA: 27/11/2025 | 27/11/2025 SE LLEGA AL COMERCIO PARA REALIZAR APERTURA DEL CORRESPONSAL AVAL, PERO NO ES POSIBLE YA QUE EL CLIENTE AÚN NO HA RECIBIDO LA TARJETA DE SEMBRADO, LA TARJETA FUE ENVIADA A OTRO MUNICIPIO, POR LO QUE NO ES POSIBLE LA INSTALACIÓN.</t>
  </si>
  <si>
    <t>TA-25-1328509</t>
  </si>
  <si>
    <t>90790089</t>
  </si>
  <si>
    <t>DROGUERIA EL SAN JUDAS 2</t>
  </si>
  <si>
    <t>FO-25-1879563</t>
  </si>
  <si>
    <t>25/11/2025 25-11-2025 SE REALIZA LLAMADA AL CLIENTE, SE HABLA CON EL SR KAROL PERDOMO CARVAJAL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28/11/2025 | 28/11/2025 SE LLEGA A LA LOCAL INDICADO POR EL CLIENTE, PERO SE EVIDENCIA QUE EL LOCAL NO TIENE NOMENCLATURA SE PROCEDE A PEDIR RECIBO PÚBLICO Y CAMARA  DE COMERCIO PERO EN EL RECIBO DE ENERGÍA APARECE CRA 3 # 9 - 62 64 LA CASA DEL LADO DERECHO ESTÁ CON LA DIRECCIÓN CRA 3 # 9 - 64 Y LA DIRECCIÓN DEL LADO IZQUIERDO TIENE LA DIRECCIÓN CRA 3 # 9 70, POR TAL RAZÓN NO SE REALIZA INSTALACIÓN YA QUE LA DIRECCIÓN ESTÁ ERRADA Y NO COINCIDE PORQUE LA DIRECCIÓN DE LA ORDEN ES CRA 3 # 9 - 57, DE ACUERDO A LA DIRECCIÓN DE LA ORDEN EL COMERCIO DEBERÍA IR AL FRENTE EN LA NOMENCLATURA DE LOS IMPARES.</t>
  </si>
  <si>
    <t>TA-25-1330804</t>
  </si>
  <si>
    <t>90857023</t>
  </si>
  <si>
    <t>SONIA ROCIO CASTELLANOS REYES</t>
  </si>
  <si>
    <t>FO-25-1884425</t>
  </si>
  <si>
    <t>26/11/2025 26-11-2025 SE REALIZA LLAMADA AL CLIENTE, SE HABLA CON LA SRA SONIA ROCIO CASTELLANOS REYES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28/11/2025 | 28/11/2025 SE REALIZA INSTALACIÓN APERTURA CB AVAL, INSTALADO EQUIPO DESK 2600-LECTOR CB - MAGIC BOX - BASE SOPORTE -FUENTE DE PODER 2600- CABLE DATÁFONO 2600- 20 ROLLOS REDEBAN CUBRE CLAVE, CA LE PATCH CORD 3 METROS ,TARJETA SEMBRADA 4154, PRUEBAS OK , SE EXPLICA INGRESO AL MODULO AVAL - ADQUIRENCIA - DUPLICADO -ANULACION, CIERRE PARCIAL Y TOTAL</t>
  </si>
  <si>
    <t>FB001793</t>
  </si>
  <si>
    <t>ENTIDAD BANCARIA</t>
  </si>
  <si>
    <t>19336262</t>
  </si>
  <si>
    <t>YOLMA ROCIO RODRIGUEZ PENA</t>
  </si>
  <si>
    <t>FO-25-1741127</t>
  </si>
  <si>
    <t>27/10/2025 27-10 SE ESCALA PARA VISITA. LLAMAR ANTES DE VISITAR, CONFIRMAR FALLA Y DATOS. | 30/10/2025 SE REALIZA LLAMADA TELEFÓNICA Y SE HABLÓ CON LA SEÑORITA ROCÍO RODRÍGUEZ PEÑA PARA VERIFICAR FALLA , POR LO QUE ES NECESARIO VISITA TÉCNICA, POR LO ANTERIOR SE LE INFORMO QUE POR LOS ATENTADOS DE ORDEN PÚBLICO SUCEDIDOS EN EL DEPARTAMENTO DE ARAUCA ESTAMOS ESPERANDO LA ORDEN Y EL VUELO PARA ESTE DESPLAZAMIENTO, Y LA SIGUIENTE SEMANA LA ESTAREMOS LLAMANDO PARA LA RESPECTIVA VIEUTA | 31/10/2025 EN COMUNICACIÓN CON LA SEÑORA ROCIO AL MOVIL 3202543070, SE LE INFORMA QUE POR DISPONIBILIDAD DE VUELO HACIA LA ZONA, ESTARÍAMOS VISITANDO LA APARTIR DEL DÍA 4 DE NOVIEMBRE. | 05/11/2025 CB CON PUERTO IP EN DAÑO, CAMBIO DE DATAFONO, BORRADO E INYECCION DE SO +VER 10.6, CONFIGURACION CB OK, CUBRE CLAVE OK, PRUEBAS OK, SEMBRADO DE TARJETA #6987.</t>
  </si>
  <si>
    <t>II00O541</t>
  </si>
  <si>
    <t>89097511</t>
  </si>
  <si>
    <t>JESMAR PUERTO ASIS</t>
  </si>
  <si>
    <t>FO-25-1749238</t>
  </si>
  <si>
    <t>USUARIO</t>
  </si>
  <si>
    <t>MANTENIMIENTO</t>
  </si>
  <si>
    <t>MANTENIMIENTO GENERAL</t>
  </si>
  <si>
    <t>29/10/2025 29-10 EN COMUNICACIÓN CON LA SRA CLAUDIA LUFAN AL NÚMERO 3115320495 NOS CONFIRMA LA SOLICITUD, DATOS CORRECTOS, SE ESCALA PARA VISITA | 01/11/2025 SE DEBE REALIZAR DESPLZAMIENTO EL DIA MARTES YA QUE POR PROBLEMAS EN LA VIA HACIA PUTUMAYO NO SE PUEDE VIAJAR ESTA SEMANA. | 06/11/2025 SE INICIA DESPLAZAMIENTO | 06/11/2025 SE VISITA EL CB PARA REVISAR FALLA DE DATÁFONO POR LENTITUD Y REINICIOS, SE VALIDA FUNCIONAMIENTO ESTA OK, SE REALIZA BORRADO DE SO Y VERSIÓN SE INICIALIZA Y SE SIEMBRA TARJETA OK, SE HACE PRUEBAS OK EL CORRESPONSAL QUEDA OPERATIVO</t>
  </si>
  <si>
    <t>A1SZZ598</t>
  </si>
  <si>
    <t>12691002</t>
  </si>
  <si>
    <t>SU MERKA AUTOSERVICIO</t>
  </si>
  <si>
    <t>FO-25-1752526</t>
  </si>
  <si>
    <t>AVAL TARJETA DE SEMBRADO</t>
  </si>
  <si>
    <t>RESEMBRADO EXITOSO</t>
  </si>
  <si>
    <t>29/10/2025 29-10 SE AUTORIZA RESEMBRADO DE TARJETA POR LA RED, SE ESCALA PARA VISITA. LLAMAR ANTES DE VISITAR, CONFIRMAR FALLA Y DATOS. | 01/11/2025 SE RESIEMBRA TARJETA EXITOSMANTE TODO QUEDA OK</t>
  </si>
  <si>
    <t>9999T532</t>
  </si>
  <si>
    <t>73411</t>
  </si>
  <si>
    <t>16655367</t>
  </si>
  <si>
    <t>LIBANO</t>
  </si>
  <si>
    <t>MARYLUNA COMUNICACIONES</t>
  </si>
  <si>
    <t>FO-25-1752533</t>
  </si>
  <si>
    <t>29/10/2025 29-10 SE AUTORIZA RESEMBRADO DE TARJETA POR LA RED, SE ESCALA PARA VISITA. LLAMAR ANTES DE VISITAR, CONFIRMAR FALLA Y DATOS. | 04/11/2025 SE HACE BORRADO DE MEMORIA DEL DATÁFONO PORQUE ESTABA EN LA VERSIÓN 10.5 Y SE DEJA EN LA ACTUAL 10.6. SE HACE SEMBRADO DE TARJETA. SE HACEN PRUEBAS DE TRANSACCIONES TODO OK</t>
  </si>
  <si>
    <t>BL01O161</t>
  </si>
  <si>
    <t>21345723</t>
  </si>
  <si>
    <t>VARIEDADES EMMANUEL ALEJANDRO</t>
  </si>
  <si>
    <t>FO-25-1756932</t>
  </si>
  <si>
    <t>SIN CUPO HABILITADO</t>
  </si>
  <si>
    <t>30/10/2025 30-10 EN COMUNICACIÓN CON EL SR CARLOS CARVAJALINO AL NÚMERO 3202187315 NOS CONFIRMA SOLICITUD, DATOS CORRECTOS. SE ESCALA PARA VISITA | 01/11/2025 SE LLAMA AL CLIENTE PARA CONFIRMA EL SERVICIO Y ESTE INDICA QUE EL PROBLEMA QUE PRESETA ES CON LAS TRANSACCIONES, YA QUE TODAS LAS QUE INTETA REALIZAR LE SALE EN RECHAZO GENERAL, YA SEA CON TARJETA O SIN TARJETA, ESTE MISMO INFORMA QUE EL SERVICIO DE INTERNET SE ENCUENTRA OPERANDO CORRECTAMENTE, SE MANDA REPORTE A REDEBAN PERO ESTE NO DA RESPUESTA POR LO QUE LOS FINES  DE SEMANA CON FERIADO NO BRINDAN SOPORTE TECNICO | 04/11/2025 SE LLAMA AL CLIENTE Y ESTE MANIFIESTA QUE EN DIAS ANTERIORES NO LE PERMITIA REALIZAR NINGÚN TIPO DE TRANSACCIÓN, EL DIA DE HOY EL CLIENTE REALIZA PRUEBAS Y SOLO DEJA HACER RETIROS, PERO NO DEJA HACER RECAUDOS NI DEPOSITOS YA QUE SALE TRANSACCION DECLINADA Y QUE TIENE FONDOS INSUFICIENTE, EL CASO FUE ESCALADO CON REDEBAN Y ESTE MANIFIESTA QUE TIENE UN BLOQUEO EN EL SALDO Y POR ENDE EL CLIENTE DEBE LLAMAR A LA LINEA PARA QUE SE LO DESBLOQUEE, SE PROCEDE A LLAMAR AL CLIENTE E INDICARLE QUE DEBE HACER</t>
  </si>
  <si>
    <t>18421198</t>
  </si>
  <si>
    <t>AGROVET SAN ISIDRO LA ARGENTIN</t>
  </si>
  <si>
    <t>FO-25-1761757</t>
  </si>
  <si>
    <t>30/10/2025 30-10 SE ESCALA PARA VISITA. LLAMAR ANTES DE VISITAR, CONFIRMAR FALLA Y DATOS. | 01/11/2025 SE REALIZA VISITA AL PUNTO SE CAMBIA EQUIPO POR DAÑO ALERT IRRUPTION SE DEJA EQUIPO INSTALADO CON VR 10.6, SE REALIZAN PRUEBAS OK, SE SIEMBRA TARJETA #5515.</t>
  </si>
  <si>
    <t>II00B897</t>
  </si>
  <si>
    <t>82109380</t>
  </si>
  <si>
    <t>DIAPERS 1</t>
  </si>
  <si>
    <t>FO-25-1769554 | FO-25-1763840</t>
  </si>
  <si>
    <t>07/11/2025 SE REALIZA VISITA AL CB POR ORDEN DE APROBADO PENDIENTE, SE REALIZA LA VISITA PARA VERIFICAR SI YA SE PUEDEN REALIZAR TRANSACTIONES SE EVIDENCIA QUÉ SIGUE SALIENDO RECHAZO GENERAL SE ESCALA EL CASO CON REDEBAN Y YENI DE REDEBAN NOS INDICA QUE DEJAR LA TARJETA SEMBRADA Y EL EQUIPO EN FUNCIONAMIENTO Y SE LE INDICA AL USUARIO QUE ESTA SIENDO ESCALADO, QUE RETIREMOS DEL PUNTO</t>
  </si>
  <si>
    <t>10NZZ372</t>
  </si>
  <si>
    <t>66591207</t>
  </si>
  <si>
    <t>ESTACION DE SERVICIO LAS AMERICAS</t>
  </si>
  <si>
    <t>FO-25-1764782</t>
  </si>
  <si>
    <t>CANAL DEL COMERCIO</t>
  </si>
  <si>
    <t>31/10/2025 31-10 SE ESCALA PARA VISITA. LLAMAR ANTES DE VISITAR, CONFIRMAR FALLA Y DATOS. | 01/11/2025 EN COMUNICACIÓN CON LA CLIENTE, SEÑORA ANGIE SIERRA, AL NÚMERO CELULAR 3154643408, SE CONFIRMA QUE ACTUALMENTE EL PUNTO SE ENCUENTRA OPERANDO CORRECTAMENTE, CON COMUNICACIÓN EXITOSA.
LA CLIENTE INFORMA QUE NO AUTORIZA LA ATENCIÓN DE LA VISITA TÉCNICA HASTA QUE EL NUEVO PROVEEDOR DE INTERNET HAYA COMPLETADO LA INSTALACIÓN Y DEJADO OPERATIVO EL SERVICIO EN EL COMERCIO, A FIN DE REALIZAR POSTERIORMENTE LA CONFIGURACIÓN DE LAS DIRECCIONES IP DE COMUNICACIÓN PARA CADA EQUIPO.
SE LE INDICA A LA CLIENTE QUE, DADO LO ANTERIOR, SE PROCEDERÁ CON EL CIERRE DE LA ORDEN ACTUAL, Y QUE DEBERÁ COMUNICARSE NUEVAMENTE PARA SOLICITAR MANTENIMIENTO UNA VEZ EL COMERCIO CUENTE CON EL NUEVO CANAL DE COMUNICACIÓN HABILITADO.</t>
  </si>
  <si>
    <t>21328356</t>
  </si>
  <si>
    <t>CONECTING PEOPLE</t>
  </si>
  <si>
    <t>FO-25-1765216</t>
  </si>
  <si>
    <t>31/10/2025 31-10 SE ESCALA PARA VISITA. LLAMAR ANTES DE VISITAR, CONFIRMAR FALLA Y DATOS. | 01/11/2025 SE LLEGA A CORRESPONSAL SE VERIFICA FALLA DE REINICIO DE EQUIPO Y DESACTUALIZADA VERSION SE REALIZA CAMBIO DE FUENTE DE PODER Y ACTUALIZACIÓN DE VERSION SE CONFIGURA PARÁMETROS SE INICIALIZA SE REALIZA SEMBRADO DE TARJETA CREACIÓN DE USUARIOS PRUEBAS DE FUNCIONAMIENTO Y REINICIO EXITOSAS CB QUEDA OPERATIVO</t>
  </si>
  <si>
    <t>9RZZZ724</t>
  </si>
  <si>
    <t>89350548</t>
  </si>
  <si>
    <t>SERVICIOS INTEGRALES S</t>
  </si>
  <si>
    <t>FO-25-1765726</t>
  </si>
  <si>
    <t>31/10/2025 31-10 SE ESCALA PARA VISITA. LLAMAR ANTES DE VISITAR, CONFIRMAR FALLA Y DATOS. | 01/11/2025 SE LLEGA AL COMERCIO SE ESPERA POR MÁS DE 40 MINUTOS NO ABREN SE VALÍA CON LA PERSONA DE ASEO DEL CENTRO COMERCIAL LA CUAL INFORMA NO SABER EL HORARIO DE APERTURA DE ESE COMERCIO SE MARCA EL NÚMERO DE CONTACTO 3046262191 EN MÚLTIPLES OCASIONES NADIE RESPONDE SE DEJA EVIDENCIA FOTOGRÁFICA DEL SITIO CERRADO</t>
  </si>
  <si>
    <t>19377134</t>
  </si>
  <si>
    <t>COPYNET AA</t>
  </si>
  <si>
    <t>FO-25-1765728</t>
  </si>
  <si>
    <t>TRANSACCION NO PERMITIDA</t>
  </si>
  <si>
    <t>31/10/2025 31-10 SE ESCALA PARA VISITA. LLAMAR ANTES DE VISITAR, CONFIRMAR FALLA Y DATOS. | 01/11/2025 SE DEBE VALIDAR EL DIA MARTES YA QUE LA USUARIO NO LABORA LOS FINES DE SEMANA | 04/11/2025 SE LLAMA A COMERCIO INDICAN FUNCIONAMIENTO DE SERVICIOS OK, INDICAN QUE LA FALLA FUE SÓLO DURANTE LA CAÍDA QUE TUVO LA ENTIDAD PERO QUE YA ESTÁ FUNCIONANDO NORMALMENTE.</t>
  </si>
  <si>
    <t>16026353</t>
  </si>
  <si>
    <t>MISCELANEA MARA ANGEL</t>
  </si>
  <si>
    <t>FO-25-1766705</t>
  </si>
  <si>
    <t>31/10/2025 31-10 SE ESCALA PARA VISITA. LLAMAR ANTES DE VISITAR, CONFIRMAR FALLA Y DATOS. | 01/11/2025 SE REALIZA REALIZA CONFIGURACIÓN PARÁMETROS DE COMUNICACIÓN ADICIONAL SE ACTUALIZA DATAFONO VR 10.6 YA QUE DE ENCUENTRA EN 10.5 PRUEBA OK SE CREAN USUARIOS OK</t>
  </si>
  <si>
    <t>BBKZZ942</t>
  </si>
  <si>
    <t>88043097</t>
  </si>
  <si>
    <t>ADRIAN.COM</t>
  </si>
  <si>
    <t>FO-25-1767301</t>
  </si>
  <si>
    <t>31/10/2025 31-10 SE ESCALA PARA VISITA. LLAMAR ANTES DE VISITAR, CONFIRMAR FALLA Y DATOS. | 01/11/2025 SE REALIZA LLAMADA TELEFÓNICA AL 3227569246 PARA CONFIRMAR DIRECCIÓN ES INICIAR DESPLAZAMIENTO, CONTESTA LA SRA ADRIANA E INDICA QUE EL DATÁFONO SE ENCUENTRA FUNCIONANDO CON NORMALIDAD QUE EL DÍA DE AYER TUVO PROBLEMAS , SE LE ACLARA QUE SE TENÍA INTERMITENCIA CON LA ENTIDAD SEGÚN LO REPORTADO POR RBM, LA SRA ADRIANA INDICA QUE A LAS 18 DE AYER SE RESTABLECIÓ EL SERVICIO Y PUDO TRANSAR CON NORMALIDAD. CONFIRMA FUNCIONAMIENTO CON NORMALIDAD EL DÍA DE HOY.</t>
  </si>
  <si>
    <t>90763719</t>
  </si>
  <si>
    <t>EL COFRE DEL TESORO</t>
  </si>
  <si>
    <t>FO-25-1767302</t>
  </si>
  <si>
    <t>31/10/2025 31-10 SE ESCALA PARA VISITA. LLAMAR ANTES DE VISITAR, CONFIRMAR FALLA Y DATOS. | 01/11/2025 NO HAY SOPORTE CON REDEBAN PARA ATENDER INCIDENTE | 04/11/2025 SE LLEGA AL CB SE VÁLIDA DATÁFONO, EL DATÁFONO ESTÁ PRESENTANDO FALLA DE TRANSACCIÓN DECLINADA , SE ESCALA A EJECUTIVO DE REDEBAN EL CUAL ESCALA CON EL BANCO EL CUAN INDICA QUE LA TARJETA DE SEMBRADO SE ENCUENTRA DAÑADA, SE PRODUCE A INDICARLE AL CLIENTE QUE LE TOCA SOLICITAR UNA NUEVA Y PEDIR RESEMBRADO TARJETA,</t>
  </si>
  <si>
    <t>FWZZZ540</t>
  </si>
  <si>
    <t>89406128</t>
  </si>
  <si>
    <t>TEPAGA.COM</t>
  </si>
  <si>
    <t>FO-25-1767307</t>
  </si>
  <si>
    <t>01/11/2025 31-10 SE ESCALA PARA VISITA. LLAMAR ANTES DE VISITAR, CONFIRMAR FALLA Y DATOS. | 01/11/2025 SE REALIZA CAMBIO DE DATAFONO EN CB AVAL DEBIDO A IMPRESIÓN BORRADO Y EN OCASIONES NO AVANZA PAPEL, SE REALIZAN PRUEBAS OK.</t>
  </si>
  <si>
    <t>FAWZZ301</t>
  </si>
  <si>
    <t>15816</t>
  </si>
  <si>
    <t>16260499</t>
  </si>
  <si>
    <t>TOGÜI</t>
  </si>
  <si>
    <t>EXPENDIO DE CARNES EL CEBU TOG</t>
  </si>
  <si>
    <t>FO-25-1768081</t>
  </si>
  <si>
    <t>01/11/2025 01-11 SE ESCALA PARA VISITA. LLAMAR ANTES DE VISITAR, CONFIRMAR FALLA Y DATOS. | 01/11/2025 SE ESTABLECE COMUNICACIÓN CON EL CLIENTE PARA VALIDAR LA INCIDENCIA. EL CLIENTE MENCIONA QUE REALIZARÁ UNA NUEVA REVISIÓN CON EL EQUIPO Y SOLICITA QUE SE RESTABLEZCA LA COMUNICACIÓN …EN APROXIMADAMENTE MEDIA HORA PARA CONFIRMAR SI EL SERVICIO HA SIDO RESTABLECIDO O SI LA FALLA PERSISTE. | 01/11/2025 TRAS UNA NUEVA VALIDACIÓN TELEFÓNICA CON EL USUARIO, SE CONFIRMA QUE EL CORRESPONSAL HA RESTABLECIDO SU OPERATIVIDAD DE MANERA ADECUADA. EL CLIENTE HA PROPORCIONADO EVIDENCIA FOTOGRÁFICA DEL COMPROBANTE, LO QUE CORROBORA LA CORRECTA FUNCIONALIDAD DEL CORRESPONSAL. CLIENTE INDICA QUE CUALQUIER EVENTUALIDAD SERÁ COMUNICADA OPORTUNAMENTE A LA ENTIDAD BANCARIA.</t>
  </si>
  <si>
    <t>71868137</t>
  </si>
  <si>
    <t>EL FIJAZO MAYETON</t>
  </si>
  <si>
    <t>FO-25-1768179</t>
  </si>
  <si>
    <t>01/11/2025 01-11 EN COMUNICACION CONLA SRA JENNIFER HENAO AL NÚMERO 3136790990 NOS CONFIRMA LA SOLCIITUD, DATOS CORRECTOS, SE ESCALA PARA VISITA | 04/11/2025 SE REALIZA VERIFICACIÓN DE SERVICIO Y TODO ESTÁ FUNCIONANDO CON NORMALIDAD USUARIO REPORTA QUE YA LA ESTÁ DEJANDO PAGAR CRÉDITOS</t>
  </si>
  <si>
    <t>LA2ZZ878</t>
  </si>
  <si>
    <t>16086290</t>
  </si>
  <si>
    <t>COMUNICACIONES J.Q SAS</t>
  </si>
  <si>
    <t>FO-25-1768680</t>
  </si>
  <si>
    <t>01/11/2025 01-11 SE ESCALA PARA VISITA. LLAMAR ANTES DE VISITAR, CONFIRMAR FALLA Y DATOS. | 01/11/2025 SE REALIZA LLAMADA CON USUARIO EL CUAL INDICA QUE AYER PRESENTÓ FALLAS EN EL SERVICIO POR LA CAIDA DE LOS SERVICIOS DE BANCO DE BOGOTA, PERO INDICA QUE YA HOY LE TRABAJA CON NORMALIDAD Y SE ENCUENTRA TRANSACCIONANDO SERVICIO OK</t>
  </si>
  <si>
    <t>17380452</t>
  </si>
  <si>
    <t>GRUPO EXPRESS PRINCIPAL</t>
  </si>
  <si>
    <t>FO-25-1769057</t>
  </si>
  <si>
    <t>01/11/2025 01-11 SE ESCALA PARA VISITA. LLAMAR ANTES DE VISITAR, CONFIRMAR FALLA Y DATOS. | 02/11/2025 CLIENTE SOLO LABORA DE LUNES A SÁBADO, SE DEBE VALIDAR EL DÍA MARTES | 04/11/2025 SE VISITA CB. SE ENCUENTRA LECTORA SYMBOL QUE PERDIÓ CONFIGURACIÓN, SE CONFIGURA CON LOS CÓDIGOS DE BARRAS DE SYMBOL, SE REALIZAN PRUEBAS TX EXITOSAS. QUEDA OPERATIVO</t>
  </si>
  <si>
    <t>VGZZZ217</t>
  </si>
  <si>
    <t>89476531</t>
  </si>
  <si>
    <t>DROGUERIA UNIFAMILIAR 1</t>
  </si>
  <si>
    <t>FO-25-1775487</t>
  </si>
  <si>
    <t>04/11/2025 SE LLEGA A LA DIRECCIÓN INDICADA Y SE REALIZA MANTENIMIENTO A DATÁFONO, CONFIGURACIÓN Y VERSIONAMIENTO OK, USUARIO OK, SEMBRADO OK, SE REALIZAN PRUEBAS ÉXITOSAS</t>
  </si>
  <si>
    <t>SEZZZ894</t>
  </si>
  <si>
    <t>15953979</t>
  </si>
  <si>
    <t>MERCATODO CIUDAD VERDE</t>
  </si>
  <si>
    <t>FO-25-1775485</t>
  </si>
  <si>
    <t>05/11/2025 SE REALIZA MANTENIMIENTO DE TAPA DE IMPRESORA SE REALIZAN PRUEBAS POR 1 PESO</t>
  </si>
  <si>
    <t>BBBGZ813</t>
  </si>
  <si>
    <t>25701756</t>
  </si>
  <si>
    <t>COOLCARRETO</t>
  </si>
  <si>
    <t>FO-25-1778203</t>
  </si>
  <si>
    <t>05/11/2025 SE REALIZA GESTIÓN TELEFÓNICA, SE ESCALA LA FALLA CON REDEBAN, REDEBAN RESPONDE: REALIZANDO LAS CORRESPONDIENTES VALIDACIONES ME CONFIRMA OPERACIONES QUE EL RECHAZO ES POR LA ENTIDAD CON CAUSAL 5070, POR FAVOR PROCEDER CON EL CIERRE DEL CASO, ESTE ESCALAMIENTO LO REALIZÓ EL COORDINADOR DE LA ZONA POR MEDIO DE CORREO ELECTRÓNICO.</t>
  </si>
  <si>
    <t>61177572</t>
  </si>
  <si>
    <t>ALMACEN DE REPUESTO DE MOTOS EL FLACO</t>
  </si>
  <si>
    <t>FO-25-1777969</t>
  </si>
  <si>
    <t>07/11/2025 SE REALIZA VISITA A COMERCIO SE REALIZA BORRADO E INICIALIZACIÓN DE S.O VERSIÓN 10.6 SE REALIZAN PRUEBAS OK SIN NOVEDADES</t>
  </si>
  <si>
    <t>FA007143</t>
  </si>
  <si>
    <t>17938143</t>
  </si>
  <si>
    <t>MOVILES R ROLDAN COLOMBIA</t>
  </si>
  <si>
    <t>FO-25-1777965</t>
  </si>
  <si>
    <t>05/11/2025 SE CAMBIA EQUIPO POR REINICIO CONSTANTE AL PARECER SE DEBE A UN CORTO SE TRATÓ DE FORMATEAR Y CARGAR SO PERO NO PERMITE QUE CARGUE SO SE HACEN PRUEBAS TODO QUEDA OK</t>
  </si>
  <si>
    <t>9B006445</t>
  </si>
  <si>
    <t>89528451</t>
  </si>
  <si>
    <t>FERRENOVABLES</t>
  </si>
  <si>
    <t>FO-25-1777960</t>
  </si>
  <si>
    <t>05/11/2025 SE REALIZA VISITA AL SITIO, SE DETECTA DAÑO EN LA FUENTE DE PODER, SE REALIZA CAMBIO DE ACCESORIO SE REALIZAN PRUEBAS, TODO OK</t>
  </si>
  <si>
    <t>FBZZZ077</t>
  </si>
  <si>
    <t>87834054</t>
  </si>
  <si>
    <t>SERVIEFECTIVOS</t>
  </si>
  <si>
    <t>FO-25-1777956</t>
  </si>
  <si>
    <t>05/11/2025 SE LLEGA AL CB Y SE REALIZA CAMBIO DE EQUIPO, SE INSTALA VERSIÓN Y SE INICIALIZA, LA FALLA CONTINUA CON EL RECHAZO GENERAL, SE VAYA CON YENNY GARZÓN DE REDEBAN QUIEN MANIFESTÓ RETIRARME DEL CB DEJANDO LA TARJETA SEMBRADA CON SUS USUARIOS CREADOS, MANIFIESTANDO QUE VA A ESCALAR EL CASO A LA ENTIDAD.</t>
  </si>
  <si>
    <t>V1MZZ047</t>
  </si>
  <si>
    <t>15324437</t>
  </si>
  <si>
    <t>SALA DE INTERNET MYSPACE COM</t>
  </si>
  <si>
    <t>FO-25-1777951</t>
  </si>
  <si>
    <t>05/11/2025 CAMBIO DE 2 DATAFONOS QUE PRESENTA FALLAS EN TECLADO DURO Y BORROSO SE HACEN PRUEBAS EXITOSAS</t>
  </si>
  <si>
    <t>A1WZZ539-A007Z133</t>
  </si>
  <si>
    <t>13447206</t>
  </si>
  <si>
    <t>DROGUERIA Y PERF SANTA RITA</t>
  </si>
  <si>
    <t>FO-25-1777948</t>
  </si>
  <si>
    <t>05/11/2025 SE VISITA COMERCIO, SE VERIFICA CONEXIONES EN OPTIMAS CONDICIONES SE REALIZA INSTALACIÓN VERSION 10.6 OK, SE REALIZAN PRUEBAS OK, LECTOR DE BARRAS OK, CB OPERATIVO</t>
  </si>
  <si>
    <t>IZ0FZ917</t>
  </si>
  <si>
    <t>13796461</t>
  </si>
  <si>
    <t>SAN JUAN DE ARAMA</t>
  </si>
  <si>
    <t>CONSUERTE SAN JUAN DE ARAMA</t>
  </si>
  <si>
    <t>FO-25-1779355</t>
  </si>
  <si>
    <t>06/11/2025 SE REALIZA ACTUALIZACIÓN DE VERSION Y CAMBIO DE CABLE MAHIC BOX</t>
  </si>
  <si>
    <t>JAAAY605 - JAADZ965</t>
  </si>
  <si>
    <t>52354</t>
  </si>
  <si>
    <t>89399636</t>
  </si>
  <si>
    <t>IMUES</t>
  </si>
  <si>
    <t>COMPUE-CELL Y PAPELERIA RM</t>
  </si>
  <si>
    <t>FO-25-1777940</t>
  </si>
  <si>
    <t>05/11/2025 SE VISITA CB. SE ENCUENTRA DATAFONO CON ALERT IRRUPTION. SE REALIZA CAMBIO DE EQUIPO, SE REALIZA SEMBRADO DE TARJETA, SE CREAN USUARIOS. SE REALIZA. PRUEBAS DE CB Y COMERCIO EXITOSAS. QUEDA OPERATIVO</t>
  </si>
  <si>
    <t>FAVZZ775</t>
  </si>
  <si>
    <t>21081849</t>
  </si>
  <si>
    <t>DYM INTERCOMUNICACIONES</t>
  </si>
  <si>
    <t>FO-25-1777938</t>
  </si>
  <si>
    <t>05/11/2025 SE REALIZA CAMBIO DE DATÁFONO POR ALERT IRRUPTION. SE REALIZA PRUEBAS EXITOSAS SIN NOVEDAD ESPECIAL. CORRESPONSAL QUEDA OPERATIVO SIN NOVEDAD</t>
  </si>
  <si>
    <t>IQZZZ632</t>
  </si>
  <si>
    <t>54700000</t>
  </si>
  <si>
    <t>MULTIPAGOS SAYLI</t>
  </si>
  <si>
    <t>FO-25-1777944</t>
  </si>
  <si>
    <t>05/11/2025 SE REALIZA ACTUALIZACIÓN DE VERSIÓN, SE REALIZA SEMBRADO DE TARJETA 4760, SE HABILITAN CIERRES, SE CREA USUARIO OPERADOR, SE ACTUALIZA DIRECCIÓN EN VOUCHER, PRUEBA TELETÓN OK.</t>
  </si>
  <si>
    <t>TVCZZ630</t>
  </si>
  <si>
    <t>16104366</t>
  </si>
  <si>
    <t>AUTOSERVICIO Y MISCELANEA JR</t>
  </si>
  <si>
    <t>FO-25-1780807</t>
  </si>
  <si>
    <t>EXCEDE INTENTOS DE PIN</t>
  </si>
  <si>
    <t>05/11/2025 SE ESCALA CASO A LA RED SEGUN LA FALLA PRESENTADA ** LA RED AUTORIZA EL CIERRE DE LA ACTIVIDA YA QUE EL PROBLEMA ES DE LA ENTIDAD Y DARA RESPUESTA LO ANTES POSIBLE</t>
  </si>
  <si>
    <t>17591850</t>
  </si>
  <si>
    <t>PDV SAN ANTONIO</t>
  </si>
  <si>
    <t>FO-25-1778813</t>
  </si>
  <si>
    <t>05/11/2025 COMERCIO CERRADO, NO ES POSIBLE ATENDER INCIDENTE | 05/11/2025 SE REALIZA DESPLAZAMIENTO A COMERCIO, SE ENCUENTRA COMERCIO CERRADO.</t>
  </si>
  <si>
    <t>SIN INFORMACIÓN</t>
  </si>
  <si>
    <t>20481230</t>
  </si>
  <si>
    <t>MULTISERVICIOS JC</t>
  </si>
  <si>
    <t>FO-25-1781106</t>
  </si>
  <si>
    <t>07/11/2025 SE REALIZA CAMBIO DE DATAFONO ALERTADO, SE DEJA DSK2600 SE SIEMBRA TARJETA 7105 , SE HACEN PRUEBAS OK VISITA EXITOSA</t>
  </si>
  <si>
    <t>IISZZ303</t>
  </si>
  <si>
    <t>47545</t>
  </si>
  <si>
    <t>16323263</t>
  </si>
  <si>
    <t>PIJIÑO DEL CARMEN</t>
  </si>
  <si>
    <t>MAC DROGAS N 2</t>
  </si>
  <si>
    <t>FO-25-1781103</t>
  </si>
  <si>
    <t>11/11/2025 SE REALIZA COMUNICACIÓN CON EL CLIENTE INFORMA QUE CUENTA CON LA TARJETA, AL MOMENTO DE LA VISITA INFORMA QUE NO LA ENCUENTRA, NO SE PUEDE PROCEDER CON EL CAMBIO Y SE LE INFORMA AL CLIENTE QUE DEBE COMUNICARSE CON EL BANCO</t>
  </si>
  <si>
    <t>111MZ489</t>
  </si>
  <si>
    <t>15848492</t>
  </si>
  <si>
    <t>NELSY BERNAL DUARTE</t>
  </si>
  <si>
    <t>FO-25-1782465</t>
  </si>
  <si>
    <t>06/11/2025 SE LLEGA AL CB POR SOLICITUD VAUCHER NO IMPRIME, SE VERIFICA EL DATÁFONO Y SE EVIDENCIA QUE TIENE UNA VERSIÓN PILOTO QUE FUE ACTUALIZADO DESDE REDEBAN, ME COMUNICO CON REDEBAN PARA COMENTARLES LA NOVEDAD Y ME COMUNICAN QUE EFECTIVAMENTE HABÍAN REALIZADO EN ESTE PUNTO LA ACTUALIZACIÓN LES COMENTO QUE LA USUARIA NO ESTÁ CONFORME CON LA ACTUALIZACIÓN Y ME HACEN SABER QUE SI LA USUARIA DECIDE TENER DE NUEVO LA VERSIÓN 10.6 QUE REALICE LA INSTALACIÓN DE ESTA, REALIZÓ LA INSTALACIÓN DE LA VERSIÓN 10.6 Y SEMBRADO DE TARJETA PERO ALA HORA DE REALIZAR LA PRUEBAS SALE RECHAZO GENERAL ESCALÓ EL CASO CON REDEBAN DONDE ME INDICAN  QUE EL RECHAZO ES POR PARTE DE LA ENTIDAD ME CONFIRMAN QUE DEJÉ SEMBRADA LA TARJETA Y ME RETIRÉ DEL PUNTO.</t>
  </si>
  <si>
    <t>BBBB9270</t>
  </si>
  <si>
    <t>21138771</t>
  </si>
  <si>
    <t>DROGUERIA BETAPHARMA</t>
  </si>
  <si>
    <t>FO-25-1782461</t>
  </si>
  <si>
    <t>06/11/2025 SE REALIZA VISITA DE CAMPO ENCONTRADO QUE COMERCIO ARROJA ERROR "COMPROBANTE NO EXISTE" EN LAS TRANSACCIONES DE RECAUDO,  SE ESCALA CASO A REDEBAN CON EL FIN DE VALIDAR DICHO ERROR, LA SRTA MAYRA ALEJANDRA SILVA DE REDEBAN NOS INFORMA QUE EL APARECER ES PROBLEMA  DE LA ENTIDAD Y QUE EL COMERCIO DEBE VALIDAR CON EL ASESOR PARA VERIFICAR EL MOTIVO DEL ERROR, NO SE ACTUALIZA EQUIPO DEBIDO A QUE LA TARJETA QUE SUMINISTRA EL CLIENTE NO ES LA ASIGANADA AL CB, AUTORIZA CIERRE DE SOLICITUD</t>
  </si>
  <si>
    <t>KA004653</t>
  </si>
  <si>
    <t>89246343</t>
  </si>
  <si>
    <t>VIVA E FARMA</t>
  </si>
  <si>
    <t>FO-25-1782454</t>
  </si>
  <si>
    <t>06/11/2025 SE CAMBIA CABLE MAGICBOX AVERIADO, SE DEJAN SERVICIOS FUNCIONANDO CORRECTAMENTE</t>
  </si>
  <si>
    <t>LAPZZ331</t>
  </si>
  <si>
    <t>15753</t>
  </si>
  <si>
    <t>14107064</t>
  </si>
  <si>
    <t>SOATA</t>
  </si>
  <si>
    <t>JER SUC SOATA</t>
  </si>
  <si>
    <t>FO-25-1782452</t>
  </si>
  <si>
    <t>06/11/2025 SE REALIZA VISITA AL COMERCIO, SE CAMBIA EQUIPO POR DAÑO, EQUIPO SE BLOQUEA Y SE REINICIA, PRUEBAS OK.</t>
  </si>
  <si>
    <t>EZZZZ669</t>
  </si>
  <si>
    <t>FO-25-1782450</t>
  </si>
  <si>
    <t>06/11/2025 SE LLEGA COMERCIO SE VALIDA CERRADO SE ESPERA POR MÁS DE 30 MINUTOS Y NO ABREN SE MARCA AL CONTACTO 3046262191 NADIE RESPONDE</t>
  </si>
  <si>
    <t>64290927</t>
  </si>
  <si>
    <t>VARIEDADES SAK</t>
  </si>
  <si>
    <t>FO-25-1783253</t>
  </si>
  <si>
    <t>TARJETA USO RESTRINGIDO</t>
  </si>
  <si>
    <t>05/11/2025 SE ESCALA CASO A LA RED SEGUN LA FALLA PRESENTADA ** LA RED AUTORIZA EL CIERRE DE LA ACTIVIDA YA QUE EL PROBLEMA ES DE LA ENTIDAD Y DARÁ RESPUESTA LO ANTES POSIBLE</t>
  </si>
  <si>
    <t>HERNANDEZ ROJAS JOSE MAURICIO</t>
  </si>
  <si>
    <t>15599</t>
  </si>
  <si>
    <t>90186059</t>
  </si>
  <si>
    <t>RAMIRIQUI</t>
  </si>
  <si>
    <t>PAÑALERA EMILU</t>
  </si>
  <si>
    <t>FO-25-1783255</t>
  </si>
  <si>
    <t>MONTO INVALIDO</t>
  </si>
  <si>
    <t>06/11/2025 SE REALIZA LA VISITA AL COMERCIO, EFECTUANDO LAS VALIDACIONES PERTINENTES. SE PROCEDE AL BORRADO DEL EQUIPO, CARGANDO EL SISTEMA OPERATIVO Y SU VERSIÓN 10.5 , SE REALIZA SEMBRADO DE TARJETA  3316 CORRECTAMENTE . SE LLEVAN A CABO LAS PRUEBAS, OBTENIENDO RESULTADOS EXITOSOS CON MONTOS DE UN PESO, PERO AL REALIZAR PRUEBAS CON VALORES SUPERIORES EN TRANSACCIÓN DE RETIROS SE PRESENTA EL ERROR DE “MONTO INVÁLIDO”. ESTA MISMA SITUACIÓN OCURRE EN LAS TRANSACCIONES DE ADQUIRENCIA COMPRAS DE COMERCIO DONDE ÚNICAMENTE SE PERMITEN PRUEBAS CON MONTOS DE UN PESO, Y SE BLOQUEAN LAS TRANSACCIONES CON VALORES MAYORES A DIEZ PESOS, GENERANDO EL MISMO ERROR MONTO INVALIDO .SE PROCEDE AL ESCALAMIENTO CON LA RED RBM (REDEBAN), DONDE SE REMITE LA INFORMACIÓN Y SE CONFIRMA QUE EL CASO QUEDA ESCALADO CON LA ENTIDAD CORRESPONDIENTE. SE PROCEDE A CERRAR ORDEN .</t>
  </si>
  <si>
    <t>VIZZZ308</t>
  </si>
  <si>
    <t>14824049</t>
  </si>
  <si>
    <t>DROGUERIA M Y M</t>
  </si>
  <si>
    <t>FO-25-1783254</t>
  </si>
  <si>
    <t>06/11/2025 SE CAMBIA CABLE TEF SE ENCUENTRA QUEBRADO</t>
  </si>
  <si>
    <t>AIZZZ165</t>
  </si>
  <si>
    <t>19361815</t>
  </si>
  <si>
    <t>DISTRIQUESOS Y CONGELADOS</t>
  </si>
  <si>
    <t>FO-25-1783682</t>
  </si>
  <si>
    <t>06/11/2025 SE REALIZA CAMBIO DE EQUIPO IMPRESORA MALA G3 Y DETERIORO, CB AVAL BANCO DE BOGOTÁ MIXTO, PRUEBAS COMERCIO OK, PRUEBAS MÓDULO CB FONDOS INSUFICIENTES</t>
  </si>
  <si>
    <t>AD00T802</t>
  </si>
  <si>
    <t>52821915</t>
  </si>
  <si>
    <t>VARIEDADES Y TECNOLOGIA MI DIOS</t>
  </si>
  <si>
    <t>FO-25-1784131</t>
  </si>
  <si>
    <t>06/11/2025 SE REALIZA CAMBIO DE EQUIPO, POR DAÑO EN LAS TECLAS.
SE REALIZAN PRUEBAS OPERATIVAS SIN NOVEDAD.
CB QUEDA SIN NOVEDAD.</t>
  </si>
  <si>
    <t>EF1ZZ771</t>
  </si>
  <si>
    <t>FO-25-1784681</t>
  </si>
  <si>
    <t>USUARIOS</t>
  </si>
  <si>
    <t>USUARIOS BLOQUEADOS</t>
  </si>
  <si>
    <t>06/11/2025 SE CREA USUARIOS NUEVOS POR OLVIDO DE USUARIO ANTIGUO, CB AVAL BANCO DE BOGOTÁ, PRUEBAS OK</t>
  </si>
  <si>
    <t>18715763</t>
  </si>
  <si>
    <t>JANN CELPHONE CVS CENTRO</t>
  </si>
  <si>
    <t>FO-25-1784682</t>
  </si>
  <si>
    <t>06/11/2025 SE REALIZA ADECUACIÓNES SE CAMBIA MAGINBOX Y CABLE DE ETERNET ENTREGANDO OPERATIVO</t>
  </si>
  <si>
    <t>BA00F711</t>
  </si>
  <si>
    <t>90157907</t>
  </si>
  <si>
    <t>PET STORE JD</t>
  </si>
  <si>
    <t>FO-25-1784684</t>
  </si>
  <si>
    <t>06/11/2025 SE REALIZA VERIFICACIÓN DE SERVICIOS Y SE IDENTIFICA QUE RETIROS POR CÓDIGO OTP DECLINA LA TX SALE LLAME AL EMISOR, LOS DEMÁS SERVICIOS ESTÁN FUNCIONANDO CORRECTAMENTE</t>
  </si>
  <si>
    <t>VBZZZ270</t>
  </si>
  <si>
    <t>13074968</t>
  </si>
  <si>
    <t>PRECIO MENOS M G</t>
  </si>
  <si>
    <t>FO-25-1786032</t>
  </si>
  <si>
    <t>07/11/2025 SE REALIZA VISITA DE CAMPO ENCONTRADO  QUE EQUIPO ARROJA ERROR EN TODAS LAS TRANSACCIONES "COMPROBANTE NO EXISTE", SE ACTUALIZA EQUIPO Y SE HACE RESEMBRADO DE TARJETA, LUEGO DE ELLO SE ESCALA A LA SRTA PAOLA GARZON DE REDEBAN QUIEN LUEGO DE UN TIEMPO INFORMA QUE EL CASO QUEDA ESCALADO A LA ENTIDAD Y AUTORIZA CIERRE DE SOLICTUD.</t>
  </si>
  <si>
    <t>IZ004939</t>
  </si>
  <si>
    <t>89285689</t>
  </si>
  <si>
    <t>MULTISERVICIOS JULIO</t>
  </si>
  <si>
    <t>FO-25-1786035</t>
  </si>
  <si>
    <t>06/11/2025 SE ESCALA CASO A LA RED PARA VALIDAR FALLAS CON LA ENTIDAD** NOS CONFIRMAN CIERRE DE ACTIVIDAD POR NOVEDAD CON EL BANCO</t>
  </si>
  <si>
    <t>16644247</t>
  </si>
  <si>
    <t>SUPERTIENDA EXPRESS@TE</t>
  </si>
  <si>
    <t>FO-25-1786041</t>
  </si>
  <si>
    <t>06/11/2025 SE VISITA COMERCIO, SE REVISA FUNCIONAMIENTO DE POS Y LECTORA, SE EVIDENCIA DETERIORO DE CABLE DE LA LECTORA, SE CAMBIA LECTORA, SE REALIZAN PRUEBAS, PRUEBAS OK A CONFORMIDAD DE CLIENTE</t>
  </si>
  <si>
    <t>V1KZZ162</t>
  </si>
  <si>
    <t>90143522</t>
  </si>
  <si>
    <t>GLAMOUR ROSADO</t>
  </si>
  <si>
    <t>FO-25-1786281</t>
  </si>
  <si>
    <t>06/11/2025 06-11 SE ESCALA PARA VISITA. LLAMAR ANTES DE VISITAR, CONFIRMAR FALLA Y DATOS. | 07/11/2025 SE REALIZA CONTACTO TELEFÓNICO CON EL SEÑOR ULFADESNEY AL NÚMERO 3176030082 MANIFIESTA DATÁFONO SE ENCUENTRA OPERATIVO EL INCONVENIENTE ES LA APP DEL BANCO QUE NO ACTUALIZA EL SALDO SE LE INFORMA DEBE COMUNICARSE A LOS CANALES DE LA ENTIDAD Y VERIFICAR FALLA</t>
  </si>
  <si>
    <t>89432543</t>
  </si>
  <si>
    <t>DON PAGO LA 1 RA</t>
  </si>
  <si>
    <t>FO-25-1786285</t>
  </si>
  <si>
    <t>07/11/2025 SE ESTÁ VALIDANDO CON ENTIDAD ( GRUPO AVAL ) Y REDEBAN | 27/11/2025 SE TIENE CONTACTO CON LA SEÑORA YULIANIS AL TELÉFONO 3232441652 PARA VERIFICAR SI TENÍA TARJETA DE SEMBRADO ADICIONAL A ESO DE UNA VEZ ESCALA EL TEMA CON REVAN QUE NOS INFORMA QUE EL ERROR ES DE ENTIDAD POR TANTO SE CIERRA POR ORDEN DE RBM</t>
  </si>
  <si>
    <t>52873619</t>
  </si>
  <si>
    <t>CIBERNET EL ZULIA</t>
  </si>
  <si>
    <t>FO-25-1786289</t>
  </si>
  <si>
    <t>06/11/2025 06-11 SE ESCALA PARA VISITA. LLAMAR ANTES DE VISITAR, CONFIRMAR FALLA Y DATOS. | 08/11/2025 EN COMUNICACIÓN CON EL SEÑOR MARCO AREVALO AL NÚMERO 3124917319, SE REALIZA CONFIGURACIÓN, REINICIO, AJUSTE DE CABLES, SE HACEN PRUEBAS EXISTOSAS Y CLIENTE INFORMA QUE SE SOLUCIONA EL INCOVENIENTE.</t>
  </si>
  <si>
    <t>16664088</t>
  </si>
  <si>
    <t>PDV SEPTIMA</t>
  </si>
  <si>
    <t>FO-25-1786292</t>
  </si>
  <si>
    <t>06/11/2025 SE REALIZA VISITA A COMERCIO SE REALIZA CONFIGURACIÓN DE IP, DATAFONO SIN CONEXIÓN SE SOLICITAN TARJETAS DE SEMBRADO PARA REALIZAR CAMBIO DE EQUIPO PARA DESCARTAR DAÑO EN EQUIPO, PDV NO CUENTA CON TARJETAS DE SEMBRADO NO ES POSIBLE REALIZAR PRUEBAS</t>
  </si>
  <si>
    <t>BL0EZ143</t>
  </si>
  <si>
    <t>17572322</t>
  </si>
  <si>
    <t>MISCELANEA Y PAPELERIA MILLENIUM</t>
  </si>
  <si>
    <t>FO-25-1786952</t>
  </si>
  <si>
    <t>06/11/2025 SE REALIZA RESEMBRADO DE TARJETA 2398 PULRUEBAS OK SERVICIO OPERATIVO</t>
  </si>
  <si>
    <t>LMLZZ717</t>
  </si>
  <si>
    <t>87267003</t>
  </si>
  <si>
    <t>PASTO NET COMUNICACIONES SAS TUMACO</t>
  </si>
  <si>
    <t>FO-25-1786959</t>
  </si>
  <si>
    <t>08/11/2025 SE DEBE VIAJAR EL DIA LUNES EN LA MAÑANA YA QUE EL TRANSPORTE PARA LA ZONA ES LIMITADO | 11/11/2025 SE ENCUENTRA LECTOR DE BARRAS DESCONFIGURADO, SE RECONFIGURA OK PARÁMETROS OK Y SE REALIZAN PRUEBAS EXITOSAS DE TRANSACCIONES, NO SE REALIZA PRUEBA TELETON DEBIDO A PROBLEMAS CON LA ENTIDAD EN LAS CUALES NO DEJA HACER DICHA PRUEBA... POR ESE MOTIVO SE VALIDA CON OTRAS TRANSACCIONES Y SE ADJUNTA FOTOS DE PRUEBAS EXITOSAS....</t>
  </si>
  <si>
    <t>SXOZZ326</t>
  </si>
  <si>
    <t>15457179</t>
  </si>
  <si>
    <t>PDV CAMELIAS</t>
  </si>
  <si>
    <t>FO-25-1786964</t>
  </si>
  <si>
    <t>07/11/2025 SE REALIZA VISITA Y COMERCIO NO CUENTA CON TARJETAS DE SEMBRADO PARA REALIZAR EL CAMBIO</t>
  </si>
  <si>
    <t>16664120</t>
  </si>
  <si>
    <t>CONSUERTE PDV GOBERNACION</t>
  </si>
  <si>
    <t>FO-25-1788722</t>
  </si>
  <si>
    <t>07/11/2025 SE REALIZA CAMBIO DE FUENTE Y CABLE DE PODER, PRUEBAS OK</t>
  </si>
  <si>
    <t>BL01Q951</t>
  </si>
  <si>
    <t>17591769</t>
  </si>
  <si>
    <t>PDV EL PALERMO</t>
  </si>
  <si>
    <t>FO-25-1788709</t>
  </si>
  <si>
    <t>07/11/2025 SE REALIZA VISITA AL CB POR VISITA DE TRANSACTION DECLINADA, SE VERIFICA LA TARJETA DE SEMBRADO Y SE INNAVILITA EL SEMBRADO Y VOLVÍ HABILITAR EL SEMBRADO CON LA TARJETA Y SE REALIZAN PRUEBAS Y TODO OK</t>
  </si>
  <si>
    <t>GZ2ZZ848</t>
  </si>
  <si>
    <t>FO-25-1789104</t>
  </si>
  <si>
    <t>07/11/2025 SE REALIZA RESEMBRADO DE TARJETA, PRUEBAS OK</t>
  </si>
  <si>
    <t>38729836</t>
  </si>
  <si>
    <t>MUNDO AL REVES NET</t>
  </si>
  <si>
    <t>FO-25-1792935</t>
  </si>
  <si>
    <t>07/11/2025 SE REALIZA CONFIGURACIÓN DE PARÁMETROS DE ETHERNET EN CB AVAL DEBIDO A MENSAJES DE "ERROR EN CONEXIÓN", SE REALIZAN PRUEBAS OK.</t>
  </si>
  <si>
    <t>EG000271</t>
  </si>
  <si>
    <t>41013</t>
  </si>
  <si>
    <t>14161574</t>
  </si>
  <si>
    <t>AGRADO</t>
  </si>
  <si>
    <t>OFICINA PPAL AGRADO</t>
  </si>
  <si>
    <t>FO-25-1808255 | FO-25-1792926</t>
  </si>
  <si>
    <t>10/11/2025 SE REALIZA VISITA AL PUNTO, SE CAMBIA LECTOR DE CÓDIGO DE BARRAS YA QUE ESTE PRESENTA DAÑO EN EL CABLE USB, SE ACTUALIZA EQUIPO A VR 10.6, SE SIEMRBRA TARJETA #3333, Y SE INICIAÑIZA AL MOMENTO DE REALIZAR LAS PRUEBAS PRESENTA ERROR "LLAME AL EMISOR " Y CON UNA PRUEBA DE DEPÓSITO ERROR "TRANSACCIÓN NO PERMITIDA" SE ESCALA CON RBM CON LA ASESORA MAYRA SILVA ,QUIEN A SU VEZ ESCALA CASO CON LA ENTIDAD E INDICA QUE DEBEMOS ESPERAR LA RESPUESTA DE LA ENTIDAD , DEJAR EQUIPO CONFIGURADO E INDICAR AL CLIENTE QUE REALICE PRUEBAS EL DÍA DE MAÑANA , INDICA QUE NOS PODEMOS RETIRAR DEL PUNTO</t>
  </si>
  <si>
    <t>JAOZZ453</t>
  </si>
  <si>
    <t>17041146</t>
  </si>
  <si>
    <t>OFICINA PPAL ACEVEDO</t>
  </si>
  <si>
    <t>FO-25-1792924</t>
  </si>
  <si>
    <t>07/11/2025 SE LLEGA AL PUNTO , SE EVIDENCIA DATAFONO DESCONECTADO DE LA CORRIENTE, SE CONECTA , SE EVIDENCIA DATAFONO OK, SE REALIZA PRUEBAS DE COMERCIO Y BANCO OK.</t>
  </si>
  <si>
    <t>AA00T863</t>
  </si>
  <si>
    <t>16497257</t>
  </si>
  <si>
    <t>KOKOS SERVI</t>
  </si>
  <si>
    <t>FO-25-1792929</t>
  </si>
  <si>
    <t>07/11/2025 SE REALIZA VISITA TÉCNICA Y SE HACÉ NECESARIO EL CAMBIO DE PINPAD POR FALLAS EN LECTURA DE TARJETAS, EL CUAL MARCABA ERROR DE RETIRÉ TARJETA Y REINICIO DEL DATAFONO, SE RETIRA PINPAD PLACA 986389 Y SE DEJA INSTALADO PINPAD PLACA 1119406, SE REALIZAN PRUEBAS DE LECTURA DE TARJETAS OK Y SE REALIZA PRUEBA CON CONVENIENCIA AUTORIZADO DEJANDO EL SERVICIO FUNCIONANDO CORRECTAMENTE.</t>
  </si>
  <si>
    <t>1EZZZ956</t>
  </si>
  <si>
    <t>20028700</t>
  </si>
  <si>
    <t>RED SI PAGA</t>
  </si>
  <si>
    <t>FO-25-1793095</t>
  </si>
  <si>
    <t>CONEXIONES DE COMERCIO</t>
  </si>
  <si>
    <t>07/11/2025 SE AJUSTAN CONEXIONES FISICAS SE REALIZA PRUEBAS BÁSICAS SIN NOVEDAD</t>
  </si>
  <si>
    <t>BA0GZ187</t>
  </si>
  <si>
    <t>31495849</t>
  </si>
  <si>
    <t>SERVI MOVIL AL ALCANCE DE SUS SERVICIOS</t>
  </si>
  <si>
    <t>FO-25-1793092</t>
  </si>
  <si>
    <t>CAPACITACION MANIPULACION DE COMERCIO</t>
  </si>
  <si>
    <t>07/11/2025 SE LLEGA A SITIO, CLIENTE ANGEL ANTONIO RODRÍGUEZ INFORMA QUE DATAFONO YA ESTÁ FUNCIONANDO CORRECTAMENTE, HUBO UN ERROR CUANDO CONECTO LA LECTORA, PERO YA LA CONECTO BIEN Y FUNCIONA</t>
  </si>
  <si>
    <t>A308Z289</t>
  </si>
  <si>
    <t>14744874</t>
  </si>
  <si>
    <t>MEGABASS</t>
  </si>
  <si>
    <t>FO-25-1793936</t>
  </si>
  <si>
    <t>07/11/2025 EN LA VISITA TÉCNICA SE REALIZÓ EL CAMBIO DE DATÁFONO YA QUE SE ENCONTRÓ CON EL TECLADO AVERIADO,SE INSTALA EL SISTEMA OPERATIVO Y VERSIÓN 10.6, INICIALIZACIÓN OK, SEMBRADO DE TARJETA OK , PRUEBAS OK,EL SERVICIO QUEDÓ OPERATIVO SIN FALLAS.</t>
  </si>
  <si>
    <t>AAMZZ446</t>
  </si>
  <si>
    <t>49627664</t>
  </si>
  <si>
    <t>GALCOM ARMENIA PLAZA</t>
  </si>
  <si>
    <t>FO-25-1794438</t>
  </si>
  <si>
    <t>08/11/2025 SE VISITA COMERCIO SE REALIZÓ RECONFIGURACIÓN DATAFONO Y PRUEBAS OK.</t>
  </si>
  <si>
    <t>A4OZZ798</t>
  </si>
  <si>
    <t>90105032</t>
  </si>
  <si>
    <t>PUNTO DE PAGO DYLAN</t>
  </si>
  <si>
    <t>FO-25-1800234 | FO-25-1794439</t>
  </si>
  <si>
    <t>TIPO DE TARJETA INVALIDA</t>
  </si>
  <si>
    <t>27/11/2025 SE REALIZA VISITA AL PUNTO, SE EVIDENCIA EQUIPO SE ENCUENTRA FÍSICAMENTE BIEN, SE INICIALIZA Y SE RESIEMBRA TARJETA #5078, PERO FALLA PERSISTE "NO EXISTE COMPROBANTE" SE DEJA ESCALADO CON ENTIDAD.</t>
  </si>
  <si>
    <t>V7ZZZ402</t>
  </si>
  <si>
    <t>79999140</t>
  </si>
  <si>
    <t>PAPELERIA MULTISERVICES</t>
  </si>
  <si>
    <t>FO-25-1794576</t>
  </si>
  <si>
    <t>07/11/2025 SE LLEGA AL COMERCIO SE ENCUENTRA CERRADO SE TOCA NO HABREN YA QUE SE EVIDENCIA LUZ ENCENDIDA SE CONTACTA 3112298430 SUENA APAGADO SE LLAMA NÚMERO PEGADO EN PARED NO CONTESTA SE INFORMA A JEFE DE ZONA PARA CERRAR EL CASO</t>
  </si>
  <si>
    <t>21332192</t>
  </si>
  <si>
    <t>CALZADO LUMARY</t>
  </si>
  <si>
    <t>FO-25-1794664</t>
  </si>
  <si>
    <t>11/11/2025 SE REALIZA LLAMADA CON LA SEÑORA MARY MUELAS CONFIRMA YA TIENE INTERNET Y FUNCIONA OK</t>
  </si>
  <si>
    <t>24880411</t>
  </si>
  <si>
    <t>TEAM COMMUNICATIONS TADO</t>
  </si>
  <si>
    <t>FO-25-1795068</t>
  </si>
  <si>
    <t>10/11/2025 SE CAMBIA PINPAD POR DAÑO (ALERT IRRUPTION)</t>
  </si>
  <si>
    <t>2A0EZ803</t>
  </si>
  <si>
    <t>13931936</t>
  </si>
  <si>
    <t>FRARMADROGAS LA BOTICA</t>
  </si>
  <si>
    <t>FO-25-1800280 | FO-25-1796082</t>
  </si>
  <si>
    <t>27/11/2025 SE REALIZA VISITA DE CAMPO ENCONTRADO QUE EQUIPO ARROJA ERROR COMPROBANTE NO EXISTE EN TODAS LAS TRANSACCIONES, SE REALIZA RESEMBRADO DE TARJETA 1802 PERO ERRO CONTINÚA, POR LO ANTERIOR SE ESCALA CASO A LA SRTA MAYRA SILVA DE REDEBAN QUIEN LUEGO DE UN TIEMPO, NOS MANIFIESTA QUE ES FALLA POR PARTE DE LA ENTIDAD DE IGUAL FORMA INDICA QUE QUEDA ESCALADO Y AUTORIZA CIERRE DE VISITA Y RETIRO DE PUNTO.</t>
  </si>
  <si>
    <t>SXTZZ424</t>
  </si>
  <si>
    <t>89215885</t>
  </si>
  <si>
    <t>SUPER VITAL TIENDA NATURISTA</t>
  </si>
  <si>
    <t>FO-25-1800868 | FO-25-1797019</t>
  </si>
  <si>
    <t>27/11/2025 SE REALIZA VISITA DE CAMPO ENCONTRADO QUE COMERCIO NO PUEDE REALIZAR TX ARROJA ERROR LLAME AL EMISOR, SE REALIZA RESEMBRADO DE TARJETA Y SIGUE IGUAL, SE HACE ESCALAMIENTO CON LA SRTA PAOLA GARZON DE REDEBAN QUIEN LUEGO DE UNAS VALIDACIONS INFORMA QUE AL PARECER LA FALLA ES DE LA ENTIDAD, DE IGUAL INFORMA QUE QUEDA ESCALADO PARACVPORNTA SOLUCIÓN, SE ADJUNTA TIRILLA DE TELETON PERO CONVENIO ESTA CAÍDO.</t>
  </si>
  <si>
    <t>FASZZ250</t>
  </si>
  <si>
    <t>14090765</t>
  </si>
  <si>
    <t>ALMACEN LEGAL</t>
  </si>
  <si>
    <t>FO-25-1797085</t>
  </si>
  <si>
    <t>CREACION DE USUARIOS</t>
  </si>
  <si>
    <t>08/11/2025 SE REALIZA CREACIÓN USUARIOS OK PRUEBAS OK NO TELECARGA</t>
  </si>
  <si>
    <t>JANZZ880</t>
  </si>
  <si>
    <t>89251516</t>
  </si>
  <si>
    <t>MISCELANEA VALERIE</t>
  </si>
  <si>
    <t>FO-25-1800930</t>
  </si>
  <si>
    <t>08/11/2025 7-11 SE INTENTA COMUNICACION CON CB SIN RESPUESTA, SE LE ESCRIBE AL WSP PARA CONFIRMAR FALLA, PARA QUE NOS MANDE TIRILLA Y ESCALAR EL CASO** USUARIO NOS MANDA LA INFO Y SE ESCALA A LA RED** 7-11 RESPUESTA DE LA RED: VAMOS A ESCALAR EL CASO, SIN EMBARGO, POR LA HORA EL SOPORTE POR PARTE DE LA ENTIDAD Y EL ÁREA DE OPERACIONES, SERÁ DIFÍCIL. ASÍ QUE POR FAVOR INFORMAR AL CLIENTE QUE ESTÉ REALIZANDO PRUEBAS A PARTIR DEL LUNES** 8-11 SE LE INFORMA AL USUARIO QUE EL CASO FUE ESCALADO A LA ENTIDAD QUIEN HARÁ VALIDACIONES Y CONFIGURACIONES INTERNAS, EL DÍA LUNES DEBE REALIAZAR PRUEBAS PARA COMPROBAR QUE EL CB ESTE FUNCIONANDO CORRECTAMENTE, SINO DEBE COMUNICARSE DE NUEVO A LA LINEA | 08/11/2025 7-11 SE INTENTA COMUNICACION CON CB SIN RESPUESTA, SE LE ESCRIBE AL WSP PARA CONFIRMAR FALLA, PARA QUE NOS MANDE TIRILLA Y ESCALAR EL CASO** USUARIO NOS MANDA LA INFO Y SE ESCALA A LA RED** 7-11 RESPUESTA DE LA RED: VAMOS A ESCALAR EL CASO, SIN EMBARGO, POR LA HORA EL SOPORTE POR PARTE DE LA ENTIDAD Y EL ÁREA DE OPERACIONES, SERÁ DIFÍCIL. ASÍ QUE POR FAVOR INFORMAR AL CLIENTE QUE ESTÉ REALIZANDO PRUEBAS A PARTIR DEL LUNES** 8-11 SE LE INFORMA AL USUARIO QUE EL CASO FUE ESCALADO A LA ENTIDAD QUIEN HARÁ VALIDACIONES Y CONFIGURACIONES INTERNAS, EL DÍA LUNES DEBE REALIAZAR PRUEBAS PARA COMPROBAR QUE EL CB ESTE FUNCIONANDO CORRECTAMENTE, SINO DEBE COMUNICARSE DE NUEVO A LA LINEA | 08/11/2025 7-11 SE INTENTA COMUNICACION CON CB SIN RESPUESTA, SE LE ESCRIBE AL WSP PARA CONFIRMAR FALLA, PARA QUE NOS MANDE TIRILLA Y ESCALAR EL CASO** USUARIO NOS MANDA LA INFO Y SE ESCALA A LA RED** 7-11 RESPUESTA DE LA RED: VAMOS A ESCALAR EL CASO, SIN EMBARGO, POR LA HORA EL SOPORTE POR PARTE DE LA ENTIDAD Y EL ÁREA DE OPERACIONES, SERÁ DIFÍCIL. ASÍ QUE POR FAVOR INFORMAR AL CLIENTE QUE ESTÉ REALIZANDO PRUEBAS A PARTIR DEL LUNES** 8-11 SE LE INFORMA AL USUARIO QUE EL CASO FUE ESCALADO A LA ENTIDAD QUIEN HARÁ VALIDACIONES Y CONFIGURACIONES INTERNAS, EL DÍA LUNES DEBE REALIAZAR PRUEBAS PARA COMPROBAR QUE EL CB ESTE FUNCIONANDO CORRECTAMENTE, SINO DEBE COMUNICARSE DE NUEVO A LA LINEA</t>
  </si>
  <si>
    <t>16180671</t>
  </si>
  <si>
    <t>DETALLES TANY</t>
  </si>
  <si>
    <t>FO-25-1800379</t>
  </si>
  <si>
    <t>08/11/2025 08-11 SE ESCALA PARA VISITA. LLAMAR ANTES DE VISITAR, CONFIRMAR FALLA Y DATOS. | 08/11/2025 SE REALIZA CONTACTO CON EL CLIENTE PARA CONFIRMAR VISITA CLIENTE INDICA QUE NO ATIENDE LOS FINES DE SEMANA Y QUE DESEA SER ATENDIDO EL DIA LUNES | 10/11/2025 DURANTE LA VISITA TECNICA ENCONTRAMOS QUE LECTOR DE CODIGO DE BARRAS   NO LE FUNCIONAN NO LEE LAS FACTURAS SE  REALIZA CAMBIO DE LECTOR DE CÓDIGO DE BARRAS PRUEBA OK PARÁMETROS OKAY CIERRE OKAY
NOTA AL REALIZAR PRUEBAS CON EL CONVENIO 4998 NO ARROJA TX  FALLIDA "LLAMAR A EMISOR" PERO SE REALIZA PRUEBAS CON OTROS CONVENIO QUEDANDO EXITOSAS LAS PRUEBAS SE ADJUNTAN PRUEBAS SE REALIZA ESCALAMIENTO A RBM MAYRA SILVA LA CUÁL NOS INDICA QUE SE REALIZA ESCALAMIENTO CON LA ENTIDAD Y PROCEDER A CERRAR VISITA Y QUE TENEMOS PRUEBAS EXITOSAS CON OTROS CONVENIOS</t>
  </si>
  <si>
    <t>11112057</t>
  </si>
  <si>
    <t>FO-25-1805341</t>
  </si>
  <si>
    <t>11/11/2025 SE REALIZA GESTIÓN VÍA WHATSAPP CON LA SEÑORA DIANA VALENCIA AL TELÉFONO 3108090093 QUIEN HABÍA REPORTADO RECHAZO GENERAL EN EL EQUIPO, ANTERIORMENTE HABÍA REALIZADO UNA GESTIÓN POR EL MISMO ERROR EL CUAL SE LE ESCALO A REDEBAN Y REDEBAN ESCALO EL ERROR A LA ENTIDAD Y LA ENTIDAD MANIFESTÓ QUE EL ERROR ES POR TARJETA DE SEMBRADO, SE LE INDICA A LA CLIENTE QUE DEBE SOLICITAR NUEVAMENTE LA TARJETA DE SEMBRADO PARA LUEGO SEMBRARLA EN EL DATAFONO Y ASÍ EL EQUIPO VOLVER A TRABAJAR OPERATIVAMENTE, SE LE ESCALO EL CASO A YENNY DE REDEBAN Y ELLA ME SUMINISTRA LA INFORMACIÓN INDICADA POR LA ENTIDAD</t>
  </si>
  <si>
    <t>FO-25-1800370</t>
  </si>
  <si>
    <t>08/11/2025 08-11 SE ESCALA PARA VISITA. LLAMAR ANTES DE VISITAR, CONFIRMAR FALLA Y DATOS. | 08/11/2025 SE REALIZA VALIDACION CON EL CLIENTE E INDICA QUE POR FAVOR VALIDAR EL DIA LUNES PARA VALIDAR EL CAMBIO DE CLAVE YA QUE NO LO SABE REALIZAR | 10/11/2025 SE HABLA CON EL CLIENTE QUIEN INDICA QUE LE HABIAN DICHO QUE DEBIA CAMBIAR LA CLAVE DEL DATAFONO, PERO QUE ELLA NO LO DESEA REALIZAR, SE LE INDICA QUE POR QUE LA VA A CAMBIAR DICE QUE ALGUNA VEZ LE DIJIERON , SE LE EXPLICA QUE SI NO DESEA LA PUEDE DEJAR ASI, LA CLIENTE ESTA DE ACUERDO.</t>
  </si>
  <si>
    <t>15818990</t>
  </si>
  <si>
    <t>MULTIPAGOS JUSTO A TIEMPO</t>
  </si>
  <si>
    <t>FO-25-1800477</t>
  </si>
  <si>
    <t>08/11/2025 08-11 SE ESCALA PARA VISITA. LLAMAR ANTES DE VISITAR, CONFIRMAR FALLA Y DATOS. | 10/11/2025 SE REALIZA VALIDACIÓN DE SERVICIO POR REINICIO ENCONTRANDO CABLE DEL PINPAD FRACTURADO DE REALIZA CAMBIO QUEDA SERVICIO OPERATIVO PRUEBAS TELETÓN NO EXITOSA POR CAÍDA DEL CONVENIO, PRUEBA MODULO COMPRA OK</t>
  </si>
  <si>
    <t>BJZZZ795</t>
  </si>
  <si>
    <t>90792526</t>
  </si>
  <si>
    <t>DONDE ANDREA´S</t>
  </si>
  <si>
    <t>FO-25-1800796</t>
  </si>
  <si>
    <t>09/11/2025 SE ESTABLECE COMUNICACIÓN CON EL COMERCIO  #3212341521 INDICAN Q NO SE ATIENDE LOS DOMINGOS | 10/11/2025 AJUSTE DE CONEXIONES FÍSICAS SE ACTUALIZA SE REALIZA PRUEBAS OK SE ENTREGA SERVICIO OPERATIVO NO SE TIENE TRANSACCIÓN EXITOSA CONVENIO 4998 TELETÓN SE ENCUENTRA CON FALLA SE ADJUNTA REGISTRADO FOTOGRÁFICO</t>
  </si>
  <si>
    <t>AE002439</t>
  </si>
  <si>
    <t>81511214</t>
  </si>
  <si>
    <t>LOCOS X EL FUTBOL BALBOA</t>
  </si>
  <si>
    <t>FO-25-1804860</t>
  </si>
  <si>
    <t>10/11/2025 "**10-11 SE CONTGACTA CB POR WSP  MANDA TIIRILLA Y TS. SE ESCALA A LA RED PARA REVISION **10-11 RESPUESTA DE LA RED: TIENE BLOQUEO-YA REALIZO EL DESBLOQUEO- POR FAVOR VOLVER A HACER PRUEBAS** 10-11 EN COMUNICACIÓN CON EL USUARIO AL NÚMERO 3188771988 SE LE BRINDA LA INFORMACIÓN AL USUARIO,CB OPERATIVO- SE PROCEDE A CERRAR" | 10/11/2025 "**10-11 SE CONTGACTA CB POR WSP  MANDA TIIRILLA Y TS. SE ESCALA A LA RED PARA REVISION **10-11 RESPUESTA DE LA RED: TIENE BLOQUEO-YA REALIZO EL DESBLOQUEO- POR FAVOR VOLVER A HACER PRUEBAS** 10-11 EN COMUNICACIÓN CON EL USUARIO AL NÚMERO 3188771988 SE LE BRINDA LA INFORMACIÓN AL USUARIO,CB OPERATIVO- SE PROCEDE A CERRAR"</t>
  </si>
  <si>
    <t>21327408</t>
  </si>
  <si>
    <t>AUTOSERVICIO GRAN BRITALIA FC</t>
  </si>
  <si>
    <t>FO-25-1810835</t>
  </si>
  <si>
    <t>11/11/2025 "**10-11 SE CONTGACTA CB POR WSP  MANDA TIIRILLA Y TS. SE ESCALA A LA RED PARA REVISION **10-11 RESPUESTA DE LA RED:  VAMOS A REALIZAR EL ESCALAMIENTO CON LA ENTIDAD Y TE CONFIRMAMOS** 11-11 TE CONFIRMO QUE LA ENTIDAD YA REALIZO EL DESBLOQUEO PODEMOS VALIDAR** 11-11 EN COMUNICACIÓN CON EL USUARIO AL NÚMERO 3125432856 SE LE BRINDA LA INFORMACIÓN AL USUARIO,CB OPERATIVO- SE PROCEDE A CERRAR"</t>
  </si>
  <si>
    <t>13331566</t>
  </si>
  <si>
    <t>VARIEDADES ELY</t>
  </si>
  <si>
    <t>FO-25-1803934</t>
  </si>
  <si>
    <t>10/11/2025 10-11 SE ESCALA PARA VISITA. LLAMAR ANTES DE VISITAR, CONFIRMAR FALLA Y DATOS. | 10/11/2025 VISITAMOS COMERCIO EL DATÁFONO TIENE EL PUERTO DE RED MALO, REALIZAMOS CAMBIO LO CONFIGURAMOS, SEMBRAMOS TARJETA REALIZAMOS PRUEBAS PERO NO SON EXITOSAS U QUE EL CONVENIO DE TELETON NO FUNCIONA SALE LLAME AL EMISOR, CLIENTE HACE PRUEBA CON UNA TARJETA QUE TIENE Y ES EXITOSA ANEXAMOS LA PRUEBA DEL CLIENTE Y LA TRANZACCION QUÉ NO SE PUDO HACER DE TELETON, NO ES POSIBLE HACER CIERRE PARCIAL Y GENERAL YA QUE EL DATAFONO NO SE PUEDE CONECTAR AL INTERNET Y NO PERMITE IMPRIMIRLO.</t>
  </si>
  <si>
    <t>IZ01Z353</t>
  </si>
  <si>
    <t>18737445</t>
  </si>
  <si>
    <t>RIO COMUNICACIONES</t>
  </si>
  <si>
    <t>FO-25-1804090</t>
  </si>
  <si>
    <t>10/11/2025 10-11 EN COMUNICACIÓN CON LA SRA JAZMIN HENAO AL NÚMERO 3233269346 NOS CONFIRMA LA SOICITUD, DATOS CORRECTOS, SE ESCALA PARA VISITA | 11/11/2025 SE REALIZA CAMBIO DE DATAFONO POR PUERTO DE CARGA MALO SE HACEN PRUEBAS OK</t>
  </si>
  <si>
    <t>9B0HZ308</t>
  </si>
  <si>
    <t>89330636</t>
  </si>
  <si>
    <t>ERYSERVICIOS</t>
  </si>
  <si>
    <t>FO-25-1804363</t>
  </si>
  <si>
    <t>10/11/2025 10-11 SE ESCALA PARA VISITA. LLAMAR ANTES DE VISITAR, CONFIRMAR FALLA Y DATOS. | 11/11/2025 SE CAMBIA DATÁFONO POR FALLA DE COMUNICACIÓN. SE HACE PRUEBAS SOLO DE COMERCIO, YA QUE LA TARJETA DE SEMBRADO NO SIRVE. SE LE INFORMA A LA SEÑORA ERIKA GÓMEZ, SOBRE LA TARJETA PARA QUE SOLICITE UNA NUEVA. ME RETIRO DEL CORRESPONSAL POR AUTORIZACIÓN DE LA SEÑORITA PAOLA GARZÓN.</t>
  </si>
  <si>
    <t>A1YZZ692</t>
  </si>
  <si>
    <t>89333906</t>
  </si>
  <si>
    <t>DROGUERIA LA NUEVA CONSULTA</t>
  </si>
  <si>
    <t>FO-25-1804365</t>
  </si>
  <si>
    <t>10/11/2025 10-11 SE ESCALA PARA VISITA. LLAMAR ANTES DE VISITAR, CONFIRMAR FALLA Y DATOS. | 10/11/2025 SE REALIZA VISITA AL PUNTO, SE DETECTA DAÑO EN EL DATÁFONO, PUERTO IP AVERIADO, SE REALIZA CAMBIO, NO SE PUEDE REALIZAR PRUEBA EXITOSA DE TELETÓN, SISTEMA CAÍDO TEMPORALMENTE</t>
  </si>
  <si>
    <t>A1YZZ696</t>
  </si>
  <si>
    <t>90785926</t>
  </si>
  <si>
    <t>MISCELANEA Y VARIEDADES DAYGLAT</t>
  </si>
  <si>
    <t>FO-25-1804369</t>
  </si>
  <si>
    <t>10/11/2025 10-11 SE INTENTA COMUNICACIÓN CON EL USUARIO PARA VALIDAR DATOS Y FALLA PERO NO HAY CONTACTO-SE ESCALA PARA VISITA. LLAMAR ANTES DE VISITAR, CONFIRMAR FALLA Y DATOS. | 11/11/2025 SE REALIZA VISITA AL COMERCIO CB AVAL, SE ENCUENTRA QUE EL DATÁFONO ESTA EN DAÑO, NO LE SIRVEN VARIAS TECLAS, SE PROCEDE A HACER CAMBIO DE ICT 250 A DESK 2600 SE COLOCA MAGIC BOX, SE HACE SEMBRADO DE TARJETA 0205, SE HACEN PRUEBAS NO PERMITE HACER LA PRUEBA TELETON YA QUE ESTA CAIDO DICHO CONVENIO, SE HACE CON UNO QUE NOS PROPORCIONO LA CLIENTE, SE ADJUNTA EVIDENCIAS , SE HIZO PRUEBA SE ADQUIDENCIA OK</t>
  </si>
  <si>
    <t>VQZZZ849</t>
  </si>
  <si>
    <t>21141833</t>
  </si>
  <si>
    <t>LA CASA DE MAU</t>
  </si>
  <si>
    <t>FO-25-1804777</t>
  </si>
  <si>
    <t>10/11/2025 10-11 SE ESCALA PARA VISITA. LLAMAR ANTES DE VISITAR, CONFIRMAR FALLA Y DATOS. | 10/11/2025 SE VISITA CORRESPONSAL Y SE REEMPLAZA LECTOR POR DAÑO. TRANSACCIONES DE PRUEBA EXITOSAS EXCEPTO RECAUDO MANUAL PARA TELETÓN PRESENTÓ FALLA. PERO SE REALIZA PRUEBA DE RETIRO</t>
  </si>
  <si>
    <t>LA002808</t>
  </si>
  <si>
    <t>FO-25-1805344</t>
  </si>
  <si>
    <t>10/11/2025 10-11 EN COMUNICACION CON EL USUARIO AL NÚMERO 3135322623 NOS INDICA QUE AUN SIGUE PRESENTANDO LA FALLA QUE YA ESPERÓ LA CORRECCIÓN AUTOMATICA Y SIGUE PRESENTANDO LA FALLA**SE ESCALA PARA VISITA. LLAMAR ANTES DE VISITAR, CONFIRMAR FALLA Y DATOS. | 10/11/2025 SE REALIZA GESTIÓN TELEFÓNICA, EN COMUNICACIÓN CON EL CLIENTE SE LE INDICA QUE DEBE LLAMAR A ESPECIALISTA EN LA LÍNEA DE ATENCIÓN AVAL Y QUE SOLICITE LA TARJETA DE SEMBRADO.</t>
  </si>
  <si>
    <t>90116412</t>
  </si>
  <si>
    <t>FO-25-1806275</t>
  </si>
  <si>
    <t>10/11/2025 10-11 SE ESCALA PARA VISITA. LLAMAR ANTES DE VISITAR, CONFIRMAR FALLA Y DATOS. | 11/11/2025 SE CAMBIA EQUIPO YA QUE EL TECLADO ESTÁ DURO, SE REALIZAN PRUEBAS OK.</t>
  </si>
  <si>
    <t>VAZZZ255</t>
  </si>
  <si>
    <t>66088</t>
  </si>
  <si>
    <t>18871111</t>
  </si>
  <si>
    <t>BELEN DE UMBRIA</t>
  </si>
  <si>
    <t>COMNORTE SAS</t>
  </si>
  <si>
    <t>FO-25-1806621</t>
  </si>
  <si>
    <t>10/11/2025 10-11 SE ESCALA PARA VISITA. LLAMAR ANTES DE VISITAR, CONFIRMAR FALLA Y DATOS. | 11/11/2025 VISITAMOS COMERCIO EL DATÁFONO NO ENCIENDE YA QUE TIENE EL PUERTO DE ENERGÍA DAÑADO, REALIZAMOS CAMBIO LO CONFIGURAMOS PERO AL REALIZAR PRUEBAS DEL CONVENIO TELETON SALE RECHAZO GENERAL, EL CLIENTE REALIZA UN PAGO DE FACTURA Y ES EXITOSA, ADJUNTAMOS PRUEBA EXITOSA DEL CLIENTE Y EL RECHAZO DEL CONVENIO DE TELETON, NO REALIZAMOS CIERRE PARCIAL Y GENERAL YA QUE EL DATAFONO NO PRENDE Y NO ES POSIBLE .</t>
  </si>
  <si>
    <t>SX0ZZ102</t>
  </si>
  <si>
    <t>14834295</t>
  </si>
  <si>
    <t>GRANERO J M B</t>
  </si>
  <si>
    <t>FO-25-1807586</t>
  </si>
  <si>
    <t>10/11/2025 10-11 EN COMUNICACIÓN CON EL USUARIO NOS CONFIRMA LA SOICITUD, DATOS CORRECTOS, SE ESCALA PARA VISITA | 11/11/2025 SE REALIZÓ DESPLAZAMIENTO HACIA EL SITIO 5 MINUTOS ANTES DE LLEGAR A PUEBLO RICO SE ENCUENTRA UN DERRUMBE QUE CERRÓ TOTALMENTE LA VIA SE REALIZÓ GESTIÓN TELEFÓNICA SE HABLÓ CON EL SEÑOR NEIDER SE LE EXPLICA QUE NO SE PODRÁ ATENDER LA VISITA DEBIDO AL CIERRE DE LA VÍA YA QUE NO EN EL PUNTO NO HA LLEGADO MAQUINARIA SE LE INDICA QUE POR FAVOR APENAS HAYA APERTURA DE LA VIDA SE COMUNIQUE CON NOSOTROS PARA VOLVER A ATENDER LA VISITA SE PROCEDE A CERRAR CASO</t>
  </si>
  <si>
    <t>87197807</t>
  </si>
  <si>
    <t>VARIEDADES YORLETH</t>
  </si>
  <si>
    <t>FO-25-1807587</t>
  </si>
  <si>
    <t>10/11/2025 10-11 SE ESCALA PARA VISITA. LLAMAR ANTES DE VISITAR, CONFIRMAR FALLA Y DATOS. | 11/11/2025 SE REALIZA VISITA, SE ENCUENTRA COMERCIO CERRADO, SE INTENTA CONTACTAR TELEFÓNICAMENTE AL COMERCIO PERO EL NÚMERO DE CONTACTO SE ENCUENTRA APAGADO.
3108790780</t>
  </si>
  <si>
    <t>17938176</t>
  </si>
  <si>
    <t>CELL MOBILE ANGELA</t>
  </si>
  <si>
    <t>FO-25-1807590</t>
  </si>
  <si>
    <t>10/11/2025 10-11 SE ESCALA PARA VISITA. LLAMAR ANTES DE VISITAR, CONFIRMAR FALLA Y DATOS. | 11/11/2025 SE VISITA COMERCIO SE REALIZA LA INSTALACIÓN DE VERSION 10.6 OK, DATÁFONO OK, L CTOR DE BARRAS OK, PRUEBAS OK, LECTOR DE BARRAS OK, CB OPERATIVO TARJETA SEMBRADO 8684</t>
  </si>
  <si>
    <t>9B006452</t>
  </si>
  <si>
    <t>63401</t>
  </si>
  <si>
    <t>17615386</t>
  </si>
  <si>
    <t>LA TEBAIDA</t>
  </si>
  <si>
    <t>BLACKMOVIL LA TEBAIDA</t>
  </si>
  <si>
    <t>FO-25-1807592</t>
  </si>
  <si>
    <t>10/11/2025 10-11 SE ESCALA PARA VISITA. LLAMAR ANTES DE VISITAR, CONFIRMAR FALLA Y DATOS. | 11/11/2025 SE REALIZA CONECTORIZACION NUEVAMENTE DEL CABLE DE RED YA QUE PRESENTA AVERÍA, SE REALIZAN PRUEBAS OK.</t>
  </si>
  <si>
    <t>10MZZ055</t>
  </si>
  <si>
    <t>FO-25-1807914</t>
  </si>
  <si>
    <t>10/11/2025 10-11 SE ESCALA PARA VISITA. LLAMAR ANTES DE VISITAR, CONFIRMAR FALLA Y DATOS. | 11/11/2025 SE LLEGA A LA DIRECCIÓN INDICADA Y SE REALIZA AJUSTE A LAS CONEXIONES DEL DATÁFONO Y MANTENIMIENTO AL MISMO , SE RECOMIENDA AL CB REALIZAR CIERRE YA QUE NO SE HABÍA REALIZADO ANTERIORMENTE. PRUEBA DE CONVENIO AUTORIZADO EN ESTADO RG YA QUE CONTINÚA LA NOVEDAD.</t>
  </si>
  <si>
    <t>65326670</t>
  </si>
  <si>
    <t>INTEGRAL DE SEGUROS FLA</t>
  </si>
  <si>
    <t>FO-25-1810379</t>
  </si>
  <si>
    <t>11/11/2025 11-11 SE INTENTA COMUNICACIÓN AL NÚMERO 3206455229 PARA VALIDAR FALLA Y DATOS PERO NO HAY CONTACTO, SE ESCALA PARA VISITA. LLAMAR ANTES DE VISITAR, CONFIRMAR FALLA Y DATOS. | 14/11/2025 SE REALIZA VISITA AL CB PERO CB NO TIENE LA TARJETA DE SEMBRADO, MANIFIESTA QUE NO SE ACORDABA QUE DEBÍA DE TENERLA EN EL PUNTO PARA EL CAMBIO DEL EQUIPO Y LA TARJETA LA TIENE LA HIJA Y LA HIJA ESTÁ EN RIVERA HUILA.</t>
  </si>
  <si>
    <t>FA01Z117</t>
  </si>
  <si>
    <t>17591785</t>
  </si>
  <si>
    <t>PDV LA POLICIA</t>
  </si>
  <si>
    <t>FO-25-1811471</t>
  </si>
  <si>
    <t>11/11/2025 11-11 SE ESCALA PARA VISITA. LLAMAR ANTES DE VISITAR, CONFIRMAR FALLA Y DATOS. | 11/11/2025 SE VISITA CB Y SE REALIZA CAMBIO DE DATÁFONO POR DAÑO EN EL PUERTO DE RED. SE INSTALA NUEVO EQUIPO SE CONFIGURA POS SE INICIALIZA SE SIEMBRA TARJETA Y SE CREAN USUARIOS CORRECTAMENTE. NO ES POSIBLE REALIZAR PRUEBA DE TELETON DEBIDO A QUE REDEBAN INFORMA QUE EL CONVENIO ESTÁ PRESENTANDO FALLAS. SEGÚN INFORMACIÓN SE PAOLA GARZON ASESORA DE REDEBAN</t>
  </si>
  <si>
    <t>GZUZZ671</t>
  </si>
  <si>
    <t>18173385</t>
  </si>
  <si>
    <t>GRANERO EL SUMAPAZ</t>
  </si>
  <si>
    <t>FO-25-1811913</t>
  </si>
  <si>
    <t>11/11/2025 11-11 SE ESCALA PARA VISITA. LLAMAR ANTES DE VISITAR, CONFIRMAR FALLA Y DATOS. | 11/11/2025 DURANTE LA VISITA TECNICA PARA ATENDER INCIDENTE REPORTADO POR CORRESPONSAL BANCARIO, CORRESPONSAL NOS INDICA QUE EL DAÑO YA FUE SOLUCIONADO,  SE HACEN PRUEBAS CONFIRMANDO QUE SERVICIO SE ENCUENTRA FUNCIONAL Y OPERATIVO A CONFORMIDAD DEL CB SIN NOVEDAD EN EL INCIDENTE SALDO OK
NOTA AL REALIZAR PRUEBAS CON EL CONVENIO 4998 NO ARROJA TX FALLIDA
SE REALIZA OTRAS  PRUEBAS SALIENDO NEGATIVAS YA QUE EL CORRESPONSAL SE ENCUENTRA BLOQUEADO POR COMPENSACIÓN CB NO CUENTA CON LA TARJETA DE SEMBRADO PARA ACTUALIZACIÓN DE VER</t>
  </si>
  <si>
    <t>AB11K955</t>
  </si>
  <si>
    <t>16937732</t>
  </si>
  <si>
    <t>COMPUANGELUS</t>
  </si>
  <si>
    <t>FO-25-1811967</t>
  </si>
  <si>
    <t>11/11/2025 11-11 SE ESCALA PARA VISITA. LLAMAR ANTES DE VISITAR, CONFIRMAR FALLA Y DATOS. | 12/11/2025 BORRADO DE SO Y VERSIÓN SE ACTUALIZA SE REALIZA SEMBRADO DE TARJETA OK USUARIOS OK SERVICIO OPERATIVO</t>
  </si>
  <si>
    <t>AB00H852</t>
  </si>
  <si>
    <t>15088552</t>
  </si>
  <si>
    <t>CONSUERTE BILLARES BAQUERO</t>
  </si>
  <si>
    <t>FO-25-1812748</t>
  </si>
  <si>
    <t>11/11/2025 11-11 SE ESCALA PARA VISITA. LLAMAR ANTES DE VISITAR, CONFIRMAR FALLA Y DATOS. | 12/11/2025 SE REALIZA CAMBIO DE EQUIPOS YA QUE SE ENCUENTRA ALERTADO SE REALIZA PRUEBAS BÁSICAS SIN NOVEDAD O</t>
  </si>
  <si>
    <t>ABHZZ103</t>
  </si>
  <si>
    <t>FO-25-1817891 | FO-25-1812749</t>
  </si>
  <si>
    <t>13/11/2025 SE AJUSTA CABLEADO SE PEGA BASE SE ORGÁNIZA ENTREGANDO OPERATIVO SIN NOVEDAD</t>
  </si>
  <si>
    <t>9AWZZ306</t>
  </si>
  <si>
    <t>47363148</t>
  </si>
  <si>
    <t>CVS MELTEC DE ORIENTE FUSA LA SEXTA</t>
  </si>
  <si>
    <t>FO-25-1812752</t>
  </si>
  <si>
    <t>11/11/2025 11-11 SE ESCALA PARA VISITA. LLAMAR ANTES DE VISITAR, CONFIRMAR FALLA Y DATOS. | 12/11/2025 SE LLEGA ALA DIRECCIÓN INDICADA Y SE CAMBIA DATAFONO POR DAÑO EN TECLADO, CONFIGURACIÓN Y VERSIONAMIENTO OK , USUARIO OK, SE HABILITAN CIERRES , PRUEBA TELETÓN RECHAZADO AÚN CON NOVEDAD , CLIENTE REALIZA UN PAGO A OTRO CONVENIO Y ES EXITOSO.</t>
  </si>
  <si>
    <t>A4JZZ749</t>
  </si>
  <si>
    <t>13743406</t>
  </si>
  <si>
    <t>EFISERVICIOS</t>
  </si>
  <si>
    <t>FO-25-1813465</t>
  </si>
  <si>
    <t>11/11/2025 10-11 SE INTENTA COMUNICACIÓN CON EL USUARIO AL NUMERO 3224726140 PARA VALIDAR DATOS Y FALLA PERO NO HAY CONTACTO-SE ESCALA PARA VISITA. LLAMAR ANTES DE VISITAR, CONFIRMAR FALLA Y DATOS. | 12/11/2025 SE REALIZA CAMBIO DE FUENTE DE PODER SE BORRA EL EQUIPO INSTALANDO VERSIÓN 10.6 SOLUCIÓNANDO LA FALLA REPORTADA PRUEBA TELETÓN NO EXITOSA TRANSACCIÓN DECLINADA SE REALIZA PRUEBA CON OTRO CONVENIOS ARROJANDO PRUEBAS EXITOSAS PRUEBA DE ADQUIRENCIA OK CLIENTE CONFORME</t>
  </si>
  <si>
    <t>JAAAQ886</t>
  </si>
  <si>
    <t>81097560</t>
  </si>
  <si>
    <t>MULTISERVICIOS &amp; PIÑATERIA LA CASA DE PAPEL</t>
  </si>
  <si>
    <t>FO-25-1816322</t>
  </si>
  <si>
    <t>12/11/2025 12-11 SE ESCALA PARA VISITA. LLAMAR ANTES DE VISITAR, CONFIRMAR FALLA Y DATOS. | 12/11/2025 SE VALIDA CABLES MAL CONECTADOS , SE PROCEDE A CONECTARLOS CORRECTAMENTE, OPERADOR DE INTERNET FALLA DO , SE COMECTA A OTRO INTERNET Y FUNCIONA CORRECTAMENTE , PRUEBAS OK , ORUEBA TELETON BLOQUEADA, SE HACE PRUEBA CON OTRO CONVENIO , VISITA EXITOSA</t>
  </si>
  <si>
    <t>FAEZZ825</t>
  </si>
  <si>
    <t>16844573</t>
  </si>
  <si>
    <t>TECPHONE TINTAL</t>
  </si>
  <si>
    <t>FO-25-1816320</t>
  </si>
  <si>
    <t>12/11/2025 12-11 SE ESCALA PARA VISITA. LLAMAR ANTES DE VISITAR, CONFIRMAR FALLA Y DATOS. | 12/11/2025 SE REALIZA VISITA DE CAMPO ENCONTRADO QUE EQUIPO NO ENCIENDE, SE VALIDA DETERIORO EN CABLE MAGIC BOX POR LO CUAL SE CAMBIA, NO SE ACTUALIZA EQUIPO YA QUE NO TIENE LA TARJETA DE SEMBRADO LA MANO, SE SUBE PRUEBA CON RECHAZO GENERAL POR CAÍDA DE CONVENIO TELETON, CUPO Y USUARIO OK.</t>
  </si>
  <si>
    <t>9C00B828</t>
  </si>
  <si>
    <t>FO-25-1817738</t>
  </si>
  <si>
    <t>12/11/2025 12-11 SE ESCALA PARA VISITA. LLAMAR ANTES DE VISITAR, CONFIRMAR FALLA Y DATOS. | 12/11/2025 SE VISITA COMERCIO SE REALIZA INSTALACIÓN VERSION 10.6 OK , PRUEBAS OK, LECTOR DE BARRAS OK, CB OPERATIVO</t>
  </si>
  <si>
    <t>22294201</t>
  </si>
  <si>
    <t>FERROELECTRICOS PLAZA FERRETERA</t>
  </si>
  <si>
    <t>FO-25-1818269</t>
  </si>
  <si>
    <t>TRANSACCIÓN NO PERMITIDA</t>
  </si>
  <si>
    <t>12/11/2025 "**12-11 SE CONTGACTA CB POR WSP  MANDA TIIRILLA Y TS. SE ESCALA A LA RED PARA REVISION **12-11 RESPUESTA DE LA RED:  VAMOS A REALIZAR EL ESCALAMIENTO Y TE CONFIRMAMOS** 12-11 LA RED: SE CONFIRMA QUE EL RECHAZO PROVIENE DIRECTAMENTE DESDE ENTIDAD, CERRAR L CASO** 12-11 EN COMUNICACIÓN CON EL USUARIO AL NÚMERO 3168317919 SE LE BRINDA LA INFORMACIÓN AL USUARIO, SE PROCEDE A CERRAR"</t>
  </si>
  <si>
    <t>19068139</t>
  </si>
  <si>
    <t>CONSUERTE OFIC AMARILO</t>
  </si>
  <si>
    <t>FO-25-1817739</t>
  </si>
  <si>
    <t>12/11/2025 12-11 SE ESCALA PARA VISITA. LLAMAR ANTES DE VISITAR, CONFIRMAR FALLA Y DATOS. | 12/11/2025 SE VISITA CB Y SE REALIZA CAMBIO DE CABLE PATCH CORD Y CABLE MAGIC BOX. SE REALIZA PRUEBAS DE MÓDULO DE COMERCIO. NO ES POSIBLE REALIZAR PRUEBAS DE TELETÓN POR FALLA EN EL CONVENIO</t>
  </si>
  <si>
    <t>XP00F747</t>
  </si>
  <si>
    <t>19464742</t>
  </si>
  <si>
    <t>FINANSER COLOMBIA</t>
  </si>
  <si>
    <t>FO-25-1821747</t>
  </si>
  <si>
    <t>13/11/2025 "12-11 EN COMUNICACIÓN CON EL USUARIO AL NÚMERO 3163037150 NO BRINDA  INFORMACIÓN POR DESONFIANZA ** SE ESCALA A AL RED CON EL SIGUIENTE  MENSAJE: CASO # 5882659 BUEN DÍA, PARA ESTE INCIDENTE SE CONTACTÓ AL USUARIO PARA VALIDAR LOS DATOS DE LA FALLA Y PEDIR VAUCHER Y TS, EL USUARIO NO DA INFORMACIÓN POR DESCONFIANZA  POR FAVOR ME INDICA COMO PROCEDER**13-11 LA RED: POR FAVOR PROCEDER CON EL CIERRE DEL CASO. POR NUESTRA PARTE VOY A ESCALAR EL CASO CON LA ENTIDAD PARA QUE ELLOS VALIDEN EL TEMA CON EL CLIENTE."</t>
  </si>
  <si>
    <t>FO-25-1820952</t>
  </si>
  <si>
    <t>13/11/2025 SE REALIZA VISITA AL COMERCIO CB AVAL SE ENCUENTRA LECTOR DE BARRAS EN DAÑO, NO LEE Y SE REINICIA CONSTANTEMENTE, SE PROCEDE A HACER CAMBIO SE HACEN PRUEBAS DEJANDO TODO OK 
NO SE PUEDE HACER PRUEBAS CON EL CONVENIO TELETON ESTA CAIDO SE HACE CON UN CONVENIO PROPORCIONADO POR EL CLIENTE.
ADICIONALMENTE SE DEJA LA ACLARACIÓN QUE NO SE HACE CIERRE PARCIAL Y/O GENERAL A PETICION DEL CLIENTE YA QUE ELLOS SOLO LO HACEN AL TERMINAR LA LABOR DEL DIA, PIDEN QUE NO SE LES HAGA, POR TAL MOTIVO NO SE PUEDE ADJUNTAR VOUCHER DE DICHOS CIERRES, YA QUE SOLO SE YACE CAMBIO DE LECTOR SE BARRAS</t>
  </si>
  <si>
    <t>9B00Q140</t>
  </si>
  <si>
    <t>FO-25-1822949</t>
  </si>
  <si>
    <t>13/11/2025 "**13-11 SE CONTACTA CB POR WSP  MANDA TIIRILLA Y TS. SE ESCALA A LA RED PARA REVISION **13-11 RESPUESTA DE LA RED:  CERRAR CASO POR RECHAZO DIRECTAMENTE DE ENTIDAD, AL INTERIOR DE BANCO VAN A ESCALAR** 13-11 EN COMUNICACIÓN CON EL USUARIO AL NÚMERO 3212511553 SE LE BRINDA LA INFORMACIÓN AL USUARIO, SE PROCEDE A CERRAR"</t>
  </si>
  <si>
    <t>17553934</t>
  </si>
  <si>
    <t>CIGARRERIA Y AUTOSERV EL PASO</t>
  </si>
  <si>
    <t>FO-25-1820954</t>
  </si>
  <si>
    <t>13/11/2025 13-11 SE CREA POR SOLICITUD DE LA RED | 27/11/2025 SE REALIZA RESEMBRADO DE TARJETA PERO AL REALIZAR TRANSACCION DE PRUEBA SALE TARJETA DE USO RESTRINGIDO, SE PROCEDE A ESCALAR EL CASO CON MAYRA ALEJANDA SILVA LÍNEA SOPORTE REDEBAN CONFIRMANDO BLOQUEO POR PARTE DEL BANCO ,NO SE PUEDEN REALIZAR PRUEBAS EXITOSAS ,SE LE INDICA AL CLIENTE SOLUCIONAR PROBLEMA CON EL BANCO</t>
  </si>
  <si>
    <t>AA0YZ841</t>
  </si>
  <si>
    <t>16838690</t>
  </si>
  <si>
    <t>FUENTES DE SODA Y MICROMERCADO ZORAYDA</t>
  </si>
  <si>
    <t>FO-25-1822359</t>
  </si>
  <si>
    <t>13/11/2025 13-11 SE ESCALA PARA VISITA. LLAMAR ANTES DE VISITAR, CONFIRMAR FALLA Y DATOS. | 13/11/2025 SE LLEGA A SITIO, SE REALIZA BORRADO E INYECCIÓN DE VERSIÓN, SE HACE SEMBRADO DE TARJETA, PRUEBAS EXITOSA, PRUEBAS DE TELETÓN ESTÁ PRESENTANDO FALLA DE RECHAZO GENERAL, SE HACEN PRUEBAS CON RECAUDO DE FACTURA DE AGUA EXITOSA.</t>
  </si>
  <si>
    <t>SXLZZ038</t>
  </si>
  <si>
    <t>FO-25-1822574</t>
  </si>
  <si>
    <t>13/11/2025 13-11 SE INTENTA COMUNICACIÓN AL NÚMERO 3137935602 PERO NO HAY CONTACTO, SE ESCALA PARA VISITA. LLAMAR ANTES DE VISITAR, CONFIRMAR FALLA Y DATOS. | 14/11/2025 SE CAMBIA DATAFONO CON PANTALLA MALA</t>
  </si>
  <si>
    <t>ALZZZ737</t>
  </si>
  <si>
    <t>89589918</t>
  </si>
  <si>
    <t>PAÑALERA SANTI Y M</t>
  </si>
  <si>
    <t>FO-25-1822575</t>
  </si>
  <si>
    <t>13/11/2025 13-11 SE ESCALA PARA VISITA. LLAMAR ANTES DE VISITAR, CONFIRMAR FALLA Y DATOS. | 13/11/2025 SE REALIZA VISITA A COMERCIO A REALIZAR RESEMBRADO DE NUEVA TARJETA AVAL PRUEBAS OK SE CREAN USUARIOS Y SE HABILITAN CIERRES OK  PRUEBA DE TELETON NO ESTÁ FUNCIONANDO ESTÁ EN RECHAZO</t>
  </si>
  <si>
    <t>SBZZZ350</t>
  </si>
  <si>
    <t>21209960</t>
  </si>
  <si>
    <t>MISCELANEA SARACAMILA Y ALEJO</t>
  </si>
  <si>
    <t>FO-25-1823809</t>
  </si>
  <si>
    <t>13/11/2025 13-11 EN COMUICACIÓN CON EL USUARIO AL NÚMERO 3204011738 NOS CONFIR5MA SOLICITUD, DATOS CORRECTOS SE ESCALA PARA VISITA | 14/11/2025 SE REALIZA VISITA A CB PARA ATENDER INCIDENTE SE REALIZA CAMBIO DE DATAFONO POR FALLA EN PUERTO USB ,SE REALIZAN PRUEBAS OK  NO SE REALIZAN PRUEBAS CON TELETON YA QUE NO ESTÁ FUNCIONANDO</t>
  </si>
  <si>
    <t>F1VZZ110</t>
  </si>
  <si>
    <t>15561723</t>
  </si>
  <si>
    <t>DROGUERIA PHARMA DIAZ</t>
  </si>
  <si>
    <t>FO-25-1823812</t>
  </si>
  <si>
    <t>13/11/2025 13-11 SE ESCALA PARA VISITA. LLAMAR ANTES DE VISITAR, CONFIRMAR FALLA Y DATOS. | 14/11/2025 SE REALIZA VISITA A CB PARA ATENDER INCIDENTE ,SE REALIZA RESEMBRADO DE TARJETA TERMINADA EN 9808,NO SE PUEDEN REALIZAR PRUEBAS CON EL CONVENIO DE TELETON YA QUE ESTÁ MOLESTANDO EL CONVENIO SE REALIZA PRUEBAS CON DEPÓSITO EXITOSOS</t>
  </si>
  <si>
    <t>999JZ938</t>
  </si>
  <si>
    <t>18925461</t>
  </si>
  <si>
    <t>SUPER TIENDA LA ECON CTRAL</t>
  </si>
  <si>
    <t>FO-25-1823859</t>
  </si>
  <si>
    <t>13/11/2025 13-11 SE ESCALA PARA VISITA. LLAMAR ANTES DE VISITAR, CONFIRMAR FALLA Y DATOS. | 14/11/2025 SE REALIZÓ LA VERIFICACIÓN DE FALLA DE LECTOR DE CÓDIGO DE BARRAS NO PERMITE LEER CÓDIGOS SE ENCONTRÓ DAÑO EN CABLE SE CAMBIA LECTORA SE EJECUTAN PRUEBAS TX EXITOSAS, PERO PRUEBAS DE TELETON SALE RECHAZO GENERAL, QUEDA OPERATIVO</t>
  </si>
  <si>
    <t>9C00C033</t>
  </si>
  <si>
    <t>FO-25-1825480</t>
  </si>
  <si>
    <t>TARJETA DE SEMBRADO DIFERENTE</t>
  </si>
  <si>
    <t>13/11/2025 13-11 SE ESCALA PARA VISITA. LLAMAR ANTES DE VISITAR, CONFIRMAR FALLA Y DATOS. | 14/11/2025 SE REALIZA VISITA PARA SEMBRADO DE TARJETA, SE REALIZAN PRUEBAS Y APARECE RECHAZO GENERAL, SE ESCALA CON REDEBAN Y NOS INDICA EL CASO QUEDA ESCALADO CON LA ENTIDAD Y EL CLIENTE DEBE ESTAR HACIENDO PRUEBAS CONSTANTEMENTE. HOY QUEDA ACTIVO PARA QUE MAÑANA HAGAN PRUEBAS</t>
  </si>
  <si>
    <t>5197</t>
  </si>
  <si>
    <t>25548983</t>
  </si>
  <si>
    <t>COCORNA</t>
  </si>
  <si>
    <t>EL RINCON DE LA PAPELERIA</t>
  </si>
  <si>
    <t>FO-25-1825599</t>
  </si>
  <si>
    <t>13/11/2025 13-11 SE ESCALA PARA VISITA. LLAMAR ANTES DE VISITAR, CONFIRMAR FALLA Y DATOS. | 15/11/2025 SE ESPERÓ UN MOMENTO A QUÉ ABRIERAN EL CB. PRUEBA TELETÓN SIN FUNCIONAMIENTO. | 15/11/2025 SE REALIZA CAMBIO DE DATÁFONO. PRUEBA TELETÓN NO FUNCIONA. SE VALIDA QUE MUESTRE VALOR CON OTRO RECIBO.</t>
  </si>
  <si>
    <t>AAQ0M294</t>
  </si>
  <si>
    <t>13764204</t>
  </si>
  <si>
    <t>DROGUERIA SANAR</t>
  </si>
  <si>
    <t>FO-25-1825661</t>
  </si>
  <si>
    <t>13/11/2025 13-11 SE ESCALA PARA VISITA. LLAMAR ANTES DE VISITAR, CONFIRMAR FALLA Y DATOS. | 14/11/2025 SE REALIZA ACTUALIZACIÓN DE VERSIÓN, SE REALIZA SEMBRADO DE TARJETA 3523, SE CREA USUARIO, SE HABILITA CIERRES, CONVENIO TELETÓN CON FALLAS, SE ESCALA A PAOLA GARZON DE REDEBAN QUIEN AUTORIZA RETIRO DE COMERCIO, INDICA FALLA DE ENTIDAD.</t>
  </si>
  <si>
    <t>JAAAV791</t>
  </si>
  <si>
    <t>17591272</t>
  </si>
  <si>
    <t>PDV COROCORA 20 DE JULIO</t>
  </si>
  <si>
    <t>FO-25-1826655</t>
  </si>
  <si>
    <t>14/11/2025 14-11 SE ESCALA PARA VISITA. LLAMAR ANTES DE VISITAR, CONFIRMAR FALLA Y DATOS. | 14/11/2025 SE LLEGA AL COMERCIO LA PERSONA ENCARGA NO CUENTA CON LOS EQUIPOS EN EL PUNTO Y NO SABE DONDE ESTA SE LE INDICA QUE CUANDO LOS TENGA EN SITIO REALIZAR NUEVAMENTE LA VISITA PARA REALIZAR LA ADECUACIÓN</t>
  </si>
  <si>
    <t>49352040</t>
  </si>
  <si>
    <t>DROGUERIA SAN AGUSTIN PLUS</t>
  </si>
  <si>
    <t>FO-25-1827162</t>
  </si>
  <si>
    <t>14/11/2025 14-11 SE ESCALA PARA VISITA. LLAMAR ANTES DE VISITAR, CONFIRMAR FALLA Y DATOS. | 15/11/2025 SE VISITA COMERCIO, SE REALIZA MANTENIMIENTO DE VERSION, SE INICIALIZA, SE REALIZAN PRUEBAS TELETON RG, SE HACE  PRUEBAD CONVENIO DEL CLIENTE EXITOSA, CB OPERATIVO. IMPRIME BAUCHER EXITOSO.</t>
  </si>
  <si>
    <t>TV00U320</t>
  </si>
  <si>
    <t>20020467</t>
  </si>
  <si>
    <t>SERVIPAGOS DJ</t>
  </si>
  <si>
    <t>FO-25-1827343</t>
  </si>
  <si>
    <t>14/11/2025 14-11 SE ESCALA PARA VISITA. LLAMAR ANTES DE VISITAR, CONFIRMAR FALLA Y DATOS. | 14/11/2025 SE VISITA COMERCIO Y SE ENCUENTRA EL DATAFONO CON RECHAZO GENERAL SE ESCALA A RBM Y NOS INDICAN QUE LA TARJETA DE SEMBRADO SE DAÑÓ, SE LE INDICA AL CLIENTE QUE SE DEBE DE COMUNICAR CON EL COMERCIAL PARA PEDIR UNA NUEVA Y PEDIR EL SOPORTE DE RESEMBRADO NUEVAMENTE CUANDO LE LLEGUE LA TARJETA NUEVA.</t>
  </si>
  <si>
    <t>II0EZ352</t>
  </si>
  <si>
    <t>89211493</t>
  </si>
  <si>
    <t>PHARMAWHITE 1</t>
  </si>
  <si>
    <t>FO-25-1827462</t>
  </si>
  <si>
    <t>14/11/2025 14-11 SE ESCALA PARA VISITA. LLAMAR ANTES DE VISITAR, CONFIRMAR FALLA Y DATOS. | 14/11/2025 SE REALIZA VALIDACIÓN DE SERVICIO POR NO ENCIENDE, AL VALIDAR NO TIENEN LA FUENTE DE PODER CONECTADA SE PROCEDE A CONECTAR EQUIPO A CORRIENTE Y AL INTERNET SERVICIO SE ENCUENTRA OPERATIVO DE REALIZA PRUEBAS DE TELETÓN PERO ESTÁ CAÍDO EL CONVENIO DE ANEXA PRUEBA DE REALIZA VALIDACIÓN DE MÓDULO DE COMPRA OK</t>
  </si>
  <si>
    <t>SARZZ341</t>
  </si>
  <si>
    <t>90106226</t>
  </si>
  <si>
    <t>FACIL Y RAPIDO JL</t>
  </si>
  <si>
    <t>FO-25-1827593</t>
  </si>
  <si>
    <t>CONVENIOS NO HABILITADOS</t>
  </si>
  <si>
    <t>14/11/2025 14-11 SE ESCALA PARA VISITA. LLAMAR ANTES DE VISITAR, CONFIRMAR FALLA Y DATOS. | 14/11/2025 DURANTE LA VISITA TECNICA PARA ATENDER INCIDENTE REPORTADO POR CORRESPONSAL BANCARIO SE EVIDENCIA QUE FACTURAS EN CON CONVENIO EN ESPECIFICO SERVICIO PÚBLICOS DE FUSAGASUGA APARECE FACTURA NO EXISTE PERO AL REALIZAR VALIDACIONES CON ENTIDAD ENCONTRAMOS QUE EL LISTADO DE FACTURACIÓN NO HA SIDO CARGADO PARA FACTURAR SE REALIZA PRUEBAS CON CONVENIOS DE OTRAS CIUDADES ENCONTRAMOS QUE TODO FUNCIONA CON NORMALIDAD A CONFORMIDAD DE CORRESPONSAL PRUEBAS OK 
NOTA AL REALIZAR PRUEBAS CON EL CONVENIO 4998 NO ARROJA TX FALLIDA
SE REALIZA PRUEBAS CON OTROS CONVENIO QUEDANDO EXITOSAS LAS PRUEBAS SE ADJUNTAN PRUEBAS</t>
  </si>
  <si>
    <t>VAZZZ322</t>
  </si>
  <si>
    <t>16664476</t>
  </si>
  <si>
    <t>PORFIA 6</t>
  </si>
  <si>
    <t>FO-25-1827660</t>
  </si>
  <si>
    <t>CAMBIO DE IP</t>
  </si>
  <si>
    <t>14/11/2025 14-11 SE ESCALA PARA VISITA. LLAMAR ANTES DE VISITAR, CONFIRMAR FALLA Y DATOS. | 14/11/2025 SE REALIZA VISITA A COMERCIO SE REALIZA CONFIGURACIÓN DE DIRECCIÓN IP OK SIN NOVEDAD SE REALIZAN PRUEBAS OK NO ES POSIBLE REALIZAR PRUEBA TELETÓN NOVEDAD CON ENTIDAD</t>
  </si>
  <si>
    <t>BL01R026</t>
  </si>
  <si>
    <t>16411795</t>
  </si>
  <si>
    <t>PAPELERIA Y MISELANEA MI CHIKI</t>
  </si>
  <si>
    <t>FO-25-1828589</t>
  </si>
  <si>
    <t>15/11/2025 SE REALIZA VISITA AL CB POR ERROR DE CONEXIÓN SE LLEGA AL LUGAR Y LA USARÍA ME COMENTA LA FALLA PERO AL AHORA DE PREGUNTARLE POR LA TARJETA DE SEMBRADO NO LA TIENE EN EL PUNTO, SE LE INFORMA QUE PARA LAS VISITAS AVAL TIENE QUE TENER LA TARJETA DE SEMBRADO EN EL PUNTO NO SE PUEDE REALIZAR LA VISITA, SE INFORMA QUE LLAME DE NUEVO ALA LÍNEA PARA SOLICITAR LA VISTA PERO QUE TENGA LA TARJETA DE SEMBRADO EN EL PUNTO</t>
  </si>
  <si>
    <t>11GZZ781</t>
  </si>
  <si>
    <t>90126271</t>
  </si>
  <si>
    <t>TALLER EXPRESARTE COLOMBIA</t>
  </si>
  <si>
    <t>FO-25-1830311</t>
  </si>
  <si>
    <t>14/11/2025 14-11 SE ESCALA PARA VISITA. LLAMAR ANTES DE VISITAR, CONFIRMAR FALLA Y DATOS. | 15/11/2025 SE VISITA CB PARA REALIZAR MANTENIMIENTO... CB NO SE ENCUENTRA EN DIRECCIÓN, SE INDICA A CLIENTE SOLICITAR CON ASESOR TRASLADO EXTERNO PARA ACTUALIZAR DIRECCIÓN DE CB.... SE CANCELA VISITA</t>
  </si>
  <si>
    <t>89410207</t>
  </si>
  <si>
    <t>MULTISERVICIOS DOCUMARY</t>
  </si>
  <si>
    <t>FO-25-1831213</t>
  </si>
  <si>
    <t>15/11/2025 15-11 SE ESCALA PARA VISITA. LLAMAR ANTES DE VISITAR, CONFIRMAR FALLA Y DATOS. | 15/11/2025 EN COMUNICACIÓN CON LA SEÑORA MARITZA AL MOVIL 3138849165, SE LE INDICA QUE POR TEMAS DE DESPLAZAMIENTO HACIA LA ZONA NO ES POSIBLE ATENDERSE EL DÍA DE HOY YA QUE ES TIPOLOGIA 3,TAMBIÉN SE VALIDA QUE DEBIDO A LA TIPOLOGIA DEL DAÑO ES NECESARIO REALIZAR LA CONSULTA CON LA ENTIDAD, SE LE INFORMA QUE SE ESTARÁ REALIZANDO LA VISITA PARA EL DÍA MARTES 18 DE NOVIEMBRE DESPUÉS DE LAS 8AM,PPR TEMA DE DESPLAZAMIENTO HACIA LA ZONA, CLIENTE CONFORME | 18/11/2025 EN COMUNICACIÓN CON LA SEÑORA MARITZA AL MOVIL 3138849165 SE CONFIRMA DISPONIBILIDAD DE ATENCIÓN PARA EL DÍA HOY MARTES 18-11-2025,DESPUÉS DE LAS 3PM POR DISPONIBILIDAD DEL CLIENTE. | 18/11/2025 CB CON RECHAZO GENERAL, EQUIPO CON VERSION 10.6,SE REALIZA RESEMBRADO DE TARJETA #5567, PRUEBAS OK.</t>
  </si>
  <si>
    <t>FAWZZ864</t>
  </si>
  <si>
    <t>90150951</t>
  </si>
  <si>
    <t>DETALLITOS JESSI</t>
  </si>
  <si>
    <t>FO-25-1841232 | FO-25-1831214</t>
  </si>
  <si>
    <t>18/11/2025 SE REALIZA VISITA DONDE EL CB SE ENCUENTRA CON FALLA CON EL CONVENIO DE IMPUESTO PREDIAL, SE REALIZA ESCALAMIENTO CON REDEBAN ELLOS ESCALAN CON EL BANCO , IGUALMENTE EL DATÁFONO SE ENCUENTRA OPERATIVO Y FUNCIONA CORRECTAMENTE, CB REALIZA PRUEBA DE FUNCIONAMIENTO OK</t>
  </si>
  <si>
    <t>SIZZZ765</t>
  </si>
  <si>
    <t>FO-25-1834413</t>
  </si>
  <si>
    <t>18/11/2025 DEBIDO A FALLA, ES POSIBLE CAMBIO DE DATAFONO, PERO NO TENEMOS SOPORTE DE LA RED, | 18/11/2025 COMUNICACIÓN CON LA SEÑORA BETY AL NÚMERO TELEFÓNICO 3005375837 INDICA  QUE NO HAY ENERGÍA EN LOCAL.... PENDIENTE CONFIRMAR SERVICIO DE ENERGÍA PARA REALIZAR MANTENIMIENTO | 18/11/2025 QUE NO HAY ENERGÍA EN LOCAL.... CLIENTE SOLICITAR REALIZAR MANTENIMIENTO EL DÍA DE MAÑANA | 19/11/2025 SE VISITA CB MANTENIMIENTO POS....BORRADO Y ACTUALIZACION EQUIPO</t>
  </si>
  <si>
    <t>F9ZZZ684</t>
  </si>
  <si>
    <t>FO-25-1834415</t>
  </si>
  <si>
    <t>16/11/2025 POR POSIBLE CAMBIO DE EQUIPO SE REPROGRAMA ACTIVIDAD PARA DIA HABIL YA QUE NO HAY SOPORTE DE LA RED | 18/11/2025 SE REALIZA LLAMADA AL CLIENTE PARA VERIFICAR QUE TENGA LA TARJETA DE SEMBRADO EN EL PUNTO, ME CONFIRMA LA USUARIA QUE TIENE LA TARJETA PERO ME DICE QUE DESDE DE LAS 11:30 A.M PUEDO VISITAR EL PUNTO, SE LLEGA AL LUGAR Y SE VERIFICA EL EQUIPO QUE TIENE PROBLEMAS DE COMUNICACIÓN CON EL INTERNET VA Y VIENE LA SEÑAL, SE PROCEDE A REALIZAR EL CAMBIO SE REALIZA PERO ALA HORA DE REALIZAR LAS PRUEBAS SALE RECHAZO GENERAL SE ESCALA EL TEMA Y CONFIRMAN QUE EL SERIAL DEL NUEVO EQUIPO INSTALADO ESTÁ DAÑADO SE PROCEDIÓ A CAMBIAR DE NUEVO EL EQUIPO SE REALIZAN PRUEBAS PERO EL CONVENIO TELETÓN NO ESTÁ FUNCIONANDO SE REALIZA UNA PRUEBA CON AYUDA DE LA USUARIA PAGANDO UN RECIBO Y DA EXITOSO</t>
  </si>
  <si>
    <t>69989754</t>
  </si>
  <si>
    <t>PAPELERIA GRANITO DE MOSTAZA CHICALA</t>
  </si>
  <si>
    <t>FO-25-1836554</t>
  </si>
  <si>
    <t>17/11/2025 NO HAY SOPORTE CON REDEBAN PARA ATENDER ACTIVIDAD | 18/11/2025 SE REALIZA VISITA DE CAMPO ENCONTRANDO QUE DATÁFONO NO REALIZA IMPRESION SE REALIZA CAMBIO DE POS PRUEBA OK PARÁMETROS OKAY CIERRE OK SALDO OK
NOTA AL REALIZAR PRUEBAS CON EL CONVENIO 4998 NO ARROJA TX FALLIDA
SE REALIZA PRUEBAS CON OTROS CONVENIO QUEDANDO EXITOSAS LAS PRUEBAS SE ADJUNTAN PRUEBAS</t>
  </si>
  <si>
    <t>104ZZ625</t>
  </si>
  <si>
    <t>14946974</t>
  </si>
  <si>
    <t>MAXI DROGAS BUCARAMANGA</t>
  </si>
  <si>
    <t>FO-25-1839193</t>
  </si>
  <si>
    <t>RESEMBRADO DE TARJETA</t>
  </si>
  <si>
    <t>18/11/2025 "18-11 SE ESCALA CASO A LA RED PARA VALIDAR ATENCION:   RESPUESTA DE LA RED:  POR FAVOR INFORMARLE AL CLIENTE QUÉ DEBE DAR EL &lt;&lt;ACUSE DE RECIBIDO CON EL BANCO&gt;&gt; PARA QUÉ SEAN ELLOS QUIENES NOS DEL EL VO. BO. Y HAGAN LA SOLICITUD DIRECTA DE RESEMBRADO, POR LO ANTERIOR, INFORMAR AL CLIENTE, DOCUMENTAR Y CERRAR ACTIVIDAD, SE CONTACTA NUEVAMENTE AL USUARIO SE LE BRINDA INFORMACION SE PROCEDE AL CIERRE DE LA ACTIVIDAD"</t>
  </si>
  <si>
    <t>14531990</t>
  </si>
  <si>
    <t>APUESTAS NALES DE COLOMBIA</t>
  </si>
  <si>
    <t>FO-25-1837994</t>
  </si>
  <si>
    <t>18/11/2025 18-11 SE ESCALA PARA VISITA. LLAMAR ANTES DE VISITAR, CONFIRMAR FALLA Y DATOS. | 19/11/2025 SE LLEGA A SITIO, PERO SE ENCUENTRA COMERCIO CERRADO</t>
  </si>
  <si>
    <t>XZZZZ412</t>
  </si>
  <si>
    <t>42273581</t>
  </si>
  <si>
    <t>DROGUERIA EDIMAR PLUS</t>
  </si>
  <si>
    <t>FO-25-1842218 | FO-25-1838396</t>
  </si>
  <si>
    <t>19/11/2025 SE VISITA COMERCIO, SE REALIZA EL CAMBIO DE EQUIPO DATÁFONO OK, EQUIPO MAGIC BOX OK, SE REALIZAN PRUEBAS OK, VERSION 10.5 OK, LECTOR DE BARRAS OK, PINPAD OK, CB OPERATIVO</t>
  </si>
  <si>
    <t>EF00A532</t>
  </si>
  <si>
    <t>18185637</t>
  </si>
  <si>
    <t>DEKOPINTURAS CALI</t>
  </si>
  <si>
    <t>FO-25-1839267</t>
  </si>
  <si>
    <t>18/11/2025 18-11 SE ESCALA PARA VISITA. LLAMAR ANTES DE VISITAR, CONFIRMAR FALLA Y DATOS. | 18/11/2025 SE REVISA DATAFONO SE HACE MANTENIMIENTO Y QUEDA FUNCIONANDO CORRECTAMENTE SE HACEN PRUEBAS DE TELETON PERO CONVENIO DA RECHAZO GENERAL SE PAGA RECIBO DEL CLIENTE Y TODO OK</t>
  </si>
  <si>
    <t>AC00M439</t>
  </si>
  <si>
    <t>FO-25-1839560</t>
  </si>
  <si>
    <t>18/11/2025 18-11 SE ESCALA PARA VISITA. LLAMAR ANTES DE VISITAR, CONFIRMAR FALLA Y DATOS. | 18/11/2025 SE REALIZA VISITA SE ACTUALIZA VERSION A LA 10.6 Y SE SIEMBRA NUEVAMENTE LA TARJETA DE SEMBRADO SE HACEN PRUEBAS DE ADQUIERENCIA PERO SIN TARJETAS DE PRUEBAS PARA REALIZAR LAS DEL CORRESPONSAL AVAL, SE ADJUNTAN INTENTOS DE PRUEBAS DE CONSULTA DE SALDO Y DE RECAUDO, SIN TRANSACCIÓNES PARA REALIZAR CIERRES, QUEDAN TRANSACCIONES EN RECHAZO POR TEMA DE LA ENTIDAD</t>
  </si>
  <si>
    <t>LMNZZ708</t>
  </si>
  <si>
    <t>23762594</t>
  </si>
  <si>
    <t>PAPELERIA INTERFAZ</t>
  </si>
  <si>
    <t>FO-25-1839970</t>
  </si>
  <si>
    <t>18/11/2025 18-11 SE ESCALA PARA VISITA. LLAMAR ANTES DE VISITAR, CONFIRMAR FALLA Y DATOS. | 19/11/2025 SE VISITA COMERCIO Y SE REALIZA ACTUALIZACIÓN DEL DATÁFONO Y SE REALIZAN PRUEBAS Y SE EVIDENCIA RECHAZO GENERAL - DEMORAS POR RESPUESTA POR  PARTE DE REDEBAN. | 19/11/2025 SE REALIZÓ CAMBIO DE EQUIPO Y AÚN APARECE RECHAZO GENERAL, SE ESPERA RESPUESTA POR PARTE DE REDEBAN | 19/11/2025 SE LLEGA A COMERCIO A REALIZAR UNA ACTUALIZACIÓN DEL EQUIPO YA QUE ESTABA DESACTUALIZADO, SE REALIZA SEMBRADO DE TARJETA OK, AL MOMENTO DE REALIZAR LAS PRUEBAS APARECE RECHAZO GENERAL SE ESCALA EL CASO DIRECTAMENTE CON REDEBAN E INDICAN QUE CAMBIE EL EQUIPO, SE PROCEDE A REALIZAR EL CAMBIO Y APARECE EL RECHAZO GENERAL, SE LE INDICA NUEVAMENTE A REDEBAN E INDICA QUE ES POR PARTE DE LA ENTIDAD. SE CIERRA.</t>
  </si>
  <si>
    <t>SXLZZ978</t>
  </si>
  <si>
    <t>89342201</t>
  </si>
  <si>
    <t>GRANERO SURTIHOGAR GUAITARILLA</t>
  </si>
  <si>
    <t>FO-25-1840956</t>
  </si>
  <si>
    <t>18/11/2025 18-11 SE ESCALA PARA VISITA. LLAMAR ANTES DE VISITAR, CONFIRMAR FALLA Y DATOS. | 19/11/2025 SE VERIFICA FALLA EN LECTOR DE BARRAS CABLE DAÑADO SE REALIZA CAMBIO DE LECTOR PRUEBAS DE FUNCIONAMIENTO EXITOSAS CB QUEDA OPERATIVO</t>
  </si>
  <si>
    <t>SXUZZ733</t>
  </si>
  <si>
    <t>FO-25-1844735</t>
  </si>
  <si>
    <t>19/11/2025 18-11 SE ESCALA CASO A LA RED PARA VALIDAR ATENCION: RESPUESTA DE LA RED,REALIZO UN ALCANCE, LA ENTIDAD ME INDICA QUE LA TARJETA SE ACTIVO HOY POR FAVOR INDICARLE AL CLIENTE QUE PUEDO REALIZAR PRUEBAS EL DÍA DE MAÑANA, SE REALIZAN VALIDACIONES CON USUARIO INFORMA QUE CONTINUA CON LA FALLA, SE LE INFORMA QUE SE ESCALA A LA ENTIDAD DEBIDO QUE ES UNA FALLA DE ELLOS SE PROCEDE AL CIERRE DEL CASO</t>
  </si>
  <si>
    <t>FO-25-1841109</t>
  </si>
  <si>
    <t>18/11/2025 18-11 SE ESCALA PARA VISITA. LLAMAR ANTES DE VISITAR, CONFIRMAR FALLA Y DATOS. | 20/11/2025 SE REALIZA CAMBIO DE EQUIPO POR QUE SE REINICIA CONSTANTEMENTE SE CAMBIA FUENTE Y ENTORCHADO ENTREGANDO OPERATIVO</t>
  </si>
  <si>
    <t>20497558</t>
  </si>
  <si>
    <t>COLMENA PRINCIS</t>
  </si>
  <si>
    <t>FO-25-1844764</t>
  </si>
  <si>
    <t>19/11/2025 19-11 SE ESCALA PARA VISITA. LLAMAR ANTES DE VISITAR, CONFIRMAR FALLA Y DATOS. | 19/11/2025 SE REALIZA VISITA TÉCNICA EN DONDE EL DISPOSITIVO TIENE DETERIORO EN EL TECLADO SE PROCEDE A REALIZAR CAMBIO DE DISPOSITIVO CON PRUEBAS NO POSITIVAS POR QUÉ EL SISTEMA ESTÁ CAÍDO  PERO EL DISPOSITIVO QUEDA OPERATIVO</t>
  </si>
  <si>
    <t>XPZZZ529</t>
  </si>
  <si>
    <t>18388942</t>
  </si>
  <si>
    <t>COMUNICACIONES DANNA VALENTINA</t>
  </si>
  <si>
    <t>FO-25-1844779</t>
  </si>
  <si>
    <t>19/11/2025 19-11 SE ESCALA PARA VISITA. LLAMAR ANTES DE VISITAR, CONFIRMAR FALLA Y DATOS. | 19/11/2025 DURANTE LLAMADA TELEFÓNICA AL NUMERO DE CELULAR 3505401901 NOS CONTESTA LA SRA ADRIANA MORENO PARA CONFIRMAR DATOS Y UBICACIÓN DE COMERCIO LA SRA ADRIANA MORENO INDICA QUE DAÑO PRESENTADO YA FUE RESUELTO INDICA QUE YA SE ENCUENTRA OPERATIVO SIN NOVEDAD SE INFORMA A COORDINADOR Y SE PROCEDE A CIERRE DE LA VISITA</t>
  </si>
  <si>
    <t>21175237</t>
  </si>
  <si>
    <t>KS SOLUCIONES</t>
  </si>
  <si>
    <t>FO-25-1844792</t>
  </si>
  <si>
    <t>19/11/2025 19-11 SE ESCALA PARA VISITA. LLAMAR ANTES DE VISITAR, CONFIRMAR FALLA Y DATOS. | 19/11/2025 CB CON LECTOR DE BARRAS NO FUNCIONA, NO ENVÍA LA DATA, CAMBIO DE LECTORA, EQUIPO CON VERSION 10.6,T.SEMBRADO #2489, PRUEBAS OK.</t>
  </si>
  <si>
    <t>FUA07055</t>
  </si>
  <si>
    <t>18738013</t>
  </si>
  <si>
    <t>CELULARES Y TELECOMUNICACIONES CELTEL S.A. LA CEJA</t>
  </si>
  <si>
    <t>FO-25-1844825</t>
  </si>
  <si>
    <t>19/11/2025 19-11 SE ESCALA PARA VISITA. LLAMAR ANTES DE VISITAR, CONFIRMAR FALLA Y DATOS. | 20/11/2025 SE CAMBIA ENSORTIJADO POR PROBLEMAS DE COMUNICACIÓN SE HACEN PRUEBAS QUEDA OK</t>
  </si>
  <si>
    <t>A4OZZ932</t>
  </si>
  <si>
    <t>18087684</t>
  </si>
  <si>
    <t>ISAMOVIL SEDE LA UNION</t>
  </si>
  <si>
    <t>FO-25-1845097</t>
  </si>
  <si>
    <t>19/11/2025 19-11 SE ESCALA PARA VISITA. LLAMAR ANTES DE VISITAR, CONFIRMAR FALLA Y DATOS. | 21/11/2025 SE REALIZA CAMBIO DE EQUIPO POR DAÑO DE REINICIO SE CAMBIA HUB POR DAÑO EN CABLE SE CONFIGURA NUEVO EQUIPO SE INSTALA VERSION SE CONFIGURA PARÁMETROS SE INICIALIZA SE REALIZA SEMBRADO DE TARJETA CREACIÓN DE USUARIOS PRUEBAS DE FUNCIONAMIENTO EXITOSAS CB QUEDA OPERATIVO SE REALIZA PRUEBAS DE FUNCIONAMIENTO CON OTRO CONVENIO YAQUE CONVENIO TELETON NO ESTÁ ACTIVO</t>
  </si>
  <si>
    <t>GA00C911</t>
  </si>
  <si>
    <t>FO-25-1845682</t>
  </si>
  <si>
    <t>19/11/2025 19-11 SE ESCALA PARA VISITA. LLAMAR ANTES DE VISITAR, CONFIRMAR FALLA Y DATOS. | 19/11/2025 SE REALIZA REVISIÓN DEL EQUIPO SE EVIDENCIA FALLO AL MOMENTO DE IMPRIMIR ESTA SE DETIENE Y NO IMPRIME MÁS, SE PROCEDE A REVISAR EL DATÁFONO (SENSOR Y TAPA) Y SE REINICIA EL EQUIPO. SE OBSERVA MAL CERRADO DE TAPA A LO CUAL PROCEDO A CORREGIR EL FALLO Y QUEDA SERVICIOS OK. SE INTENTA PRUEBA TELETON Y SALE RECHAZADA SE PROCEDE A REALIZAR PRUEBA POR OTRO MEDIO ADEMÁS DEBIDO A QUE EL CB ES NUEVO NO TIENEN TRANSACCIONES PARA REALIZAR CIERRE</t>
  </si>
  <si>
    <t>46254090</t>
  </si>
  <si>
    <t>PAPELERIA Y PAGOS MEJIA</t>
  </si>
  <si>
    <t>FO-25-1846018</t>
  </si>
  <si>
    <t>19/11/2025 19-11 SE ESCALA PARA VISITA. LLAMAR ANTES DE VISITAR, CONFIRMAR FALLA Y DATOS. | 22/11/2025 SE HACE MANTENIMIENTO OK SE CAMBIA CABLE DE PODER</t>
  </si>
  <si>
    <t>EF00T552</t>
  </si>
  <si>
    <t>16480881</t>
  </si>
  <si>
    <t>CEN INT CECOLSEV DUITAMA</t>
  </si>
  <si>
    <t>FO-25-1846019</t>
  </si>
  <si>
    <t>19/11/2025 19-11 SE ESCALA PARA VISITA. LLAMAR ANTES DE VISITAR, CONFIRMAR FALLA Y DATOS. | 20/11/2025 SE REALIZA VISITA AL COMERCIO, SE CAMBIA EQUIPO POR DAÑO, SE HACEN PRUEBAS OK.</t>
  </si>
  <si>
    <t>17ZZZ172</t>
  </si>
  <si>
    <t>15916646</t>
  </si>
  <si>
    <t>CALZADO PROMAVERA</t>
  </si>
  <si>
    <t>FO-25-1846354</t>
  </si>
  <si>
    <t>19/11/2025 19-11 SE ESCALA PARA VISITA. LLAMAR ANTES DE VISITAR, CONFIRMAR FALLA Y DATOS. | 19/11/2025 BORRADO E INSTALACIÓN DE VER 10.6 EXITOSA, PRUEBAS OK., SE LE INFORMA AL CLIENTE SI QUIERE CAMBIAR EL LECTOR DE CÓDIGO DE BARRAS INFORMA QUE ESTE FUNCIONA PERFECTAMENTE , SIN TARGETA DE PRUEBAS REDEBAN PARA HACER PRUEBAS DE COMERCIO, FALLA EN EL COMBENIO DE TELETON NO ESTÁ EN FUNCIONAMIENTO</t>
  </si>
  <si>
    <t>BBBBR670</t>
  </si>
  <si>
    <t>15671571</t>
  </si>
  <si>
    <t>PANADERIA VIVI PAN</t>
  </si>
  <si>
    <t>FO-25-1849131</t>
  </si>
  <si>
    <t>29526480</t>
  </si>
  <si>
    <t>INTERNET Y PAPELERIA LAUREN MARIANA</t>
  </si>
  <si>
    <t>FO-25-1846355</t>
  </si>
  <si>
    <t>19/11/2025 19-11 SE ESCALA PARA VISITA. LLAMAR ANTES DE VISITAR, CONFIRMAR FALLA Y DATOS. | 19/11/2025 SE REALIZA VISITA AL CB POR SOLICITUD RECHAZO GENERAL, SE INTENTA FORMATEAR Y PARA REINSTALAR VERSIÓN PERO EL DATÁFONO NO INICIALIZA SE DECIDE CAMBIAR DE EQUIPO, SE VA A REALIZAR PRUEBAS Y SALE EXCESO DE PIN SE ESCALA EL CASO CON PAOLA ME CONFIRMA QUE ESTABA BLOQUEADO EL PUNTO, DESBLOQUEAN EL PUNTO AL REALIZAR PRUEBAS CON EL CONVENIO NO ESTÁ FUNCIONANDO SALE RECHAZO EL USUARIO TIENE UN RECIBO PENDIENTE Y NOS COLABORA CON LA TRANSACCIÓN PARA VERIFICAR QUE QUEDE FUNCIONAL Y SALE EXITOSA</t>
  </si>
  <si>
    <t>A304Z787</t>
  </si>
  <si>
    <t>13175666</t>
  </si>
  <si>
    <t>DROGUERIA EL CONSUELO U</t>
  </si>
  <si>
    <t>FO-25-1847415</t>
  </si>
  <si>
    <t>19/11/2025 19-11 SE ESCALA PARA VISITA. LLAMAR ANTES DE VISITAR, CONFIRMAR FALLA Y DATOS. | 20/11/2025 SE REALIZA CAMBIO DE EQUIPO POR FALLAS EN IMPRESIÓN. SE CREAN USUARIOS Y SE HABILITAN CIERRES OK  PRUEBA NO SE PUEDEN REALIZAR YA QUE HAY UNA FALLA EN LA PLATAFORMA DE REDENBAN PARA EL SERIALIZADO DE LOS DATAFONO Y QUEDAN EN RECHAZO. . TEMA ESCALDO CON REDEBAN.EL CUAL INFORMAN TERMINAR ACTIVIDAD Y CERRAR</t>
  </si>
  <si>
    <t>JAAAZ165</t>
  </si>
  <si>
    <t>89346018</t>
  </si>
  <si>
    <t>MULTIPAGOS S Y S</t>
  </si>
  <si>
    <t>FO-25-1847418</t>
  </si>
  <si>
    <t>19/11/2025 19-11 SE ESCALA PARA VISITA. LLAMAR ANTES DE VISITAR, CONFIRMAR FALLA Y DATOS. | 20/11/2025 SE REALIZA VISITA AL COMERCIO PERO SE ENCUENTRA CERRADO ENTIENTAMOS COMUNICACIÓN TELEFÓNICA PERO NO FUE POSIBLE NO RESPONDEN TEL 3227173903</t>
  </si>
  <si>
    <t>FO-25-1848114</t>
  </si>
  <si>
    <t>19/11/2025 19-11 SE ESCALA PARA VISITA. LLAMAR ANTES DE VISITAR, CONFIRMAR FALLA Y DATOS. | 20/11/2025 INICIALIZACION Y RESEMBRADO DE TARJETA TERMINADA EN 6238 CLIENTE TENÍA EN POSESION DOS TARJETAS DE SEMBRADO, AL PRINCIPIO INFORMO QUE UNA ESTABA PERDIDA, PERO LUEGO LA ENCONTRÓ. TARJETA CORRECTA:6238. FALLA EN EL CONVENIO DE TELETON NO ESTÁ EN FUNCIONAMIENTO, SE ANEXA PRUEBA ADICIONAL DEPÓSITO DE 1000 APROBADO POR EL CLIENTE PARA VERIFICACIÓN DE SERVICIO OPERATIVO.</t>
  </si>
  <si>
    <t>FO-25-1848629</t>
  </si>
  <si>
    <t>19/11/2025 19-11 SE ESCALA PARA VISITA. LLAMAR ANTES DE VISITAR, CONFIRMAR FALLA Y DATOS. | 20/11/2025 SE INTENTA COMUNICACIÓN CON EL CLIENTE AL NÚMERO CELULAR 3005375837 SEÑORA BETTY CAMAYO NO ES POSIBLE SE VA A BUZÓN DE VOZ , SE VISITARA EN FRIO YA QUE ME ENCUENTRO EN LA ZONA BASE Y ESTOY CERCA A LA DIRECCIÓN . | 20/11/2025 SE VISITA COMERCIO , SE VALIDA QUE EL EQUIPO ESTA TRABAJANDO CORRECTAMENTE , CLIENTE MANIFESTO QUE APARACIA EN PANTALLA LLT INTERMITENTE , SE REALIZA BORRADO DE EQUIPO CARGANDO S.O Y VERSION 10.5 N EVIDENCIANDO QUE EL EQUIPO REPONDE CORRECTAMENTE  LA OPERACIÓN DEL MISMO DEJÁNDO PRUEBA OK SIN TELECARGA NO AUTORIZADA</t>
  </si>
  <si>
    <t>70627096</t>
  </si>
  <si>
    <t>JJM TELECOMUNICACIONES 2</t>
  </si>
  <si>
    <t>FO-25-1849355</t>
  </si>
  <si>
    <t>19/11/2025 19-11 SE ESCALA PARA VISITA. LLAMAR ANTES DE VISITAR, CONFIRMAR FALLA Y DATOS. | 20/11/2025 SE REALIZA VISITA AL COMERCIO SE ENCUENTRA DATÁFONO CON CABLE DE RED DESCONECTADO LO CUAL NO DEJABA REALIZAR NINGÚNA OPERACIÓN SE CONFIGURA NUEVAMENTE Y SE REALIZAN PRUEBAS EXITOSAS Y EL CB QUEDA OPERATIVO SE REALIZA PRUEBA DE TELETÓN PERO SALE RECHAZO GENERAL SE LE PIDE UN NÚMERO DE CONVENIO AL CLIENTE LO CUAL SE REALIZAN PRUEBAN EXITOSAS SE ADJUNTA FOTO DEL RECHAZO GENERAL DE TELETÓN</t>
  </si>
  <si>
    <t>A19ZZ443</t>
  </si>
  <si>
    <t>21331566</t>
  </si>
  <si>
    <t>MISCELANEAWD2</t>
  </si>
  <si>
    <t>FO-25-1850471</t>
  </si>
  <si>
    <t>20/11/2025 20-11 SE ESCALA PARA VISITA. LLAMAR ANTES DE VISITAR, CONFIRMAR FALLA Y DATOS. | 20/11/2025 DURANTE VISITA TECNICA  PARA ATENDER INCIDENTE REPORTADO POR CORRESPONSAL BANCARIO FALLA EN DEPOSITOS Y RECAUDOS DE FACTURAS DATÁFONO INDICA RECHAZO GENERAL O EXCEDE INTENTOS DE PIN SE LE INDICA A CB QUE REALIZA LLAMADA A BANCO PARA VALIDAR SI TIENE ALGÚN BLOQUE EN EL CUAL DE DICHA LLAMADA ENTIDAD LE INDICA QUE LA TARJETA SE ENCUENTRA BLOQUEADA Y QUE TIENE UN SOBRE GIRO EL CUAL POR ESE MOTIVO NO LE PERMITE REALIZAR ENTRADAS DE DINERO PERO SI REALIZAR RETIROS SE LE INFOMA A PAOLA GARZON LO SUCEDIÓ LA CUÁL NOS INDICA EL CIERRE DE LA ACTIVIDAD CON LA INFORMACIÓN SUMINISTRADA POR LA ENTIDAD SE INFOMA A COORDINADOR DE ZONA Y PROCEDE AL CIERRE DE LA ACTIVIDAD NOTA NO ES POSIBLE REALIZAR PRUEBAS EXITOSAS YA QUE CB ESTA BLOQUEADO</t>
  </si>
  <si>
    <t>V1KZZ134</t>
  </si>
  <si>
    <t>16677767</t>
  </si>
  <si>
    <t>DROGUERIA LA PUYANA</t>
  </si>
  <si>
    <t>FO-25-1850811</t>
  </si>
  <si>
    <t>20/11/2025 20-11 SE ESCALA PARA VISITA. LLAMAR ANTES DE VISITAR, CONFIRMAR FALLA Y DATOS. | 21/11/2025 SE VISITA COMERCIO SE REALIZÓ CAMBIO DE DATAFONO POR DAÑO PUERTO DE INTERNET, SE SUBE TIRILLA DE RECHAZO GENERAL YA QUE EL. CONVENIO DE LA TELETON ESTA CON FALLA Y NO DEJA REALIZAR LA OPERACIÓN EXITOSA</t>
  </si>
  <si>
    <t>BL01W281</t>
  </si>
  <si>
    <t>67376996</t>
  </si>
  <si>
    <t>DISTRIASEO LA PERLA</t>
  </si>
  <si>
    <t>FO-25-1852002</t>
  </si>
  <si>
    <t>20/11/2025 20-11 SE ESCALA CASO A LA RED PARA VALIDAR ATENCION, SE REALIZAN PRUEBAS CON CB INFORMA QUE ESTA OPERANDO CON NORMALIDAD SE PROCEDE AL CIERRE DEL CASO</t>
  </si>
  <si>
    <t>FO-25-1855839 | FO-25-1851302</t>
  </si>
  <si>
    <t>20/11/2025 20-11 SE ESCALA PARA VISITA. LLAMAR ANTES DE VISITAR, CONFIRMAR FALLA Y DATOS. | 21/11/2025 SE REALIZA CAMBIO DE EQUIPO POR DAÑO PUERTO POWER, PRUEBAS TELETÓN SALE RECHAZO GENERAL.</t>
  </si>
  <si>
    <t>FO-25-1852004</t>
  </si>
  <si>
    <t>20/11/2025 20-11 SE ESCALA CASO A LA RED PARA VALIDAR ATENCION: RESPUESTA DE LA RED:CERRAR SERVICIO INDICANDO, QUE ES DIRECTAMENTE DE ENTIDAD,EXPLICARLE AL CB QUE SE COMUNIQUE CON EL GESTOR O CON LA SERVÍ LÍNEA, SE LE INFORMA AL USUARIO SE PROCEDE AL CIERRA DE LA ACTIVIDAD</t>
  </si>
  <si>
    <t>10808533</t>
  </si>
  <si>
    <t>EL MERCADO</t>
  </si>
  <si>
    <t>FO-25-1852326</t>
  </si>
  <si>
    <t>20/11/2025 20-11 SE ESCALA PARA VISITA. LLAMAR ANTES DE VISITAR, CONFIRMAR FALLA Y DATOS. | 21/11/2025 SE VISITA PUNTO Y CLIENTE NOS INDICA QUE NO ES VISITA PARA INC AVAL SI NO PARA UN DATÁFONO DE POS. SE LE INDICA QUE DEBE DE LLAMAR A LA LÍNEA NUEVAMENTE Y SOLICITAR LA VISITA DE POS</t>
  </si>
  <si>
    <t>20492344</t>
  </si>
  <si>
    <t>WB PAGOS DE SERVICIOS PUBLICOS</t>
  </si>
  <si>
    <t>FO-25-1852444</t>
  </si>
  <si>
    <t>20/11/2025 20-11 SE ESCALA PARA VISITA. LLAMAR ANTES DE VISITAR, CONFIRMAR FALLA Y DATOS. | 21/11/2025 FUERTES LLUVIAS EN LA CIUDAD | 22/11/2025 SE LLEGA A LA DIRECCIÓN INDICADA Y SE REALIZA MANTENIMIENTO A DATÁFONO, VERSIÓN Y CONFIGURACIÓN OK, RESEMBRADO OK , USUARIO OK , CIERRES HABILITADOS, PRUEBA DE TELETÓN EN RG YA QUE CONTINÚA LA NOVEDAD CON LA ENTIDAD , COMERCIO NO TIENE OTRO CONVENIO NI PARA REALIZAR OTRA  PRUEBA. ACTUALIZACIÓN DE RAZÓN SOCIAL EN TIRILLA A COMUNICACIÓNES WILLY OK</t>
  </si>
  <si>
    <t>TRWZZ611</t>
  </si>
  <si>
    <t>FO-25-1853812</t>
  </si>
  <si>
    <t>20/11/2025 20-11 SE ESCALA  A LA RED PARA VALIDAR ATENCION: RESPUESTA DE LA RED, POR FAVOR PROCEDER CON EL CIERRE DEL CASO PORQUE NO TENEMOS COMUNICACIÓN CON EL CLIENTE DEJAR UN MENSAJE QUE LOS ESTUVIMOS CONTACTANDO PERO NO FUE POSIBLE TENER UNA RESPUESTA, CUANDO CUENTE CON LA DISPONIBILIDAD DE TIEMPO PARA ATENDERNOS QUE SE VUELVA A COMUNICAR CON NOSOTROS.</t>
  </si>
  <si>
    <t>18753301</t>
  </si>
  <si>
    <t>MI RED MOVIL</t>
  </si>
  <si>
    <t>FO-25-1853297</t>
  </si>
  <si>
    <t>20/11/2025 20-11 SE ESCALA PARA VISITA. LLAMAR ANTES DE VISITAR, CONFIRMAR FALLA Y DATOS. | 21/11/2025 SE REALIZA CAMBIO DE CABLEADO SE ENCUENTRA QUEBRADO</t>
  </si>
  <si>
    <t>F100E313</t>
  </si>
  <si>
    <t>FO-25-1853822</t>
  </si>
  <si>
    <t>15548118</t>
  </si>
  <si>
    <t>COPISERVICIOS LA OCTAVA</t>
  </si>
  <si>
    <t>FO-25-1853391</t>
  </si>
  <si>
    <t>20/11/2025 20-11 SE ESCALA PARA VISITA. LLAMAR ANTES DE VISITAR, CONFIRMAR FALLA Y DATOS. | 21/11/2025 SE REALIZA INSTALACIÓN DE LECTOR DE BARRAS EN BASE DE DATÁFONO, SE ASEGURA BASE DE DATÁFONO CON CINTA DOBLE FAS, PRUEBAS OK, SE INSTALA CUBRE CLAVE</t>
  </si>
  <si>
    <t>9999X385</t>
  </si>
  <si>
    <t>11838166</t>
  </si>
  <si>
    <t>SUPERMERCADO MASYMAS</t>
  </si>
  <si>
    <t>FO-25-1853584</t>
  </si>
  <si>
    <t>20/11/2025 20-11 SE ESCALA PARA VISITA. LLAMAR ANTES DE VISITAR, CONFIRMAR FALLA Y DATOS. | 21/11/2025 SE REALIZA CAMBIO DE LECTORA DEBIDO A QUE NO TRASMITE DATA, PRUEBAS OK</t>
  </si>
  <si>
    <t>IZ00K354</t>
  </si>
  <si>
    <t>FO-25-1853612</t>
  </si>
  <si>
    <t>20/11/2025 20-11 SE CREA SOLICITUD POR PETICION DE LA RED CON LA SIGUIENTE OBSERVACION:POR FAVOR PROCEDER CON EL CORRESPONDIENTE RESEMBRADO DE TARJETA | 21/11/2025 SE LLEGA A COMERCIO SE REALIZA SEMBRADO DE TARJETA 1931 SE REALIZA PRUEBA DE TELETON RECHAZO GENERAL POR CONVENIO CAÍDO, SE REALIZA PRUEBA DE ADQUIERENCIA EXITOSA</t>
  </si>
  <si>
    <t>50251</t>
  </si>
  <si>
    <t>80890288</t>
  </si>
  <si>
    <t>EL CASTILLO</t>
  </si>
  <si>
    <t>COMUNICACIONES POVEDA</t>
  </si>
  <si>
    <t>FO-25-1853949</t>
  </si>
  <si>
    <t>20/11/2025 20-11 SE CREA SOLICITUD POR PETICION DE LA RED CON LA SIGUIENTE OBSERVACION:POR FAVOR PROCEDER CON EL CORRESPONDIENTE RESEMBRADO DE TARJETA | 22/11/2025 SE REALIZA RESEMBRADO DE TARJETA 0696, PRUEBA TELETON OK, PAGO DE SERVICIOS OK, SE ENCUENTRA VERSIÓN ACTUALIZADA.</t>
  </si>
  <si>
    <t>FADZZ323</t>
  </si>
  <si>
    <t>89499531</t>
  </si>
  <si>
    <t>ASESORIAS CONTABLES Y MULTISERVICIOS S.R.</t>
  </si>
  <si>
    <t>FO-25-1853952</t>
  </si>
  <si>
    <t>DISPONIBILIDAD DEL USUARIO</t>
  </si>
  <si>
    <t>20/11/2025 20-11 SE CREA SOLICITUD POR PETICION DE LA RED CON LA SIGUIENTE OBSERVACION:POR FAVOR PROCEDER CON EL CORRESPONDIENTE RESEMBRADO DE TARJETA | 21/11/2025 EN COMUNICACIÓN CON LA SEÑORA SANDRA REYES AL NUMERO 3123135209, INDICA QUE NO DEJO LA TARJETA Y ELLA NO SE ENCUENTRA EN EL MOMENTO. INFORMA NOS ATIENDE EL DIA 22-11-2025 EN HORARIO DE LA MAÑANA | 21/11/2025 EN COMUNICACIÓN CON LA SEÑORA SANDRA REYES AL NUMERO 3123135209, INDICA QUE EL DIA DE HOY NO SE ENCUENTRA EN EL COMERCIO Y NO DEJO LA TARJETA. SE LE INFORMA QUE DEBE  LLAMAR Y SOLICITAR EL SERVICO</t>
  </si>
  <si>
    <t>90114895</t>
  </si>
  <si>
    <t>PAPELERIA Y VARIEDADES KREATIVA</t>
  </si>
  <si>
    <t>FO-25-1856578</t>
  </si>
  <si>
    <t>20/11/2025 20-11 SE ESCALA PARA VALIDAR ATENCION, 21-11 RESPUESTA DE LA RED: DE ACUERDO CON TU SOLICITUD POR FAVOR PROCEDER CON EL CORRESPONDIENTE RESEMBRADO DE TARJETA, REALIZAR VISITA EN FRIO. GRACIAS. | 22/11/2025 SE REALIZA SEMBRADO DE TARJETA CONFIGURACIÓN DE EQUIPO, SE REALIZAN PRUEBAS DE TELETÓN EL CUAL SALE FALLIDO POR CAÍDA DE TELETÓN Y CONVENIO CON CLARO Y SALE EXITOSO</t>
  </si>
  <si>
    <t>V9ZZZ679</t>
  </si>
  <si>
    <t>FO-25-1856579</t>
  </si>
  <si>
    <t>20/11/2025 20-11 SE ESCALA PARA VALIDAR ATENCION, 21-11 RESPUESTA DE LA RED: DE ACUERDO CON TU SOLICITUD POR FAVOR PROCEDER CON EL CORRESPONDIENTE RESEMBRADO DE TARJETA, REALIZAR VISITA EN FRIO. GRACIAS. | 21/11/2025 SE VISITA COMERCIO SE REALIZA LA INSTALACIÓN VERSION 10.6 OK, PRUEBAS OK, LECTOR DE BARRAS OK, CB OPERATIVO</t>
  </si>
  <si>
    <t>54239</t>
  </si>
  <si>
    <t>16110256</t>
  </si>
  <si>
    <t>DURANIA</t>
  </si>
  <si>
    <t>LA FINCA DE JUANJO</t>
  </si>
  <si>
    <t>FO-25-1854454</t>
  </si>
  <si>
    <t>20/11/2025 20-11 EN COMUNICACION PARA VALIDAR LA SOLICITUD INFORMA QUE YA LE REALIZARON EL SEMBRADO DE TARJETA QUE NO REQUIERE VISITA SE CIERRA CASO.</t>
  </si>
  <si>
    <t>FO-25-1856582</t>
  </si>
  <si>
    <t>20/11/2025 20-11 SE ESCALA PARA VALIDAR ATENCION, 21-11 RESPUESTA DE LA RED: DE ACUERDO CON TU SOLICITUD POR FAVOR PROCEDER CON EL CORRESPONDIENTE RESEMBRADO DE TARJETA, REALIZAR VISITA EN FRIO. GRACIAS. | 21/11/2025 SE REALIZA REALIZA RESEMBRADO DE TARJETA LA CUAL SE ENCUENTRA INACTIVA SE ESCALA CASO CON COORDINADOR DE ZONA PARA VALIDACIÓN CON LA ENTIDAD</t>
  </si>
  <si>
    <t>BL04Z262</t>
  </si>
  <si>
    <t>FO-25-1856588</t>
  </si>
  <si>
    <t>20/11/2025 20-11 SE ESCALA PARA VALIDAR ATENCION, 21-11 RESPUESTA DE LA RED: DE ACUERDO CON TU SOLICITUD POR FAVOR PROCEDER CON EL CORRESPONDIENTE RESEMBRADO DE TARJETA, REALIZAR VISITA EN FRIO. GRACIAS. | 21/11/2025 NO SE PUEDE REALIZAR DESPLAZAMIENTO PARA VISITAR CLIENTE POR FUERTES LLUVIAS EN LA CIUDAD DE BOGOTÁ. PUES CUÁLES FUERON REPORTADAS CON EVIDENCIAS FOTOGRÁFICAS Y VIDEOS SE INTENTA COMUNICACIÓN TELEFÓNICA CON CLIENTE NÚMERO DE CONTACTO Y SUENA APAGADO EN MÁS DE 10 OCASIONES | 22/11/2025 SE REALIZA RESEMBRADO DE TARJETA 4380 PRUEBAS OK. NO SÉ PUEDE HACER LA PRUEBA TE TELETÓN YA QUE EL CONVENIO NO FUNCIONA ESCALADO CON COORDINADOR . CLIENTE NO CUENTA CON LECTOR DE BARRAS DE REDEBAN EN EL CORRESPONSAL</t>
  </si>
  <si>
    <t>FO-25-1856591</t>
  </si>
  <si>
    <t>20/11/2025 20-11 SE ESCALA PARA VALIDAR ATENCION, 21-11 RESPUESTA DE LA RED: DE ACUERDO CON TU SOLICITUD POR FAVOR PROCEDER CON EL CORRESPONDIENTE RESEMBRADO DE TARJETA, REALIZAR VISITA EN FRIO. GRACIAS. | 21/11/2025 SE REALIZA VISITA DE CAMPO ENCONTRADO QUE COMERCIO ESTA CERRADO SE REALIZA COMUNICACIÓN A LA LÍNEA 3138349218 PERO NO HAY RESPUESTA SE INFORMA A SUPERVISOR QUIEN AUTORIZA CIERRE DE SOLICITUD.</t>
  </si>
  <si>
    <t>FO-25-1855813</t>
  </si>
  <si>
    <t>21/11/2025 21-11 SE ESCALA PARA VISITA. LLAMAR ANTES DE VISITAR, CONFIRMAR FALLA Y DATOS. | 22/11/2025 SE INTENTA CONTACTAR TELEFÓNICAMENTE AL COMERCIO PARA AGENDAR VISITA TÉCNICA, PERO NO RESPONDE EL NÚMERO DE CONTACTO.
3167645226 | 22/11/2025 SE REALIZA VISITA, SE ENCUENTRA COMERCIO CON TARJETA DE SEMBRADO CONGELADA, SE ACTIVA NUEVAMENTE, SE REALIZAN PRUEBAS TELETÓN CONVENIO FUERA DE SERVICIO. SE REALIZA PRUEBA CON CONVENIO DEL COMERCIO Y QUEDA EL SERVICIO OPERATIVO.</t>
  </si>
  <si>
    <t>LMLZZ303</t>
  </si>
  <si>
    <t>FO-25-1864336 | FO-25-1855815</t>
  </si>
  <si>
    <t>21/11/2025 21-11 SE ESCALA PARA VISITA. LLAMAR ANTES DE VISITAR, CONFIRMAR FALLA Y DATOS. | 21/11/2025 CASO SE ENCUENTRA ESCALADO A ENTIDAD POR PARTE DE PAOLA DE REDEBAN DADO PROBLEMAS CON UNA TRANSACCION. | 22/11/2025 SE REALIZA VISITA TÉCNICA EN DONDE SE ENCUENTRA EL DISPOSITIVO DEL COMERCIO CON RECHAZO GENERAL, EN LAS TRANSACCIONES, SE PROCEDE A REALIZAR CAMBIO DE EQUIPO PERO LA FALLA SIGUE PERSISTIENDO SE TIENE QUE ESCALAR A REDEBAN</t>
  </si>
  <si>
    <t>17591900</t>
  </si>
  <si>
    <t>PDV PINILLA 3</t>
  </si>
  <si>
    <t>FO-25-1856597</t>
  </si>
  <si>
    <t>21/11/2025 21-11 SE ESCALA PARA VISITA. LLAMAR ANTES DE VISITAR, CONFIRMAR FALLA Y DATOS. | 21/11/2025 SE REALIZA VISITA AL PUNTO Y SE EVIDENCIA QUE EQUIPO NO PRENDE, NO SE PUEDE REALIZAR CAMBIO DEBIDO A QUE CLIENTE NO CUENTA CON TARJETAS DE SEMBRADO</t>
  </si>
  <si>
    <t>FO-25-1856606</t>
  </si>
  <si>
    <t>21/11/2025 21-11 SE ESCALA PARA VISITA. LLAMAR ANTES DE VISITAR, CONFIRMAR FALLA Y DATOS. | 21/11/2025 SE SIEMBRA TARJETA BOGOTÁ 4915-1101-1351-1201 SE HACEN PRUEBAS EXITOSAS TODO OK</t>
  </si>
  <si>
    <t>54575337</t>
  </si>
  <si>
    <t>MISCELANIA SOFIA</t>
  </si>
  <si>
    <t>FO-25-1856848</t>
  </si>
  <si>
    <t>21/11/2025 21-11 SE ESCALA PARA VISITA. LLAMAR ANTES DE VISITAR, CONFIRMAR FALLA Y DATOS. | 21/11/2025 INCIDENTE NO SE HA PODIDO VISITAR YA QUE HA ESTADO LLOVIENDO POR TODO EL SECTOR DE SOACHA, NO SE PUEDE RODAR EN MOTO CUANDO HAY LLUVIA | 22/11/2025 SE REALIZA CONTACTO AL NÚMERO 3002089831 CONTESTA LA HERMANA DEL TITULAR LEIDY INDICA QUE ABREN DESPUÉS DE LAS 10 AM | 22/11/2025 SE REALIZA CAMBIO DE PINPAD POR ALERTA IRRUPTION SERVICIO OPERATIVO PRUEBAS OK TRNA RBM NO ES NECESARIO REALIZAR SEMBRADO DE TARJETA PRUEBA TELETÓN CONVENIO CAÍDO MÓDULO DE COMPRA OK DE HACE UNA TRANSACCIÓN DE  UN PAGO DE FACTURA</t>
  </si>
  <si>
    <t>V1MZZ999</t>
  </si>
  <si>
    <t>87257544</t>
  </si>
  <si>
    <t>CONECTIVIDAD MOVIL FRESNO CVS</t>
  </si>
  <si>
    <t>FO-25-1857773</t>
  </si>
  <si>
    <t>21/11/2025 21-11 SE ESCALA PARA VISITA. LLAMAR ANTES DE VISITAR, CONFIRMAR FALLA Y DATOS. | 24/11/2025 SE CAMBIA DATÁFONO POR FALLA AL HACER DOBLE TRANSACCIÓN EN TRES OPORTUNIDADES. SE HABLA CON EL SEÑOR YEISSON GALEANO, Y ME INDICA QUE EL LLAMO PARA LA REVERSA DE ESAS TRANSACCIONES Y QUE TIENE RESPUESTA HASTA EL 27/11/2026, LE INDICO QUE ESE ERROR ES MUY ESCASO Y QUE ES EL PRIMERO QUE ATIENDO DE ESE TIPO. SE HACE LA PRUEBA DE TELETÓN AL 4998 Y NÚMERO DE CÉDULA DEL SEÑOR YEISSON GALEANO Y SALE RECHAZO GENERAL. NO HAY PRUEBAS DEL CIERRE PORQUE NO HAN UTILIZADO EL DATÁFONO DESDE EL TERCER ERROR DE TRANSACCIÓN. SE VERIFICA LECTOR DE BARRAS Y TRANSACCIONES DE COMER O ADQUIRIENCIA Y UNA CONSIGNACIÓN DEL CORRESPONSAL, TODO OK</t>
  </si>
  <si>
    <t>SXNZZ294</t>
  </si>
  <si>
    <t>17724907</t>
  </si>
  <si>
    <t>MERCACOL EXPRESS</t>
  </si>
  <si>
    <t>FO-25-1858907</t>
  </si>
  <si>
    <t>21/11/2025 21-11 SE ESCALA PARA VALIDAR ATENCION, 21-11 RESPUESTA DE LA RED: DE ACUERDO CON TU SOLICITUD POR FAVOR PROCEDER CON EL CORRESPONDIENTE RESEMBRADO DE TARJETA, REALIZAR VISITA EN FRIO. GRACIAS. | 21/11/2025 SE VISITA COMERCIO SE REALIZA INYECCIÓN DE SISTEMA Y VERSIÓN INICIALIZADA OK , SEMBRADO DE TARJETA OK , SE HABILITA CIERRES , AL REALIZA PRUEBAS ARROJA RECHAZO GENERAL , EL CLIENTE SE COMUNICA CON LA ENTIDAD DÓNDE LE INDICA QUE DEBE PRESENTARSE DIRECTAMENTE Y REALIZAR EL DESBLOQUEO  , SE DEJA CONFIGURADO EL DATAFONO</t>
  </si>
  <si>
    <t>AA9ZZ892</t>
  </si>
  <si>
    <t>FO-25-1861230</t>
  </si>
  <si>
    <t>21/11/2025 21-11 SE ESCALA PARA VALIDAR ATENCION, 21-11 RESPUESTA DE LA RED: DE ACUERDO CON TU SOLICITUD POR FAVOR PROCEDER CON EL CORRESPONDIENTE RESEMBRADO DE TARJETA | 22/11/2025 SE REALIZA RESEMBRADO DE TARJETA, SE INICIALOZA, SE HACE LA PRUEBA CON EL CONVENIO 4998, Y SALE RECHAZO GENERAL, CLIENTE NO TIENE EN EL MOMENTO PARA PROBAR POR OTRO MÉTODO 
SE LE ENVIAN LOS DATOS AL COORDINADOR PARA QUE ESCALE EL CASO A SOPORTE  RG</t>
  </si>
  <si>
    <t>SX00X845</t>
  </si>
  <si>
    <t>90114874</t>
  </si>
  <si>
    <t>DROGUERIA MAYTEH</t>
  </si>
  <si>
    <t>FO-25-1861464</t>
  </si>
  <si>
    <t>21/11/2025 21-11 SE ESCALA A LA RED PARA VALIDAR ATENCION, RESPUESTA DE LA RED: NO TENEMOS RESPUESTA ESA NOVEDAD ES POR LA ENTIDAD ENTONCES PROCEDEMOS A ESCALARLO POR FAVOR CIÉRRALO Y LE INDICAS AL CLIENTE QUE VAMOS A REALIZAR EL ESCALAMIENTO PARA VALIDACIÓN PERO ESA NOVEDAD ES DE LA ENTIDAD. GRACIAS.</t>
  </si>
  <si>
    <t>FO-25-1861503</t>
  </si>
  <si>
    <t>21/11/2025 21-11 SE ESCALA A RED PARA VALIDAR ATENCION, , RESPUESTA DE LA RED: POR FAVOR INFORMARLE AL CLIENTE QUÉ DEBE DAR EL &lt;&lt;ACUSE DE RECIBIDO CON EL BANCO&gt;&gt; PARA QUÉ SEAN ELLOS QUIENES NOS DEL EL VO. BO. Y HAGAN LA SOLICITUD DIRECTA DE RESEMBRADO, POR LO ANTERIOR, INFORMAR AL CLIENTE, DOCUMENTAR Y CERRAR ACTIVIDA.</t>
  </si>
  <si>
    <t>17591462</t>
  </si>
  <si>
    <t>PDV POPULAR 2</t>
  </si>
  <si>
    <t>FO-25-1863555 | FO-25-1861465</t>
  </si>
  <si>
    <t>NO EXISTE COMPROBANTE</t>
  </si>
  <si>
    <t>27/11/2025 EL CASO SE HABÍA ESCALADO CON EL JEFE DE ZONA, DONDE NOS INFORMA QUE EL PROBLEMA ES LA TARJETA DE SEMBRADO POR LO CONCECUETE SE COMUNICA CON LA USUARIA PARA INFORMARLE QUE DEBE PEDIR UNA NUEVA TARJETA AL BANCO PARA PODER IR A SEMBRARLA Y DAR SOLUCIÓN AL INCIDENTE</t>
  </si>
  <si>
    <t>GA001489</t>
  </si>
  <si>
    <t>15088545</t>
  </si>
  <si>
    <t>CONSUERTE MANUELA BELTRAN</t>
  </si>
  <si>
    <t>FO-25-1861466</t>
  </si>
  <si>
    <t>21/11/2025 21-11 SE ESCALA PARA VISITA. LLAMAR ANTES DE VISITAR, CONFIRMAR FALLA Y DATOS. | 22/11/2025 SE REALIZA CAMBIO POR DAÑO EN EL EQUIPO, ALERT IRRUPTION, SE ADJUNTA PRUEBA DE TELETON CON RECHAZO GENERAL DEBIDO A QUE CONVENIO TIENE PROBLEMAS CON LA ENTIDAD</t>
  </si>
  <si>
    <t>ABCWZ273</t>
  </si>
  <si>
    <t>FO-25-1869452</t>
  </si>
  <si>
    <t>24/11/2025 "**24-11 SE CONTACTA CB POR WSP  MANDA TIIRILLA Y TS. SE ESCALA A LA RED PARA REVISION **24-11 RESPUESTA DE LA RED:  "BUENOS DÍAS LA TARJETA SE DAÑÓ, SE LE INFORMA AL COMERCIAL QUE SOLICITE UNA NUEVA."** 24-11 EN COMUNICACIÓN CON EL USUARIO AL NÚMERO 3213456260 SE LE BRINDA LA INFORMACIÓN AL USUARIO, SE PROCEDE A CERRAR"</t>
  </si>
  <si>
    <t>24905978</t>
  </si>
  <si>
    <t>PAP Y VARIEDADES IKERNATHAN</t>
  </si>
  <si>
    <t>FO-25-1869454</t>
  </si>
  <si>
    <t>24/11/2025 "**24-11 SE CONTACTA CB POR WSP  MANDA TIIRILLA Y TS. SE ESCALA A LA RED PARA REVISION **24-11 RESPUESTA DE LA RED:  "BUENOS DÍAS LA TARJETA SE DAÑÓ Y SE LE INFORMARÁ AL COMERCIAL PARA QUE SOLICITE UNA NUEVA"** 24-11 EN COMUNICACIÓN CON EL USUARIO AL NÚMERO 3104402478 SE LE BRINDA LA INFORMACIÓN AL USUARIO, SE PROCEDE A CERRAR"</t>
  </si>
  <si>
    <t>24494213</t>
  </si>
  <si>
    <t>TEC IMPRESORAS Y COPIADORA TIC</t>
  </si>
  <si>
    <t>FO-25-1869455</t>
  </si>
  <si>
    <t>MENSAJE DE ERROR SOCKET</t>
  </si>
  <si>
    <t>24/11/2025 24-11 SE ESCALA PARA VISITA. LLAMAR ANTES DE VISITAR, CONFIRMAR FALLA Y DATOS. | 25/11/2025 SE VISITA CORRESPONSAL, HORA DE VISITA 4 30 PM, SE ENCONTRÓ CORRESPONSAL CERRADO CON AVISO QUE NO ATENDIÓ EN HORAS DE LA TARDE. SE LLAMA AL CONTACTO NO CONTESTA. SE CIERRA VISITA</t>
  </si>
  <si>
    <t>2A00G543</t>
  </si>
  <si>
    <t>21122031</t>
  </si>
  <si>
    <t>PDA APIAY</t>
  </si>
  <si>
    <t>FO-25-1869680</t>
  </si>
  <si>
    <t>24/11/2025 24-11 SE ESCALA PARA VISITA. LLAMAR ANTES DE VISITAR, CONFIRMAR FALLA Y DATOS. | 24/11/2025 SE REALIZA CONTACTO TELEFONICO CON EL CLIENTE Y NOS INFORMA QUE EL EQUIPO ESTA FUNCIONANDO OK Y QUE LA BASE DEL EQUIPO ESTA OK</t>
  </si>
  <si>
    <t>16664468</t>
  </si>
  <si>
    <t>CONSUERTE PRIMAVERA URBANA</t>
  </si>
  <si>
    <t>FO-25-1869683</t>
  </si>
  <si>
    <t>24/11/2025 24-11 SE ESCALA PARA VISITA. LLAMAR ANTES DE VISITAR, CONFIRMAR FALLA Y DATOS. | 25/11/2025 SE REALIZA CORRECCIÓN DE CABLE DE INTERNET, PRUEBAS RECHAZADA CONVENIO TELETON POR CONVENIO DE BANCO</t>
  </si>
  <si>
    <t>BL01R024</t>
  </si>
  <si>
    <t>5664</t>
  </si>
  <si>
    <t>23975105</t>
  </si>
  <si>
    <t>SAN PEDRO DE LOS MILAGROS</t>
  </si>
  <si>
    <t>SUPERMERCADO SAN PEDRO REAL SP</t>
  </si>
  <si>
    <t>FO-25-1870216</t>
  </si>
  <si>
    <t>24/11/2025 24-11 SE ESCALA PARA VISITA. LLAMAR ANTES DE VISITAR, CONFIRMAR FALLA Y DATOS. | 25/11/2025 SE PRESENTA NOVEDAD EN LA VIA POR CHOQUE DE AUTOS EN PARTE MIRADOR DE SAN FELIX | 25/11/2025 SE CAMBIA DATÁFONO POR FALLAS EN EN ENCENDIDO</t>
  </si>
  <si>
    <t>5A002971</t>
  </si>
  <si>
    <t>FO-25-1871532</t>
  </si>
  <si>
    <t>24/11/2025 24-11 SE ESCALA A LA RED PARA VALIDAR ATENCION** LA RED 
POR FAVOR PROCEDER CON EL CORRESPONDIENTE RESEMBRADO DE TARJETA. GRACIAS. SE ESCALA PARA VISITA | 24/11/2025 SE VISITA CB Y SE REALIZA SEMBRADO DE TARJETA 8420. NO ES POSIBLE REALIZAR PRUEBA DE TELETÓN POR FALLA EN EL CONVENIO</t>
  </si>
  <si>
    <t>87321026</t>
  </si>
  <si>
    <t>SUPERMERCADO 3 ESQUINAS</t>
  </si>
  <si>
    <t>FO-25-1871002</t>
  </si>
  <si>
    <t>24/11/2025 24-11 SE ESCALA PARA VISITA. LLAMAR ANTES DE VISITAR, CONFIRMAR FALLA Y DATOS. | 25/11/2025 SE REALIZA ACTUALIZACIÓN DEL EQUIPO DE LA VERSION 10.5 A LA VERSION 10.6. Y SE REALIZA CAMBIO DE MAGIC BOX TETRA 3500 POR MOTIVO DE ERROR EE CONEXIÓN.
SE REALIZAN PRUEBAS OPERATIVAS SIN NOVEDAD.
CB QUEDA OKEY.</t>
  </si>
  <si>
    <t>V1KZZ932</t>
  </si>
  <si>
    <t>21499231</t>
  </si>
  <si>
    <t>MISCELANEA Y PAPELERIA MANA BLANCA</t>
  </si>
  <si>
    <t>FO-25-1871533</t>
  </si>
  <si>
    <t>24/11/2025 24-11 SE ESCALA PARA VISITA. LLAMAR ANTES DE VISITAR, CONFIRMAR FALLA Y DATOS. | 25/11/2025 SE REALIZA CAMBIO DE HUB POR FALLA EN REINICIO PRUEBA OK</t>
  </si>
  <si>
    <t>A4PZZ457</t>
  </si>
  <si>
    <t>16315335</t>
  </si>
  <si>
    <t>DROGUERIA CORAL CALDAS</t>
  </si>
  <si>
    <t>FO-25-1871536</t>
  </si>
  <si>
    <t>24/11/2025 24-11 SE ESCALA PARA VISITA. LLAMAR ANTES DE VISITAR, CONFIRMAR FALLA Y DATOS. | 25/11/2025 SE REALIZÓ MANTENIMIENTO GENERAL DEL EQUIPO SE REALIZARON PRUEBAS EXITOSAS SE PROCEDE A CERRAR CASO</t>
  </si>
  <si>
    <t>111BZ626</t>
  </si>
  <si>
    <t>FO-25-1872219</t>
  </si>
  <si>
    <t>24/11/2025 24-11 SE ESCALA A LA RED PARA VALIDAR ATENCION** LA RED POR FAVOR INFORMARLE AL CLIENTE QUÉ DEBE DAR EL &lt; &gt; PARA QUÉ SEAN ELLOS QUIENES NOS DEL EL VO. BO. Y HAGAN LA SOLICITUD DIRECTA DE RESEMBRADO, POR LO ANTERIOR, INFORMAR AL CLIENTE, DOCUMENTAR Y CERRAR ACTIVIDAD, MIL GRACIAS. SE PROCEDE A CERRAR</t>
  </si>
  <si>
    <t>41319</t>
  </si>
  <si>
    <t>16144412</t>
  </si>
  <si>
    <t>DROGAS JULY PAOLA</t>
  </si>
  <si>
    <t>FO-25-1872220</t>
  </si>
  <si>
    <t>24/11/2025 24-11 SE ESCALA PARA VISITA. LLAMAR ANTES DE VISITAR, CONFIRMAR FALLA Y DATOS. | 25/11/2025 SE REALIZA VISITA AL PUNTO, SE EVIDENCIA EQUIPO NO IMPRIME BIEN ,YA QUE NO TIENE PARTE DE LA TAPA QUE SE LE CAYÓ . SE REALIZA AJUSTE DE TAPA IMPRESORA SE REALIZAN PRUEBAS OK, CB OPERATIVO.</t>
  </si>
  <si>
    <t>A1NZZ499</t>
  </si>
  <si>
    <t>15456999</t>
  </si>
  <si>
    <t>CONSUERTE LA PLAZA</t>
  </si>
  <si>
    <t>FO-25-1872222</t>
  </si>
  <si>
    <t>24/11/2025 24-11 SE ESCALA PARA VISITA. LLAMAR ANTES DE VISITAR, CONFIRMAR FALLA Y DATOS. | 25/11/2025 SE REALIZA CONTACTO TELEFONICO CON EL CLIENTE EL CUAL INDICA QUE AÚN NO LE HAN LLEGADO LAS TARJETAS DE SEMBRADO NUEVAS, SE LE INFORMA QUE XUANDO LAS TENGA DEBE LLAMAR A SOLICITAR VISITA</t>
  </si>
  <si>
    <t>FO-25-1872225</t>
  </si>
  <si>
    <t>24/11/2025 24-11 SE ESCALA PARA VISITA. LLAMAR ANTES DE VISITAR, CONFIRMAR FALLA Y DATOS. | 25/11/2025 SE REALIZA VISITA Y SE PEGA, PRUEBAS RECHAZADAS YA QUE CONVENIO TIENE PROBLEMAS CON ENTIDAD</t>
  </si>
  <si>
    <t>BL0EZ149</t>
  </si>
  <si>
    <t>76497</t>
  </si>
  <si>
    <t>21045778</t>
  </si>
  <si>
    <t>OBANDO</t>
  </si>
  <si>
    <t>TRANSPORTE DE LIQUIDOS Y COMBU</t>
  </si>
  <si>
    <t>FO-25-1872540</t>
  </si>
  <si>
    <t>24/11/2025 24-11  LA RED CON LA SIGUIENTE OBSERVACION:POR FAVOR PROCEDER CON EL CORRESPONDIENTE RESEMBRADO DE TARJETA | 25/11/2025 SE REALIZA RE SEMBRADO DE TARJETA Y SE REALIZAN PRUEBAS OK.</t>
  </si>
  <si>
    <t>XTZZZ400</t>
  </si>
  <si>
    <t>20386751</t>
  </si>
  <si>
    <t>MINIMARKET BARRANQUILLA</t>
  </si>
  <si>
    <t>FO-25-1874561</t>
  </si>
  <si>
    <t>25/11/2025 25-11 SE ESCALA PARA VISITA. LLAMAR ANTES DE VISITAR, CONFIRMAR FALLA Y DATOS. | 25/11/2025 SE REALIZA VISITA AL COMERCIO SE ENCUENTRA DATÁFONO EN ALERT IRRUPTIÓN LO CUAL NO DEJABA REALIZAR NINGÚNA OPERACIÓN SE CAMBIA DATÁFONO SE REALIZAN PRUEBAS EXITOSAS Y EL CB QUEDA OPERATIVO 
SE REALIZA PRUEBAS CON TELÉTON PERO SALE RECHAZO GENERAL EL CLIENTE BUSCA OTRO CONVENIO LO CUAL SE REALIZAN PRUEBAS EXITOSAS</t>
  </si>
  <si>
    <t>9CHZZ927</t>
  </si>
  <si>
    <t>89262339</t>
  </si>
  <si>
    <t>FARMACIASANAMEDICALPLUS</t>
  </si>
  <si>
    <t>FO-25-1874954</t>
  </si>
  <si>
    <t>25/11/2025 25-11 SE ESCALA PARA VISITA. LLAMAR ANTES DE VISITAR, CONFIRMAR FALLA Y DATOS. | 26/11/2025 SE REALIZA CAMBIO DE EQUIPO Y FUENTE DE PODER POR FALLA NO ENCIENDE PRUEBA TELETÓN NO EXITOSA TRANSACCIÓN DECLINADA PRUEBAS ADQUIRENCIA OK CLIENTE CONFORME.</t>
  </si>
  <si>
    <t>A4VZZ802</t>
  </si>
  <si>
    <t>FO-25-1875935</t>
  </si>
  <si>
    <t>25/11/2025 25-11 SE ESCALA PARA VISITA. LLAMAR ANTES DE VISITAR, CONFIRMAR FALLA Y DATOS. | 27/11/2025 ALTO FLUJO DE TRAFICO | 27/11/2025 SE CONTACTA CON COMERCIO INDICA QUE ATIENDE HASTA LAS 12:00PM | 27/11/2025 SE HABILITA OPPVION DE CIERRE SE ENCONTRABA DESHABILITADO</t>
  </si>
  <si>
    <t>FO-25-1876490</t>
  </si>
  <si>
    <t>25/11/2025 25-11 SE ESCALA PARA VISITA. LLAMAR ANTES DE VISITAR, CONFIRMAR FALLA Y DATOS. | 25/11/2025 SE REALIZA ESCALAMIENTO CON PAOLA GARZON DE REDEBAN, INDICA SOLICITUD DE DESBLOQUEO DE TARJETA DE SEMBRADO A ENTIDAD, SE REALIZAN PRUEBAS DE TELETON CON RG Y PAGO POR PARTE DEL CLIENTE TRANSACCIÓN EXITOSA.</t>
  </si>
  <si>
    <t>16664484</t>
  </si>
  <si>
    <t>PDV CLINICA MARTHA</t>
  </si>
  <si>
    <t>FO-25-1878439</t>
  </si>
  <si>
    <t>25/11/2025 25-11 SE ESCALA PARA VISITA. LLAMAR ANTES DE VISITAR, CONFIRMAR FALLA Y DATOS. | 26/11/2025 NO SE ATIENDE ACTIVIDAD POR DIRECCIÓN DE UBICACION COMERCIO DESACTUALIZADA,  DIRECCIÓN EN TA CALLE 35 35-51, DIRECCIÓN EN SITIO CALLE 35 36-25, SE ESCALA A REDEBAN Y NO AUTORIZAN REALIZAR ATENCIÓN DE INCIDENTE, SE INDICA AL CLIENTE QUE DEBE REALIZAR LA ACTUALIZACIÓN DE LA DIRECCIÓN, NO SE MANIPULAN EQUIPOS.</t>
  </si>
  <si>
    <t>BL0EZ233</t>
  </si>
  <si>
    <t>FO-25-1878444</t>
  </si>
  <si>
    <t>25/11/2025 25-11 SE CREA POR SOLICITUD DE LA RED | 26/11/2025 SE REALIZA RESEMBRADO DE CB SE REALIZAN PRUEBAS OK PRUEBA TELETÓN SALE FALLIDA POR CAÍDA DE CONVENIO SE REALIZA PRUEBA DISTINTA CON OTRO CONVENIO Y SALE OK</t>
  </si>
  <si>
    <t>BGZZZ794</t>
  </si>
  <si>
    <t>87270255</t>
  </si>
  <si>
    <t>CENTRO DE PAGOS MARIANA</t>
  </si>
  <si>
    <t>FO-25-1878450</t>
  </si>
  <si>
    <t>25/11/2025 25-11 SE CREA POR SOLICITUD DE LA RED | 26/11/2025 COMERCIO SE ENCUENTRA CERRADO</t>
  </si>
  <si>
    <t>21125208</t>
  </si>
  <si>
    <t>CELU-COMPUTO LA FLORESTA</t>
  </si>
  <si>
    <t>FO-25-1882242</t>
  </si>
  <si>
    <t>26/11/2025 "**25-11 SE CONTACTA CB POR WSP  MANDA TIIRILLA Y TS. SE ESCALA A LA RED PARA REVISION **26-11 RESPUESTA DE LA RED:  TIENE BLOQUEO EN EL CUPO DE SOBREGIRO POR MORA EN SUS PRODUCTOS, DEBE PAGAR Y LLAMAR A LA SERVILINEA PARA QUE LO DESBLOQUEE"** 26-11 EN COMUNICACIÓN CON EL USUARIO AL NÚMERO 314 3760520 SE LE BRINDA LA INFORMACIÓN AL USUARIO, SE PROCEDE A CERRAR"</t>
  </si>
  <si>
    <t>FO-25-1882942</t>
  </si>
  <si>
    <t>26/11/2025 26-11 SE INTENTA COMUNICACIÓN CON EL USUARIO PERO NO HAY CONTACTO,** SE ESCALA A LA RED CON EL SIGUIENTE MENSAJE BUEN DÍA
SE INTENTA COMUNICACIÓN CON EL CB PERO NO FUE POSIBLE VALIDAR LA SOLICITUD. POR FAVOR, INDÍQUENOS CÓMO PROCEDER.** LA RED: POR FAVOR PROCEDER CON EL CORRESPONDIENTE RESEMBRADO DE TARJETA. GRACIAS. | 27/11/2025 SE REALIZA VISITA SE PROCEDE A SEMBRAR TARJETA DESPUES DE INICIALIZAR EL EQUIPOS ,SE HACEN PRUEBAS EN COMERCIO Y CB SOLO RETIRO ,CONVENIO 4998 SALIÓ RECHAZO GENERAL, NOTA: CB ESTÁ BLOQUEADO POR 34 DÍAS SIN COMPENSAR, CB OPERATIVO</t>
  </si>
  <si>
    <t>9L00T313</t>
  </si>
  <si>
    <t>FO-25-1883160</t>
  </si>
  <si>
    <t>26/11/2025 26-11 SE INTENTA COMUNICACIÓN CON EL USUARIO PERO NO HAY CONTACTO,** SE ESCALA A LA RED CON EL SIGUIENTE MENSAJE BUEN DÍA
SE INTENTA COMUNICACIÓN CON EL CB PERO NO FUE POSIBLE VALIDAR LA SOLICITUD. POR FAVOR, INDÍQUENOS CÓMO PROCEDER.**USUARIO RESPONDE CONFIRMA SOLICITUD Y TS**LA RED: DE ACUERDO CON TU SOLICITUD EL CORRESPONSAL TIENE V°B POR PARTE DE LA ENTIDAD, POR FAVOR PROCEDER CON EL RESEMBRADO DE TARJETA. GRACIAS | 26/11/2025 SE VISITA COMERCIO, SE REALIZA RESEMBRADO DE TARJETA 2687 OK. OPERATIVO EL SERVICIO.</t>
  </si>
  <si>
    <t>SEZZZ051</t>
  </si>
  <si>
    <t>17939091</t>
  </si>
  <si>
    <t>C/DORA MAXI DESECHABLES</t>
  </si>
  <si>
    <t>FO-25-1882074</t>
  </si>
  <si>
    <t>26/11/2025 26-11 SE ESCALA PARA VISITA. LLAMAR ANTES DE VISITAR, CONFIRMAR FALLA Y DATOS. | 27/11/2025 SE REALIZA LLAMADA A CLIENTE NO CONTESTA. | 27/11/2025 ESPERANDO RESPUESTA POR PARTE DE REDEBAN | 27/11/2025 SE LLEGA A COMERCIO, SE VALIDA PRUEBA APARECE ERROR, SE ESCALA CON REDEBAN, SE ACTUALIZA VERSIÓN, SE REALIZA NUEVAMENTE PRUEBAS CON ÉXITO, SIN NOVEDAD. SE CIERRA.</t>
  </si>
  <si>
    <t>GA005461</t>
  </si>
  <si>
    <t>FO-25-1882075</t>
  </si>
  <si>
    <t>26/11/2025 26-11 SE ESCALA PARA VISITA. LLAMAR ANTES DE VISITAR, CONFIRMAR FALLA Y DATOS. | 27/11/2025 SE LLAMA AL CLIENTE AL NÚMERO DE CONTACTO 3106972458 EL SEÑOR LITMAN SÁNCHEZ INDICA QUE NOS PUEDE ATENDER LUEGO DEL MEDIO DÍA, SE DEJA PENDIENTE PARA ATENDER LUEGO DE DICHA FRANJA HORARIA | 27/11/2025 SE VISITA COMERCIO CB AVAL, SE EVIDENCIA DATAFONO CON ALERT INRRUPTION, SE CAMBIA EQUIPO, SE DEJA EL NUEVO CON LOS USUARIOS DEL CLIENTE, SE REALIZAN PRUEBAS OK, SE HABILITAN CIERRES, SE SIEMBRA TARJETA #5482, EL CONVENIO DE TELETÓN ESTÁ FALLANDO POR LO QUE NO ES POSIBLE REALIZAR PRUEBA.</t>
  </si>
  <si>
    <t>18870782</t>
  </si>
  <si>
    <t>JULIMAR</t>
  </si>
  <si>
    <t>FO-25-1882530</t>
  </si>
  <si>
    <t>26/11/2025 26-11 SE ESCALA PARA VISITA. LLAMAR ANTES DE VISITAR, CONFIRMAR FALLA Y DATOS. | 27/11/2025 SE ESTABLECE COMUNICACIÓN AL NÚMERO 3123466415 PARA VALIDACIÓN DE DIRECCIÓN Y LA SRA YADELIS INDICA Q NO PUEDE ATENDER ANTES DE LAS 12 DEL MEDIO DÍA | 27/11/2025 SE LLEGA AL DIRECCION INDICA Y SE REALIZA CAMBIO DE DATAFONO POR DAÑO EN PUERTO USB . CONFIGURACIÓN Y VERSIONAMIENTO OK, USURARIOS OK , CIERRES HABILITADOS , SEMBRADO OK, PRUEBA DE TELETÓN EN RG CONTINUA LA NOVEDAD CON LA ENTIENDAD, EN ESE MOMENTO LLEGA CLIENTE A REALIZAR RETIRO CON TARJETA SE ADJUNTA FOTO DE EVIDENCIA. SE REALIZA PRUEBA A LECTOR OK</t>
  </si>
  <si>
    <t>XP003024</t>
  </si>
  <si>
    <t>21119821</t>
  </si>
  <si>
    <t>DON PAGO NICO Y PAU</t>
  </si>
  <si>
    <t>FO-25-1882532</t>
  </si>
  <si>
    <t>26/11/2025 26-11 SE ESCALA PARA VISITA. LLAMAR ANTES DE VISITAR, CONFIRMAR FALLA Y DATOS. | 26/11/2025 SE REALIZA VISITA DE CAMPO ENCONTRADO QUE EQUIPO SE REINICIA CONSTANTEMENTE, POR LO ANTERIOR SE PROCEDE A ACTUALIZACIÓN DE EQUIPO A VERSIÓN 10.5N, PRUEBAS CUPO Y USUARIO OK.</t>
  </si>
  <si>
    <t>A102Z117</t>
  </si>
  <si>
    <t>16097115</t>
  </si>
  <si>
    <t>TIENDA BENAVIDES NELLY</t>
  </si>
  <si>
    <t>FO-25-1882536</t>
  </si>
  <si>
    <t>26/11/2025 26-11 SE ESCALA PARA VISITA. LLAMAR ANTES DE VISITAR, CONFIRMAR FALLA Y DATOS. | 26/11/2025 SE LLEGA A CORRESPONSAL SE VERIFICA FALLA EN LECTOR DE BARRAS DAÑO EN CABLE SE REALIZA CAMBIO DE LECTOR SE REALIZA PRUEBAS DE FUNCIONAMIENTO EXITOSAS CB QUEDA OPERATIVO Y LECTOR OPERATIVO CONVENIO TELETON NO ACTIVO SE REALIZA PRUEBAS DE FUNCIONAMIENTO CON OTRO CONVENIO</t>
  </si>
  <si>
    <t>VGZZZ219</t>
  </si>
  <si>
    <t>81765810</t>
  </si>
  <si>
    <t>LAPAPELERIA DE DANI</t>
  </si>
  <si>
    <t>FO-25-1885675</t>
  </si>
  <si>
    <t>26/11/2025 "**26-11 SE CONTACTA CB POR WSP  MANDA TIIRILLA Y TS. SE ESCALA A LA RED PARA REVISION **26-11 RESPUESTA DE LA RED:  VALIDANDO EL CB TIENE SOLO UNA TARJETA LA CUAL ES 0919, POR FAVOR VALIDAR, USUARIO INDICA QUE SIGUE PRESENTANDO ERROR LA RED: YA EL DESBLOQUEO SE REALIZÓ, 26-11 SIGUE PRESENTANDO EL ERROR COMO SE PUEDE PROCEDER**LA RED: POR FAVOR CERREMOS EL CASO Y LO ESCALAMOS A LA ENTIDAD** 26-11 EN COMUNICACIÓN CON EL USUARIO AL NÚMERO 314 6931281 SE LE BRINDA LA INFORMACIÓN AL USUARIO, SE PROCEDE A CERRAR"</t>
  </si>
  <si>
    <t>25151</t>
  </si>
  <si>
    <t>15274822</t>
  </si>
  <si>
    <t>CAQUEZA</t>
  </si>
  <si>
    <t>DROGUERIA CASA ORTIZ</t>
  </si>
  <si>
    <t>FO-25-1885327</t>
  </si>
  <si>
    <t>26/11/2025 26-11 SE ESCALA PARA VISITA. LLAMAR ANTES DE VISITAR, CONFIRMAR FALLA Y DATOS. | 27/11/2025 DOS CIERRES VIALES VÍA BOGOTÁ VILLAVICENCIO, DAN PASO CADA 20 MINUTOS POR CARRIL | 28/11/2025 SE REALIZA CAMBIO DEL DATAFONO DEBIDO A UN DAÑO EN EL PUERTO DE CARGA QUE SE DESPEGO</t>
  </si>
  <si>
    <t>9PZZZ607</t>
  </si>
  <si>
    <t>90152690</t>
  </si>
  <si>
    <t>CIGARRERIA Y TELECOMUNICACIONES TIFFANY</t>
  </si>
  <si>
    <t>FO-25-1886159</t>
  </si>
  <si>
    <t>26/11/2025 26-11 SE ESCALA PARA VISITA. LLAMAR ANTES DE VISITAR, CONFIRMAR FALLA Y DATOS. | 27/11/2025 SE REALIZA REVISO FISICA DEL PUNTO NO SE ENCUENN FALLOS SE PROCEDE A ESCALAR CON PAOLA GARZÓN SOPORTE DE REDEBAN PARA SOLUCIONAR EL CASO, SE HACEN LAS PRUEBAS SOLICITADAS PERO AL MOMENTO DE RETIRARME NO SE OBSERVA FALLA</t>
  </si>
  <si>
    <t>VEZZZ012</t>
  </si>
  <si>
    <t>16591448</t>
  </si>
  <si>
    <t>MUNDIAL DE ASEO 2</t>
  </si>
  <si>
    <t>FO-25-1886595</t>
  </si>
  <si>
    <t>26/11/2025 26-11 SE ESCALA PARA VISITA. LLAMAR ANTES DE VISITAR, CONFIRMAR FALLA Y DATOS. | 27/11/2025 SE VISITA CB MANTENIMIENTO DE EQUIPO.... AUMENTO BRILLO DE PANTALLA.  PRUEBAS OK</t>
  </si>
  <si>
    <t>BL011848</t>
  </si>
  <si>
    <t>FO-25-1895112</t>
  </si>
  <si>
    <t>27/11/2025 27-11 SE ESCALA PARA VISITA. LLAMAR ANTES DE VISITAR, CONFIRMAR FALLA Y DATOS. | 27/11/2025 SE CAMBIA LECTORA CABLE AVERIADO</t>
  </si>
  <si>
    <t>LMYZZ719</t>
  </si>
  <si>
    <t>FO-25-1897251</t>
  </si>
  <si>
    <t>27/11/2025 27-11 SE ESCALA PARA VISITA. LLAMAR ANTES DE VISITAR, CONFIRMAR FALLA Y DATOS. | 28/11/2025 EN DESPLAZAMIENTO. | 28/11/2025 A LA ESPERA DE RESPUESTA POR PARTE DE REDEBAN. | 28/11/2025 SE LLEGA A COMERCIO, SE  REALIZA SEMBRADO DE TARJETA, SE REALIZA PRUEBAS DE DEPOSITO DE $1 A UNA CUENTA BANCO BOGOTA APARECIENDO EN VOUCHER LLAME AL EMISOR, SE ESCALA DIRECTAMENTE CON REDEBAN, INDICANDO QUE DEJE SEMBRADO LA TARJETA TERMINADO EN 1931, QUE EN 24 HORAS QUEDA ACTIVO LA TARJETA, SE LE INDICA A COMERCIO QUE PASANDO 24 HORAS, QUEDA ACTIVO Y REALICE PRUEBAS, SE CIERRA.</t>
  </si>
  <si>
    <t>16620783</t>
  </si>
  <si>
    <t>DROG CIUDAD JARDIN TU FARMA</t>
  </si>
  <si>
    <t>FO-25-1895587</t>
  </si>
  <si>
    <t>27/11/2025 27-11 SE ESCALA PARA VISITA. LLAMAR ANTES DE VISITAR, CONFIRMAR FALLA Y DATOS. | 27/11/2025 EN COMUNICACIÓN CON LA LÍNEA 3142511304 RESPONDE LA SEÑORA CRISTINA CATÓLICO, INFORMANDO QUE EL SERVICIO FUE RESTABLECIDO EXITOSAMENTE, INFORMA QUE LLAMO A LA ENTIDAD, QUE LE DIERON ALGUNOS PASOS, REINICIO Y QUE LE PERMITE HACER TRANSACCIONES EXITOSAMENTE SEA RETIRO O OTRAS, INFORMA QUE NO REQUIERE VISITA, SE CIERRA COMO SOPORTE TELEFONICO</t>
  </si>
  <si>
    <t>90855390</t>
  </si>
  <si>
    <t>DROGUERIA FARMAPUNTOZB</t>
  </si>
  <si>
    <t>FO-25-1895654</t>
  </si>
  <si>
    <t>27/11/2025 27-11 SE ESCALA PARA VISITA. LLAMAR ANTES DE VISITAR, CONFIRMAR FALLA Y DATOS. | 28/11/2025 EN LA VISITA TÉCNICA NO SE REALIZÓ EL SOPORTE WOLICITADO POR EL CLIENTE YA QUE ANTERIORMENTE LA APERTURA FUE CANCELADA POR AGENDAMIENTO YA QUE LOS DATOS DEL USUARIO ESTABAN ERRADOS Y NO SE PUDO ESTABLECER CONTACTO</t>
  </si>
  <si>
    <t>NO HUBO INTERVENCIÓN</t>
  </si>
  <si>
    <t>25885</t>
  </si>
  <si>
    <t>16785321</t>
  </si>
  <si>
    <t>YACOPI</t>
  </si>
  <si>
    <t>CLARO SION</t>
  </si>
  <si>
    <t>FO-25-1895960</t>
  </si>
  <si>
    <t>27/11/2025 27-11 SE ESCALA PARA VISITA. LLAMAR ANTES DE VISITAR, CONFIRMAR FALLA Y DATOS. | 27/11/2025 SE REALIZA CONTRATO TELÉFONICO CON CLIENTE BELLAUL BOHORQUEZ A NÚMERO REGISTRADO 3145791527 PARA CONFIRMAR FALLA DE TRANSACCIONE CLIENTE INFORMA QUE EL DATAFONO YA SE ENCUENTRA FUNCIONANDO EN PERFECTAS CONDICIONES. QUE YA NO VE NECESARIO LA VISITA. . CLIENTE SUMISTRA TIRILLA DE TRANSACCIÓN EXITOSA . SE ESCALA Y SE PROCEDE A CERRAR</t>
  </si>
  <si>
    <t>90152628</t>
  </si>
  <si>
    <t>ACENEZ SEGUROS</t>
  </si>
  <si>
    <t>FO-25-1896801</t>
  </si>
  <si>
    <t>27/11/2025 **27-11 SE CONTACTA CB POR WSP  MANDA TIIRILLA Y TS. SE ESCALA A LA RED PARA REVISION **27-11 RESPUESTA DE LA RED:  YA SE REALIZO EL DESBLOQUEO POR FAVOR VALIDAR 27-11 EN COMUNICACIÓN CON EL USUARIO AL NÚMERO 3214264020 SE LE BRINDA LA INFORMACIÓN AL USUARIO-INDICA CB OPERTAIVO, SE PROCEDE A CERRAR"</t>
  </si>
  <si>
    <t>FO-25-1897144</t>
  </si>
  <si>
    <t>27/11/2025 27-11 SE INTENTA COMUNICACIÓN CON EL USUARIO PERO NO HAY CONTACTO,** SE ESCALA A LA RED CON EL SIGUIENTE MENSAJE BUEN DÍASE INTENTA COMUNICACIÓN CON EL CB PERO NO FUE POSIBLE VALIDAR LA SOLICITUD. POR FAVOR, INDÍQUENOS CÓMO PROCEDER.** LA RED:POR FAVOR PROCEDER CON EL CORRESPONDIENTE RESEMBRADO DE TARJETA. GRACIAS. | 28/11/2025 SE REALIZA VISITA AL COMERCIO Y SE REALIZA RESEMBRADO DE TARGETA AVAL,SE ESCALAN CON RBM YA QUE LA TARGETA DE SEMBRANDO NO CONCUERDA CON EL DE LA DESCRIPCIÓN. PAOLA GARZÓN AUTORIZA DEJAR LA TARGETA DE SEMBRANDO NÚMERO 8628 PRUEBAS ÉXITOSAS</t>
  </si>
  <si>
    <t>IIOEZ352</t>
  </si>
  <si>
    <t>FO-25-1897664</t>
  </si>
  <si>
    <t>27/11/2025 27-11 SE CONTACTA CB SE VALIDA SOLICITUD-SE ESCALA A LA RED CON EL SIGUIENTE MENSAJE BUEN DÍA
EN COMUNICACIÓN CON EL USUARIO NOS INDICA QUE YA RECIBIÓ LA NUEVA TARJETA **5571, ADJUNTO FOTOGRAFÍA 
LA TARJETA **2497 ERA LA QUE TENÍAN ANTERIORMENTE, POR FAVOR NOS INDICAN COMO PROCEDER** LA RED: PROCEDER CON EL CORRESPONDIENTE RESEMBRADO DE TARJETA. GRACIAS.
NÚMERO DE TARJETA:       2497 | 29/11/2025 SE VISITA COMERCIO CB AVAL, SE REALIZA RESEMBRADO DE TARJETA #5571, SE VALIDA QUE AÚN ASÍ EL SERVICIO DEL CB PRESENTA FALLAS CON LAS TRX DE RECAUDO NO CON LAS DE RETIRO, SE ESCALA EL CASO CON PAOLA GARZÓN DE RBM QUIEN INDICA QUE POR PARTE DE ELLOS (RBM) NO TIENEN FALLA Y QUE EL RECHAZO LO ESTÁ GENERANDO LA ENTIDAD POR TAL MOTIVO INDICA DEJAR LA NUEVA TARJETA SEMBRADA PARA QUE YA ESCALADO EL CASO LA ENTIDAD SOLUCIONE, NO SE LOGRA REALIZAR TRX POR LA FALLA QUE PRESENTA EL CB, HAY PROBLEMAS PARA CERRAR LA ACTIVIDAD POR PARTE DE SYTEX EL CUAL FUE ESCALADO TICKET ID: 589-23N-YEAX.</t>
  </si>
  <si>
    <t>99GZZ678</t>
  </si>
  <si>
    <t>89472159</t>
  </si>
  <si>
    <t>SERVICIO INTEGRADO CANAAN</t>
  </si>
  <si>
    <t>FO-25-1897249</t>
  </si>
  <si>
    <t>27/11/2025 27-11 SE CONTACTA CB SE VALIDA SOLICITUD-SE ESCALA A LA RED PARA VALIDAR ATENCION CON EL SIGUIENTE MENSAJE** BUEN DÍA EN COMUNICACIÓN CON EL USUARIO NOS INDICA QUE LE LLEGARO** LA RED; POR FAVOR PROCEDER CON EL CORRESPONDIENTE RESEMBRADO DE TARJETA. LA ENTIDAD NOS CONFIRMA QUE TIENE DOS TARJETAS PODEMOS RESEMBRAR CUALQUIERA DE LAS DOS. GRACIAS. | 27/11/2025 SE LLEGA AL COMERCIO PERO EL EQUIPO ESTA FUNCIONANDO CORRECTAMENTE SE HACEN PRUEBAS DE TELETON Y SALE RECHAZO GENERAL</t>
  </si>
  <si>
    <t>V4ZZZ163</t>
  </si>
  <si>
    <t>21326897</t>
  </si>
  <si>
    <t>SERVICENTRO CUBARRAL</t>
  </si>
  <si>
    <t>FO-25-1897590</t>
  </si>
  <si>
    <t>27/11/2025 27-11 SE ESCALA PARA VISITA. LLAMAR ANTES DE VISITAR, CONFIRMAR FALLA Y DATOS. | 28/11/2025 SE LLEGA AL COMERCIO SE VALIDA INCONVENIENTE CLIENTE INFORMA QUE TRATO DE REALIZA UN RETIRO CON TARJETA YA QUE LLEGO UN CLIENTE Y EL SERVICIO SE ENCUENTRA OPERANDO SIN NOVEDAD Y YA NO REQUIERE SERVICIO TÉCNICO</t>
  </si>
  <si>
    <t>SASZZ942</t>
  </si>
  <si>
    <t>87157942</t>
  </si>
  <si>
    <t>JDFINTERNETPAPELERIA</t>
  </si>
  <si>
    <t>FO-25-1897663</t>
  </si>
  <si>
    <t>27/11/2025 27-11 SE ESCALA PARA VISITA. LLAMAR ANTES DE VISITAR, CONFIRMAR FALLA Y DATOS. | 28/11/2025 SE VISITA COMERCIO CB AVAL, CLIENTE INDICA QUE LE SALEN TRANSACCIONES RECHAZADA INDICANDO "TARJETA INVALIDA", AÚN ASÍ SE VALIDA CONFIGURACIÓN DEL EQUIPO Y ESTÁ OK, SE REALIZAN PRUEBAS CON CUENTA DEL CLIENTE Y FUNCIONA EL CB OK, SE VALIDA CON PAOLA GARZÓN DE RBM LA PARAMETRIZACIÓN Y ESTÁ OK, SE TOMAN EVIDENCIAS DE LA VISITA Y NOS RETIRAMOS.</t>
  </si>
  <si>
    <t>A1NZZ177</t>
  </si>
  <si>
    <t>16664096</t>
  </si>
  <si>
    <t>PDV PORFIA 2</t>
  </si>
  <si>
    <t>FO-25-1898883</t>
  </si>
  <si>
    <t>27/11/2025 27-11 SE ESCALA PARA VISITA. LLAMAR ANTES DE VISITAR, CONFIRMAR FALLA Y DATOS. | 27/11/2025 SE REALIZA CAMBIO DE CABLE MAGIC BOX Y FUENTE DE PODER PRUEBAS OK SIN NOVEDADES</t>
  </si>
  <si>
    <t>BL01Q945</t>
  </si>
  <si>
    <t>FO-25-1898885</t>
  </si>
  <si>
    <t>27/11/2025 27-11 SE ESCALA PARA VISITA. LLAMAR ANTES DE VISITAR, CONFIRMAR FALLA Y DATOS. | 28/11/2025 SE REALIZA VISITA AL COMERCIO SE ENCUENTRA DATÁFONO CON CABLE DE RED DESCONECTADO LO CUAL NO DEJABA REALIZAR NINGÚNA OPERACIÓN SE CONFIGURA NUEVAMENTE SE REALIZAN PRUEBAS EXITOSAS Y EL CB QUEDA OPERATIVO</t>
  </si>
  <si>
    <t>FB001749</t>
  </si>
  <si>
    <t>FO-25-1899367</t>
  </si>
  <si>
    <t>TARJETA INACTIVA</t>
  </si>
  <si>
    <t>27/11/2025 27-11 EN COMUNICACIÓN CON USUARIO NOS CONFIRMA SOLICITUD, SE ESCALA A LA RED PARA VALIDAR ATENCION** LA RED: POR FAVOR PROCEDER CON EL CORRESPONDIENTE RESEMBRADO DE TARJETA. GRACIAS. | 28/11/2025 SE LLEGA A COMERCIO SE REALIZA CONFIGURACION DE PARÁMETROS EN DATÁFONO,SE REALIZA SOPORTE POR TRANSACCIÓN DECLINADA, SOPORTE INDICA QUE LA TARJETA AUN NO ESTÁ ACTIVADA</t>
  </si>
  <si>
    <t>A1VZZ340</t>
  </si>
  <si>
    <t>20489043</t>
  </si>
  <si>
    <t>MULTISERVICIOS JWILFO</t>
  </si>
  <si>
    <t>FO-25-1899458</t>
  </si>
  <si>
    <t>28/11/2025 SE REALIZA VISITA AL COMERCIO SE ENCUENTRA DATÁFONO DAÑADO LO CUAL NO ENCIENDE SE CAMBIA DATÁFONO SE REALIZAN PRUEBAS DE TELETÓN PERO SALE RECHAZO GENERAL LO CUAL SE LE PIDE UNA CUENTA AL CLIENTE LO CUAL SE REALIZAN PRUEBAS EXITOSAS Y EL CB QUEDA OPERATIVO</t>
  </si>
  <si>
    <t>F1SZZ153</t>
  </si>
  <si>
    <t>21253141</t>
  </si>
  <si>
    <t>SALA DE INTERNET LOS JUANES@.COM</t>
  </si>
  <si>
    <t>FO-25-1899693</t>
  </si>
  <si>
    <t>27/11/2025 27-11 SE ESCALA PARA VISITA. LLAMAR ANTES DE VISITAR, CONFIRMAR FALLA Y DATOS. | 29/11/2025 EN COMUNICACIÓN CON CLIENTE LA NÚMERO  313 8849165 , NOS INDICA Q EL DATAFONO ESTA OPERATIVO, MANIFIESTA Q ERA ERROR EN ALGUNOS TARJETAS DE RETIRO PERO Q ERA POR UN FALLA A NIVEL NACIONAL, MANIFIESTA  EL DATAFONO YA ESTÁ OPERATIVO, SE PROCEDE  CERRAR ORDEN</t>
  </si>
  <si>
    <t>21431259</t>
  </si>
  <si>
    <t>SERVIPAGOS DE NARINO CL 20</t>
  </si>
  <si>
    <t>FO-25-1900415</t>
  </si>
  <si>
    <t>28/11/2025 28-11 SE ESCALA PARA VISITA. LLAMAR ANTES DE VISITAR, CONFIRMAR FALLA Y DATOS. | 28/11/2025 SE VERIFICÓ FALLA EN DOS DATÁFONOS PROBLEMAS DE REINICIO DE SISTEMA CONSTANTEMENTE DESPUÉS DE REALIZAR TX DE RECAUDO, SE REVISO CABLEADO Y CONEXIONES NO PRESENTA FALLA, SE TRATA DE REPLICAR FALLA EN TX PERO FUNCIONA SIN INCONVENIENTES, SE VERIFICA VERSIÓN SE ACTUALIZA, BORRANDO DE SISTEMA COMPLETO, SE SIEMBRA TARJETA SE EJECUTAN PRUEBAS TX EXITOSAS QUEDA OPERATIVO.</t>
  </si>
  <si>
    <t>KA00L177 // JA00K707</t>
  </si>
  <si>
    <t>49356447</t>
  </si>
  <si>
    <t>CONFITERIA DAYS</t>
  </si>
  <si>
    <t>FO-25-1900879</t>
  </si>
  <si>
    <t>28/11/2025 28-11 SE ESCALA PARA VISITA. LLAMAR ANTES DE VISITAR, CONFIRMAR FALLA Y DATOS. | 28/11/2025 SE LLAMA AL CLIENTE INFORMA QUE TIENE PROBLEMA CON LOS RETIROS CON TARJETA SALE ERROR SE ESCALA CON REDEBAN Y LA ENTIDAD INFORMAN QUE DESDE AYER TIENEN PROBLEMA CON ESA CLASE DE TRANSACCIONES</t>
  </si>
  <si>
    <t>14906929</t>
  </si>
  <si>
    <t>PAPELERIA Y DETALLES CLIP</t>
  </si>
  <si>
    <t>FO-25-1901140</t>
  </si>
  <si>
    <t>28/11/2025 28-11 SE VALIDA SOLICITUD CON EL USUARIO, INDICA QUE LE MUESTRA CUENTA INVALIDA  SE ESCALA PARA VISITA. LLAMAR ANTES DE VISITAR, CONFIRMAR FALLA Y DATOS. | 28/11/2025 SE VISITA COMERCIO SE REALIZA INSTALACIÓN DE VERSION 10.6  OK, SE REALIZAN PRUEBAS OK, LECTOR DE BARRAS OK, PINPAD OK, CB OPERATIVO</t>
  </si>
  <si>
    <t>ABC000563</t>
  </si>
  <si>
    <t>18377507</t>
  </si>
  <si>
    <t>PAPELERIA INTERNET MARCAR.COM</t>
  </si>
  <si>
    <t>FO-25-1901561</t>
  </si>
  <si>
    <t>28/11/2025 28-11 SE ESCALA PARA VISITA. LLAMAR ANTES DE VISITAR, CONFIRMAR FALLA Y DATOS. | 28/11/2025 SE REALIZA VISITA AL CB POR SOLITUD DE TRANSICIÓN INVÁLIDA, NOS INFORMA EL USUARIO QUE CON ALGUNAS TARJETAS LE DEJA REALIZAR LAS TRANSACCIONES Y CON OTRAS NO SE REALIZA ESCALAMIENTO CON PAOLA DE REDEBAN NOS INDICA  QUE ES DIRECTO CON LA ENTIDAD TAL VEZ TENGA ALGUNA RESTRICCIÓN CON ALGUNAS TARJETAS, SE LE INFORMA AL USUARIO ESA INFORMACIÓN QUE LLAME LA ENTIDAD PARA CORROBORAR SI TIENE ALGUNA RESTRICCIÓN.</t>
  </si>
  <si>
    <t>LMLZZ716</t>
  </si>
  <si>
    <t>20231445</t>
  </si>
  <si>
    <t>OH LALA SMOKING</t>
  </si>
  <si>
    <t>FO-25-1901956</t>
  </si>
  <si>
    <t>28/11/2025 **28-11 SE CONTACTA CB POR WSP  MANDA TIIRILLA Y TS. SE ESCALA A LA RED PARA REVISION **27-11 RESPUESTA DE LA RED: YA VALIDAMOS CON EL ÁREA DE OPERACIONES- RTA. ENTIDAD  LA TARJETA SE ENCUENTRA ACTIVA Y BIEN PARAMETRIZADA, SE ESCALO CASO.POR LO ANTERIOR, PODEMOS INFORMARLE QUE EL BANCO VA ESTAR REALIZANDO VALIDACIONES INTERNAS, QUE POR FAVOR ESTÉN HACIENDO PRUEBAS CONSTANTEMENTE.DOCUMENTEMOS ESO Y CERRAMOS CASO 28-11 EN COMUNICACIÓN CON EL USUARIO AL NÚMERO 3108904434 SE LE BRINDA LA INFORMACIÓN AL USUARIO, SE PROCEDE A CERRAR**</t>
  </si>
  <si>
    <t>19237239</t>
  </si>
  <si>
    <t>SER COMUNICACIONES</t>
  </si>
  <si>
    <t>FO-25-1901959</t>
  </si>
  <si>
    <t>28/11/2025 28-11 SE ESCALA PARA VISITA. LLAMAR ANTES DE VISITAR, CONFIRMAR FALLA Y DATOS. | 29/11/2025 SE CAMBIA PINPAD POR ALERTA INTERRUPTION</t>
  </si>
  <si>
    <t>TRGZZ018</t>
  </si>
  <si>
    <t>89345721</t>
  </si>
  <si>
    <t>SUPER MARKT JIRETH</t>
  </si>
  <si>
    <t>FO-25-1902194</t>
  </si>
  <si>
    <t>28/11/2025 28-11 SE ESCALA PARA VISITA. LLAMAR ANTES DE VISITAR, CONFIRMAR FALLA Y DATOS. | 29/11/2025 SE VISITA CB. SE ENCUENTRA LECTORA QUE PERDIÓ LA CONFIGURACIÓN. SE REALIZA CAMBIO DE LECTORA. SE REALIZA. PRUEBAS TX EXITOSAS. QUEDA OPERATIVO</t>
  </si>
  <si>
    <t>LMYZZ785</t>
  </si>
  <si>
    <t>17591652</t>
  </si>
  <si>
    <t>PDV PORFIA ESPECIALIZADO</t>
  </si>
  <si>
    <t>FO-25-1902306</t>
  </si>
  <si>
    <t>28/11/2025 28-11 SE ESCALA PARA VISITA. LLAMAR ANTES DE VISITAR, CONFIRMAR FALLA Y DATOS. | 29/11/2025 SE REALIZA LA VISTA AL PUNTO POR SOLICITUD DE DATÁFONO ALERT INTERRUPTION SE VERIFICA Y ES CORRECTA LA FALLA, SE PIDE ALA USUARIA LA TARJETA DE SEMBRADO LA CUAL TERMINA EN  5311 PERO SE OBSERVA QUE ESTÁ DETERIORADA IGUALMENTE SE REALIZA PRUEBA DE LECTURA DE LA BANDA MAGNÉTICA DONDE PRODUCE ERROR NO ES POSIBLE QUE REALIZAR EL CAMBIO DE  DATÁFONO SE LE INFORMA AL USUARIO QUE DEBE PEDIR ALA ENTIDAD UNA NUEVA TARJETA DE SEMBRADO.</t>
  </si>
  <si>
    <t>FO-25-1904235</t>
  </si>
  <si>
    <t>28/11/2025 28-11 SE INTENTA COMUNICACIÓN CON EL USUARIO PERO NO HAY CONTACTO,** SE ESCALA A LA RED CON EL SIGUIENTE MENSAJE BUEN DÍA
SE INTENTA COMUNICACIÓN CON EL CB PERO NO FUE POSIBLE VALIDAR LA SOLICITUD. POR FAVOR, INDÍQUENOS CÓMO PROCEDER.** LA RED: POR FAVOR PROCEDER CON EL CORRESPONDIENTE RESEMBRADO DE TARJETA. GRACIAS. | 29/11/2025 SE VISITA COMERCIO SE HACE RESEEMBRADO  DE TARJETA Y SE HACEN VALIDACIÓN  Y RECHAZA LA TRANSACCIONES, POR BLOQUEO DEL. BANCO, SE ESCALA  COORDINADOR  Y AUTORIZA RETIRO, Y CASO QUEDA ESCALADO</t>
  </si>
  <si>
    <t>14095228</t>
  </si>
  <si>
    <t>PUNTO DE PAGO EEP TORRE CENTRAL</t>
  </si>
  <si>
    <t>FO-25-1904145</t>
  </si>
  <si>
    <t>28/11/2025 28-11 SE ESCALA PARA VISITA. LLAMAR ANTES DE VISITAR, CONFIRMAR FALLA Y DATOS. | 29/11/2025 VISITAMOS COMERCIO UNO DE LOS DATÁFONOS CADA QUE HACEN UNA TRANZACCION ARROJA RECHAZO GENERAL LO FORMATEAMOS, CONFIGURAMOS, SEMBRAMOS TARJETA LO INICIALIZAMOS AL REALIZAR TRANZACCIONES CON EL CONVENIO DE TELETON NO ES POSIBLE YA QUE SALE RECHAZO GENERAL HACEMOS PRUEBAS CON UNA CUENTA DEL CLIENTE Y SALE EXITOSA SE ANEXAN LAS DOS TRANZACCIONES DEL RECHAZO TELETON Y LA PRUEBA EXITOSA DEL CLIENTE. EL OTRO DATAFONO NO ES POSIBLE SOLUCIONAR LA FALLA YA QUE ESTA PRESENTANDO CONFLICTO CON LA IP QUÉ TIENE EL DATAFONO LOS DE SOPORTE DE LA EMPRESA NO LABORAN HOY SOLO ENTRE SEMANA POR LO CUAL NO PUEDEN AYUDAR PARA INDICARNOS CUAL OTRA IP PODEMOS UTILIZAR LE INDICAMOS AL CLIENTE QUE SOLICITE OTRA VISITA TECNICA ENTRE SEMANA PARA ASÍ SOLUCIONAR EL INCONVENIENTE DE LA IP CON LOS ENCARGADOS.</t>
  </si>
  <si>
    <t>V1MZZ959-V1MZZ952</t>
  </si>
  <si>
    <t>42888495</t>
  </si>
  <si>
    <t>PAPELERIA GAMA</t>
  </si>
  <si>
    <t>FO-25-1904069</t>
  </si>
  <si>
    <t>28/11/2025 28-11 SE ESCALA PARA VISITA. LLAMAR ANTES DE VISITAR, CONFIRMAR FALLA Y DATOS. | 29/11/2025 SE LLEGA A DIRECCIÓN DE CORRESPONSAL EL CUAL SE ENCUENTRA CERRADO MARCO AL NÚMERO 3196299574 PERO NO HAY RESPUESTA</t>
  </si>
  <si>
    <t>10PZZ029</t>
  </si>
  <si>
    <t>16748592</t>
  </si>
  <si>
    <t>VARIEDADES EMEN</t>
  </si>
  <si>
    <t>FO-25-1904074</t>
  </si>
  <si>
    <t>28/11/2025 28-11 SE ESCALA PARA VISITA. LLAMAR ANTES DE VISITAR, CONFIRMAR FALLA Y DATOS. | 29/11/2025 DATAFONO CON FALLAS AL REALIZAR TRANSACCIONES CON TARJETAS SALE CUÁNTA INVALIDA, LAS DEMAS TRANSACCIONES SI FUNCIONAN, SE ESCALA CON LA ENTIDAD INFORMAN QUE ES UNA FALLA QUE SE ESTÁ PRESENTADO DESDE AYER CON ALGUNAS TRANSACCIONES, PRUEBAS CON CONVENIO DE TELETÓN CON RECHAZO GENERAL YA QUE SE ENCUENTRA NOVEDAD CON LA ENTIDAD</t>
  </si>
  <si>
    <t>AA000943</t>
  </si>
  <si>
    <t>14052328</t>
  </si>
  <si>
    <t>DROGUERIA S 91</t>
  </si>
  <si>
    <t>FO-25-1904822</t>
  </si>
  <si>
    <t>28/11/2025 28-11 SE ESCALA PARA VISITA. LLAMAR ANTES DE VISITAR, CONFIRMAR FALLA Y DATOS. | 29/11/2025 SE LLAMA AL CLIENTE INFORMA QUE EL DATAFONO QUE REPORTÓ FUE EL INALÁMBRICO QUE TIENE PROBLEMA DE CONEXIÓN ERROR GPRS SE LE INFORMA QUE TIENE QUE LLAMAR NUEVAMENTE PARA REPORTAR EL DATAFONO DE COMERCIO</t>
  </si>
  <si>
    <t>15938855</t>
  </si>
  <si>
    <t>FRONTERA CELULAR NO. 7</t>
  </si>
  <si>
    <t>FO-25-1906764</t>
  </si>
  <si>
    <t>29/11/2025 29-11 SE ESCALA PARA VISITA. LLAMAR ANTES DE VISITAR, CONFIRMAR FALLA Y DATOS. | 29/11/2025 SE REALIZA VISITA AL COMERCIO Y SE ENCUENTRA EQUIPO CON RECHAZO, SE REALIZA INCIALIZACION OK, SE REALIZA RESEMBRANDO DE TRAGETA AVAL OK, PRUEBAS EXITOSAS</t>
  </si>
  <si>
    <t>F1KZZ332</t>
  </si>
  <si>
    <t>TA-25-1265341</t>
  </si>
  <si>
    <t>FO-25-1778812</t>
  </si>
  <si>
    <t>06/11/2025 SE REALIZA CAMBIO DE EQUIPO YA QUE PRESENTA ALERT IRRUPTION</t>
  </si>
  <si>
    <t>TA-25-1268244</t>
  </si>
  <si>
    <t>89349584</t>
  </si>
  <si>
    <t>PAPELERIA 187</t>
  </si>
  <si>
    <t>FO-25-1784687</t>
  </si>
  <si>
    <t>06/11/2025 SE REALIZA BORRADO DE DATAFONO SE CARGA DE VERSIÓN 851 PARA PRUEBAS DE TELECARGA CON REDENBAN. PRUEBA OK SE DEJA 10.6 SE CREAN USUARIOS Y SE HABILITAN CIERRES OK</t>
  </si>
  <si>
    <t>LMYZZ980</t>
  </si>
  <si>
    <t>TA-25-1278057</t>
  </si>
  <si>
    <t>FO-25-1806625</t>
  </si>
  <si>
    <t>10/11/2025 10-11 SE CREA POR SOLICITUD DE LA RED | 11/11/2025 SE CIERRA CASO POR INDICACIÓNES DE LA RED</t>
  </si>
  <si>
    <t>TA-25-1278058</t>
  </si>
  <si>
    <t>FO-25-1806627</t>
  </si>
  <si>
    <t>10/11/2025 10-11 SE CREA POR SOLICITUD DE LA RED | 11/11/2025 POR FAVOR, PROCEDAMOS A CANCELAR LAS ACTIVIDADES RELACIONADAS CON EL INCIDENTE, YA QUE DURANTE LA VISITA REALIZADA AYER AL CB 90845088, INCLUSO DESPUÉS DE CAMBIAR LA TERMINAL Y EL EQUIPO, SE IDENTIFICÓ QUE LA NOVEDAD PERSISTE Y CONTINÚA PRESENTANDO LA ALERTA DE “TRANSACCIÓN NO PERMITIDA”.</t>
  </si>
  <si>
    <t>TA-25-1278060</t>
  </si>
  <si>
    <t>FO-25-1809742 | FO-25-1806642</t>
  </si>
  <si>
    <t>10/11/2025 10-11 SE CREA POR SOLICITUD DE LA RED | 11/11/2025 SE REALIZA VISITA AL COMERCIO, SE REALIZA CAMBIO DE TERMINAL POR SOLICITUD DE REDEBAN, SE CAMBIA TERMINAL Y SE CAMBIA EQUIPO PERO LA FALLA PERSISTE, SE REALIZA ESCALAMIENTO A LA ENTIDAD Y SE ESTA PENDIENTE CUAL PUEDE SER LA SOLUCION A LA FALLA, LA FALLA PERSISTE, SE REALIZA REPROGRAMACION DE LA VISITA PARA EL DIA DE MAÑANA A LAS 10AM YA QUE HOY YA NO SE CUENTA CON SOPORTE.</t>
  </si>
  <si>
    <t>FB000062</t>
  </si>
  <si>
    <t>TA-25-1278062</t>
  </si>
  <si>
    <t>FO-25-1806644</t>
  </si>
  <si>
    <t>10/11/2025 10-11 SE CREA POR SOLICITUD DE LA RED | 11/11/2025 SE REALIZA CAMBIO DE EQUIPO Y TERMINAL POR SOLICITUD DE LA RED, CB AVAL BANCO DE BOGOTÁ, PRUEBAS ADQURENCIA OK, PRUEBAS MÓDULO CB TRANSACION NO PERMITIDA</t>
  </si>
  <si>
    <t>FB000063</t>
  </si>
  <si>
    <t>TA-25-1285473</t>
  </si>
  <si>
    <t>12749578</t>
  </si>
  <si>
    <t>MERCAPAVA EL PLACER</t>
  </si>
  <si>
    <t>FO-25-1814084</t>
  </si>
  <si>
    <t>11/11/2025 11-11 SE CREA POR SOLICITUD DE LA RED | 13/11/2025 EN LA VISITA TÉCNICA SE REALIZÓ EL CAMBIO DE DATÁFONO YA QUE SE ENCONTRÓ QUEMANDO,POR ESTE MISMO MOTIVO NO SE REALIZÓ EL CIERRE,EL CAMBIO SE APRUEBA OK SISTEMA OPERATIVO Y VERSIÓN 10.6, CONFIGURACIÓN E INICIALIZACIÓN OK,SEMBRADO DE TARJETA OK SE CREARON LOS USUARIOS Y SE REALIZARON LAS PRUEBAS DEJANDO EL SERVICIO OPERANDO SIN FALLAS Y SIN NOVEDAD.</t>
  </si>
  <si>
    <t>BBIZZ277</t>
  </si>
  <si>
    <t>TA-25-1285474</t>
  </si>
  <si>
    <t>15530504</t>
  </si>
  <si>
    <t>PLAZA ALKOSTO EL PLACER</t>
  </si>
  <si>
    <t>FO-25-1814086</t>
  </si>
  <si>
    <t>11/11/2025 11-11 SE CREA POR SOLICITUD DE LA RED | 12/11/2025 EN LA VISITA TÉCNICA SE REALIZÓ EL CAMBIO DE DATÁFONO YA QUE SE ENCONTRÓ QUE NO ESTABA IMPRIMIENDO LA INFORMACIÓN COMPLETA EN LA TIRILLA, ADICIONAL A ESO SE ENCUENTRA EL LECTOR CON CABLE AVERIADO,SE REALIZARON LOS CAMBIOS OK SE RETIRA MAGIC BOX 2600,SEMBRADO DE TARJETA OK SE REALIZARON LAS PRUEBAS EL CONVENIO AUTORIZADO PARA PRUEBAS SE ENCONTRÓ CAÍDO,SE LLAMO AL BANCO PARA QUE REALIZARA LA ACTIVACION DE LA TARJETA,SE REALIZÓ LAS PRUEBAS DEJANDO EL SERVICIO OPERANDO SIN FALLAS Y SIN NOVEDAD.</t>
  </si>
  <si>
    <t>9A0OZ878 // 999AZ393</t>
  </si>
  <si>
    <t>TA-25-1291242</t>
  </si>
  <si>
    <t>FO-25-1820958</t>
  </si>
  <si>
    <t>13/11/2025 13-11 SE CREA POR SOLICITUD DE LA RED | 14/11/2025 DEBIDO A QUE NO SE ENCUENTRA TRANSPORTE EN ZONAS MUY AM EL DIA DE HOY HACIA EL MUNICIPIO, SE PROGRA VISITA DESPUES DE LAS 10 A. | 14/11/2025 SE VISITA COMERCIO, SE REALIZA RESEMBRADO DE TARJETA # 7176, SE HACEN PRUEBAS CON CONVENIO TELETON, SALE RECHAZO, SE HACEN PRUEBAS POR PARTE DEL CLIENTE ARROJA  TARJETA DE USO RESTRINGIDO, SE ESCALA CON LA ENTIDAD INFORMA QUE EL DIA DE MAÑANA SE LE ACTIVA EL CB.</t>
  </si>
  <si>
    <t>BIZZZ020</t>
  </si>
  <si>
    <t>TA-25-1292141</t>
  </si>
  <si>
    <t>FO-25-1823266</t>
  </si>
  <si>
    <t>13/11/2025 13-11 SE CREA POR SOLICITUD DE LA RED | 13/11/2025 SE VISITA CB Y SE REALIZA CAMBIO DE DATÁFONO POR RECOMENDACION DE REDEBAN. SE CONFIGURA POS , SE SIEMBRA TARJETA, SE CREAN USUARIOS CORRECTAMENTE . SE REALIZAN PRUEBAS DE CB CORRECTAMENTE. PRUEBA DE TELETÓN FALLIDA POR PROBLEMAS CON EL CONVENIO 4998</t>
  </si>
  <si>
    <t>TA-25-1324760</t>
  </si>
  <si>
    <t>FO-25-1870038</t>
  </si>
  <si>
    <t>24/11/2025 24-11 SE ESCALA PARA VISITA. LLAMAR ANTES DE VISITAR, CONFIRMAR FALLA Y DATOS. | 24/11/2025 SE REALIZA CAMBIO DE EQUIPO POR RECHAZO GENERAL QUEDA EQUIPO NUEVO SE HACEN PRUEBAS TELETÓN SALE RECHAZO  GENERAL SE HACE PRUEBA CON EL CLIENTE SALE OK</t>
  </si>
  <si>
    <t>TA-25-1328069</t>
  </si>
  <si>
    <t>FO-25-1878454</t>
  </si>
  <si>
    <t>25/11/2025 25-11 SE CREA POR SOLICITUD DE LA RED | 25/11/2025 SE REALIZA VISITA AL PUNTO, SE EVIDENCIA COMERCIO SE ENCUENTRA CERRADO SE INTENTA COMUNICACION CON CLIENTE LA SEÑORA DIANA MEDINA ,VÍA TELEFÓNICA Y WHATSAPP PERO NO HAY RESPUESTA. 3138876129, VISITA FALLIDA COMERCIO CERRADO NO HAY CONTACTO CON CLIENTE .</t>
  </si>
  <si>
    <t>5854818</t>
  </si>
  <si>
    <t>ARMENIA PRINCIPAL</t>
  </si>
  <si>
    <t>BBVA</t>
  </si>
  <si>
    <t>FO-25-1731305</t>
  </si>
  <si>
    <t>3013001419</t>
  </si>
  <si>
    <t>FAEZZ185</t>
  </si>
  <si>
    <t>5859235</t>
  </si>
  <si>
    <t>18738120</t>
  </si>
  <si>
    <t>CELULARES Y TELECOMUNICACIONES CELTEL S.A. AURES 2</t>
  </si>
  <si>
    <t>FO-25-1755893</t>
  </si>
  <si>
    <t>BANCO DE BOGOTA</t>
  </si>
  <si>
    <t>04/11/2025 EN COMUNICACIÓN CON EL # 3112599939, INFORMA QUE TIENE SOLICITUD DEL VARIOS PUNTOS A NIVEL BOGOTÁ Y C/MARCA, PIDE SE INSTALE EN LO QUE RESTA DE SEMANA DEL 6 AL 7 DE LUNES A VIERNES DE 9AM A 6PM | 06/11/2025 SE LLEGA A LA DIRECCIÓN INDICADA, Y SE ENCUENTRA COMERCIO CERRADO SE INTENTA ESTABLECER COMUNICACIÓN A # 3112599939 PERO NO ES POSIBLE. TIEMPO DE ESPERA DE 15 MINUTOS COMERCIO CONTINUA CERRADO</t>
  </si>
  <si>
    <t>5875142</t>
  </si>
  <si>
    <t>FO-25-1797087</t>
  </si>
  <si>
    <t>08/11/2025 SE VISITA EL COMERCIO, SE INSTALA BASE DE DATAFONO LA ANTERIOR LA TENÍA DAÑADA</t>
  </si>
  <si>
    <t>5886132</t>
  </si>
  <si>
    <t>89067795</t>
  </si>
  <si>
    <t>JESMAR COMUNICACIONES CPS DONCELLO</t>
  </si>
  <si>
    <t>FO-25-1830011</t>
  </si>
  <si>
    <t>24/11/2025 SE REALIZA INSTALACIÓN DE PIN PAD, SE REALIZA CAMBIO DE EQUIPO POR TECNOLOGÍA YA QUE EL PIN PAD INSTALADO SOLO FUNCIONA CON EQUIPOS DESK2600, SE REALIZAN PRUEBAS DE CB CONSIGNACIÓN Y CONSULTAS DE SALDO OK, PRUEBA DE RECAUDO FALLIDA ARROJA RECHAZO GENERAL, PRUEBAS DE COMERCIO OK, EQUIPOS SE DEJA OPERATIVO.</t>
  </si>
  <si>
    <t>A1QZZ693</t>
  </si>
  <si>
    <t>5888564</t>
  </si>
  <si>
    <t>90785218</t>
  </si>
  <si>
    <t>TRAMITES Y SERVICIOS SERVISOAT</t>
  </si>
  <si>
    <t>FO-25-1830543</t>
  </si>
  <si>
    <t>21/11/2025 SE REALIZA VISITA SE PROCEDE A INSTALAR PINPAD Y HUB , SE HACEN PRUEBAS EN COMERCIO Y TODO OK , SE PROCEDE A REALIZAR PRUEBAS EN CB DE CONVENIO PERO SALE RECHAZO GENERAL, SE PROCEDE A REALIZAR OTRA PRUEBA PARA LA CONFIRMACIÓN DEL CB ESTE OK.</t>
  </si>
  <si>
    <t>VQZZZ794</t>
  </si>
  <si>
    <t>5891949</t>
  </si>
  <si>
    <t>FO-25-1848533</t>
  </si>
  <si>
    <t>22/11/2025 EN LLAMADA CON LA SEÑORA EUGENIA PARA VALIDAR LA DIRECCIÓN NOS MANIFISTA QUÉ ELLA NO LLAMA PARA SOLICITAR BASE DE DATÁFONO SI NO PARA PEDIR UN PINPAD. PERO AUN NO CUENTA CON CABINA DE SEGURIDAD. SE LE INDICA QUE DEBE LLAMAR A LA LÍNEA NUEVAMENTE Y SOLICITARLO Y DEBE CONTAR CON CABINA DE SEGURIDAD</t>
  </si>
  <si>
    <t>5896028</t>
  </si>
  <si>
    <t>51232429</t>
  </si>
  <si>
    <t>MARIA ALEJANDRA LOPEZ BASTIDAS</t>
  </si>
  <si>
    <t>FO-25-1861481</t>
  </si>
  <si>
    <t>25/11/2025 SE REALIZA INSTALACIÓN DE BASE OPERACIONAL PARA EL DATAFONO</t>
  </si>
  <si>
    <t>0N0JZ830</t>
  </si>
  <si>
    <t>5897758</t>
  </si>
  <si>
    <t>90790463</t>
  </si>
  <si>
    <t>DROGUERIA LA ECONOMI-K</t>
  </si>
  <si>
    <t>FO-25-1872427</t>
  </si>
  <si>
    <t>26/11/2025 SE REALIZA INSTALACIÓN DE PIN PAD Y HUB EN CB AVAL DEBIDO A QUE EL COMERCIO CUENTA CON VENTANILLA DE SEGURIDAD, SE REALIZAN PRUEBAS DE ADQUIRENCIA OK, CONVENIO TELETÓN PRESENTA FALLAS Y CLIENTE NO TIENE PARA PROBAR MÓDULO DE CB.</t>
  </si>
  <si>
    <t>VTZZZ507</t>
  </si>
  <si>
    <t>52838</t>
  </si>
  <si>
    <t>TA-25-1244122</t>
  </si>
  <si>
    <t>16501223</t>
  </si>
  <si>
    <t>TUQUERRES</t>
  </si>
  <si>
    <t>GSUS DROGUERIAS 2</t>
  </si>
  <si>
    <t>FO-25-1745499</t>
  </si>
  <si>
    <t>04/11/2025 SE INTENTARA REALIZAR DESPLAZAMIENTO EL DIA DE MAÑANA YA QUE HOY NO HA SIDO POSIBLE POR RESTRICCION EN LA VIA | 06/11/2025 SE REALIZA COMUNICACIÓN TELEFÓNICA CON LA SEÑORA FANY ARTEAGA PARA CONFIRMAR VISITA PARA RETIRO DE EQUIPOS POR CIERRE DE CB PERO INFORMA QUE TIENE UN ASUNTO PENDIENTE QUE HABLAR CON LA DOCTORA CAMILA GERENTE DE BANCO DE BOGOTÁ Y PIDE QUE NO SE LA VISITE PARA RETIRAR EQUIPOS HASTA QUE SE ACLARE LA INFORMACIÓN. NO SE REALIZA VISITA.</t>
  </si>
  <si>
    <t>TA-25-1244124</t>
  </si>
  <si>
    <t>19427053</t>
  </si>
  <si>
    <t>DROGUERIAS PASTEUR SEBASTIAN</t>
  </si>
  <si>
    <t>FO-25-1763123</t>
  </si>
  <si>
    <t>06/11/2025 SE REALIZÓ EL RETIRO DE EQUIPOS Y ACCESORIOS POR CIERRE DE CB AVAL SE RECIBE TODO EN BUEN ESTADO NO SE RECIBE PAPELERÍA CLIENTE NO TENIA Y NO SE RECIBE CABLE PATCH CORD ES DEL PROPIO CLIENTE CIERRE EXITOSO</t>
  </si>
  <si>
    <t>BA02Z580</t>
  </si>
  <si>
    <t>TA-25-1244127</t>
  </si>
  <si>
    <t>15321250</t>
  </si>
  <si>
    <t>DROGUERIAS JESUS Y GSUS DROGUE</t>
  </si>
  <si>
    <t>FO-25-1745522</t>
  </si>
  <si>
    <t>05/11/2025 NO HAY NOVEDAD | 05/11/2025 SE REALIZA COMUNICACIÓN TELEFÓNICA CON LA SEÑORA FANY ARTEAGA PARA CONFIRMAR VISITA PARA RETIRO DE EQUIPOS POR CIERRE DE CB PERO INFORMA QUE TIENE UN ASUNTO PENDIENTE QUE HABLAR CON LA DOCTORA CAMILA GERENTE DE BANCO DE BOGOTÁ Y PIDE QUE NO SE LA VISITE PARA RETIRAR EQUIPOS HASTA QUE SE ACLARE LA INFORMACIÓN. NO SE REALIZA VISITA.</t>
  </si>
  <si>
    <t>TA-25-1244128</t>
  </si>
  <si>
    <t>23242886</t>
  </si>
  <si>
    <t>DROGUERIA SAN CARLOS</t>
  </si>
  <si>
    <t>FO-25-1745525</t>
  </si>
  <si>
    <t>06/11/2025 SE REALIZA VISITA EN COMERCIO PORQUE NO SE LOGRA HACER CONTACTO TELEFÓNICO CON LA CLIENTE, SE LLEGA A SITIO PERO AL LLEGAR LA HIJA QUE ES LA ENCARGADA DEL CORRESPONSAL INFORMA QUE YA HIZO EL ENVÍO DE LOS EQUIPOS POR LA TRANSPORTADORA INTERRAPIDISIMO POR SOLICITUD DE LA ASESORA DE REDEBAN PASTO, POR LO CUAL YA NO CUENTA CON EQUIPOS EN EL LUGAR.</t>
  </si>
  <si>
    <t>MA00Z596</t>
  </si>
  <si>
    <t>TA-25-1247676</t>
  </si>
  <si>
    <t>68396548</t>
  </si>
  <si>
    <t>DROGUERIA SUPERDESCUENSTOS D Y D</t>
  </si>
  <si>
    <t>FO-25-1750637</t>
  </si>
  <si>
    <t>01/11/2025 SE REALIZA RETIRO DE EQUIPOS Y ACCESORIOS.</t>
  </si>
  <si>
    <t>F10JZ624</t>
  </si>
  <si>
    <t>TA-25-1254200</t>
  </si>
  <si>
    <t>15712706</t>
  </si>
  <si>
    <t>TELECOMUNICACIONES CHARLIE</t>
  </si>
  <si>
    <t>FO-25-1765027</t>
  </si>
  <si>
    <t>BANCO AV VILLAS</t>
  </si>
  <si>
    <t>05/11/2025 SE REALIZA CIERRE DE CB AVAL CON DATAFONO LECTOR Y PERIFÉRICOS SIN PUBLICIDAD  EN BUEN ESTADO</t>
  </si>
  <si>
    <t>BBVZZ676</t>
  </si>
  <si>
    <t>TA-25-1266965</t>
  </si>
  <si>
    <t>20612198</t>
  </si>
  <si>
    <t>SUPERMERCADO EL BOOM DE LOS PRECIOS</t>
  </si>
  <si>
    <t>FO-25-1781888</t>
  </si>
  <si>
    <t>10/11/2025 SE REALIZA VISITA, SE RETIRA LECTOR DE BARRAS, SE DESHABILITA MODULO DE CB, COMERCIO CONTINUA CON DATAFONO DE ADQUIRENCIA.</t>
  </si>
  <si>
    <t>6A6ZZ799</t>
  </si>
  <si>
    <t>TA-25-1266966</t>
  </si>
  <si>
    <t>15403108</t>
  </si>
  <si>
    <t>MI Y TU PAPELERIA</t>
  </si>
  <si>
    <t>FO-25-1781891</t>
  </si>
  <si>
    <t>06/11/2025 SE REALIZA CIERRE DE CORRESPONSAL AVAL, SE RECOGE DATAFONO, LECTOR, PINPAD Y HUB</t>
  </si>
  <si>
    <t>A0VZZ405</t>
  </si>
  <si>
    <t>TA-25-1266967</t>
  </si>
  <si>
    <t>42283051</t>
  </si>
  <si>
    <t>BLACK WHITE TATTOO</t>
  </si>
  <si>
    <t>FO-25-1781895</t>
  </si>
  <si>
    <t>11/11/2025 SE REALIZA VISITA, COMERCIO NO EXISTE EN LA DIRECCIÓN, SE INTENTA CONTACTAR TELEFÓNICAMENTE AL CLIENTE PERO NO RESPONDE.
3168581696</t>
  </si>
  <si>
    <t>TA-25-1266968</t>
  </si>
  <si>
    <t>19424951</t>
  </si>
  <si>
    <t>VARIEDADES OMAR MEJIA</t>
  </si>
  <si>
    <t>FO-25-1781900</t>
  </si>
  <si>
    <t>10/11/2025 SE RETIRA DATÁFONO, LECTOR DE BARRAS, FUENTE, PASCORD, CIERRE EXITOSO</t>
  </si>
  <si>
    <t>AD03Z146</t>
  </si>
  <si>
    <t>TA-25-1266969</t>
  </si>
  <si>
    <t>18809004</t>
  </si>
  <si>
    <t>MUNDO MOVIL JYL</t>
  </si>
  <si>
    <t>FO-25-1781907</t>
  </si>
  <si>
    <t>06/11/2025 SE REALIZA VISITA A COMERCIO, SE REALIZA LA RECOLECCIÓN DE LOS EQUIPOS SIN NOVEDAD.</t>
  </si>
  <si>
    <t>BA00M438</t>
  </si>
  <si>
    <t>TA-25-1267956</t>
  </si>
  <si>
    <t>90773408</t>
  </si>
  <si>
    <t>ELMIS CASTILLO BARRETO</t>
  </si>
  <si>
    <t>FO-25-1783719</t>
  </si>
  <si>
    <t>12/11/2025 SE REALIZA INSTALACIÓN DE PIN PAD CON MAGIC BOX SE REALIZA CAMBIO DE EQUIPO POR NO COMPATIBILIDAD SE REALIZAN PRUEBAS Y TODO QUEDA OK</t>
  </si>
  <si>
    <t>FWZZZ156</t>
  </si>
  <si>
    <t>TA-25-1271616</t>
  </si>
  <si>
    <t>21221676</t>
  </si>
  <si>
    <t>VARIEDADES D.V</t>
  </si>
  <si>
    <t>FO-25-1791543</t>
  </si>
  <si>
    <t>08/11/2025 SE REALIZA RECOLECCIÓN DE DATÁFONO Y LECTORA NO SE REALIZAN PRUEBAS</t>
  </si>
  <si>
    <t>LA008601</t>
  </si>
  <si>
    <t>TA-25-1271618</t>
  </si>
  <si>
    <t>40079865</t>
  </si>
  <si>
    <t>SYS MULTISERVICIOS</t>
  </si>
  <si>
    <t>FO-25-1791552</t>
  </si>
  <si>
    <t>07/11/2025 BUENAS TARDES SE VISITA CB Y SE LE HACE RETIRO DE EQUIPO REDEBAN</t>
  </si>
  <si>
    <t>TV004493</t>
  </si>
  <si>
    <t>TA-25-1271620</t>
  </si>
  <si>
    <t>18134403</t>
  </si>
  <si>
    <t>MULTISERVICIOS M Y C</t>
  </si>
  <si>
    <t>FO-25-1791557</t>
  </si>
  <si>
    <t>08/11/2025 SE REALIZA VISITA A LA DIRECCIÓN NOS INDICAN NO CONOCER AL CLIENTE NI AL ESTABLECIMIENTO TEL DE CONTACTO NO RESPONDE 3183140634</t>
  </si>
  <si>
    <t>TA-25-1271623</t>
  </si>
  <si>
    <t>19081751</t>
  </si>
  <si>
    <t>CENTRO DE PAGOS Y SERVICIOS AV</t>
  </si>
  <si>
    <t>FO-25-1791567</t>
  </si>
  <si>
    <t>08/11/2025 CB NO EXISTE EN LA DIRECCIÓN, SE PREGUNTA, INDICAN VECINOS QUE ELLOS SE FUERON HACE 5 MESES, SE LLAMA AL NÚMERO DE CONTACTO 0517132552 SIN RESPUESTA</t>
  </si>
  <si>
    <t>20443</t>
  </si>
  <si>
    <t>TA-25-1271625</t>
  </si>
  <si>
    <t>19431089</t>
  </si>
  <si>
    <t>MANAURE</t>
  </si>
  <si>
    <t>CAFETERIA LO NUESTRO</t>
  </si>
  <si>
    <t>FO-25-1791573</t>
  </si>
  <si>
    <t>07/11/2025 BUENOS DÍAS SE VISITA CB Y SE LE HACE RETIRO DE EQUIPOS REDEBAN</t>
  </si>
  <si>
    <t>XP02Z722</t>
  </si>
  <si>
    <t>TA-25-1271628</t>
  </si>
  <si>
    <t>28736742</t>
  </si>
  <si>
    <t>DISTRIBUIDORA COMERCIALIZADORA EMAX STORE</t>
  </si>
  <si>
    <t>FO-25-1791582</t>
  </si>
  <si>
    <t>07/11/2025 BUENAS TARDES SE VISITA CB Y SE LE HACE RETIRO DE EQUIPOS REDEBAN</t>
  </si>
  <si>
    <t>A1SZZ657</t>
  </si>
  <si>
    <t>TA-25-1271630</t>
  </si>
  <si>
    <t>46915625</t>
  </si>
  <si>
    <t>CYBERPLANET EN LA 19</t>
  </si>
  <si>
    <t>FO-25-1791587</t>
  </si>
  <si>
    <t>11/11/2025 BUENOS DÍAS SE VISITA CB Y SE LE HACE RETIRO DE EQUIPOS REDEBAN</t>
  </si>
  <si>
    <t>MN00Q500</t>
  </si>
  <si>
    <t>TA-25-1271632</t>
  </si>
  <si>
    <t>15439268</t>
  </si>
  <si>
    <t>A Y C SOLUCIONES CONTABLES E I</t>
  </si>
  <si>
    <t>FO-25-1791592</t>
  </si>
  <si>
    <t>08/11/2025 SE REALIZA VISITA AL PUNTO, SE RETIRA CON ÉXITO BASE DATÁFONO, LECTORA.</t>
  </si>
  <si>
    <t>9999F941</t>
  </si>
  <si>
    <t>54223</t>
  </si>
  <si>
    <t>TA-25-1271635</t>
  </si>
  <si>
    <t>38542353</t>
  </si>
  <si>
    <t>CUCUTILLA</t>
  </si>
  <si>
    <t>CIBER VARIEDADES JY</t>
  </si>
  <si>
    <t>FO-25-1791604</t>
  </si>
  <si>
    <t>11/11/2025 SE LLAMA AL CLIENTE 3102350182 Y NO SE OBTIENE RESPUESTA, SE DEJA MENSAJE POR WHATSAPP PARA VALIDAR DISPONIBILIDAD DE ENTREGA DE EQUIPOS. | 11/11/2025 SE LLAMA AL CLIENTE 3102350182 Y SE HABLA CON LA SEÑORA YOREIMA CONTRERAS QUIEN NOS INFORMA QUE CUENTA CON DISPONIBILIDAD PARA LA ENTREGA DE EQUIPOS EL DÍA 12/11/2025 . | 12/11/2025 SE VISITA COMERCIO Y SE RETIRAN DATAFONO Y LECTOR OK.</t>
  </si>
  <si>
    <t>EF000025</t>
  </si>
  <si>
    <t>TA-25-1271640</t>
  </si>
  <si>
    <t>81403016</t>
  </si>
  <si>
    <t>BIG BUERGUER CORALES</t>
  </si>
  <si>
    <t>FO-25-1791607</t>
  </si>
  <si>
    <t>07/11/2025 EN COMUNICACIÓN TELEFÓNICA AL NÚMERO 3207254372 CON EL SEÑOR JULIÁN MORALES INFORMA QUE  PUEDE REALIZAR ENTREGA DE EQUIPOS EL LUNES | 13/11/2025 CLIENTE SOLICITA VISITAR EL DIA DE HOY PERO EN LA TARDE, POR SER UN RESTAURANTE NO HABRE TEMPRANO. | 19/11/2025 CLIENTE CONTINUA SIN REALIZAR ENTREGA DE EQUIPOS</t>
  </si>
  <si>
    <t>TA-25-1271642</t>
  </si>
  <si>
    <t>19361666</t>
  </si>
  <si>
    <t>FERROINDUSTRIAL GINEBRA</t>
  </si>
  <si>
    <t>FO-25-1791611</t>
  </si>
  <si>
    <t>07/11/2025 SE RETIRAN EQUIPOS DE REDEBAN EN BUEN ESTADO</t>
  </si>
  <si>
    <t>AP00T741</t>
  </si>
  <si>
    <t>50400</t>
  </si>
  <si>
    <t>TA-25-1271644</t>
  </si>
  <si>
    <t>16290058</t>
  </si>
  <si>
    <t>LEJANIAS</t>
  </si>
  <si>
    <t>DROGUERIA BONANZA DEL LLANO</t>
  </si>
  <si>
    <t>FO-25-1791618</t>
  </si>
  <si>
    <t>11/11/2025 SE REALIZA CIERRE POR SOLICITUD DE CLIENTE</t>
  </si>
  <si>
    <t>SXMZZ019</t>
  </si>
  <si>
    <t>TA-25-1271646</t>
  </si>
  <si>
    <t>68090109</t>
  </si>
  <si>
    <t>PAPELERIA COLORES</t>
  </si>
  <si>
    <t>FO-25-1791623</t>
  </si>
  <si>
    <t>11/11/2025 SE REALIZA CIERRE CB SE RECUPERA DATÁFONO Y LECTOR</t>
  </si>
  <si>
    <t>SX0GZ685</t>
  </si>
  <si>
    <t>TA-25-1271648</t>
  </si>
  <si>
    <t>21536180</t>
  </si>
  <si>
    <t>HANI STORE</t>
  </si>
  <si>
    <t>FO-25-1791629</t>
  </si>
  <si>
    <t>07/11/2025 SE RETIRA DATÁFONO Y LECTOR NO SE SACA TIRILLA YA QUE NO HAY DONDE CONECTAR EQUIPO</t>
  </si>
  <si>
    <t>KA00P152</t>
  </si>
  <si>
    <t>TA-25-1271650</t>
  </si>
  <si>
    <t>19997386</t>
  </si>
  <si>
    <t>FERRETERIA ARBOLEDANA</t>
  </si>
  <si>
    <t>FO-25-1791636</t>
  </si>
  <si>
    <t>10/11/2025 SE REALIZA VISITA AL COMERCIO Y SE RETIRA DATAFONO LECTORA CABLEADO, TODO OK, NO SE EVIDENCIA EN LA TIRILLA DE VERSIÓN CÓDIGO ÚNICO Y NOMBRE DE COMERCIO YA QUE SE ENCUENTRA DESCONFIGURADO EL DATAFONO</t>
  </si>
  <si>
    <t>10MZZ543</t>
  </si>
  <si>
    <t>TA-25-1271653</t>
  </si>
  <si>
    <t>19625144</t>
  </si>
  <si>
    <t>MERKAMAS</t>
  </si>
  <si>
    <t>FO-25-1791640</t>
  </si>
  <si>
    <t>07/11/2025 SE LLEGA A SITIO, NUEVO ENCARGADO DE SUPERMERCADO RICARDO ANACONIA INFORMA QUE HACE MÁS DE UN AÑO, ANTERIOR ENCARGADA SE FUE Y SE DEBIÓ LLEVAR TODO Y NO SABE NADA DE LOS EQUIPOS. SE LLAMA AL NÚMERO 3166261890 PERO NO RESPONDEN.</t>
  </si>
  <si>
    <t>A1KZZ916</t>
  </si>
  <si>
    <t>76233</t>
  </si>
  <si>
    <t>TA-25-1271655</t>
  </si>
  <si>
    <t>15168966</t>
  </si>
  <si>
    <t>DAGUA</t>
  </si>
  <si>
    <t>EDS BRISAS DEL QUEREMAL</t>
  </si>
  <si>
    <t>FO-25-1791643</t>
  </si>
  <si>
    <t>08/11/2025 SE REALIZA GESTIÓN TELEFÓNICA ANTES DE VISITAR EL COMERCIO PERO NO SE OBTIENE RESPUESTA, SE LLEGA AL SITIO PERO EL LOCAL SE ENCUENTRA CERRADO, SE INTENTA CONTACTAR NUEVAMENTE CON EL CB PERO ARROJA QUE EL NÚMERO NO SE ENCUENTRA DISPONIBLE Y TAMPOCO TIENE WHATSAPP.</t>
  </si>
  <si>
    <t>TA-25-1271657</t>
  </si>
  <si>
    <t>21121173</t>
  </si>
  <si>
    <t>D TODITO DK</t>
  </si>
  <si>
    <t>FO-25-1791650</t>
  </si>
  <si>
    <t>07/11/2025 SE REALIZÓ GESTIÓN TELEFÓNICA PARA CONFIRMAR LA VISITA TÉCNICA PERO NO HUBO RESPUESTA, SE REALIZÓ LA VISITA TÉCNICA Y SE ENCONTRÓ QUE EL COMERCIO YA NO EXISTE EN ESTE SITIO, NUEVAMENTE SE REALIZÓ GESTIÓN TELEFÓNICA CON EL FIN DE CONFIRMAR CON LA CLIENTE PARA RECOLECTAR LOS EQUIPOS PERO NO HUBO RESPUESTA, NO SE TUVO COMUNICACIÓN CON EL CLIENTE.</t>
  </si>
  <si>
    <t>TA-25-1271659</t>
  </si>
  <si>
    <t>40010308</t>
  </si>
  <si>
    <t>DROGUERIA Y MINIMARKET JRT</t>
  </si>
  <si>
    <t>FO-25-1791652</t>
  </si>
  <si>
    <t>08/11/2025 SE REALIZA CIERRE DE CB AVAL, SE RETIRA DATÁFONO ICT250, LECTORA, ENSORTIJADO Y CARGADOR</t>
  </si>
  <si>
    <t>UV008814</t>
  </si>
  <si>
    <t>TA-25-1271660</t>
  </si>
  <si>
    <t>15408651</t>
  </si>
  <si>
    <t>PAPELERIA EL REGALO MM</t>
  </si>
  <si>
    <t>FO-25-1813553 | FO-25-1791657</t>
  </si>
  <si>
    <t>13/11/2025 SE LLEGA A DIRECCIÓN PARA RETIRO DE EQUIPOS ENCONTRANDO CERRADO, SE INTENTA CONTACTO AL NÚMERO 3144905106-8840651 NO CONTESTAN SE DEJA REGISTRO FOTOGRÁFICO</t>
  </si>
  <si>
    <t>TA-25-1271662</t>
  </si>
  <si>
    <t>15858673</t>
  </si>
  <si>
    <t>FOTO VIDEO VARIED ANGY LA 60</t>
  </si>
  <si>
    <t>FO-25-1791661</t>
  </si>
  <si>
    <t>08/11/2025 SE REALIZA CIERRE DE CB AVAL SE RECOGE 1 DATAFONO 1 LECTOR OK Y CABLES , USUARIO HACE DISPOSICIÓN FINAL DE LA PUBLICIDAD</t>
  </si>
  <si>
    <t>BBBIZ648</t>
  </si>
  <si>
    <t>TA-25-1271663</t>
  </si>
  <si>
    <t>23826571</t>
  </si>
  <si>
    <t>DROG DISTRIMED MAPE E HJS</t>
  </si>
  <si>
    <t>FO-25-1799786 | FO-25-1791665</t>
  </si>
  <si>
    <t>10/11/2025 SE LLEGA A DIRECCIÓN PARA RETIRO DE EQUIPOS ENCONTRANDO CERRADO, SE LLAMA AL NÚMERO DE CONTACTO  3107904990 E INFORMAN QUE NO TIENEN TIEMPO PARA ENTREGAR LOS EQUIPOS. SE CIERRA.</t>
  </si>
  <si>
    <t>TA-25-1271664</t>
  </si>
  <si>
    <t>21345673</t>
  </si>
  <si>
    <t>SCREEN YA LITOGRAFIA - TIPOGRAFIA</t>
  </si>
  <si>
    <t>FO-25-1791666</t>
  </si>
  <si>
    <t>07/11/2025 SE REALIZA CIERRE DE CB AVAL CON. DATAFONO Y LECTOR NO ES POSIBLE SACAR PRUEBAS YA QUE SE ENCUENTRA EN ERROR LLT</t>
  </si>
  <si>
    <t>LM0ZZ338</t>
  </si>
  <si>
    <t>TA-25-1271665</t>
  </si>
  <si>
    <t>43707348</t>
  </si>
  <si>
    <t>KAILA TIENDA DE MASCOTAS</t>
  </si>
  <si>
    <t>FO-25-1791674</t>
  </si>
  <si>
    <t>08/11/2025 RECOGIDA DE EQUIPOS POR CIERRE DE CORRESPONSAL OK  DATAFONONO NO PRENDE POR TAL MOTIVO NO SE TOMA FOTO DE TIRTILLA DE PRUEBA</t>
  </si>
  <si>
    <t>SV00I717</t>
  </si>
  <si>
    <t>TA-25-1271666</t>
  </si>
  <si>
    <t>17752197</t>
  </si>
  <si>
    <t>MULTISERVICIOS PUNTO PAGO PYP</t>
  </si>
  <si>
    <t>FO-25-1795735 | FO-25-1791676</t>
  </si>
  <si>
    <t>07/11/2025 RECOGIDA DE EQUIPOS POR CIERRE DE CORRESPONSAL SE RECOGEN EN LA DIRECCIÓN CALLE 2 #7-18</t>
  </si>
  <si>
    <t>GZEZZ528</t>
  </si>
  <si>
    <t>TA-25-1271667</t>
  </si>
  <si>
    <t>44092021</t>
  </si>
  <si>
    <t>ISA.NET</t>
  </si>
  <si>
    <t>FO-25-1791682</t>
  </si>
  <si>
    <t>13/11/2025 SE LLEGA A LA DIRECCIÓN INDICADA Y SE RETIRA DATAFONO Y LECTOR</t>
  </si>
  <si>
    <t>MN00O441</t>
  </si>
  <si>
    <t>TA-25-1271678</t>
  </si>
  <si>
    <t>81097289</t>
  </si>
  <si>
    <t>VARIEDADES ENCANTO MYM</t>
  </si>
  <si>
    <t>FO-25-1791688</t>
  </si>
  <si>
    <t>07/11/2025 SE LLEGA A CORRESPONSAL SE ENCUENTRA CERRADO SE TRATA DE ESTABLECER COMUNICACION CON CLIENTE CELULAR APAGADO NO SE PUEDE ESTABLECER CONTACTO PARA ENTREGA DE EQUIPOS</t>
  </si>
  <si>
    <t>FAEZZ840</t>
  </si>
  <si>
    <t>TA-25-1271687</t>
  </si>
  <si>
    <t>19420330</t>
  </si>
  <si>
    <t>VARIEDADES Y PAPELERIA EL GORD</t>
  </si>
  <si>
    <t>FO-25-1791693</t>
  </si>
  <si>
    <t>07/11/2025 SE REALIZA RETIRO DE EQUIPOS Y ACCESORIOS DE CB AVAL, SON ENTREGADOS EN BODEGA DE LINEA COMUNICACIONES SEDE CALI.</t>
  </si>
  <si>
    <t>GB04Z376</t>
  </si>
  <si>
    <t>TA-25-1271698</t>
  </si>
  <si>
    <t>24694283</t>
  </si>
  <si>
    <t>FIDO NET</t>
  </si>
  <si>
    <t>FO-25-1791696</t>
  </si>
  <si>
    <t>07/11/2025 SE REALIZA RECOLECCIÓN DE DATÁFONO  LECTORA,HUB ,PIN PAD NO SE REALIZAN PRUEBAS</t>
  </si>
  <si>
    <t>1A00Q477</t>
  </si>
  <si>
    <t>TA-25-1271704</t>
  </si>
  <si>
    <t>41098047</t>
  </si>
  <si>
    <t>MULTIPAGOS Y SERVICIOS RCK</t>
  </si>
  <si>
    <t>FO-25-1791700</t>
  </si>
  <si>
    <t>07/11/2025 SE REALIZA RECOLECCIÓN DE DATÁFONO HUB PINPAD LECTORA BASE NO SE REALIZAN PRUEBAS</t>
  </si>
  <si>
    <t>EF008484</t>
  </si>
  <si>
    <t>TA-25-1271711</t>
  </si>
  <si>
    <t>59236471</t>
  </si>
  <si>
    <t>JOSE MIGUEL PIRATEQUE MORENO</t>
  </si>
  <si>
    <t>FO-25-1791708</t>
  </si>
  <si>
    <t>11/11/2025 EN COMUNICACIÓN AL NUMERO SE CONTACTO 3172336820 RESPONDE LA SRA ANGELA QUIEN ESA NUERA DEL TITULAR DEL CB AVAL, NOS CONFIRMA QUE TIENE LA DISPONIBILIDAD PARA ENTREGAR EL EQUIPO Y DEMAS ACCESORIOS EL DIA DE MAÑANA A PARTIR DE LAS 9AM , SE LE COMENTA QUE SE HARA EL DEBIDO DESPLAZAMIENTO HACIA DICHA ZONA EL DIA DE MAÑANA MIERCOLES 12 DE NOVIEMBRE 2025 | 12/11/2025 SE REALIZA VISITA AL COMERCIO CB AVAL, DIRECCIÓN PROPORCIONADA POR LA RED, SE VALIDA Y SE HACE RETIRO DE DATÁFONO PLACA 1216539, PINPAD PLACA 919753, LECTOR DE BARRAS PLACA 1178706 , CON SUS RESPECTIVOS CABLES, CLIENTE NO HACE ENTREGA DE HUB SERIALIZADO Y/O NO SERIALIZADO DICE NO TENER ESE ACCESORIO.</t>
  </si>
  <si>
    <t>UXZZZ044</t>
  </si>
  <si>
    <t>TA-25-1271718</t>
  </si>
  <si>
    <t>15535818</t>
  </si>
  <si>
    <t>DROGUERIA LA CAROLINA</t>
  </si>
  <si>
    <t>FO-25-1791712</t>
  </si>
  <si>
    <t>07/11/2025 SE VISITA CB PERO NO ES POSIBLE REALIZAR CIERRE Y RECUPERACIÓN DE EQUIPOS POR QUE NI SE ENCUENTRA LA PERSONA ENCARGADA. NO TIENEN CONOCIMIENTO Y NO HAY AUTORIZACIÓN</t>
  </si>
  <si>
    <t>9999T297</t>
  </si>
  <si>
    <t>TA-25-1271727</t>
  </si>
  <si>
    <t>81028177</t>
  </si>
  <si>
    <t>INVERSIONES CAICEDO RIOS LTDA</t>
  </si>
  <si>
    <t>FO-25-1791720</t>
  </si>
  <si>
    <t>11/11/2025 DE HACE CIERRE DEL CB EXITOSAMENTE</t>
  </si>
  <si>
    <t>A1OZZ002</t>
  </si>
  <si>
    <t>TA-25-1271732</t>
  </si>
  <si>
    <t>21416029</t>
  </si>
  <si>
    <t>DIGITAL WD TECNOLOGIA EL RETEN</t>
  </si>
  <si>
    <t>FO-25-1791723</t>
  </si>
  <si>
    <t>11/11/2025 EL COMERCIO SE ENCUENTRA EN LA DIRECCIÓN CLL 7# 5 15 LOCAL 1 BARRIO SAN ISIDRO, NO SE PUEDE RELAIZAR RETIRO DEBIDO A QUE AL ENCARGADO NO SE LE AVISO PREVIAMENTE, NO SE AUTOROZA RETIRO</t>
  </si>
  <si>
    <t>MA00M082</t>
  </si>
  <si>
    <t>TA-25-1271733</t>
  </si>
  <si>
    <t>18906974</t>
  </si>
  <si>
    <t>CELMARKET</t>
  </si>
  <si>
    <t>FO-25-1791725</t>
  </si>
  <si>
    <t>07/11/2025 SE REALIZA VISITA AL COMERCIO SE RETIRA DATAFONO LECTORA HUB Y PINPAD CON SUS RESPECTIVOS ACCESORIOS</t>
  </si>
  <si>
    <t>AB11I594</t>
  </si>
  <si>
    <t>TA-25-1271737</t>
  </si>
  <si>
    <t>18906990</t>
  </si>
  <si>
    <t>CELMARKET LOS CANEYES</t>
  </si>
  <si>
    <t>FO-25-1791730</t>
  </si>
  <si>
    <t>07/11/2025 SE REALIZA VISITA A LA DIRECCIÓN INDICADA POR EL CLIENTE SE RETIRA DATAFONO LECTORA PINPAD Y HUB CON SUS RESPECTIVOS ACCESORIOS</t>
  </si>
  <si>
    <t>9C00F028</t>
  </si>
  <si>
    <t>TA-25-1271744</t>
  </si>
  <si>
    <t>87191660</t>
  </si>
  <si>
    <t>PUNTO DE VENTA SANRA ROSA</t>
  </si>
  <si>
    <t>FO-25-1791736</t>
  </si>
  <si>
    <t>12/11/2025 SE REALIZA RETIRO DE EQUIPOS EN BUEN ESTADO POR CIERRE DEL CORRESPONSAL</t>
  </si>
  <si>
    <t>LMKZZ965</t>
  </si>
  <si>
    <t>5004</t>
  </si>
  <si>
    <t>TA-25-1271749</t>
  </si>
  <si>
    <t>20487757</t>
  </si>
  <si>
    <t>ABRIAQUI</t>
  </si>
  <si>
    <t>AUTOSERVICIO ABRIAQUI</t>
  </si>
  <si>
    <t>FO-25-1791742</t>
  </si>
  <si>
    <t>11/11/2025 11/11 SE CONTACTA A USUARIA, SE INDICA QUE TENEMOS PROGRAMADA VISITA PARA MAÑNA MIERCOLES Y NOS INFORMA QUE ELLA NO ESTÁ EN COMERCIO ESTA SEMANA Y QUE HOY NO PUEDE BUSCAR EL EQUIPO PORQUE NO SABE DONDE LO TIENE. NOS DICE QUE VA A BUSCARLO MAÑANA PERO QUE MAÑANA NO PODRÍA ATENDERNOS | 13/11/2025 SE LLAMA AL 3145898253 Y SE HABLA CON EL CLIENTE EL CUAL MANIFIESTA QUE EL LOCAL SE HABÍA DERRUMBADO DONDE ESTABAN LOS DATAFONOS Y BOTANDO ESCOMBROS TAMBIÉN SE BOTARON POR ERROR YA ESTÁN COMUNICANDO CON UN ASESOR COMO PROCEDEN POR LO QUE SE CIERRA ACTIVIDAD</t>
  </si>
  <si>
    <t>TA-25-1271756</t>
  </si>
  <si>
    <t>89122458</t>
  </si>
  <si>
    <t>MISCELANEA Y VARIEDADES LA BODEGUITA</t>
  </si>
  <si>
    <t>FO-25-1791756</t>
  </si>
  <si>
    <t>07/11/2025 SE REALIZA VISITA AL COMERCIO PARA REALIZAR EL CIERRE DEL CORRESPONSAL AVAL ÉXITOSO SE RETIRAN EQUIPOS DATÁFONO LECTOR DE BARRAS</t>
  </si>
  <si>
    <t>V1RZZ181</t>
  </si>
  <si>
    <t>5134</t>
  </si>
  <si>
    <t>TA-25-1292370</t>
  </si>
  <si>
    <t>21428180</t>
  </si>
  <si>
    <t>CAMPAMENTO</t>
  </si>
  <si>
    <t>SERVIPUERTO CAMPAMENTO</t>
  </si>
  <si>
    <t>FO-25-1823594</t>
  </si>
  <si>
    <t>14/11/2025 SE RETIRAN EQUIPOS RDB OK</t>
  </si>
  <si>
    <t>FUA0X048</t>
  </si>
  <si>
    <t>TA-25-1292373</t>
  </si>
  <si>
    <t>18932038</t>
  </si>
  <si>
    <t>ITALCOOP</t>
  </si>
  <si>
    <t>FO-25-1823598</t>
  </si>
  <si>
    <t>14/11/2025 VISITAMOS COMERCIO REALIZAMOS RETIRO DE DATÁFONO, LECTOR DE BARRAS, FUENTE DE PODER, CABLE MAGIC BOX TETRA EL PATCH CORD 3MT NO LO TIENE NI ROLLOS.</t>
  </si>
  <si>
    <t>XP00B057</t>
  </si>
  <si>
    <t>TA-25-1292374</t>
  </si>
  <si>
    <t>89349789</t>
  </si>
  <si>
    <t>ALBATROS SERVICIOS EN COMPUTADOR Y COMUNICACIONES</t>
  </si>
  <si>
    <t>FO-25-1823602</t>
  </si>
  <si>
    <t>18/11/2025 SE REALIZA EL RETIRO DE EQUIPO DE CB AVAL SIN NOVEDAD</t>
  </si>
  <si>
    <t>LMYZZ920</t>
  </si>
  <si>
    <t>5364</t>
  </si>
  <si>
    <t>TA-25-1296679</t>
  </si>
  <si>
    <t>25506098</t>
  </si>
  <si>
    <t>JARDIN</t>
  </si>
  <si>
    <t>CELLPHONE JYS</t>
  </si>
  <si>
    <t>FO-25-1828011</t>
  </si>
  <si>
    <t>21/11/2025 SE REALIZA CIERRE EXITOSO DE AVAL</t>
  </si>
  <si>
    <t>9L00O983</t>
  </si>
  <si>
    <t>TA-25-1306331</t>
  </si>
  <si>
    <t>FO-25-1842699</t>
  </si>
  <si>
    <t>20/11/2025 SE DEJA BASE PARA EL DATÁFONO DES 3500 PARA EL USO DEL CORRESPONSAL</t>
  </si>
  <si>
    <t>TA-25-1308311</t>
  </si>
  <si>
    <t>21431382</t>
  </si>
  <si>
    <t>SERVIPAGOS DE NARINO CORDOBA</t>
  </si>
  <si>
    <t>FO-25-1844315</t>
  </si>
  <si>
    <t>19/11/2025 19-11 8:32   SEN COMUNICACIÓN CON EL SEÑOR OSCAR  3174334485 SE CONFIRMAN DATOS DEL CIERRE, SE ESCALA PARA VISITA | 25/11/2025 SE CONTACTA CON EL SEÑOR ANDRES PARA CONFIRMAR VISITA Y RECOLECCIÓN DE EQUIPOS PERO EL SEÑOR INFORMA QUE NO SE ENCUENTRA EN CÓRDOBA NARIÑO INFORMA QUE SE ENCUENTRA EN IPIALES POR DILIGENCIAS PERSONALES POR LO CUAL EL INFORMA QUE SE LE DEBE LLAMAR CON 1 DÍA DE ANTICIPACIÓN PARA CONFIRMAR PUNTO DE ENCUENTRO Y TENER LOS EQUIPOS A LA MANO... POR LO CUAL NO SE PUEDE REALIZAR DESPLAZAMIENTO Y SE CIERRA TA</t>
  </si>
  <si>
    <t>TA-25-1308312</t>
  </si>
  <si>
    <t>17380460</t>
  </si>
  <si>
    <t>GRUPO EXPRESS CORREO</t>
  </si>
  <si>
    <t>FO-25-1844318</t>
  </si>
  <si>
    <t>PARCIALMENTE EXITOSO ACCESORIOS</t>
  </si>
  <si>
    <t>19/11/2025 SE REALIZA CIERRE DE CB AVAL SE RETIRA DATÁFONO CON BASE Y FUENTE DE PODER, NO SE RETIRA LECTOR DE CÓDIGOS DE BARRAS ENCARGADA INFORMA QUE NO LO ENCUENTRA DEBIDO A TRASTEO RECIENTE.</t>
  </si>
  <si>
    <t>9A0NZ429</t>
  </si>
  <si>
    <t>TA-25-1308313</t>
  </si>
  <si>
    <t>17106238</t>
  </si>
  <si>
    <t>CVS INVERSIONES GERA MEGAMOLL</t>
  </si>
  <si>
    <t>FO-25-1844320</t>
  </si>
  <si>
    <t>24/11/2025 BUENOS DÍAS SE VISITA CB Y SE ENCUENTRA LETRERO DE TRASLADO, SE VISITA EN SU NUEVA DIRECCIÓN Y SE RECOGEN EQUIPOS</t>
  </si>
  <si>
    <t>GB00F577</t>
  </si>
  <si>
    <t>TA-25-1308314</t>
  </si>
  <si>
    <t>49615115</t>
  </si>
  <si>
    <t>LEFCOM SAS CVS BARBOSA</t>
  </si>
  <si>
    <t>FO-25-1844325</t>
  </si>
  <si>
    <t>20/11/2025 SE VISITA DIRECCIÓN DE PUNTO, PERO COMERCIO NO EXISTE, SE LLAMA A NÚMEROS DE CONTACTO 3212411770 3204255675 3163166091 PERO NO RESPONDEN LLAMADAS TELEFÓNICAS, SE PREGUNTA A VECINOS QUIENES INDICAN QUE YA NO EXISTE EL LOCAL, IMPOSIBLE CONTACTAR CON CLIENTE FORMATO LOCALIZABLE</t>
  </si>
  <si>
    <t>TA-25-1308315</t>
  </si>
  <si>
    <t>18722876</t>
  </si>
  <si>
    <t>CPS GCM MALAGA</t>
  </si>
  <si>
    <t>FO-25-1844331</t>
  </si>
  <si>
    <t>19/11/2025 19-11 8:39   SEN COMUNICACIÓN CON EL SEÑOR CESAR  3174334485 SE CONFIRMAN DATOS DEL CIERRE, SE ESCALA PARA VISITA | 20/11/2025 SE REALIZA VISITA EN DIRECCIÓN CALLE 52 # 31-98 PISO 2 OFICINA  201 YA QUE POR INDICACIÓN DEL SEÑOR CÉSAR LOS EQUIPOS YA NO ESTÁN UN MÁLAGA SINO ME BUCARAMANGA POR LO TANTO SE HACE EL RETIRO DE EQUIPOS POR CIERRE DE CORRESPONSAL</t>
  </si>
  <si>
    <t>LMLZZ139-LMLZZ140- LMLZZ141</t>
  </si>
  <si>
    <t>TA-25-1325107</t>
  </si>
  <si>
    <t>90163006</t>
  </si>
  <si>
    <t>PAPELERIA Y DULCERIA EMANUELITO</t>
  </si>
  <si>
    <t>FO-25-1898436 | FO-25-1870697</t>
  </si>
  <si>
    <t>29/11/2025 SE VISITA DIRECCIÓN INDICADA EN LA ORDEN Y SE EVIDENCIA EN SITIO QUE EL ESTABLECIMIENTO YA NO EXISTE ALLÍ, SE LLAMA AL TELÉFONO DE CONTACTO 3133836041 Y NO HAY RESPUESTA, SE PREGUNTA EN LOCALES ALEDAÑOS Y TAMPOCO TIENEN INFORMACIÓN, SE TOMA EVIDENCIA DE LA VISITA Y NOS RETIRAMOS.</t>
  </si>
  <si>
    <t>TA-25-1325108</t>
  </si>
  <si>
    <t>58565078</t>
  </si>
  <si>
    <t>VARIEDADES Y PAPELERIA MARANATHA NO. 1</t>
  </si>
  <si>
    <t>FO-25-1870699</t>
  </si>
  <si>
    <t>25/11/2025 SE REALIZA RETIRO DE EQUIPO A SOLICITUD SE RECIBE TODO OK</t>
  </si>
  <si>
    <t>FIZZZ177</t>
  </si>
  <si>
    <t>50370</t>
  </si>
  <si>
    <t>TA-25-1325109</t>
  </si>
  <si>
    <t>48279632</t>
  </si>
  <si>
    <t>URIBE</t>
  </si>
  <si>
    <t>ISSA.NET TUS TRAMITES A UN CLIC</t>
  </si>
  <si>
    <t>FO-25-1870702</t>
  </si>
  <si>
    <t>28/11/2025 SE REALIZA CIERRE POR SOLCITUD DE CLIENTE</t>
  </si>
  <si>
    <t>LMKZZ111</t>
  </si>
  <si>
    <t>TA-25-1326157</t>
  </si>
  <si>
    <t>17888660</t>
  </si>
  <si>
    <t>FO-25-1872048</t>
  </si>
  <si>
    <t>27/11/2025 SE LLEGA A LA DIRECCIÓN INDICADA Y COMERCIO ENTREGA LECTOR DE PLACA 805784, ESTE LECTOR NO ESTÁ DENTRO DEL INVENTARIO DEL CB BANCOLOMBIA 71064, SE LE INFORMA AL COMERCIO COMENTA Q NO CUENTA CON OTRO LECTOR , DECIDE ENTREGAR LECTOR VOLUNTARIAMENTE</t>
  </si>
  <si>
    <t>TA-25-1327581</t>
  </si>
  <si>
    <t>21506951</t>
  </si>
  <si>
    <t>CYBERWEB</t>
  </si>
  <si>
    <t>FO-25-1876937</t>
  </si>
  <si>
    <t>26/11/2025 SE RETIRA EQUIPO,LECTOR Y ACCESORIOS, CIERRE CB AVAL BANCO DE BOGOTÁ</t>
  </si>
  <si>
    <t>OA00F694</t>
  </si>
  <si>
    <t>TA-25-1327591</t>
  </si>
  <si>
    <t>90763049</t>
  </si>
  <si>
    <t>MI DIAMANTE ACCESORIOS Y TECNOLOGIA</t>
  </si>
  <si>
    <t>FO-25-1876939</t>
  </si>
  <si>
    <t>27/11/2025 SE LLEGA A COMERCIO CLIENTE NO ENTREGA EQUIPOS POR DESCONOCIMIENTO DEL CIERRE</t>
  </si>
  <si>
    <t>TA-25-1327605</t>
  </si>
  <si>
    <t>81741472</t>
  </si>
  <si>
    <t>DROGUERIA CON TIENDA NATURISTA Y SUPER MARKET DON LUIS YOPAL</t>
  </si>
  <si>
    <t>FO-25-1876948</t>
  </si>
  <si>
    <t>27/11/2025 SE VISITA COMERCIO, ENTREGAN VOLUNTARIAMENTE DATAFONO Y LECTOR</t>
  </si>
  <si>
    <t>V1HZZ863</t>
  </si>
  <si>
    <t>TA-25-1337839</t>
  </si>
  <si>
    <t>87271494</t>
  </si>
  <si>
    <t>INVERSIONES OBAMAR SAS</t>
  </si>
  <si>
    <t>FO-25-1901557</t>
  </si>
  <si>
    <t>30/11/2025 SE VISITA EL COMERCIO, SE REALIZA CIERRE CB AVAL MIXTO POR SOLICITUD DEL BANCO, SE RETIRA DATAFONO, LECTORA, MAGIC BOX, ACCESORIOS, CLIENTE DEVUELVE EQUIPOS EN BUEN ESTADO</t>
  </si>
  <si>
    <t>SXNZZ128</t>
  </si>
  <si>
    <t>TA-25-1330539</t>
  </si>
  <si>
    <t>TA-25-1330558</t>
  </si>
  <si>
    <t>3007082352</t>
  </si>
  <si>
    <t>PTM EL CARMEN DE VIBORAL BIO P</t>
  </si>
  <si>
    <t>FO-25-1884142</t>
  </si>
  <si>
    <t>26/11/2025 26-11 PROGRAMACION REALIZADA POR LA ALIANZA| INSTALACIÓN PROGRAMADA PARA EL 2025-11-28 | 29/11/2025 SE REALIZÓ LA INSTALACIÓN DEL CORRESPONSAL BANCOLOMBIA DE MANERA EXITOSA. SE IMPARTIÓ CAPACITACIÓN AL PERSONAL ENCARGADO Y SE EFECTUARON PRUEBAS OPERATIVAS, TODAS CON RESULTADOS SATISFACTORIOS. ASIMISMO, SE INSTALARON LOS AVISOS EN LOS PUNTOS DEFINIDOS POR EL CLIENTE. EL SISTEMA QUEDÓ PLENAMENTE OPERATIVO Y EN CONDICIONES DE PRESTAR SERVICIO.</t>
  </si>
  <si>
    <t>OB004840-OB004136</t>
  </si>
  <si>
    <t>3007082306</t>
  </si>
  <si>
    <t>PTM CALI BY LOVE COSMETICS</t>
  </si>
  <si>
    <t>FO-25-1884202</t>
  </si>
  <si>
    <t>26/11/2025 26-11 PROGRAMACION REALIZADA POR LA ALIANZA| INSTALACIÓN PROGRAMADA PARA EL 2025-11-28 | 29/11/2025 SE LLAMA AL CLIENTE, SE VALIDA INSTALACIÓN Y DISPONIBILIDAD, SE VISITA EL COMERCIO, SE INSTALA DATAFONO, LECTORA, PINPAD, MAGIC BOX, ACCESORIOS EN APERTURA CB BANCOLOMBIA MIXTO, SE CAPACITA, PRUEBAS OK, TELECARGA TRNA</t>
  </si>
  <si>
    <t>OB004855</t>
  </si>
  <si>
    <t>TA-25-1248388</t>
  </si>
  <si>
    <t>TA-25-1297138</t>
  </si>
  <si>
    <t>TA-25-1327333</t>
  </si>
  <si>
    <t>TA-25-1328501</t>
  </si>
  <si>
    <t>TA-25-1328508</t>
  </si>
  <si>
    <t>TA-25-1330805</t>
  </si>
  <si>
    <t>OIN COMERCIAL 1</t>
  </si>
  <si>
    <t>FO-25-1764010 | FO-25-1752453</t>
  </si>
  <si>
    <t>90784586</t>
  </si>
  <si>
    <t>01/12/2025 SE REALIZA INSTALACIÓN DE DATÁFONO, LECTORA, MAGIC BOX, BASE Y ENTREGA DE 20 ROLLOS REDEBAN</t>
  </si>
  <si>
    <t>CA002687</t>
  </si>
  <si>
    <t>6054</t>
  </si>
  <si>
    <t>COMERCIALIZADORA MERCA HOGAR LLORENTE</t>
  </si>
  <si>
    <t>FO-25-1879536</t>
  </si>
  <si>
    <t>90789946</t>
  </si>
  <si>
    <t>26/11/2025 25-11-2025 SE REALIZA LLAMADA A LOS NUMEROS DE LISTA LOS CUALES TIMBRAN PERO NO SE TIENE RESPUESTA, SE HACE 3 INTENTOS. SE REALIZARA NUEVA GESTION EN OTRO MOMENTO // 26-11-2025 SE REALIZA LLAMADA AL CLIENTE, SE HABLA CON GRUPO EMPRESARIAL MERCAHOGAR SAS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28/11/2025 | 28/11/2025 SE REALIZA INSTALACIÓN DE CB BANCO DE BOGOTÁ. SE INSTALA VERSIÓN 10.6 SE REALIZA SEMBRADO DE TARJETA, SE EXPLICA MANEJO BÁSICO DE DATAFONO. SE ENTREGAN 20 ROLLOS. SE CREA USUARIO. SE REALIZAN PRUEBAS EXITOSAS DE CB Y COMERCIO. PRUEBA DE TELETÓN CON RECHAZO AÚN SE SIGUE PRESENTANDO LA NOVEDAD CON LA ENTIDAD, SE REALIZA PRUEBA CON OTRO CONVENIO QUEDANDO EXITOSA.</t>
  </si>
  <si>
    <t>VSZZZ714</t>
  </si>
  <si>
    <t>TIENDA MINUTOS EL MONO</t>
  </si>
  <si>
    <t>FO-25-1879556</t>
  </si>
  <si>
    <t>90858285</t>
  </si>
  <si>
    <t>25/11/2025 25-11-2025 SE REALIZA LLAMADA AL CLIENTE, SE HABLA CON EL SR ORLANDO SOLER CRISTANCHO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27/11/2025 | 28/11/2025 SE REALIZA APERTURA DE CB AVAL SE INSTALA BASE, LECTORA, CABLE DE RED, SE ENTREGAN 20 ROLLOS REDEBAN SE REALIZA CAPACITACIÓN BÁSICA SOBRE USO DE CB Y CREACIÓN DE USUARIO. TA 1328508. SE REALIZA PRUEBA TERMINAL DE ADQUIRENCIA Y TELETÓN SE INFORMA QUE LA PRUEBA TELETON SE ENCUENTRA INACTIVA</t>
  </si>
  <si>
    <t>FB000718</t>
  </si>
  <si>
    <t>STARCELL.COM SAS</t>
  </si>
  <si>
    <t>FO-25-1884426</t>
  </si>
  <si>
    <t>91360426</t>
  </si>
  <si>
    <t>26/11/2025 26-11-2025 SE REALIZA LLAMADA AL CLIENTE, SE HABLA CON STARCELL.COM S.A.S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28/11/2025 | 01/12/2025 SE INSTALA DATÁFONO, BASE, LECTORA Y SE ENTREGAN 20 ROLLOS. PRUEBA DE TELETÓN CON RECHAZO AÚN SE SIGUE PRESENTANDO LA NOVEDAD CON LA ENTIDAD</t>
  </si>
  <si>
    <t>OB001331</t>
  </si>
  <si>
    <t>DROGUERIA CENTRAL AI</t>
  </si>
  <si>
    <t>FO-25-1849934 | FO-25-1829343</t>
  </si>
  <si>
    <t>90848657</t>
  </si>
  <si>
    <t>01/12/2025 SE REALIZA LA APERTURA DE CB AVAL SE INSTALA, DATÁFONO , BASE, CABLE DE RED, LECTORA Y SE ENTREGA 20 ROLLOS REDEBAN. PRUEBA TELETON SE ENCUENTRA DESHABILITADA SE REALIZA PRUEBA DE 1 PESO CON RECIBO DEL ESTABLECIMIENTO. SE REALIZA PRUEBA DE LECTORA.</t>
  </si>
  <si>
    <t>AE004877</t>
  </si>
  <si>
    <t>PAPELERIA Y VARIEDADES ESDANY</t>
  </si>
  <si>
    <t>FO-25-1876023</t>
  </si>
  <si>
    <t>90856249</t>
  </si>
  <si>
    <t>27/11/2025 CONFIGURACIÓN DE TARJETA DE SEMBRANDO PRUEBA EXITOSA</t>
  </si>
  <si>
    <t>DA003706</t>
  </si>
  <si>
    <t>TA-25-1251616</t>
  </si>
  <si>
    <t>3007074148</t>
  </si>
  <si>
    <t>PTM LOS MUISCAS TUNJA DROGUERI</t>
  </si>
  <si>
    <t>FO-25-1760347</t>
  </si>
  <si>
    <t>30/10/2025 ME ENCUENTRO EN SITIO YA QUE ESTABA REALIZANDO OTRA ACTIVIDAD EN EL MISMO PUNTO | 30/10/2025 SE REALIZA CIERRE RETIRO CB BANCOLOMBIA RED REDEBAN , RETORO VOLUNTARIO RETIRANDO EQUIPO DESK 3500-LECTOR CB - BASE SOPORTE -FUENTE DE PODER CABLE PACTH CORD 3 METROS AVISO EXTERIOR 1.50 METROS - FLANGGER - DISPLAY DE HORARIO SE DESTRUYE PUBLICIDAD EN SITIO, ENTREGA LOS EQUIPOS LA SEÑORA ANA SOFIA PIRATOBA</t>
  </si>
  <si>
    <t>SV0UZ863-SV0YZ413</t>
  </si>
  <si>
    <t>14378101</t>
  </si>
  <si>
    <t>3007042330</t>
  </si>
  <si>
    <t>BARRIO KENEDY BOGOTA</t>
  </si>
  <si>
    <t>FO-25-1833418 | FO-25-1829726</t>
  </si>
  <si>
    <t>18/11/2025 DURANTE LA VISITA TECNICA SE REALIZA TRASLADO DE CORRESPONSAL EN LUGARES INDICADOS POR CORRESPONSAL SIN NOVEDAD EN INSTALACIÓN PRUEBAS OK SALDO OK A CONFORMIDAD DE CORRESPONSAL</t>
  </si>
  <si>
    <t>AA2ZZ072</t>
  </si>
  <si>
    <t>2972812</t>
  </si>
  <si>
    <t>3007040331</t>
  </si>
  <si>
    <t>BARRIO CALLE EL COMERCIO EBEJI</t>
  </si>
  <si>
    <t>FO-25-1777481</t>
  </si>
  <si>
    <t>04/11/2025 SE ESCALA PARA VISITA. LLAMAR ANTES DE VISITAR, CONFIRMAR FALLA Y DATOS | 05/11/2025 SE REALIZA MANTENIMIENTO AL DATÁFONO QUEDA INPRIMIENDO BIEN, SE REALIZA CAMBIO DE LECTOR POR DAÑO, PRUEBAS OK</t>
  </si>
  <si>
    <t>9AOKZ168</t>
  </si>
  <si>
    <t>3034217</t>
  </si>
  <si>
    <t>3007071167</t>
  </si>
  <si>
    <t>BARRIO PATIO BONITO BOGOTA  24</t>
  </si>
  <si>
    <t>FO-25-1848920 | FO-25-1845816</t>
  </si>
  <si>
    <t>20/11/2025 SE LLEGA A LA DIRECCIÓN INDICADA Y SE ENTREGAN 40 ROLLOS RMB SIN MANIPULAR EQUIPOS</t>
  </si>
  <si>
    <t>TA-25-1225926</t>
  </si>
  <si>
    <t>TA-25-1266971</t>
  </si>
  <si>
    <t>FO-25-1786029</t>
  </si>
  <si>
    <t>01/12/2025 SE ESCALA CASO A LA RED PARA VALIDAR FALLAS CON LA ENTIDAD ** NOVEDAD CON EL PUNTO DEPENDE DE LA ENTIDAD, SE INTENTA COMUNCIACION CON USUARIO PARA CONFIRMAR SOLICITUD  Y  ESCALAR EL CASO PERO NO RECIBIMOS RESPUESTA, SE PROCEDE A CERRAR ACTIVIDAD</t>
  </si>
  <si>
    <t>16271140</t>
  </si>
  <si>
    <t>SERVICIOS Y PAGOS DE OCCIDENTE</t>
  </si>
  <si>
    <t>FO-25-1811963</t>
  </si>
  <si>
    <t>11/11/2025 11-11 SE ESCALA PARA VISITA. LLAMAR ANTES DE VISITAR, CONFIRMAR FALLA Y DATOS. | 01/12/2025 SE VISITA CB. SE ENCUENTRA DATAFONO CON VERSIÓN 10.5. SE INSTALA VERSIÓN 10.6, SE INICIALIZA PARA ACTUALIZAR DIRECCIÓN NUEVA EN LA TIRILLA. SE REALIZAN PRUEBAS EXITOSAS DE CB Y COMERCIO. QUEDA OPERATIVO</t>
  </si>
  <si>
    <t>1111P750</t>
  </si>
  <si>
    <t>73334187</t>
  </si>
  <si>
    <t>VARIEDADES TECNOMOON NATSTAR</t>
  </si>
  <si>
    <t>FO-25-1904666</t>
  </si>
  <si>
    <t>28/11/2025 28-11 SE ESCALA A LA RED CON EL SIGUIENTE COMENTARIO POR FAVOR NOS CONFIRMAN SI ESTA ACTIVIDAD LA ATENDEMOS NOSOTROS DEBIDO A QUE NO SE ENCUENTRA EN LA MATRIZ DE PUNTOS ACTIVOS CB AVAL ** LA RED POR FAVOR CERREMOS EL CASO Y DEBE COMUNICARSE CON SERVICIO AL CLIENTE DE REDEBAN PARA QUE EL INCIDENTE SEA ATENDIDO.S PROCEDE A CERRAR</t>
  </si>
  <si>
    <t>64623432</t>
  </si>
  <si>
    <t>ESTACION DE SERVICIOS SEBASMAR</t>
  </si>
  <si>
    <t>FO-25-1714112</t>
  </si>
  <si>
    <t>21/10/2025 SE COMUNICA CON MARTHA AL NUMERO 3117347779 LA CUAL INDICA QUE PODEMOS HACER LA RECOGIDA EN LA DIRECCION REGISTRADA, SE HACEN VALIDACIONES Y SE AGENDA PARA VISITA | 24/10/2025 SE LLAMA A LA SEÑORA MARTHA PARA VALIDAR Y CONFIRMAR LA VISITA TECNICA Y NOS INFORMA QUE SE ENCUENTRA EN UNA CITA MEDICA EN LA CIUDAD DE MEDELLIN QUE YA PARA LA OTRA SEMANA SE ENCUE TRA DE NUEBO EN DABEIBA. LLAMAR EL MIERCOLES PARA CONFIRMAR LA DISPONIBILIDAD. | 05/11/2025 SE RETIRAN EQUIPOS Y ACCESORIOS EXITOSAMENTE</t>
  </si>
  <si>
    <t>FA00Y156</t>
  </si>
  <si>
    <t>60785359</t>
  </si>
  <si>
    <t>VARIEDADES CV 13</t>
  </si>
  <si>
    <t>FO-25-1781913</t>
  </si>
  <si>
    <t>07/11/2025 SE RETIRA EQUIPO, LECTOR Y ACCESORIOS, CIERRE CB AVAL BANCO DE BOGOTÁ</t>
  </si>
  <si>
    <t>10008152</t>
  </si>
  <si>
    <t>CERRADO</t>
  </si>
  <si>
    <t>TA-25-1253680</t>
  </si>
  <si>
    <t>FO-25-1764227</t>
  </si>
  <si>
    <t xml:space="preserve">31-10 SE VISITA COMERCIO SE REALIZÓ CONFIGURACIÓN A 7 DATAFONOS DE PUROS A MIXTOS. PRUEBAS OK SERVICIOS OK. </t>
  </si>
  <si>
    <t xml:space="preserve">SE VISITA COMERCIO SE REALIZÓ INSTALACIÓN DE HUB NUEVO YA QUE EL QUE SE TENÍA EN COMERCIO SE LES PERDIÓ  SE VÁLIDA Y EN OBSERVACIONES INDICAN INSTALAR UNO NUEVO. </t>
  </si>
  <si>
    <t>CA002809 - CA002806 - CA002810 -CA002811 -  CA002811 - CA002805 - CA002808 - CA002807</t>
  </si>
  <si>
    <t>Etiquetas de fila</t>
  </si>
  <si>
    <t>(en blanco)</t>
  </si>
  <si>
    <t>Total general</t>
  </si>
  <si>
    <t>Suma de VALOR TOTAL</t>
  </si>
  <si>
    <t>aperturas bancol</t>
  </si>
  <si>
    <t>incidentes bancol</t>
  </si>
  <si>
    <t xml:space="preserve">Suma de  VALOR TOTAL </t>
  </si>
  <si>
    <t>oc bancol</t>
  </si>
  <si>
    <t>papeleria</t>
  </si>
  <si>
    <t>Suma de VALOR FACTURABLE A LA RED</t>
  </si>
  <si>
    <t>apertura aval</t>
  </si>
  <si>
    <t>incidente aval</t>
  </si>
  <si>
    <t>oc aval</t>
  </si>
  <si>
    <t>inc bbva</t>
  </si>
  <si>
    <t>cc</t>
  </si>
  <si>
    <t>valor</t>
  </si>
  <si>
    <t>Suma de valor</t>
  </si>
  <si>
    <t>costa</t>
  </si>
  <si>
    <t>eje</t>
  </si>
  <si>
    <t>sur</t>
  </si>
  <si>
    <t>centro</t>
  </si>
  <si>
    <t>noroccidente</t>
  </si>
  <si>
    <t>oriente</t>
  </si>
  <si>
    <t>santanderes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</si>
</sst>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3" formatCode="_-* #,##0.00_-;\-* #,##0.00_-;_-* &quot;-&quot;??_-;_-@_-"/>
    <numFmt numFmtId="164" formatCode="_(&quot;$&quot;\ * #,##0.00_);_(&quot;$&quot;\ * \(#,##0.00\);_(&quot;$&quot;\ * &quot;-&quot;??_);_(@_)"/>
    <numFmt numFmtId="165" formatCode="&quot;$&quot;#,##0;[Red]\-&quot;$&quot;#,##0"/>
    <numFmt numFmtId="166" formatCode="_-[$$-240A]\ * #,##0_-;\-[$$-240A]\ * #,##0_-;_-[$$-240A]\ * &quot;-&quot;??_-;_-@_-"/>
    <numFmt numFmtId="167" formatCode="_(&quot;$&quot;\ * #,##0_);_(&quot;$&quot;\ * \(#,##0\);_(&quot;$&quot;\ * &quot;-&quot;??_);_(@_)"/>
    <numFmt numFmtId="168" formatCode="dd/mm/yyyy"/>
    <numFmt numFmtId="169" formatCode="_ [$€-2]\ * #,##0.00_ ;_ [$€-2]\ * \-#,##0.00_ ;_ [$€-2]\ * &quot;-&quot;??_ "/>
    <numFmt numFmtId="170" formatCode="_ * #,##0.00_ ;_ * \-#,##0.00_ ;_ * &quot;-&quot;??_ ;_ @_ "/>
    <numFmt numFmtId="171" formatCode="[$-409]d\-m\-yy\ h:mm\ AM/PM;@"/>
    <numFmt numFmtId="172" formatCode="[$-240A]dddd\,\ dd&quot; de &quot;mmmm&quot; de &quot;yyyy"/>
    <numFmt numFmtId="173" formatCode="_ &quot;$&quot;\ * #,##0_ ;_ &quot;$&quot;\ * \-#,##0_ ;_ &quot;$&quot;\ * &quot;-&quot;??_ ;_ @_ "/>
    <numFmt numFmtId="174" formatCode="_-&quot;$&quot;* #,##0.00_-;\-&quot;$&quot;* #,##0.00_-;_-&quot;$&quot;* &quot;-&quot;??_-;_-@_-"/>
    <numFmt numFmtId="175" formatCode="[$-C0A]d\-mmm\-yy;@"/>
    <numFmt numFmtId="176" formatCode="[$-240A]General"/>
    <numFmt numFmtId="177" formatCode="_-* #,##0.00\ _€_-;\-* #,##0.00\ _€_-;_-* &quot;-&quot;??\ _€_-;_-@_-"/>
    <numFmt numFmtId="178" formatCode="0.000%"/>
    <numFmt numFmtId="179" formatCode="_ * #,##0.00_ ;_ * \-#,##0.00_ ;_ * \-??_ ;_ @_ "/>
    <numFmt numFmtId="180" formatCode="_ &quot;$&quot;\ * #,##0.00_ ;_ &quot;$&quot;\ * \-#,##0.00_ ;_ &quot;$&quot;\ * &quot;-&quot;??_ ;_ @_ "/>
  </numFmts>
  <fonts count="79">
    <font>
      <sz val="11"/>
      <color theme="1"/>
      <name val="Calibri"/>
      <family val="2"/>
      <scheme val="minor"/>
    </font>
    <font>
      <sz val="11"/>
      <color indexed="8"/>
      <name val="Calibri"/>
      <family val="2"/>
    </font>
    <font>
      <sz val="10"/>
      <name val="Arial"/>
      <family val="2"/>
    </font>
    <font>
      <sz val="11"/>
      <color indexed="9"/>
      <name val="Calibri"/>
      <family val="2"/>
    </font>
    <font>
      <sz val="11"/>
      <color indexed="17"/>
      <name val="Calibri"/>
      <family val="2"/>
    </font>
    <font>
      <b/>
      <sz val="11"/>
      <color indexed="52"/>
      <name val="Calibri"/>
      <family val="2"/>
    </font>
    <font>
      <b/>
      <sz val="11"/>
      <color indexed="9"/>
      <name val="Calibri"/>
      <family val="2"/>
    </font>
    <font>
      <sz val="11"/>
      <color indexed="52"/>
      <name val="Calibri"/>
      <family val="2"/>
    </font>
    <font>
      <b/>
      <sz val="11"/>
      <color indexed="56"/>
      <name val="Calibri"/>
      <family val="2"/>
    </font>
    <font>
      <sz val="11"/>
      <color indexed="62"/>
      <name val="Calibri"/>
      <family val="2"/>
    </font>
    <font>
      <sz val="11"/>
      <color indexed="20"/>
      <name val="Calibri"/>
      <family val="2"/>
    </font>
    <font>
      <sz val="11"/>
      <color indexed="60"/>
      <name val="Calibri"/>
      <family val="2"/>
    </font>
    <font>
      <b/>
      <sz val="11"/>
      <color indexed="63"/>
      <name val="Calibri"/>
      <family val="2"/>
    </font>
    <font>
      <sz val="11"/>
      <color indexed="10"/>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8"/>
      <name val="Calibri"/>
      <family val="2"/>
    </font>
    <font>
      <u/>
      <sz val="10"/>
      <color indexed="12"/>
      <name val="Arial"/>
      <family val="2"/>
    </font>
    <font>
      <sz val="12"/>
      <name val="Times New Roman"/>
      <family val="1"/>
    </font>
    <font>
      <sz val="10"/>
      <name val="Arial"/>
      <family val="2"/>
      <charset val="162"/>
    </font>
    <font>
      <sz val="11"/>
      <color theme="1"/>
      <name val="Calibri"/>
      <family val="2"/>
      <scheme val="minor"/>
    </font>
    <font>
      <sz val="10"/>
      <color theme="1"/>
      <name val="Apex"/>
      <family val="2"/>
    </font>
    <font>
      <sz val="10"/>
      <color rgb="FF000000"/>
      <name val="Arial"/>
      <family val="2"/>
    </font>
    <font>
      <sz val="8"/>
      <color theme="1"/>
      <name val="Calibri"/>
      <family val="2"/>
      <scheme val="minor"/>
    </font>
    <font>
      <sz val="10"/>
      <color theme="1"/>
      <name val="Arial"/>
      <family val="2"/>
    </font>
    <font>
      <sz val="10"/>
      <color theme="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3"/>
      <name val="Cambria"/>
      <family val="2"/>
      <scheme val="major"/>
    </font>
    <font>
      <sz val="11"/>
      <color rgb="FF000000"/>
      <name val="Arial"/>
      <family val="2"/>
    </font>
    <font>
      <sz val="11"/>
      <color rgb="FFFFFFFF"/>
      <name val="Arial"/>
      <family val="2"/>
    </font>
    <font>
      <sz val="11"/>
      <color rgb="FF000000"/>
      <name val="Calibri"/>
      <family val="2"/>
    </font>
    <font>
      <u/>
      <sz val="11"/>
      <color theme="10"/>
      <name val="Calibri"/>
      <family val="2"/>
    </font>
    <font>
      <u/>
      <sz val="11"/>
      <color theme="10"/>
      <name val="Calibri"/>
      <family val="2"/>
      <scheme val="minor"/>
    </font>
    <font>
      <u/>
      <sz val="12.1"/>
      <color theme="10"/>
      <name val="Calibri"/>
      <family val="2"/>
    </font>
    <font>
      <sz val="12"/>
      <color theme="1"/>
      <name val="Trebuchet MS"/>
      <family val="2"/>
    </font>
    <font>
      <sz val="11"/>
      <color theme="1"/>
      <name val="ApexSansBookT"/>
      <family val="2"/>
    </font>
    <font>
      <sz val="10"/>
      <color indexed="64"/>
      <name val="Arial"/>
      <family val="2"/>
    </font>
    <font>
      <sz val="10"/>
      <color theme="1"/>
      <name val="Tw Cen MT"/>
      <family val="2"/>
    </font>
    <font>
      <sz val="10"/>
      <name val="MS Sans Serif"/>
      <family val="2"/>
    </font>
    <font>
      <sz val="10"/>
      <color indexed="8"/>
      <name val="Arial"/>
      <family val="2"/>
    </font>
    <font>
      <sz val="11"/>
      <name val="Calibri"/>
      <family val="2"/>
    </font>
    <font>
      <sz val="11"/>
      <color rgb="FF000000"/>
      <name val="Calibri"/>
      <family val="2"/>
      <charset val="1"/>
    </font>
    <font>
      <sz val="11"/>
      <color rgb="FF006100"/>
      <name val="Arial"/>
      <family val="2"/>
    </font>
    <font>
      <sz val="11"/>
      <color rgb="FF9C0006"/>
      <name val="Arial"/>
      <family val="2"/>
    </font>
    <font>
      <b/>
      <sz val="18"/>
      <color rgb="FF1F4A7E"/>
      <name val="Cambria"/>
      <family val="2"/>
    </font>
    <font>
      <b/>
      <sz val="15"/>
      <color rgb="FF1F4A7E"/>
      <name val="Arial"/>
      <family val="2"/>
    </font>
    <font>
      <b/>
      <sz val="13"/>
      <color rgb="FF1F4A7E"/>
      <name val="Arial"/>
      <family val="2"/>
    </font>
    <font>
      <b/>
      <sz val="11"/>
      <color rgb="FF1F4A7E"/>
      <name val="Arial"/>
      <family val="2"/>
    </font>
    <font>
      <b/>
      <sz val="11"/>
      <color rgb="FFFFFFFF"/>
      <name val="Arial"/>
      <family val="2"/>
    </font>
    <font>
      <b/>
      <sz val="11"/>
      <color rgb="FF000000"/>
      <name val="Arial"/>
      <family val="2"/>
    </font>
    <font>
      <i/>
      <sz val="11"/>
      <color rgb="FF7F7F7F"/>
      <name val="Arial"/>
      <family val="2"/>
    </font>
    <font>
      <sz val="11"/>
      <color rgb="FFFF0000"/>
      <name val="Arial"/>
      <family val="2"/>
    </font>
    <font>
      <b/>
      <sz val="11"/>
      <color rgb="FFFA7D00"/>
      <name val="Arial"/>
      <family val="2"/>
    </font>
    <font>
      <sz val="11"/>
      <color rgb="FF3F3F76"/>
      <name val="Arial"/>
      <family val="2"/>
    </font>
    <font>
      <b/>
      <sz val="11"/>
      <color rgb="FF3F3F3F"/>
      <name val="Arial"/>
      <family val="2"/>
    </font>
    <font>
      <sz val="11"/>
      <color rgb="FF9C6500"/>
      <name val="Arial"/>
      <family val="2"/>
    </font>
    <font>
      <sz val="11"/>
      <color rgb="FFFA7D00"/>
      <name val="Arial"/>
      <family val="2"/>
    </font>
    <font>
      <sz val="8"/>
      <color theme="1"/>
      <name val="Gelion Thin"/>
    </font>
    <font>
      <sz val="10"/>
      <color theme="1"/>
      <name val="Gelion Thin"/>
    </font>
    <font>
      <sz val="10"/>
      <name val="Gelion Thin"/>
    </font>
    <font>
      <b/>
      <sz val="10"/>
      <color rgb="FF000000"/>
      <name val="Gelion Thin"/>
    </font>
    <font>
      <sz val="10"/>
      <color rgb="FF000000"/>
      <name val="Gelion Thin"/>
    </font>
    <font>
      <b/>
      <sz val="10"/>
      <name val="Gelion Thin"/>
    </font>
    <font>
      <b/>
      <sz val="11"/>
      <color rgb="FFFFFFFF"/>
      <name val="Calibri"/>
      <family val="2"/>
    </font>
  </fonts>
  <fills count="8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tint="-0.249977111117893"/>
        <bgColor indexed="64"/>
      </patternFill>
    </fill>
    <fill>
      <patternFill patternType="solid">
        <fgColor rgb="FFBFBFBF"/>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CE5F1"/>
      </patternFill>
    </fill>
    <fill>
      <patternFill patternType="solid">
        <fgColor rgb="FFF2DCDB"/>
      </patternFill>
    </fill>
    <fill>
      <patternFill patternType="solid">
        <fgColor rgb="FFEAF1DD"/>
      </patternFill>
    </fill>
    <fill>
      <patternFill patternType="solid">
        <fgColor rgb="FFE5DFEC"/>
      </patternFill>
    </fill>
    <fill>
      <patternFill patternType="solid">
        <fgColor rgb="FFDBEEF3"/>
      </patternFill>
    </fill>
    <fill>
      <patternFill patternType="solid">
        <fgColor rgb="FFFDE9D9"/>
      </patternFill>
    </fill>
    <fill>
      <patternFill patternType="solid">
        <fgColor rgb="FFB8CBE4"/>
      </patternFill>
    </fill>
    <fill>
      <patternFill patternType="solid">
        <fgColor rgb="FFE5B8B6"/>
      </patternFill>
    </fill>
    <fill>
      <patternFill patternType="solid">
        <fgColor rgb="FFD5E3BB"/>
      </patternFill>
    </fill>
    <fill>
      <patternFill patternType="solid">
        <fgColor rgb="FFCABFD8"/>
      </patternFill>
    </fill>
    <fill>
      <patternFill patternType="solid">
        <fgColor rgb="FFB6DDE8"/>
      </patternFill>
    </fill>
    <fill>
      <patternFill patternType="solid">
        <fgColor rgb="FFFBD3B3"/>
      </patternFill>
    </fill>
    <fill>
      <patternFill patternType="solid">
        <fgColor rgb="FF96B3D7"/>
      </patternFill>
    </fill>
    <fill>
      <patternFill patternType="solid">
        <fgColor rgb="FFD99694"/>
      </patternFill>
    </fill>
    <fill>
      <patternFill patternType="solid">
        <fgColor rgb="FFC2D69B"/>
      </patternFill>
    </fill>
    <fill>
      <patternFill patternType="solid">
        <fgColor rgb="FFB2A1C6"/>
      </patternFill>
    </fill>
    <fill>
      <patternFill patternType="solid">
        <fgColor rgb="FF94CDDD"/>
      </patternFill>
    </fill>
    <fill>
      <patternFill patternType="solid">
        <fgColor rgb="FFFABF8F"/>
      </patternFill>
    </fill>
    <fill>
      <patternFill patternType="solid">
        <fgColor rgb="FF5181BD"/>
      </patternFill>
    </fill>
    <fill>
      <patternFill patternType="solid">
        <fgColor rgb="FFC0514D"/>
      </patternFill>
    </fill>
    <fill>
      <patternFill patternType="solid">
        <fgColor rgb="FF9ABA58"/>
      </patternFill>
    </fill>
    <fill>
      <patternFill patternType="solid">
        <fgColor rgb="FF7E62A1"/>
      </patternFill>
    </fill>
    <fill>
      <patternFill patternType="solid">
        <fgColor rgb="FF4CACC6"/>
      </patternFill>
    </fill>
    <fill>
      <patternFill patternType="solid">
        <fgColor rgb="FFF79544"/>
      </patternFill>
    </fill>
    <fill>
      <patternFill patternType="solid">
        <fgColor rgb="FFCCFF66"/>
        <bgColor indexed="64"/>
      </patternFill>
    </fill>
    <fill>
      <patternFill patternType="solid">
        <fgColor theme="6" tint="0.79998168889431442"/>
        <bgColor indexed="64"/>
      </patternFill>
    </fill>
    <fill>
      <patternFill patternType="solid">
        <fgColor rgb="FFFFC000"/>
        <bgColor indexed="64"/>
      </patternFill>
    </fill>
    <fill>
      <patternFill patternType="solid">
        <fgColor rgb="FFA6A6A6"/>
        <bgColor rgb="FF000000"/>
      </patternFill>
    </fill>
    <fill>
      <patternFill patternType="solid">
        <fgColor rgb="FF001D62"/>
        <bgColor rgb="FF001D62"/>
      </patternFill>
    </fill>
  </fills>
  <borders count="42">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ck">
        <color rgb="FF5181BD"/>
      </bottom>
      <diagonal/>
    </border>
    <border>
      <left/>
      <right/>
      <top/>
      <bottom style="thick">
        <color rgb="FFA6BFDD"/>
      </bottom>
      <diagonal/>
    </border>
    <border>
      <left/>
      <right/>
      <top/>
      <bottom style="medium">
        <color rgb="FF96B3D7"/>
      </bottom>
      <diagonal/>
    </border>
    <border>
      <left/>
      <right/>
      <top style="thin">
        <color rgb="FF5181BD"/>
      </top>
      <bottom style="double">
        <color rgb="FF5181BD"/>
      </bottom>
      <diagonal/>
    </border>
    <border>
      <left style="thin">
        <color rgb="FF000000"/>
      </left>
      <right/>
      <top style="thin">
        <color rgb="FF000000"/>
      </top>
      <bottom style="thin">
        <color rgb="FF000000"/>
      </bottom>
      <diagonal/>
    </border>
    <border>
      <left style="thin">
        <color indexed="64"/>
      </left>
      <right/>
      <top/>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39543">
    <xf numFmtId="0" fontId="0" fillId="0" borderId="0"/>
    <xf numFmtId="0" fontId="1" fillId="2" borderId="0"/>
    <xf numFmtId="0" fontId="1" fillId="3" borderId="0"/>
    <xf numFmtId="0" fontId="1" fillId="4" borderId="0"/>
    <xf numFmtId="0" fontId="1" fillId="5" borderId="0"/>
    <xf numFmtId="0" fontId="1" fillId="6" borderId="0"/>
    <xf numFmtId="0" fontId="1" fillId="7"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8" borderId="0"/>
    <xf numFmtId="0" fontId="1" fillId="9" borderId="0"/>
    <xf numFmtId="0" fontId="1" fillId="10" borderId="0"/>
    <xf numFmtId="0" fontId="1" fillId="5" borderId="0"/>
    <xf numFmtId="0" fontId="1" fillId="8" borderId="0"/>
    <xf numFmtId="0" fontId="1" fillId="11"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3" fillId="12" borderId="0"/>
    <xf numFmtId="0" fontId="3" fillId="9" borderId="0"/>
    <xf numFmtId="0" fontId="3" fillId="10" borderId="0"/>
    <xf numFmtId="0" fontId="3" fillId="13" borderId="0"/>
    <xf numFmtId="0" fontId="3" fillId="14" borderId="0"/>
    <xf numFmtId="0" fontId="3" fillId="15" borderId="0"/>
    <xf numFmtId="0" fontId="3" fillId="12" borderId="0"/>
    <xf numFmtId="0" fontId="3" fillId="12" borderId="0"/>
    <xf numFmtId="0" fontId="3" fillId="12" borderId="0"/>
    <xf numFmtId="0" fontId="3" fillId="12" borderId="0"/>
    <xf numFmtId="0" fontId="3" fillId="12" borderId="0"/>
    <xf numFmtId="0" fontId="3" fillId="12" borderId="0"/>
    <xf numFmtId="0" fontId="3" fillId="12" borderId="0"/>
    <xf numFmtId="0" fontId="3" fillId="12" borderId="0"/>
    <xf numFmtId="0" fontId="3" fillId="12" borderId="0"/>
    <xf numFmtId="0" fontId="3" fillId="12" borderId="0"/>
    <xf numFmtId="0" fontId="3" fillId="12" borderId="0"/>
    <xf numFmtId="0" fontId="3" fillId="9" borderId="0"/>
    <xf numFmtId="0" fontId="3" fillId="9" borderId="0"/>
    <xf numFmtId="0" fontId="3" fillId="9" borderId="0"/>
    <xf numFmtId="0" fontId="3" fillId="9" borderId="0"/>
    <xf numFmtId="0" fontId="3" fillId="9" borderId="0"/>
    <xf numFmtId="0" fontId="3" fillId="9" borderId="0"/>
    <xf numFmtId="0" fontId="3" fillId="9" borderId="0"/>
    <xf numFmtId="0" fontId="3" fillId="9" borderId="0"/>
    <xf numFmtId="0" fontId="3" fillId="9" borderId="0"/>
    <xf numFmtId="0" fontId="3" fillId="9" borderId="0"/>
    <xf numFmtId="0" fontId="3" fillId="9" borderId="0"/>
    <xf numFmtId="0" fontId="3" fillId="10" borderId="0"/>
    <xf numFmtId="0" fontId="3" fillId="10" borderId="0"/>
    <xf numFmtId="0" fontId="3" fillId="10" borderId="0"/>
    <xf numFmtId="0" fontId="3" fillId="10" borderId="0"/>
    <xf numFmtId="0" fontId="3" fillId="10" borderId="0"/>
    <xf numFmtId="0" fontId="3" fillId="10" borderId="0"/>
    <xf numFmtId="0" fontId="3" fillId="10" borderId="0"/>
    <xf numFmtId="0" fontId="3" fillId="10" borderId="0"/>
    <xf numFmtId="0" fontId="3" fillId="10" borderId="0"/>
    <xf numFmtId="0" fontId="3" fillId="10" borderId="0"/>
    <xf numFmtId="0" fontId="3" fillId="10" borderId="0"/>
    <xf numFmtId="0" fontId="3" fillId="13" borderId="0"/>
    <xf numFmtId="0" fontId="3" fillId="13" borderId="0"/>
    <xf numFmtId="0" fontId="3" fillId="13" borderId="0"/>
    <xf numFmtId="0" fontId="3" fillId="13" borderId="0"/>
    <xf numFmtId="0" fontId="3" fillId="13" borderId="0"/>
    <xf numFmtId="0" fontId="3" fillId="13" borderId="0"/>
    <xf numFmtId="0" fontId="3" fillId="13" borderId="0"/>
    <xf numFmtId="0" fontId="3" fillId="13" borderId="0"/>
    <xf numFmtId="0" fontId="3" fillId="13" borderId="0"/>
    <xf numFmtId="0" fontId="3" fillId="13" borderId="0"/>
    <xf numFmtId="0" fontId="3" fillId="13" borderId="0"/>
    <xf numFmtId="0" fontId="3" fillId="14" borderId="0"/>
    <xf numFmtId="0" fontId="3" fillId="14" borderId="0"/>
    <xf numFmtId="0" fontId="3" fillId="14" borderId="0"/>
    <xf numFmtId="0" fontId="3" fillId="14" borderId="0"/>
    <xf numFmtId="0" fontId="3" fillId="14" borderId="0"/>
    <xf numFmtId="0" fontId="3" fillId="14" borderId="0"/>
    <xf numFmtId="0" fontId="3" fillId="14" borderId="0"/>
    <xf numFmtId="0" fontId="3" fillId="14" borderId="0"/>
    <xf numFmtId="0" fontId="3" fillId="14" borderId="0"/>
    <xf numFmtId="0" fontId="3" fillId="14" borderId="0"/>
    <xf numFmtId="0" fontId="3" fillId="14" borderId="0"/>
    <xf numFmtId="0" fontId="3" fillId="15" borderId="0"/>
    <xf numFmtId="0" fontId="3" fillId="15" borderId="0"/>
    <xf numFmtId="0" fontId="3" fillId="15" borderId="0"/>
    <xf numFmtId="0" fontId="3" fillId="15" borderId="0"/>
    <xf numFmtId="0" fontId="3" fillId="15" borderId="0"/>
    <xf numFmtId="0" fontId="3" fillId="15" borderId="0"/>
    <xf numFmtId="0" fontId="3" fillId="15" borderId="0"/>
    <xf numFmtId="0" fontId="3" fillId="15" borderId="0"/>
    <xf numFmtId="0" fontId="3" fillId="15" borderId="0"/>
    <xf numFmtId="0" fontId="3" fillId="15" borderId="0"/>
    <xf numFmtId="0" fontId="3" fillId="15" borderId="0"/>
    <xf numFmtId="0" fontId="3" fillId="16" borderId="0"/>
    <xf numFmtId="0" fontId="3" fillId="17" borderId="0"/>
    <xf numFmtId="0" fontId="3" fillId="18" borderId="0"/>
    <xf numFmtId="0" fontId="3" fillId="13" borderId="0"/>
    <xf numFmtId="0" fontId="3" fillId="14" borderId="0"/>
    <xf numFmtId="0" fontId="3" fillId="19" borderId="0"/>
    <xf numFmtId="0" fontId="10" fillId="3" borderId="0"/>
    <xf numFmtId="0" fontId="4" fillId="4" borderId="0"/>
    <xf numFmtId="0" fontId="4" fillId="4" borderId="0"/>
    <xf numFmtId="0" fontId="4" fillId="4" borderId="0"/>
    <xf numFmtId="0" fontId="4" fillId="4" borderId="0"/>
    <xf numFmtId="0" fontId="4" fillId="4" borderId="0"/>
    <xf numFmtId="0" fontId="4" fillId="4" borderId="0"/>
    <xf numFmtId="0" fontId="4" fillId="4" borderId="0"/>
    <xf numFmtId="0" fontId="4" fillId="4" borderId="0"/>
    <xf numFmtId="0" fontId="4" fillId="4" borderId="0"/>
    <xf numFmtId="0" fontId="4" fillId="4" borderId="0"/>
    <xf numFmtId="0" fontId="4" fillId="4" borderId="0"/>
    <xf numFmtId="0" fontId="5" fillId="20" borderId="1"/>
    <xf numFmtId="0" fontId="5" fillId="20" borderId="1"/>
    <xf numFmtId="0" fontId="5" fillId="20" borderId="1"/>
    <xf numFmtId="0" fontId="5" fillId="20" borderId="1"/>
    <xf numFmtId="0" fontId="5" fillId="20" borderId="1"/>
    <xf numFmtId="0" fontId="5" fillId="20" borderId="1"/>
    <xf numFmtId="0" fontId="5" fillId="20" borderId="1"/>
    <xf numFmtId="0" fontId="5" fillId="20" borderId="1"/>
    <xf numFmtId="0" fontId="5" fillId="20" borderId="1"/>
    <xf numFmtId="0" fontId="5" fillId="20" borderId="1"/>
    <xf numFmtId="0" fontId="5" fillId="20" borderId="1"/>
    <xf numFmtId="0" fontId="5" fillId="20" borderId="1"/>
    <xf numFmtId="0" fontId="6" fillId="21" borderId="2"/>
    <xf numFmtId="0" fontId="6" fillId="21" borderId="2"/>
    <xf numFmtId="0" fontId="6" fillId="21" borderId="2"/>
    <xf numFmtId="0" fontId="6" fillId="21" borderId="2"/>
    <xf numFmtId="0" fontId="6" fillId="21" borderId="2"/>
    <xf numFmtId="0" fontId="6" fillId="21" borderId="2"/>
    <xf numFmtId="0" fontId="6" fillId="21" borderId="2"/>
    <xf numFmtId="0" fontId="6" fillId="21" borderId="2"/>
    <xf numFmtId="0" fontId="6" fillId="21" borderId="2"/>
    <xf numFmtId="0" fontId="6" fillId="21" borderId="2"/>
    <xf numFmtId="0" fontId="6" fillId="21" borderId="2"/>
    <xf numFmtId="0" fontId="7" fillId="0" borderId="3"/>
    <xf numFmtId="0" fontId="7" fillId="0" borderId="3"/>
    <xf numFmtId="0" fontId="7" fillId="0" borderId="3"/>
    <xf numFmtId="0" fontId="7" fillId="0" borderId="3"/>
    <xf numFmtId="0" fontId="7" fillId="0" borderId="3"/>
    <xf numFmtId="0" fontId="7" fillId="0" borderId="3"/>
    <xf numFmtId="0" fontId="7" fillId="0" borderId="3"/>
    <xf numFmtId="0" fontId="7" fillId="0" borderId="3"/>
    <xf numFmtId="0" fontId="7" fillId="0" borderId="3"/>
    <xf numFmtId="0" fontId="7" fillId="0" borderId="3"/>
    <xf numFmtId="0" fontId="7" fillId="0" borderId="3"/>
    <xf numFmtId="0" fontId="6" fillId="21" borderId="2"/>
    <xf numFmtId="164" fontId="2"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 fillId="16" borderId="0"/>
    <xf numFmtId="0" fontId="3" fillId="16" borderId="0"/>
    <xf numFmtId="0" fontId="3" fillId="16" borderId="0"/>
    <xf numFmtId="0" fontId="3" fillId="16" borderId="0"/>
    <xf numFmtId="0" fontId="3" fillId="16" borderId="0"/>
    <xf numFmtId="0" fontId="3" fillId="16" borderId="0"/>
    <xf numFmtId="0" fontId="3" fillId="16" borderId="0"/>
    <xf numFmtId="0" fontId="3" fillId="16" borderId="0"/>
    <xf numFmtId="0" fontId="3" fillId="16" borderId="0"/>
    <xf numFmtId="0" fontId="3" fillId="16" borderId="0"/>
    <xf numFmtId="0" fontId="3" fillId="16" borderId="0"/>
    <xf numFmtId="0" fontId="3" fillId="17" borderId="0"/>
    <xf numFmtId="0" fontId="3" fillId="17" borderId="0"/>
    <xf numFmtId="0" fontId="3" fillId="17" borderId="0"/>
    <xf numFmtId="0" fontId="3" fillId="17" borderId="0"/>
    <xf numFmtId="0" fontId="3" fillId="17" borderId="0"/>
    <xf numFmtId="0" fontId="3" fillId="17" borderId="0"/>
    <xf numFmtId="0" fontId="3" fillId="17" borderId="0"/>
    <xf numFmtId="0" fontId="3" fillId="17" borderId="0"/>
    <xf numFmtId="0" fontId="3" fillId="17" borderId="0"/>
    <xf numFmtId="0" fontId="3" fillId="17" borderId="0"/>
    <xf numFmtId="0" fontId="3" fillId="17" borderId="0"/>
    <xf numFmtId="0" fontId="3" fillId="18" borderId="0"/>
    <xf numFmtId="0" fontId="3" fillId="18" borderId="0"/>
    <xf numFmtId="0" fontId="3" fillId="18" borderId="0"/>
    <xf numFmtId="0" fontId="3" fillId="18" borderId="0"/>
    <xf numFmtId="0" fontId="3" fillId="18" borderId="0"/>
    <xf numFmtId="0" fontId="3" fillId="18" borderId="0"/>
    <xf numFmtId="0" fontId="3" fillId="18" borderId="0"/>
    <xf numFmtId="0" fontId="3" fillId="18" borderId="0"/>
    <xf numFmtId="0" fontId="3" fillId="18" borderId="0"/>
    <xf numFmtId="0" fontId="3" fillId="18" borderId="0"/>
    <xf numFmtId="0" fontId="3" fillId="18" borderId="0"/>
    <xf numFmtId="0" fontId="3" fillId="13" borderId="0"/>
    <xf numFmtId="0" fontId="3" fillId="13" borderId="0"/>
    <xf numFmtId="0" fontId="3" fillId="13" borderId="0"/>
    <xf numFmtId="0" fontId="3" fillId="13" borderId="0"/>
    <xf numFmtId="0" fontId="3" fillId="13" borderId="0"/>
    <xf numFmtId="0" fontId="3" fillId="13" borderId="0"/>
    <xf numFmtId="0" fontId="3" fillId="13" borderId="0"/>
    <xf numFmtId="0" fontId="3" fillId="13" borderId="0"/>
    <xf numFmtId="0" fontId="3" fillId="13" borderId="0"/>
    <xf numFmtId="0" fontId="3" fillId="13" borderId="0"/>
    <xf numFmtId="0" fontId="3" fillId="13" borderId="0"/>
    <xf numFmtId="0" fontId="3" fillId="14" borderId="0"/>
    <xf numFmtId="0" fontId="3" fillId="14" borderId="0"/>
    <xf numFmtId="0" fontId="3" fillId="14" borderId="0"/>
    <xf numFmtId="0" fontId="3" fillId="14" borderId="0"/>
    <xf numFmtId="0" fontId="3" fillId="14" borderId="0"/>
    <xf numFmtId="0" fontId="3" fillId="14" borderId="0"/>
    <xf numFmtId="0" fontId="3" fillId="14" borderId="0"/>
    <xf numFmtId="0" fontId="3" fillId="14" borderId="0"/>
    <xf numFmtId="0" fontId="3" fillId="14" borderId="0"/>
    <xf numFmtId="0" fontId="3" fillId="14" borderId="0"/>
    <xf numFmtId="0" fontId="3" fillId="14" borderId="0"/>
    <xf numFmtId="0" fontId="3" fillId="19" borderId="0"/>
    <xf numFmtId="0" fontId="3" fillId="19" borderId="0"/>
    <xf numFmtId="0" fontId="3" fillId="19" borderId="0"/>
    <xf numFmtId="0" fontId="3" fillId="19" borderId="0"/>
    <xf numFmtId="0" fontId="3" fillId="19" borderId="0"/>
    <xf numFmtId="0" fontId="3" fillId="19" borderId="0"/>
    <xf numFmtId="0" fontId="3" fillId="19" borderId="0"/>
    <xf numFmtId="0" fontId="3" fillId="19" borderId="0"/>
    <xf numFmtId="0" fontId="3" fillId="19" borderId="0"/>
    <xf numFmtId="0" fontId="3" fillId="19" borderId="0"/>
    <xf numFmtId="0" fontId="3" fillId="19" borderId="0"/>
    <xf numFmtId="0" fontId="9" fillId="7" borderId="1"/>
    <xf numFmtId="0" fontId="9" fillId="7" borderId="1"/>
    <xf numFmtId="0" fontId="9" fillId="7" borderId="1"/>
    <xf numFmtId="0" fontId="9" fillId="7" borderId="1"/>
    <xf numFmtId="0" fontId="9" fillId="7" borderId="1"/>
    <xf numFmtId="0" fontId="9" fillId="7" borderId="1"/>
    <xf numFmtId="0" fontId="9" fillId="7" borderId="1"/>
    <xf numFmtId="0" fontId="9" fillId="7" borderId="1"/>
    <xf numFmtId="0" fontId="9" fillId="7" borderId="1"/>
    <xf numFmtId="0" fontId="9" fillId="7" borderId="1"/>
    <xf numFmtId="0" fontId="9" fillId="7" borderId="1"/>
    <xf numFmtId="169" fontId="1" fillId="0" borderId="0"/>
    <xf numFmtId="0" fontId="1" fillId="0" borderId="0"/>
    <xf numFmtId="0" fontId="1" fillId="0" borderId="0"/>
    <xf numFmtId="0" fontId="14" fillId="0" borderId="0"/>
    <xf numFmtId="0" fontId="4" fillId="4" borderId="0"/>
    <xf numFmtId="0" fontId="16" fillId="0" borderId="4"/>
    <xf numFmtId="0" fontId="17" fillId="0" borderId="5"/>
    <xf numFmtId="0" fontId="8" fillId="0" borderId="6"/>
    <xf numFmtId="0" fontId="8" fillId="0" borderId="0"/>
    <xf numFmtId="0" fontId="19" fillId="0" borderId="0">
      <alignment vertical="top"/>
      <protection locked="0"/>
    </xf>
    <xf numFmtId="0" fontId="10" fillId="3" borderId="0"/>
    <xf numFmtId="0" fontId="10" fillId="3" borderId="0"/>
    <xf numFmtId="0" fontId="10" fillId="3" borderId="0"/>
    <xf numFmtId="0" fontId="10" fillId="3" borderId="0"/>
    <xf numFmtId="0" fontId="10" fillId="3" borderId="0"/>
    <xf numFmtId="0" fontId="10" fillId="3" borderId="0"/>
    <xf numFmtId="0" fontId="10" fillId="3" borderId="0"/>
    <xf numFmtId="0" fontId="10" fillId="3" borderId="0"/>
    <xf numFmtId="0" fontId="10" fillId="3" borderId="0"/>
    <xf numFmtId="0" fontId="10" fillId="3" borderId="0"/>
    <xf numFmtId="0" fontId="10" fillId="3" borderId="0"/>
    <xf numFmtId="0" fontId="9" fillId="7" borderId="1"/>
    <xf numFmtId="0" fontId="7" fillId="0" borderId="3"/>
    <xf numFmtId="43" fontId="22" fillId="0" borderId="0"/>
    <xf numFmtId="0" fontId="1" fillId="0" borderId="0"/>
    <xf numFmtId="43" fontId="22" fillId="0" borderId="0"/>
    <xf numFmtId="43" fontId="2" fillId="0" borderId="0"/>
    <xf numFmtId="43" fontId="2" fillId="0" borderId="0"/>
    <xf numFmtId="170" fontId="2" fillId="0" borderId="0"/>
    <xf numFmtId="164" fontId="22" fillId="0" borderId="0"/>
    <xf numFmtId="164" fontId="2" fillId="0" borderId="0"/>
    <xf numFmtId="164" fontId="2" fillId="0" borderId="0"/>
    <xf numFmtId="164" fontId="22" fillId="0" borderId="0"/>
    <xf numFmtId="164" fontId="22" fillId="0" borderId="0"/>
    <xf numFmtId="0" fontId="11" fillId="22" borderId="0"/>
    <xf numFmtId="0" fontId="11" fillId="22" borderId="0"/>
    <xf numFmtId="0" fontId="11" fillId="22" borderId="0"/>
    <xf numFmtId="0" fontId="11" fillId="22" borderId="0"/>
    <xf numFmtId="0" fontId="11" fillId="22" borderId="0"/>
    <xf numFmtId="0" fontId="11" fillId="22" borderId="0"/>
    <xf numFmtId="0" fontId="11" fillId="22" borderId="0"/>
    <xf numFmtId="0" fontId="11" fillId="22" borderId="0"/>
    <xf numFmtId="0" fontId="11" fillId="22" borderId="0"/>
    <xf numFmtId="0" fontId="11" fillId="22" borderId="0"/>
    <xf numFmtId="0" fontId="11" fillId="22" borderId="0"/>
    <xf numFmtId="0" fontId="1" fillId="0" borderId="0"/>
    <xf numFmtId="171" fontId="22" fillId="0" borderId="0"/>
    <xf numFmtId="0" fontId="22" fillId="0" borderId="0"/>
    <xf numFmtId="169" fontId="2" fillId="0" borderId="0"/>
    <xf numFmtId="170" fontId="2" fillId="0" borderId="0"/>
    <xf numFmtId="170" fontId="2" fillId="0" borderId="0"/>
    <xf numFmtId="0" fontId="23" fillId="0" borderId="0"/>
    <xf numFmtId="0" fontId="2" fillId="0" borderId="0"/>
    <xf numFmtId="0" fontId="2" fillId="0" borderId="0"/>
    <xf numFmtId="0" fontId="2" fillId="0" borderId="0"/>
    <xf numFmtId="0" fontId="2" fillId="0" borderId="0"/>
    <xf numFmtId="171" fontId="22" fillId="0" borderId="0"/>
    <xf numFmtId="172" fontId="2" fillId="0" borderId="0"/>
    <xf numFmtId="0" fontId="22" fillId="0" borderId="0"/>
    <xf numFmtId="171" fontId="2" fillId="0" borderId="0"/>
    <xf numFmtId="0" fontId="22" fillId="0" borderId="0"/>
    <xf numFmtId="0" fontId="2" fillId="0" borderId="0"/>
    <xf numFmtId="0" fontId="2" fillId="0" borderId="0"/>
    <xf numFmtId="0" fontId="22" fillId="0" borderId="0"/>
    <xf numFmtId="0" fontId="22" fillId="0" borderId="0"/>
    <xf numFmtId="0" fontId="2" fillId="0" borderId="0"/>
    <xf numFmtId="0" fontId="24" fillId="0" borderId="0"/>
    <xf numFmtId="0" fontId="2" fillId="0" borderId="0"/>
    <xf numFmtId="171"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4" fillId="0" borderId="0"/>
    <xf numFmtId="0" fontId="2" fillId="0" borderId="0"/>
    <xf numFmtId="0" fontId="22" fillId="0" borderId="0"/>
    <xf numFmtId="0" fontId="1" fillId="0" borderId="0"/>
    <xf numFmtId="0" fontId="2" fillId="0" borderId="0"/>
    <xf numFmtId="0" fontId="1" fillId="0" borderId="0"/>
    <xf numFmtId="0" fontId="2" fillId="0" borderId="0"/>
    <xf numFmtId="0" fontId="2" fillId="0" borderId="0"/>
    <xf numFmtId="0" fontId="2" fillId="0" borderId="0"/>
    <xf numFmtId="171" fontId="2" fillId="0" borderId="0"/>
    <xf numFmtId="173" fontId="2" fillId="0" borderId="0"/>
    <xf numFmtId="0" fontId="2" fillId="0" borderId="0"/>
    <xf numFmtId="0" fontId="2" fillId="0" borderId="0"/>
    <xf numFmtId="0" fontId="1" fillId="0" borderId="0"/>
    <xf numFmtId="0" fontId="1" fillId="23" borderId="7"/>
    <xf numFmtId="0" fontId="1" fillId="23" borderId="7"/>
    <xf numFmtId="0" fontId="1" fillId="23" borderId="7"/>
    <xf numFmtId="0" fontId="1" fillId="23" borderId="7"/>
    <xf numFmtId="0" fontId="1" fillId="23" borderId="7"/>
    <xf numFmtId="0" fontId="1" fillId="23" borderId="7"/>
    <xf numFmtId="0" fontId="1" fillId="23" borderId="7"/>
    <xf numFmtId="0" fontId="1" fillId="23" borderId="7"/>
    <xf numFmtId="0" fontId="1" fillId="23" borderId="7"/>
    <xf numFmtId="0" fontId="1" fillId="23" borderId="7"/>
    <xf numFmtId="0" fontId="1" fillId="23" borderId="7"/>
    <xf numFmtId="0" fontId="1" fillId="23" borderId="7"/>
    <xf numFmtId="0" fontId="12" fillId="20" borderId="8"/>
    <xf numFmtId="9" fontId="2" fillId="0" borderId="0"/>
    <xf numFmtId="0" fontId="12" fillId="20" borderId="8"/>
    <xf numFmtId="0" fontId="12" fillId="20" borderId="8"/>
    <xf numFmtId="0" fontId="12" fillId="20" borderId="8"/>
    <xf numFmtId="0" fontId="12" fillId="20" borderId="8"/>
    <xf numFmtId="0" fontId="12" fillId="20" borderId="8"/>
    <xf numFmtId="0" fontId="12" fillId="20" borderId="8"/>
    <xf numFmtId="0" fontId="12" fillId="20" borderId="8"/>
    <xf numFmtId="0" fontId="12" fillId="20" borderId="8"/>
    <xf numFmtId="0" fontId="12" fillId="20" borderId="8"/>
    <xf numFmtId="0" fontId="12" fillId="20" borderId="8"/>
    <xf numFmtId="0" fontId="12" fillId="20" borderId="8"/>
    <xf numFmtId="0" fontId="20"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5" fillId="0" borderId="0"/>
    <xf numFmtId="0" fontId="15" fillId="0" borderId="0"/>
    <xf numFmtId="0" fontId="15" fillId="0" borderId="0"/>
    <xf numFmtId="0" fontId="15" fillId="0" borderId="0"/>
    <xf numFmtId="0" fontId="15" fillId="0" borderId="0"/>
    <xf numFmtId="0" fontId="15" fillId="0" borderId="0"/>
    <xf numFmtId="0" fontId="17" fillId="0" borderId="5"/>
    <xf numFmtId="0" fontId="17" fillId="0" borderId="5"/>
    <xf numFmtId="0" fontId="17" fillId="0" borderId="5"/>
    <xf numFmtId="0" fontId="17" fillId="0" borderId="5"/>
    <xf numFmtId="0" fontId="17" fillId="0" borderId="5"/>
    <xf numFmtId="0" fontId="17" fillId="0" borderId="5"/>
    <xf numFmtId="0" fontId="17" fillId="0" borderId="5"/>
    <xf numFmtId="0" fontId="17" fillId="0" borderId="5"/>
    <xf numFmtId="0" fontId="17" fillId="0" borderId="5"/>
    <xf numFmtId="0" fontId="17" fillId="0" borderId="5"/>
    <xf numFmtId="0" fontId="17" fillId="0" borderId="5"/>
    <xf numFmtId="0" fontId="8" fillId="0" borderId="6"/>
    <xf numFmtId="0" fontId="8" fillId="0" borderId="6"/>
    <xf numFmtId="0" fontId="8" fillId="0" borderId="6"/>
    <xf numFmtId="0" fontId="8" fillId="0" borderId="6"/>
    <xf numFmtId="0" fontId="8" fillId="0" borderId="6"/>
    <xf numFmtId="0" fontId="8" fillId="0" borderId="6"/>
    <xf numFmtId="0" fontId="8" fillId="0" borderId="6"/>
    <xf numFmtId="0" fontId="8" fillId="0" borderId="6"/>
    <xf numFmtId="0" fontId="8" fillId="0" borderId="6"/>
    <xf numFmtId="0" fontId="8" fillId="0" borderId="6"/>
    <xf numFmtId="0" fontId="8" fillId="0" borderId="6"/>
    <xf numFmtId="0" fontId="15" fillId="0" borderId="0"/>
    <xf numFmtId="0" fontId="15" fillId="0" borderId="0"/>
    <xf numFmtId="0" fontId="15" fillId="0" borderId="0"/>
    <xf numFmtId="0" fontId="15" fillId="0" borderId="0"/>
    <xf numFmtId="0" fontId="15" fillId="0" borderId="0"/>
    <xf numFmtId="0" fontId="15" fillId="0" borderId="0"/>
    <xf numFmtId="0" fontId="18" fillId="0" borderId="9"/>
    <xf numFmtId="0" fontId="18" fillId="0" borderId="9"/>
    <xf numFmtId="0" fontId="18" fillId="0" borderId="9"/>
    <xf numFmtId="0" fontId="18" fillId="0" borderId="9"/>
    <xf numFmtId="0" fontId="18" fillId="0" borderId="9"/>
    <xf numFmtId="0" fontId="18" fillId="0" borderId="9"/>
    <xf numFmtId="0" fontId="18" fillId="0" borderId="9"/>
    <xf numFmtId="0" fontId="18" fillId="0" borderId="9"/>
    <xf numFmtId="0" fontId="18" fillId="0" borderId="9"/>
    <xf numFmtId="0" fontId="18" fillId="0" borderId="9"/>
    <xf numFmtId="0" fontId="18" fillId="0" borderId="9"/>
    <xf numFmtId="0" fontId="13" fillId="0" borderId="0"/>
    <xf numFmtId="0" fontId="21" fillId="0" borderId="0">
      <alignment wrapText="1"/>
    </xf>
    <xf numFmtId="164" fontId="2" fillId="0" borderId="0"/>
    <xf numFmtId="164" fontId="22" fillId="0" borderId="0"/>
    <xf numFmtId="164" fontId="2" fillId="0" borderId="0"/>
    <xf numFmtId="164" fontId="2" fillId="0" borderId="0"/>
    <xf numFmtId="164" fontId="22" fillId="0" borderId="0"/>
    <xf numFmtId="164" fontId="22" fillId="0" borderId="0"/>
    <xf numFmtId="0" fontId="2" fillId="0" borderId="0"/>
    <xf numFmtId="0" fontId="2" fillId="0" borderId="0"/>
    <xf numFmtId="174" fontId="22" fillId="0" borderId="0"/>
    <xf numFmtId="0" fontId="22" fillId="34" borderId="0"/>
    <xf numFmtId="0" fontId="22" fillId="34" borderId="0"/>
    <xf numFmtId="0" fontId="22" fillId="34" borderId="0"/>
    <xf numFmtId="0" fontId="22" fillId="34" borderId="0"/>
    <xf numFmtId="0" fontId="22" fillId="34" borderId="0"/>
    <xf numFmtId="0" fontId="22" fillId="38" borderId="0"/>
    <xf numFmtId="0" fontId="22" fillId="38" borderId="0"/>
    <xf numFmtId="0" fontId="22" fillId="38" borderId="0"/>
    <xf numFmtId="0" fontId="22" fillId="38" borderId="0"/>
    <xf numFmtId="0" fontId="22" fillId="38" borderId="0"/>
    <xf numFmtId="0" fontId="22" fillId="42" borderId="0"/>
    <xf numFmtId="0" fontId="22" fillId="42" borderId="0"/>
    <xf numFmtId="0" fontId="22" fillId="42" borderId="0"/>
    <xf numFmtId="0" fontId="22" fillId="42" borderId="0"/>
    <xf numFmtId="0" fontId="22" fillId="42" borderId="0"/>
    <xf numFmtId="0" fontId="22" fillId="46" borderId="0"/>
    <xf numFmtId="0" fontId="22" fillId="46" borderId="0"/>
    <xf numFmtId="0" fontId="22" fillId="46" borderId="0"/>
    <xf numFmtId="0" fontId="22" fillId="46" borderId="0"/>
    <xf numFmtId="0" fontId="22" fillId="46" borderId="0"/>
    <xf numFmtId="0" fontId="22" fillId="50" borderId="0"/>
    <xf numFmtId="0" fontId="22" fillId="50" borderId="0"/>
    <xf numFmtId="0" fontId="22" fillId="50" borderId="0"/>
    <xf numFmtId="0" fontId="22" fillId="50" borderId="0"/>
    <xf numFmtId="0" fontId="22" fillId="50" borderId="0"/>
    <xf numFmtId="0" fontId="22" fillId="54" borderId="0"/>
    <xf numFmtId="0" fontId="22" fillId="54" borderId="0"/>
    <xf numFmtId="0" fontId="22" fillId="54" borderId="0"/>
    <xf numFmtId="0" fontId="22" fillId="54" borderId="0"/>
    <xf numFmtId="0" fontId="22" fillId="54" borderId="0"/>
    <xf numFmtId="0" fontId="22" fillId="34" borderId="0"/>
    <xf numFmtId="0" fontId="22" fillId="34" borderId="0"/>
    <xf numFmtId="0" fontId="22" fillId="34" borderId="0"/>
    <xf numFmtId="0" fontId="22" fillId="34" borderId="0"/>
    <xf numFmtId="0" fontId="22" fillId="34" borderId="0"/>
    <xf numFmtId="0" fontId="22" fillId="38" borderId="0"/>
    <xf numFmtId="0" fontId="22" fillId="38" borderId="0"/>
    <xf numFmtId="0" fontId="22" fillId="38" borderId="0"/>
    <xf numFmtId="0" fontId="22" fillId="38" borderId="0"/>
    <xf numFmtId="0" fontId="22" fillId="38" borderId="0"/>
    <xf numFmtId="0" fontId="22" fillId="42" borderId="0"/>
    <xf numFmtId="0" fontId="22" fillId="42" borderId="0"/>
    <xf numFmtId="0" fontId="22" fillId="42" borderId="0"/>
    <xf numFmtId="0" fontId="22" fillId="42" borderId="0"/>
    <xf numFmtId="0" fontId="22" fillId="42" borderId="0"/>
    <xf numFmtId="0" fontId="22" fillId="46" borderId="0"/>
    <xf numFmtId="0" fontId="22" fillId="46" borderId="0"/>
    <xf numFmtId="0" fontId="22" fillId="46" borderId="0"/>
    <xf numFmtId="0" fontId="22" fillId="46" borderId="0"/>
    <xf numFmtId="0" fontId="22" fillId="46" borderId="0"/>
    <xf numFmtId="0" fontId="22" fillId="50" borderId="0"/>
    <xf numFmtId="0" fontId="22" fillId="50" borderId="0"/>
    <xf numFmtId="0" fontId="22" fillId="50" borderId="0"/>
    <xf numFmtId="0" fontId="22" fillId="50" borderId="0"/>
    <xf numFmtId="0" fontId="22" fillId="50" borderId="0"/>
    <xf numFmtId="0" fontId="22" fillId="54" borderId="0"/>
    <xf numFmtId="0" fontId="22" fillId="54" borderId="0"/>
    <xf numFmtId="0" fontId="22" fillId="54" borderId="0"/>
    <xf numFmtId="0" fontId="22" fillId="54" borderId="0"/>
    <xf numFmtId="0" fontId="22" fillId="54" borderId="0"/>
    <xf numFmtId="0" fontId="43" fillId="57" borderId="0"/>
    <xf numFmtId="0" fontId="43" fillId="58" borderId="0"/>
    <xf numFmtId="0" fontId="43" fillId="59" borderId="0"/>
    <xf numFmtId="0" fontId="43" fillId="60" borderId="0"/>
    <xf numFmtId="0" fontId="43" fillId="61" borderId="0"/>
    <xf numFmtId="0" fontId="43" fillId="62" borderId="0"/>
    <xf numFmtId="0" fontId="22" fillId="35" borderId="0"/>
    <xf numFmtId="0" fontId="22" fillId="35" borderId="0"/>
    <xf numFmtId="0" fontId="22" fillId="35" borderId="0"/>
    <xf numFmtId="0" fontId="22" fillId="35" borderId="0"/>
    <xf numFmtId="0" fontId="22" fillId="35" borderId="0"/>
    <xf numFmtId="0" fontId="22" fillId="39" borderId="0"/>
    <xf numFmtId="0" fontId="22" fillId="39" borderId="0"/>
    <xf numFmtId="0" fontId="22" fillId="39" borderId="0"/>
    <xf numFmtId="0" fontId="22" fillId="39" borderId="0"/>
    <xf numFmtId="0" fontId="22" fillId="39" borderId="0"/>
    <xf numFmtId="0" fontId="22" fillId="43" borderId="0"/>
    <xf numFmtId="0" fontId="22" fillId="43" borderId="0"/>
    <xf numFmtId="0" fontId="22" fillId="43" borderId="0"/>
    <xf numFmtId="0" fontId="22" fillId="43" borderId="0"/>
    <xf numFmtId="0" fontId="22" fillId="43" borderId="0"/>
    <xf numFmtId="0" fontId="22" fillId="47" borderId="0"/>
    <xf numFmtId="0" fontId="22" fillId="47" borderId="0"/>
    <xf numFmtId="0" fontId="22" fillId="47" borderId="0"/>
    <xf numFmtId="0" fontId="22" fillId="47" borderId="0"/>
    <xf numFmtId="0" fontId="22" fillId="47" borderId="0"/>
    <xf numFmtId="0" fontId="22" fillId="51" borderId="0"/>
    <xf numFmtId="0" fontId="22" fillId="51" borderId="0"/>
    <xf numFmtId="0" fontId="22" fillId="51" borderId="0"/>
    <xf numFmtId="0" fontId="22" fillId="51" borderId="0"/>
    <xf numFmtId="0" fontId="22" fillId="51" borderId="0"/>
    <xf numFmtId="0" fontId="22" fillId="55" borderId="0"/>
    <xf numFmtId="0" fontId="22" fillId="55" borderId="0"/>
    <xf numFmtId="0" fontId="22" fillId="55" borderId="0"/>
    <xf numFmtId="0" fontId="22" fillId="55" borderId="0"/>
    <xf numFmtId="0" fontId="22" fillId="55" borderId="0"/>
    <xf numFmtId="0" fontId="22" fillId="35" borderId="0"/>
    <xf numFmtId="0" fontId="22" fillId="35" borderId="0"/>
    <xf numFmtId="0" fontId="22" fillId="35" borderId="0"/>
    <xf numFmtId="0" fontId="22" fillId="35" borderId="0"/>
    <xf numFmtId="0" fontId="22" fillId="35" borderId="0"/>
    <xf numFmtId="0" fontId="22" fillId="39" borderId="0"/>
    <xf numFmtId="0" fontId="22" fillId="39" borderId="0"/>
    <xf numFmtId="0" fontId="22" fillId="39" borderId="0"/>
    <xf numFmtId="0" fontId="22" fillId="39" borderId="0"/>
    <xf numFmtId="0" fontId="22" fillId="39" borderId="0"/>
    <xf numFmtId="0" fontId="22" fillId="43" borderId="0"/>
    <xf numFmtId="0" fontId="22" fillId="43" borderId="0"/>
    <xf numFmtId="0" fontId="22" fillId="43" borderId="0"/>
    <xf numFmtId="0" fontId="22" fillId="43" borderId="0"/>
    <xf numFmtId="0" fontId="22" fillId="43" borderId="0"/>
    <xf numFmtId="0" fontId="22" fillId="47" borderId="0"/>
    <xf numFmtId="0" fontId="22" fillId="47" borderId="0"/>
    <xf numFmtId="0" fontId="22" fillId="47" borderId="0"/>
    <xf numFmtId="0" fontId="22" fillId="47" borderId="0"/>
    <xf numFmtId="0" fontId="22" fillId="47" borderId="0"/>
    <xf numFmtId="0" fontId="22" fillId="51" borderId="0"/>
    <xf numFmtId="0" fontId="22" fillId="51" borderId="0"/>
    <xf numFmtId="0" fontId="22" fillId="51" borderId="0"/>
    <xf numFmtId="0" fontId="22" fillId="51" borderId="0"/>
    <xf numFmtId="0" fontId="22" fillId="51" borderId="0"/>
    <xf numFmtId="0" fontId="22" fillId="55" borderId="0"/>
    <xf numFmtId="0" fontId="22" fillId="55" borderId="0"/>
    <xf numFmtId="0" fontId="22" fillId="55" borderId="0"/>
    <xf numFmtId="0" fontId="22" fillId="55" borderId="0"/>
    <xf numFmtId="0" fontId="22" fillId="55" borderId="0"/>
    <xf numFmtId="0" fontId="43" fillId="63" borderId="0"/>
    <xf numFmtId="0" fontId="43" fillId="64" borderId="0"/>
    <xf numFmtId="0" fontId="43" fillId="65" borderId="0"/>
    <xf numFmtId="0" fontId="43" fillId="66" borderId="0"/>
    <xf numFmtId="0" fontId="43" fillId="67" borderId="0"/>
    <xf numFmtId="0" fontId="43" fillId="68" borderId="0"/>
    <xf numFmtId="0" fontId="41" fillId="36" borderId="0"/>
    <xf numFmtId="0" fontId="41" fillId="36" borderId="0"/>
    <xf numFmtId="0" fontId="41" fillId="36" borderId="0"/>
    <xf numFmtId="0" fontId="41" fillId="36" borderId="0"/>
    <xf numFmtId="0" fontId="41" fillId="36" borderId="0"/>
    <xf numFmtId="0" fontId="41" fillId="40" borderId="0"/>
    <xf numFmtId="0" fontId="41" fillId="40" borderId="0"/>
    <xf numFmtId="0" fontId="41" fillId="40" borderId="0"/>
    <xf numFmtId="0" fontId="41" fillId="40" borderId="0"/>
    <xf numFmtId="0" fontId="41" fillId="40" borderId="0"/>
    <xf numFmtId="0" fontId="41" fillId="44" borderId="0"/>
    <xf numFmtId="0" fontId="41" fillId="44" borderId="0"/>
    <xf numFmtId="0" fontId="41" fillId="44" borderId="0"/>
    <xf numFmtId="0" fontId="41" fillId="44" borderId="0"/>
    <xf numFmtId="0" fontId="41" fillId="44" borderId="0"/>
    <xf numFmtId="0" fontId="41" fillId="48" borderId="0"/>
    <xf numFmtId="0" fontId="41" fillId="48" borderId="0"/>
    <xf numFmtId="0" fontId="41" fillId="48" borderId="0"/>
    <xf numFmtId="0" fontId="41" fillId="48" borderId="0"/>
    <xf numFmtId="0" fontId="41" fillId="48" borderId="0"/>
    <xf numFmtId="0" fontId="41" fillId="52" borderId="0"/>
    <xf numFmtId="0" fontId="41" fillId="52" borderId="0"/>
    <xf numFmtId="0" fontId="41" fillId="52" borderId="0"/>
    <xf numFmtId="0" fontId="41" fillId="52" borderId="0"/>
    <xf numFmtId="0" fontId="41" fillId="52" borderId="0"/>
    <xf numFmtId="0" fontId="41" fillId="56" borderId="0"/>
    <xf numFmtId="0" fontId="41" fillId="56" borderId="0"/>
    <xf numFmtId="0" fontId="41" fillId="56" borderId="0"/>
    <xf numFmtId="0" fontId="41" fillId="56" borderId="0"/>
    <xf numFmtId="0" fontId="41" fillId="56" borderId="0"/>
    <xf numFmtId="0" fontId="41" fillId="36" borderId="0"/>
    <xf numFmtId="0" fontId="41" fillId="36" borderId="0"/>
    <xf numFmtId="0" fontId="41" fillId="36" borderId="0"/>
    <xf numFmtId="0" fontId="41" fillId="36" borderId="0"/>
    <xf numFmtId="0" fontId="41" fillId="36" borderId="0"/>
    <xf numFmtId="0" fontId="41" fillId="40" borderId="0"/>
    <xf numFmtId="0" fontId="41" fillId="40" borderId="0"/>
    <xf numFmtId="0" fontId="41" fillId="40" borderId="0"/>
    <xf numFmtId="0" fontId="41" fillId="40" borderId="0"/>
    <xf numFmtId="0" fontId="41" fillId="40" borderId="0"/>
    <xf numFmtId="0" fontId="41" fillId="44" borderId="0"/>
    <xf numFmtId="0" fontId="41" fillId="44" borderId="0"/>
    <xf numFmtId="0" fontId="41" fillId="44" borderId="0"/>
    <xf numFmtId="0" fontId="41" fillId="44" borderId="0"/>
    <xf numFmtId="0" fontId="41" fillId="44" borderId="0"/>
    <xf numFmtId="0" fontId="41" fillId="48" borderId="0"/>
    <xf numFmtId="0" fontId="41" fillId="48" borderId="0"/>
    <xf numFmtId="0" fontId="41" fillId="48" borderId="0"/>
    <xf numFmtId="0" fontId="41" fillId="48" borderId="0"/>
    <xf numFmtId="0" fontId="41" fillId="48" borderId="0"/>
    <xf numFmtId="0" fontId="41" fillId="52" borderId="0"/>
    <xf numFmtId="0" fontId="41" fillId="52" borderId="0"/>
    <xf numFmtId="0" fontId="41" fillId="52" borderId="0"/>
    <xf numFmtId="0" fontId="41" fillId="52" borderId="0"/>
    <xf numFmtId="0" fontId="41" fillId="52" borderId="0"/>
    <xf numFmtId="0" fontId="41" fillId="56" borderId="0"/>
    <xf numFmtId="0" fontId="41" fillId="56" borderId="0"/>
    <xf numFmtId="0" fontId="41" fillId="56" borderId="0"/>
    <xf numFmtId="0" fontId="41" fillId="56" borderId="0"/>
    <xf numFmtId="0" fontId="41" fillId="56" borderId="0"/>
    <xf numFmtId="0" fontId="44" fillId="69" borderId="0"/>
    <xf numFmtId="0" fontId="44" fillId="70" borderId="0"/>
    <xf numFmtId="0" fontId="44" fillId="71" borderId="0"/>
    <xf numFmtId="0" fontId="44" fillId="72" borderId="0"/>
    <xf numFmtId="0" fontId="44" fillId="73" borderId="0"/>
    <xf numFmtId="0" fontId="44" fillId="74" borderId="0"/>
    <xf numFmtId="0" fontId="41" fillId="33" borderId="0"/>
    <xf numFmtId="0" fontId="41" fillId="33" borderId="0"/>
    <xf numFmtId="0" fontId="41" fillId="33" borderId="0"/>
    <xf numFmtId="0" fontId="41" fillId="33" borderId="0"/>
    <xf numFmtId="0" fontId="41" fillId="33" borderId="0"/>
    <xf numFmtId="0" fontId="41" fillId="37" borderId="0"/>
    <xf numFmtId="0" fontId="41" fillId="37" borderId="0"/>
    <xf numFmtId="0" fontId="41" fillId="37" borderId="0"/>
    <xf numFmtId="0" fontId="41" fillId="37" borderId="0"/>
    <xf numFmtId="0" fontId="41" fillId="37" borderId="0"/>
    <xf numFmtId="0" fontId="41" fillId="41" borderId="0"/>
    <xf numFmtId="0" fontId="41" fillId="41" borderId="0"/>
    <xf numFmtId="0" fontId="41" fillId="41" borderId="0"/>
    <xf numFmtId="0" fontId="41" fillId="41" borderId="0"/>
    <xf numFmtId="0" fontId="41" fillId="41" borderId="0"/>
    <xf numFmtId="0" fontId="41" fillId="45" borderId="0"/>
    <xf numFmtId="0" fontId="41" fillId="45" borderId="0"/>
    <xf numFmtId="0" fontId="41" fillId="45" borderId="0"/>
    <xf numFmtId="0" fontId="41" fillId="45" borderId="0"/>
    <xf numFmtId="0" fontId="41" fillId="45" borderId="0"/>
    <xf numFmtId="0" fontId="41" fillId="49" borderId="0"/>
    <xf numFmtId="0" fontId="41" fillId="49" borderId="0"/>
    <xf numFmtId="0" fontId="41" fillId="49" borderId="0"/>
    <xf numFmtId="0" fontId="41" fillId="49" borderId="0"/>
    <xf numFmtId="0" fontId="41" fillId="49" borderId="0"/>
    <xf numFmtId="0" fontId="41" fillId="53" borderId="0"/>
    <xf numFmtId="0" fontId="41" fillId="53" borderId="0"/>
    <xf numFmtId="0" fontId="41" fillId="53" borderId="0"/>
    <xf numFmtId="0" fontId="41" fillId="53" borderId="0"/>
    <xf numFmtId="0" fontId="41" fillId="53" borderId="0"/>
    <xf numFmtId="0" fontId="32" fillId="27" borderId="0"/>
    <xf numFmtId="0" fontId="32" fillId="27" borderId="0"/>
    <xf numFmtId="0" fontId="32" fillId="27" borderId="0"/>
    <xf numFmtId="0" fontId="32" fillId="27" borderId="0"/>
    <xf numFmtId="0" fontId="32" fillId="27" borderId="0"/>
    <xf numFmtId="0" fontId="31" fillId="26" borderId="0"/>
    <xf numFmtId="0" fontId="4" fillId="4" borderId="0"/>
    <xf numFmtId="0" fontId="31" fillId="26" borderId="0"/>
    <xf numFmtId="0" fontId="4" fillId="4" borderId="0"/>
    <xf numFmtId="0" fontId="4" fillId="4" borderId="0"/>
    <xf numFmtId="0" fontId="4" fillId="4" borderId="0"/>
    <xf numFmtId="0" fontId="31" fillId="26" borderId="0"/>
    <xf numFmtId="0" fontId="31" fillId="26" borderId="0"/>
    <xf numFmtId="0" fontId="31" fillId="26" borderId="0"/>
    <xf numFmtId="0" fontId="31" fillId="26" borderId="0"/>
    <xf numFmtId="0" fontId="31" fillId="26" borderId="0"/>
    <xf numFmtId="0" fontId="31" fillId="26" borderId="0"/>
    <xf numFmtId="0" fontId="31" fillId="26" borderId="0"/>
    <xf numFmtId="0" fontId="35" fillId="30" borderId="19"/>
    <xf numFmtId="0" fontId="35" fillId="30" borderId="19"/>
    <xf numFmtId="0" fontId="35" fillId="30" borderId="19"/>
    <xf numFmtId="0" fontId="35" fillId="30" borderId="19"/>
    <xf numFmtId="0" fontId="35" fillId="30" borderId="19"/>
    <xf numFmtId="0" fontId="35" fillId="30" borderId="19"/>
    <xf numFmtId="0" fontId="35" fillId="30" borderId="19"/>
    <xf numFmtId="0" fontId="35" fillId="30" borderId="19"/>
    <xf numFmtId="0" fontId="35" fillId="30" borderId="19"/>
    <xf numFmtId="0" fontId="35" fillId="30" borderId="19"/>
    <xf numFmtId="0" fontId="37" fillId="31" borderId="22"/>
    <xf numFmtId="0" fontId="6" fillId="21" borderId="2"/>
    <xf numFmtId="0" fontId="37" fillId="31" borderId="22"/>
    <xf numFmtId="0" fontId="6" fillId="21" borderId="2"/>
    <xf numFmtId="0" fontId="6" fillId="21" borderId="2"/>
    <xf numFmtId="0" fontId="6" fillId="21" borderId="2"/>
    <xf numFmtId="0" fontId="37" fillId="31" borderId="22"/>
    <xf numFmtId="0" fontId="37" fillId="31" borderId="22"/>
    <xf numFmtId="0" fontId="37" fillId="31" borderId="22"/>
    <xf numFmtId="0" fontId="37" fillId="31" borderId="22"/>
    <xf numFmtId="0" fontId="37" fillId="31" borderId="22"/>
    <xf numFmtId="0" fontId="37" fillId="31" borderId="22"/>
    <xf numFmtId="0" fontId="37" fillId="31" borderId="22"/>
    <xf numFmtId="0" fontId="36" fillId="0" borderId="21"/>
    <xf numFmtId="0" fontId="7" fillId="0" borderId="3"/>
    <xf numFmtId="0" fontId="36" fillId="0" borderId="21"/>
    <xf numFmtId="0" fontId="7" fillId="0" borderId="3"/>
    <xf numFmtId="0" fontId="7" fillId="0" borderId="3"/>
    <xf numFmtId="0" fontId="7" fillId="0" borderId="3"/>
    <xf numFmtId="0" fontId="36" fillId="0" borderId="21"/>
    <xf numFmtId="0" fontId="36" fillId="0" borderId="21"/>
    <xf numFmtId="0" fontId="36" fillId="0" borderId="21"/>
    <xf numFmtId="0" fontId="36" fillId="0" borderId="21"/>
    <xf numFmtId="0" fontId="36" fillId="0" borderId="21"/>
    <xf numFmtId="0" fontId="36" fillId="0" borderId="21"/>
    <xf numFmtId="0" fontId="36" fillId="0" borderId="21"/>
    <xf numFmtId="0" fontId="37" fillId="31" borderId="22"/>
    <xf numFmtId="0" fontId="37" fillId="31" borderId="22"/>
    <xf numFmtId="0" fontId="37" fillId="31" borderId="22"/>
    <xf numFmtId="0" fontId="37" fillId="31" borderId="22"/>
    <xf numFmtId="0" fontId="37" fillId="31" borderId="22"/>
    <xf numFmtId="43" fontId="2" fillId="0" borderId="0"/>
    <xf numFmtId="0" fontId="30" fillId="0" borderId="0"/>
    <xf numFmtId="0" fontId="8" fillId="0" borderId="0"/>
    <xf numFmtId="0" fontId="30" fillId="0" borderId="0"/>
    <xf numFmtId="0" fontId="8" fillId="0" borderId="0"/>
    <xf numFmtId="0" fontId="8" fillId="0" borderId="0"/>
    <xf numFmtId="0" fontId="8"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41" fillId="33" borderId="0"/>
    <xf numFmtId="0" fontId="41" fillId="33" borderId="0"/>
    <xf numFmtId="0" fontId="41" fillId="33" borderId="0"/>
    <xf numFmtId="0" fontId="41" fillId="33" borderId="0"/>
    <xf numFmtId="0" fontId="41" fillId="33" borderId="0"/>
    <xf numFmtId="0" fontId="41" fillId="37" borderId="0"/>
    <xf numFmtId="0" fontId="41" fillId="37" borderId="0"/>
    <xf numFmtId="0" fontId="41" fillId="37" borderId="0"/>
    <xf numFmtId="0" fontId="41" fillId="37" borderId="0"/>
    <xf numFmtId="0" fontId="41" fillId="37" borderId="0"/>
    <xf numFmtId="0" fontId="41" fillId="41" borderId="0"/>
    <xf numFmtId="0" fontId="41" fillId="41" borderId="0"/>
    <xf numFmtId="0" fontId="41" fillId="41" borderId="0"/>
    <xf numFmtId="0" fontId="41" fillId="41" borderId="0"/>
    <xf numFmtId="0" fontId="41" fillId="41" borderId="0"/>
    <xf numFmtId="0" fontId="41" fillId="45" borderId="0"/>
    <xf numFmtId="0" fontId="41" fillId="45" borderId="0"/>
    <xf numFmtId="0" fontId="41" fillId="45" borderId="0"/>
    <xf numFmtId="0" fontId="41" fillId="45" borderId="0"/>
    <xf numFmtId="0" fontId="41" fillId="45" borderId="0"/>
    <xf numFmtId="0" fontId="41" fillId="49" borderId="0"/>
    <xf numFmtId="0" fontId="41" fillId="49" borderId="0"/>
    <xf numFmtId="0" fontId="41" fillId="49" borderId="0"/>
    <xf numFmtId="0" fontId="41" fillId="49" borderId="0"/>
    <xf numFmtId="0" fontId="41" fillId="49" borderId="0"/>
    <xf numFmtId="0" fontId="41" fillId="53" borderId="0"/>
    <xf numFmtId="0" fontId="41" fillId="53" borderId="0"/>
    <xf numFmtId="0" fontId="41" fillId="53" borderId="0"/>
    <xf numFmtId="0" fontId="41" fillId="53" borderId="0"/>
    <xf numFmtId="0" fontId="41" fillId="53" borderId="0"/>
    <xf numFmtId="0" fontId="33" fillId="29" borderId="19"/>
    <xf numFmtId="0" fontId="9" fillId="7" borderId="1"/>
    <xf numFmtId="0" fontId="33" fillId="29" borderId="19"/>
    <xf numFmtId="0" fontId="9" fillId="7" borderId="1"/>
    <xf numFmtId="0" fontId="9" fillId="7" borderId="1"/>
    <xf numFmtId="0" fontId="9" fillId="7" borderId="1"/>
    <xf numFmtId="0" fontId="33" fillId="29" borderId="19"/>
    <xf numFmtId="0" fontId="33" fillId="29" borderId="19"/>
    <xf numFmtId="0" fontId="33" fillId="29" borderId="19"/>
    <xf numFmtId="0" fontId="33" fillId="29" borderId="19"/>
    <xf numFmtId="0" fontId="33" fillId="29" borderId="19"/>
    <xf numFmtId="0" fontId="33" fillId="29" borderId="19"/>
    <xf numFmtId="0" fontId="33" fillId="29" borderId="19"/>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9"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1" fillId="0" borderId="0"/>
    <xf numFmtId="176" fontId="45" fillId="0" borderId="0"/>
    <xf numFmtId="0" fontId="39" fillId="0" borderId="0"/>
    <xf numFmtId="0" fontId="39" fillId="0" borderId="0"/>
    <xf numFmtId="0" fontId="39" fillId="0" borderId="0"/>
    <xf numFmtId="0" fontId="39" fillId="0" borderId="0"/>
    <xf numFmtId="0" fontId="39" fillId="0" borderId="0"/>
    <xf numFmtId="0" fontId="31" fillId="26" borderId="0"/>
    <xf numFmtId="0" fontId="31" fillId="26" borderId="0"/>
    <xf numFmtId="0" fontId="31" fillId="26" borderId="0"/>
    <xf numFmtId="0" fontId="31" fillId="26" borderId="0"/>
    <xf numFmtId="0" fontId="31" fillId="26" borderId="0"/>
    <xf numFmtId="0" fontId="28" fillId="0" borderId="16"/>
    <xf numFmtId="0" fontId="28" fillId="0" borderId="16"/>
    <xf numFmtId="0" fontId="28" fillId="0" borderId="16"/>
    <xf numFmtId="0" fontId="28" fillId="0" borderId="16"/>
    <xf numFmtId="0" fontId="28" fillId="0" borderId="16"/>
    <xf numFmtId="0" fontId="29" fillId="0" borderId="17"/>
    <xf numFmtId="0" fontId="29" fillId="0" borderId="17"/>
    <xf numFmtId="0" fontId="29" fillId="0" borderId="17"/>
    <xf numFmtId="0" fontId="29" fillId="0" borderId="17"/>
    <xf numFmtId="0" fontId="29" fillId="0" borderId="17"/>
    <xf numFmtId="0" fontId="30" fillId="0" borderId="18"/>
    <xf numFmtId="0" fontId="30" fillId="0" borderId="18"/>
    <xf numFmtId="0" fontId="30" fillId="0" borderId="18"/>
    <xf numFmtId="0" fontId="30" fillId="0" borderId="18"/>
    <xf numFmtId="0" fontId="30" fillId="0" borderId="18"/>
    <xf numFmtId="0" fontId="30" fillId="0" borderId="0"/>
    <xf numFmtId="0" fontId="30" fillId="0" borderId="0"/>
    <xf numFmtId="0" fontId="30" fillId="0" borderId="0"/>
    <xf numFmtId="0" fontId="30" fillId="0" borderId="0"/>
    <xf numFmtId="0" fontId="30" fillId="0" borderId="0"/>
    <xf numFmtId="0" fontId="19" fillId="0" borderId="0"/>
    <xf numFmtId="0" fontId="46" fillId="0" borderId="0">
      <alignment vertical="top"/>
      <protection locked="0"/>
    </xf>
    <xf numFmtId="0" fontId="47" fillId="0" borderId="0"/>
    <xf numFmtId="0" fontId="46" fillId="0" borderId="0">
      <alignment vertical="top"/>
      <protection locked="0"/>
    </xf>
    <xf numFmtId="0" fontId="48" fillId="0" borderId="0">
      <alignment vertical="top"/>
      <protection locked="0"/>
    </xf>
    <xf numFmtId="175" fontId="47" fillId="0" borderId="0"/>
    <xf numFmtId="0" fontId="32" fillId="27" borderId="0"/>
    <xf numFmtId="0" fontId="32" fillId="27" borderId="0"/>
    <xf numFmtId="0" fontId="32" fillId="27" borderId="0"/>
    <xf numFmtId="0" fontId="32" fillId="27" borderId="0"/>
    <xf numFmtId="0" fontId="32" fillId="27" borderId="0"/>
    <xf numFmtId="0" fontId="33" fillId="29" borderId="19"/>
    <xf numFmtId="0" fontId="33" fillId="29" borderId="19"/>
    <xf numFmtId="0" fontId="33" fillId="29" borderId="19"/>
    <xf numFmtId="0" fontId="33" fillId="29" borderId="19"/>
    <xf numFmtId="0" fontId="33" fillId="29" borderId="19"/>
    <xf numFmtId="0" fontId="36" fillId="0" borderId="21"/>
    <xf numFmtId="0" fontId="36" fillId="0" borderId="21"/>
    <xf numFmtId="0" fontId="36" fillId="0" borderId="21"/>
    <xf numFmtId="0" fontId="36" fillId="0" borderId="21"/>
    <xf numFmtId="0" fontId="36" fillId="0" borderId="21"/>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7" fontId="22" fillId="0" borderId="0"/>
    <xf numFmtId="170" fontId="2" fillId="0" borderId="0"/>
    <xf numFmtId="170" fontId="2" fillId="0" borderId="0"/>
    <xf numFmtId="43" fontId="22" fillId="0" borderId="0"/>
    <xf numFmtId="170" fontId="2" fillId="0" borderId="0"/>
    <xf numFmtId="170" fontId="2" fillId="0" borderId="0"/>
    <xf numFmtId="43" fontId="49" fillId="0" borderId="0"/>
    <xf numFmtId="170" fontId="2" fillId="0" borderId="0"/>
    <xf numFmtId="170" fontId="2" fillId="0" borderId="0"/>
    <xf numFmtId="170" fontId="2" fillId="0" borderId="0"/>
    <xf numFmtId="178" fontId="2" fillId="0" borderId="0"/>
    <xf numFmtId="170" fontId="2" fillId="0" borderId="0"/>
    <xf numFmtId="43" fontId="22" fillId="0" borderId="0"/>
    <xf numFmtId="170" fontId="2" fillId="0" borderId="0"/>
    <xf numFmtId="170" fontId="2" fillId="0" borderId="0"/>
    <xf numFmtId="43" fontId="2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49" fillId="0" borderId="0"/>
    <xf numFmtId="177" fontId="2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9"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9"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43" fontId="49" fillId="0" borderId="0"/>
    <xf numFmtId="170" fontId="2" fillId="0" borderId="0"/>
    <xf numFmtId="170" fontId="2" fillId="0" borderId="0"/>
    <xf numFmtId="177" fontId="22" fillId="0" borderId="0"/>
    <xf numFmtId="170" fontId="2" fillId="0" borderId="0"/>
    <xf numFmtId="170" fontId="2" fillId="0" borderId="0"/>
    <xf numFmtId="43" fontId="49" fillId="0" borderId="0"/>
    <xf numFmtId="170" fontId="2" fillId="0" borderId="0"/>
    <xf numFmtId="170" fontId="2" fillId="0" borderId="0"/>
    <xf numFmtId="43" fontId="49" fillId="0" borderId="0"/>
    <xf numFmtId="170" fontId="2" fillId="0" borderId="0"/>
    <xf numFmtId="170" fontId="2" fillId="0" borderId="0"/>
    <xf numFmtId="43" fontId="49" fillId="0" borderId="0"/>
    <xf numFmtId="170" fontId="2" fillId="0" borderId="0"/>
    <xf numFmtId="170" fontId="2" fillId="0" borderId="0"/>
    <xf numFmtId="170" fontId="2" fillId="0" borderId="0"/>
    <xf numFmtId="170" fontId="2" fillId="0" borderId="0"/>
    <xf numFmtId="43" fontId="2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7" fontId="2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0" fontId="2" fillId="0" borderId="0"/>
    <xf numFmtId="177" fontId="22" fillId="0" borderId="0"/>
    <xf numFmtId="177" fontId="22" fillId="0" borderId="0"/>
    <xf numFmtId="170" fontId="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0" fontId="2" fillId="0" borderId="0"/>
    <xf numFmtId="170" fontId="2" fillId="0" borderId="0"/>
    <xf numFmtId="170" fontId="2" fillId="0" borderId="0"/>
    <xf numFmtId="170" fontId="2" fillId="0" borderId="0"/>
    <xf numFmtId="177" fontId="2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0" fontId="2" fillId="0" borderId="0"/>
    <xf numFmtId="177" fontId="22" fillId="0" borderId="0"/>
    <xf numFmtId="177" fontId="22" fillId="0" borderId="0"/>
    <xf numFmtId="170" fontId="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0" fontId="2" fillId="0" borderId="0"/>
    <xf numFmtId="170" fontId="2" fillId="0" borderId="0"/>
    <xf numFmtId="170" fontId="2" fillId="0" borderId="0"/>
    <xf numFmtId="170" fontId="2" fillId="0" borderId="0"/>
    <xf numFmtId="177" fontId="2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7" fontId="22" fillId="0" borderId="0"/>
    <xf numFmtId="170" fontId="2" fillId="0" borderId="0"/>
    <xf numFmtId="170" fontId="2" fillId="0" borderId="0"/>
    <xf numFmtId="177" fontId="22" fillId="0" borderId="0"/>
    <xf numFmtId="170" fontId="2" fillId="0" borderId="0"/>
    <xf numFmtId="170" fontId="2" fillId="0" borderId="0"/>
    <xf numFmtId="170" fontId="2" fillId="0" borderId="0"/>
    <xf numFmtId="170" fontId="2" fillId="0" borderId="0"/>
    <xf numFmtId="170" fontId="2" fillId="0" borderId="0"/>
    <xf numFmtId="170" fontId="2" fillId="0" borderId="0"/>
    <xf numFmtId="177" fontId="2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7" fontId="22" fillId="0" borderId="0"/>
    <xf numFmtId="170" fontId="2" fillId="0" borderId="0"/>
    <xf numFmtId="170" fontId="2" fillId="0" borderId="0"/>
    <xf numFmtId="177" fontId="22" fillId="0" borderId="0"/>
    <xf numFmtId="170" fontId="2" fillId="0" borderId="0"/>
    <xf numFmtId="170" fontId="2" fillId="0" borderId="0"/>
    <xf numFmtId="170" fontId="2" fillId="0" borderId="0"/>
    <xf numFmtId="170" fontId="2" fillId="0" borderId="0"/>
    <xf numFmtId="170" fontId="2" fillId="0" borderId="0"/>
    <xf numFmtId="170" fontId="2" fillId="0" borderId="0"/>
    <xf numFmtId="177" fontId="2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7" fontId="22" fillId="0" borderId="0"/>
    <xf numFmtId="170" fontId="2" fillId="0" borderId="0"/>
    <xf numFmtId="170" fontId="2" fillId="0" borderId="0"/>
    <xf numFmtId="177" fontId="2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7" fontId="22" fillId="0" borderId="0"/>
    <xf numFmtId="177" fontId="22" fillId="0" borderId="0"/>
    <xf numFmtId="177" fontId="2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0" fontId="2" fillId="0" borderId="0"/>
    <xf numFmtId="177" fontId="22" fillId="0" borderId="0"/>
    <xf numFmtId="170" fontId="2" fillId="0" borderId="0"/>
    <xf numFmtId="177" fontId="22" fillId="0" borderId="0"/>
    <xf numFmtId="170" fontId="2" fillId="0" borderId="0"/>
    <xf numFmtId="177" fontId="22" fillId="0" borderId="0"/>
    <xf numFmtId="177" fontId="22" fillId="0" borderId="0"/>
    <xf numFmtId="170" fontId="2" fillId="0" borderId="0"/>
    <xf numFmtId="177" fontId="22" fillId="0" borderId="0"/>
    <xf numFmtId="177" fontId="22" fillId="0" borderId="0"/>
    <xf numFmtId="177" fontId="22" fillId="0" borderId="0"/>
    <xf numFmtId="170" fontId="2" fillId="0" borderId="0"/>
    <xf numFmtId="170" fontId="2" fillId="0" borderId="0"/>
    <xf numFmtId="170" fontId="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7" fontId="22" fillId="0" borderId="0"/>
    <xf numFmtId="177" fontId="22" fillId="0" borderId="0"/>
    <xf numFmtId="177" fontId="22" fillId="0" borderId="0"/>
    <xf numFmtId="177" fontId="22" fillId="0" borderId="0"/>
    <xf numFmtId="170" fontId="2" fillId="0" borderId="0"/>
    <xf numFmtId="170" fontId="2" fillId="0" borderId="0"/>
    <xf numFmtId="170" fontId="2" fillId="0" borderId="0"/>
    <xf numFmtId="177" fontId="2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7" fontId="2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0" fontId="2" fillId="0" borderId="0"/>
    <xf numFmtId="170" fontId="2" fillId="0" borderId="0"/>
    <xf numFmtId="170" fontId="2" fillId="0" borderId="0"/>
    <xf numFmtId="170" fontId="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7" fontId="2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7" fontId="2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7" fontId="2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80" fontId="2" fillId="0" borderId="0"/>
    <xf numFmtId="164" fontId="22" fillId="0" borderId="0"/>
    <xf numFmtId="180" fontId="2" fillId="0" borderId="0"/>
    <xf numFmtId="164" fontId="22" fillId="0" borderId="0"/>
    <xf numFmtId="180" fontId="2" fillId="0" borderId="0"/>
    <xf numFmtId="164" fontId="22" fillId="0" borderId="0"/>
    <xf numFmtId="180" fontId="2" fillId="0" borderId="0"/>
    <xf numFmtId="164" fontId="22" fillId="0" borderId="0"/>
    <xf numFmtId="180" fontId="2" fillId="0" borderId="0"/>
    <xf numFmtId="180" fontId="2" fillId="0" borderId="0"/>
    <xf numFmtId="180" fontId="2" fillId="0" borderId="0"/>
    <xf numFmtId="180" fontId="2" fillId="0" borderId="0"/>
    <xf numFmtId="180" fontId="2" fillId="0" borderId="0"/>
    <xf numFmtId="164" fontId="2" fillId="0" borderId="0"/>
    <xf numFmtId="164" fontId="2" fillId="0" borderId="0"/>
    <xf numFmtId="180" fontId="2" fillId="0" borderId="0"/>
    <xf numFmtId="180" fontId="2" fillId="0" borderId="0"/>
    <xf numFmtId="180" fontId="2" fillId="0" borderId="0"/>
    <xf numFmtId="180" fontId="2" fillId="0" borderId="0"/>
    <xf numFmtId="180" fontId="2" fillId="0" borderId="0"/>
    <xf numFmtId="180" fontId="2" fillId="0" borderId="0"/>
    <xf numFmtId="180" fontId="2" fillId="0" borderId="0"/>
    <xf numFmtId="180" fontId="2" fillId="0" borderId="0"/>
    <xf numFmtId="174" fontId="22" fillId="0" borderId="0"/>
    <xf numFmtId="180" fontId="2" fillId="0" borderId="0"/>
    <xf numFmtId="180" fontId="2" fillId="0" borderId="0"/>
    <xf numFmtId="180" fontId="2" fillId="0" borderId="0"/>
    <xf numFmtId="180" fontId="2" fillId="0" borderId="0"/>
    <xf numFmtId="180" fontId="2" fillId="0" borderId="0"/>
    <xf numFmtId="174" fontId="22" fillId="0" borderId="0"/>
    <xf numFmtId="174"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1"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1"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1"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0"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 fillId="0" borderId="0"/>
    <xf numFmtId="0" fontId="22" fillId="0" borderId="0"/>
    <xf numFmtId="0" fontId="22" fillId="0" borderId="0"/>
    <xf numFmtId="0" fontId="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2" fillId="0" borderId="0"/>
    <xf numFmtId="0" fontId="22" fillId="0" borderId="0"/>
    <xf numFmtId="171" fontId="2" fillId="0" borderId="0"/>
    <xf numFmtId="0" fontId="22" fillId="0" borderId="0"/>
    <xf numFmtId="0" fontId="2" fillId="0" borderId="0">
      <alignment vertical="top"/>
    </xf>
    <xf numFmtId="0" fontId="2"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50" fillId="0" borderId="0"/>
    <xf numFmtId="0" fontId="2" fillId="0" borderId="0"/>
    <xf numFmtId="0" fontId="2" fillId="0" borderId="0"/>
    <xf numFmtId="0" fontId="50" fillId="0" borderId="0"/>
    <xf numFmtId="0" fontId="2" fillId="0" borderId="0"/>
    <xf numFmtId="0" fontId="2" fillId="0" borderId="0"/>
    <xf numFmtId="0" fontId="5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175"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1"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175"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1"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1"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2" fillId="0" borderId="0"/>
    <xf numFmtId="0" fontId="2" fillId="0" borderId="0"/>
    <xf numFmtId="175" fontId="2" fillId="0" borderId="0"/>
    <xf numFmtId="0" fontId="2" fillId="0" borderId="0"/>
    <xf numFmtId="0" fontId="50" fillId="0" borderId="0"/>
    <xf numFmtId="175" fontId="2" fillId="0" borderId="0"/>
    <xf numFmtId="0" fontId="50" fillId="0" borderId="0"/>
    <xf numFmtId="175" fontId="2" fillId="0" borderId="0"/>
    <xf numFmtId="0" fontId="50" fillId="0" borderId="0"/>
    <xf numFmtId="175" fontId="2" fillId="0" borderId="0"/>
    <xf numFmtId="0" fontId="50" fillId="0" borderId="0"/>
    <xf numFmtId="175" fontId="2" fillId="0" borderId="0"/>
    <xf numFmtId="0" fontId="50" fillId="0" borderId="0"/>
    <xf numFmtId="175" fontId="49" fillId="0" borderId="0"/>
    <xf numFmtId="0" fontId="50" fillId="0" borderId="0"/>
    <xf numFmtId="0" fontId="50" fillId="0" borderId="0"/>
    <xf numFmtId="0" fontId="50" fillId="0" borderId="0"/>
    <xf numFmtId="0" fontId="50" fillId="0" borderId="0"/>
    <xf numFmtId="0" fontId="50" fillId="0" borderId="0"/>
    <xf numFmtId="0" fontId="2" fillId="0" borderId="0"/>
    <xf numFmtId="0" fontId="2" fillId="0" borderId="0"/>
    <xf numFmtId="0" fontId="2" fillId="0" borderId="0"/>
    <xf numFmtId="175" fontId="49"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2" fillId="0" borderId="0"/>
    <xf numFmtId="0" fontId="2" fillId="0" borderId="0"/>
    <xf numFmtId="0" fontId="2" fillId="0" borderId="0"/>
    <xf numFmtId="175" fontId="2" fillId="0" borderId="0"/>
    <xf numFmtId="171" fontId="2"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2" fillId="0" borderId="0"/>
    <xf numFmtId="0" fontId="2" fillId="0" borderId="0"/>
    <xf numFmtId="0" fontId="2" fillId="0" borderId="0"/>
    <xf numFmtId="0" fontId="2" fillId="0" borderId="0"/>
    <xf numFmtId="175" fontId="2" fillId="0" borderId="0"/>
    <xf numFmtId="171" fontId="2"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2" fillId="0" borderId="0"/>
    <xf numFmtId="0" fontId="2" fillId="0" borderId="0"/>
    <xf numFmtId="0" fontId="2" fillId="0" borderId="0"/>
    <xf numFmtId="0" fontId="2" fillId="0" borderId="0"/>
    <xf numFmtId="175" fontId="2"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2" fillId="0" borderId="0"/>
    <xf numFmtId="0" fontId="2" fillId="0" borderId="0"/>
    <xf numFmtId="0" fontId="2" fillId="0" borderId="0"/>
    <xf numFmtId="0" fontId="2" fillId="0" borderId="0"/>
    <xf numFmtId="175" fontId="2" fillId="0" borderId="0"/>
    <xf numFmtId="171" fontId="2"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2" fillId="0" borderId="0"/>
    <xf numFmtId="0" fontId="2" fillId="0" borderId="0"/>
    <xf numFmtId="0" fontId="2" fillId="0" borderId="0"/>
    <xf numFmtId="0" fontId="2" fillId="0" borderId="0"/>
    <xf numFmtId="175" fontId="2"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2" fillId="0" borderId="0"/>
    <xf numFmtId="0" fontId="2" fillId="0" borderId="0"/>
    <xf numFmtId="0" fontId="2" fillId="0" borderId="0"/>
    <xf numFmtId="0" fontId="2" fillId="0" borderId="0"/>
    <xf numFmtId="175" fontId="2"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50"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2" fillId="0" borderId="0"/>
    <xf numFmtId="171" fontId="2" fillId="0" borderId="0"/>
    <xf numFmtId="175" fontId="22" fillId="0" borderId="0"/>
    <xf numFmtId="171"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2" fillId="0" borderId="0"/>
    <xf numFmtId="171" fontId="2" fillId="0" borderId="0"/>
    <xf numFmtId="175" fontId="22" fillId="0" borderId="0"/>
    <xf numFmtId="171"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1" fontId="2" fillId="0" borderId="0"/>
    <xf numFmtId="171" fontId="2" fillId="0" borderId="0"/>
    <xf numFmtId="171" fontId="2" fillId="0" borderId="0"/>
    <xf numFmtId="171" fontId="2" fillId="0" borderId="0"/>
    <xf numFmtId="171"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1"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 fillId="0" borderId="0"/>
    <xf numFmtId="175" fontId="22" fillId="0" borderId="0"/>
    <xf numFmtId="175" fontId="22" fillId="0" borderId="0"/>
    <xf numFmtId="175" fontId="22" fillId="0" borderId="0"/>
    <xf numFmtId="175" fontId="22" fillId="0" borderId="0"/>
    <xf numFmtId="171" fontId="2" fillId="0" borderId="0"/>
    <xf numFmtId="175" fontId="2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1"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 fillId="0" borderId="0"/>
    <xf numFmtId="175" fontId="22" fillId="0" borderId="0"/>
    <xf numFmtId="175" fontId="22" fillId="0" borderId="0"/>
    <xf numFmtId="175" fontId="22" fillId="0" borderId="0"/>
    <xf numFmtId="175" fontId="2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2" fillId="0" borderId="0"/>
    <xf numFmtId="175" fontId="2" fillId="0" borderId="0"/>
    <xf numFmtId="175" fontId="2" fillId="0" borderId="0"/>
    <xf numFmtId="175" fontId="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2" fillId="0" borderId="0"/>
    <xf numFmtId="0" fontId="2" fillId="0" borderId="0">
      <alignment vertical="top"/>
    </xf>
    <xf numFmtId="171" fontId="2" fillId="0" borderId="0"/>
    <xf numFmtId="175" fontId="22" fillId="0" borderId="0"/>
    <xf numFmtId="171" fontId="2" fillId="0" borderId="0"/>
    <xf numFmtId="175" fontId="22" fillId="0" borderId="0"/>
    <xf numFmtId="171" fontId="2" fillId="0" borderId="0"/>
    <xf numFmtId="171"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2" fillId="0" borderId="0"/>
    <xf numFmtId="171"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2" fillId="0" borderId="0"/>
    <xf numFmtId="171" fontId="2" fillId="0" borderId="0"/>
    <xf numFmtId="175" fontId="22" fillId="0" borderId="0"/>
    <xf numFmtId="171"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2" fillId="0" borderId="0"/>
    <xf numFmtId="171"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0"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0"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1"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 fillId="0" borderId="0"/>
    <xf numFmtId="175" fontId="22" fillId="0" borderId="0"/>
    <xf numFmtId="175" fontId="22" fillId="0" borderId="0"/>
    <xf numFmtId="175" fontId="22" fillId="0" borderId="0"/>
    <xf numFmtId="175" fontId="22" fillId="0" borderId="0"/>
    <xf numFmtId="171" fontId="2" fillId="0" borderId="0"/>
    <xf numFmtId="175" fontId="2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1" fontId="2" fillId="0" borderId="0"/>
    <xf numFmtId="171" fontId="2" fillId="0" borderId="0"/>
    <xf numFmtId="175" fontId="2" fillId="0" borderId="0"/>
    <xf numFmtId="175" fontId="2" fillId="0" borderId="0"/>
    <xf numFmtId="175" fontId="2" fillId="0" borderId="0"/>
    <xf numFmtId="175" fontId="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2" fillId="0" borderId="0"/>
    <xf numFmtId="175" fontId="2" fillId="0" borderId="0"/>
    <xf numFmtId="175" fontId="2" fillId="0" borderId="0"/>
    <xf numFmtId="175" fontId="2" fillId="0" borderId="0"/>
    <xf numFmtId="175" fontId="2" fillId="0" borderId="0"/>
    <xf numFmtId="175" fontId="2" fillId="0" borderId="0"/>
    <xf numFmtId="175" fontId="2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1"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 fillId="0" borderId="0"/>
    <xf numFmtId="175" fontId="22" fillId="0" borderId="0"/>
    <xf numFmtId="175" fontId="22" fillId="0" borderId="0"/>
    <xf numFmtId="175" fontId="22" fillId="0" borderId="0"/>
    <xf numFmtId="175" fontId="22" fillId="0" borderId="0"/>
    <xf numFmtId="171" fontId="2" fillId="0" borderId="0"/>
    <xf numFmtId="175" fontId="22" fillId="0" borderId="0"/>
    <xf numFmtId="175" fontId="2" fillId="0" borderId="0"/>
    <xf numFmtId="175" fontId="2" fillId="0" borderId="0"/>
    <xf numFmtId="175" fontId="2" fillId="0" borderId="0"/>
    <xf numFmtId="175" fontId="2" fillId="0" borderId="0"/>
    <xf numFmtId="175" fontId="2" fillId="0" borderId="0"/>
    <xf numFmtId="175" fontId="2" fillId="0" borderId="0"/>
    <xf numFmtId="171" fontId="2" fillId="0" borderId="0"/>
    <xf numFmtId="175" fontId="2" fillId="0" borderId="0"/>
    <xf numFmtId="171" fontId="2" fillId="0" borderId="0"/>
    <xf numFmtId="175" fontId="22" fillId="0" borderId="0"/>
    <xf numFmtId="175" fontId="22" fillId="0" borderId="0"/>
    <xf numFmtId="175" fontId="22" fillId="0" borderId="0"/>
    <xf numFmtId="175" fontId="22" fillId="0" borderId="0"/>
    <xf numFmtId="175" fontId="22" fillId="0" borderId="0"/>
    <xf numFmtId="171"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0" fontId="2" fillId="0" borderId="0"/>
    <xf numFmtId="175" fontId="22" fillId="0" borderId="0"/>
    <xf numFmtId="175" fontId="22" fillId="0" borderId="0"/>
    <xf numFmtId="175" fontId="22" fillId="0" borderId="0"/>
    <xf numFmtId="175" fontId="22" fillId="0" borderId="0"/>
    <xf numFmtId="175" fontId="22" fillId="0" borderId="0"/>
    <xf numFmtId="0"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0" fontId="2" fillId="0" borderId="0"/>
    <xf numFmtId="175" fontId="2" fillId="0" borderId="0"/>
    <xf numFmtId="0"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1"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 fillId="0" borderId="0"/>
    <xf numFmtId="175" fontId="22" fillId="0" borderId="0"/>
    <xf numFmtId="175" fontId="22" fillId="0" borderId="0"/>
    <xf numFmtId="175" fontId="22" fillId="0" borderId="0"/>
    <xf numFmtId="175" fontId="2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0" fontId="2" fillId="0" borderId="0"/>
    <xf numFmtId="175" fontId="2" fillId="0" borderId="0"/>
    <xf numFmtId="0"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1"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 fillId="0" borderId="0"/>
    <xf numFmtId="175" fontId="22" fillId="0" borderId="0"/>
    <xf numFmtId="175" fontId="22" fillId="0" borderId="0"/>
    <xf numFmtId="175" fontId="22" fillId="0" borderId="0"/>
    <xf numFmtId="175" fontId="2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0" fontId="2" fillId="0" borderId="0"/>
    <xf numFmtId="175" fontId="2" fillId="0" borderId="0"/>
    <xf numFmtId="0"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 fillId="0" borderId="0"/>
    <xf numFmtId="0" fontId="22" fillId="0" borderId="0"/>
    <xf numFmtId="175" fontId="22" fillId="0" borderId="0"/>
    <xf numFmtId="0" fontId="2" fillId="0" borderId="0"/>
    <xf numFmtId="0" fontId="2" fillId="0" borderId="0"/>
    <xf numFmtId="175" fontId="2" fillId="0" borderId="0"/>
    <xf numFmtId="0" fontId="2" fillId="0" borderId="0"/>
    <xf numFmtId="0" fontId="2" fillId="0" borderId="0"/>
    <xf numFmtId="175" fontId="2" fillId="0" borderId="0"/>
    <xf numFmtId="0" fontId="2" fillId="0" borderId="0"/>
    <xf numFmtId="0" fontId="2" fillId="0" borderId="0"/>
    <xf numFmtId="175" fontId="2" fillId="0" borderId="0"/>
    <xf numFmtId="0" fontId="2" fillId="0" borderId="0"/>
    <xf numFmtId="0" fontId="2" fillId="0" borderId="0"/>
    <xf numFmtId="175" fontId="2" fillId="0" borderId="0"/>
    <xf numFmtId="0" fontId="2" fillId="0" borderId="0"/>
    <xf numFmtId="0" fontId="2" fillId="0" borderId="0"/>
    <xf numFmtId="175" fontId="49" fillId="0" borderId="0"/>
    <xf numFmtId="0" fontId="2" fillId="0" borderId="0"/>
    <xf numFmtId="0" fontId="2" fillId="0" borderId="0"/>
    <xf numFmtId="175" fontId="49" fillId="0" borderId="0"/>
    <xf numFmtId="0" fontId="2" fillId="0" borderId="0"/>
    <xf numFmtId="0" fontId="2" fillId="0" borderId="0"/>
    <xf numFmtId="175" fontId="49" fillId="0" borderId="0"/>
    <xf numFmtId="0" fontId="2" fillId="0" borderId="0">
      <alignment vertical="top"/>
    </xf>
    <xf numFmtId="0" fontId="2" fillId="0" borderId="0">
      <alignment vertical="top"/>
    </xf>
    <xf numFmtId="0" fontId="2" fillId="0" borderId="0"/>
    <xf numFmtId="175" fontId="49" fillId="0" borderId="0"/>
    <xf numFmtId="0" fontId="2" fillId="0" borderId="0"/>
    <xf numFmtId="0" fontId="2" fillId="0" borderId="0"/>
    <xf numFmtId="175" fontId="2" fillId="0" borderId="0"/>
    <xf numFmtId="0" fontId="2" fillId="0" borderId="0"/>
    <xf numFmtId="0" fontId="2" fillId="0" borderId="0"/>
    <xf numFmtId="175" fontId="49" fillId="0" borderId="0"/>
    <xf numFmtId="0" fontId="2" fillId="0" borderId="0"/>
    <xf numFmtId="0" fontId="2" fillId="0" borderId="0"/>
    <xf numFmtId="175" fontId="2" fillId="0" borderId="0"/>
    <xf numFmtId="0" fontId="2" fillId="0" borderId="0"/>
    <xf numFmtId="0" fontId="2" fillId="0" borderId="0"/>
    <xf numFmtId="175" fontId="49" fillId="0" borderId="0"/>
    <xf numFmtId="0" fontId="2" fillId="0" borderId="0"/>
    <xf numFmtId="0" fontId="2" fillId="0" borderId="0"/>
    <xf numFmtId="175" fontId="2" fillId="0" borderId="0"/>
    <xf numFmtId="0" fontId="2" fillId="0" borderId="0"/>
    <xf numFmtId="0" fontId="2" fillId="0" borderId="0"/>
    <xf numFmtId="175" fontId="49" fillId="0" borderId="0"/>
    <xf numFmtId="0"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0"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0" fontId="22" fillId="0" borderId="0"/>
    <xf numFmtId="175" fontId="22" fillId="0" borderId="0"/>
    <xf numFmtId="175" fontId="22" fillId="0" borderId="0"/>
    <xf numFmtId="175" fontId="22" fillId="0" borderId="0"/>
    <xf numFmtId="175" fontId="22" fillId="0" borderId="0"/>
    <xf numFmtId="175" fontId="22" fillId="0" borderId="0"/>
    <xf numFmtId="0" fontId="22" fillId="0" borderId="0"/>
    <xf numFmtId="175" fontId="22" fillId="0" borderId="0"/>
    <xf numFmtId="0" fontId="2" fillId="0" borderId="0"/>
    <xf numFmtId="175" fontId="22" fillId="0" borderId="0"/>
    <xf numFmtId="0"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0" fontId="2" fillId="0" borderId="0"/>
    <xf numFmtId="175" fontId="22" fillId="0" borderId="0"/>
    <xf numFmtId="175" fontId="22" fillId="0" borderId="0"/>
    <xf numFmtId="175" fontId="22" fillId="0" borderId="0"/>
    <xf numFmtId="175" fontId="22" fillId="0" borderId="0"/>
    <xf numFmtId="175" fontId="22" fillId="0" borderId="0"/>
    <xf numFmtId="0"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0"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0" fontId="2" fillId="0" borderId="0"/>
    <xf numFmtId="175" fontId="22" fillId="0" borderId="0"/>
    <xf numFmtId="175" fontId="22" fillId="0" borderId="0"/>
    <xf numFmtId="175" fontId="22" fillId="0" borderId="0"/>
    <xf numFmtId="175" fontId="22" fillId="0" borderId="0"/>
    <xf numFmtId="175" fontId="22" fillId="0" borderId="0"/>
    <xf numFmtId="0"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0" fontId="2" fillId="0" borderId="0"/>
    <xf numFmtId="175" fontId="22" fillId="0" borderId="0"/>
    <xf numFmtId="175" fontId="22" fillId="0" borderId="0"/>
    <xf numFmtId="175" fontId="22" fillId="0" borderId="0"/>
    <xf numFmtId="175" fontId="22" fillId="0" borderId="0"/>
    <xf numFmtId="175" fontId="22" fillId="0" borderId="0"/>
    <xf numFmtId="0"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0" fontId="22" fillId="0" borderId="0"/>
    <xf numFmtId="175" fontId="22" fillId="0" borderId="0"/>
    <xf numFmtId="0" fontId="2" fillId="0" borderId="0"/>
    <xf numFmtId="175" fontId="22" fillId="0" borderId="0"/>
    <xf numFmtId="175" fontId="22" fillId="0" borderId="0"/>
    <xf numFmtId="175" fontId="22" fillId="0" borderId="0"/>
    <xf numFmtId="175" fontId="22" fillId="0" borderId="0"/>
    <xf numFmtId="175" fontId="22" fillId="0" borderId="0"/>
    <xf numFmtId="0" fontId="2" fillId="0" borderId="0"/>
    <xf numFmtId="175" fontId="22" fillId="0" borderId="0"/>
    <xf numFmtId="0" fontId="22" fillId="0" borderId="0"/>
    <xf numFmtId="175" fontId="22" fillId="0" borderId="0"/>
    <xf numFmtId="0"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0" fontId="2" fillId="0" borderId="0"/>
    <xf numFmtId="0" fontId="2" fillId="0" borderId="0"/>
    <xf numFmtId="175" fontId="2" fillId="0" borderId="0"/>
    <xf numFmtId="0" fontId="2" fillId="0" borderId="0"/>
    <xf numFmtId="0" fontId="2" fillId="0" borderId="0"/>
    <xf numFmtId="0" fontId="43" fillId="0" borderId="0"/>
    <xf numFmtId="175" fontId="49" fillId="0" borderId="0"/>
    <xf numFmtId="0" fontId="2" fillId="0" borderId="0"/>
    <xf numFmtId="0" fontId="2" fillId="0" borderId="0"/>
    <xf numFmtId="0" fontId="43" fillId="0" borderId="0"/>
    <xf numFmtId="175" fontId="49" fillId="0" borderId="0"/>
    <xf numFmtId="0" fontId="2" fillId="0" borderId="0"/>
    <xf numFmtId="0" fontId="2" fillId="0" borderId="0"/>
    <xf numFmtId="0" fontId="51" fillId="0" borderId="0"/>
    <xf numFmtId="0" fontId="43" fillId="0" borderId="0"/>
    <xf numFmtId="0" fontId="51" fillId="0" borderId="0"/>
    <xf numFmtId="0" fontId="51" fillId="0" borderId="0"/>
    <xf numFmtId="0" fontId="43" fillId="0" borderId="0"/>
    <xf numFmtId="175" fontId="49" fillId="0" borderId="0"/>
    <xf numFmtId="0" fontId="51" fillId="0" borderId="0"/>
    <xf numFmtId="0" fontId="43" fillId="0" borderId="0"/>
    <xf numFmtId="0" fontId="51" fillId="0" borderId="0"/>
    <xf numFmtId="0" fontId="2" fillId="0" borderId="0"/>
    <xf numFmtId="0" fontId="2" fillId="0" borderId="0"/>
    <xf numFmtId="0" fontId="43" fillId="0" borderId="0"/>
    <xf numFmtId="175" fontId="2" fillId="0" borderId="0"/>
    <xf numFmtId="0" fontId="2" fillId="0" borderId="0"/>
    <xf numFmtId="0" fontId="2" fillId="0" borderId="0"/>
    <xf numFmtId="0" fontId="43" fillId="0" borderId="0"/>
    <xf numFmtId="175" fontId="49" fillId="0" borderId="0"/>
    <xf numFmtId="0" fontId="2" fillId="0" borderId="0"/>
    <xf numFmtId="0" fontId="2" fillId="0" borderId="0"/>
    <xf numFmtId="0" fontId="51" fillId="0" borderId="0"/>
    <xf numFmtId="175" fontId="2" fillId="0" borderId="0"/>
    <xf numFmtId="0" fontId="2" fillId="0" borderId="0"/>
    <xf numFmtId="0" fontId="2" fillId="0" borderId="0"/>
    <xf numFmtId="175" fontId="49" fillId="0" borderId="0"/>
    <xf numFmtId="0" fontId="2" fillId="0" borderId="0"/>
    <xf numFmtId="0" fontId="2" fillId="0" borderId="0"/>
    <xf numFmtId="175" fontId="49" fillId="0" borderId="0"/>
    <xf numFmtId="0" fontId="2" fillId="0" borderId="0"/>
    <xf numFmtId="0" fontId="2" fillId="0" borderId="0"/>
    <xf numFmtId="175" fontId="49" fillId="0" borderId="0"/>
    <xf numFmtId="171" fontId="4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2"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3" fillId="0" borderId="0"/>
    <xf numFmtId="0" fontId="2" fillId="0" borderId="0"/>
    <xf numFmtId="0" fontId="43" fillId="0" borderId="0"/>
    <xf numFmtId="0" fontId="2" fillId="0" borderId="0"/>
    <xf numFmtId="0" fontId="43" fillId="0" borderId="0"/>
    <xf numFmtId="0" fontId="43" fillId="0" borderId="0"/>
    <xf numFmtId="0" fontId="2" fillId="0" borderId="0"/>
    <xf numFmtId="0" fontId="43" fillId="0" borderId="0"/>
    <xf numFmtId="0" fontId="2" fillId="0" borderId="0"/>
    <xf numFmtId="171" fontId="49" fillId="0" borderId="0"/>
    <xf numFmtId="0" fontId="2" fillId="0" borderId="0"/>
    <xf numFmtId="0" fontId="4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1" fontId="49" fillId="0" borderId="0"/>
    <xf numFmtId="0" fontId="49" fillId="0" borderId="0"/>
    <xf numFmtId="0" fontId="2" fillId="0" borderId="0"/>
    <xf numFmtId="171" fontId="49" fillId="0" borderId="0"/>
    <xf numFmtId="0" fontId="2" fillId="0" borderId="0"/>
    <xf numFmtId="0" fontId="43" fillId="0" borderId="0"/>
    <xf numFmtId="175" fontId="49" fillId="0" borderId="0"/>
    <xf numFmtId="0" fontId="43" fillId="0" borderId="0"/>
    <xf numFmtId="171" fontId="49" fillId="0" borderId="0"/>
    <xf numFmtId="0" fontId="43" fillId="0" borderId="0"/>
    <xf numFmtId="0" fontId="43" fillId="0" borderId="0"/>
    <xf numFmtId="0" fontId="43" fillId="0" borderId="0"/>
    <xf numFmtId="0" fontId="43" fillId="0" borderId="0"/>
    <xf numFmtId="0" fontId="2" fillId="0" borderId="0"/>
    <xf numFmtId="0" fontId="2" fillId="0" borderId="0"/>
    <xf numFmtId="175" fontId="2" fillId="0" borderId="0"/>
    <xf numFmtId="171" fontId="2" fillId="0" borderId="0"/>
    <xf numFmtId="0" fontId="2" fillId="0" borderId="0"/>
    <xf numFmtId="0" fontId="2" fillId="0" borderId="0"/>
    <xf numFmtId="0" fontId="2" fillId="0" borderId="0"/>
    <xf numFmtId="0" fontId="2" fillId="0" borderId="0"/>
    <xf numFmtId="0" fontId="2" fillId="0" borderId="0"/>
    <xf numFmtId="171" fontId="2" fillId="0" borderId="0"/>
    <xf numFmtId="175" fontId="2" fillId="0" borderId="0"/>
    <xf numFmtId="171"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175" fontId="49" fillId="0" borderId="0"/>
    <xf numFmtId="0" fontId="2" fillId="0" borderId="0"/>
    <xf numFmtId="0" fontId="2" fillId="0" borderId="0"/>
    <xf numFmtId="175" fontId="49" fillId="0" borderId="0"/>
    <xf numFmtId="0" fontId="2" fillId="0" borderId="0"/>
    <xf numFmtId="0" fontId="2" fillId="0" borderId="0"/>
    <xf numFmtId="175" fontId="49" fillId="0" borderId="0"/>
    <xf numFmtId="0" fontId="2" fillId="0" borderId="0"/>
    <xf numFmtId="0" fontId="2" fillId="0" borderId="0"/>
    <xf numFmtId="175" fontId="2" fillId="0" borderId="0"/>
    <xf numFmtId="0" fontId="2" fillId="0" borderId="0"/>
    <xf numFmtId="0" fontId="2" fillId="0" borderId="0"/>
    <xf numFmtId="175" fontId="2" fillId="0" borderId="0"/>
    <xf numFmtId="0" fontId="2" fillId="0" borderId="0"/>
    <xf numFmtId="0" fontId="2" fillId="0" borderId="0"/>
    <xf numFmtId="175" fontId="49" fillId="0" borderId="0"/>
    <xf numFmtId="0" fontId="2" fillId="0" borderId="0"/>
    <xf numFmtId="0"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0" fontId="2" fillId="0" borderId="0"/>
    <xf numFmtId="175" fontId="49" fillId="0" borderId="0"/>
    <xf numFmtId="175" fontId="49" fillId="0" borderId="0"/>
    <xf numFmtId="175" fontId="49" fillId="0" borderId="0"/>
    <xf numFmtId="175" fontId="49" fillId="0" borderId="0"/>
    <xf numFmtId="175" fontId="49" fillId="0" borderId="0"/>
    <xf numFmtId="175" fontId="49" fillId="0" borderId="0"/>
    <xf numFmtId="175" fontId="49" fillId="0" borderId="0"/>
    <xf numFmtId="175" fontId="49" fillId="0" borderId="0"/>
    <xf numFmtId="175" fontId="49" fillId="0" borderId="0"/>
    <xf numFmtId="175" fontId="49" fillId="0" borderId="0"/>
    <xf numFmtId="175" fontId="49"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49" fillId="0" borderId="0"/>
    <xf numFmtId="0" fontId="2" fillId="0" borderId="0"/>
    <xf numFmtId="175" fontId="2" fillId="0" borderId="0"/>
    <xf numFmtId="0" fontId="43" fillId="0" borderId="0"/>
    <xf numFmtId="175" fontId="49" fillId="0" borderId="0"/>
    <xf numFmtId="175" fontId="49" fillId="0" borderId="0"/>
    <xf numFmtId="175" fontId="49" fillId="0" borderId="0"/>
    <xf numFmtId="175" fontId="49" fillId="0" borderId="0"/>
    <xf numFmtId="175" fontId="49" fillId="0" borderId="0"/>
    <xf numFmtId="175" fontId="49" fillId="0" borderId="0"/>
    <xf numFmtId="175" fontId="49"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1" fontId="22" fillId="0" borderId="0"/>
    <xf numFmtId="171" fontId="22" fillId="0" borderId="0"/>
    <xf numFmtId="175" fontId="2" fillId="0" borderId="0"/>
    <xf numFmtId="0" fontId="51" fillId="0" borderId="0"/>
    <xf numFmtId="175" fontId="2" fillId="0" borderId="0"/>
    <xf numFmtId="175" fontId="2" fillId="0" borderId="0"/>
    <xf numFmtId="175" fontId="2" fillId="0" borderId="0"/>
    <xf numFmtId="175" fontId="2" fillId="0" borderId="0"/>
    <xf numFmtId="0" fontId="2" fillId="0" borderId="0"/>
    <xf numFmtId="175" fontId="49" fillId="0" borderId="0"/>
    <xf numFmtId="175" fontId="2" fillId="0" borderId="0"/>
    <xf numFmtId="0" fontId="2" fillId="0" borderId="0"/>
    <xf numFmtId="175" fontId="2" fillId="0" borderId="0"/>
    <xf numFmtId="0" fontId="43" fillId="0" borderId="0"/>
    <xf numFmtId="175" fontId="2" fillId="0" borderId="0"/>
    <xf numFmtId="0" fontId="51" fillId="0" borderId="0"/>
    <xf numFmtId="175" fontId="2" fillId="0" borderId="0"/>
    <xf numFmtId="0" fontId="51" fillId="0" borderId="0"/>
    <xf numFmtId="175" fontId="2" fillId="0" borderId="0"/>
    <xf numFmtId="175"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175" fontId="2" fillId="0" borderId="0"/>
    <xf numFmtId="0" fontId="2" fillId="0" borderId="0"/>
    <xf numFmtId="0" fontId="2" fillId="0" borderId="0"/>
    <xf numFmtId="0" fontId="2" fillId="0" borderId="0"/>
    <xf numFmtId="0"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49" fillId="0" borderId="0"/>
    <xf numFmtId="175" fontId="49" fillId="0" borderId="0"/>
    <xf numFmtId="175" fontId="49" fillId="0" borderId="0"/>
    <xf numFmtId="175" fontId="49" fillId="0" borderId="0"/>
    <xf numFmtId="175" fontId="49" fillId="0" borderId="0"/>
    <xf numFmtId="175" fontId="49" fillId="0" borderId="0"/>
    <xf numFmtId="175" fontId="49" fillId="0" borderId="0"/>
    <xf numFmtId="175" fontId="49" fillId="0" borderId="0"/>
    <xf numFmtId="175" fontId="49" fillId="0" borderId="0"/>
    <xf numFmtId="175" fontId="49" fillId="0" borderId="0"/>
    <xf numFmtId="175" fontId="49" fillId="0" borderId="0"/>
    <xf numFmtId="175" fontId="49" fillId="0" borderId="0"/>
    <xf numFmtId="0" fontId="2" fillId="0" borderId="0"/>
    <xf numFmtId="175" fontId="49" fillId="0" borderId="0"/>
    <xf numFmtId="175" fontId="49" fillId="0" borderId="0"/>
    <xf numFmtId="175" fontId="49" fillId="0" borderId="0"/>
    <xf numFmtId="175" fontId="49" fillId="0" borderId="0"/>
    <xf numFmtId="175" fontId="49" fillId="0" borderId="0"/>
    <xf numFmtId="175" fontId="49" fillId="0" borderId="0"/>
    <xf numFmtId="175" fontId="49" fillId="0" borderId="0"/>
    <xf numFmtId="175" fontId="2" fillId="0" borderId="0"/>
    <xf numFmtId="0" fontId="2" fillId="0" borderId="0"/>
    <xf numFmtId="175" fontId="49"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0" fontId="2" fillId="0" borderId="0"/>
    <xf numFmtId="175" fontId="2" fillId="0" borderId="0"/>
    <xf numFmtId="0" fontId="2" fillId="0" borderId="0"/>
    <xf numFmtId="175" fontId="2" fillId="0" borderId="0"/>
    <xf numFmtId="0" fontId="2" fillId="0" borderId="0"/>
    <xf numFmtId="0" fontId="2" fillId="0" borderId="0"/>
    <xf numFmtId="171" fontId="2" fillId="0" borderId="0"/>
    <xf numFmtId="0" fontId="2" fillId="0" borderId="0"/>
    <xf numFmtId="171" fontId="2" fillId="0" borderId="0"/>
    <xf numFmtId="0" fontId="2" fillId="0" borderId="0"/>
    <xf numFmtId="0" fontId="2" fillId="0" borderId="0"/>
    <xf numFmtId="0" fontId="2" fillId="0" borderId="0"/>
    <xf numFmtId="175" fontId="2" fillId="0" borderId="0"/>
    <xf numFmtId="0" fontId="2" fillId="0" borderId="0"/>
    <xf numFmtId="171"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2" fillId="0" borderId="0"/>
    <xf numFmtId="0" fontId="2" fillId="0" borderId="0"/>
    <xf numFmtId="0" fontId="50" fillId="0" borderId="0"/>
    <xf numFmtId="0" fontId="2" fillId="0" borderId="0"/>
    <xf numFmtId="0" fontId="2" fillId="0" borderId="0"/>
    <xf numFmtId="175" fontId="2" fillId="0" borderId="0"/>
    <xf numFmtId="0" fontId="2" fillId="0" borderId="0"/>
    <xf numFmtId="0" fontId="50" fillId="0" borderId="0"/>
    <xf numFmtId="175" fontId="2" fillId="0" borderId="0"/>
    <xf numFmtId="0" fontId="2" fillId="0" borderId="0"/>
    <xf numFmtId="0" fontId="2" fillId="0" borderId="0"/>
    <xf numFmtId="0" fontId="2" fillId="0" borderId="0"/>
    <xf numFmtId="175" fontId="2" fillId="0" borderId="0"/>
    <xf numFmtId="0" fontId="2" fillId="0" borderId="0"/>
    <xf numFmtId="0" fontId="50" fillId="0" borderId="0"/>
    <xf numFmtId="175" fontId="2" fillId="0" borderId="0"/>
    <xf numFmtId="0" fontId="50" fillId="0" borderId="0"/>
    <xf numFmtId="175" fontId="2" fillId="0" borderId="0"/>
    <xf numFmtId="0" fontId="50" fillId="0" borderId="0"/>
    <xf numFmtId="175" fontId="2" fillId="0" borderId="0"/>
    <xf numFmtId="0" fontId="50" fillId="0" borderId="0"/>
    <xf numFmtId="175" fontId="2" fillId="0" borderId="0"/>
    <xf numFmtId="0" fontId="50" fillId="0" borderId="0"/>
    <xf numFmtId="175" fontId="2" fillId="0" borderId="0"/>
    <xf numFmtId="0" fontId="50" fillId="0" borderId="0"/>
    <xf numFmtId="175" fontId="2" fillId="0" borderId="0"/>
    <xf numFmtId="0" fontId="50" fillId="0" borderId="0"/>
    <xf numFmtId="175" fontId="2" fillId="0" borderId="0"/>
    <xf numFmtId="0" fontId="50" fillId="0" borderId="0"/>
    <xf numFmtId="175" fontId="2" fillId="0" borderId="0"/>
    <xf numFmtId="0" fontId="50" fillId="0" borderId="0"/>
    <xf numFmtId="175" fontId="2" fillId="0" borderId="0"/>
    <xf numFmtId="0" fontId="50" fillId="0" borderId="0"/>
    <xf numFmtId="175"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1" fontId="2" fillId="0" borderId="0"/>
    <xf numFmtId="0" fontId="2" fillId="0" borderId="0"/>
    <xf numFmtId="0" fontId="2" fillId="0" borderId="0"/>
    <xf numFmtId="0" fontId="2" fillId="0" borderId="0"/>
    <xf numFmtId="0" fontId="2" fillId="0" borderId="0"/>
    <xf numFmtId="0" fontId="2" fillId="0" borderId="0"/>
    <xf numFmtId="0" fontId="2" fillId="0" borderId="0"/>
    <xf numFmtId="171"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171"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171"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175"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175"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175"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2" fillId="0" borderId="0"/>
    <xf numFmtId="171" fontId="2" fillId="0" borderId="0"/>
    <xf numFmtId="0" fontId="2" fillId="0" borderId="0"/>
    <xf numFmtId="175"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6"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171"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175" fontId="2" fillId="0" borderId="0"/>
    <xf numFmtId="0" fontId="2" fillId="0" borderId="0"/>
    <xf numFmtId="0" fontId="2" fillId="0" borderId="0"/>
    <xf numFmtId="0" fontId="22" fillId="0" borderId="0"/>
    <xf numFmtId="0" fontId="2" fillId="0" borderId="0"/>
    <xf numFmtId="175"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171"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1"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0" fontId="2" fillId="0" borderId="0"/>
    <xf numFmtId="0" fontId="52" fillId="0" borderId="0"/>
    <xf numFmtId="0" fontId="22" fillId="0" borderId="0"/>
    <xf numFmtId="0" fontId="52" fillId="0" borderId="0"/>
    <xf numFmtId="0" fontId="22" fillId="0" borderId="0"/>
    <xf numFmtId="0" fontId="52" fillId="0" borderId="0"/>
    <xf numFmtId="0" fontId="22" fillId="0" borderId="0"/>
    <xf numFmtId="0" fontId="52" fillId="0" borderId="0"/>
    <xf numFmtId="0" fontId="22" fillId="0" borderId="0"/>
    <xf numFmtId="0" fontId="52" fillId="0" borderId="0"/>
    <xf numFmtId="0" fontId="22" fillId="0" borderId="0"/>
    <xf numFmtId="0" fontId="52" fillId="0" borderId="0"/>
    <xf numFmtId="0" fontId="22" fillId="0" borderId="0"/>
    <xf numFmtId="0" fontId="52" fillId="0" borderId="0"/>
    <xf numFmtId="0" fontId="2" fillId="0" borderId="0"/>
    <xf numFmtId="0" fontId="2" fillId="0" borderId="0"/>
    <xf numFmtId="0" fontId="52" fillId="0" borderId="0"/>
    <xf numFmtId="0" fontId="2" fillId="0" borderId="0"/>
    <xf numFmtId="0" fontId="2" fillId="0" borderId="0"/>
    <xf numFmtId="0" fontId="2" fillId="0" borderId="0"/>
    <xf numFmtId="0" fontId="2" fillId="0" borderId="0"/>
    <xf numFmtId="0" fontId="2" fillId="0" borderId="0"/>
    <xf numFmtId="0" fontId="2" fillId="0" borderId="0"/>
    <xf numFmtId="175" fontId="49" fillId="0" borderId="0"/>
    <xf numFmtId="0" fontId="2" fillId="0" borderId="0"/>
    <xf numFmtId="0" fontId="52" fillId="0" borderId="0"/>
    <xf numFmtId="0" fontId="2" fillId="0" borderId="0"/>
    <xf numFmtId="0" fontId="2" fillId="0" borderId="0"/>
    <xf numFmtId="0" fontId="52" fillId="0" borderId="0"/>
    <xf numFmtId="0" fontId="2" fillId="0" borderId="0"/>
    <xf numFmtId="0" fontId="2" fillId="0" borderId="0"/>
    <xf numFmtId="0" fontId="52" fillId="0" borderId="0"/>
    <xf numFmtId="0" fontId="2" fillId="0" borderId="0"/>
    <xf numFmtId="0" fontId="2" fillId="0" borderId="0"/>
    <xf numFmtId="0" fontId="52" fillId="0" borderId="0"/>
    <xf numFmtId="0" fontId="22" fillId="0" borderId="0"/>
    <xf numFmtId="0" fontId="52" fillId="0" borderId="0"/>
    <xf numFmtId="0" fontId="52" fillId="0" borderId="0"/>
    <xf numFmtId="0" fontId="52" fillId="0" borderId="0"/>
    <xf numFmtId="0" fontId="52" fillId="0" borderId="0"/>
    <xf numFmtId="0" fontId="52" fillId="0" borderId="0"/>
    <xf numFmtId="0" fontId="52" fillId="0" borderId="0"/>
    <xf numFmtId="0" fontId="2" fillId="0" borderId="0"/>
    <xf numFmtId="0" fontId="2" fillId="0" borderId="0"/>
    <xf numFmtId="0" fontId="2" fillId="0" borderId="0"/>
    <xf numFmtId="0" fontId="2" fillId="0" borderId="0"/>
    <xf numFmtId="175" fontId="49" fillId="0" borderId="0"/>
    <xf numFmtId="0" fontId="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2" fillId="0" borderId="0"/>
    <xf numFmtId="0" fontId="2" fillId="0" borderId="0"/>
    <xf numFmtId="0" fontId="2" fillId="0" borderId="0"/>
    <xf numFmtId="0" fontId="2" fillId="0" borderId="0"/>
    <xf numFmtId="175" fontId="49" fillId="0" borderId="0"/>
    <xf numFmtId="0" fontId="2" fillId="0" borderId="0"/>
    <xf numFmtId="0" fontId="52" fillId="0" borderId="0"/>
    <xf numFmtId="0" fontId="52"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49" fillId="0" borderId="0"/>
    <xf numFmtId="0" fontId="2"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175" fontId="49" fillId="0" borderId="0"/>
    <xf numFmtId="0" fontId="2" fillId="0" borderId="0"/>
    <xf numFmtId="0" fontId="2" fillId="0" borderId="0"/>
    <xf numFmtId="175" fontId="49"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1" fontId="2" fillId="0" borderId="0"/>
    <xf numFmtId="0" fontId="2" fillId="0" borderId="0"/>
    <xf numFmtId="175" fontId="4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175" fontId="49" fillId="0" borderId="0"/>
    <xf numFmtId="0" fontId="2" fillId="0" borderId="0"/>
    <xf numFmtId="0" fontId="2" fillId="0" borderId="0"/>
    <xf numFmtId="175" fontId="49" fillId="0" borderId="0"/>
    <xf numFmtId="0" fontId="2" fillId="0" borderId="0"/>
    <xf numFmtId="0" fontId="2" fillId="0" borderId="0"/>
    <xf numFmtId="175" fontId="49" fillId="0" borderId="0"/>
    <xf numFmtId="0" fontId="2" fillId="0" borderId="0"/>
    <xf numFmtId="0" fontId="2" fillId="0" borderId="0"/>
    <xf numFmtId="175" fontId="49" fillId="0" borderId="0"/>
    <xf numFmtId="0" fontId="2" fillId="0" borderId="0"/>
    <xf numFmtId="0" fontId="2" fillId="0" borderId="0"/>
    <xf numFmtId="175" fontId="49" fillId="0" borderId="0"/>
    <xf numFmtId="0" fontId="2" fillId="0" borderId="0"/>
    <xf numFmtId="0" fontId="2" fillId="0" borderId="0"/>
    <xf numFmtId="175" fontId="49" fillId="0" borderId="0"/>
    <xf numFmtId="0" fontId="2" fillId="0" borderId="0"/>
    <xf numFmtId="0" fontId="2" fillId="0" borderId="0"/>
    <xf numFmtId="175" fontId="49" fillId="0" borderId="0"/>
    <xf numFmtId="0" fontId="2" fillId="0" borderId="0"/>
    <xf numFmtId="0" fontId="2" fillId="0" borderId="0"/>
    <xf numFmtId="175" fontId="49"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175" fontId="49" fillId="0" borderId="0"/>
    <xf numFmtId="0" fontId="2" fillId="0" borderId="0"/>
    <xf numFmtId="0" fontId="2" fillId="0" borderId="0"/>
    <xf numFmtId="175" fontId="49" fillId="0" borderId="0"/>
    <xf numFmtId="0" fontId="2" fillId="0" borderId="0"/>
    <xf numFmtId="0" fontId="2" fillId="0" borderId="0"/>
    <xf numFmtId="175" fontId="49" fillId="0" borderId="0"/>
    <xf numFmtId="0" fontId="2" fillId="0" borderId="0"/>
    <xf numFmtId="0" fontId="2" fillId="0" borderId="0"/>
    <xf numFmtId="175" fontId="49" fillId="0" borderId="0"/>
    <xf numFmtId="0" fontId="2" fillId="0" borderId="0"/>
    <xf numFmtId="0" fontId="2" fillId="0" borderId="0"/>
    <xf numFmtId="175" fontId="49" fillId="0" borderId="0"/>
    <xf numFmtId="0" fontId="2" fillId="0" borderId="0"/>
    <xf numFmtId="0" fontId="2" fillId="0" borderId="0"/>
    <xf numFmtId="175" fontId="49"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5" fontId="4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1"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0"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0" fontId="22" fillId="0" borderId="0"/>
    <xf numFmtId="175" fontId="22" fillId="0" borderId="0"/>
    <xf numFmtId="175" fontId="22" fillId="0" borderId="0"/>
    <xf numFmtId="175" fontId="22" fillId="0" borderId="0"/>
    <xf numFmtId="175" fontId="22" fillId="0" borderId="0"/>
    <xf numFmtId="175" fontId="22" fillId="0" borderId="0"/>
    <xf numFmtId="0"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0"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0"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0" fontId="22" fillId="0" borderId="0"/>
    <xf numFmtId="0" fontId="2" fillId="0" borderId="0"/>
    <xf numFmtId="0" fontId="22" fillId="0" borderId="0"/>
    <xf numFmtId="0" fontId="22" fillId="0" borderId="0"/>
    <xf numFmtId="175" fontId="49" fillId="0" borderId="0"/>
    <xf numFmtId="0" fontId="22" fillId="0" borderId="0"/>
    <xf numFmtId="0" fontId="2" fillId="0" borderId="0"/>
    <xf numFmtId="0" fontId="22" fillId="0" borderId="0"/>
    <xf numFmtId="0" fontId="22" fillId="0" borderId="0"/>
    <xf numFmtId="175" fontId="49" fillId="0" borderId="0"/>
    <xf numFmtId="0" fontId="22" fillId="0" borderId="0"/>
    <xf numFmtId="0" fontId="2" fillId="0" borderId="0"/>
    <xf numFmtId="0" fontId="22" fillId="0" borderId="0"/>
    <xf numFmtId="0" fontId="22" fillId="0" borderId="0"/>
    <xf numFmtId="175" fontId="49" fillId="0" borderId="0"/>
    <xf numFmtId="0" fontId="22" fillId="0" borderId="0"/>
    <xf numFmtId="0" fontId="2" fillId="0" borderId="0"/>
    <xf numFmtId="0" fontId="22" fillId="0" borderId="0"/>
    <xf numFmtId="0" fontId="22" fillId="0" borderId="0"/>
    <xf numFmtId="175" fontId="49" fillId="0" borderId="0"/>
    <xf numFmtId="0" fontId="22" fillId="0" borderId="0"/>
    <xf numFmtId="0" fontId="2" fillId="0" borderId="0"/>
    <xf numFmtId="0" fontId="22" fillId="0" borderId="0"/>
    <xf numFmtId="0" fontId="22" fillId="0" borderId="0"/>
    <xf numFmtId="175" fontId="49" fillId="0" borderId="0"/>
    <xf numFmtId="0" fontId="22" fillId="0" borderId="0"/>
    <xf numFmtId="0" fontId="2" fillId="0" borderId="0"/>
    <xf numFmtId="0" fontId="22" fillId="0" borderId="0"/>
    <xf numFmtId="0" fontId="22" fillId="0" borderId="0"/>
    <xf numFmtId="175" fontId="49" fillId="0" borderId="0"/>
    <xf numFmtId="0"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0"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0" fontId="22" fillId="0" borderId="0"/>
    <xf numFmtId="175" fontId="22" fillId="0" borderId="0"/>
    <xf numFmtId="175" fontId="22" fillId="0" borderId="0"/>
    <xf numFmtId="175" fontId="22" fillId="0" borderId="0"/>
    <xf numFmtId="175" fontId="22" fillId="0" borderId="0"/>
    <xf numFmtId="175" fontId="22" fillId="0" borderId="0"/>
    <xf numFmtId="0"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0"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0"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0" fontId="22" fillId="0" borderId="0"/>
    <xf numFmtId="0" fontId="2" fillId="0" borderId="0"/>
    <xf numFmtId="0" fontId="22" fillId="0" borderId="0"/>
    <xf numFmtId="0" fontId="22" fillId="0" borderId="0"/>
    <xf numFmtId="175" fontId="49" fillId="0" borderId="0"/>
    <xf numFmtId="0" fontId="22" fillId="0" borderId="0"/>
    <xf numFmtId="0" fontId="2" fillId="0" borderId="0"/>
    <xf numFmtId="0" fontId="22" fillId="0" borderId="0"/>
    <xf numFmtId="0" fontId="22" fillId="0" borderId="0"/>
    <xf numFmtId="175" fontId="49" fillId="0" borderId="0"/>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xf numFmtId="0" fontId="2" fillId="0" borderId="0">
      <alignment vertical="top"/>
    </xf>
    <xf numFmtId="0" fontId="2" fillId="0" borderId="0">
      <alignment vertical="top"/>
    </xf>
    <xf numFmtId="0" fontId="2" fillId="0" borderId="0"/>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2" fillId="0" borderId="0"/>
    <xf numFmtId="0" fontId="2" fillId="0" borderId="0">
      <alignment vertical="top"/>
    </xf>
    <xf numFmtId="175" fontId="49" fillId="0" borderId="0"/>
    <xf numFmtId="0" fontId="2" fillId="0" borderId="0">
      <alignment vertical="top"/>
    </xf>
    <xf numFmtId="0" fontId="2" fillId="0" borderId="0"/>
    <xf numFmtId="0" fontId="22" fillId="0" borderId="0"/>
    <xf numFmtId="0" fontId="2" fillId="0" borderId="0"/>
    <xf numFmtId="0" fontId="22" fillId="0" borderId="0"/>
    <xf numFmtId="0" fontId="22" fillId="0" borderId="0"/>
    <xf numFmtId="175" fontId="49" fillId="0" borderId="0"/>
    <xf numFmtId="0" fontId="22" fillId="0" borderId="0"/>
    <xf numFmtId="0" fontId="2" fillId="0" borderId="0"/>
    <xf numFmtId="0" fontId="22" fillId="0" borderId="0"/>
    <xf numFmtId="0" fontId="22" fillId="0" borderId="0"/>
    <xf numFmtId="175" fontId="49" fillId="0" borderId="0"/>
    <xf numFmtId="0" fontId="2" fillId="0" borderId="0"/>
    <xf numFmtId="0" fontId="2" fillId="0" borderId="0"/>
    <xf numFmtId="175" fontId="49" fillId="0" borderId="0"/>
    <xf numFmtId="0" fontId="2" fillId="0" borderId="0"/>
    <xf numFmtId="0" fontId="2" fillId="0" borderId="0"/>
    <xf numFmtId="0" fontId="2" fillId="0" borderId="0"/>
    <xf numFmtId="0" fontId="22" fillId="0" borderId="0"/>
    <xf numFmtId="0" fontId="22" fillId="0" borderId="0"/>
    <xf numFmtId="0" fontId="22" fillId="0" borderId="0"/>
    <xf numFmtId="0" fontId="22" fillId="0" borderId="0"/>
    <xf numFmtId="0" fontId="2" fillId="0" borderId="0">
      <alignment vertical="top"/>
    </xf>
    <xf numFmtId="171" fontId="2" fillId="0" borderId="0"/>
    <xf numFmtId="0" fontId="2" fillId="0" borderId="0">
      <alignment vertical="top"/>
    </xf>
    <xf numFmtId="175" fontId="49" fillId="0" borderId="0"/>
    <xf numFmtId="0" fontId="2" fillId="0" borderId="0"/>
    <xf numFmtId="0" fontId="2" fillId="0" borderId="0"/>
    <xf numFmtId="0" fontId="2" fillId="0" borderId="0"/>
    <xf numFmtId="0" fontId="2" fillId="0" borderId="0">
      <alignment vertical="top"/>
    </xf>
    <xf numFmtId="0" fontId="2" fillId="0" borderId="0"/>
    <xf numFmtId="0" fontId="2" fillId="0" borderId="0"/>
    <xf numFmtId="0" fontId="2" fillId="0" borderId="0"/>
    <xf numFmtId="0" fontId="2" fillId="0" borderId="0"/>
    <xf numFmtId="0" fontId="2" fillId="0" borderId="0"/>
    <xf numFmtId="0" fontId="2" fillId="0" borderId="0">
      <alignment vertical="top"/>
    </xf>
    <xf numFmtId="0" fontId="2" fillId="0" borderId="0">
      <alignment vertical="top"/>
    </xf>
    <xf numFmtId="0" fontId="22" fillId="0" borderId="0"/>
    <xf numFmtId="0" fontId="2" fillId="0" borderId="0">
      <alignment vertical="top"/>
    </xf>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 fillId="0" borderId="0"/>
    <xf numFmtId="0" fontId="22" fillId="0" borderId="0"/>
    <xf numFmtId="0" fontId="22" fillId="0" borderId="0"/>
    <xf numFmtId="175" fontId="49"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 fillId="0" borderId="0"/>
    <xf numFmtId="0" fontId="22" fillId="0" borderId="0"/>
    <xf numFmtId="0" fontId="22" fillId="0" borderId="0"/>
    <xf numFmtId="175" fontId="49" fillId="0" borderId="0"/>
    <xf numFmtId="0" fontId="22" fillId="0" borderId="0"/>
    <xf numFmtId="0" fontId="22" fillId="0" borderId="0"/>
    <xf numFmtId="0" fontId="22" fillId="0" borderId="0"/>
    <xf numFmtId="0" fontId="22" fillId="0" borderId="0"/>
    <xf numFmtId="0" fontId="2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2" fillId="0" borderId="0"/>
    <xf numFmtId="0" fontId="22" fillId="0" borderId="0"/>
    <xf numFmtId="175" fontId="49" fillId="0" borderId="0"/>
    <xf numFmtId="175" fontId="49" fillId="0" borderId="0"/>
    <xf numFmtId="0" fontId="22" fillId="0" borderId="0"/>
    <xf numFmtId="0" fontId="2" fillId="0" borderId="0"/>
    <xf numFmtId="0" fontId="22" fillId="0" borderId="0"/>
    <xf numFmtId="0" fontId="22" fillId="0" borderId="0"/>
    <xf numFmtId="175" fontId="49" fillId="0" borderId="0"/>
    <xf numFmtId="0" fontId="22" fillId="0" borderId="0"/>
    <xf numFmtId="0" fontId="2" fillId="0" borderId="0"/>
    <xf numFmtId="0" fontId="22" fillId="0" borderId="0"/>
    <xf numFmtId="0" fontId="22" fillId="0" borderId="0"/>
    <xf numFmtId="175" fontId="49" fillId="0" borderId="0"/>
    <xf numFmtId="0" fontId="22" fillId="0" borderId="0"/>
    <xf numFmtId="0" fontId="2" fillId="0" borderId="0"/>
    <xf numFmtId="0" fontId="22" fillId="0" borderId="0"/>
    <xf numFmtId="0" fontId="22" fillId="0" borderId="0"/>
    <xf numFmtId="175" fontId="4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1"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175" fontId="2" fillId="0" borderId="0"/>
    <xf numFmtId="0" fontId="50" fillId="0" borderId="0"/>
    <xf numFmtId="0" fontId="22" fillId="0" borderId="0"/>
    <xf numFmtId="0" fontId="53" fillId="0" borderId="0"/>
    <xf numFmtId="0" fontId="50" fillId="0" borderId="0"/>
    <xf numFmtId="0" fontId="53" fillId="0" borderId="0"/>
    <xf numFmtId="171" fontId="22" fillId="0" borderId="0"/>
    <xf numFmtId="0" fontId="53" fillId="0" borderId="0"/>
    <xf numFmtId="0" fontId="50" fillId="0" borderId="0"/>
    <xf numFmtId="0" fontId="22" fillId="0" borderId="0"/>
    <xf numFmtId="0" fontId="22" fillId="0" borderId="0"/>
    <xf numFmtId="0" fontId="53" fillId="0" borderId="0"/>
    <xf numFmtId="0" fontId="50" fillId="0" borderId="0"/>
    <xf numFmtId="0" fontId="53" fillId="0" borderId="0"/>
    <xf numFmtId="0" fontId="53" fillId="0" borderId="0"/>
    <xf numFmtId="0" fontId="50" fillId="0" borderId="0"/>
    <xf numFmtId="0" fontId="53" fillId="0" borderId="0"/>
    <xf numFmtId="0" fontId="53" fillId="0" borderId="0"/>
    <xf numFmtId="0" fontId="50" fillId="0" borderId="0"/>
    <xf numFmtId="0" fontId="54" fillId="0" borderId="0"/>
    <xf numFmtId="0" fontId="50" fillId="0" borderId="0"/>
    <xf numFmtId="0" fontId="54" fillId="0" borderId="0"/>
    <xf numFmtId="0" fontId="50" fillId="0" borderId="0"/>
    <xf numFmtId="0" fontId="53" fillId="0" borderId="0"/>
    <xf numFmtId="0" fontId="5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 fillId="0" borderId="0"/>
    <xf numFmtId="0" fontId="22" fillId="0" borderId="0"/>
    <xf numFmtId="0" fontId="22" fillId="0" borderId="0"/>
    <xf numFmtId="0" fontId="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171"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2" fillId="0" borderId="0"/>
    <xf numFmtId="0" fontId="22" fillId="0" borderId="0"/>
    <xf numFmtId="171" fontId="2" fillId="0" borderId="0"/>
    <xf numFmtId="175"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0"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171"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0" fillId="0" borderId="0"/>
    <xf numFmtId="0" fontId="2" fillId="0" borderId="0"/>
    <xf numFmtId="0" fontId="2" fillId="0" borderId="0"/>
    <xf numFmtId="0" fontId="2" fillId="0" borderId="0"/>
    <xf numFmtId="0" fontId="2" fillId="0" borderId="0"/>
    <xf numFmtId="0" fontId="2" fillId="0" borderId="0"/>
    <xf numFmtId="0" fontId="2" fillId="0" borderId="0"/>
    <xf numFmtId="0" fontId="50" fillId="0" borderId="0"/>
    <xf numFmtId="0" fontId="2" fillId="0" borderId="0"/>
    <xf numFmtId="0" fontId="2" fillId="0" borderId="0"/>
    <xf numFmtId="0" fontId="50" fillId="0" borderId="0"/>
    <xf numFmtId="0" fontId="2" fillId="0" borderId="0"/>
    <xf numFmtId="0" fontId="2" fillId="0" borderId="0"/>
    <xf numFmtId="0" fontId="50"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2" fillId="0" borderId="0"/>
    <xf numFmtId="0" fontId="22" fillId="0" borderId="0"/>
    <xf numFmtId="0" fontId="55" fillId="0" borderId="0"/>
    <xf numFmtId="0" fontId="22" fillId="0" borderId="0"/>
    <xf numFmtId="0" fontId="2" fillId="0" borderId="0"/>
    <xf numFmtId="0" fontId="2" fillId="0" borderId="0"/>
    <xf numFmtId="0" fontId="2" fillId="0" borderId="0"/>
    <xf numFmtId="0" fontId="2" fillId="0" borderId="0"/>
    <xf numFmtId="173" fontId="2" fillId="0" borderId="0"/>
    <xf numFmtId="175" fontId="2" fillId="0" borderId="0"/>
    <xf numFmtId="0" fontId="50" fillId="0" borderId="0"/>
    <xf numFmtId="0" fontId="2" fillId="0" borderId="0"/>
    <xf numFmtId="0" fontId="2" fillId="0" borderId="0"/>
    <xf numFmtId="0" fontId="50" fillId="0" borderId="0"/>
    <xf numFmtId="0" fontId="2" fillId="0" borderId="0"/>
    <xf numFmtId="0" fontId="2" fillId="0" borderId="0"/>
    <xf numFmtId="0" fontId="2" fillId="0" borderId="0"/>
    <xf numFmtId="0" fontId="50" fillId="0" borderId="0"/>
    <xf numFmtId="0" fontId="2" fillId="0" borderId="0"/>
    <xf numFmtId="0" fontId="2" fillId="0" borderId="0"/>
    <xf numFmtId="0" fontId="2" fillId="0" borderId="0"/>
    <xf numFmtId="0" fontId="2" fillId="0" borderId="0"/>
    <xf numFmtId="0" fontId="50" fillId="0" borderId="0"/>
    <xf numFmtId="0" fontId="2" fillId="0" borderId="0"/>
    <xf numFmtId="0" fontId="2" fillId="0" borderId="0"/>
    <xf numFmtId="0" fontId="50" fillId="0" borderId="0"/>
    <xf numFmtId="0" fontId="2" fillId="0" borderId="0"/>
    <xf numFmtId="0" fontId="2" fillId="0" borderId="0"/>
    <xf numFmtId="0" fontId="2" fillId="0" borderId="0"/>
    <xf numFmtId="0" fontId="2" fillId="0" borderId="0"/>
    <xf numFmtId="0" fontId="5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 fillId="0" borderId="0"/>
    <xf numFmtId="0" fontId="22" fillId="0" borderId="0"/>
    <xf numFmtId="0" fontId="22" fillId="0" borderId="0"/>
    <xf numFmtId="0" fontId="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2" fillId="0" borderId="0"/>
    <xf numFmtId="0" fontId="2" fillId="0" borderId="0"/>
    <xf numFmtId="0" fontId="2" fillId="0" borderId="0"/>
    <xf numFmtId="0" fontId="22" fillId="0" borderId="0"/>
    <xf numFmtId="0" fontId="2" fillId="0" borderId="0"/>
    <xf numFmtId="0" fontId="22" fillId="0" borderId="0"/>
    <xf numFmtId="171" fontId="2" fillId="0" borderId="0"/>
    <xf numFmtId="171" fontId="2" fillId="0" borderId="0"/>
    <xf numFmtId="171" fontId="2" fillId="0" borderId="0"/>
    <xf numFmtId="0" fontId="22" fillId="0" borderId="0"/>
    <xf numFmtId="0" fontId="22" fillId="0" borderId="0"/>
    <xf numFmtId="171" fontId="2" fillId="0" borderId="0"/>
    <xf numFmtId="0" fontId="2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2" fillId="0" borderId="0"/>
    <xf numFmtId="0" fontId="22" fillId="0" borderId="0"/>
    <xf numFmtId="0" fontId="2" fillId="0" borderId="0"/>
    <xf numFmtId="0" fontId="50"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50"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50"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2" fillId="0" borderId="0"/>
    <xf numFmtId="0" fontId="22" fillId="0" borderId="0"/>
    <xf numFmtId="0" fontId="2" fillId="0" borderId="0"/>
    <xf numFmtId="0" fontId="50"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2" fillId="0" borderId="0"/>
    <xf numFmtId="0" fontId="22" fillId="0" borderId="0"/>
    <xf numFmtId="0" fontId="2" fillId="0" borderId="0"/>
    <xf numFmtId="0" fontId="50"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23" borderId="7"/>
    <xf numFmtId="0" fontId="1" fillId="32" borderId="23"/>
    <xf numFmtId="0" fontId="2" fillId="23" borderId="7"/>
    <xf numFmtId="0" fontId="1" fillId="32" borderId="23"/>
    <xf numFmtId="0" fontId="2" fillId="23" borderId="7"/>
    <xf numFmtId="0" fontId="2" fillId="23" borderId="7"/>
    <xf numFmtId="0" fontId="2" fillId="23" borderId="7"/>
    <xf numFmtId="0" fontId="22" fillId="0" borderId="0"/>
    <xf numFmtId="0" fontId="22" fillId="0" borderId="0"/>
    <xf numFmtId="0" fontId="2" fillId="23" borderId="7"/>
    <xf numFmtId="0" fontId="1" fillId="32" borderId="23"/>
    <xf numFmtId="0" fontId="1" fillId="32" borderId="23"/>
    <xf numFmtId="0" fontId="22" fillId="0" borderId="0"/>
    <xf numFmtId="0" fontId="22" fillId="0" borderId="0"/>
    <xf numFmtId="0" fontId="1" fillId="32" borderId="23"/>
    <xf numFmtId="0" fontId="2" fillId="23" borderId="7"/>
    <xf numFmtId="0" fontId="2" fillId="23" borderId="7"/>
    <xf numFmtId="0" fontId="22" fillId="0" borderId="0"/>
    <xf numFmtId="0" fontId="22" fillId="0" borderId="0"/>
    <xf numFmtId="0" fontId="2" fillId="23" borderId="7"/>
    <xf numFmtId="0" fontId="2" fillId="23" borderId="7"/>
    <xf numFmtId="0" fontId="2" fillId="23" borderId="7"/>
    <xf numFmtId="0" fontId="2" fillId="23" borderId="7"/>
    <xf numFmtId="0" fontId="22" fillId="0" borderId="0"/>
    <xf numFmtId="0" fontId="22" fillId="0" borderId="0"/>
    <xf numFmtId="0" fontId="2" fillId="23" borderId="7"/>
    <xf numFmtId="0" fontId="2" fillId="23" borderId="7"/>
    <xf numFmtId="0" fontId="2" fillId="23" borderId="7"/>
    <xf numFmtId="0" fontId="2" fillId="23" borderId="7"/>
    <xf numFmtId="0" fontId="22" fillId="0" borderId="0"/>
    <xf numFmtId="0" fontId="22" fillId="0" borderId="0"/>
    <xf numFmtId="0" fontId="2" fillId="23" borderId="7"/>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22" fillId="32" borderId="23"/>
    <xf numFmtId="0" fontId="22" fillId="32" borderId="23"/>
    <xf numFmtId="0" fontId="22" fillId="32" borderId="23"/>
    <xf numFmtId="0" fontId="22" fillId="0" borderId="0"/>
    <xf numFmtId="0" fontId="22" fillId="0" borderId="0"/>
    <xf numFmtId="0" fontId="22" fillId="32" borderId="23"/>
    <xf numFmtId="0" fontId="2" fillId="23" borderId="7"/>
    <xf numFmtId="0" fontId="2" fillId="23" borderId="7"/>
    <xf numFmtId="0" fontId="22" fillId="0" borderId="0"/>
    <xf numFmtId="0" fontId="22" fillId="0" borderId="0"/>
    <xf numFmtId="0" fontId="2" fillId="23" borderId="7"/>
    <xf numFmtId="0" fontId="2" fillId="23" borderId="7"/>
    <xf numFmtId="0" fontId="22" fillId="32" borderId="23"/>
    <xf numFmtId="0" fontId="22" fillId="32" borderId="23"/>
    <xf numFmtId="0" fontId="22" fillId="32" borderId="23"/>
    <xf numFmtId="0" fontId="22" fillId="0" borderId="0"/>
    <xf numFmtId="0" fontId="22" fillId="0" borderId="0"/>
    <xf numFmtId="0" fontId="22" fillId="32" borderId="23"/>
    <xf numFmtId="0" fontId="1" fillId="23" borderId="7"/>
    <xf numFmtId="0" fontId="2" fillId="23" borderId="7"/>
    <xf numFmtId="0" fontId="2" fillId="23" borderId="7"/>
    <xf numFmtId="0" fontId="22" fillId="0" borderId="0"/>
    <xf numFmtId="0" fontId="22" fillId="0" borderId="0"/>
    <xf numFmtId="0" fontId="2" fillId="23" borderId="7"/>
    <xf numFmtId="0" fontId="2" fillId="23" borderId="7"/>
    <xf numFmtId="0" fontId="2" fillId="23" borderId="7"/>
    <xf numFmtId="0" fontId="2" fillId="23" borderId="7"/>
    <xf numFmtId="0" fontId="22" fillId="0" borderId="0"/>
    <xf numFmtId="0" fontId="22" fillId="0" borderId="0"/>
    <xf numFmtId="0" fontId="2" fillId="23" borderId="7"/>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22" fillId="0" borderId="0"/>
    <xf numFmtId="0" fontId="1" fillId="32" borderId="23"/>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1" fillId="32" borderId="23"/>
    <xf numFmtId="0" fontId="22" fillId="0" borderId="0"/>
    <xf numFmtId="0" fontId="22" fillId="0" borderId="0"/>
    <xf numFmtId="0" fontId="1" fillId="32" borderId="23"/>
    <xf numFmtId="0" fontId="1" fillId="32" borderId="23"/>
    <xf numFmtId="0" fontId="1" fillId="32" borderId="23"/>
    <xf numFmtId="0" fontId="22" fillId="0" borderId="0"/>
    <xf numFmtId="0" fontId="34" fillId="30" borderId="20"/>
    <xf numFmtId="0" fontId="34" fillId="30" borderId="20"/>
    <xf numFmtId="0" fontId="34" fillId="30" borderId="20"/>
    <xf numFmtId="0" fontId="34" fillId="30" borderId="20"/>
    <xf numFmtId="0" fontId="22" fillId="0" borderId="0"/>
    <xf numFmtId="0" fontId="22" fillId="0" borderId="0"/>
    <xf numFmtId="0" fontId="34" fillId="30" borderId="20"/>
    <xf numFmtId="0" fontId="34" fillId="30" borderId="20"/>
    <xf numFmtId="0" fontId="34" fillId="30" borderId="20"/>
    <xf numFmtId="0" fontId="34" fillId="30" borderId="20"/>
    <xf numFmtId="0" fontId="22" fillId="0" borderId="0"/>
    <xf numFmtId="0" fontId="22" fillId="0" borderId="0"/>
    <xf numFmtId="0" fontId="34" fillId="30" borderId="20"/>
    <xf numFmtId="0" fontId="34" fillId="30" borderId="20"/>
    <xf numFmtId="0" fontId="34" fillId="30" borderId="20"/>
    <xf numFmtId="0" fontId="34" fillId="30" borderId="20"/>
    <xf numFmtId="0" fontId="22" fillId="0" borderId="0"/>
    <xf numFmtId="0" fontId="22" fillId="0" borderId="0"/>
    <xf numFmtId="0" fontId="34" fillId="30" borderId="20"/>
    <xf numFmtId="0" fontId="34" fillId="30" borderId="20"/>
    <xf numFmtId="0" fontId="34" fillId="30" borderId="20"/>
    <xf numFmtId="0" fontId="34" fillId="30" borderId="20"/>
    <xf numFmtId="0" fontId="22" fillId="0" borderId="0"/>
    <xf numFmtId="0" fontId="22" fillId="0" borderId="0"/>
    <xf numFmtId="0" fontId="34" fillId="30" borderId="20"/>
    <xf numFmtId="0" fontId="34" fillId="30" borderId="20"/>
    <xf numFmtId="0" fontId="34" fillId="30" borderId="20"/>
    <xf numFmtId="0" fontId="22" fillId="0" borderId="0"/>
    <xf numFmtId="0" fontId="22" fillId="0" borderId="0"/>
    <xf numFmtId="0" fontId="34" fillId="30" borderId="20"/>
    <xf numFmtId="9" fontId="2" fillId="0" borderId="0"/>
    <xf numFmtId="9" fontId="2" fillId="0" borderId="0"/>
    <xf numFmtId="9" fontId="2" fillId="0" borderId="0"/>
    <xf numFmtId="9" fontId="2" fillId="0" borderId="0"/>
    <xf numFmtId="0" fontId="22" fillId="0" borderId="0"/>
    <xf numFmtId="0" fontId="22" fillId="0" borderId="0"/>
    <xf numFmtId="9" fontId="2" fillId="0" borderId="0"/>
    <xf numFmtId="9" fontId="2" fillId="0" borderId="0"/>
    <xf numFmtId="9" fontId="2" fillId="0" borderId="0"/>
    <xf numFmtId="9" fontId="2" fillId="0" borderId="0"/>
    <xf numFmtId="0" fontId="22" fillId="0" borderId="0"/>
    <xf numFmtId="0" fontId="22" fillId="0" borderId="0"/>
    <xf numFmtId="9" fontId="2" fillId="0" borderId="0"/>
    <xf numFmtId="9" fontId="2" fillId="0" borderId="0"/>
    <xf numFmtId="9" fontId="2" fillId="0" borderId="0"/>
    <xf numFmtId="9" fontId="2" fillId="0" borderId="0"/>
    <xf numFmtId="0" fontId="22" fillId="0" borderId="0"/>
    <xf numFmtId="0" fontId="22" fillId="0" borderId="0"/>
    <xf numFmtId="9" fontId="2" fillId="0" borderId="0"/>
    <xf numFmtId="9" fontId="2" fillId="0" borderId="0"/>
    <xf numFmtId="9" fontId="2" fillId="0" borderId="0"/>
    <xf numFmtId="9" fontId="2" fillId="0" borderId="0"/>
    <xf numFmtId="0" fontId="22" fillId="0" borderId="0"/>
    <xf numFmtId="0" fontId="22" fillId="0" borderId="0"/>
    <xf numFmtId="9" fontId="2" fillId="0" borderId="0"/>
    <xf numFmtId="0" fontId="22" fillId="0" borderId="0"/>
    <xf numFmtId="0" fontId="34" fillId="30" borderId="20"/>
    <xf numFmtId="0" fontId="12" fillId="20" borderId="8"/>
    <xf numFmtId="0" fontId="12" fillId="20" borderId="8"/>
    <xf numFmtId="0" fontId="22" fillId="0" borderId="0"/>
    <xf numFmtId="0" fontId="34" fillId="30" borderId="20"/>
    <xf numFmtId="0" fontId="22" fillId="0" borderId="0"/>
    <xf numFmtId="0" fontId="12" fillId="20" borderId="8"/>
    <xf numFmtId="0" fontId="12" fillId="20" borderId="8"/>
    <xf numFmtId="0" fontId="12" fillId="20" borderId="8"/>
    <xf numFmtId="0" fontId="22" fillId="0" borderId="0"/>
    <xf numFmtId="0" fontId="22" fillId="0" borderId="0"/>
    <xf numFmtId="0" fontId="12" fillId="20" borderId="8"/>
    <xf numFmtId="0" fontId="12" fillId="20" borderId="8"/>
    <xf numFmtId="0" fontId="12" fillId="20" borderId="8"/>
    <xf numFmtId="0" fontId="22" fillId="0" borderId="0"/>
    <xf numFmtId="0" fontId="22" fillId="0" borderId="0"/>
    <xf numFmtId="0" fontId="12" fillId="20" borderId="8"/>
    <xf numFmtId="0" fontId="34" fillId="30" borderId="20"/>
    <xf numFmtId="0" fontId="34" fillId="30" borderId="20"/>
    <xf numFmtId="0" fontId="34" fillId="30" borderId="20"/>
    <xf numFmtId="0" fontId="22" fillId="0" borderId="0"/>
    <xf numFmtId="0" fontId="22" fillId="0" borderId="0"/>
    <xf numFmtId="0" fontId="34" fillId="30" borderId="20"/>
    <xf numFmtId="0" fontId="34" fillId="30" borderId="20"/>
    <xf numFmtId="0" fontId="34" fillId="30" borderId="20"/>
    <xf numFmtId="0" fontId="34" fillId="30" borderId="20"/>
    <xf numFmtId="0" fontId="22" fillId="0" borderId="0"/>
    <xf numFmtId="0" fontId="22" fillId="0" borderId="0"/>
    <xf numFmtId="0" fontId="34" fillId="30" borderId="20"/>
    <xf numFmtId="0" fontId="34" fillId="30" borderId="20"/>
    <xf numFmtId="0" fontId="34" fillId="30" borderId="20"/>
    <xf numFmtId="0" fontId="34" fillId="30" borderId="20"/>
    <xf numFmtId="0" fontId="22" fillId="0" borderId="0"/>
    <xf numFmtId="0" fontId="22" fillId="0" borderId="0"/>
    <xf numFmtId="0" fontId="34" fillId="30" borderId="20"/>
    <xf numFmtId="0" fontId="34" fillId="30" borderId="20"/>
    <xf numFmtId="0" fontId="34" fillId="30" borderId="20"/>
    <xf numFmtId="0" fontId="34" fillId="30" borderId="20"/>
    <xf numFmtId="0" fontId="22" fillId="0" borderId="0"/>
    <xf numFmtId="0" fontId="22" fillId="0" borderId="0"/>
    <xf numFmtId="0" fontId="34" fillId="30" borderId="20"/>
    <xf numFmtId="0" fontId="34" fillId="30" borderId="20"/>
    <xf numFmtId="0" fontId="34" fillId="30" borderId="20"/>
    <xf numFmtId="0" fontId="22" fillId="0" borderId="0"/>
    <xf numFmtId="0" fontId="56" fillId="0" borderId="0"/>
    <xf numFmtId="0" fontId="56" fillId="0" borderId="0"/>
    <xf numFmtId="0" fontId="56" fillId="0" borderId="0"/>
    <xf numFmtId="0" fontId="22" fillId="0" borderId="0"/>
    <xf numFmtId="0" fontId="22" fillId="0" borderId="0"/>
    <xf numFmtId="0" fontId="56" fillId="0" borderId="0"/>
    <xf numFmtId="0" fontId="38" fillId="0" borderId="0"/>
    <xf numFmtId="0" fontId="38" fillId="0" borderId="0"/>
    <xf numFmtId="0" fontId="22" fillId="0" borderId="0"/>
    <xf numFmtId="0" fontId="22" fillId="0" borderId="0"/>
    <xf numFmtId="0" fontId="38" fillId="0" borderId="0"/>
    <xf numFmtId="0" fontId="38" fillId="0" borderId="0"/>
    <xf numFmtId="0" fontId="13" fillId="0" borderId="0"/>
    <xf numFmtId="0" fontId="38" fillId="0" borderId="0"/>
    <xf numFmtId="0" fontId="13" fillId="0" borderId="0"/>
    <xf numFmtId="0" fontId="13" fillId="0" borderId="0"/>
    <xf numFmtId="0" fontId="13" fillId="0" borderId="0"/>
    <xf numFmtId="0" fontId="22" fillId="0" borderId="0"/>
    <xf numFmtId="0" fontId="22" fillId="0" borderId="0"/>
    <xf numFmtId="0" fontId="13" fillId="0" borderId="0"/>
    <xf numFmtId="0" fontId="38" fillId="0" borderId="0"/>
    <xf numFmtId="0" fontId="38" fillId="0" borderId="0"/>
    <xf numFmtId="0" fontId="22" fillId="0" borderId="0"/>
    <xf numFmtId="0" fontId="22" fillId="0" borderId="0"/>
    <xf numFmtId="0" fontId="38" fillId="0" borderId="0"/>
    <xf numFmtId="0" fontId="13" fillId="0" borderId="0"/>
    <xf numFmtId="0" fontId="13" fillId="0" borderId="0"/>
    <xf numFmtId="0" fontId="22" fillId="0" borderId="0"/>
    <xf numFmtId="0" fontId="22" fillId="0" borderId="0"/>
    <xf numFmtId="0" fontId="13" fillId="0" borderId="0"/>
    <xf numFmtId="0" fontId="13" fillId="0" borderId="0"/>
    <xf numFmtId="0" fontId="13" fillId="0" borderId="0"/>
    <xf numFmtId="0" fontId="13" fillId="0" borderId="0"/>
    <xf numFmtId="0" fontId="22" fillId="0" borderId="0"/>
    <xf numFmtId="0" fontId="22" fillId="0" borderId="0"/>
    <xf numFmtId="0" fontId="13" fillId="0" borderId="0"/>
    <xf numFmtId="0" fontId="13" fillId="0" borderId="0"/>
    <xf numFmtId="0" fontId="13" fillId="0" borderId="0"/>
    <xf numFmtId="0" fontId="13" fillId="0" borderId="0"/>
    <xf numFmtId="0" fontId="22" fillId="0" borderId="0"/>
    <xf numFmtId="0" fontId="22" fillId="0" borderId="0"/>
    <xf numFmtId="0" fontId="13" fillId="0" borderId="0"/>
    <xf numFmtId="0" fontId="38" fillId="0" borderId="0"/>
    <xf numFmtId="0" fontId="38" fillId="0" borderId="0"/>
    <xf numFmtId="0" fontId="22" fillId="0" borderId="0"/>
    <xf numFmtId="0" fontId="22" fillId="0" borderId="0"/>
    <xf numFmtId="0" fontId="38" fillId="0" borderId="0"/>
    <xf numFmtId="0" fontId="38" fillId="0" borderId="0"/>
    <xf numFmtId="0" fontId="38" fillId="0" borderId="0"/>
    <xf numFmtId="0" fontId="38" fillId="0" borderId="0"/>
    <xf numFmtId="0" fontId="22" fillId="0" borderId="0"/>
    <xf numFmtId="0" fontId="22" fillId="0" borderId="0"/>
    <xf numFmtId="0" fontId="38" fillId="0" borderId="0"/>
    <xf numFmtId="0" fontId="38" fillId="0" borderId="0"/>
    <xf numFmtId="0" fontId="38" fillId="0" borderId="0"/>
    <xf numFmtId="0" fontId="38" fillId="0" borderId="0"/>
    <xf numFmtId="0" fontId="22" fillId="0" borderId="0"/>
    <xf numFmtId="0" fontId="22" fillId="0" borderId="0"/>
    <xf numFmtId="0" fontId="38" fillId="0" borderId="0"/>
    <xf numFmtId="0" fontId="13" fillId="0" borderId="0"/>
    <xf numFmtId="0" fontId="13" fillId="0" borderId="0"/>
    <xf numFmtId="0" fontId="22" fillId="0" borderId="0"/>
    <xf numFmtId="0" fontId="22" fillId="0" borderId="0"/>
    <xf numFmtId="0" fontId="13" fillId="0" borderId="0"/>
    <xf numFmtId="0" fontId="13" fillId="0" borderId="0"/>
    <xf numFmtId="0" fontId="13" fillId="0" borderId="0"/>
    <xf numFmtId="0" fontId="22" fillId="0" borderId="0"/>
    <xf numFmtId="0" fontId="22" fillId="0" borderId="0"/>
    <xf numFmtId="0" fontId="13" fillId="0" borderId="0"/>
    <xf numFmtId="0" fontId="13" fillId="0" borderId="0"/>
    <xf numFmtId="0" fontId="13" fillId="0" borderId="0"/>
    <xf numFmtId="0" fontId="22" fillId="0" borderId="0"/>
    <xf numFmtId="0" fontId="22" fillId="0" borderId="0"/>
    <xf numFmtId="0" fontId="13" fillId="0" borderId="0"/>
    <xf numFmtId="0" fontId="38" fillId="0" borderId="0"/>
    <xf numFmtId="0" fontId="38" fillId="0" borderId="0"/>
    <xf numFmtId="0" fontId="38" fillId="0" borderId="0"/>
    <xf numFmtId="0" fontId="22" fillId="0" borderId="0"/>
    <xf numFmtId="0" fontId="22" fillId="0" borderId="0"/>
    <xf numFmtId="0" fontId="38" fillId="0" borderId="0"/>
    <xf numFmtId="0" fontId="38" fillId="0" borderId="0"/>
    <xf numFmtId="0" fontId="38" fillId="0" borderId="0"/>
    <xf numFmtId="0" fontId="38" fillId="0" borderId="0"/>
    <xf numFmtId="0" fontId="22" fillId="0" borderId="0"/>
    <xf numFmtId="0" fontId="22" fillId="0" borderId="0"/>
    <xf numFmtId="0" fontId="38" fillId="0" borderId="0"/>
    <xf numFmtId="0" fontId="38" fillId="0" borderId="0"/>
    <xf numFmtId="0" fontId="38" fillId="0" borderId="0"/>
    <xf numFmtId="0" fontId="38" fillId="0" borderId="0"/>
    <xf numFmtId="0" fontId="22" fillId="0" borderId="0"/>
    <xf numFmtId="0" fontId="22" fillId="0" borderId="0"/>
    <xf numFmtId="0" fontId="38" fillId="0" borderId="0"/>
    <xf numFmtId="0" fontId="38" fillId="0" borderId="0"/>
    <xf numFmtId="0" fontId="38" fillId="0" borderId="0"/>
    <xf numFmtId="0" fontId="38" fillId="0" borderId="0"/>
    <xf numFmtId="0" fontId="22" fillId="0" borderId="0"/>
    <xf numFmtId="0" fontId="22" fillId="0" borderId="0"/>
    <xf numFmtId="0" fontId="38" fillId="0" borderId="0"/>
    <xf numFmtId="0" fontId="38" fillId="0" borderId="0"/>
    <xf numFmtId="0" fontId="38" fillId="0" borderId="0"/>
    <xf numFmtId="0" fontId="38" fillId="0" borderId="0"/>
    <xf numFmtId="0" fontId="22" fillId="0" borderId="0"/>
    <xf numFmtId="0" fontId="22" fillId="0" borderId="0"/>
    <xf numFmtId="0" fontId="38" fillId="0" borderId="0"/>
    <xf numFmtId="0" fontId="22" fillId="0" borderId="0"/>
    <xf numFmtId="0" fontId="39" fillId="0" borderId="0"/>
    <xf numFmtId="0" fontId="14" fillId="0" borderId="0"/>
    <xf numFmtId="0" fontId="14" fillId="0" borderId="0"/>
    <xf numFmtId="0" fontId="22" fillId="0" borderId="0"/>
    <xf numFmtId="0" fontId="39" fillId="0" borderId="0"/>
    <xf numFmtId="0" fontId="22" fillId="0" borderId="0"/>
    <xf numFmtId="0" fontId="14" fillId="0" borderId="0"/>
    <xf numFmtId="0" fontId="14" fillId="0" borderId="0"/>
    <xf numFmtId="0" fontId="14" fillId="0" borderId="0"/>
    <xf numFmtId="0" fontId="22" fillId="0" borderId="0"/>
    <xf numFmtId="0" fontId="22" fillId="0" borderId="0"/>
    <xf numFmtId="0" fontId="14" fillId="0" borderId="0"/>
    <xf numFmtId="0" fontId="14" fillId="0" borderId="0"/>
    <xf numFmtId="0" fontId="14" fillId="0" borderId="0"/>
    <xf numFmtId="0" fontId="22" fillId="0" borderId="0"/>
    <xf numFmtId="0" fontId="22" fillId="0" borderId="0"/>
    <xf numFmtId="0" fontId="14" fillId="0" borderId="0"/>
    <xf numFmtId="0" fontId="39" fillId="0" borderId="0"/>
    <xf numFmtId="0" fontId="39" fillId="0" borderId="0"/>
    <xf numFmtId="0" fontId="39" fillId="0" borderId="0"/>
    <xf numFmtId="0" fontId="22" fillId="0" borderId="0"/>
    <xf numFmtId="0" fontId="22" fillId="0" borderId="0"/>
    <xf numFmtId="0" fontId="39" fillId="0" borderId="0"/>
    <xf numFmtId="0" fontId="39" fillId="0" borderId="0"/>
    <xf numFmtId="0" fontId="39" fillId="0" borderId="0"/>
    <xf numFmtId="0" fontId="39" fillId="0" borderId="0"/>
    <xf numFmtId="0" fontId="22" fillId="0" borderId="0"/>
    <xf numFmtId="0" fontId="22" fillId="0" borderId="0"/>
    <xf numFmtId="0" fontId="39" fillId="0" borderId="0"/>
    <xf numFmtId="0" fontId="39" fillId="0" borderId="0"/>
    <xf numFmtId="0" fontId="39" fillId="0" borderId="0"/>
    <xf numFmtId="0" fontId="39" fillId="0" borderId="0"/>
    <xf numFmtId="0" fontId="22" fillId="0" borderId="0"/>
    <xf numFmtId="0" fontId="22" fillId="0" borderId="0"/>
    <xf numFmtId="0" fontId="39" fillId="0" borderId="0"/>
    <xf numFmtId="0" fontId="39" fillId="0" borderId="0"/>
    <xf numFmtId="0" fontId="39" fillId="0" borderId="0"/>
    <xf numFmtId="0" fontId="39" fillId="0" borderId="0"/>
    <xf numFmtId="0" fontId="22" fillId="0" borderId="0"/>
    <xf numFmtId="0" fontId="22" fillId="0" borderId="0"/>
    <xf numFmtId="0" fontId="39" fillId="0" borderId="0"/>
    <xf numFmtId="0" fontId="39" fillId="0" borderId="0"/>
    <xf numFmtId="0" fontId="39" fillId="0" borderId="0"/>
    <xf numFmtId="0" fontId="22" fillId="0" borderId="0"/>
    <xf numFmtId="0" fontId="42" fillId="0" borderId="0"/>
    <xf numFmtId="0" fontId="42" fillId="0" borderId="0"/>
    <xf numFmtId="0" fontId="42" fillId="0" borderId="0"/>
    <xf numFmtId="0" fontId="42" fillId="0" borderId="0"/>
    <xf numFmtId="0" fontId="22" fillId="0" borderId="0"/>
    <xf numFmtId="0" fontId="22" fillId="0" borderId="0"/>
    <xf numFmtId="0" fontId="42" fillId="0" borderId="0"/>
    <xf numFmtId="0" fontId="42" fillId="0" borderId="0"/>
    <xf numFmtId="0" fontId="42" fillId="0" borderId="0"/>
    <xf numFmtId="0" fontId="42" fillId="0" borderId="0"/>
    <xf numFmtId="0" fontId="22" fillId="0" borderId="0"/>
    <xf numFmtId="0" fontId="22" fillId="0" borderId="0"/>
    <xf numFmtId="0" fontId="42" fillId="0" borderId="0"/>
    <xf numFmtId="0" fontId="42" fillId="0" borderId="0"/>
    <xf numFmtId="0" fontId="42" fillId="0" borderId="0"/>
    <xf numFmtId="0" fontId="42" fillId="0" borderId="0"/>
    <xf numFmtId="0" fontId="22" fillId="0" borderId="0"/>
    <xf numFmtId="0" fontId="22" fillId="0" borderId="0"/>
    <xf numFmtId="0" fontId="42" fillId="0" borderId="0"/>
    <xf numFmtId="0" fontId="42" fillId="0" borderId="0"/>
    <xf numFmtId="0" fontId="42" fillId="0" borderId="0"/>
    <xf numFmtId="0" fontId="42" fillId="0" borderId="0"/>
    <xf numFmtId="0" fontId="22" fillId="0" borderId="0"/>
    <xf numFmtId="0" fontId="22" fillId="0" borderId="0"/>
    <xf numFmtId="0" fontId="42" fillId="0" borderId="0"/>
    <xf numFmtId="0" fontId="42" fillId="0" borderId="0"/>
    <xf numFmtId="0" fontId="42" fillId="0" borderId="0"/>
    <xf numFmtId="0" fontId="22" fillId="0" borderId="0"/>
    <xf numFmtId="0" fontId="22" fillId="0" borderId="0"/>
    <xf numFmtId="0" fontId="42" fillId="0" borderId="0"/>
    <xf numFmtId="0" fontId="22" fillId="0" borderId="0"/>
    <xf numFmtId="0" fontId="28" fillId="0" borderId="16"/>
    <xf numFmtId="0" fontId="16" fillId="0" borderId="4"/>
    <xf numFmtId="0" fontId="16" fillId="0" borderId="4"/>
    <xf numFmtId="0" fontId="16" fillId="0" borderId="4"/>
    <xf numFmtId="0" fontId="22" fillId="0" borderId="0"/>
    <xf numFmtId="0" fontId="22" fillId="0" borderId="0"/>
    <xf numFmtId="0" fontId="16" fillId="0" borderId="4"/>
    <xf numFmtId="0" fontId="16" fillId="0" borderId="4"/>
    <xf numFmtId="0" fontId="16" fillId="0" borderId="4"/>
    <xf numFmtId="0" fontId="16" fillId="0" borderId="4"/>
    <xf numFmtId="0" fontId="22" fillId="0" borderId="0"/>
    <xf numFmtId="0" fontId="22" fillId="0" borderId="0"/>
    <xf numFmtId="0" fontId="16" fillId="0" borderId="4"/>
    <xf numFmtId="0" fontId="16" fillId="0" borderId="4"/>
    <xf numFmtId="0" fontId="16" fillId="0" borderId="4"/>
    <xf numFmtId="0" fontId="16" fillId="0" borderId="4"/>
    <xf numFmtId="0" fontId="22" fillId="0" borderId="0"/>
    <xf numFmtId="0" fontId="22" fillId="0" borderId="0"/>
    <xf numFmtId="0" fontId="16" fillId="0" borderId="4"/>
    <xf numFmtId="0" fontId="28" fillId="0" borderId="16"/>
    <xf numFmtId="0" fontId="28" fillId="0" borderId="16"/>
    <xf numFmtId="0" fontId="28" fillId="0" borderId="16"/>
    <xf numFmtId="0" fontId="22" fillId="0" borderId="0"/>
    <xf numFmtId="0" fontId="22" fillId="0" borderId="0"/>
    <xf numFmtId="0" fontId="28" fillId="0" borderId="16"/>
    <xf numFmtId="0" fontId="28" fillId="0" borderId="16"/>
    <xf numFmtId="0" fontId="28" fillId="0" borderId="16"/>
    <xf numFmtId="0" fontId="28" fillId="0" borderId="16"/>
    <xf numFmtId="0" fontId="22" fillId="0" borderId="0"/>
    <xf numFmtId="0" fontId="22" fillId="0" borderId="0"/>
    <xf numFmtId="0" fontId="28" fillId="0" borderId="16"/>
    <xf numFmtId="0" fontId="28" fillId="0" borderId="16"/>
    <xf numFmtId="0" fontId="28" fillId="0" borderId="16"/>
    <xf numFmtId="0" fontId="28" fillId="0" borderId="16"/>
    <xf numFmtId="0" fontId="22" fillId="0" borderId="0"/>
    <xf numFmtId="0" fontId="22" fillId="0" borderId="0"/>
    <xf numFmtId="0" fontId="28" fillId="0" borderId="16"/>
    <xf numFmtId="0" fontId="28" fillId="0" borderId="16"/>
    <xf numFmtId="0" fontId="28" fillId="0" borderId="16"/>
    <xf numFmtId="0" fontId="28" fillId="0" borderId="16"/>
    <xf numFmtId="0" fontId="22" fillId="0" borderId="0"/>
    <xf numFmtId="0" fontId="22" fillId="0" borderId="0"/>
    <xf numFmtId="0" fontId="28" fillId="0" borderId="16"/>
    <xf numFmtId="0" fontId="28" fillId="0" borderId="16"/>
    <xf numFmtId="0" fontId="28" fillId="0" borderId="16"/>
    <xf numFmtId="0" fontId="22" fillId="0" borderId="0"/>
    <xf numFmtId="0" fontId="42" fillId="0" borderId="0"/>
    <xf numFmtId="0" fontId="42" fillId="0" borderId="0"/>
    <xf numFmtId="0" fontId="42" fillId="0" borderId="0"/>
    <xf numFmtId="0" fontId="22" fillId="0" borderId="0"/>
    <xf numFmtId="0" fontId="22" fillId="0" borderId="0"/>
    <xf numFmtId="0" fontId="42" fillId="0" borderId="0"/>
    <xf numFmtId="0" fontId="42" fillId="0" borderId="0"/>
    <xf numFmtId="0" fontId="42" fillId="0" borderId="0"/>
    <xf numFmtId="0" fontId="22" fillId="0" borderId="0"/>
    <xf numFmtId="0" fontId="22" fillId="0" borderId="0"/>
    <xf numFmtId="0" fontId="42" fillId="0" borderId="0"/>
    <xf numFmtId="0" fontId="22" fillId="0" borderId="0"/>
    <xf numFmtId="0" fontId="29" fillId="0" borderId="17"/>
    <xf numFmtId="0" fontId="17" fillId="0" borderId="5"/>
    <xf numFmtId="0" fontId="17" fillId="0" borderId="5"/>
    <xf numFmtId="0" fontId="22" fillId="0" borderId="0"/>
    <xf numFmtId="0" fontId="29" fillId="0" borderId="17"/>
    <xf numFmtId="0" fontId="22" fillId="0" borderId="0"/>
    <xf numFmtId="0" fontId="17" fillId="0" borderId="5"/>
    <xf numFmtId="0" fontId="17" fillId="0" borderId="5"/>
    <xf numFmtId="0" fontId="17" fillId="0" borderId="5"/>
    <xf numFmtId="0" fontId="22" fillId="0" borderId="0"/>
    <xf numFmtId="0" fontId="22" fillId="0" borderId="0"/>
    <xf numFmtId="0" fontId="17" fillId="0" borderId="5"/>
    <xf numFmtId="0" fontId="17" fillId="0" borderId="5"/>
    <xf numFmtId="0" fontId="17" fillId="0" borderId="5"/>
    <xf numFmtId="0" fontId="22" fillId="0" borderId="0"/>
    <xf numFmtId="0" fontId="22" fillId="0" borderId="0"/>
    <xf numFmtId="0" fontId="17" fillId="0" borderId="5"/>
    <xf numFmtId="0" fontId="29" fillId="0" borderId="17"/>
    <xf numFmtId="0" fontId="29" fillId="0" borderId="17"/>
    <xf numFmtId="0" fontId="29" fillId="0" borderId="17"/>
    <xf numFmtId="0" fontId="22" fillId="0" borderId="0"/>
    <xf numFmtId="0" fontId="22" fillId="0" borderId="0"/>
    <xf numFmtId="0" fontId="29" fillId="0" borderId="17"/>
    <xf numFmtId="0" fontId="29" fillId="0" borderId="17"/>
    <xf numFmtId="0" fontId="29" fillId="0" borderId="17"/>
    <xf numFmtId="0" fontId="29" fillId="0" borderId="17"/>
    <xf numFmtId="0" fontId="22" fillId="0" borderId="0"/>
    <xf numFmtId="0" fontId="22" fillId="0" borderId="0"/>
    <xf numFmtId="0" fontId="29" fillId="0" borderId="17"/>
    <xf numFmtId="0" fontId="29" fillId="0" borderId="17"/>
    <xf numFmtId="0" fontId="29" fillId="0" borderId="17"/>
    <xf numFmtId="0" fontId="29" fillId="0" borderId="17"/>
    <xf numFmtId="0" fontId="22" fillId="0" borderId="0"/>
    <xf numFmtId="0" fontId="22" fillId="0" borderId="0"/>
    <xf numFmtId="0" fontId="29" fillId="0" borderId="17"/>
    <xf numFmtId="0" fontId="29" fillId="0" borderId="17"/>
    <xf numFmtId="0" fontId="29" fillId="0" borderId="17"/>
    <xf numFmtId="0" fontId="29" fillId="0" borderId="17"/>
    <xf numFmtId="0" fontId="22" fillId="0" borderId="0"/>
    <xf numFmtId="0" fontId="22" fillId="0" borderId="0"/>
    <xf numFmtId="0" fontId="29" fillId="0" borderId="17"/>
    <xf numFmtId="0" fontId="29" fillId="0" borderId="17"/>
    <xf numFmtId="0" fontId="29" fillId="0" borderId="17"/>
    <xf numFmtId="0" fontId="22" fillId="0" borderId="0"/>
    <xf numFmtId="0" fontId="22" fillId="0" borderId="0"/>
    <xf numFmtId="0" fontId="30" fillId="0" borderId="18"/>
    <xf numFmtId="0" fontId="8" fillId="0" borderId="6"/>
    <xf numFmtId="0" fontId="8" fillId="0" borderId="6"/>
    <xf numFmtId="0" fontId="22" fillId="0" borderId="0"/>
    <xf numFmtId="0" fontId="30" fillId="0" borderId="18"/>
    <xf numFmtId="0" fontId="22" fillId="0" borderId="0"/>
    <xf numFmtId="0" fontId="8" fillId="0" borderId="6"/>
    <xf numFmtId="0" fontId="8" fillId="0" borderId="6"/>
    <xf numFmtId="0" fontId="8" fillId="0" borderId="6"/>
    <xf numFmtId="0" fontId="22" fillId="0" borderId="0"/>
    <xf numFmtId="0" fontId="22" fillId="0" borderId="0"/>
    <xf numFmtId="0" fontId="8" fillId="0" borderId="6"/>
    <xf numFmtId="0" fontId="8" fillId="0" borderId="6"/>
    <xf numFmtId="0" fontId="8" fillId="0" borderId="6"/>
    <xf numFmtId="0" fontId="22" fillId="0" borderId="0"/>
    <xf numFmtId="0" fontId="22" fillId="0" borderId="0"/>
    <xf numFmtId="0" fontId="8" fillId="0" borderId="6"/>
    <xf numFmtId="0" fontId="30" fillId="0" borderId="18"/>
    <xf numFmtId="0" fontId="30" fillId="0" borderId="18"/>
    <xf numFmtId="0" fontId="30" fillId="0" borderId="18"/>
    <xf numFmtId="0" fontId="22" fillId="0" borderId="0"/>
    <xf numFmtId="0" fontId="22" fillId="0" borderId="0"/>
    <xf numFmtId="0" fontId="30" fillId="0" borderId="18"/>
    <xf numFmtId="0" fontId="30" fillId="0" borderId="18"/>
    <xf numFmtId="0" fontId="30" fillId="0" borderId="18"/>
    <xf numFmtId="0" fontId="30" fillId="0" borderId="18"/>
    <xf numFmtId="0" fontId="22" fillId="0" borderId="0"/>
    <xf numFmtId="0" fontId="22" fillId="0" borderId="0"/>
    <xf numFmtId="0" fontId="30" fillId="0" borderId="18"/>
    <xf numFmtId="0" fontId="30" fillId="0" borderId="18"/>
    <xf numFmtId="0" fontId="30" fillId="0" borderId="18"/>
    <xf numFmtId="0" fontId="30" fillId="0" borderId="18"/>
    <xf numFmtId="0" fontId="22" fillId="0" borderId="0"/>
    <xf numFmtId="0" fontId="22" fillId="0" borderId="0"/>
    <xf numFmtId="0" fontId="30" fillId="0" borderId="18"/>
    <xf numFmtId="0" fontId="30" fillId="0" borderId="18"/>
    <xf numFmtId="0" fontId="30" fillId="0" borderId="18"/>
    <xf numFmtId="0" fontId="30" fillId="0" borderId="18"/>
    <xf numFmtId="0" fontId="22" fillId="0" borderId="0"/>
    <xf numFmtId="0" fontId="22" fillId="0" borderId="0"/>
    <xf numFmtId="0" fontId="30" fillId="0" borderId="18"/>
    <xf numFmtId="0" fontId="30" fillId="0" borderId="18"/>
    <xf numFmtId="0" fontId="30" fillId="0" borderId="18"/>
    <xf numFmtId="0" fontId="22" fillId="0" borderId="0"/>
    <xf numFmtId="0" fontId="15" fillId="0" borderId="0"/>
    <xf numFmtId="0" fontId="15" fillId="0" borderId="0"/>
    <xf numFmtId="0" fontId="22" fillId="0" borderId="0"/>
    <xf numFmtId="0" fontId="42" fillId="0" borderId="0"/>
    <xf numFmtId="0" fontId="22" fillId="0" borderId="0"/>
    <xf numFmtId="0" fontId="15" fillId="0" borderId="0"/>
    <xf numFmtId="0" fontId="15" fillId="0" borderId="0"/>
    <xf numFmtId="0" fontId="15" fillId="0" borderId="0"/>
    <xf numFmtId="0" fontId="22" fillId="0" borderId="0"/>
    <xf numFmtId="0" fontId="42" fillId="0" borderId="0"/>
    <xf numFmtId="0" fontId="22" fillId="0" borderId="0"/>
    <xf numFmtId="0" fontId="15" fillId="0" borderId="0"/>
    <xf numFmtId="0" fontId="15" fillId="0" borderId="0"/>
    <xf numFmtId="0" fontId="15" fillId="0" borderId="0"/>
    <xf numFmtId="0" fontId="22" fillId="0" borderId="0"/>
    <xf numFmtId="0" fontId="22" fillId="0" borderId="0"/>
    <xf numFmtId="0" fontId="15" fillId="0" borderId="0"/>
    <xf numFmtId="0" fontId="42" fillId="0" borderId="0"/>
    <xf numFmtId="0" fontId="42" fillId="0" borderId="0"/>
    <xf numFmtId="0" fontId="42" fillId="0" borderId="0"/>
    <xf numFmtId="0" fontId="22" fillId="0" borderId="0"/>
    <xf numFmtId="0" fontId="22" fillId="0" borderId="0"/>
    <xf numFmtId="0" fontId="42" fillId="0" borderId="0"/>
    <xf numFmtId="0" fontId="42" fillId="0" borderId="0"/>
    <xf numFmtId="0" fontId="42" fillId="0" borderId="0"/>
    <xf numFmtId="0" fontId="42" fillId="0" borderId="0"/>
    <xf numFmtId="0" fontId="22" fillId="0" borderId="0"/>
    <xf numFmtId="0" fontId="22" fillId="0" borderId="0"/>
    <xf numFmtId="0" fontId="42" fillId="0" borderId="0"/>
    <xf numFmtId="0" fontId="42" fillId="0" borderId="0"/>
    <xf numFmtId="0" fontId="42" fillId="0" borderId="0"/>
    <xf numFmtId="0" fontId="42" fillId="0" borderId="0"/>
    <xf numFmtId="0" fontId="22" fillId="0" borderId="0"/>
    <xf numFmtId="0" fontId="22" fillId="0" borderId="0"/>
    <xf numFmtId="0" fontId="42" fillId="0" borderId="0"/>
    <xf numFmtId="0" fontId="18" fillId="0" borderId="9"/>
    <xf numFmtId="0" fontId="18" fillId="0" borderId="9"/>
    <xf numFmtId="0" fontId="22" fillId="0" borderId="0"/>
    <xf numFmtId="0" fontId="22" fillId="0" borderId="0"/>
    <xf numFmtId="0" fontId="18" fillId="0" borderId="9"/>
    <xf numFmtId="0" fontId="18" fillId="0" borderId="9"/>
    <xf numFmtId="0" fontId="18" fillId="0" borderId="9"/>
    <xf numFmtId="0" fontId="22" fillId="0" borderId="0"/>
    <xf numFmtId="0" fontId="22" fillId="0" borderId="0"/>
    <xf numFmtId="0" fontId="18" fillId="0" borderId="9"/>
    <xf numFmtId="0" fontId="18" fillId="0" borderId="9"/>
    <xf numFmtId="0" fontId="18" fillId="0" borderId="9"/>
    <xf numFmtId="0" fontId="22" fillId="0" borderId="0"/>
    <xf numFmtId="0" fontId="22" fillId="0" borderId="0"/>
    <xf numFmtId="0" fontId="18" fillId="0" borderId="9"/>
    <xf numFmtId="0" fontId="40" fillId="0" borderId="24"/>
    <xf numFmtId="0" fontId="40" fillId="0" borderId="24"/>
    <xf numFmtId="0" fontId="22" fillId="0" borderId="0"/>
    <xf numFmtId="0" fontId="22" fillId="0" borderId="0"/>
    <xf numFmtId="0" fontId="40" fillId="0" borderId="24"/>
    <xf numFmtId="0" fontId="38" fillId="0" borderId="0"/>
    <xf numFmtId="0" fontId="38" fillId="0" borderId="0"/>
    <xf numFmtId="0" fontId="38" fillId="0" borderId="0"/>
    <xf numFmtId="0" fontId="38" fillId="0" borderId="0"/>
    <xf numFmtId="0" fontId="22" fillId="0" borderId="0"/>
    <xf numFmtId="0" fontId="22" fillId="0" borderId="0"/>
    <xf numFmtId="0" fontId="38" fillId="0" borderId="0"/>
    <xf numFmtId="0" fontId="38" fillId="0" borderId="0"/>
    <xf numFmtId="0" fontId="38" fillId="0" borderId="0"/>
    <xf numFmtId="0" fontId="38" fillId="0" borderId="0"/>
    <xf numFmtId="0" fontId="22" fillId="0" borderId="0"/>
    <xf numFmtId="0" fontId="22" fillId="0" borderId="0"/>
    <xf numFmtId="0" fontId="38" fillId="0" borderId="0"/>
    <xf numFmtId="0" fontId="38" fillId="0" borderId="0"/>
    <xf numFmtId="0" fontId="38" fillId="0" borderId="0"/>
    <xf numFmtId="0" fontId="38" fillId="0" borderId="0"/>
    <xf numFmtId="0" fontId="22" fillId="0" borderId="0"/>
    <xf numFmtId="0" fontId="22" fillId="0" borderId="0"/>
    <xf numFmtId="0" fontId="38" fillId="0" borderId="0"/>
    <xf numFmtId="0" fontId="38" fillId="0" borderId="0"/>
    <xf numFmtId="0" fontId="38" fillId="0" borderId="0"/>
    <xf numFmtId="0" fontId="38" fillId="0" borderId="0"/>
    <xf numFmtId="0" fontId="22" fillId="0" borderId="0"/>
    <xf numFmtId="0" fontId="22" fillId="0" borderId="0"/>
    <xf numFmtId="0" fontId="38" fillId="0" borderId="0"/>
    <xf numFmtId="0" fontId="38" fillId="0" borderId="0"/>
    <xf numFmtId="0" fontId="38" fillId="0" borderId="0"/>
    <xf numFmtId="0" fontId="22" fillId="0" borderId="0"/>
    <xf numFmtId="0" fontId="22" fillId="0" borderId="0"/>
    <xf numFmtId="0" fontId="38" fillId="0" borderId="0"/>
    <xf numFmtId="0" fontId="57" fillId="26" borderId="0"/>
    <xf numFmtId="0" fontId="58" fillId="27" borderId="0"/>
    <xf numFmtId="0" fontId="44" fillId="75" borderId="0"/>
    <xf numFmtId="0" fontId="44" fillId="76" borderId="0"/>
    <xf numFmtId="0" fontId="44" fillId="77" borderId="0"/>
    <xf numFmtId="0" fontId="44" fillId="78" borderId="0"/>
    <xf numFmtId="0" fontId="44" fillId="79" borderId="0"/>
    <xf numFmtId="0" fontId="44" fillId="80" borderId="0"/>
    <xf numFmtId="0" fontId="59" fillId="0" borderId="0"/>
    <xf numFmtId="0" fontId="60" fillId="0" borderId="25"/>
    <xf numFmtId="0" fontId="61" fillId="0" borderId="26"/>
    <xf numFmtId="0" fontId="62" fillId="0" borderId="27"/>
    <xf numFmtId="0" fontId="62" fillId="0" borderId="0"/>
    <xf numFmtId="0" fontId="63" fillId="31" borderId="22"/>
    <xf numFmtId="0" fontId="64" fillId="0" borderId="28"/>
    <xf numFmtId="0" fontId="43" fillId="32" borderId="23"/>
    <xf numFmtId="0" fontId="65" fillId="0" borderId="0"/>
    <xf numFmtId="0" fontId="66" fillId="0" borderId="0"/>
    <xf numFmtId="0" fontId="67" fillId="30" borderId="19"/>
    <xf numFmtId="0" fontId="68" fillId="29" borderId="19"/>
    <xf numFmtId="0" fontId="69" fillId="30" borderId="20"/>
    <xf numFmtId="0" fontId="70" fillId="28" borderId="0"/>
    <xf numFmtId="0" fontId="71" fillId="0" borderId="21"/>
    <xf numFmtId="0" fontId="47" fillId="0" borderId="0"/>
    <xf numFmtId="0" fontId="23" fillId="0" borderId="0"/>
    <xf numFmtId="0" fontId="27" fillId="0" borderId="0"/>
    <xf numFmtId="0" fontId="27" fillId="0" borderId="0"/>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0" fontId="55" fillId="0" borderId="0">
      <alignment vertical="center"/>
    </xf>
    <xf numFmtId="174" fontId="22" fillId="0" borderId="0"/>
    <xf numFmtId="0" fontId="22" fillId="0" borderId="0"/>
    <xf numFmtId="0" fontId="22" fillId="0" borderId="0"/>
  </cellStyleXfs>
  <cellXfs count="60">
    <xf numFmtId="0" fontId="0" fillId="0" borderId="0" xfId="0"/>
    <xf numFmtId="0" fontId="25" fillId="0" borderId="0" xfId="0" applyFont="1"/>
    <xf numFmtId="164" fontId="25" fillId="0" borderId="0" xfId="388" applyFont="1"/>
    <xf numFmtId="0" fontId="25" fillId="0" borderId="0" xfId="0" applyFont="1" applyAlignment="1">
      <alignment horizontal="center"/>
    </xf>
    <xf numFmtId="0" fontId="72" fillId="0" borderId="0" xfId="0" applyFont="1"/>
    <xf numFmtId="0" fontId="72" fillId="0" borderId="0" xfId="0" applyFont="1" applyAlignment="1">
      <alignment horizontal="center"/>
    </xf>
    <xf numFmtId="0" fontId="73" fillId="0" borderId="0" xfId="0" applyFont="1"/>
    <xf numFmtId="0" fontId="75" fillId="25" borderId="10" xfId="0" applyFont="1" applyFill="1" applyBorder="1" applyAlignment="1">
      <alignment horizontal="center" vertical="center" wrapText="1"/>
    </xf>
    <xf numFmtId="0" fontId="76" fillId="0" borderId="11" xfId="0" applyFont="1" applyBorder="1" applyAlignment="1">
      <alignment horizontal="center" vertical="center" wrapText="1" readingOrder="1"/>
    </xf>
    <xf numFmtId="165" fontId="76" fillId="0" borderId="13" xfId="0" applyNumberFormat="1" applyFont="1" applyBorder="1" applyAlignment="1">
      <alignment horizontal="center" vertical="center" wrapText="1" readingOrder="1"/>
    </xf>
    <xf numFmtId="0" fontId="76" fillId="0" borderId="10" xfId="0" applyFont="1" applyBorder="1" applyAlignment="1">
      <alignment horizontal="center" vertical="center" wrapText="1" readingOrder="1"/>
    </xf>
    <xf numFmtId="166" fontId="73" fillId="0" borderId="0" xfId="0" applyNumberFormat="1" applyFont="1"/>
    <xf numFmtId="0" fontId="74" fillId="0" borderId="12" xfId="0" applyFont="1" applyBorder="1" applyAlignment="1">
      <alignment wrapText="1"/>
    </xf>
    <xf numFmtId="167" fontId="73" fillId="0" borderId="0" xfId="388" applyNumberFormat="1" applyFont="1"/>
    <xf numFmtId="0" fontId="75" fillId="25" borderId="10" xfId="0" applyFont="1" applyFill="1" applyBorder="1" applyAlignment="1">
      <alignment horizontal="left" vertical="center" wrapText="1"/>
    </xf>
    <xf numFmtId="164" fontId="73" fillId="0" borderId="0" xfId="388" applyFont="1"/>
    <xf numFmtId="0" fontId="75" fillId="25" borderId="10" xfId="0" applyFont="1" applyFill="1" applyBorder="1" applyAlignment="1">
      <alignment vertical="center" wrapText="1"/>
    </xf>
    <xf numFmtId="0" fontId="73" fillId="0" borderId="0" xfId="0" applyFont="1" applyAlignment="1">
      <alignment horizontal="center"/>
    </xf>
    <xf numFmtId="165" fontId="73" fillId="0" borderId="0" xfId="0" applyNumberFormat="1" applyFont="1"/>
    <xf numFmtId="10" fontId="73" fillId="81" borderId="10" xfId="0" applyNumberFormat="1" applyFont="1" applyFill="1" applyBorder="1" applyAlignment="1">
      <alignment horizontal="center" vertical="center"/>
    </xf>
    <xf numFmtId="165" fontId="76" fillId="82" borderId="13" xfId="0" applyNumberFormat="1" applyFont="1" applyFill="1" applyBorder="1" applyAlignment="1">
      <alignment horizontal="center" vertical="center" wrapText="1" readingOrder="1"/>
    </xf>
    <xf numFmtId="0" fontId="76" fillId="0" borderId="29" xfId="0" applyFont="1" applyBorder="1" applyAlignment="1">
      <alignment horizontal="center" vertical="center" wrapText="1" readingOrder="1"/>
    </xf>
    <xf numFmtId="165" fontId="76" fillId="82" borderId="10" xfId="0" applyNumberFormat="1" applyFont="1" applyFill="1" applyBorder="1" applyAlignment="1">
      <alignment horizontal="center" vertical="center" wrapText="1" readingOrder="1"/>
    </xf>
    <xf numFmtId="0" fontId="76" fillId="82" borderId="10" xfId="0" applyFont="1" applyFill="1" applyBorder="1" applyAlignment="1">
      <alignment horizontal="center" vertical="center" wrapText="1" readingOrder="1"/>
    </xf>
    <xf numFmtId="0" fontId="74" fillId="82" borderId="10" xfId="0" applyFont="1" applyFill="1" applyBorder="1" applyAlignment="1">
      <alignment wrapText="1"/>
    </xf>
    <xf numFmtId="0" fontId="73" fillId="83" borderId="0" xfId="0" applyFont="1" applyFill="1"/>
    <xf numFmtId="0" fontId="74" fillId="0" borderId="10" xfId="0" applyFont="1" applyBorder="1"/>
    <xf numFmtId="0" fontId="74" fillId="0" borderId="31" xfId="0" applyFont="1" applyBorder="1"/>
    <xf numFmtId="0" fontId="74" fillId="0" borderId="32" xfId="0" applyFont="1" applyBorder="1"/>
    <xf numFmtId="0" fontId="77" fillId="84" borderId="10" xfId="0" applyFont="1" applyFill="1" applyBorder="1"/>
    <xf numFmtId="0" fontId="77" fillId="84" borderId="31" xfId="0" applyFont="1" applyFill="1" applyBorder="1"/>
    <xf numFmtId="0" fontId="77" fillId="84" borderId="32" xfId="0" applyFont="1" applyFill="1" applyBorder="1"/>
    <xf numFmtId="0" fontId="74" fillId="0" borderId="31" xfId="0" applyFont="1" applyBorder="1" applyAlignment="1">
      <alignment horizontal="center"/>
    </xf>
    <xf numFmtId="167" fontId="22" fillId="0" borderId="10" xfId="388" applyNumberFormat="1" applyBorder="1"/>
    <xf numFmtId="14" fontId="0" fillId="0" borderId="0" xfId="0" applyNumberFormat="1"/>
    <xf numFmtId="0" fontId="78" fillId="85" borderId="0" xfId="0" applyFont="1" applyFill="1" applyAlignment="1">
      <alignment horizontal="center" vertical="center" wrapText="1"/>
    </xf>
    <xf numFmtId="168" fontId="0" fillId="0" borderId="0" xfId="0" applyNumberFormat="1"/>
    <xf numFmtId="1" fontId="0" fillId="0" borderId="0" xfId="0" applyNumberFormat="1"/>
    <xf numFmtId="0" fontId="74" fillId="0" borderId="33" xfId="0" applyFont="1" applyBorder="1"/>
    <xf numFmtId="0" fontId="75" fillId="25" borderId="10" xfId="0" applyFont="1" applyFill="1" applyBorder="1" applyAlignment="1">
      <alignment horizontal="center" vertical="center" wrapText="1"/>
    </xf>
    <xf numFmtId="0" fontId="0" fillId="0" borderId="35" xfId="0" applyBorder="1"/>
    <xf numFmtId="0" fontId="0" fillId="0" borderId="38" xfId="0" applyBorder="1"/>
    <xf numFmtId="0" fontId="73" fillId="82" borderId="10" xfId="0" applyFont="1" applyFill="1" applyBorder="1" applyAlignment="1">
      <alignment horizontal="left" vertical="center" wrapText="1"/>
    </xf>
    <xf numFmtId="0" fontId="0" fillId="0" borderId="36" xfId="0" applyBorder="1"/>
    <xf numFmtId="0" fontId="0" fillId="0" borderId="37" xfId="0" applyBorder="1"/>
    <xf numFmtId="0" fontId="0" fillId="0" borderId="39" xfId="0" applyBorder="1"/>
    <xf numFmtId="0" fontId="0" fillId="0" borderId="40" xfId="0" applyBorder="1"/>
    <xf numFmtId="0" fontId="0" fillId="0" borderId="41" xfId="0" applyBorder="1"/>
    <xf numFmtId="0" fontId="75" fillId="24" borderId="14" xfId="0" applyFont="1" applyFill="1" applyBorder="1" applyAlignment="1">
      <alignment horizontal="center" vertical="center" wrapText="1" readingOrder="1"/>
    </xf>
    <xf numFmtId="0" fontId="0" fillId="0" borderId="15" xfId="0" applyBorder="1"/>
    <xf numFmtId="0" fontId="73" fillId="0" borderId="10" xfId="0" applyFont="1" applyBorder="1" applyAlignment="1">
      <alignment horizontal="left" vertical="center" wrapText="1"/>
    </xf>
    <xf numFmtId="0" fontId="77" fillId="0" borderId="31" xfId="0" applyFont="1" applyBorder="1" applyAlignment="1">
      <alignment horizontal="right"/>
    </xf>
    <xf numFmtId="0" fontId="0" fillId="0" borderId="34" xfId="0" applyBorder="1"/>
    <xf numFmtId="0" fontId="77" fillId="84" borderId="30" xfId="0" applyFont="1" applyFill="1" applyBorder="1" applyAlignment="1">
      <alignment horizontal="center"/>
    </xf>
    <xf numFmtId="0" fontId="0" fillId="0" borderId="0" xfId="0"/>
    <xf numFmtId="0" fontId="74" fillId="0" borderId="31" xfId="0" applyFont="1" applyBorder="1" applyAlignment="1">
      <alignment horizontal="right"/>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cellXfs>
  <cellStyles count="39543">
    <cellStyle name="20% - Accent1" xfId="1" xr:uid="{00000000-0005-0000-0000-000001000000}"/>
    <cellStyle name="20% - Accent1 2" xfId="553" xr:uid="{00000000-0005-0000-0000-000029020000}"/>
    <cellStyle name="20% - Accent1 3" xfId="554" xr:uid="{00000000-0005-0000-0000-00002A020000}"/>
    <cellStyle name="20% - Accent1 4" xfId="555" xr:uid="{00000000-0005-0000-0000-00002B020000}"/>
    <cellStyle name="20% - Accent1 5" xfId="556" xr:uid="{00000000-0005-0000-0000-00002C020000}"/>
    <cellStyle name="20% - Accent1 6" xfId="552" xr:uid="{00000000-0005-0000-0000-000028020000}"/>
    <cellStyle name="20% - Accent2" xfId="2" xr:uid="{00000000-0005-0000-0000-000002000000}"/>
    <cellStyle name="20% - Accent2 2" xfId="558" xr:uid="{00000000-0005-0000-0000-00002E020000}"/>
    <cellStyle name="20% - Accent2 3" xfId="559" xr:uid="{00000000-0005-0000-0000-00002F020000}"/>
    <cellStyle name="20% - Accent2 4" xfId="560" xr:uid="{00000000-0005-0000-0000-000030020000}"/>
    <cellStyle name="20% - Accent2 5" xfId="561" xr:uid="{00000000-0005-0000-0000-000031020000}"/>
    <cellStyle name="20% - Accent2 6" xfId="557" xr:uid="{00000000-0005-0000-0000-00002D020000}"/>
    <cellStyle name="20% - Accent3" xfId="3" xr:uid="{00000000-0005-0000-0000-000003000000}"/>
    <cellStyle name="20% - Accent3 2" xfId="563" xr:uid="{00000000-0005-0000-0000-000033020000}"/>
    <cellStyle name="20% - Accent3 3" xfId="564" xr:uid="{00000000-0005-0000-0000-000034020000}"/>
    <cellStyle name="20% - Accent3 4" xfId="565" xr:uid="{00000000-0005-0000-0000-000035020000}"/>
    <cellStyle name="20% - Accent3 5" xfId="566" xr:uid="{00000000-0005-0000-0000-000036020000}"/>
    <cellStyle name="20% - Accent3 6" xfId="562" xr:uid="{00000000-0005-0000-0000-000032020000}"/>
    <cellStyle name="20% - Accent4" xfId="4" xr:uid="{00000000-0005-0000-0000-000004000000}"/>
    <cellStyle name="20% - Accent4 2" xfId="568" xr:uid="{00000000-0005-0000-0000-000038020000}"/>
    <cellStyle name="20% - Accent4 3" xfId="569" xr:uid="{00000000-0005-0000-0000-000039020000}"/>
    <cellStyle name="20% - Accent4 4" xfId="570" xr:uid="{00000000-0005-0000-0000-00003A020000}"/>
    <cellStyle name="20% - Accent4 5" xfId="571" xr:uid="{00000000-0005-0000-0000-00003B020000}"/>
    <cellStyle name="20% - Accent4 6" xfId="567" xr:uid="{00000000-0005-0000-0000-000037020000}"/>
    <cellStyle name="20% - Accent5" xfId="5" xr:uid="{00000000-0005-0000-0000-000005000000}"/>
    <cellStyle name="20% - Accent5 2" xfId="573" xr:uid="{00000000-0005-0000-0000-00003D020000}"/>
    <cellStyle name="20% - Accent5 3" xfId="574" xr:uid="{00000000-0005-0000-0000-00003E020000}"/>
    <cellStyle name="20% - Accent5 4" xfId="575" xr:uid="{00000000-0005-0000-0000-00003F020000}"/>
    <cellStyle name="20% - Accent5 5" xfId="576" xr:uid="{00000000-0005-0000-0000-000040020000}"/>
    <cellStyle name="20% - Accent5 6" xfId="572" xr:uid="{00000000-0005-0000-0000-00003C020000}"/>
    <cellStyle name="20% - Accent6" xfId="6" xr:uid="{00000000-0005-0000-0000-000006000000}"/>
    <cellStyle name="20% - Accent6 2" xfId="578" xr:uid="{00000000-0005-0000-0000-000042020000}"/>
    <cellStyle name="20% - Accent6 3" xfId="579" xr:uid="{00000000-0005-0000-0000-000043020000}"/>
    <cellStyle name="20% - Accent6 4" xfId="580" xr:uid="{00000000-0005-0000-0000-000044020000}"/>
    <cellStyle name="20% - Accent6 5" xfId="581" xr:uid="{00000000-0005-0000-0000-000045020000}"/>
    <cellStyle name="20% - Accent6 6" xfId="577" xr:uid="{00000000-0005-0000-0000-000041020000}"/>
    <cellStyle name="20% - Énfasis1 10" xfId="7" xr:uid="{00000000-0005-0000-0000-000007000000}"/>
    <cellStyle name="20% - Énfasis1 11" xfId="8" xr:uid="{00000000-0005-0000-0000-000008000000}"/>
    <cellStyle name="20% - Énfasis1 12" xfId="9" xr:uid="{00000000-0005-0000-0000-000009000000}"/>
    <cellStyle name="20% - Énfasis1 2" xfId="10" xr:uid="{00000000-0005-0000-0000-00000A000000}"/>
    <cellStyle name="20% - Énfasis1 2 2" xfId="582" xr:uid="{00000000-0005-0000-0000-000046020000}"/>
    <cellStyle name="20% - Énfasis1 3" xfId="11" xr:uid="{00000000-0005-0000-0000-00000B000000}"/>
    <cellStyle name="20% - Énfasis1 4" xfId="12" xr:uid="{00000000-0005-0000-0000-00000C000000}"/>
    <cellStyle name="20% - Énfasis1 5" xfId="13" xr:uid="{00000000-0005-0000-0000-00000D000000}"/>
    <cellStyle name="20% - Énfasis1 5 2" xfId="583" xr:uid="{00000000-0005-0000-0000-000047020000}"/>
    <cellStyle name="20% - Énfasis1 6" xfId="14" xr:uid="{00000000-0005-0000-0000-00000E000000}"/>
    <cellStyle name="20% - Énfasis1 6 2" xfId="584" xr:uid="{00000000-0005-0000-0000-000048020000}"/>
    <cellStyle name="20% - Énfasis1 7" xfId="15" xr:uid="{00000000-0005-0000-0000-00000F000000}"/>
    <cellStyle name="20% - Énfasis1 7 2" xfId="585" xr:uid="{00000000-0005-0000-0000-000049020000}"/>
    <cellStyle name="20% - Énfasis1 8" xfId="16" xr:uid="{00000000-0005-0000-0000-000010000000}"/>
    <cellStyle name="20% - Énfasis1 8 2" xfId="586" xr:uid="{00000000-0005-0000-0000-00004A020000}"/>
    <cellStyle name="20% - Énfasis1 9" xfId="17" xr:uid="{00000000-0005-0000-0000-000011000000}"/>
    <cellStyle name="20% - Énfasis2 10" xfId="18" xr:uid="{00000000-0005-0000-0000-000012000000}"/>
    <cellStyle name="20% - Énfasis2 11" xfId="19" xr:uid="{00000000-0005-0000-0000-000013000000}"/>
    <cellStyle name="20% - Énfasis2 12" xfId="20" xr:uid="{00000000-0005-0000-0000-000014000000}"/>
    <cellStyle name="20% - Énfasis2 2" xfId="21" xr:uid="{00000000-0005-0000-0000-000015000000}"/>
    <cellStyle name="20% - Énfasis2 2 2" xfId="587" xr:uid="{00000000-0005-0000-0000-00004B020000}"/>
    <cellStyle name="20% - Énfasis2 3" xfId="22" xr:uid="{00000000-0005-0000-0000-000016000000}"/>
    <cellStyle name="20% - Énfasis2 4" xfId="23" xr:uid="{00000000-0005-0000-0000-000017000000}"/>
    <cellStyle name="20% - Énfasis2 5" xfId="24" xr:uid="{00000000-0005-0000-0000-000018000000}"/>
    <cellStyle name="20% - Énfasis2 5 2" xfId="588" xr:uid="{00000000-0005-0000-0000-00004C020000}"/>
    <cellStyle name="20% - Énfasis2 6" xfId="25" xr:uid="{00000000-0005-0000-0000-000019000000}"/>
    <cellStyle name="20% - Énfasis2 6 2" xfId="589" xr:uid="{00000000-0005-0000-0000-00004D020000}"/>
    <cellStyle name="20% - Énfasis2 7" xfId="26" xr:uid="{00000000-0005-0000-0000-00001A000000}"/>
    <cellStyle name="20% - Énfasis2 7 2" xfId="590" xr:uid="{00000000-0005-0000-0000-00004E020000}"/>
    <cellStyle name="20% - Énfasis2 8" xfId="27" xr:uid="{00000000-0005-0000-0000-00001B000000}"/>
    <cellStyle name="20% - Énfasis2 8 2" xfId="591" xr:uid="{00000000-0005-0000-0000-00004F020000}"/>
    <cellStyle name="20% - Énfasis2 9" xfId="28" xr:uid="{00000000-0005-0000-0000-00001C000000}"/>
    <cellStyle name="20% - Énfasis3 10" xfId="29" xr:uid="{00000000-0005-0000-0000-00001D000000}"/>
    <cellStyle name="20% - Énfasis3 11" xfId="30" xr:uid="{00000000-0005-0000-0000-00001E000000}"/>
    <cellStyle name="20% - Énfasis3 12" xfId="31" xr:uid="{00000000-0005-0000-0000-00001F000000}"/>
    <cellStyle name="20% - Énfasis3 2" xfId="32" xr:uid="{00000000-0005-0000-0000-000020000000}"/>
    <cellStyle name="20% - Énfasis3 2 2" xfId="592" xr:uid="{00000000-0005-0000-0000-000050020000}"/>
    <cellStyle name="20% - Énfasis3 3" xfId="33" xr:uid="{00000000-0005-0000-0000-000021000000}"/>
    <cellStyle name="20% - Énfasis3 4" xfId="34" xr:uid="{00000000-0005-0000-0000-000022000000}"/>
    <cellStyle name="20% - Énfasis3 5" xfId="35" xr:uid="{00000000-0005-0000-0000-000023000000}"/>
    <cellStyle name="20% - Énfasis3 5 2" xfId="593" xr:uid="{00000000-0005-0000-0000-000051020000}"/>
    <cellStyle name="20% - Énfasis3 6" xfId="36" xr:uid="{00000000-0005-0000-0000-000024000000}"/>
    <cellStyle name="20% - Énfasis3 6 2" xfId="594" xr:uid="{00000000-0005-0000-0000-000052020000}"/>
    <cellStyle name="20% - Énfasis3 7" xfId="37" xr:uid="{00000000-0005-0000-0000-000025000000}"/>
    <cellStyle name="20% - Énfasis3 7 2" xfId="595" xr:uid="{00000000-0005-0000-0000-000053020000}"/>
    <cellStyle name="20% - Énfasis3 8" xfId="38" xr:uid="{00000000-0005-0000-0000-000026000000}"/>
    <cellStyle name="20% - Énfasis3 8 2" xfId="596" xr:uid="{00000000-0005-0000-0000-000054020000}"/>
    <cellStyle name="20% - Énfasis3 9" xfId="39" xr:uid="{00000000-0005-0000-0000-000027000000}"/>
    <cellStyle name="20% - Énfasis4 10" xfId="40" xr:uid="{00000000-0005-0000-0000-000028000000}"/>
    <cellStyle name="20% - Énfasis4 11" xfId="41" xr:uid="{00000000-0005-0000-0000-000029000000}"/>
    <cellStyle name="20% - Énfasis4 12" xfId="42" xr:uid="{00000000-0005-0000-0000-00002A000000}"/>
    <cellStyle name="20% - Énfasis4 2" xfId="43" xr:uid="{00000000-0005-0000-0000-00002B000000}"/>
    <cellStyle name="20% - Énfasis4 2 2" xfId="597" xr:uid="{00000000-0005-0000-0000-000055020000}"/>
    <cellStyle name="20% - Énfasis4 3" xfId="44" xr:uid="{00000000-0005-0000-0000-00002C000000}"/>
    <cellStyle name="20% - Énfasis4 4" xfId="45" xr:uid="{00000000-0005-0000-0000-00002D000000}"/>
    <cellStyle name="20% - Énfasis4 5" xfId="46" xr:uid="{00000000-0005-0000-0000-00002E000000}"/>
    <cellStyle name="20% - Énfasis4 5 2" xfId="598" xr:uid="{00000000-0005-0000-0000-000056020000}"/>
    <cellStyle name="20% - Énfasis4 6" xfId="47" xr:uid="{00000000-0005-0000-0000-00002F000000}"/>
    <cellStyle name="20% - Énfasis4 6 2" xfId="599" xr:uid="{00000000-0005-0000-0000-000057020000}"/>
    <cellStyle name="20% - Énfasis4 7" xfId="48" xr:uid="{00000000-0005-0000-0000-000030000000}"/>
    <cellStyle name="20% - Énfasis4 7 2" xfId="600" xr:uid="{00000000-0005-0000-0000-000058020000}"/>
    <cellStyle name="20% - Énfasis4 8" xfId="49" xr:uid="{00000000-0005-0000-0000-000031000000}"/>
    <cellStyle name="20% - Énfasis4 8 2" xfId="601" xr:uid="{00000000-0005-0000-0000-000059020000}"/>
    <cellStyle name="20% - Énfasis4 9" xfId="50" xr:uid="{00000000-0005-0000-0000-000032000000}"/>
    <cellStyle name="20% - Énfasis5 10" xfId="51" xr:uid="{00000000-0005-0000-0000-000033000000}"/>
    <cellStyle name="20% - Énfasis5 11" xfId="52" xr:uid="{00000000-0005-0000-0000-000034000000}"/>
    <cellStyle name="20% - Énfasis5 12" xfId="53" xr:uid="{00000000-0005-0000-0000-000035000000}"/>
    <cellStyle name="20% - Énfasis5 2" xfId="54" xr:uid="{00000000-0005-0000-0000-000036000000}"/>
    <cellStyle name="20% - Énfasis5 2 2" xfId="602" xr:uid="{00000000-0005-0000-0000-00005A020000}"/>
    <cellStyle name="20% - Énfasis5 3" xfId="55" xr:uid="{00000000-0005-0000-0000-000037000000}"/>
    <cellStyle name="20% - Énfasis5 4" xfId="56" xr:uid="{00000000-0005-0000-0000-000038000000}"/>
    <cellStyle name="20% - Énfasis5 5" xfId="57" xr:uid="{00000000-0005-0000-0000-000039000000}"/>
    <cellStyle name="20% - Énfasis5 5 2" xfId="603" xr:uid="{00000000-0005-0000-0000-00005B020000}"/>
    <cellStyle name="20% - Énfasis5 6" xfId="58" xr:uid="{00000000-0005-0000-0000-00003A000000}"/>
    <cellStyle name="20% - Énfasis5 6 2" xfId="604" xr:uid="{00000000-0005-0000-0000-00005C020000}"/>
    <cellStyle name="20% - Énfasis5 7" xfId="59" xr:uid="{00000000-0005-0000-0000-00003B000000}"/>
    <cellStyle name="20% - Énfasis5 7 2" xfId="605" xr:uid="{00000000-0005-0000-0000-00005D020000}"/>
    <cellStyle name="20% - Énfasis5 8" xfId="60" xr:uid="{00000000-0005-0000-0000-00003C000000}"/>
    <cellStyle name="20% - Énfasis5 8 2" xfId="606" xr:uid="{00000000-0005-0000-0000-00005E020000}"/>
    <cellStyle name="20% - Énfasis5 9" xfId="61" xr:uid="{00000000-0005-0000-0000-00003D000000}"/>
    <cellStyle name="20% - Énfasis6 10" xfId="62" xr:uid="{00000000-0005-0000-0000-00003E000000}"/>
    <cellStyle name="20% - Énfasis6 11" xfId="63" xr:uid="{00000000-0005-0000-0000-00003F000000}"/>
    <cellStyle name="20% - Énfasis6 12" xfId="64" xr:uid="{00000000-0005-0000-0000-000040000000}"/>
    <cellStyle name="20% - Énfasis6 2" xfId="65" xr:uid="{00000000-0005-0000-0000-000041000000}"/>
    <cellStyle name="20% - Énfasis6 2 2" xfId="607" xr:uid="{00000000-0005-0000-0000-00005F020000}"/>
    <cellStyle name="20% - Énfasis6 3" xfId="66" xr:uid="{00000000-0005-0000-0000-000042000000}"/>
    <cellStyle name="20% - Énfasis6 4" xfId="67" xr:uid="{00000000-0005-0000-0000-000043000000}"/>
    <cellStyle name="20% - Énfasis6 5" xfId="68" xr:uid="{00000000-0005-0000-0000-000044000000}"/>
    <cellStyle name="20% - Énfasis6 5 2" xfId="608" xr:uid="{00000000-0005-0000-0000-000060020000}"/>
    <cellStyle name="20% - Énfasis6 6" xfId="69" xr:uid="{00000000-0005-0000-0000-000045000000}"/>
    <cellStyle name="20% - Énfasis6 6 2" xfId="609" xr:uid="{00000000-0005-0000-0000-000061020000}"/>
    <cellStyle name="20% - Énfasis6 7" xfId="70" xr:uid="{00000000-0005-0000-0000-000046000000}"/>
    <cellStyle name="20% - Énfasis6 7 2" xfId="610" xr:uid="{00000000-0005-0000-0000-000062020000}"/>
    <cellStyle name="20% - Énfasis6 8" xfId="71" xr:uid="{00000000-0005-0000-0000-000047000000}"/>
    <cellStyle name="20% - Énfasis6 8 2" xfId="611" xr:uid="{00000000-0005-0000-0000-000063020000}"/>
    <cellStyle name="20% - Énfasis6 9" xfId="72" xr:uid="{00000000-0005-0000-0000-000048000000}"/>
    <cellStyle name="20% - 强调文字颜色 1" xfId="612" xr:uid="{00000000-0005-0000-0000-000064020000}"/>
    <cellStyle name="20% - 强调文字颜色 2" xfId="613" xr:uid="{00000000-0005-0000-0000-000065020000}"/>
    <cellStyle name="20% - 强调文字颜色 3" xfId="614" xr:uid="{00000000-0005-0000-0000-000066020000}"/>
    <cellStyle name="20% - 强调文字颜色 4" xfId="615" xr:uid="{00000000-0005-0000-0000-000067020000}"/>
    <cellStyle name="20% - 强调文字颜色 5" xfId="616" xr:uid="{00000000-0005-0000-0000-000068020000}"/>
    <cellStyle name="20% - 强调文字颜色 6" xfId="617" xr:uid="{00000000-0005-0000-0000-000069020000}"/>
    <cellStyle name="40% - Accent1" xfId="73" xr:uid="{00000000-0005-0000-0000-000049000000}"/>
    <cellStyle name="40% - Accent1 2" xfId="619" xr:uid="{00000000-0005-0000-0000-00006B020000}"/>
    <cellStyle name="40% - Accent1 3" xfId="620" xr:uid="{00000000-0005-0000-0000-00006C020000}"/>
    <cellStyle name="40% - Accent1 4" xfId="621" xr:uid="{00000000-0005-0000-0000-00006D020000}"/>
    <cellStyle name="40% - Accent1 5" xfId="622" xr:uid="{00000000-0005-0000-0000-00006E020000}"/>
    <cellStyle name="40% - Accent1 6" xfId="618" xr:uid="{00000000-0005-0000-0000-00006A020000}"/>
    <cellStyle name="40% - Accent2" xfId="74" xr:uid="{00000000-0005-0000-0000-00004A000000}"/>
    <cellStyle name="40% - Accent2 2" xfId="624" xr:uid="{00000000-0005-0000-0000-000070020000}"/>
    <cellStyle name="40% - Accent2 3" xfId="625" xr:uid="{00000000-0005-0000-0000-000071020000}"/>
    <cellStyle name="40% - Accent2 4" xfId="626" xr:uid="{00000000-0005-0000-0000-000072020000}"/>
    <cellStyle name="40% - Accent2 5" xfId="627" xr:uid="{00000000-0005-0000-0000-000073020000}"/>
    <cellStyle name="40% - Accent2 6" xfId="623" xr:uid="{00000000-0005-0000-0000-00006F020000}"/>
    <cellStyle name="40% - Accent3" xfId="75" xr:uid="{00000000-0005-0000-0000-00004B000000}"/>
    <cellStyle name="40% - Accent3 2" xfId="629" xr:uid="{00000000-0005-0000-0000-000075020000}"/>
    <cellStyle name="40% - Accent3 3" xfId="630" xr:uid="{00000000-0005-0000-0000-000076020000}"/>
    <cellStyle name="40% - Accent3 4" xfId="631" xr:uid="{00000000-0005-0000-0000-000077020000}"/>
    <cellStyle name="40% - Accent3 5" xfId="632" xr:uid="{00000000-0005-0000-0000-000078020000}"/>
    <cellStyle name="40% - Accent3 6" xfId="628" xr:uid="{00000000-0005-0000-0000-000074020000}"/>
    <cellStyle name="40% - Accent4" xfId="76" xr:uid="{00000000-0005-0000-0000-00004C000000}"/>
    <cellStyle name="40% - Accent4 2" xfId="634" xr:uid="{00000000-0005-0000-0000-00007A020000}"/>
    <cellStyle name="40% - Accent4 3" xfId="635" xr:uid="{00000000-0005-0000-0000-00007B020000}"/>
    <cellStyle name="40% - Accent4 4" xfId="636" xr:uid="{00000000-0005-0000-0000-00007C020000}"/>
    <cellStyle name="40% - Accent4 5" xfId="637" xr:uid="{00000000-0005-0000-0000-00007D020000}"/>
    <cellStyle name="40% - Accent4 6" xfId="633" xr:uid="{00000000-0005-0000-0000-000079020000}"/>
    <cellStyle name="40% - Accent5" xfId="77" xr:uid="{00000000-0005-0000-0000-00004D000000}"/>
    <cellStyle name="40% - Accent5 2" xfId="639" xr:uid="{00000000-0005-0000-0000-00007F020000}"/>
    <cellStyle name="40% - Accent5 3" xfId="640" xr:uid="{00000000-0005-0000-0000-000080020000}"/>
    <cellStyle name="40% - Accent5 4" xfId="641" xr:uid="{00000000-0005-0000-0000-000081020000}"/>
    <cellStyle name="40% - Accent5 5" xfId="642" xr:uid="{00000000-0005-0000-0000-000082020000}"/>
    <cellStyle name="40% - Accent5 6" xfId="638" xr:uid="{00000000-0005-0000-0000-00007E020000}"/>
    <cellStyle name="40% - Accent6" xfId="78" xr:uid="{00000000-0005-0000-0000-00004E000000}"/>
    <cellStyle name="40% - Accent6 2" xfId="644" xr:uid="{00000000-0005-0000-0000-000084020000}"/>
    <cellStyle name="40% - Accent6 3" xfId="645" xr:uid="{00000000-0005-0000-0000-000085020000}"/>
    <cellStyle name="40% - Accent6 4" xfId="646" xr:uid="{00000000-0005-0000-0000-000086020000}"/>
    <cellStyle name="40% - Accent6 5" xfId="647" xr:uid="{00000000-0005-0000-0000-000087020000}"/>
    <cellStyle name="40% - Accent6 6" xfId="643" xr:uid="{00000000-0005-0000-0000-000083020000}"/>
    <cellStyle name="40% - Énfasis1 10" xfId="79" xr:uid="{00000000-0005-0000-0000-00004F000000}"/>
    <cellStyle name="40% - Énfasis1 11" xfId="80" xr:uid="{00000000-0005-0000-0000-000050000000}"/>
    <cellStyle name="40% - Énfasis1 12" xfId="81" xr:uid="{00000000-0005-0000-0000-000051000000}"/>
    <cellStyle name="40% - Énfasis1 2" xfId="82" xr:uid="{00000000-0005-0000-0000-000052000000}"/>
    <cellStyle name="40% - Énfasis1 2 2" xfId="648" xr:uid="{00000000-0005-0000-0000-000088020000}"/>
    <cellStyle name="40% - Énfasis1 3" xfId="83" xr:uid="{00000000-0005-0000-0000-000053000000}"/>
    <cellStyle name="40% - Énfasis1 4" xfId="84" xr:uid="{00000000-0005-0000-0000-000054000000}"/>
    <cellStyle name="40% - Énfasis1 5" xfId="85" xr:uid="{00000000-0005-0000-0000-000055000000}"/>
    <cellStyle name="40% - Énfasis1 5 2" xfId="649" xr:uid="{00000000-0005-0000-0000-000089020000}"/>
    <cellStyle name="40% - Énfasis1 6" xfId="86" xr:uid="{00000000-0005-0000-0000-000056000000}"/>
    <cellStyle name="40% - Énfasis1 6 2" xfId="650" xr:uid="{00000000-0005-0000-0000-00008A020000}"/>
    <cellStyle name="40% - Énfasis1 7" xfId="87" xr:uid="{00000000-0005-0000-0000-000057000000}"/>
    <cellStyle name="40% - Énfasis1 7 2" xfId="651" xr:uid="{00000000-0005-0000-0000-00008B020000}"/>
    <cellStyle name="40% - Énfasis1 8" xfId="88" xr:uid="{00000000-0005-0000-0000-000058000000}"/>
    <cellStyle name="40% - Énfasis1 8 2" xfId="652" xr:uid="{00000000-0005-0000-0000-00008C020000}"/>
    <cellStyle name="40% - Énfasis1 9" xfId="89" xr:uid="{00000000-0005-0000-0000-000059000000}"/>
    <cellStyle name="40% - Énfasis2 10" xfId="90" xr:uid="{00000000-0005-0000-0000-00005A000000}"/>
    <cellStyle name="40% - Énfasis2 11" xfId="91" xr:uid="{00000000-0005-0000-0000-00005B000000}"/>
    <cellStyle name="40% - Énfasis2 12" xfId="92" xr:uid="{00000000-0005-0000-0000-00005C000000}"/>
    <cellStyle name="40% - Énfasis2 2" xfId="93" xr:uid="{00000000-0005-0000-0000-00005D000000}"/>
    <cellStyle name="40% - Énfasis2 2 2" xfId="653" xr:uid="{00000000-0005-0000-0000-00008D020000}"/>
    <cellStyle name="40% - Énfasis2 3" xfId="94" xr:uid="{00000000-0005-0000-0000-00005E000000}"/>
    <cellStyle name="40% - Énfasis2 4" xfId="95" xr:uid="{00000000-0005-0000-0000-00005F000000}"/>
    <cellStyle name="40% - Énfasis2 5" xfId="96" xr:uid="{00000000-0005-0000-0000-000060000000}"/>
    <cellStyle name="40% - Énfasis2 5 2" xfId="654" xr:uid="{00000000-0005-0000-0000-00008E020000}"/>
    <cellStyle name="40% - Énfasis2 6" xfId="97" xr:uid="{00000000-0005-0000-0000-000061000000}"/>
    <cellStyle name="40% - Énfasis2 6 2" xfId="655" xr:uid="{00000000-0005-0000-0000-00008F020000}"/>
    <cellStyle name="40% - Énfasis2 7" xfId="98" xr:uid="{00000000-0005-0000-0000-000062000000}"/>
    <cellStyle name="40% - Énfasis2 7 2" xfId="656" xr:uid="{00000000-0005-0000-0000-000090020000}"/>
    <cellStyle name="40% - Énfasis2 8" xfId="99" xr:uid="{00000000-0005-0000-0000-000063000000}"/>
    <cellStyle name="40% - Énfasis2 8 2" xfId="657" xr:uid="{00000000-0005-0000-0000-000091020000}"/>
    <cellStyle name="40% - Énfasis2 9" xfId="100" xr:uid="{00000000-0005-0000-0000-000064000000}"/>
    <cellStyle name="40% - Énfasis3 10" xfId="101" xr:uid="{00000000-0005-0000-0000-000065000000}"/>
    <cellStyle name="40% - Énfasis3 11" xfId="102" xr:uid="{00000000-0005-0000-0000-000066000000}"/>
    <cellStyle name="40% - Énfasis3 12" xfId="103" xr:uid="{00000000-0005-0000-0000-000067000000}"/>
    <cellStyle name="40% - Énfasis3 2" xfId="104" xr:uid="{00000000-0005-0000-0000-000068000000}"/>
    <cellStyle name="40% - Énfasis3 2 2" xfId="658" xr:uid="{00000000-0005-0000-0000-000092020000}"/>
    <cellStyle name="40% - Énfasis3 3" xfId="105" xr:uid="{00000000-0005-0000-0000-000069000000}"/>
    <cellStyle name="40% - Énfasis3 4" xfId="106" xr:uid="{00000000-0005-0000-0000-00006A000000}"/>
    <cellStyle name="40% - Énfasis3 5" xfId="107" xr:uid="{00000000-0005-0000-0000-00006B000000}"/>
    <cellStyle name="40% - Énfasis3 5 2" xfId="659" xr:uid="{00000000-0005-0000-0000-000093020000}"/>
    <cellStyle name="40% - Énfasis3 6" xfId="108" xr:uid="{00000000-0005-0000-0000-00006C000000}"/>
    <cellStyle name="40% - Énfasis3 6 2" xfId="660" xr:uid="{00000000-0005-0000-0000-000094020000}"/>
    <cellStyle name="40% - Énfasis3 7" xfId="109" xr:uid="{00000000-0005-0000-0000-00006D000000}"/>
    <cellStyle name="40% - Énfasis3 7 2" xfId="661" xr:uid="{00000000-0005-0000-0000-000095020000}"/>
    <cellStyle name="40% - Énfasis3 8" xfId="110" xr:uid="{00000000-0005-0000-0000-00006E000000}"/>
    <cellStyle name="40% - Énfasis3 8 2" xfId="662" xr:uid="{00000000-0005-0000-0000-000096020000}"/>
    <cellStyle name="40% - Énfasis3 9" xfId="111" xr:uid="{00000000-0005-0000-0000-00006F000000}"/>
    <cellStyle name="40% - Énfasis4 10" xfId="112" xr:uid="{00000000-0005-0000-0000-000070000000}"/>
    <cellStyle name="40% - Énfasis4 11" xfId="113" xr:uid="{00000000-0005-0000-0000-000071000000}"/>
    <cellStyle name="40% - Énfasis4 12" xfId="114" xr:uid="{00000000-0005-0000-0000-000072000000}"/>
    <cellStyle name="40% - Énfasis4 2" xfId="115" xr:uid="{00000000-0005-0000-0000-000073000000}"/>
    <cellStyle name="40% - Énfasis4 2 2" xfId="663" xr:uid="{00000000-0005-0000-0000-000097020000}"/>
    <cellStyle name="40% - Énfasis4 3" xfId="116" xr:uid="{00000000-0005-0000-0000-000074000000}"/>
    <cellStyle name="40% - Énfasis4 4" xfId="117" xr:uid="{00000000-0005-0000-0000-000075000000}"/>
    <cellStyle name="40% - Énfasis4 5" xfId="118" xr:uid="{00000000-0005-0000-0000-000076000000}"/>
    <cellStyle name="40% - Énfasis4 5 2" xfId="664" xr:uid="{00000000-0005-0000-0000-000098020000}"/>
    <cellStyle name="40% - Énfasis4 6" xfId="119" xr:uid="{00000000-0005-0000-0000-000077000000}"/>
    <cellStyle name="40% - Énfasis4 6 2" xfId="665" xr:uid="{00000000-0005-0000-0000-000099020000}"/>
    <cellStyle name="40% - Énfasis4 7" xfId="120" xr:uid="{00000000-0005-0000-0000-000078000000}"/>
    <cellStyle name="40% - Énfasis4 7 2" xfId="666" xr:uid="{00000000-0005-0000-0000-00009A020000}"/>
    <cellStyle name="40% - Énfasis4 8" xfId="121" xr:uid="{00000000-0005-0000-0000-000079000000}"/>
    <cellStyle name="40% - Énfasis4 8 2" xfId="667" xr:uid="{00000000-0005-0000-0000-00009B020000}"/>
    <cellStyle name="40% - Énfasis4 9" xfId="122" xr:uid="{00000000-0005-0000-0000-00007A000000}"/>
    <cellStyle name="40% - Énfasis5 10" xfId="123" xr:uid="{00000000-0005-0000-0000-00007B000000}"/>
    <cellStyle name="40% - Énfasis5 11" xfId="124" xr:uid="{00000000-0005-0000-0000-00007C000000}"/>
    <cellStyle name="40% - Énfasis5 12" xfId="125" xr:uid="{00000000-0005-0000-0000-00007D000000}"/>
    <cellStyle name="40% - Énfasis5 2" xfId="126" xr:uid="{00000000-0005-0000-0000-00007E000000}"/>
    <cellStyle name="40% - Énfasis5 2 2" xfId="668" xr:uid="{00000000-0005-0000-0000-00009C020000}"/>
    <cellStyle name="40% - Énfasis5 3" xfId="127" xr:uid="{00000000-0005-0000-0000-00007F000000}"/>
    <cellStyle name="40% - Énfasis5 4" xfId="128" xr:uid="{00000000-0005-0000-0000-000080000000}"/>
    <cellStyle name="40% - Énfasis5 5" xfId="129" xr:uid="{00000000-0005-0000-0000-000081000000}"/>
    <cellStyle name="40% - Énfasis5 5 2" xfId="669" xr:uid="{00000000-0005-0000-0000-00009D020000}"/>
    <cellStyle name="40% - Énfasis5 6" xfId="130" xr:uid="{00000000-0005-0000-0000-000082000000}"/>
    <cellStyle name="40% - Énfasis5 6 2" xfId="670" xr:uid="{00000000-0005-0000-0000-00009E020000}"/>
    <cellStyle name="40% - Énfasis5 7" xfId="131" xr:uid="{00000000-0005-0000-0000-000083000000}"/>
    <cellStyle name="40% - Énfasis5 7 2" xfId="671" xr:uid="{00000000-0005-0000-0000-00009F020000}"/>
    <cellStyle name="40% - Énfasis5 8" xfId="132" xr:uid="{00000000-0005-0000-0000-000084000000}"/>
    <cellStyle name="40% - Énfasis5 8 2" xfId="672" xr:uid="{00000000-0005-0000-0000-0000A0020000}"/>
    <cellStyle name="40% - Énfasis5 9" xfId="133" xr:uid="{00000000-0005-0000-0000-000085000000}"/>
    <cellStyle name="40% - Énfasis6 10" xfId="134" xr:uid="{00000000-0005-0000-0000-000086000000}"/>
    <cellStyle name="40% - Énfasis6 11" xfId="135" xr:uid="{00000000-0005-0000-0000-000087000000}"/>
    <cellStyle name="40% - Énfasis6 12" xfId="136" xr:uid="{00000000-0005-0000-0000-000088000000}"/>
    <cellStyle name="40% - Énfasis6 2" xfId="137" xr:uid="{00000000-0005-0000-0000-000089000000}"/>
    <cellStyle name="40% - Énfasis6 2 2" xfId="673" xr:uid="{00000000-0005-0000-0000-0000A1020000}"/>
    <cellStyle name="40% - Énfasis6 3" xfId="138" xr:uid="{00000000-0005-0000-0000-00008A000000}"/>
    <cellStyle name="40% - Énfasis6 4" xfId="139" xr:uid="{00000000-0005-0000-0000-00008B000000}"/>
    <cellStyle name="40% - Énfasis6 5" xfId="140" xr:uid="{00000000-0005-0000-0000-00008C000000}"/>
    <cellStyle name="40% - Énfasis6 5 2" xfId="674" xr:uid="{00000000-0005-0000-0000-0000A2020000}"/>
    <cellStyle name="40% - Énfasis6 6" xfId="141" xr:uid="{00000000-0005-0000-0000-00008D000000}"/>
    <cellStyle name="40% - Énfasis6 6 2" xfId="675" xr:uid="{00000000-0005-0000-0000-0000A3020000}"/>
    <cellStyle name="40% - Énfasis6 7" xfId="142" xr:uid="{00000000-0005-0000-0000-00008E000000}"/>
    <cellStyle name="40% - Énfasis6 7 2" xfId="676" xr:uid="{00000000-0005-0000-0000-0000A4020000}"/>
    <cellStyle name="40% - Énfasis6 8" xfId="143" xr:uid="{00000000-0005-0000-0000-00008F000000}"/>
    <cellStyle name="40% - Énfasis6 8 2" xfId="677" xr:uid="{00000000-0005-0000-0000-0000A5020000}"/>
    <cellStyle name="40% - Énfasis6 9" xfId="144" xr:uid="{00000000-0005-0000-0000-000090000000}"/>
    <cellStyle name="40% - 强调文字颜色 1" xfId="678" xr:uid="{00000000-0005-0000-0000-0000A6020000}"/>
    <cellStyle name="40% - 强调文字颜色 2" xfId="679" xr:uid="{00000000-0005-0000-0000-0000A7020000}"/>
    <cellStyle name="40% - 强调文字颜色 3" xfId="680" xr:uid="{00000000-0005-0000-0000-0000A8020000}"/>
    <cellStyle name="40% - 强调文字颜色 4" xfId="681" xr:uid="{00000000-0005-0000-0000-0000A9020000}"/>
    <cellStyle name="40% - 强调文字颜色 5" xfId="682" xr:uid="{00000000-0005-0000-0000-0000AA020000}"/>
    <cellStyle name="40% - 强调文字颜色 6" xfId="683" xr:uid="{00000000-0005-0000-0000-0000AB020000}"/>
    <cellStyle name="60% - Accent1" xfId="145" xr:uid="{00000000-0005-0000-0000-000091000000}"/>
    <cellStyle name="60% - Accent1 2" xfId="685" xr:uid="{00000000-0005-0000-0000-0000AD020000}"/>
    <cellStyle name="60% - Accent1 3" xfId="686" xr:uid="{00000000-0005-0000-0000-0000AE020000}"/>
    <cellStyle name="60% - Accent1 4" xfId="687" xr:uid="{00000000-0005-0000-0000-0000AF020000}"/>
    <cellStyle name="60% - Accent1 5" xfId="688" xr:uid="{00000000-0005-0000-0000-0000B0020000}"/>
    <cellStyle name="60% - Accent1 6" xfId="684" xr:uid="{00000000-0005-0000-0000-0000AC020000}"/>
    <cellStyle name="60% - Accent2" xfId="146" xr:uid="{00000000-0005-0000-0000-000092000000}"/>
    <cellStyle name="60% - Accent2 2" xfId="690" xr:uid="{00000000-0005-0000-0000-0000B2020000}"/>
    <cellStyle name="60% - Accent2 3" xfId="691" xr:uid="{00000000-0005-0000-0000-0000B3020000}"/>
    <cellStyle name="60% - Accent2 4" xfId="692" xr:uid="{00000000-0005-0000-0000-0000B4020000}"/>
    <cellStyle name="60% - Accent2 5" xfId="693" xr:uid="{00000000-0005-0000-0000-0000B5020000}"/>
    <cellStyle name="60% - Accent2 6" xfId="689" xr:uid="{00000000-0005-0000-0000-0000B1020000}"/>
    <cellStyle name="60% - Accent3" xfId="147" xr:uid="{00000000-0005-0000-0000-000093000000}"/>
    <cellStyle name="60% - Accent3 2" xfId="695" xr:uid="{00000000-0005-0000-0000-0000B7020000}"/>
    <cellStyle name="60% - Accent3 3" xfId="696" xr:uid="{00000000-0005-0000-0000-0000B8020000}"/>
    <cellStyle name="60% - Accent3 4" xfId="697" xr:uid="{00000000-0005-0000-0000-0000B9020000}"/>
    <cellStyle name="60% - Accent3 5" xfId="698" xr:uid="{00000000-0005-0000-0000-0000BA020000}"/>
    <cellStyle name="60% - Accent3 6" xfId="694" xr:uid="{00000000-0005-0000-0000-0000B6020000}"/>
    <cellStyle name="60% - Accent4" xfId="148" xr:uid="{00000000-0005-0000-0000-000094000000}"/>
    <cellStyle name="60% - Accent4 2" xfId="700" xr:uid="{00000000-0005-0000-0000-0000BC020000}"/>
    <cellStyle name="60% - Accent4 3" xfId="701" xr:uid="{00000000-0005-0000-0000-0000BD020000}"/>
    <cellStyle name="60% - Accent4 4" xfId="702" xr:uid="{00000000-0005-0000-0000-0000BE020000}"/>
    <cellStyle name="60% - Accent4 5" xfId="703" xr:uid="{00000000-0005-0000-0000-0000BF020000}"/>
    <cellStyle name="60% - Accent4 6" xfId="699" xr:uid="{00000000-0005-0000-0000-0000BB020000}"/>
    <cellStyle name="60% - Accent5" xfId="149" xr:uid="{00000000-0005-0000-0000-000095000000}"/>
    <cellStyle name="60% - Accent5 2" xfId="705" xr:uid="{00000000-0005-0000-0000-0000C1020000}"/>
    <cellStyle name="60% - Accent5 3" xfId="706" xr:uid="{00000000-0005-0000-0000-0000C2020000}"/>
    <cellStyle name="60% - Accent5 4" xfId="707" xr:uid="{00000000-0005-0000-0000-0000C3020000}"/>
    <cellStyle name="60% - Accent5 5" xfId="708" xr:uid="{00000000-0005-0000-0000-0000C4020000}"/>
    <cellStyle name="60% - Accent5 6" xfId="704" xr:uid="{00000000-0005-0000-0000-0000C0020000}"/>
    <cellStyle name="60% - Accent6" xfId="150" xr:uid="{00000000-0005-0000-0000-000096000000}"/>
    <cellStyle name="60% - Accent6 2" xfId="710" xr:uid="{00000000-0005-0000-0000-0000C6020000}"/>
    <cellStyle name="60% - Accent6 3" xfId="711" xr:uid="{00000000-0005-0000-0000-0000C7020000}"/>
    <cellStyle name="60% - Accent6 4" xfId="712" xr:uid="{00000000-0005-0000-0000-0000C8020000}"/>
    <cellStyle name="60% - Accent6 5" xfId="713" xr:uid="{00000000-0005-0000-0000-0000C9020000}"/>
    <cellStyle name="60% - Accent6 6" xfId="709" xr:uid="{00000000-0005-0000-0000-0000C5020000}"/>
    <cellStyle name="60% - Énfasis1 10" xfId="151" xr:uid="{00000000-0005-0000-0000-000097000000}"/>
    <cellStyle name="60% - Énfasis1 11" xfId="152" xr:uid="{00000000-0005-0000-0000-000098000000}"/>
    <cellStyle name="60% - Énfasis1 12" xfId="153" xr:uid="{00000000-0005-0000-0000-000099000000}"/>
    <cellStyle name="60% - Énfasis1 2" xfId="154" xr:uid="{00000000-0005-0000-0000-00009A000000}"/>
    <cellStyle name="60% - Énfasis1 2 2" xfId="714" xr:uid="{00000000-0005-0000-0000-0000CA020000}"/>
    <cellStyle name="60% - Énfasis1 3" xfId="155" xr:uid="{00000000-0005-0000-0000-00009B000000}"/>
    <cellStyle name="60% - Énfasis1 4" xfId="156" xr:uid="{00000000-0005-0000-0000-00009C000000}"/>
    <cellStyle name="60% - Énfasis1 5" xfId="157" xr:uid="{00000000-0005-0000-0000-00009D000000}"/>
    <cellStyle name="60% - Énfasis1 5 2" xfId="715" xr:uid="{00000000-0005-0000-0000-0000CB020000}"/>
    <cellStyle name="60% - Énfasis1 6" xfId="158" xr:uid="{00000000-0005-0000-0000-00009E000000}"/>
    <cellStyle name="60% - Énfasis1 6 2" xfId="716" xr:uid="{00000000-0005-0000-0000-0000CC020000}"/>
    <cellStyle name="60% - Énfasis1 7" xfId="159" xr:uid="{00000000-0005-0000-0000-00009F000000}"/>
    <cellStyle name="60% - Énfasis1 7 2" xfId="717" xr:uid="{00000000-0005-0000-0000-0000CD020000}"/>
    <cellStyle name="60% - Énfasis1 8" xfId="160" xr:uid="{00000000-0005-0000-0000-0000A0000000}"/>
    <cellStyle name="60% - Énfasis1 8 2" xfId="718" xr:uid="{00000000-0005-0000-0000-0000CE020000}"/>
    <cellStyle name="60% - Énfasis1 9" xfId="161" xr:uid="{00000000-0005-0000-0000-0000A1000000}"/>
    <cellStyle name="60% - Énfasis2 10" xfId="162" xr:uid="{00000000-0005-0000-0000-0000A2000000}"/>
    <cellStyle name="60% - Énfasis2 11" xfId="163" xr:uid="{00000000-0005-0000-0000-0000A3000000}"/>
    <cellStyle name="60% - Énfasis2 12" xfId="164" xr:uid="{00000000-0005-0000-0000-0000A4000000}"/>
    <cellStyle name="60% - Énfasis2 2" xfId="165" xr:uid="{00000000-0005-0000-0000-0000A5000000}"/>
    <cellStyle name="60% - Énfasis2 2 2" xfId="719" xr:uid="{00000000-0005-0000-0000-0000CF020000}"/>
    <cellStyle name="60% - Énfasis2 3" xfId="166" xr:uid="{00000000-0005-0000-0000-0000A6000000}"/>
    <cellStyle name="60% - Énfasis2 4" xfId="167" xr:uid="{00000000-0005-0000-0000-0000A7000000}"/>
    <cellStyle name="60% - Énfasis2 5" xfId="168" xr:uid="{00000000-0005-0000-0000-0000A8000000}"/>
    <cellStyle name="60% - Énfasis2 5 2" xfId="720" xr:uid="{00000000-0005-0000-0000-0000D0020000}"/>
    <cellStyle name="60% - Énfasis2 6" xfId="169" xr:uid="{00000000-0005-0000-0000-0000A9000000}"/>
    <cellStyle name="60% - Énfasis2 6 2" xfId="721" xr:uid="{00000000-0005-0000-0000-0000D1020000}"/>
    <cellStyle name="60% - Énfasis2 7" xfId="170" xr:uid="{00000000-0005-0000-0000-0000AA000000}"/>
    <cellStyle name="60% - Énfasis2 7 2" xfId="722" xr:uid="{00000000-0005-0000-0000-0000D2020000}"/>
    <cellStyle name="60% - Énfasis2 8" xfId="171" xr:uid="{00000000-0005-0000-0000-0000AB000000}"/>
    <cellStyle name="60% - Énfasis2 8 2" xfId="723" xr:uid="{00000000-0005-0000-0000-0000D3020000}"/>
    <cellStyle name="60% - Énfasis2 9" xfId="172" xr:uid="{00000000-0005-0000-0000-0000AC000000}"/>
    <cellStyle name="60% - Énfasis3 10" xfId="173" xr:uid="{00000000-0005-0000-0000-0000AD000000}"/>
    <cellStyle name="60% - Énfasis3 11" xfId="174" xr:uid="{00000000-0005-0000-0000-0000AE000000}"/>
    <cellStyle name="60% - Énfasis3 12" xfId="175" xr:uid="{00000000-0005-0000-0000-0000AF000000}"/>
    <cellStyle name="60% - Énfasis3 2" xfId="176" xr:uid="{00000000-0005-0000-0000-0000B0000000}"/>
    <cellStyle name="60% - Énfasis3 2 2" xfId="724" xr:uid="{00000000-0005-0000-0000-0000D4020000}"/>
    <cellStyle name="60% - Énfasis3 3" xfId="177" xr:uid="{00000000-0005-0000-0000-0000B1000000}"/>
    <cellStyle name="60% - Énfasis3 4" xfId="178" xr:uid="{00000000-0005-0000-0000-0000B2000000}"/>
    <cellStyle name="60% - Énfasis3 5" xfId="179" xr:uid="{00000000-0005-0000-0000-0000B3000000}"/>
    <cellStyle name="60% - Énfasis3 5 2" xfId="725" xr:uid="{00000000-0005-0000-0000-0000D5020000}"/>
    <cellStyle name="60% - Énfasis3 6" xfId="180" xr:uid="{00000000-0005-0000-0000-0000B4000000}"/>
    <cellStyle name="60% - Énfasis3 6 2" xfId="726" xr:uid="{00000000-0005-0000-0000-0000D6020000}"/>
    <cellStyle name="60% - Énfasis3 7" xfId="181" xr:uid="{00000000-0005-0000-0000-0000B5000000}"/>
    <cellStyle name="60% - Énfasis3 7 2" xfId="727" xr:uid="{00000000-0005-0000-0000-0000D7020000}"/>
    <cellStyle name="60% - Énfasis3 8" xfId="182" xr:uid="{00000000-0005-0000-0000-0000B6000000}"/>
    <cellStyle name="60% - Énfasis3 8 2" xfId="728" xr:uid="{00000000-0005-0000-0000-0000D8020000}"/>
    <cellStyle name="60% - Énfasis3 9" xfId="183" xr:uid="{00000000-0005-0000-0000-0000B7000000}"/>
    <cellStyle name="60% - Énfasis4 10" xfId="184" xr:uid="{00000000-0005-0000-0000-0000B8000000}"/>
    <cellStyle name="60% - Énfasis4 11" xfId="185" xr:uid="{00000000-0005-0000-0000-0000B9000000}"/>
    <cellStyle name="60% - Énfasis4 12" xfId="186" xr:uid="{00000000-0005-0000-0000-0000BA000000}"/>
    <cellStyle name="60% - Énfasis4 2" xfId="187" xr:uid="{00000000-0005-0000-0000-0000BB000000}"/>
    <cellStyle name="60% - Énfasis4 2 2" xfId="729" xr:uid="{00000000-0005-0000-0000-0000D9020000}"/>
    <cellStyle name="60% - Énfasis4 3" xfId="188" xr:uid="{00000000-0005-0000-0000-0000BC000000}"/>
    <cellStyle name="60% - Énfasis4 4" xfId="189" xr:uid="{00000000-0005-0000-0000-0000BD000000}"/>
    <cellStyle name="60% - Énfasis4 5" xfId="190" xr:uid="{00000000-0005-0000-0000-0000BE000000}"/>
    <cellStyle name="60% - Énfasis4 5 2" xfId="730" xr:uid="{00000000-0005-0000-0000-0000DA020000}"/>
    <cellStyle name="60% - Énfasis4 6" xfId="191" xr:uid="{00000000-0005-0000-0000-0000BF000000}"/>
    <cellStyle name="60% - Énfasis4 6 2" xfId="731" xr:uid="{00000000-0005-0000-0000-0000DB020000}"/>
    <cellStyle name="60% - Énfasis4 7" xfId="192" xr:uid="{00000000-0005-0000-0000-0000C0000000}"/>
    <cellStyle name="60% - Énfasis4 7 2" xfId="732" xr:uid="{00000000-0005-0000-0000-0000DC020000}"/>
    <cellStyle name="60% - Énfasis4 8" xfId="193" xr:uid="{00000000-0005-0000-0000-0000C1000000}"/>
    <cellStyle name="60% - Énfasis4 8 2" xfId="733" xr:uid="{00000000-0005-0000-0000-0000DD020000}"/>
    <cellStyle name="60% - Énfasis4 9" xfId="194" xr:uid="{00000000-0005-0000-0000-0000C2000000}"/>
    <cellStyle name="60% - Énfasis5 10" xfId="195" xr:uid="{00000000-0005-0000-0000-0000C3000000}"/>
    <cellStyle name="60% - Énfasis5 11" xfId="196" xr:uid="{00000000-0005-0000-0000-0000C4000000}"/>
    <cellStyle name="60% - Énfasis5 12" xfId="197" xr:uid="{00000000-0005-0000-0000-0000C5000000}"/>
    <cellStyle name="60% - Énfasis5 2" xfId="198" xr:uid="{00000000-0005-0000-0000-0000C6000000}"/>
    <cellStyle name="60% - Énfasis5 2 2" xfId="734" xr:uid="{00000000-0005-0000-0000-0000DE020000}"/>
    <cellStyle name="60% - Énfasis5 3" xfId="199" xr:uid="{00000000-0005-0000-0000-0000C7000000}"/>
    <cellStyle name="60% - Énfasis5 4" xfId="200" xr:uid="{00000000-0005-0000-0000-0000C8000000}"/>
    <cellStyle name="60% - Énfasis5 5" xfId="201" xr:uid="{00000000-0005-0000-0000-0000C9000000}"/>
    <cellStyle name="60% - Énfasis5 5 2" xfId="735" xr:uid="{00000000-0005-0000-0000-0000DF020000}"/>
    <cellStyle name="60% - Énfasis5 6" xfId="202" xr:uid="{00000000-0005-0000-0000-0000CA000000}"/>
    <cellStyle name="60% - Énfasis5 6 2" xfId="736" xr:uid="{00000000-0005-0000-0000-0000E0020000}"/>
    <cellStyle name="60% - Énfasis5 7" xfId="203" xr:uid="{00000000-0005-0000-0000-0000CB000000}"/>
    <cellStyle name="60% - Énfasis5 7 2" xfId="737" xr:uid="{00000000-0005-0000-0000-0000E1020000}"/>
    <cellStyle name="60% - Énfasis5 8" xfId="204" xr:uid="{00000000-0005-0000-0000-0000CC000000}"/>
    <cellStyle name="60% - Énfasis5 8 2" xfId="738" xr:uid="{00000000-0005-0000-0000-0000E2020000}"/>
    <cellStyle name="60% - Énfasis5 9" xfId="205" xr:uid="{00000000-0005-0000-0000-0000CD000000}"/>
    <cellStyle name="60% - Énfasis6 10" xfId="206" xr:uid="{00000000-0005-0000-0000-0000CE000000}"/>
    <cellStyle name="60% - Énfasis6 11" xfId="207" xr:uid="{00000000-0005-0000-0000-0000CF000000}"/>
    <cellStyle name="60% - Énfasis6 12" xfId="208" xr:uid="{00000000-0005-0000-0000-0000D0000000}"/>
    <cellStyle name="60% - Énfasis6 2" xfId="209" xr:uid="{00000000-0005-0000-0000-0000D1000000}"/>
    <cellStyle name="60% - Énfasis6 2 2" xfId="739" xr:uid="{00000000-0005-0000-0000-0000E3020000}"/>
    <cellStyle name="60% - Énfasis6 3" xfId="210" xr:uid="{00000000-0005-0000-0000-0000D2000000}"/>
    <cellStyle name="60% - Énfasis6 4" xfId="211" xr:uid="{00000000-0005-0000-0000-0000D3000000}"/>
    <cellStyle name="60% - Énfasis6 5" xfId="212" xr:uid="{00000000-0005-0000-0000-0000D4000000}"/>
    <cellStyle name="60% - Énfasis6 5 2" xfId="740" xr:uid="{00000000-0005-0000-0000-0000E4020000}"/>
    <cellStyle name="60% - Énfasis6 6" xfId="213" xr:uid="{00000000-0005-0000-0000-0000D5000000}"/>
    <cellStyle name="60% - Énfasis6 6 2" xfId="741" xr:uid="{00000000-0005-0000-0000-0000E5020000}"/>
    <cellStyle name="60% - Énfasis6 7" xfId="214" xr:uid="{00000000-0005-0000-0000-0000D6000000}"/>
    <cellStyle name="60% - Énfasis6 7 2" xfId="742" xr:uid="{00000000-0005-0000-0000-0000E6020000}"/>
    <cellStyle name="60% - Énfasis6 8" xfId="215" xr:uid="{00000000-0005-0000-0000-0000D7000000}"/>
    <cellStyle name="60% - Énfasis6 8 2" xfId="743" xr:uid="{00000000-0005-0000-0000-0000E7020000}"/>
    <cellStyle name="60% - Énfasis6 9" xfId="216" xr:uid="{00000000-0005-0000-0000-0000D8000000}"/>
    <cellStyle name="60% - 强调文字颜色 1" xfId="744" xr:uid="{00000000-0005-0000-0000-0000E8020000}"/>
    <cellStyle name="60% - 强调文字颜色 2" xfId="745" xr:uid="{00000000-0005-0000-0000-0000E9020000}"/>
    <cellStyle name="60% - 强调文字颜色 3" xfId="746" xr:uid="{00000000-0005-0000-0000-0000EA020000}"/>
    <cellStyle name="60% - 强调文字颜色 4" xfId="747" xr:uid="{00000000-0005-0000-0000-0000EB020000}"/>
    <cellStyle name="60% - 强调文字颜色 5" xfId="748" xr:uid="{00000000-0005-0000-0000-0000EC020000}"/>
    <cellStyle name="60% - 强调文字颜色 6" xfId="749" xr:uid="{00000000-0005-0000-0000-0000ED020000}"/>
    <cellStyle name="Accent1" xfId="217" xr:uid="{00000000-0005-0000-0000-0000D9000000}"/>
    <cellStyle name="Accent1 2" xfId="751" xr:uid="{00000000-0005-0000-0000-0000EF020000}"/>
    <cellStyle name="Accent1 3" xfId="752" xr:uid="{00000000-0005-0000-0000-0000F0020000}"/>
    <cellStyle name="Accent1 4" xfId="753" xr:uid="{00000000-0005-0000-0000-0000F1020000}"/>
    <cellStyle name="Accent1 5" xfId="754" xr:uid="{00000000-0005-0000-0000-0000F2020000}"/>
    <cellStyle name="Accent1 6" xfId="750" xr:uid="{00000000-0005-0000-0000-0000EE020000}"/>
    <cellStyle name="Accent2" xfId="218" xr:uid="{00000000-0005-0000-0000-0000DA000000}"/>
    <cellStyle name="Accent2 2" xfId="756" xr:uid="{00000000-0005-0000-0000-0000F4020000}"/>
    <cellStyle name="Accent2 3" xfId="757" xr:uid="{00000000-0005-0000-0000-0000F5020000}"/>
    <cellStyle name="Accent2 4" xfId="758" xr:uid="{00000000-0005-0000-0000-0000F6020000}"/>
    <cellStyle name="Accent2 5" xfId="759" xr:uid="{00000000-0005-0000-0000-0000F7020000}"/>
    <cellStyle name="Accent2 6" xfId="755" xr:uid="{00000000-0005-0000-0000-0000F3020000}"/>
    <cellStyle name="Accent3" xfId="219" xr:uid="{00000000-0005-0000-0000-0000DB000000}"/>
    <cellStyle name="Accent3 2" xfId="761" xr:uid="{00000000-0005-0000-0000-0000F9020000}"/>
    <cellStyle name="Accent3 3" xfId="762" xr:uid="{00000000-0005-0000-0000-0000FA020000}"/>
    <cellStyle name="Accent3 4" xfId="763" xr:uid="{00000000-0005-0000-0000-0000FB020000}"/>
    <cellStyle name="Accent3 5" xfId="764" xr:uid="{00000000-0005-0000-0000-0000FC020000}"/>
    <cellStyle name="Accent3 6" xfId="760" xr:uid="{00000000-0005-0000-0000-0000F8020000}"/>
    <cellStyle name="Accent4" xfId="220" xr:uid="{00000000-0005-0000-0000-0000DC000000}"/>
    <cellStyle name="Accent4 2" xfId="766" xr:uid="{00000000-0005-0000-0000-0000FE020000}"/>
    <cellStyle name="Accent4 3" xfId="767" xr:uid="{00000000-0005-0000-0000-0000FF020000}"/>
    <cellStyle name="Accent4 4" xfId="768" xr:uid="{00000000-0005-0000-0000-000000030000}"/>
    <cellStyle name="Accent4 5" xfId="769" xr:uid="{00000000-0005-0000-0000-000001030000}"/>
    <cellStyle name="Accent4 6" xfId="765" xr:uid="{00000000-0005-0000-0000-0000FD020000}"/>
    <cellStyle name="Accent5" xfId="221" xr:uid="{00000000-0005-0000-0000-0000DD000000}"/>
    <cellStyle name="Accent5 2" xfId="771" xr:uid="{00000000-0005-0000-0000-000003030000}"/>
    <cellStyle name="Accent5 3" xfId="772" xr:uid="{00000000-0005-0000-0000-000004030000}"/>
    <cellStyle name="Accent5 4" xfId="773" xr:uid="{00000000-0005-0000-0000-000005030000}"/>
    <cellStyle name="Accent5 5" xfId="774" xr:uid="{00000000-0005-0000-0000-000006030000}"/>
    <cellStyle name="Accent5 6" xfId="770" xr:uid="{00000000-0005-0000-0000-000002030000}"/>
    <cellStyle name="Accent6" xfId="222" xr:uid="{00000000-0005-0000-0000-0000DE000000}"/>
    <cellStyle name="Accent6 2" xfId="776" xr:uid="{00000000-0005-0000-0000-000008030000}"/>
    <cellStyle name="Accent6 3" xfId="777" xr:uid="{00000000-0005-0000-0000-000009030000}"/>
    <cellStyle name="Accent6 4" xfId="778" xr:uid="{00000000-0005-0000-0000-00000A030000}"/>
    <cellStyle name="Accent6 5" xfId="779" xr:uid="{00000000-0005-0000-0000-00000B030000}"/>
    <cellStyle name="Accent6 6" xfId="775" xr:uid="{00000000-0005-0000-0000-000007030000}"/>
    <cellStyle name="Bad" xfId="223" xr:uid="{00000000-0005-0000-0000-0000DF000000}"/>
    <cellStyle name="Bad 2" xfId="781" xr:uid="{00000000-0005-0000-0000-00000D030000}"/>
    <cellStyle name="Bad 3" xfId="782" xr:uid="{00000000-0005-0000-0000-00000E030000}"/>
    <cellStyle name="Bad 4" xfId="783" xr:uid="{00000000-0005-0000-0000-00000F030000}"/>
    <cellStyle name="Bad 5" xfId="784" xr:uid="{00000000-0005-0000-0000-000010030000}"/>
    <cellStyle name="Bad 6" xfId="780" xr:uid="{00000000-0005-0000-0000-00000C030000}"/>
    <cellStyle name="Buena 10" xfId="224" xr:uid="{00000000-0005-0000-0000-0000E0000000}"/>
    <cellStyle name="Buena 11" xfId="225" xr:uid="{00000000-0005-0000-0000-0000E1000000}"/>
    <cellStyle name="Buena 12" xfId="226" xr:uid="{00000000-0005-0000-0000-0000E2000000}"/>
    <cellStyle name="Buena 2" xfId="227" xr:uid="{00000000-0005-0000-0000-0000E3000000}"/>
    <cellStyle name="Buena 2 2" xfId="785" xr:uid="{00000000-0005-0000-0000-000011030000}"/>
    <cellStyle name="Buena 2 2 2" xfId="786" xr:uid="{00000000-0005-0000-0000-000012030000}"/>
    <cellStyle name="Buena 2 2 2 2" xfId="787" xr:uid="{00000000-0005-0000-0000-000013030000}"/>
    <cellStyle name="Buena 2 2 2 2 2" xfId="788" xr:uid="{00000000-0005-0000-0000-000014030000}"/>
    <cellStyle name="Buena 2 2 3" xfId="789" xr:uid="{00000000-0005-0000-0000-000015030000}"/>
    <cellStyle name="Buena 2 2 4" xfId="790" xr:uid="{00000000-0005-0000-0000-000016030000}"/>
    <cellStyle name="Buena 2 3" xfId="791" xr:uid="{00000000-0005-0000-0000-000017030000}"/>
    <cellStyle name="Buena 2 4" xfId="792" xr:uid="{00000000-0005-0000-0000-000018030000}"/>
    <cellStyle name="Buena 3" xfId="228" xr:uid="{00000000-0005-0000-0000-0000E4000000}"/>
    <cellStyle name="Buena 4" xfId="229" xr:uid="{00000000-0005-0000-0000-0000E5000000}"/>
    <cellStyle name="Buena 5" xfId="230" xr:uid="{00000000-0005-0000-0000-0000E6000000}"/>
    <cellStyle name="Buena 5 2" xfId="793" xr:uid="{00000000-0005-0000-0000-000019030000}"/>
    <cellStyle name="Buena 6" xfId="231" xr:uid="{00000000-0005-0000-0000-0000E7000000}"/>
    <cellStyle name="Buena 6 2" xfId="794" xr:uid="{00000000-0005-0000-0000-00001A030000}"/>
    <cellStyle name="Buena 7" xfId="232" xr:uid="{00000000-0005-0000-0000-0000E8000000}"/>
    <cellStyle name="Buena 7 2" xfId="795" xr:uid="{00000000-0005-0000-0000-00001B030000}"/>
    <cellStyle name="Buena 8" xfId="233" xr:uid="{00000000-0005-0000-0000-0000E9000000}"/>
    <cellStyle name="Buena 8 2" xfId="796" xr:uid="{00000000-0005-0000-0000-00001C030000}"/>
    <cellStyle name="Buena 9" xfId="234" xr:uid="{00000000-0005-0000-0000-0000EA000000}"/>
    <cellStyle name="Buena 9 2" xfId="797" xr:uid="{00000000-0005-0000-0000-00001D030000}"/>
    <cellStyle name="Calculation" xfId="235" xr:uid="{00000000-0005-0000-0000-0000EB000000}"/>
    <cellStyle name="Calculation 2" xfId="799" xr:uid="{00000000-0005-0000-0000-00001F030000}"/>
    <cellStyle name="Calculation 3" xfId="800" xr:uid="{00000000-0005-0000-0000-000020030000}"/>
    <cellStyle name="Calculation 4" xfId="801" xr:uid="{00000000-0005-0000-0000-000021030000}"/>
    <cellStyle name="Calculation 5" xfId="802" xr:uid="{00000000-0005-0000-0000-000022030000}"/>
    <cellStyle name="Calculation 6" xfId="798" xr:uid="{00000000-0005-0000-0000-00001E030000}"/>
    <cellStyle name="Cálculo 10" xfId="236" xr:uid="{00000000-0005-0000-0000-0000EC000000}"/>
    <cellStyle name="Cálculo 11" xfId="237" xr:uid="{00000000-0005-0000-0000-0000ED000000}"/>
    <cellStyle name="Cálculo 12" xfId="238" xr:uid="{00000000-0005-0000-0000-0000EE000000}"/>
    <cellStyle name="Cálculo 2" xfId="239" xr:uid="{00000000-0005-0000-0000-0000EF000000}"/>
    <cellStyle name="Cálculo 2 2" xfId="803" xr:uid="{00000000-0005-0000-0000-000023030000}"/>
    <cellStyle name="Cálculo 3" xfId="240" xr:uid="{00000000-0005-0000-0000-0000F0000000}"/>
    <cellStyle name="Cálculo 4" xfId="241" xr:uid="{00000000-0005-0000-0000-0000F1000000}"/>
    <cellStyle name="Cálculo 5" xfId="242" xr:uid="{00000000-0005-0000-0000-0000F2000000}"/>
    <cellStyle name="Cálculo 5 2" xfId="804" xr:uid="{00000000-0005-0000-0000-000024030000}"/>
    <cellStyle name="Cálculo 6" xfId="243" xr:uid="{00000000-0005-0000-0000-0000F3000000}"/>
    <cellStyle name="Cálculo 6 2" xfId="805" xr:uid="{00000000-0005-0000-0000-000025030000}"/>
    <cellStyle name="Cálculo 7" xfId="244" xr:uid="{00000000-0005-0000-0000-0000F4000000}"/>
    <cellStyle name="Cálculo 7 2" xfId="806" xr:uid="{00000000-0005-0000-0000-000026030000}"/>
    <cellStyle name="Cálculo 8" xfId="245" xr:uid="{00000000-0005-0000-0000-0000F5000000}"/>
    <cellStyle name="Cálculo 8 2" xfId="807" xr:uid="{00000000-0005-0000-0000-000027030000}"/>
    <cellStyle name="Cálculo 9" xfId="246" xr:uid="{00000000-0005-0000-0000-0000F6000000}"/>
    <cellStyle name="Celda de comprobación 10" xfId="247" xr:uid="{00000000-0005-0000-0000-0000F7000000}"/>
    <cellStyle name="Celda de comprobación 11" xfId="248" xr:uid="{00000000-0005-0000-0000-0000F8000000}"/>
    <cellStyle name="Celda de comprobación 12" xfId="249" xr:uid="{00000000-0005-0000-0000-0000F9000000}"/>
    <cellStyle name="Celda de comprobación 2" xfId="250" xr:uid="{00000000-0005-0000-0000-0000FA000000}"/>
    <cellStyle name="Celda de comprobación 2 2" xfId="808" xr:uid="{00000000-0005-0000-0000-000028030000}"/>
    <cellStyle name="Celda de comprobación 2 2 2" xfId="809" xr:uid="{00000000-0005-0000-0000-000029030000}"/>
    <cellStyle name="Celda de comprobación 2 2 2 2" xfId="810" xr:uid="{00000000-0005-0000-0000-00002A030000}"/>
    <cellStyle name="Celda de comprobación 2 2 2 2 2" xfId="811" xr:uid="{00000000-0005-0000-0000-00002B030000}"/>
    <cellStyle name="Celda de comprobación 2 2 3" xfId="812" xr:uid="{00000000-0005-0000-0000-00002C030000}"/>
    <cellStyle name="Celda de comprobación 2 2 4" xfId="813" xr:uid="{00000000-0005-0000-0000-00002D030000}"/>
    <cellStyle name="Celda de comprobación 2 3" xfId="814" xr:uid="{00000000-0005-0000-0000-00002E030000}"/>
    <cellStyle name="Celda de comprobación 2 4" xfId="815" xr:uid="{00000000-0005-0000-0000-00002F030000}"/>
    <cellStyle name="Celda de comprobación 3" xfId="251" xr:uid="{00000000-0005-0000-0000-0000FB000000}"/>
    <cellStyle name="Celda de comprobación 4" xfId="252" xr:uid="{00000000-0005-0000-0000-0000FC000000}"/>
    <cellStyle name="Celda de comprobación 5" xfId="253" xr:uid="{00000000-0005-0000-0000-0000FD000000}"/>
    <cellStyle name="Celda de comprobación 5 2" xfId="816" xr:uid="{00000000-0005-0000-0000-000030030000}"/>
    <cellStyle name="Celda de comprobación 6" xfId="254" xr:uid="{00000000-0005-0000-0000-0000FE000000}"/>
    <cellStyle name="Celda de comprobación 6 2" xfId="817" xr:uid="{00000000-0005-0000-0000-000031030000}"/>
    <cellStyle name="Celda de comprobación 7" xfId="255" xr:uid="{00000000-0005-0000-0000-0000FF000000}"/>
    <cellStyle name="Celda de comprobación 7 2" xfId="818" xr:uid="{00000000-0005-0000-0000-000032030000}"/>
    <cellStyle name="Celda de comprobación 8" xfId="256" xr:uid="{00000000-0005-0000-0000-000000010000}"/>
    <cellStyle name="Celda de comprobación 8 2" xfId="819" xr:uid="{00000000-0005-0000-0000-000033030000}"/>
    <cellStyle name="Celda de comprobación 9" xfId="257" xr:uid="{00000000-0005-0000-0000-000001010000}"/>
    <cellStyle name="Celda de comprobación 9 2" xfId="820" xr:uid="{00000000-0005-0000-0000-000034030000}"/>
    <cellStyle name="Celda vinculada 10" xfId="258" xr:uid="{00000000-0005-0000-0000-000002010000}"/>
    <cellStyle name="Celda vinculada 11" xfId="259" xr:uid="{00000000-0005-0000-0000-000003010000}"/>
    <cellStyle name="Celda vinculada 12" xfId="260" xr:uid="{00000000-0005-0000-0000-000004010000}"/>
    <cellStyle name="Celda vinculada 2" xfId="261" xr:uid="{00000000-0005-0000-0000-000005010000}"/>
    <cellStyle name="Celda vinculada 2 2" xfId="821" xr:uid="{00000000-0005-0000-0000-000035030000}"/>
    <cellStyle name="Celda vinculada 2 2 2" xfId="822" xr:uid="{00000000-0005-0000-0000-000036030000}"/>
    <cellStyle name="Celda vinculada 2 2 2 2" xfId="823" xr:uid="{00000000-0005-0000-0000-000037030000}"/>
    <cellStyle name="Celda vinculada 2 2 2 2 2" xfId="824" xr:uid="{00000000-0005-0000-0000-000038030000}"/>
    <cellStyle name="Celda vinculada 2 2 3" xfId="825" xr:uid="{00000000-0005-0000-0000-000039030000}"/>
    <cellStyle name="Celda vinculada 2 2 4" xfId="826" xr:uid="{00000000-0005-0000-0000-00003A030000}"/>
    <cellStyle name="Celda vinculada 2 3" xfId="827" xr:uid="{00000000-0005-0000-0000-00003B030000}"/>
    <cellStyle name="Celda vinculada 2 4" xfId="828" xr:uid="{00000000-0005-0000-0000-00003C030000}"/>
    <cellStyle name="Celda vinculada 3" xfId="262" xr:uid="{00000000-0005-0000-0000-000006010000}"/>
    <cellStyle name="Celda vinculada 4" xfId="263" xr:uid="{00000000-0005-0000-0000-000007010000}"/>
    <cellStyle name="Celda vinculada 5" xfId="264" xr:uid="{00000000-0005-0000-0000-000008010000}"/>
    <cellStyle name="Celda vinculada 5 2" xfId="829" xr:uid="{00000000-0005-0000-0000-00003D030000}"/>
    <cellStyle name="Celda vinculada 6" xfId="265" xr:uid="{00000000-0005-0000-0000-000009010000}"/>
    <cellStyle name="Celda vinculada 6 2" xfId="830" xr:uid="{00000000-0005-0000-0000-00003E030000}"/>
    <cellStyle name="Celda vinculada 7" xfId="266" xr:uid="{00000000-0005-0000-0000-00000A010000}"/>
    <cellStyle name="Celda vinculada 7 2" xfId="831" xr:uid="{00000000-0005-0000-0000-00003F030000}"/>
    <cellStyle name="Celda vinculada 8" xfId="267" xr:uid="{00000000-0005-0000-0000-00000B010000}"/>
    <cellStyle name="Celda vinculada 8 2" xfId="832" xr:uid="{00000000-0005-0000-0000-000040030000}"/>
    <cellStyle name="Celda vinculada 9" xfId="268" xr:uid="{00000000-0005-0000-0000-00000C010000}"/>
    <cellStyle name="Celda vinculada 9 2" xfId="833" xr:uid="{00000000-0005-0000-0000-000041030000}"/>
    <cellStyle name="Check Cell" xfId="269" xr:uid="{00000000-0005-0000-0000-00000D010000}"/>
    <cellStyle name="Check Cell 2" xfId="835" xr:uid="{00000000-0005-0000-0000-000043030000}"/>
    <cellStyle name="Check Cell 3" xfId="836" xr:uid="{00000000-0005-0000-0000-000044030000}"/>
    <cellStyle name="Check Cell 4" xfId="837" xr:uid="{00000000-0005-0000-0000-000045030000}"/>
    <cellStyle name="Check Cell 5" xfId="838" xr:uid="{00000000-0005-0000-0000-000046030000}"/>
    <cellStyle name="Check Cell 6" xfId="834" xr:uid="{00000000-0005-0000-0000-000042030000}"/>
    <cellStyle name="Coma 2" xfId="839" xr:uid="{00000000-0005-0000-0000-000047030000}"/>
    <cellStyle name="Currency 2" xfId="270" xr:uid="{00000000-0005-0000-0000-00000E010000}"/>
    <cellStyle name="Currency 2 2" xfId="543" xr:uid="{00000000-0005-0000-0000-00001F020000}"/>
    <cellStyle name="Encabezado 4 10" xfId="271" xr:uid="{00000000-0005-0000-0000-00000F010000}"/>
    <cellStyle name="Encabezado 4 11" xfId="272" xr:uid="{00000000-0005-0000-0000-000010010000}"/>
    <cellStyle name="Encabezado 4 12" xfId="273" xr:uid="{00000000-0005-0000-0000-000011010000}"/>
    <cellStyle name="Encabezado 4 2" xfId="274" xr:uid="{00000000-0005-0000-0000-000012010000}"/>
    <cellStyle name="Encabezado 4 2 2" xfId="840" xr:uid="{00000000-0005-0000-0000-000048030000}"/>
    <cellStyle name="Encabezado 4 2 2 2" xfId="841" xr:uid="{00000000-0005-0000-0000-000049030000}"/>
    <cellStyle name="Encabezado 4 2 2 2 2" xfId="842" xr:uid="{00000000-0005-0000-0000-00004A030000}"/>
    <cellStyle name="Encabezado 4 2 2 2 2 2" xfId="843" xr:uid="{00000000-0005-0000-0000-00004B030000}"/>
    <cellStyle name="Encabezado 4 2 2 3" xfId="844" xr:uid="{00000000-0005-0000-0000-00004C030000}"/>
    <cellStyle name="Encabezado 4 2 2 4" xfId="845" xr:uid="{00000000-0005-0000-0000-00004D030000}"/>
    <cellStyle name="Encabezado 4 2 3" xfId="846" xr:uid="{00000000-0005-0000-0000-00004E030000}"/>
    <cellStyle name="Encabezado 4 2 4" xfId="847" xr:uid="{00000000-0005-0000-0000-00004F030000}"/>
    <cellStyle name="Encabezado 4 3" xfId="275" xr:uid="{00000000-0005-0000-0000-000013010000}"/>
    <cellStyle name="Encabezado 4 4" xfId="276" xr:uid="{00000000-0005-0000-0000-000014010000}"/>
    <cellStyle name="Encabezado 4 5" xfId="277" xr:uid="{00000000-0005-0000-0000-000015010000}"/>
    <cellStyle name="Encabezado 4 5 2" xfId="848" xr:uid="{00000000-0005-0000-0000-000050030000}"/>
    <cellStyle name="Encabezado 4 6" xfId="278" xr:uid="{00000000-0005-0000-0000-000016010000}"/>
    <cellStyle name="Encabezado 4 6 2" xfId="849" xr:uid="{00000000-0005-0000-0000-000051030000}"/>
    <cellStyle name="Encabezado 4 7" xfId="279" xr:uid="{00000000-0005-0000-0000-000017010000}"/>
    <cellStyle name="Encabezado 4 7 2" xfId="850" xr:uid="{00000000-0005-0000-0000-000052030000}"/>
    <cellStyle name="Encabezado 4 8" xfId="280" xr:uid="{00000000-0005-0000-0000-000018010000}"/>
    <cellStyle name="Encabezado 4 8 2" xfId="851" xr:uid="{00000000-0005-0000-0000-000053030000}"/>
    <cellStyle name="Encabezado 4 9" xfId="281" xr:uid="{00000000-0005-0000-0000-000019010000}"/>
    <cellStyle name="Encabezado 4 9 2" xfId="852" xr:uid="{00000000-0005-0000-0000-000054030000}"/>
    <cellStyle name="Énfasis1 10" xfId="282" xr:uid="{00000000-0005-0000-0000-00001A010000}"/>
    <cellStyle name="Énfasis1 11" xfId="283" xr:uid="{00000000-0005-0000-0000-00001B010000}"/>
    <cellStyle name="Énfasis1 12" xfId="284" xr:uid="{00000000-0005-0000-0000-00001C010000}"/>
    <cellStyle name="Énfasis1 2" xfId="285" xr:uid="{00000000-0005-0000-0000-00001D010000}"/>
    <cellStyle name="Énfasis1 2 2" xfId="853" xr:uid="{00000000-0005-0000-0000-000055030000}"/>
    <cellStyle name="Énfasis1 3" xfId="286" xr:uid="{00000000-0005-0000-0000-00001E010000}"/>
    <cellStyle name="Énfasis1 4" xfId="287" xr:uid="{00000000-0005-0000-0000-00001F010000}"/>
    <cellStyle name="Énfasis1 5" xfId="288" xr:uid="{00000000-0005-0000-0000-000020010000}"/>
    <cellStyle name="Énfasis1 5 2" xfId="854" xr:uid="{00000000-0005-0000-0000-000056030000}"/>
    <cellStyle name="Énfasis1 6" xfId="289" xr:uid="{00000000-0005-0000-0000-000021010000}"/>
    <cellStyle name="Énfasis1 6 2" xfId="855" xr:uid="{00000000-0005-0000-0000-000057030000}"/>
    <cellStyle name="Énfasis1 7" xfId="290" xr:uid="{00000000-0005-0000-0000-000022010000}"/>
    <cellStyle name="Énfasis1 7 2" xfId="856" xr:uid="{00000000-0005-0000-0000-000058030000}"/>
    <cellStyle name="Énfasis1 8" xfId="291" xr:uid="{00000000-0005-0000-0000-000023010000}"/>
    <cellStyle name="Énfasis1 8 2" xfId="857" xr:uid="{00000000-0005-0000-0000-000059030000}"/>
    <cellStyle name="Énfasis1 9" xfId="292" xr:uid="{00000000-0005-0000-0000-000024010000}"/>
    <cellStyle name="Énfasis2 10" xfId="293" xr:uid="{00000000-0005-0000-0000-000025010000}"/>
    <cellStyle name="Énfasis2 11" xfId="294" xr:uid="{00000000-0005-0000-0000-000026010000}"/>
    <cellStyle name="Énfasis2 12" xfId="295" xr:uid="{00000000-0005-0000-0000-000027010000}"/>
    <cellStyle name="Énfasis2 2" xfId="296" xr:uid="{00000000-0005-0000-0000-000028010000}"/>
    <cellStyle name="Énfasis2 2 2" xfId="858" xr:uid="{00000000-0005-0000-0000-00005A030000}"/>
    <cellStyle name="Énfasis2 3" xfId="297" xr:uid="{00000000-0005-0000-0000-000029010000}"/>
    <cellStyle name="Énfasis2 4" xfId="298" xr:uid="{00000000-0005-0000-0000-00002A010000}"/>
    <cellStyle name="Énfasis2 5" xfId="299" xr:uid="{00000000-0005-0000-0000-00002B010000}"/>
    <cellStyle name="Énfasis2 5 2" xfId="859" xr:uid="{00000000-0005-0000-0000-00005B030000}"/>
    <cellStyle name="Énfasis2 6" xfId="300" xr:uid="{00000000-0005-0000-0000-00002C010000}"/>
    <cellStyle name="Énfasis2 6 2" xfId="860" xr:uid="{00000000-0005-0000-0000-00005C030000}"/>
    <cellStyle name="Énfasis2 7" xfId="301" xr:uid="{00000000-0005-0000-0000-00002D010000}"/>
    <cellStyle name="Énfasis2 7 2" xfId="861" xr:uid="{00000000-0005-0000-0000-00005D030000}"/>
    <cellStyle name="Énfasis2 8" xfId="302" xr:uid="{00000000-0005-0000-0000-00002E010000}"/>
    <cellStyle name="Énfasis2 8 2" xfId="862" xr:uid="{00000000-0005-0000-0000-00005E030000}"/>
    <cellStyle name="Énfasis2 9" xfId="303" xr:uid="{00000000-0005-0000-0000-00002F010000}"/>
    <cellStyle name="Énfasis3 10" xfId="304" xr:uid="{00000000-0005-0000-0000-000030010000}"/>
    <cellStyle name="Énfasis3 11" xfId="305" xr:uid="{00000000-0005-0000-0000-000031010000}"/>
    <cellStyle name="Énfasis3 12" xfId="306" xr:uid="{00000000-0005-0000-0000-000032010000}"/>
    <cellStyle name="Énfasis3 2" xfId="307" xr:uid="{00000000-0005-0000-0000-000033010000}"/>
    <cellStyle name="Énfasis3 2 2" xfId="863" xr:uid="{00000000-0005-0000-0000-00005F030000}"/>
    <cellStyle name="Énfasis3 3" xfId="308" xr:uid="{00000000-0005-0000-0000-000034010000}"/>
    <cellStyle name="Énfasis3 4" xfId="309" xr:uid="{00000000-0005-0000-0000-000035010000}"/>
    <cellStyle name="Énfasis3 5" xfId="310" xr:uid="{00000000-0005-0000-0000-000036010000}"/>
    <cellStyle name="Énfasis3 5 2" xfId="864" xr:uid="{00000000-0005-0000-0000-000060030000}"/>
    <cellStyle name="Énfasis3 6" xfId="311" xr:uid="{00000000-0005-0000-0000-000037010000}"/>
    <cellStyle name="Énfasis3 6 2" xfId="865" xr:uid="{00000000-0005-0000-0000-000061030000}"/>
    <cellStyle name="Énfasis3 7" xfId="312" xr:uid="{00000000-0005-0000-0000-000038010000}"/>
    <cellStyle name="Énfasis3 7 2" xfId="866" xr:uid="{00000000-0005-0000-0000-000062030000}"/>
    <cellStyle name="Énfasis3 8" xfId="313" xr:uid="{00000000-0005-0000-0000-000039010000}"/>
    <cellStyle name="Énfasis3 8 2" xfId="867" xr:uid="{00000000-0005-0000-0000-000063030000}"/>
    <cellStyle name="Énfasis3 9" xfId="314" xr:uid="{00000000-0005-0000-0000-00003A010000}"/>
    <cellStyle name="Énfasis4 10" xfId="315" xr:uid="{00000000-0005-0000-0000-00003B010000}"/>
    <cellStyle name="Énfasis4 11" xfId="316" xr:uid="{00000000-0005-0000-0000-00003C010000}"/>
    <cellStyle name="Énfasis4 12" xfId="317" xr:uid="{00000000-0005-0000-0000-00003D010000}"/>
    <cellStyle name="Énfasis4 2" xfId="318" xr:uid="{00000000-0005-0000-0000-00003E010000}"/>
    <cellStyle name="Énfasis4 2 2" xfId="868" xr:uid="{00000000-0005-0000-0000-000064030000}"/>
    <cellStyle name="Énfasis4 3" xfId="319" xr:uid="{00000000-0005-0000-0000-00003F010000}"/>
    <cellStyle name="Énfasis4 4" xfId="320" xr:uid="{00000000-0005-0000-0000-000040010000}"/>
    <cellStyle name="Énfasis4 5" xfId="321" xr:uid="{00000000-0005-0000-0000-000041010000}"/>
    <cellStyle name="Énfasis4 5 2" xfId="869" xr:uid="{00000000-0005-0000-0000-000065030000}"/>
    <cellStyle name="Énfasis4 6" xfId="322" xr:uid="{00000000-0005-0000-0000-000042010000}"/>
    <cellStyle name="Énfasis4 6 2" xfId="870" xr:uid="{00000000-0005-0000-0000-000066030000}"/>
    <cellStyle name="Énfasis4 7" xfId="323" xr:uid="{00000000-0005-0000-0000-000043010000}"/>
    <cellStyle name="Énfasis4 7 2" xfId="871" xr:uid="{00000000-0005-0000-0000-000067030000}"/>
    <cellStyle name="Énfasis4 8" xfId="324" xr:uid="{00000000-0005-0000-0000-000044010000}"/>
    <cellStyle name="Énfasis4 8 2" xfId="872" xr:uid="{00000000-0005-0000-0000-000068030000}"/>
    <cellStyle name="Énfasis4 9" xfId="325" xr:uid="{00000000-0005-0000-0000-000045010000}"/>
    <cellStyle name="Énfasis5 10" xfId="326" xr:uid="{00000000-0005-0000-0000-000046010000}"/>
    <cellStyle name="Énfasis5 11" xfId="327" xr:uid="{00000000-0005-0000-0000-000047010000}"/>
    <cellStyle name="Énfasis5 12" xfId="328" xr:uid="{00000000-0005-0000-0000-000048010000}"/>
    <cellStyle name="Énfasis5 2" xfId="329" xr:uid="{00000000-0005-0000-0000-000049010000}"/>
    <cellStyle name="Énfasis5 2 2" xfId="873" xr:uid="{00000000-0005-0000-0000-000069030000}"/>
    <cellStyle name="Énfasis5 3" xfId="330" xr:uid="{00000000-0005-0000-0000-00004A010000}"/>
    <cellStyle name="Énfasis5 4" xfId="331" xr:uid="{00000000-0005-0000-0000-00004B010000}"/>
    <cellStyle name="Énfasis5 5" xfId="332" xr:uid="{00000000-0005-0000-0000-00004C010000}"/>
    <cellStyle name="Énfasis5 5 2" xfId="874" xr:uid="{00000000-0005-0000-0000-00006A030000}"/>
    <cellStyle name="Énfasis5 6" xfId="333" xr:uid="{00000000-0005-0000-0000-00004D010000}"/>
    <cellStyle name="Énfasis5 6 2" xfId="875" xr:uid="{00000000-0005-0000-0000-00006B030000}"/>
    <cellStyle name="Énfasis5 7" xfId="334" xr:uid="{00000000-0005-0000-0000-00004E010000}"/>
    <cellStyle name="Énfasis5 7 2" xfId="876" xr:uid="{00000000-0005-0000-0000-00006C030000}"/>
    <cellStyle name="Énfasis5 8" xfId="335" xr:uid="{00000000-0005-0000-0000-00004F010000}"/>
    <cellStyle name="Énfasis5 8 2" xfId="877" xr:uid="{00000000-0005-0000-0000-00006D030000}"/>
    <cellStyle name="Énfasis5 9" xfId="336" xr:uid="{00000000-0005-0000-0000-000050010000}"/>
    <cellStyle name="Énfasis6 10" xfId="337" xr:uid="{00000000-0005-0000-0000-000051010000}"/>
    <cellStyle name="Énfasis6 11" xfId="338" xr:uid="{00000000-0005-0000-0000-000052010000}"/>
    <cellStyle name="Énfasis6 12" xfId="339" xr:uid="{00000000-0005-0000-0000-000053010000}"/>
    <cellStyle name="Énfasis6 2" xfId="340" xr:uid="{00000000-0005-0000-0000-000054010000}"/>
    <cellStyle name="Énfasis6 2 2" xfId="878" xr:uid="{00000000-0005-0000-0000-00006E030000}"/>
    <cellStyle name="Énfasis6 3" xfId="341" xr:uid="{00000000-0005-0000-0000-000055010000}"/>
    <cellStyle name="Énfasis6 4" xfId="342" xr:uid="{00000000-0005-0000-0000-000056010000}"/>
    <cellStyle name="Énfasis6 5" xfId="343" xr:uid="{00000000-0005-0000-0000-000057010000}"/>
    <cellStyle name="Énfasis6 5 2" xfId="879" xr:uid="{00000000-0005-0000-0000-00006F030000}"/>
    <cellStyle name="Énfasis6 6" xfId="344" xr:uid="{00000000-0005-0000-0000-000058010000}"/>
    <cellStyle name="Énfasis6 6 2" xfId="880" xr:uid="{00000000-0005-0000-0000-000070030000}"/>
    <cellStyle name="Énfasis6 7" xfId="345" xr:uid="{00000000-0005-0000-0000-000059010000}"/>
    <cellStyle name="Énfasis6 7 2" xfId="881" xr:uid="{00000000-0005-0000-0000-000071030000}"/>
    <cellStyle name="Énfasis6 8" xfId="346" xr:uid="{00000000-0005-0000-0000-00005A010000}"/>
    <cellStyle name="Énfasis6 8 2" xfId="882" xr:uid="{00000000-0005-0000-0000-000072030000}"/>
    <cellStyle name="Énfasis6 9" xfId="347" xr:uid="{00000000-0005-0000-0000-00005B010000}"/>
    <cellStyle name="Entrada 10" xfId="348" xr:uid="{00000000-0005-0000-0000-00005C010000}"/>
    <cellStyle name="Entrada 11" xfId="349" xr:uid="{00000000-0005-0000-0000-00005D010000}"/>
    <cellStyle name="Entrada 12" xfId="350" xr:uid="{00000000-0005-0000-0000-00005E010000}"/>
    <cellStyle name="Entrada 2" xfId="351" xr:uid="{00000000-0005-0000-0000-00005F010000}"/>
    <cellStyle name="Entrada 2 2" xfId="883" xr:uid="{00000000-0005-0000-0000-000073030000}"/>
    <cellStyle name="Entrada 2 2 2" xfId="884" xr:uid="{00000000-0005-0000-0000-000074030000}"/>
    <cellStyle name="Entrada 2 2 2 2" xfId="885" xr:uid="{00000000-0005-0000-0000-000075030000}"/>
    <cellStyle name="Entrada 2 2 2 2 2" xfId="886" xr:uid="{00000000-0005-0000-0000-000076030000}"/>
    <cellStyle name="Entrada 2 2 3" xfId="887" xr:uid="{00000000-0005-0000-0000-000077030000}"/>
    <cellStyle name="Entrada 2 2 4" xfId="888" xr:uid="{00000000-0005-0000-0000-000078030000}"/>
    <cellStyle name="Entrada 2 3" xfId="889" xr:uid="{00000000-0005-0000-0000-000079030000}"/>
    <cellStyle name="Entrada 2 4" xfId="890" xr:uid="{00000000-0005-0000-0000-00007A030000}"/>
    <cellStyle name="Entrada 3" xfId="352" xr:uid="{00000000-0005-0000-0000-000060010000}"/>
    <cellStyle name="Entrada 4" xfId="353" xr:uid="{00000000-0005-0000-0000-000061010000}"/>
    <cellStyle name="Entrada 5" xfId="354" xr:uid="{00000000-0005-0000-0000-000062010000}"/>
    <cellStyle name="Entrada 5 2" xfId="891" xr:uid="{00000000-0005-0000-0000-00007B030000}"/>
    <cellStyle name="Entrada 6" xfId="355" xr:uid="{00000000-0005-0000-0000-000063010000}"/>
    <cellStyle name="Entrada 6 2" xfId="892" xr:uid="{00000000-0005-0000-0000-00007C030000}"/>
    <cellStyle name="Entrada 7" xfId="356" xr:uid="{00000000-0005-0000-0000-000064010000}"/>
    <cellStyle name="Entrada 7 2" xfId="893" xr:uid="{00000000-0005-0000-0000-00007D030000}"/>
    <cellStyle name="Entrada 8" xfId="357" xr:uid="{00000000-0005-0000-0000-000065010000}"/>
    <cellStyle name="Entrada 8 2" xfId="894" xr:uid="{00000000-0005-0000-0000-00007E030000}"/>
    <cellStyle name="Entrada 9" xfId="358" xr:uid="{00000000-0005-0000-0000-000066010000}"/>
    <cellStyle name="Entrada 9 2" xfId="895" xr:uid="{00000000-0005-0000-0000-00007F030000}"/>
    <cellStyle name="Estilo 1" xfId="896" xr:uid="{00000000-0005-0000-0000-000080030000}"/>
    <cellStyle name="Estilo 1 10" xfId="897" xr:uid="{00000000-0005-0000-0000-000081030000}"/>
    <cellStyle name="Estilo 1 10 2" xfId="898" xr:uid="{00000000-0005-0000-0000-000082030000}"/>
    <cellStyle name="Estilo 1 10 3" xfId="899" xr:uid="{00000000-0005-0000-0000-000083030000}"/>
    <cellStyle name="Estilo 1 10_Enlaces" xfId="900" xr:uid="{00000000-0005-0000-0000-000084030000}"/>
    <cellStyle name="Estilo 1 100" xfId="901" xr:uid="{00000000-0005-0000-0000-000085030000}"/>
    <cellStyle name="Estilo 1 100 2" xfId="902" xr:uid="{00000000-0005-0000-0000-000086030000}"/>
    <cellStyle name="Estilo 1 101" xfId="903" xr:uid="{00000000-0005-0000-0000-000087030000}"/>
    <cellStyle name="Estilo 1 101 2" xfId="904" xr:uid="{00000000-0005-0000-0000-000088030000}"/>
    <cellStyle name="Estilo 1 102" xfId="905" xr:uid="{00000000-0005-0000-0000-000089030000}"/>
    <cellStyle name="Estilo 1 102 2" xfId="906" xr:uid="{00000000-0005-0000-0000-00008A030000}"/>
    <cellStyle name="Estilo 1 103" xfId="907" xr:uid="{00000000-0005-0000-0000-00008B030000}"/>
    <cellStyle name="Estilo 1 103 2" xfId="908" xr:uid="{00000000-0005-0000-0000-00008C030000}"/>
    <cellStyle name="Estilo 1 104" xfId="909" xr:uid="{00000000-0005-0000-0000-00008D030000}"/>
    <cellStyle name="Estilo 1 104 2" xfId="910" xr:uid="{00000000-0005-0000-0000-00008E030000}"/>
    <cellStyle name="Estilo 1 105" xfId="911" xr:uid="{00000000-0005-0000-0000-00008F030000}"/>
    <cellStyle name="Estilo 1 105 2" xfId="912" xr:uid="{00000000-0005-0000-0000-000090030000}"/>
    <cellStyle name="Estilo 1 106" xfId="913" xr:uid="{00000000-0005-0000-0000-000091030000}"/>
    <cellStyle name="Estilo 1 106 2" xfId="914" xr:uid="{00000000-0005-0000-0000-000092030000}"/>
    <cellStyle name="Estilo 1 107" xfId="915" xr:uid="{00000000-0005-0000-0000-000093030000}"/>
    <cellStyle name="Estilo 1 107 2" xfId="916" xr:uid="{00000000-0005-0000-0000-000094030000}"/>
    <cellStyle name="Estilo 1 108" xfId="917" xr:uid="{00000000-0005-0000-0000-000095030000}"/>
    <cellStyle name="Estilo 1 108 2" xfId="918" xr:uid="{00000000-0005-0000-0000-000096030000}"/>
    <cellStyle name="Estilo 1 109" xfId="919" xr:uid="{00000000-0005-0000-0000-000097030000}"/>
    <cellStyle name="Estilo 1 109 2" xfId="920" xr:uid="{00000000-0005-0000-0000-000098030000}"/>
    <cellStyle name="Estilo 1 11" xfId="921" xr:uid="{00000000-0005-0000-0000-000099030000}"/>
    <cellStyle name="Estilo 1 11 2" xfId="922" xr:uid="{00000000-0005-0000-0000-00009A030000}"/>
    <cellStyle name="Estilo 1 11 3" xfId="923" xr:uid="{00000000-0005-0000-0000-00009B030000}"/>
    <cellStyle name="Estilo 1 11_Enlaces" xfId="924" xr:uid="{00000000-0005-0000-0000-00009C030000}"/>
    <cellStyle name="Estilo 1 110" xfId="925" xr:uid="{00000000-0005-0000-0000-00009D030000}"/>
    <cellStyle name="Estilo 1 110 2" xfId="926" xr:uid="{00000000-0005-0000-0000-00009E030000}"/>
    <cellStyle name="Estilo 1 111" xfId="927" xr:uid="{00000000-0005-0000-0000-00009F030000}"/>
    <cellStyle name="Estilo 1 111 2" xfId="928" xr:uid="{00000000-0005-0000-0000-0000A0030000}"/>
    <cellStyle name="Estilo 1 112" xfId="929" xr:uid="{00000000-0005-0000-0000-0000A1030000}"/>
    <cellStyle name="Estilo 1 112 2" xfId="930" xr:uid="{00000000-0005-0000-0000-0000A2030000}"/>
    <cellStyle name="Estilo 1 113" xfId="931" xr:uid="{00000000-0005-0000-0000-0000A3030000}"/>
    <cellStyle name="Estilo 1 113 2" xfId="932" xr:uid="{00000000-0005-0000-0000-0000A4030000}"/>
    <cellStyle name="Estilo 1 114" xfId="933" xr:uid="{00000000-0005-0000-0000-0000A5030000}"/>
    <cellStyle name="Estilo 1 114 2" xfId="934" xr:uid="{00000000-0005-0000-0000-0000A6030000}"/>
    <cellStyle name="Estilo 1 115" xfId="935" xr:uid="{00000000-0005-0000-0000-0000A7030000}"/>
    <cellStyle name="Estilo 1 115 2" xfId="936" xr:uid="{00000000-0005-0000-0000-0000A8030000}"/>
    <cellStyle name="Estilo 1 116" xfId="937" xr:uid="{00000000-0005-0000-0000-0000A9030000}"/>
    <cellStyle name="Estilo 1 116 2" xfId="938" xr:uid="{00000000-0005-0000-0000-0000AA030000}"/>
    <cellStyle name="Estilo 1 117" xfId="939" xr:uid="{00000000-0005-0000-0000-0000AB030000}"/>
    <cellStyle name="Estilo 1 117 2" xfId="940" xr:uid="{00000000-0005-0000-0000-0000AC030000}"/>
    <cellStyle name="Estilo 1 118" xfId="941" xr:uid="{00000000-0005-0000-0000-0000AD030000}"/>
    <cellStyle name="Estilo 1 118 2" xfId="942" xr:uid="{00000000-0005-0000-0000-0000AE030000}"/>
    <cellStyle name="Estilo 1 119" xfId="943" xr:uid="{00000000-0005-0000-0000-0000AF030000}"/>
    <cellStyle name="Estilo 1 119 2" xfId="944" xr:uid="{00000000-0005-0000-0000-0000B0030000}"/>
    <cellStyle name="Estilo 1 12" xfId="945" xr:uid="{00000000-0005-0000-0000-0000B1030000}"/>
    <cellStyle name="Estilo 1 12 2" xfId="946" xr:uid="{00000000-0005-0000-0000-0000B2030000}"/>
    <cellStyle name="Estilo 1 12 3" xfId="947" xr:uid="{00000000-0005-0000-0000-0000B3030000}"/>
    <cellStyle name="Estilo 1 12_Enlaces" xfId="948" xr:uid="{00000000-0005-0000-0000-0000B4030000}"/>
    <cellStyle name="Estilo 1 120" xfId="949" xr:uid="{00000000-0005-0000-0000-0000B5030000}"/>
    <cellStyle name="Estilo 1 120 2" xfId="950" xr:uid="{00000000-0005-0000-0000-0000B6030000}"/>
    <cellStyle name="Estilo 1 121" xfId="951" xr:uid="{00000000-0005-0000-0000-0000B7030000}"/>
    <cellStyle name="Estilo 1 121 2" xfId="952" xr:uid="{00000000-0005-0000-0000-0000B8030000}"/>
    <cellStyle name="Estilo 1 122" xfId="953" xr:uid="{00000000-0005-0000-0000-0000B9030000}"/>
    <cellStyle name="Estilo 1 122 2" xfId="954" xr:uid="{00000000-0005-0000-0000-0000BA030000}"/>
    <cellStyle name="Estilo 1 123" xfId="955" xr:uid="{00000000-0005-0000-0000-0000BB030000}"/>
    <cellStyle name="Estilo 1 123 2" xfId="956" xr:uid="{00000000-0005-0000-0000-0000BC030000}"/>
    <cellStyle name="Estilo 1 124" xfId="957" xr:uid="{00000000-0005-0000-0000-0000BD030000}"/>
    <cellStyle name="Estilo 1 124 2" xfId="958" xr:uid="{00000000-0005-0000-0000-0000BE030000}"/>
    <cellStyle name="Estilo 1 125" xfId="959" xr:uid="{00000000-0005-0000-0000-0000BF030000}"/>
    <cellStyle name="Estilo 1 125 2" xfId="960" xr:uid="{00000000-0005-0000-0000-0000C0030000}"/>
    <cellStyle name="Estilo 1 126" xfId="961" xr:uid="{00000000-0005-0000-0000-0000C1030000}"/>
    <cellStyle name="Estilo 1 126 2" xfId="962" xr:uid="{00000000-0005-0000-0000-0000C2030000}"/>
    <cellStyle name="Estilo 1 127" xfId="963" xr:uid="{00000000-0005-0000-0000-0000C3030000}"/>
    <cellStyle name="Estilo 1 127 2" xfId="964" xr:uid="{00000000-0005-0000-0000-0000C4030000}"/>
    <cellStyle name="Estilo 1 128" xfId="965" xr:uid="{00000000-0005-0000-0000-0000C5030000}"/>
    <cellStyle name="Estilo 1 128 2" xfId="966" xr:uid="{00000000-0005-0000-0000-0000C6030000}"/>
    <cellStyle name="Estilo 1 129" xfId="967" xr:uid="{00000000-0005-0000-0000-0000C7030000}"/>
    <cellStyle name="Estilo 1 129 2" xfId="968" xr:uid="{00000000-0005-0000-0000-0000C8030000}"/>
    <cellStyle name="Estilo 1 13" xfId="969" xr:uid="{00000000-0005-0000-0000-0000C9030000}"/>
    <cellStyle name="Estilo 1 13 2" xfId="970" xr:uid="{00000000-0005-0000-0000-0000CA030000}"/>
    <cellStyle name="Estilo 1 13 3" xfId="971" xr:uid="{00000000-0005-0000-0000-0000CB030000}"/>
    <cellStyle name="Estilo 1 13_Enlaces" xfId="972" xr:uid="{00000000-0005-0000-0000-0000CC030000}"/>
    <cellStyle name="Estilo 1 130" xfId="973" xr:uid="{00000000-0005-0000-0000-0000CD030000}"/>
    <cellStyle name="Estilo 1 130 2" xfId="974" xr:uid="{00000000-0005-0000-0000-0000CE030000}"/>
    <cellStyle name="Estilo 1 131" xfId="975" xr:uid="{00000000-0005-0000-0000-0000CF030000}"/>
    <cellStyle name="Estilo 1 131 2" xfId="976" xr:uid="{00000000-0005-0000-0000-0000D0030000}"/>
    <cellStyle name="Estilo 1 132" xfId="977" xr:uid="{00000000-0005-0000-0000-0000D1030000}"/>
    <cellStyle name="Estilo 1 132 2" xfId="978" xr:uid="{00000000-0005-0000-0000-0000D2030000}"/>
    <cellStyle name="Estilo 1 133" xfId="979" xr:uid="{00000000-0005-0000-0000-0000D3030000}"/>
    <cellStyle name="Estilo 1 133 2" xfId="980" xr:uid="{00000000-0005-0000-0000-0000D4030000}"/>
    <cellStyle name="Estilo 1 134" xfId="981" xr:uid="{00000000-0005-0000-0000-0000D5030000}"/>
    <cellStyle name="Estilo 1 134 2" xfId="982" xr:uid="{00000000-0005-0000-0000-0000D6030000}"/>
    <cellStyle name="Estilo 1 135" xfId="983" xr:uid="{00000000-0005-0000-0000-0000D7030000}"/>
    <cellStyle name="Estilo 1 135 2" xfId="984" xr:uid="{00000000-0005-0000-0000-0000D8030000}"/>
    <cellStyle name="Estilo 1 136" xfId="985" xr:uid="{00000000-0005-0000-0000-0000D9030000}"/>
    <cellStyle name="Estilo 1 136 2" xfId="986" xr:uid="{00000000-0005-0000-0000-0000DA030000}"/>
    <cellStyle name="Estilo 1 137" xfId="987" xr:uid="{00000000-0005-0000-0000-0000DB030000}"/>
    <cellStyle name="Estilo 1 137 2" xfId="988" xr:uid="{00000000-0005-0000-0000-0000DC030000}"/>
    <cellStyle name="Estilo 1 138" xfId="989" xr:uid="{00000000-0005-0000-0000-0000DD030000}"/>
    <cellStyle name="Estilo 1 138 2" xfId="990" xr:uid="{00000000-0005-0000-0000-0000DE030000}"/>
    <cellStyle name="Estilo 1 139" xfId="991" xr:uid="{00000000-0005-0000-0000-0000DF030000}"/>
    <cellStyle name="Estilo 1 139 2" xfId="992" xr:uid="{00000000-0005-0000-0000-0000E0030000}"/>
    <cellStyle name="Estilo 1 14" xfId="993" xr:uid="{00000000-0005-0000-0000-0000E1030000}"/>
    <cellStyle name="Estilo 1 14 2" xfId="994" xr:uid="{00000000-0005-0000-0000-0000E2030000}"/>
    <cellStyle name="Estilo 1 14 3" xfId="995" xr:uid="{00000000-0005-0000-0000-0000E3030000}"/>
    <cellStyle name="Estilo 1 14_Enlaces" xfId="996" xr:uid="{00000000-0005-0000-0000-0000E4030000}"/>
    <cellStyle name="Estilo 1 140" xfId="997" xr:uid="{00000000-0005-0000-0000-0000E5030000}"/>
    <cellStyle name="Estilo 1 140 2" xfId="998" xr:uid="{00000000-0005-0000-0000-0000E6030000}"/>
    <cellStyle name="Estilo 1 141" xfId="999" xr:uid="{00000000-0005-0000-0000-0000E7030000}"/>
    <cellStyle name="Estilo 1 141 2" xfId="1000" xr:uid="{00000000-0005-0000-0000-0000E8030000}"/>
    <cellStyle name="Estilo 1 142" xfId="1001" xr:uid="{00000000-0005-0000-0000-0000E9030000}"/>
    <cellStyle name="Estilo 1 142 2" xfId="1002" xr:uid="{00000000-0005-0000-0000-0000EA030000}"/>
    <cellStyle name="Estilo 1 143" xfId="1003" xr:uid="{00000000-0005-0000-0000-0000EB030000}"/>
    <cellStyle name="Estilo 1 143 2" xfId="1004" xr:uid="{00000000-0005-0000-0000-0000EC030000}"/>
    <cellStyle name="Estilo 1 144" xfId="1005" xr:uid="{00000000-0005-0000-0000-0000ED030000}"/>
    <cellStyle name="Estilo 1 144 2" xfId="1006" xr:uid="{00000000-0005-0000-0000-0000EE030000}"/>
    <cellStyle name="Estilo 1 145" xfId="1007" xr:uid="{00000000-0005-0000-0000-0000EF030000}"/>
    <cellStyle name="Estilo 1 145 2" xfId="1008" xr:uid="{00000000-0005-0000-0000-0000F0030000}"/>
    <cellStyle name="Estilo 1 146" xfId="1009" xr:uid="{00000000-0005-0000-0000-0000F1030000}"/>
    <cellStyle name="Estilo 1 146 2" xfId="1010" xr:uid="{00000000-0005-0000-0000-0000F2030000}"/>
    <cellStyle name="Estilo 1 147" xfId="1011" xr:uid="{00000000-0005-0000-0000-0000F3030000}"/>
    <cellStyle name="Estilo 1 147 2" xfId="1012" xr:uid="{00000000-0005-0000-0000-0000F4030000}"/>
    <cellStyle name="Estilo 1 148" xfId="1013" xr:uid="{00000000-0005-0000-0000-0000F5030000}"/>
    <cellStyle name="Estilo 1 148 2" xfId="1014" xr:uid="{00000000-0005-0000-0000-0000F6030000}"/>
    <cellStyle name="Estilo 1 149" xfId="1015" xr:uid="{00000000-0005-0000-0000-0000F7030000}"/>
    <cellStyle name="Estilo 1 149 2" xfId="1016" xr:uid="{00000000-0005-0000-0000-0000F8030000}"/>
    <cellStyle name="Estilo 1 15" xfId="1017" xr:uid="{00000000-0005-0000-0000-0000F9030000}"/>
    <cellStyle name="Estilo 1 15 2" xfId="1018" xr:uid="{00000000-0005-0000-0000-0000FA030000}"/>
    <cellStyle name="Estilo 1 15 3" xfId="1019" xr:uid="{00000000-0005-0000-0000-0000FB030000}"/>
    <cellStyle name="Estilo 1 15_Enlaces" xfId="1020" xr:uid="{00000000-0005-0000-0000-0000FC030000}"/>
    <cellStyle name="Estilo 1 150" xfId="1021" xr:uid="{00000000-0005-0000-0000-0000FD030000}"/>
    <cellStyle name="Estilo 1 150 2" xfId="1022" xr:uid="{00000000-0005-0000-0000-0000FE030000}"/>
    <cellStyle name="Estilo 1 151" xfId="1023" xr:uid="{00000000-0005-0000-0000-0000FF030000}"/>
    <cellStyle name="Estilo 1 151 2" xfId="1024" xr:uid="{00000000-0005-0000-0000-000000040000}"/>
    <cellStyle name="Estilo 1 152" xfId="1025" xr:uid="{00000000-0005-0000-0000-000001040000}"/>
    <cellStyle name="Estilo 1 152 2" xfId="1026" xr:uid="{00000000-0005-0000-0000-000002040000}"/>
    <cellStyle name="Estilo 1 153" xfId="1027" xr:uid="{00000000-0005-0000-0000-000003040000}"/>
    <cellStyle name="Estilo 1 153 2" xfId="1028" xr:uid="{00000000-0005-0000-0000-000004040000}"/>
    <cellStyle name="Estilo 1 154" xfId="1029" xr:uid="{00000000-0005-0000-0000-000005040000}"/>
    <cellStyle name="Estilo 1 154 2" xfId="1030" xr:uid="{00000000-0005-0000-0000-000006040000}"/>
    <cellStyle name="Estilo 1 155" xfId="1031" xr:uid="{00000000-0005-0000-0000-000007040000}"/>
    <cellStyle name="Estilo 1 155 2" xfId="1032" xr:uid="{00000000-0005-0000-0000-000008040000}"/>
    <cellStyle name="Estilo 1 156" xfId="1033" xr:uid="{00000000-0005-0000-0000-000009040000}"/>
    <cellStyle name="Estilo 1 156 2" xfId="1034" xr:uid="{00000000-0005-0000-0000-00000A040000}"/>
    <cellStyle name="Estilo 1 157" xfId="1035" xr:uid="{00000000-0005-0000-0000-00000B040000}"/>
    <cellStyle name="Estilo 1 157 2" xfId="1036" xr:uid="{00000000-0005-0000-0000-00000C040000}"/>
    <cellStyle name="Estilo 1 158" xfId="1037" xr:uid="{00000000-0005-0000-0000-00000D040000}"/>
    <cellStyle name="Estilo 1 158 2" xfId="1038" xr:uid="{00000000-0005-0000-0000-00000E040000}"/>
    <cellStyle name="Estilo 1 159" xfId="1039" xr:uid="{00000000-0005-0000-0000-00000F040000}"/>
    <cellStyle name="Estilo 1 159 2" xfId="1040" xr:uid="{00000000-0005-0000-0000-000010040000}"/>
    <cellStyle name="Estilo 1 16" xfId="1041" xr:uid="{00000000-0005-0000-0000-000011040000}"/>
    <cellStyle name="Estilo 1 16 2" xfId="1042" xr:uid="{00000000-0005-0000-0000-000012040000}"/>
    <cellStyle name="Estilo 1 16 3" xfId="1043" xr:uid="{00000000-0005-0000-0000-000013040000}"/>
    <cellStyle name="Estilo 1 16_Enlaces" xfId="1044" xr:uid="{00000000-0005-0000-0000-000014040000}"/>
    <cellStyle name="Estilo 1 160" xfId="1045" xr:uid="{00000000-0005-0000-0000-000015040000}"/>
    <cellStyle name="Estilo 1 160 2" xfId="1046" xr:uid="{00000000-0005-0000-0000-000016040000}"/>
    <cellStyle name="Estilo 1 161" xfId="1047" xr:uid="{00000000-0005-0000-0000-000017040000}"/>
    <cellStyle name="Estilo 1 161 2" xfId="1048" xr:uid="{00000000-0005-0000-0000-000018040000}"/>
    <cellStyle name="Estilo 1 162" xfId="1049" xr:uid="{00000000-0005-0000-0000-000019040000}"/>
    <cellStyle name="Estilo 1 162 2" xfId="1050" xr:uid="{00000000-0005-0000-0000-00001A040000}"/>
    <cellStyle name="Estilo 1 163" xfId="1051" xr:uid="{00000000-0005-0000-0000-00001B040000}"/>
    <cellStyle name="Estilo 1 163 2" xfId="1052" xr:uid="{00000000-0005-0000-0000-00001C040000}"/>
    <cellStyle name="Estilo 1 164" xfId="1053" xr:uid="{00000000-0005-0000-0000-00001D040000}"/>
    <cellStyle name="Estilo 1 164 2" xfId="1054" xr:uid="{00000000-0005-0000-0000-00001E040000}"/>
    <cellStyle name="Estilo 1 165" xfId="1055" xr:uid="{00000000-0005-0000-0000-00001F040000}"/>
    <cellStyle name="Estilo 1 165 2" xfId="1056" xr:uid="{00000000-0005-0000-0000-000020040000}"/>
    <cellStyle name="Estilo 1 166" xfId="1057" xr:uid="{00000000-0005-0000-0000-000021040000}"/>
    <cellStyle name="Estilo 1 166 2" xfId="1058" xr:uid="{00000000-0005-0000-0000-000022040000}"/>
    <cellStyle name="Estilo 1 167" xfId="1059" xr:uid="{00000000-0005-0000-0000-000023040000}"/>
    <cellStyle name="Estilo 1 167 2" xfId="1060" xr:uid="{00000000-0005-0000-0000-000024040000}"/>
    <cellStyle name="Estilo 1 168" xfId="1061" xr:uid="{00000000-0005-0000-0000-000025040000}"/>
    <cellStyle name="Estilo 1 168 2" xfId="1062" xr:uid="{00000000-0005-0000-0000-000026040000}"/>
    <cellStyle name="Estilo 1 169" xfId="1063" xr:uid="{00000000-0005-0000-0000-000027040000}"/>
    <cellStyle name="Estilo 1 169 2" xfId="1064" xr:uid="{00000000-0005-0000-0000-000028040000}"/>
    <cellStyle name="Estilo 1 17" xfId="1065" xr:uid="{00000000-0005-0000-0000-000029040000}"/>
    <cellStyle name="Estilo 1 17 2" xfId="1066" xr:uid="{00000000-0005-0000-0000-00002A040000}"/>
    <cellStyle name="Estilo 1 17 3" xfId="1067" xr:uid="{00000000-0005-0000-0000-00002B040000}"/>
    <cellStyle name="Estilo 1 17_Enlaces" xfId="1068" xr:uid="{00000000-0005-0000-0000-00002C040000}"/>
    <cellStyle name="Estilo 1 170" xfId="1069" xr:uid="{00000000-0005-0000-0000-00002D040000}"/>
    <cellStyle name="Estilo 1 170 2" xfId="1070" xr:uid="{00000000-0005-0000-0000-00002E040000}"/>
    <cellStyle name="Estilo 1 171" xfId="1071" xr:uid="{00000000-0005-0000-0000-00002F040000}"/>
    <cellStyle name="Estilo 1 171 2" xfId="1072" xr:uid="{00000000-0005-0000-0000-000030040000}"/>
    <cellStyle name="Estilo 1 172" xfId="1073" xr:uid="{00000000-0005-0000-0000-000031040000}"/>
    <cellStyle name="Estilo 1 172 2" xfId="1074" xr:uid="{00000000-0005-0000-0000-000032040000}"/>
    <cellStyle name="Estilo 1 173" xfId="1075" xr:uid="{00000000-0005-0000-0000-000033040000}"/>
    <cellStyle name="Estilo 1 173 2" xfId="1076" xr:uid="{00000000-0005-0000-0000-000034040000}"/>
    <cellStyle name="Estilo 1 174" xfId="1077" xr:uid="{00000000-0005-0000-0000-000035040000}"/>
    <cellStyle name="Estilo 1 174 2" xfId="1078" xr:uid="{00000000-0005-0000-0000-000036040000}"/>
    <cellStyle name="Estilo 1 175" xfId="1079" xr:uid="{00000000-0005-0000-0000-000037040000}"/>
    <cellStyle name="Estilo 1 175 2" xfId="1080" xr:uid="{00000000-0005-0000-0000-000038040000}"/>
    <cellStyle name="Estilo 1 176" xfId="1081" xr:uid="{00000000-0005-0000-0000-000039040000}"/>
    <cellStyle name="Estilo 1 176 2" xfId="1082" xr:uid="{00000000-0005-0000-0000-00003A040000}"/>
    <cellStyle name="Estilo 1 177" xfId="1083" xr:uid="{00000000-0005-0000-0000-00003B040000}"/>
    <cellStyle name="Estilo 1 177 2" xfId="1084" xr:uid="{00000000-0005-0000-0000-00003C040000}"/>
    <cellStyle name="Estilo 1 178" xfId="1085" xr:uid="{00000000-0005-0000-0000-00003D040000}"/>
    <cellStyle name="Estilo 1 178 2" xfId="1086" xr:uid="{00000000-0005-0000-0000-00003E040000}"/>
    <cellStyle name="Estilo 1 179" xfId="1087" xr:uid="{00000000-0005-0000-0000-00003F040000}"/>
    <cellStyle name="Estilo 1 179 2" xfId="1088" xr:uid="{00000000-0005-0000-0000-000040040000}"/>
    <cellStyle name="Estilo 1 18" xfId="1089" xr:uid="{00000000-0005-0000-0000-000041040000}"/>
    <cellStyle name="Estilo 1 18 2" xfId="1090" xr:uid="{00000000-0005-0000-0000-000042040000}"/>
    <cellStyle name="Estilo 1 18 3" xfId="1091" xr:uid="{00000000-0005-0000-0000-000043040000}"/>
    <cellStyle name="Estilo 1 18_Enlaces" xfId="1092" xr:uid="{00000000-0005-0000-0000-000044040000}"/>
    <cellStyle name="Estilo 1 180" xfId="1093" xr:uid="{00000000-0005-0000-0000-000045040000}"/>
    <cellStyle name="Estilo 1 180 2" xfId="1094" xr:uid="{00000000-0005-0000-0000-000046040000}"/>
    <cellStyle name="Estilo 1 181" xfId="1095" xr:uid="{00000000-0005-0000-0000-000047040000}"/>
    <cellStyle name="Estilo 1 181 2" xfId="1096" xr:uid="{00000000-0005-0000-0000-000048040000}"/>
    <cellStyle name="Estilo 1 182" xfId="1097" xr:uid="{00000000-0005-0000-0000-000049040000}"/>
    <cellStyle name="Estilo 1 182 2" xfId="1098" xr:uid="{00000000-0005-0000-0000-00004A040000}"/>
    <cellStyle name="Estilo 1 183" xfId="1099" xr:uid="{00000000-0005-0000-0000-00004B040000}"/>
    <cellStyle name="Estilo 1 183 2" xfId="1100" xr:uid="{00000000-0005-0000-0000-00004C040000}"/>
    <cellStyle name="Estilo 1 184" xfId="1101" xr:uid="{00000000-0005-0000-0000-00004D040000}"/>
    <cellStyle name="Estilo 1 184 2" xfId="1102" xr:uid="{00000000-0005-0000-0000-00004E040000}"/>
    <cellStyle name="Estilo 1 185" xfId="1103" xr:uid="{00000000-0005-0000-0000-00004F040000}"/>
    <cellStyle name="Estilo 1 185 2" xfId="1104" xr:uid="{00000000-0005-0000-0000-000050040000}"/>
    <cellStyle name="Estilo 1 186" xfId="1105" xr:uid="{00000000-0005-0000-0000-000051040000}"/>
    <cellStyle name="Estilo 1 186 2" xfId="1106" xr:uid="{00000000-0005-0000-0000-000052040000}"/>
    <cellStyle name="Estilo 1 187" xfId="1107" xr:uid="{00000000-0005-0000-0000-000053040000}"/>
    <cellStyle name="Estilo 1 187 2" xfId="1108" xr:uid="{00000000-0005-0000-0000-000054040000}"/>
    <cellStyle name="Estilo 1 188" xfId="1109" xr:uid="{00000000-0005-0000-0000-000055040000}"/>
    <cellStyle name="Estilo 1 188 2" xfId="1110" xr:uid="{00000000-0005-0000-0000-000056040000}"/>
    <cellStyle name="Estilo 1 189" xfId="1111" xr:uid="{00000000-0005-0000-0000-000057040000}"/>
    <cellStyle name="Estilo 1 189 2" xfId="1112" xr:uid="{00000000-0005-0000-0000-000058040000}"/>
    <cellStyle name="Estilo 1 19" xfId="1113" xr:uid="{00000000-0005-0000-0000-000059040000}"/>
    <cellStyle name="Estilo 1 19 2" xfId="1114" xr:uid="{00000000-0005-0000-0000-00005A040000}"/>
    <cellStyle name="Estilo 1 19 3" xfId="1115" xr:uid="{00000000-0005-0000-0000-00005B040000}"/>
    <cellStyle name="Estilo 1 19_Enlaces" xfId="1116" xr:uid="{00000000-0005-0000-0000-00005C040000}"/>
    <cellStyle name="Estilo 1 190" xfId="1117" xr:uid="{00000000-0005-0000-0000-00005D040000}"/>
    <cellStyle name="Estilo 1 190 2" xfId="1118" xr:uid="{00000000-0005-0000-0000-00005E040000}"/>
    <cellStyle name="Estilo 1 191" xfId="1119" xr:uid="{00000000-0005-0000-0000-00005F040000}"/>
    <cellStyle name="Estilo 1 191 2" xfId="1120" xr:uid="{00000000-0005-0000-0000-000060040000}"/>
    <cellStyle name="Estilo 1 192" xfId="1121" xr:uid="{00000000-0005-0000-0000-000061040000}"/>
    <cellStyle name="Estilo 1 192 2" xfId="1122" xr:uid="{00000000-0005-0000-0000-000062040000}"/>
    <cellStyle name="Estilo 1 193" xfId="1123" xr:uid="{00000000-0005-0000-0000-000063040000}"/>
    <cellStyle name="Estilo 1 193 2" xfId="1124" xr:uid="{00000000-0005-0000-0000-000064040000}"/>
    <cellStyle name="Estilo 1 194" xfId="1125" xr:uid="{00000000-0005-0000-0000-000065040000}"/>
    <cellStyle name="Estilo 1 194 2" xfId="1126" xr:uid="{00000000-0005-0000-0000-000066040000}"/>
    <cellStyle name="Estilo 1 195" xfId="1127" xr:uid="{00000000-0005-0000-0000-000067040000}"/>
    <cellStyle name="Estilo 1 195 2" xfId="1128" xr:uid="{00000000-0005-0000-0000-000068040000}"/>
    <cellStyle name="Estilo 1 196" xfId="1129" xr:uid="{00000000-0005-0000-0000-000069040000}"/>
    <cellStyle name="Estilo 1 196 2" xfId="1130" xr:uid="{00000000-0005-0000-0000-00006A040000}"/>
    <cellStyle name="Estilo 1 197" xfId="1131" xr:uid="{00000000-0005-0000-0000-00006B040000}"/>
    <cellStyle name="Estilo 1 197 2" xfId="1132" xr:uid="{00000000-0005-0000-0000-00006C040000}"/>
    <cellStyle name="Estilo 1 198" xfId="1133" xr:uid="{00000000-0005-0000-0000-00006D040000}"/>
    <cellStyle name="Estilo 1 198 2" xfId="1134" xr:uid="{00000000-0005-0000-0000-00006E040000}"/>
    <cellStyle name="Estilo 1 199" xfId="1135" xr:uid="{00000000-0005-0000-0000-00006F040000}"/>
    <cellStyle name="Estilo 1 199 2" xfId="1136" xr:uid="{00000000-0005-0000-0000-000070040000}"/>
    <cellStyle name="Estilo 1 2" xfId="1137" xr:uid="{00000000-0005-0000-0000-000071040000}"/>
    <cellStyle name="Estilo 1 2 2" xfId="1138" xr:uid="{00000000-0005-0000-0000-000072040000}"/>
    <cellStyle name="Estilo 1 2 2 2" xfId="1139" xr:uid="{00000000-0005-0000-0000-000073040000}"/>
    <cellStyle name="Estilo 1 2 3" xfId="1140" xr:uid="{00000000-0005-0000-0000-000074040000}"/>
    <cellStyle name="Estilo 1 2 3 2" xfId="1141" xr:uid="{00000000-0005-0000-0000-000075040000}"/>
    <cellStyle name="Estilo 1 2 4" xfId="1142" xr:uid="{00000000-0005-0000-0000-000076040000}"/>
    <cellStyle name="Estilo 1 2 4 2" xfId="1143" xr:uid="{00000000-0005-0000-0000-000077040000}"/>
    <cellStyle name="Estilo 1 2 5" xfId="1144" xr:uid="{00000000-0005-0000-0000-000078040000}"/>
    <cellStyle name="Estilo 1 2 6" xfId="1145" xr:uid="{00000000-0005-0000-0000-000079040000}"/>
    <cellStyle name="Estilo 1 2 7" xfId="1146" xr:uid="{00000000-0005-0000-0000-00007A040000}"/>
    <cellStyle name="Estilo 1 2 7 2" xfId="1147" xr:uid="{00000000-0005-0000-0000-00007B040000}"/>
    <cellStyle name="Estilo 1 2_Enlaces" xfId="1148" xr:uid="{00000000-0005-0000-0000-00007C040000}"/>
    <cellStyle name="Estilo 1 20" xfId="1149" xr:uid="{00000000-0005-0000-0000-00007D040000}"/>
    <cellStyle name="Estilo 1 20 2" xfId="1150" xr:uid="{00000000-0005-0000-0000-00007E040000}"/>
    <cellStyle name="Estilo 1 20 3" xfId="1151" xr:uid="{00000000-0005-0000-0000-00007F040000}"/>
    <cellStyle name="Estilo 1 20_Enlaces" xfId="1152" xr:uid="{00000000-0005-0000-0000-000080040000}"/>
    <cellStyle name="Estilo 1 200" xfId="1153" xr:uid="{00000000-0005-0000-0000-000081040000}"/>
    <cellStyle name="Estilo 1 200 2" xfId="1154" xr:uid="{00000000-0005-0000-0000-000082040000}"/>
    <cellStyle name="Estilo 1 21" xfId="1155" xr:uid="{00000000-0005-0000-0000-000083040000}"/>
    <cellStyle name="Estilo 1 21 2" xfId="1156" xr:uid="{00000000-0005-0000-0000-000084040000}"/>
    <cellStyle name="Estilo 1 21_Enlaces" xfId="1157" xr:uid="{00000000-0005-0000-0000-000085040000}"/>
    <cellStyle name="Estilo 1 22" xfId="1158" xr:uid="{00000000-0005-0000-0000-000086040000}"/>
    <cellStyle name="Estilo 1 22 2" xfId="1159" xr:uid="{00000000-0005-0000-0000-000087040000}"/>
    <cellStyle name="Estilo 1 22_Enlaces" xfId="1160" xr:uid="{00000000-0005-0000-0000-000088040000}"/>
    <cellStyle name="Estilo 1 23" xfId="1161" xr:uid="{00000000-0005-0000-0000-000089040000}"/>
    <cellStyle name="Estilo 1 23 2" xfId="1162" xr:uid="{00000000-0005-0000-0000-00008A040000}"/>
    <cellStyle name="Estilo 1 23_Enlaces" xfId="1163" xr:uid="{00000000-0005-0000-0000-00008B040000}"/>
    <cellStyle name="Estilo 1 24" xfId="1164" xr:uid="{00000000-0005-0000-0000-00008C040000}"/>
    <cellStyle name="Estilo 1 24 2" xfId="1165" xr:uid="{00000000-0005-0000-0000-00008D040000}"/>
    <cellStyle name="Estilo 1 24_Enlaces" xfId="1166" xr:uid="{00000000-0005-0000-0000-00008E040000}"/>
    <cellStyle name="Estilo 1 25" xfId="1167" xr:uid="{00000000-0005-0000-0000-00008F040000}"/>
    <cellStyle name="Estilo 1 25 2" xfId="1168" xr:uid="{00000000-0005-0000-0000-000090040000}"/>
    <cellStyle name="Estilo 1 25_Enlaces" xfId="1169" xr:uid="{00000000-0005-0000-0000-000091040000}"/>
    <cellStyle name="Estilo 1 26" xfId="1170" xr:uid="{00000000-0005-0000-0000-000092040000}"/>
    <cellStyle name="Estilo 1 26 2" xfId="1171" xr:uid="{00000000-0005-0000-0000-000093040000}"/>
    <cellStyle name="Estilo 1 26_Enlaces" xfId="1172" xr:uid="{00000000-0005-0000-0000-000094040000}"/>
    <cellStyle name="Estilo 1 27" xfId="1173" xr:uid="{00000000-0005-0000-0000-000095040000}"/>
    <cellStyle name="Estilo 1 27 2" xfId="1174" xr:uid="{00000000-0005-0000-0000-000096040000}"/>
    <cellStyle name="Estilo 1 27_Enlaces" xfId="1175" xr:uid="{00000000-0005-0000-0000-000097040000}"/>
    <cellStyle name="Estilo 1 28" xfId="1176" xr:uid="{00000000-0005-0000-0000-000098040000}"/>
    <cellStyle name="Estilo 1 29" xfId="1177" xr:uid="{00000000-0005-0000-0000-000099040000}"/>
    <cellStyle name="Estilo 1 3" xfId="1178" xr:uid="{00000000-0005-0000-0000-00009A040000}"/>
    <cellStyle name="Estilo 1 3 2" xfId="1179" xr:uid="{00000000-0005-0000-0000-00009B040000}"/>
    <cellStyle name="Estilo 1 3 3" xfId="1180" xr:uid="{00000000-0005-0000-0000-00009C040000}"/>
    <cellStyle name="Estilo 1 3_Enlaces" xfId="1181" xr:uid="{00000000-0005-0000-0000-00009D040000}"/>
    <cellStyle name="Estilo 1 30" xfId="1182" xr:uid="{00000000-0005-0000-0000-00009E040000}"/>
    <cellStyle name="Estilo 1 31" xfId="1183" xr:uid="{00000000-0005-0000-0000-00009F040000}"/>
    <cellStyle name="Estilo 1 32" xfId="1184" xr:uid="{00000000-0005-0000-0000-0000A0040000}"/>
    <cellStyle name="Estilo 1 33" xfId="1185" xr:uid="{00000000-0005-0000-0000-0000A1040000}"/>
    <cellStyle name="Estilo 1 34" xfId="1186" xr:uid="{00000000-0005-0000-0000-0000A2040000}"/>
    <cellStyle name="Estilo 1 35" xfId="1187" xr:uid="{00000000-0005-0000-0000-0000A3040000}"/>
    <cellStyle name="Estilo 1 36" xfId="1188" xr:uid="{00000000-0005-0000-0000-0000A4040000}"/>
    <cellStyle name="Estilo 1 37" xfId="1189" xr:uid="{00000000-0005-0000-0000-0000A5040000}"/>
    <cellStyle name="Estilo 1 38" xfId="1190" xr:uid="{00000000-0005-0000-0000-0000A6040000}"/>
    <cellStyle name="Estilo 1 39" xfId="1191" xr:uid="{00000000-0005-0000-0000-0000A7040000}"/>
    <cellStyle name="Estilo 1 4" xfId="1192" xr:uid="{00000000-0005-0000-0000-0000A8040000}"/>
    <cellStyle name="Estilo 1 4 2" xfId="1193" xr:uid="{00000000-0005-0000-0000-0000A9040000}"/>
    <cellStyle name="Estilo 1 4 3" xfId="1194" xr:uid="{00000000-0005-0000-0000-0000AA040000}"/>
    <cellStyle name="Estilo 1 4_Enlaces" xfId="1195" xr:uid="{00000000-0005-0000-0000-0000AB040000}"/>
    <cellStyle name="Estilo 1 40" xfId="1196" xr:uid="{00000000-0005-0000-0000-0000AC040000}"/>
    <cellStyle name="Estilo 1 41" xfId="1197" xr:uid="{00000000-0005-0000-0000-0000AD040000}"/>
    <cellStyle name="Estilo 1 42" xfId="1198" xr:uid="{00000000-0005-0000-0000-0000AE040000}"/>
    <cellStyle name="Estilo 1 43" xfId="1199" xr:uid="{00000000-0005-0000-0000-0000AF040000}"/>
    <cellStyle name="Estilo 1 44" xfId="1200" xr:uid="{00000000-0005-0000-0000-0000B0040000}"/>
    <cellStyle name="Estilo 1 45" xfId="1201" xr:uid="{00000000-0005-0000-0000-0000B1040000}"/>
    <cellStyle name="Estilo 1 46" xfId="1202" xr:uid="{00000000-0005-0000-0000-0000B2040000}"/>
    <cellStyle name="Estilo 1 47" xfId="1203" xr:uid="{00000000-0005-0000-0000-0000B3040000}"/>
    <cellStyle name="Estilo 1 48" xfId="1204" xr:uid="{00000000-0005-0000-0000-0000B4040000}"/>
    <cellStyle name="Estilo 1 49" xfId="1205" xr:uid="{00000000-0005-0000-0000-0000B5040000}"/>
    <cellStyle name="Estilo 1 5" xfId="1206" xr:uid="{00000000-0005-0000-0000-0000B6040000}"/>
    <cellStyle name="Estilo 1 5 2" xfId="1207" xr:uid="{00000000-0005-0000-0000-0000B7040000}"/>
    <cellStyle name="Estilo 1 5 3" xfId="1208" xr:uid="{00000000-0005-0000-0000-0000B8040000}"/>
    <cellStyle name="Estilo 1 5_Enlaces" xfId="1209" xr:uid="{00000000-0005-0000-0000-0000B9040000}"/>
    <cellStyle name="Estilo 1 50" xfId="1210" xr:uid="{00000000-0005-0000-0000-0000BA040000}"/>
    <cellStyle name="Estilo 1 51" xfId="1211" xr:uid="{00000000-0005-0000-0000-0000BB040000}"/>
    <cellStyle name="Estilo 1 52" xfId="1212" xr:uid="{00000000-0005-0000-0000-0000BC040000}"/>
    <cellStyle name="Estilo 1 53" xfId="1213" xr:uid="{00000000-0005-0000-0000-0000BD040000}"/>
    <cellStyle name="Estilo 1 54" xfId="1214" xr:uid="{00000000-0005-0000-0000-0000BE040000}"/>
    <cellStyle name="Estilo 1 55" xfId="1215" xr:uid="{00000000-0005-0000-0000-0000BF040000}"/>
    <cellStyle name="Estilo 1 56" xfId="1216" xr:uid="{00000000-0005-0000-0000-0000C0040000}"/>
    <cellStyle name="Estilo 1 57" xfId="1217" xr:uid="{00000000-0005-0000-0000-0000C1040000}"/>
    <cellStyle name="Estilo 1 57 2" xfId="1218" xr:uid="{00000000-0005-0000-0000-0000C2040000}"/>
    <cellStyle name="Estilo 1 57 3" xfId="1219" xr:uid="{00000000-0005-0000-0000-0000C3040000}"/>
    <cellStyle name="Estilo 1 57 4" xfId="1220" xr:uid="{00000000-0005-0000-0000-0000C4040000}"/>
    <cellStyle name="Estilo 1 57 5" xfId="1221" xr:uid="{00000000-0005-0000-0000-0000C5040000}"/>
    <cellStyle name="Estilo 1 57 6" xfId="1222" xr:uid="{00000000-0005-0000-0000-0000C6040000}"/>
    <cellStyle name="Estilo 1 58" xfId="1223" xr:uid="{00000000-0005-0000-0000-0000C7040000}"/>
    <cellStyle name="Estilo 1 58 2" xfId="1224" xr:uid="{00000000-0005-0000-0000-0000C8040000}"/>
    <cellStyle name="Estilo 1 58 3" xfId="1225" xr:uid="{00000000-0005-0000-0000-0000C9040000}"/>
    <cellStyle name="Estilo 1 58 4" xfId="1226" xr:uid="{00000000-0005-0000-0000-0000CA040000}"/>
    <cellStyle name="Estilo 1 58 5" xfId="1227" xr:uid="{00000000-0005-0000-0000-0000CB040000}"/>
    <cellStyle name="Estilo 1 58 6" xfId="1228" xr:uid="{00000000-0005-0000-0000-0000CC040000}"/>
    <cellStyle name="Estilo 1 59" xfId="1229" xr:uid="{00000000-0005-0000-0000-0000CD040000}"/>
    <cellStyle name="Estilo 1 59 2" xfId="1230" xr:uid="{00000000-0005-0000-0000-0000CE040000}"/>
    <cellStyle name="Estilo 1 59 3" xfId="1231" xr:uid="{00000000-0005-0000-0000-0000CF040000}"/>
    <cellStyle name="Estilo 1 6" xfId="1232" xr:uid="{00000000-0005-0000-0000-0000D0040000}"/>
    <cellStyle name="Estilo 1 6 2" xfId="1233" xr:uid="{00000000-0005-0000-0000-0000D1040000}"/>
    <cellStyle name="Estilo 1 6 3" xfId="1234" xr:uid="{00000000-0005-0000-0000-0000D2040000}"/>
    <cellStyle name="Estilo 1 6_Enlaces" xfId="1235" xr:uid="{00000000-0005-0000-0000-0000D3040000}"/>
    <cellStyle name="Estilo 1 60" xfId="1236" xr:uid="{00000000-0005-0000-0000-0000D4040000}"/>
    <cellStyle name="Estilo 1 60 2" xfId="1237" xr:uid="{00000000-0005-0000-0000-0000D5040000}"/>
    <cellStyle name="Estilo 1 60 3" xfId="1238" xr:uid="{00000000-0005-0000-0000-0000D6040000}"/>
    <cellStyle name="Estilo 1 61" xfId="1239" xr:uid="{00000000-0005-0000-0000-0000D7040000}"/>
    <cellStyle name="Estilo 1 61 2" xfId="1240" xr:uid="{00000000-0005-0000-0000-0000D8040000}"/>
    <cellStyle name="Estilo 1 61 3" xfId="1241" xr:uid="{00000000-0005-0000-0000-0000D9040000}"/>
    <cellStyle name="Estilo 1 62" xfId="1242" xr:uid="{00000000-0005-0000-0000-0000DA040000}"/>
    <cellStyle name="Estilo 1 62 2" xfId="1243" xr:uid="{00000000-0005-0000-0000-0000DB040000}"/>
    <cellStyle name="Estilo 1 62 3" xfId="1244" xr:uid="{00000000-0005-0000-0000-0000DC040000}"/>
    <cellStyle name="Estilo 1 63" xfId="1245" xr:uid="{00000000-0005-0000-0000-0000DD040000}"/>
    <cellStyle name="Estilo 1 63 2" xfId="1246" xr:uid="{00000000-0005-0000-0000-0000DE040000}"/>
    <cellStyle name="Estilo 1 63 3" xfId="1247" xr:uid="{00000000-0005-0000-0000-0000DF040000}"/>
    <cellStyle name="Estilo 1 64" xfId="1248" xr:uid="{00000000-0005-0000-0000-0000E0040000}"/>
    <cellStyle name="Estilo 1 64 2" xfId="1249" xr:uid="{00000000-0005-0000-0000-0000E1040000}"/>
    <cellStyle name="Estilo 1 64 3" xfId="1250" xr:uid="{00000000-0005-0000-0000-0000E2040000}"/>
    <cellStyle name="Estilo 1 65" xfId="1251" xr:uid="{00000000-0005-0000-0000-0000E3040000}"/>
    <cellStyle name="Estilo 1 65 2" xfId="1252" xr:uid="{00000000-0005-0000-0000-0000E4040000}"/>
    <cellStyle name="Estilo 1 65 3" xfId="1253" xr:uid="{00000000-0005-0000-0000-0000E5040000}"/>
    <cellStyle name="Estilo 1 66" xfId="1254" xr:uid="{00000000-0005-0000-0000-0000E6040000}"/>
    <cellStyle name="Estilo 1 66 2" xfId="1255" xr:uid="{00000000-0005-0000-0000-0000E7040000}"/>
    <cellStyle name="Estilo 1 66 3" xfId="1256" xr:uid="{00000000-0005-0000-0000-0000E8040000}"/>
    <cellStyle name="Estilo 1 67" xfId="1257" xr:uid="{00000000-0005-0000-0000-0000E9040000}"/>
    <cellStyle name="Estilo 1 67 2" xfId="1258" xr:uid="{00000000-0005-0000-0000-0000EA040000}"/>
    <cellStyle name="Estilo 1 67 3" xfId="1259" xr:uid="{00000000-0005-0000-0000-0000EB040000}"/>
    <cellStyle name="Estilo 1 68" xfId="1260" xr:uid="{00000000-0005-0000-0000-0000EC040000}"/>
    <cellStyle name="Estilo 1 68 2" xfId="1261" xr:uid="{00000000-0005-0000-0000-0000ED040000}"/>
    <cellStyle name="Estilo 1 68 3" xfId="1262" xr:uid="{00000000-0005-0000-0000-0000EE040000}"/>
    <cellStyle name="Estilo 1 69" xfId="1263" xr:uid="{00000000-0005-0000-0000-0000EF040000}"/>
    <cellStyle name="Estilo 1 69 2" xfId="1264" xr:uid="{00000000-0005-0000-0000-0000F0040000}"/>
    <cellStyle name="Estilo 1 69 3" xfId="1265" xr:uid="{00000000-0005-0000-0000-0000F1040000}"/>
    <cellStyle name="Estilo 1 7" xfId="1266" xr:uid="{00000000-0005-0000-0000-0000F2040000}"/>
    <cellStyle name="Estilo 1 7 2" xfId="1267" xr:uid="{00000000-0005-0000-0000-0000F3040000}"/>
    <cellStyle name="Estilo 1 7 3" xfId="1268" xr:uid="{00000000-0005-0000-0000-0000F4040000}"/>
    <cellStyle name="Estilo 1 7_Enlaces" xfId="1269" xr:uid="{00000000-0005-0000-0000-0000F5040000}"/>
    <cellStyle name="Estilo 1 70" xfId="1270" xr:uid="{00000000-0005-0000-0000-0000F6040000}"/>
    <cellStyle name="Estilo 1 70 2" xfId="1271" xr:uid="{00000000-0005-0000-0000-0000F7040000}"/>
    <cellStyle name="Estilo 1 70 3" xfId="1272" xr:uid="{00000000-0005-0000-0000-0000F8040000}"/>
    <cellStyle name="Estilo 1 71" xfId="1273" xr:uid="{00000000-0005-0000-0000-0000F9040000}"/>
    <cellStyle name="Estilo 1 71 2" xfId="1274" xr:uid="{00000000-0005-0000-0000-0000FA040000}"/>
    <cellStyle name="Estilo 1 71 3" xfId="1275" xr:uid="{00000000-0005-0000-0000-0000FB040000}"/>
    <cellStyle name="Estilo 1 72" xfId="1276" xr:uid="{00000000-0005-0000-0000-0000FC040000}"/>
    <cellStyle name="Estilo 1 72 2" xfId="1277" xr:uid="{00000000-0005-0000-0000-0000FD040000}"/>
    <cellStyle name="Estilo 1 72 3" xfId="1278" xr:uid="{00000000-0005-0000-0000-0000FE040000}"/>
    <cellStyle name="Estilo 1 73" xfId="1279" xr:uid="{00000000-0005-0000-0000-0000FF040000}"/>
    <cellStyle name="Estilo 1 73 2" xfId="1280" xr:uid="{00000000-0005-0000-0000-000000050000}"/>
    <cellStyle name="Estilo 1 73 3" xfId="1281" xr:uid="{00000000-0005-0000-0000-000001050000}"/>
    <cellStyle name="Estilo 1 74" xfId="1282" xr:uid="{00000000-0005-0000-0000-000002050000}"/>
    <cellStyle name="Estilo 1 74 2" xfId="1283" xr:uid="{00000000-0005-0000-0000-000003050000}"/>
    <cellStyle name="Estilo 1 74 3" xfId="1284" xr:uid="{00000000-0005-0000-0000-000004050000}"/>
    <cellStyle name="Estilo 1 75" xfId="1285" xr:uid="{00000000-0005-0000-0000-000005050000}"/>
    <cellStyle name="Estilo 1 75 2" xfId="1286" xr:uid="{00000000-0005-0000-0000-000006050000}"/>
    <cellStyle name="Estilo 1 75 3" xfId="1287" xr:uid="{00000000-0005-0000-0000-000007050000}"/>
    <cellStyle name="Estilo 1 76" xfId="1288" xr:uid="{00000000-0005-0000-0000-000008050000}"/>
    <cellStyle name="Estilo 1 76 2" xfId="1289" xr:uid="{00000000-0005-0000-0000-000009050000}"/>
    <cellStyle name="Estilo 1 76 3" xfId="1290" xr:uid="{00000000-0005-0000-0000-00000A050000}"/>
    <cellStyle name="Estilo 1 77" xfId="1291" xr:uid="{00000000-0005-0000-0000-00000B050000}"/>
    <cellStyle name="Estilo 1 77 2" xfId="1292" xr:uid="{00000000-0005-0000-0000-00000C050000}"/>
    <cellStyle name="Estilo 1 77 3" xfId="1293" xr:uid="{00000000-0005-0000-0000-00000D050000}"/>
    <cellStyle name="Estilo 1 78" xfId="1294" xr:uid="{00000000-0005-0000-0000-00000E050000}"/>
    <cellStyle name="Estilo 1 78 2" xfId="1295" xr:uid="{00000000-0005-0000-0000-00000F050000}"/>
    <cellStyle name="Estilo 1 78 3" xfId="1296" xr:uid="{00000000-0005-0000-0000-000010050000}"/>
    <cellStyle name="Estilo 1 79" xfId="1297" xr:uid="{00000000-0005-0000-0000-000011050000}"/>
    <cellStyle name="Estilo 1 79 2" xfId="1298" xr:uid="{00000000-0005-0000-0000-000012050000}"/>
    <cellStyle name="Estilo 1 79 3" xfId="1299" xr:uid="{00000000-0005-0000-0000-000013050000}"/>
    <cellStyle name="Estilo 1 8" xfId="1300" xr:uid="{00000000-0005-0000-0000-000014050000}"/>
    <cellStyle name="Estilo 1 8 2" xfId="1301" xr:uid="{00000000-0005-0000-0000-000015050000}"/>
    <cellStyle name="Estilo 1 8 3" xfId="1302" xr:uid="{00000000-0005-0000-0000-000016050000}"/>
    <cellStyle name="Estilo 1 8_Enlaces" xfId="1303" xr:uid="{00000000-0005-0000-0000-000017050000}"/>
    <cellStyle name="Estilo 1 80" xfId="1304" xr:uid="{00000000-0005-0000-0000-000018050000}"/>
    <cellStyle name="Estilo 1 80 2" xfId="1305" xr:uid="{00000000-0005-0000-0000-000019050000}"/>
    <cellStyle name="Estilo 1 80 3" xfId="1306" xr:uid="{00000000-0005-0000-0000-00001A050000}"/>
    <cellStyle name="Estilo 1 81" xfId="1307" xr:uid="{00000000-0005-0000-0000-00001B050000}"/>
    <cellStyle name="Estilo 1 81 2" xfId="1308" xr:uid="{00000000-0005-0000-0000-00001C050000}"/>
    <cellStyle name="Estilo 1 81 3" xfId="1309" xr:uid="{00000000-0005-0000-0000-00001D050000}"/>
    <cellStyle name="Estilo 1 82" xfId="1310" xr:uid="{00000000-0005-0000-0000-00001E050000}"/>
    <cellStyle name="Estilo 1 82 2" xfId="1311" xr:uid="{00000000-0005-0000-0000-00001F050000}"/>
    <cellStyle name="Estilo 1 82 3" xfId="1312" xr:uid="{00000000-0005-0000-0000-000020050000}"/>
    <cellStyle name="Estilo 1 83" xfId="1313" xr:uid="{00000000-0005-0000-0000-000021050000}"/>
    <cellStyle name="Estilo 1 84" xfId="1314" xr:uid="{00000000-0005-0000-0000-000022050000}"/>
    <cellStyle name="Estilo 1 85" xfId="1315" xr:uid="{00000000-0005-0000-0000-000023050000}"/>
    <cellStyle name="Estilo 1 86" xfId="1316" xr:uid="{00000000-0005-0000-0000-000024050000}"/>
    <cellStyle name="Estilo 1 87" xfId="1317" xr:uid="{00000000-0005-0000-0000-000025050000}"/>
    <cellStyle name="Estilo 1 88" xfId="1318" xr:uid="{00000000-0005-0000-0000-000026050000}"/>
    <cellStyle name="Estilo 1 89" xfId="1319" xr:uid="{00000000-0005-0000-0000-000027050000}"/>
    <cellStyle name="Estilo 1 9" xfId="1320" xr:uid="{00000000-0005-0000-0000-000028050000}"/>
    <cellStyle name="Estilo 1 9 2" xfId="1321" xr:uid="{00000000-0005-0000-0000-000029050000}"/>
    <cellStyle name="Estilo 1 9 3" xfId="1322" xr:uid="{00000000-0005-0000-0000-00002A050000}"/>
    <cellStyle name="Estilo 1 9_Enlaces" xfId="1323" xr:uid="{00000000-0005-0000-0000-00002B050000}"/>
    <cellStyle name="Estilo 1 90" xfId="1324" xr:uid="{00000000-0005-0000-0000-00002C050000}"/>
    <cellStyle name="Estilo 1 90 2" xfId="1325" xr:uid="{00000000-0005-0000-0000-00002D050000}"/>
    <cellStyle name="Estilo 1 91" xfId="1326" xr:uid="{00000000-0005-0000-0000-00002E050000}"/>
    <cellStyle name="Estilo 1 91 2" xfId="1327" xr:uid="{00000000-0005-0000-0000-00002F050000}"/>
    <cellStyle name="Estilo 1 92" xfId="1328" xr:uid="{00000000-0005-0000-0000-000030050000}"/>
    <cellStyle name="Estilo 1 92 2" xfId="1329" xr:uid="{00000000-0005-0000-0000-000031050000}"/>
    <cellStyle name="Estilo 1 93" xfId="1330" xr:uid="{00000000-0005-0000-0000-000032050000}"/>
    <cellStyle name="Estilo 1 93 2" xfId="1331" xr:uid="{00000000-0005-0000-0000-000033050000}"/>
    <cellStyle name="Estilo 1 94" xfId="1332" xr:uid="{00000000-0005-0000-0000-000034050000}"/>
    <cellStyle name="Estilo 1 94 2" xfId="1333" xr:uid="{00000000-0005-0000-0000-000035050000}"/>
    <cellStyle name="Estilo 1 95" xfId="1334" xr:uid="{00000000-0005-0000-0000-000036050000}"/>
    <cellStyle name="Estilo 1 95 2" xfId="1335" xr:uid="{00000000-0005-0000-0000-000037050000}"/>
    <cellStyle name="Estilo 1 96" xfId="1336" xr:uid="{00000000-0005-0000-0000-000038050000}"/>
    <cellStyle name="Estilo 1 96 2" xfId="1337" xr:uid="{00000000-0005-0000-0000-000039050000}"/>
    <cellStyle name="Estilo 1 97" xfId="1338" xr:uid="{00000000-0005-0000-0000-00003A050000}"/>
    <cellStyle name="Estilo 1 97 2" xfId="1339" xr:uid="{00000000-0005-0000-0000-00003B050000}"/>
    <cellStyle name="Estilo 1 98" xfId="1340" xr:uid="{00000000-0005-0000-0000-00003C050000}"/>
    <cellStyle name="Estilo 1 98 2" xfId="1341" xr:uid="{00000000-0005-0000-0000-00003D050000}"/>
    <cellStyle name="Estilo 1 99" xfId="1342" xr:uid="{00000000-0005-0000-0000-00003E050000}"/>
    <cellStyle name="Estilo 1 99 2" xfId="1343" xr:uid="{00000000-0005-0000-0000-00003F050000}"/>
    <cellStyle name="Estilo 1_Enlaces" xfId="1344" xr:uid="{00000000-0005-0000-0000-000040050000}"/>
    <cellStyle name="Euro" xfId="359" xr:uid="{00000000-0005-0000-0000-000067010000}"/>
    <cellStyle name="Euro 10" xfId="1346" xr:uid="{00000000-0005-0000-0000-000042050000}"/>
    <cellStyle name="Euro 11" xfId="1347" xr:uid="{00000000-0005-0000-0000-000043050000}"/>
    <cellStyle name="Euro 12" xfId="1348" xr:uid="{00000000-0005-0000-0000-000044050000}"/>
    <cellStyle name="Euro 13" xfId="1349" xr:uid="{00000000-0005-0000-0000-000045050000}"/>
    <cellStyle name="Euro 14" xfId="1350" xr:uid="{00000000-0005-0000-0000-000046050000}"/>
    <cellStyle name="Euro 15" xfId="1351" xr:uid="{00000000-0005-0000-0000-000047050000}"/>
    <cellStyle name="Euro 16" xfId="1352" xr:uid="{00000000-0005-0000-0000-000048050000}"/>
    <cellStyle name="Euro 17" xfId="1353" xr:uid="{00000000-0005-0000-0000-000049050000}"/>
    <cellStyle name="Euro 18" xfId="1354" xr:uid="{00000000-0005-0000-0000-00004A050000}"/>
    <cellStyle name="Euro 19" xfId="1355" xr:uid="{00000000-0005-0000-0000-00004B050000}"/>
    <cellStyle name="Euro 2" xfId="1356" xr:uid="{00000000-0005-0000-0000-00004C050000}"/>
    <cellStyle name="Euro 2 2" xfId="1357" xr:uid="{00000000-0005-0000-0000-00004D050000}"/>
    <cellStyle name="Euro 20" xfId="1358" xr:uid="{00000000-0005-0000-0000-00004E050000}"/>
    <cellStyle name="Euro 21" xfId="1359" xr:uid="{00000000-0005-0000-0000-00004F050000}"/>
    <cellStyle name="Euro 22" xfId="1345" xr:uid="{00000000-0005-0000-0000-000041050000}"/>
    <cellStyle name="Euro 3" xfId="1360" xr:uid="{00000000-0005-0000-0000-000050050000}"/>
    <cellStyle name="Euro 4" xfId="1361" xr:uid="{00000000-0005-0000-0000-000051050000}"/>
    <cellStyle name="Euro 5" xfId="1362" xr:uid="{00000000-0005-0000-0000-000052050000}"/>
    <cellStyle name="Euro 6" xfId="1363" xr:uid="{00000000-0005-0000-0000-000053050000}"/>
    <cellStyle name="Euro 7" xfId="1364" xr:uid="{00000000-0005-0000-0000-000054050000}"/>
    <cellStyle name="Euro 8" xfId="1365" xr:uid="{00000000-0005-0000-0000-000055050000}"/>
    <cellStyle name="Euro 9" xfId="1366" xr:uid="{00000000-0005-0000-0000-000056050000}"/>
    <cellStyle name="Excel Built-in Normal" xfId="360" xr:uid="{00000000-0005-0000-0000-000068010000}"/>
    <cellStyle name="Excel Built-in Normal 2" xfId="361" xr:uid="{00000000-0005-0000-0000-000069010000}"/>
    <cellStyle name="Excel Built-in Normal 2 2" xfId="1367" xr:uid="{00000000-0005-0000-0000-000057050000}"/>
    <cellStyle name="Excel Built-in Normal 3" xfId="1368" xr:uid="{00000000-0005-0000-0000-000058050000}"/>
    <cellStyle name="Explanatory Text" xfId="362" xr:uid="{00000000-0005-0000-0000-00006A010000}"/>
    <cellStyle name="Explanatory Text 2" xfId="1370" xr:uid="{00000000-0005-0000-0000-00005A050000}"/>
    <cellStyle name="Explanatory Text 3" xfId="1371" xr:uid="{00000000-0005-0000-0000-00005B050000}"/>
    <cellStyle name="Explanatory Text 4" xfId="1372" xr:uid="{00000000-0005-0000-0000-00005C050000}"/>
    <cellStyle name="Explanatory Text 5" xfId="1373" xr:uid="{00000000-0005-0000-0000-00005D050000}"/>
    <cellStyle name="Explanatory Text 6" xfId="1369" xr:uid="{00000000-0005-0000-0000-000059050000}"/>
    <cellStyle name="Good" xfId="363" xr:uid="{00000000-0005-0000-0000-00006B010000}"/>
    <cellStyle name="Good 2" xfId="1375" xr:uid="{00000000-0005-0000-0000-00005F050000}"/>
    <cellStyle name="Good 3" xfId="1376" xr:uid="{00000000-0005-0000-0000-000060050000}"/>
    <cellStyle name="Good 4" xfId="1377" xr:uid="{00000000-0005-0000-0000-000061050000}"/>
    <cellStyle name="Good 5" xfId="1378" xr:uid="{00000000-0005-0000-0000-000062050000}"/>
    <cellStyle name="Good 6" xfId="1374" xr:uid="{00000000-0005-0000-0000-00005E050000}"/>
    <cellStyle name="Heading 1" xfId="364" xr:uid="{00000000-0005-0000-0000-00006C010000}"/>
    <cellStyle name="Heading 1 2" xfId="1380" xr:uid="{00000000-0005-0000-0000-000064050000}"/>
    <cellStyle name="Heading 1 3" xfId="1381" xr:uid="{00000000-0005-0000-0000-000065050000}"/>
    <cellStyle name="Heading 1 4" xfId="1382" xr:uid="{00000000-0005-0000-0000-000066050000}"/>
    <cellStyle name="Heading 1 5" xfId="1383" xr:uid="{00000000-0005-0000-0000-000067050000}"/>
    <cellStyle name="Heading 1 6" xfId="1379" xr:uid="{00000000-0005-0000-0000-000063050000}"/>
    <cellStyle name="Heading 2" xfId="365" xr:uid="{00000000-0005-0000-0000-00006D010000}"/>
    <cellStyle name="Heading 2 2" xfId="1385" xr:uid="{00000000-0005-0000-0000-000069050000}"/>
    <cellStyle name="Heading 2 3" xfId="1386" xr:uid="{00000000-0005-0000-0000-00006A050000}"/>
    <cellStyle name="Heading 2 4" xfId="1387" xr:uid="{00000000-0005-0000-0000-00006B050000}"/>
    <cellStyle name="Heading 2 5" xfId="1388" xr:uid="{00000000-0005-0000-0000-00006C050000}"/>
    <cellStyle name="Heading 2 6" xfId="1384" xr:uid="{00000000-0005-0000-0000-000068050000}"/>
    <cellStyle name="Heading 3" xfId="366" xr:uid="{00000000-0005-0000-0000-00006E010000}"/>
    <cellStyle name="Heading 3 2" xfId="1390" xr:uid="{00000000-0005-0000-0000-00006E050000}"/>
    <cellStyle name="Heading 3 3" xfId="1391" xr:uid="{00000000-0005-0000-0000-00006F050000}"/>
    <cellStyle name="Heading 3 4" xfId="1392" xr:uid="{00000000-0005-0000-0000-000070050000}"/>
    <cellStyle name="Heading 3 5" xfId="1393" xr:uid="{00000000-0005-0000-0000-000071050000}"/>
    <cellStyle name="Heading 3 6" xfId="1389" xr:uid="{00000000-0005-0000-0000-00006D050000}"/>
    <cellStyle name="Heading 4" xfId="367" xr:uid="{00000000-0005-0000-0000-00006F010000}"/>
    <cellStyle name="Heading 4 2" xfId="1395" xr:uid="{00000000-0005-0000-0000-000073050000}"/>
    <cellStyle name="Heading 4 3" xfId="1396" xr:uid="{00000000-0005-0000-0000-000074050000}"/>
    <cellStyle name="Heading 4 4" xfId="1397" xr:uid="{00000000-0005-0000-0000-000075050000}"/>
    <cellStyle name="Heading 4 5" xfId="1398" xr:uid="{00000000-0005-0000-0000-000076050000}"/>
    <cellStyle name="Heading 4 6" xfId="1394" xr:uid="{00000000-0005-0000-0000-000072050000}"/>
    <cellStyle name="Hipervínculo 2" xfId="368" xr:uid="{00000000-0005-0000-0000-000070010000}"/>
    <cellStyle name="Hipervínculo 2 2" xfId="1399" xr:uid="{00000000-0005-0000-0000-000077050000}"/>
    <cellStyle name="Hipervínculo 3" xfId="1400" xr:uid="{00000000-0005-0000-0000-000078050000}"/>
    <cellStyle name="Hipervínculo 3 2" xfId="1401" xr:uid="{00000000-0005-0000-0000-000079050000}"/>
    <cellStyle name="Hipervínculo 4" xfId="1402" xr:uid="{00000000-0005-0000-0000-00007A050000}"/>
    <cellStyle name="Hipervínculo 5" xfId="1403" xr:uid="{00000000-0005-0000-0000-00007B050000}"/>
    <cellStyle name="Hipervínculo 6" xfId="1404" xr:uid="{00000000-0005-0000-0000-00007C050000}"/>
    <cellStyle name="Hyperlink" xfId="39518" xr:uid="{00000000-0005-0000-0000-00005E9A0000}"/>
    <cellStyle name="Incorrecto 10" xfId="369" xr:uid="{00000000-0005-0000-0000-000071010000}"/>
    <cellStyle name="Incorrecto 11" xfId="370" xr:uid="{00000000-0005-0000-0000-000072010000}"/>
    <cellStyle name="Incorrecto 12" xfId="371" xr:uid="{00000000-0005-0000-0000-000073010000}"/>
    <cellStyle name="Incorrecto 2" xfId="372" xr:uid="{00000000-0005-0000-0000-000074010000}"/>
    <cellStyle name="Incorrecto 2 2" xfId="1405" xr:uid="{00000000-0005-0000-0000-00007D050000}"/>
    <cellStyle name="Incorrecto 3" xfId="373" xr:uid="{00000000-0005-0000-0000-000075010000}"/>
    <cellStyle name="Incorrecto 4" xfId="374" xr:uid="{00000000-0005-0000-0000-000076010000}"/>
    <cellStyle name="Incorrecto 5" xfId="375" xr:uid="{00000000-0005-0000-0000-000077010000}"/>
    <cellStyle name="Incorrecto 5 2" xfId="1406" xr:uid="{00000000-0005-0000-0000-00007E050000}"/>
    <cellStyle name="Incorrecto 6" xfId="376" xr:uid="{00000000-0005-0000-0000-000078010000}"/>
    <cellStyle name="Incorrecto 6 2" xfId="1407" xr:uid="{00000000-0005-0000-0000-00007F050000}"/>
    <cellStyle name="Incorrecto 7" xfId="377" xr:uid="{00000000-0005-0000-0000-000079010000}"/>
    <cellStyle name="Incorrecto 7 2" xfId="1408" xr:uid="{00000000-0005-0000-0000-000080050000}"/>
    <cellStyle name="Incorrecto 8" xfId="378" xr:uid="{00000000-0005-0000-0000-00007A010000}"/>
    <cellStyle name="Incorrecto 8 2" xfId="1409" xr:uid="{00000000-0005-0000-0000-000081050000}"/>
    <cellStyle name="Incorrecto 9" xfId="379" xr:uid="{00000000-0005-0000-0000-00007B010000}"/>
    <cellStyle name="Input" xfId="380" xr:uid="{00000000-0005-0000-0000-00007C010000}"/>
    <cellStyle name="Input 2" xfId="1411" xr:uid="{00000000-0005-0000-0000-000083050000}"/>
    <cellStyle name="Input 3" xfId="1412" xr:uid="{00000000-0005-0000-0000-000084050000}"/>
    <cellStyle name="Input 4" xfId="1413" xr:uid="{00000000-0005-0000-0000-000085050000}"/>
    <cellStyle name="Input 5" xfId="1414" xr:uid="{00000000-0005-0000-0000-000086050000}"/>
    <cellStyle name="Input 6" xfId="1410" xr:uid="{00000000-0005-0000-0000-000082050000}"/>
    <cellStyle name="Linked Cell" xfId="381" xr:uid="{00000000-0005-0000-0000-00007D010000}"/>
    <cellStyle name="Linked Cell 2" xfId="1416" xr:uid="{00000000-0005-0000-0000-000088050000}"/>
    <cellStyle name="Linked Cell 3" xfId="1417" xr:uid="{00000000-0005-0000-0000-000089050000}"/>
    <cellStyle name="Linked Cell 4" xfId="1418" xr:uid="{00000000-0005-0000-0000-00008A050000}"/>
    <cellStyle name="Linked Cell 5" xfId="1419" xr:uid="{00000000-0005-0000-0000-00008B050000}"/>
    <cellStyle name="Linked Cell 6" xfId="1415" xr:uid="{00000000-0005-0000-0000-000087050000}"/>
    <cellStyle name="Millares 10" xfId="1420" xr:uid="{00000000-0005-0000-0000-00008C050000}"/>
    <cellStyle name="Millares 10 10" xfId="1421" xr:uid="{00000000-0005-0000-0000-00008D050000}"/>
    <cellStyle name="Millares 10 11" xfId="1422" xr:uid="{00000000-0005-0000-0000-00008E050000}"/>
    <cellStyle name="Millares 10 12" xfId="1423" xr:uid="{00000000-0005-0000-0000-00008F050000}"/>
    <cellStyle name="Millares 10 13" xfId="1424" xr:uid="{00000000-0005-0000-0000-000090050000}"/>
    <cellStyle name="Millares 10 14" xfId="1425" xr:uid="{00000000-0005-0000-0000-000091050000}"/>
    <cellStyle name="Millares 10 15" xfId="1426" xr:uid="{00000000-0005-0000-0000-000092050000}"/>
    <cellStyle name="Millares 10 16" xfId="1427" xr:uid="{00000000-0005-0000-0000-000093050000}"/>
    <cellStyle name="Millares 10 17" xfId="1428" xr:uid="{00000000-0005-0000-0000-000094050000}"/>
    <cellStyle name="Millares 10 18" xfId="1429" xr:uid="{00000000-0005-0000-0000-000095050000}"/>
    <cellStyle name="Millares 10 19" xfId="1430" xr:uid="{00000000-0005-0000-0000-000096050000}"/>
    <cellStyle name="Millares 10 2" xfId="1431" xr:uid="{00000000-0005-0000-0000-000097050000}"/>
    <cellStyle name="Millares 10 2 2" xfId="1432" xr:uid="{00000000-0005-0000-0000-000098050000}"/>
    <cellStyle name="Millares 10 2 3" xfId="1433" xr:uid="{00000000-0005-0000-0000-000099050000}"/>
    <cellStyle name="Millares 10 20" xfId="1434" xr:uid="{00000000-0005-0000-0000-00009A050000}"/>
    <cellStyle name="Millares 10 21" xfId="1435" xr:uid="{00000000-0005-0000-0000-00009B050000}"/>
    <cellStyle name="Millares 10 22" xfId="1436" xr:uid="{00000000-0005-0000-0000-00009C050000}"/>
    <cellStyle name="Millares 10 23" xfId="1437" xr:uid="{00000000-0005-0000-0000-00009D050000}"/>
    <cellStyle name="Millares 10 24" xfId="1438" xr:uid="{00000000-0005-0000-0000-00009E050000}"/>
    <cellStyle name="Millares 10 25" xfId="1439" xr:uid="{00000000-0005-0000-0000-00009F050000}"/>
    <cellStyle name="Millares 10 3" xfId="1440" xr:uid="{00000000-0005-0000-0000-0000A0050000}"/>
    <cellStyle name="Millares 10 3 2" xfId="1441" xr:uid="{00000000-0005-0000-0000-0000A1050000}"/>
    <cellStyle name="Millares 10 3 3" xfId="1442" xr:uid="{00000000-0005-0000-0000-0000A2050000}"/>
    <cellStyle name="Millares 10 4" xfId="1443" xr:uid="{00000000-0005-0000-0000-0000A3050000}"/>
    <cellStyle name="Millares 10 5" xfId="1444" xr:uid="{00000000-0005-0000-0000-0000A4050000}"/>
    <cellStyle name="Millares 10 6" xfId="1445" xr:uid="{00000000-0005-0000-0000-0000A5050000}"/>
    <cellStyle name="Millares 10 7" xfId="1446" xr:uid="{00000000-0005-0000-0000-0000A6050000}"/>
    <cellStyle name="Millares 10 8" xfId="1447" xr:uid="{00000000-0005-0000-0000-0000A7050000}"/>
    <cellStyle name="Millares 10 9" xfId="1448" xr:uid="{00000000-0005-0000-0000-0000A8050000}"/>
    <cellStyle name="Millares 11" xfId="1449" xr:uid="{00000000-0005-0000-0000-0000A9050000}"/>
    <cellStyle name="Millares 11 2" xfId="1450" xr:uid="{00000000-0005-0000-0000-0000AA050000}"/>
    <cellStyle name="Millares 12" xfId="1451" xr:uid="{00000000-0005-0000-0000-0000AB050000}"/>
    <cellStyle name="Millares 12 2" xfId="1452" xr:uid="{00000000-0005-0000-0000-0000AC050000}"/>
    <cellStyle name="Millares 13" xfId="1453" xr:uid="{00000000-0005-0000-0000-0000AD050000}"/>
    <cellStyle name="Millares 13 2" xfId="1454" xr:uid="{00000000-0005-0000-0000-0000AE050000}"/>
    <cellStyle name="Millares 14" xfId="1455" xr:uid="{00000000-0005-0000-0000-0000AF050000}"/>
    <cellStyle name="Millares 15" xfId="1456" xr:uid="{00000000-0005-0000-0000-0000B0050000}"/>
    <cellStyle name="Millares 15 2" xfId="1457" xr:uid="{00000000-0005-0000-0000-0000B1050000}"/>
    <cellStyle name="Millares 16" xfId="1458" xr:uid="{00000000-0005-0000-0000-0000B2050000}"/>
    <cellStyle name="Millares 16 2" xfId="1459" xr:uid="{00000000-0005-0000-0000-0000B3050000}"/>
    <cellStyle name="Millares 17" xfId="1460" xr:uid="{00000000-0005-0000-0000-0000B4050000}"/>
    <cellStyle name="Millares 17 2" xfId="1461" xr:uid="{00000000-0005-0000-0000-0000B5050000}"/>
    <cellStyle name="Millares 18" xfId="1462" xr:uid="{00000000-0005-0000-0000-0000B6050000}"/>
    <cellStyle name="Millares 19" xfId="1463" xr:uid="{00000000-0005-0000-0000-0000B7050000}"/>
    <cellStyle name="Millares 19 2" xfId="1464" xr:uid="{00000000-0005-0000-0000-0000B8050000}"/>
    <cellStyle name="Millares 19 3" xfId="1465" xr:uid="{00000000-0005-0000-0000-0000B9050000}"/>
    <cellStyle name="Millares 2" xfId="382" xr:uid="{00000000-0005-0000-0000-00007E010000}"/>
    <cellStyle name="Millares 2 10" xfId="1467" xr:uid="{00000000-0005-0000-0000-0000BB050000}"/>
    <cellStyle name="Millares 2 10 2" xfId="1468" xr:uid="{00000000-0005-0000-0000-0000BC050000}"/>
    <cellStyle name="Millares 2 10 3" xfId="1469" xr:uid="{00000000-0005-0000-0000-0000BD050000}"/>
    <cellStyle name="Millares 2 11" xfId="1470" xr:uid="{00000000-0005-0000-0000-0000BE050000}"/>
    <cellStyle name="Millares 2 12" xfId="1471" xr:uid="{00000000-0005-0000-0000-0000BF050000}"/>
    <cellStyle name="Millares 2 13" xfId="1472" xr:uid="{00000000-0005-0000-0000-0000C0050000}"/>
    <cellStyle name="Millares 2 13 2" xfId="1473" xr:uid="{00000000-0005-0000-0000-0000C1050000}"/>
    <cellStyle name="Millares 2 13 2 2" xfId="1474" xr:uid="{00000000-0005-0000-0000-0000C2050000}"/>
    <cellStyle name="Millares 2 14" xfId="1475" xr:uid="{00000000-0005-0000-0000-0000C3050000}"/>
    <cellStyle name="Millares 2 14 2" xfId="1476" xr:uid="{00000000-0005-0000-0000-0000C4050000}"/>
    <cellStyle name="Millares 2 14 3" xfId="1477" xr:uid="{00000000-0005-0000-0000-0000C5050000}"/>
    <cellStyle name="Millares 2 15" xfId="1478" xr:uid="{00000000-0005-0000-0000-0000C6050000}"/>
    <cellStyle name="Millares 2 15 2" xfId="1479" xr:uid="{00000000-0005-0000-0000-0000C7050000}"/>
    <cellStyle name="Millares 2 15 3" xfId="1480" xr:uid="{00000000-0005-0000-0000-0000C8050000}"/>
    <cellStyle name="Millares 2 16" xfId="1481" xr:uid="{00000000-0005-0000-0000-0000C9050000}"/>
    <cellStyle name="Millares 2 16 2" xfId="1482" xr:uid="{00000000-0005-0000-0000-0000CA050000}"/>
    <cellStyle name="Millares 2 17" xfId="1483" xr:uid="{00000000-0005-0000-0000-0000CB050000}"/>
    <cellStyle name="Millares 2 17 2" xfId="1484" xr:uid="{00000000-0005-0000-0000-0000CC050000}"/>
    <cellStyle name="Millares 2 18" xfId="1485" xr:uid="{00000000-0005-0000-0000-0000CD050000}"/>
    <cellStyle name="Millares 2 19" xfId="1486" xr:uid="{00000000-0005-0000-0000-0000CE050000}"/>
    <cellStyle name="Millares 2 2" xfId="383" xr:uid="{00000000-0005-0000-0000-00007F010000}"/>
    <cellStyle name="Millares 2 2 10" xfId="1488" xr:uid="{00000000-0005-0000-0000-0000D0050000}"/>
    <cellStyle name="Millares 2 2 11" xfId="1489" xr:uid="{00000000-0005-0000-0000-0000D1050000}"/>
    <cellStyle name="Millares 2 2 12" xfId="1490" xr:uid="{00000000-0005-0000-0000-0000D2050000}"/>
    <cellStyle name="Millares 2 2 13" xfId="1491" xr:uid="{00000000-0005-0000-0000-0000D3050000}"/>
    <cellStyle name="Millares 2 2 14" xfId="1492" xr:uid="{00000000-0005-0000-0000-0000D4050000}"/>
    <cellStyle name="Millares 2 2 15" xfId="1493" xr:uid="{00000000-0005-0000-0000-0000D5050000}"/>
    <cellStyle name="Millares 2 2 16" xfId="1494" xr:uid="{00000000-0005-0000-0000-0000D6050000}"/>
    <cellStyle name="Millares 2 2 17" xfId="1495" xr:uid="{00000000-0005-0000-0000-0000D7050000}"/>
    <cellStyle name="Millares 2 2 18" xfId="1496" xr:uid="{00000000-0005-0000-0000-0000D8050000}"/>
    <cellStyle name="Millares 2 2 19" xfId="1497" xr:uid="{00000000-0005-0000-0000-0000D9050000}"/>
    <cellStyle name="Millares 2 2 2" xfId="1498" xr:uid="{00000000-0005-0000-0000-0000DA050000}"/>
    <cellStyle name="Millares 2 2 2 10" xfId="1499" xr:uid="{00000000-0005-0000-0000-0000DB050000}"/>
    <cellStyle name="Millares 2 2 2 11" xfId="1500" xr:uid="{00000000-0005-0000-0000-0000DC050000}"/>
    <cellStyle name="Millares 2 2 2 12" xfId="1501" xr:uid="{00000000-0005-0000-0000-0000DD050000}"/>
    <cellStyle name="Millares 2 2 2 13" xfId="1502" xr:uid="{00000000-0005-0000-0000-0000DE050000}"/>
    <cellStyle name="Millares 2 2 2 14" xfId="1503" xr:uid="{00000000-0005-0000-0000-0000DF050000}"/>
    <cellStyle name="Millares 2 2 2 15" xfId="1504" xr:uid="{00000000-0005-0000-0000-0000E0050000}"/>
    <cellStyle name="Millares 2 2 2 16" xfId="1505" xr:uid="{00000000-0005-0000-0000-0000E1050000}"/>
    <cellStyle name="Millares 2 2 2 17" xfId="1506" xr:uid="{00000000-0005-0000-0000-0000E2050000}"/>
    <cellStyle name="Millares 2 2 2 18" xfId="1507" xr:uid="{00000000-0005-0000-0000-0000E3050000}"/>
    <cellStyle name="Millares 2 2 2 19" xfId="1508" xr:uid="{00000000-0005-0000-0000-0000E4050000}"/>
    <cellStyle name="Millares 2 2 2 2" xfId="1509" xr:uid="{00000000-0005-0000-0000-0000E5050000}"/>
    <cellStyle name="Millares 2 2 2 2 10" xfId="1510" xr:uid="{00000000-0005-0000-0000-0000E6050000}"/>
    <cellStyle name="Millares 2 2 2 2 11" xfId="1511" xr:uid="{00000000-0005-0000-0000-0000E7050000}"/>
    <cellStyle name="Millares 2 2 2 2 12" xfId="1512" xr:uid="{00000000-0005-0000-0000-0000E8050000}"/>
    <cellStyle name="Millares 2 2 2 2 13" xfId="1513" xr:uid="{00000000-0005-0000-0000-0000E9050000}"/>
    <cellStyle name="Millares 2 2 2 2 14" xfId="1514" xr:uid="{00000000-0005-0000-0000-0000EA050000}"/>
    <cellStyle name="Millares 2 2 2 2 15" xfId="1515" xr:uid="{00000000-0005-0000-0000-0000EB050000}"/>
    <cellStyle name="Millares 2 2 2 2 16" xfId="1516" xr:uid="{00000000-0005-0000-0000-0000EC050000}"/>
    <cellStyle name="Millares 2 2 2 2 17" xfId="1517" xr:uid="{00000000-0005-0000-0000-0000ED050000}"/>
    <cellStyle name="Millares 2 2 2 2 18" xfId="1518" xr:uid="{00000000-0005-0000-0000-0000EE050000}"/>
    <cellStyle name="Millares 2 2 2 2 19" xfId="1519" xr:uid="{00000000-0005-0000-0000-0000EF050000}"/>
    <cellStyle name="Millares 2 2 2 2 2" xfId="1520" xr:uid="{00000000-0005-0000-0000-0000F0050000}"/>
    <cellStyle name="Millares 2 2 2 2 2 10" xfId="1521" xr:uid="{00000000-0005-0000-0000-0000F1050000}"/>
    <cellStyle name="Millares 2 2 2 2 2 11" xfId="1522" xr:uid="{00000000-0005-0000-0000-0000F2050000}"/>
    <cellStyle name="Millares 2 2 2 2 2 12" xfId="1523" xr:uid="{00000000-0005-0000-0000-0000F3050000}"/>
    <cellStyle name="Millares 2 2 2 2 2 13" xfId="1524" xr:uid="{00000000-0005-0000-0000-0000F4050000}"/>
    <cellStyle name="Millares 2 2 2 2 2 14" xfId="1525" xr:uid="{00000000-0005-0000-0000-0000F5050000}"/>
    <cellStyle name="Millares 2 2 2 2 2 15" xfId="1526" xr:uid="{00000000-0005-0000-0000-0000F6050000}"/>
    <cellStyle name="Millares 2 2 2 2 2 16" xfId="1527" xr:uid="{00000000-0005-0000-0000-0000F7050000}"/>
    <cellStyle name="Millares 2 2 2 2 2 17" xfId="1528" xr:uid="{00000000-0005-0000-0000-0000F8050000}"/>
    <cellStyle name="Millares 2 2 2 2 2 18" xfId="1529" xr:uid="{00000000-0005-0000-0000-0000F9050000}"/>
    <cellStyle name="Millares 2 2 2 2 2 19" xfId="1530" xr:uid="{00000000-0005-0000-0000-0000FA050000}"/>
    <cellStyle name="Millares 2 2 2 2 2 2" xfId="1531" xr:uid="{00000000-0005-0000-0000-0000FB050000}"/>
    <cellStyle name="Millares 2 2 2 2 2 2 10" xfId="1532" xr:uid="{00000000-0005-0000-0000-0000FC050000}"/>
    <cellStyle name="Millares 2 2 2 2 2 2 11" xfId="1533" xr:uid="{00000000-0005-0000-0000-0000FD050000}"/>
    <cellStyle name="Millares 2 2 2 2 2 2 12" xfId="1534" xr:uid="{00000000-0005-0000-0000-0000FE050000}"/>
    <cellStyle name="Millares 2 2 2 2 2 2 13" xfId="1535" xr:uid="{00000000-0005-0000-0000-0000FF050000}"/>
    <cellStyle name="Millares 2 2 2 2 2 2 14" xfId="1536" xr:uid="{00000000-0005-0000-0000-000000060000}"/>
    <cellStyle name="Millares 2 2 2 2 2 2 15" xfId="1537" xr:uid="{00000000-0005-0000-0000-000001060000}"/>
    <cellStyle name="Millares 2 2 2 2 2 2 16" xfId="1538" xr:uid="{00000000-0005-0000-0000-000002060000}"/>
    <cellStyle name="Millares 2 2 2 2 2 2 17" xfId="1539" xr:uid="{00000000-0005-0000-0000-000003060000}"/>
    <cellStyle name="Millares 2 2 2 2 2 2 18" xfId="1540" xr:uid="{00000000-0005-0000-0000-000004060000}"/>
    <cellStyle name="Millares 2 2 2 2 2 2 19" xfId="1541" xr:uid="{00000000-0005-0000-0000-000005060000}"/>
    <cellStyle name="Millares 2 2 2 2 2 2 2" xfId="1542" xr:uid="{00000000-0005-0000-0000-000006060000}"/>
    <cellStyle name="Millares 2 2 2 2 2 2 2 10" xfId="1543" xr:uid="{00000000-0005-0000-0000-000007060000}"/>
    <cellStyle name="Millares 2 2 2 2 2 2 2 11" xfId="1544" xr:uid="{00000000-0005-0000-0000-000008060000}"/>
    <cellStyle name="Millares 2 2 2 2 2 2 2 12" xfId="1545" xr:uid="{00000000-0005-0000-0000-000009060000}"/>
    <cellStyle name="Millares 2 2 2 2 2 2 2 13" xfId="1546" xr:uid="{00000000-0005-0000-0000-00000A060000}"/>
    <cellStyle name="Millares 2 2 2 2 2 2 2 14" xfId="1547" xr:uid="{00000000-0005-0000-0000-00000B060000}"/>
    <cellStyle name="Millares 2 2 2 2 2 2 2 15" xfId="1548" xr:uid="{00000000-0005-0000-0000-00000C060000}"/>
    <cellStyle name="Millares 2 2 2 2 2 2 2 16" xfId="1549" xr:uid="{00000000-0005-0000-0000-00000D060000}"/>
    <cellStyle name="Millares 2 2 2 2 2 2 2 17" xfId="1550" xr:uid="{00000000-0005-0000-0000-00000E060000}"/>
    <cellStyle name="Millares 2 2 2 2 2 2 2 18" xfId="1551" xr:uid="{00000000-0005-0000-0000-00000F060000}"/>
    <cellStyle name="Millares 2 2 2 2 2 2 2 19" xfId="1552" xr:uid="{00000000-0005-0000-0000-000010060000}"/>
    <cellStyle name="Millares 2 2 2 2 2 2 2 2" xfId="1553" xr:uid="{00000000-0005-0000-0000-000011060000}"/>
    <cellStyle name="Millares 2 2 2 2 2 2 2 2 10" xfId="1554" xr:uid="{00000000-0005-0000-0000-000012060000}"/>
    <cellStyle name="Millares 2 2 2 2 2 2 2 2 11" xfId="1555" xr:uid="{00000000-0005-0000-0000-000013060000}"/>
    <cellStyle name="Millares 2 2 2 2 2 2 2 2 12" xfId="1556" xr:uid="{00000000-0005-0000-0000-000014060000}"/>
    <cellStyle name="Millares 2 2 2 2 2 2 2 2 13" xfId="1557" xr:uid="{00000000-0005-0000-0000-000015060000}"/>
    <cellStyle name="Millares 2 2 2 2 2 2 2 2 14" xfId="1558" xr:uid="{00000000-0005-0000-0000-000016060000}"/>
    <cellStyle name="Millares 2 2 2 2 2 2 2 2 15" xfId="1559" xr:uid="{00000000-0005-0000-0000-000017060000}"/>
    <cellStyle name="Millares 2 2 2 2 2 2 2 2 2" xfId="1560" xr:uid="{00000000-0005-0000-0000-000018060000}"/>
    <cellStyle name="Millares 2 2 2 2 2 2 2 2 2 10" xfId="1561" xr:uid="{00000000-0005-0000-0000-000019060000}"/>
    <cellStyle name="Millares 2 2 2 2 2 2 2 2 2 11" xfId="1562" xr:uid="{00000000-0005-0000-0000-00001A060000}"/>
    <cellStyle name="Millares 2 2 2 2 2 2 2 2 2 12" xfId="1563" xr:uid="{00000000-0005-0000-0000-00001B060000}"/>
    <cellStyle name="Millares 2 2 2 2 2 2 2 2 2 13" xfId="1564" xr:uid="{00000000-0005-0000-0000-00001C060000}"/>
    <cellStyle name="Millares 2 2 2 2 2 2 2 2 2 14" xfId="1565" xr:uid="{00000000-0005-0000-0000-00001D060000}"/>
    <cellStyle name="Millares 2 2 2 2 2 2 2 2 2 15" xfId="1566" xr:uid="{00000000-0005-0000-0000-00001E060000}"/>
    <cellStyle name="Millares 2 2 2 2 2 2 2 2 2 2" xfId="1567" xr:uid="{00000000-0005-0000-0000-00001F060000}"/>
    <cellStyle name="Millares 2 2 2 2 2 2 2 2 2 2 10" xfId="1568" xr:uid="{00000000-0005-0000-0000-000020060000}"/>
    <cellStyle name="Millares 2 2 2 2 2 2 2 2 2 2 11" xfId="1569" xr:uid="{00000000-0005-0000-0000-000021060000}"/>
    <cellStyle name="Millares 2 2 2 2 2 2 2 2 2 2 12" xfId="1570" xr:uid="{00000000-0005-0000-0000-000022060000}"/>
    <cellStyle name="Millares 2 2 2 2 2 2 2 2 2 2 2" xfId="1571" xr:uid="{00000000-0005-0000-0000-000023060000}"/>
    <cellStyle name="Millares 2 2 2 2 2 2 2 2 2 2 2 10" xfId="1572" xr:uid="{00000000-0005-0000-0000-000024060000}"/>
    <cellStyle name="Millares 2 2 2 2 2 2 2 2 2 2 2 2" xfId="1573" xr:uid="{00000000-0005-0000-0000-000025060000}"/>
    <cellStyle name="Millares 2 2 2 2 2 2 2 2 2 2 2 3" xfId="1574" xr:uid="{00000000-0005-0000-0000-000026060000}"/>
    <cellStyle name="Millares 2 2 2 2 2 2 2 2 2 2 2 4" xfId="1575" xr:uid="{00000000-0005-0000-0000-000027060000}"/>
    <cellStyle name="Millares 2 2 2 2 2 2 2 2 2 2 2 5" xfId="1576" xr:uid="{00000000-0005-0000-0000-000028060000}"/>
    <cellStyle name="Millares 2 2 2 2 2 2 2 2 2 2 2 6" xfId="1577" xr:uid="{00000000-0005-0000-0000-000029060000}"/>
    <cellStyle name="Millares 2 2 2 2 2 2 2 2 2 2 2 7" xfId="1578" xr:uid="{00000000-0005-0000-0000-00002A060000}"/>
    <cellStyle name="Millares 2 2 2 2 2 2 2 2 2 2 2 8" xfId="1579" xr:uid="{00000000-0005-0000-0000-00002B060000}"/>
    <cellStyle name="Millares 2 2 2 2 2 2 2 2 2 2 2 9" xfId="1580" xr:uid="{00000000-0005-0000-0000-00002C060000}"/>
    <cellStyle name="Millares 2 2 2 2 2 2 2 2 2 2 3" xfId="1581" xr:uid="{00000000-0005-0000-0000-00002D060000}"/>
    <cellStyle name="Millares 2 2 2 2 2 2 2 2 2 2 4" xfId="1582" xr:uid="{00000000-0005-0000-0000-00002E060000}"/>
    <cellStyle name="Millares 2 2 2 2 2 2 2 2 2 2 5" xfId="1583" xr:uid="{00000000-0005-0000-0000-00002F060000}"/>
    <cellStyle name="Millares 2 2 2 2 2 2 2 2 2 2 6" xfId="1584" xr:uid="{00000000-0005-0000-0000-000030060000}"/>
    <cellStyle name="Millares 2 2 2 2 2 2 2 2 2 2 7" xfId="1585" xr:uid="{00000000-0005-0000-0000-000031060000}"/>
    <cellStyle name="Millares 2 2 2 2 2 2 2 2 2 2 8" xfId="1586" xr:uid="{00000000-0005-0000-0000-000032060000}"/>
    <cellStyle name="Millares 2 2 2 2 2 2 2 2 2 2 9" xfId="1587" xr:uid="{00000000-0005-0000-0000-000033060000}"/>
    <cellStyle name="Millares 2 2 2 2 2 2 2 2 2 3" xfId="1588" xr:uid="{00000000-0005-0000-0000-000034060000}"/>
    <cellStyle name="Millares 2 2 2 2 2 2 2 2 2 4" xfId="1589" xr:uid="{00000000-0005-0000-0000-000035060000}"/>
    <cellStyle name="Millares 2 2 2 2 2 2 2 2 2 5" xfId="1590" xr:uid="{00000000-0005-0000-0000-000036060000}"/>
    <cellStyle name="Millares 2 2 2 2 2 2 2 2 2 6" xfId="1591" xr:uid="{00000000-0005-0000-0000-000037060000}"/>
    <cellStyle name="Millares 2 2 2 2 2 2 2 2 2 6 10" xfId="1592" xr:uid="{00000000-0005-0000-0000-000038060000}"/>
    <cellStyle name="Millares 2 2 2 2 2 2 2 2 2 6 2" xfId="1593" xr:uid="{00000000-0005-0000-0000-000039060000}"/>
    <cellStyle name="Millares 2 2 2 2 2 2 2 2 2 6 3" xfId="1594" xr:uid="{00000000-0005-0000-0000-00003A060000}"/>
    <cellStyle name="Millares 2 2 2 2 2 2 2 2 2 6 4" xfId="1595" xr:uid="{00000000-0005-0000-0000-00003B060000}"/>
    <cellStyle name="Millares 2 2 2 2 2 2 2 2 2 6 5" xfId="1596" xr:uid="{00000000-0005-0000-0000-00003C060000}"/>
    <cellStyle name="Millares 2 2 2 2 2 2 2 2 2 6 6" xfId="1597" xr:uid="{00000000-0005-0000-0000-00003D060000}"/>
    <cellStyle name="Millares 2 2 2 2 2 2 2 2 2 6 7" xfId="1598" xr:uid="{00000000-0005-0000-0000-00003E060000}"/>
    <cellStyle name="Millares 2 2 2 2 2 2 2 2 2 6 8" xfId="1599" xr:uid="{00000000-0005-0000-0000-00003F060000}"/>
    <cellStyle name="Millares 2 2 2 2 2 2 2 2 2 6 9" xfId="1600" xr:uid="{00000000-0005-0000-0000-000040060000}"/>
    <cellStyle name="Millares 2 2 2 2 2 2 2 2 2 7" xfId="1601" xr:uid="{00000000-0005-0000-0000-000041060000}"/>
    <cellStyle name="Millares 2 2 2 2 2 2 2 2 2 8" xfId="1602" xr:uid="{00000000-0005-0000-0000-000042060000}"/>
    <cellStyle name="Millares 2 2 2 2 2 2 2 2 2 9" xfId="1603" xr:uid="{00000000-0005-0000-0000-000043060000}"/>
    <cellStyle name="Millares 2 2 2 2 2 2 2 2 3" xfId="1604" xr:uid="{00000000-0005-0000-0000-000044060000}"/>
    <cellStyle name="Millares 2 2 2 2 2 2 2 2 4" xfId="1605" xr:uid="{00000000-0005-0000-0000-000045060000}"/>
    <cellStyle name="Millares 2 2 2 2 2 2 2 2 5" xfId="1606" xr:uid="{00000000-0005-0000-0000-000046060000}"/>
    <cellStyle name="Millares 2 2 2 2 2 2 2 2 6" xfId="1607" xr:uid="{00000000-0005-0000-0000-000047060000}"/>
    <cellStyle name="Millares 2 2 2 2 2 2 2 2 6 10" xfId="1608" xr:uid="{00000000-0005-0000-0000-000048060000}"/>
    <cellStyle name="Millares 2 2 2 2 2 2 2 2 6 2" xfId="1609" xr:uid="{00000000-0005-0000-0000-000049060000}"/>
    <cellStyle name="Millares 2 2 2 2 2 2 2 2 6 3" xfId="1610" xr:uid="{00000000-0005-0000-0000-00004A060000}"/>
    <cellStyle name="Millares 2 2 2 2 2 2 2 2 6 4" xfId="1611" xr:uid="{00000000-0005-0000-0000-00004B060000}"/>
    <cellStyle name="Millares 2 2 2 2 2 2 2 2 6 5" xfId="1612" xr:uid="{00000000-0005-0000-0000-00004C060000}"/>
    <cellStyle name="Millares 2 2 2 2 2 2 2 2 6 6" xfId="1613" xr:uid="{00000000-0005-0000-0000-00004D060000}"/>
    <cellStyle name="Millares 2 2 2 2 2 2 2 2 6 7" xfId="1614" xr:uid="{00000000-0005-0000-0000-00004E060000}"/>
    <cellStyle name="Millares 2 2 2 2 2 2 2 2 6 8" xfId="1615" xr:uid="{00000000-0005-0000-0000-00004F060000}"/>
    <cellStyle name="Millares 2 2 2 2 2 2 2 2 6 9" xfId="1616" xr:uid="{00000000-0005-0000-0000-000050060000}"/>
    <cellStyle name="Millares 2 2 2 2 2 2 2 2 7" xfId="1617" xr:uid="{00000000-0005-0000-0000-000051060000}"/>
    <cellStyle name="Millares 2 2 2 2 2 2 2 2 8" xfId="1618" xr:uid="{00000000-0005-0000-0000-000052060000}"/>
    <cellStyle name="Millares 2 2 2 2 2 2 2 2 9" xfId="1619" xr:uid="{00000000-0005-0000-0000-000053060000}"/>
    <cellStyle name="Millares 2 2 2 2 2 2 2 20" xfId="1620" xr:uid="{00000000-0005-0000-0000-000054060000}"/>
    <cellStyle name="Millares 2 2 2 2 2 2 2 21" xfId="1621" xr:uid="{00000000-0005-0000-0000-000055060000}"/>
    <cellStyle name="Millares 2 2 2 2 2 2 2 22" xfId="1622" xr:uid="{00000000-0005-0000-0000-000056060000}"/>
    <cellStyle name="Millares 2 2 2 2 2 2 2 23" xfId="1623" xr:uid="{00000000-0005-0000-0000-000057060000}"/>
    <cellStyle name="Millares 2 2 2 2 2 2 2 24" xfId="1624" xr:uid="{00000000-0005-0000-0000-000058060000}"/>
    <cellStyle name="Millares 2 2 2 2 2 2 2 25" xfId="1625" xr:uid="{00000000-0005-0000-0000-000059060000}"/>
    <cellStyle name="Millares 2 2 2 2 2 2 2 25 10" xfId="1626" xr:uid="{00000000-0005-0000-0000-00005A060000}"/>
    <cellStyle name="Millares 2 2 2 2 2 2 2 25 2" xfId="1627" xr:uid="{00000000-0005-0000-0000-00005B060000}"/>
    <cellStyle name="Millares 2 2 2 2 2 2 2 25 3" xfId="1628" xr:uid="{00000000-0005-0000-0000-00005C060000}"/>
    <cellStyle name="Millares 2 2 2 2 2 2 2 25 4" xfId="1629" xr:uid="{00000000-0005-0000-0000-00005D060000}"/>
    <cellStyle name="Millares 2 2 2 2 2 2 2 25 5" xfId="1630" xr:uid="{00000000-0005-0000-0000-00005E060000}"/>
    <cellStyle name="Millares 2 2 2 2 2 2 2 25 6" xfId="1631" xr:uid="{00000000-0005-0000-0000-00005F060000}"/>
    <cellStyle name="Millares 2 2 2 2 2 2 2 25 7" xfId="1632" xr:uid="{00000000-0005-0000-0000-000060060000}"/>
    <cellStyle name="Millares 2 2 2 2 2 2 2 25 8" xfId="1633" xr:uid="{00000000-0005-0000-0000-000061060000}"/>
    <cellStyle name="Millares 2 2 2 2 2 2 2 25 9" xfId="1634" xr:uid="{00000000-0005-0000-0000-000062060000}"/>
    <cellStyle name="Millares 2 2 2 2 2 2 2 26" xfId="1635" xr:uid="{00000000-0005-0000-0000-000063060000}"/>
    <cellStyle name="Millares 2 2 2 2 2 2 2 27" xfId="1636" xr:uid="{00000000-0005-0000-0000-000064060000}"/>
    <cellStyle name="Millares 2 2 2 2 2 2 2 28" xfId="1637" xr:uid="{00000000-0005-0000-0000-000065060000}"/>
    <cellStyle name="Millares 2 2 2 2 2 2 2 29" xfId="1638" xr:uid="{00000000-0005-0000-0000-000066060000}"/>
    <cellStyle name="Millares 2 2 2 2 2 2 2 3" xfId="1639" xr:uid="{00000000-0005-0000-0000-000067060000}"/>
    <cellStyle name="Millares 2 2 2 2 2 2 2 30" xfId="1640" xr:uid="{00000000-0005-0000-0000-000068060000}"/>
    <cellStyle name="Millares 2 2 2 2 2 2 2 31" xfId="1641" xr:uid="{00000000-0005-0000-0000-000069060000}"/>
    <cellStyle name="Millares 2 2 2 2 2 2 2 32" xfId="1642" xr:uid="{00000000-0005-0000-0000-00006A060000}"/>
    <cellStyle name="Millares 2 2 2 2 2 2 2 33" xfId="1643" xr:uid="{00000000-0005-0000-0000-00006B060000}"/>
    <cellStyle name="Millares 2 2 2 2 2 2 2 34" xfId="1644" xr:uid="{00000000-0005-0000-0000-00006C060000}"/>
    <cellStyle name="Millares 2 2 2 2 2 2 2 4" xfId="1645" xr:uid="{00000000-0005-0000-0000-00006D060000}"/>
    <cellStyle name="Millares 2 2 2 2 2 2 2 5" xfId="1646" xr:uid="{00000000-0005-0000-0000-00006E060000}"/>
    <cellStyle name="Millares 2 2 2 2 2 2 2 6" xfId="1647" xr:uid="{00000000-0005-0000-0000-00006F060000}"/>
    <cellStyle name="Millares 2 2 2 2 2 2 2 7" xfId="1648" xr:uid="{00000000-0005-0000-0000-000070060000}"/>
    <cellStyle name="Millares 2 2 2 2 2 2 2 8" xfId="1649" xr:uid="{00000000-0005-0000-0000-000071060000}"/>
    <cellStyle name="Millares 2 2 2 2 2 2 2 9" xfId="1650" xr:uid="{00000000-0005-0000-0000-000072060000}"/>
    <cellStyle name="Millares 2 2 2 2 2 2 20" xfId="1651" xr:uid="{00000000-0005-0000-0000-000073060000}"/>
    <cellStyle name="Millares 2 2 2 2 2 2 21" xfId="1652" xr:uid="{00000000-0005-0000-0000-000074060000}"/>
    <cellStyle name="Millares 2 2 2 2 2 2 22" xfId="1653" xr:uid="{00000000-0005-0000-0000-000075060000}"/>
    <cellStyle name="Millares 2 2 2 2 2 2 23" xfId="1654" xr:uid="{00000000-0005-0000-0000-000076060000}"/>
    <cellStyle name="Millares 2 2 2 2 2 2 24" xfId="1655" xr:uid="{00000000-0005-0000-0000-000077060000}"/>
    <cellStyle name="Millares 2 2 2 2 2 2 25" xfId="1656" xr:uid="{00000000-0005-0000-0000-000078060000}"/>
    <cellStyle name="Millares 2 2 2 2 2 2 25 10" xfId="1657" xr:uid="{00000000-0005-0000-0000-000079060000}"/>
    <cellStyle name="Millares 2 2 2 2 2 2 25 2" xfId="1658" xr:uid="{00000000-0005-0000-0000-00007A060000}"/>
    <cellStyle name="Millares 2 2 2 2 2 2 25 3" xfId="1659" xr:uid="{00000000-0005-0000-0000-00007B060000}"/>
    <cellStyle name="Millares 2 2 2 2 2 2 25 4" xfId="1660" xr:uid="{00000000-0005-0000-0000-00007C060000}"/>
    <cellStyle name="Millares 2 2 2 2 2 2 25 5" xfId="1661" xr:uid="{00000000-0005-0000-0000-00007D060000}"/>
    <cellStyle name="Millares 2 2 2 2 2 2 25 6" xfId="1662" xr:uid="{00000000-0005-0000-0000-00007E060000}"/>
    <cellStyle name="Millares 2 2 2 2 2 2 25 7" xfId="1663" xr:uid="{00000000-0005-0000-0000-00007F060000}"/>
    <cellStyle name="Millares 2 2 2 2 2 2 25 8" xfId="1664" xr:uid="{00000000-0005-0000-0000-000080060000}"/>
    <cellStyle name="Millares 2 2 2 2 2 2 25 9" xfId="1665" xr:uid="{00000000-0005-0000-0000-000081060000}"/>
    <cellStyle name="Millares 2 2 2 2 2 2 26" xfId="1666" xr:uid="{00000000-0005-0000-0000-000082060000}"/>
    <cellStyle name="Millares 2 2 2 2 2 2 27" xfId="1667" xr:uid="{00000000-0005-0000-0000-000083060000}"/>
    <cellStyle name="Millares 2 2 2 2 2 2 28" xfId="1668" xr:uid="{00000000-0005-0000-0000-000084060000}"/>
    <cellStyle name="Millares 2 2 2 2 2 2 29" xfId="1669" xr:uid="{00000000-0005-0000-0000-000085060000}"/>
    <cellStyle name="Millares 2 2 2 2 2 2 3" xfId="1670" xr:uid="{00000000-0005-0000-0000-000086060000}"/>
    <cellStyle name="Millares 2 2 2 2 2 2 30" xfId="1671" xr:uid="{00000000-0005-0000-0000-000087060000}"/>
    <cellStyle name="Millares 2 2 2 2 2 2 31" xfId="1672" xr:uid="{00000000-0005-0000-0000-000088060000}"/>
    <cellStyle name="Millares 2 2 2 2 2 2 32" xfId="1673" xr:uid="{00000000-0005-0000-0000-000089060000}"/>
    <cellStyle name="Millares 2 2 2 2 2 2 33" xfId="1674" xr:uid="{00000000-0005-0000-0000-00008A060000}"/>
    <cellStyle name="Millares 2 2 2 2 2 2 34" xfId="1675" xr:uid="{00000000-0005-0000-0000-00008B060000}"/>
    <cellStyle name="Millares 2 2 2 2 2 2 35" xfId="1676" xr:uid="{00000000-0005-0000-0000-00008C060000}"/>
    <cellStyle name="Millares 2 2 2 2 2 2 4" xfId="1677" xr:uid="{00000000-0005-0000-0000-00008D060000}"/>
    <cellStyle name="Millares 2 2 2 2 2 2 5" xfId="1678" xr:uid="{00000000-0005-0000-0000-00008E060000}"/>
    <cellStyle name="Millares 2 2 2 2 2 2 6" xfId="1679" xr:uid="{00000000-0005-0000-0000-00008F060000}"/>
    <cellStyle name="Millares 2 2 2 2 2 2 7" xfId="1680" xr:uid="{00000000-0005-0000-0000-000090060000}"/>
    <cellStyle name="Millares 2 2 2 2 2 2 8" xfId="1681" xr:uid="{00000000-0005-0000-0000-000091060000}"/>
    <cellStyle name="Millares 2 2 2 2 2 2 9" xfId="1682" xr:uid="{00000000-0005-0000-0000-000092060000}"/>
    <cellStyle name="Millares 2 2 2 2 2 20" xfId="1683" xr:uid="{00000000-0005-0000-0000-000093060000}"/>
    <cellStyle name="Millares 2 2 2 2 2 21" xfId="1684" xr:uid="{00000000-0005-0000-0000-000094060000}"/>
    <cellStyle name="Millares 2 2 2 2 2 22" xfId="1685" xr:uid="{00000000-0005-0000-0000-000095060000}"/>
    <cellStyle name="Millares 2 2 2 2 2 23" xfId="1686" xr:uid="{00000000-0005-0000-0000-000096060000}"/>
    <cellStyle name="Millares 2 2 2 2 2 24" xfId="1687" xr:uid="{00000000-0005-0000-0000-000097060000}"/>
    <cellStyle name="Millares 2 2 2 2 2 25" xfId="1688" xr:uid="{00000000-0005-0000-0000-000098060000}"/>
    <cellStyle name="Millares 2 2 2 2 2 26" xfId="1689" xr:uid="{00000000-0005-0000-0000-000099060000}"/>
    <cellStyle name="Millares 2 2 2 2 2 27" xfId="1690" xr:uid="{00000000-0005-0000-0000-00009A060000}"/>
    <cellStyle name="Millares 2 2 2 2 2 28" xfId="1691" xr:uid="{00000000-0005-0000-0000-00009B060000}"/>
    <cellStyle name="Millares 2 2 2 2 2 29" xfId="1692" xr:uid="{00000000-0005-0000-0000-00009C060000}"/>
    <cellStyle name="Millares 2 2 2 2 2 3" xfId="1693" xr:uid="{00000000-0005-0000-0000-00009D060000}"/>
    <cellStyle name="Millares 2 2 2 2 2 30" xfId="1694" xr:uid="{00000000-0005-0000-0000-00009E060000}"/>
    <cellStyle name="Millares 2 2 2 2 2 31" xfId="1695" xr:uid="{00000000-0005-0000-0000-00009F060000}"/>
    <cellStyle name="Millares 2 2 2 2 2 32" xfId="1696" xr:uid="{00000000-0005-0000-0000-0000A0060000}"/>
    <cellStyle name="Millares 2 2 2 2 2 33" xfId="1697" xr:uid="{00000000-0005-0000-0000-0000A1060000}"/>
    <cellStyle name="Millares 2 2 2 2 2 34" xfId="1698" xr:uid="{00000000-0005-0000-0000-0000A2060000}"/>
    <cellStyle name="Millares 2 2 2 2 2 35" xfId="1699" xr:uid="{00000000-0005-0000-0000-0000A3060000}"/>
    <cellStyle name="Millares 2 2 2 2 2 36" xfId="1700" xr:uid="{00000000-0005-0000-0000-0000A4060000}"/>
    <cellStyle name="Millares 2 2 2 2 2 37" xfId="1701" xr:uid="{00000000-0005-0000-0000-0000A5060000}"/>
    <cellStyle name="Millares 2 2 2 2 2 38" xfId="1702" xr:uid="{00000000-0005-0000-0000-0000A6060000}"/>
    <cellStyle name="Millares 2 2 2 2 2 38 10" xfId="1703" xr:uid="{00000000-0005-0000-0000-0000A7060000}"/>
    <cellStyle name="Millares 2 2 2 2 2 38 2" xfId="1704" xr:uid="{00000000-0005-0000-0000-0000A8060000}"/>
    <cellStyle name="Millares 2 2 2 2 2 38 3" xfId="1705" xr:uid="{00000000-0005-0000-0000-0000A9060000}"/>
    <cellStyle name="Millares 2 2 2 2 2 38 4" xfId="1706" xr:uid="{00000000-0005-0000-0000-0000AA060000}"/>
    <cellStyle name="Millares 2 2 2 2 2 38 5" xfId="1707" xr:uid="{00000000-0005-0000-0000-0000AB060000}"/>
    <cellStyle name="Millares 2 2 2 2 2 38 6" xfId="1708" xr:uid="{00000000-0005-0000-0000-0000AC060000}"/>
    <cellStyle name="Millares 2 2 2 2 2 38 7" xfId="1709" xr:uid="{00000000-0005-0000-0000-0000AD060000}"/>
    <cellStyle name="Millares 2 2 2 2 2 38 8" xfId="1710" xr:uid="{00000000-0005-0000-0000-0000AE060000}"/>
    <cellStyle name="Millares 2 2 2 2 2 38 9" xfId="1711" xr:uid="{00000000-0005-0000-0000-0000AF060000}"/>
    <cellStyle name="Millares 2 2 2 2 2 39" xfId="1712" xr:uid="{00000000-0005-0000-0000-0000B0060000}"/>
    <cellStyle name="Millares 2 2 2 2 2 4" xfId="1713" xr:uid="{00000000-0005-0000-0000-0000B1060000}"/>
    <cellStyle name="Millares 2 2 2 2 2 40" xfId="1714" xr:uid="{00000000-0005-0000-0000-0000B2060000}"/>
    <cellStyle name="Millares 2 2 2 2 2 41" xfId="1715" xr:uid="{00000000-0005-0000-0000-0000B3060000}"/>
    <cellStyle name="Millares 2 2 2 2 2 42" xfId="1716" xr:uid="{00000000-0005-0000-0000-0000B4060000}"/>
    <cellStyle name="Millares 2 2 2 2 2 43" xfId="1717" xr:uid="{00000000-0005-0000-0000-0000B5060000}"/>
    <cellStyle name="Millares 2 2 2 2 2 44" xfId="1718" xr:uid="{00000000-0005-0000-0000-0000B6060000}"/>
    <cellStyle name="Millares 2 2 2 2 2 45" xfId="1719" xr:uid="{00000000-0005-0000-0000-0000B7060000}"/>
    <cellStyle name="Millares 2 2 2 2 2 46" xfId="1720" xr:uid="{00000000-0005-0000-0000-0000B8060000}"/>
    <cellStyle name="Millares 2 2 2 2 2 47" xfId="1721" xr:uid="{00000000-0005-0000-0000-0000B9060000}"/>
    <cellStyle name="Millares 2 2 2 2 2 48" xfId="1722" xr:uid="{00000000-0005-0000-0000-0000BA060000}"/>
    <cellStyle name="Millares 2 2 2 2 2 5" xfId="1723" xr:uid="{00000000-0005-0000-0000-0000BB060000}"/>
    <cellStyle name="Millares 2 2 2 2 2 6" xfId="1724" xr:uid="{00000000-0005-0000-0000-0000BC060000}"/>
    <cellStyle name="Millares 2 2 2 2 2 7" xfId="1725" xr:uid="{00000000-0005-0000-0000-0000BD060000}"/>
    <cellStyle name="Millares 2 2 2 2 2 8" xfId="1726" xr:uid="{00000000-0005-0000-0000-0000BE060000}"/>
    <cellStyle name="Millares 2 2 2 2 2 9" xfId="1727" xr:uid="{00000000-0005-0000-0000-0000BF060000}"/>
    <cellStyle name="Millares 2 2 2 2 20" xfId="1728" xr:uid="{00000000-0005-0000-0000-0000C0060000}"/>
    <cellStyle name="Millares 2 2 2 2 21" xfId="1729" xr:uid="{00000000-0005-0000-0000-0000C1060000}"/>
    <cellStyle name="Millares 2 2 2 2 22" xfId="1730" xr:uid="{00000000-0005-0000-0000-0000C2060000}"/>
    <cellStyle name="Millares 2 2 2 2 23" xfId="1731" xr:uid="{00000000-0005-0000-0000-0000C3060000}"/>
    <cellStyle name="Millares 2 2 2 2 24" xfId="1732" xr:uid="{00000000-0005-0000-0000-0000C4060000}"/>
    <cellStyle name="Millares 2 2 2 2 25" xfId="1733" xr:uid="{00000000-0005-0000-0000-0000C5060000}"/>
    <cellStyle name="Millares 2 2 2 2 26" xfId="1734" xr:uid="{00000000-0005-0000-0000-0000C6060000}"/>
    <cellStyle name="Millares 2 2 2 2 27" xfId="1735" xr:uid="{00000000-0005-0000-0000-0000C7060000}"/>
    <cellStyle name="Millares 2 2 2 2 28" xfId="1736" xr:uid="{00000000-0005-0000-0000-0000C8060000}"/>
    <cellStyle name="Millares 2 2 2 2 29" xfId="1737" xr:uid="{00000000-0005-0000-0000-0000C9060000}"/>
    <cellStyle name="Millares 2 2 2 2 3" xfId="1738" xr:uid="{00000000-0005-0000-0000-0000CA060000}"/>
    <cellStyle name="Millares 2 2 2 2 30" xfId="1739" xr:uid="{00000000-0005-0000-0000-0000CB060000}"/>
    <cellStyle name="Millares 2 2 2 2 31" xfId="1740" xr:uid="{00000000-0005-0000-0000-0000CC060000}"/>
    <cellStyle name="Millares 2 2 2 2 32" xfId="1741" xr:uid="{00000000-0005-0000-0000-0000CD060000}"/>
    <cellStyle name="Millares 2 2 2 2 33" xfId="1742" xr:uid="{00000000-0005-0000-0000-0000CE060000}"/>
    <cellStyle name="Millares 2 2 2 2 34" xfId="1743" xr:uid="{00000000-0005-0000-0000-0000CF060000}"/>
    <cellStyle name="Millares 2 2 2 2 35" xfId="1744" xr:uid="{00000000-0005-0000-0000-0000D0060000}"/>
    <cellStyle name="Millares 2 2 2 2 36" xfId="1745" xr:uid="{00000000-0005-0000-0000-0000D1060000}"/>
    <cellStyle name="Millares 2 2 2 2 37" xfId="1746" xr:uid="{00000000-0005-0000-0000-0000D2060000}"/>
    <cellStyle name="Millares 2 2 2 2 38" xfId="1747" xr:uid="{00000000-0005-0000-0000-0000D3060000}"/>
    <cellStyle name="Millares 2 2 2 2 39" xfId="1748" xr:uid="{00000000-0005-0000-0000-0000D4060000}"/>
    <cellStyle name="Millares 2 2 2 2 39 10" xfId="1749" xr:uid="{00000000-0005-0000-0000-0000D5060000}"/>
    <cellStyle name="Millares 2 2 2 2 39 2" xfId="1750" xr:uid="{00000000-0005-0000-0000-0000D6060000}"/>
    <cellStyle name="Millares 2 2 2 2 39 3" xfId="1751" xr:uid="{00000000-0005-0000-0000-0000D7060000}"/>
    <cellStyle name="Millares 2 2 2 2 39 4" xfId="1752" xr:uid="{00000000-0005-0000-0000-0000D8060000}"/>
    <cellStyle name="Millares 2 2 2 2 39 5" xfId="1753" xr:uid="{00000000-0005-0000-0000-0000D9060000}"/>
    <cellStyle name="Millares 2 2 2 2 39 6" xfId="1754" xr:uid="{00000000-0005-0000-0000-0000DA060000}"/>
    <cellStyle name="Millares 2 2 2 2 39 7" xfId="1755" xr:uid="{00000000-0005-0000-0000-0000DB060000}"/>
    <cellStyle name="Millares 2 2 2 2 39 8" xfId="1756" xr:uid="{00000000-0005-0000-0000-0000DC060000}"/>
    <cellStyle name="Millares 2 2 2 2 39 9" xfId="1757" xr:uid="{00000000-0005-0000-0000-0000DD060000}"/>
    <cellStyle name="Millares 2 2 2 2 4" xfId="1758" xr:uid="{00000000-0005-0000-0000-0000DE060000}"/>
    <cellStyle name="Millares 2 2 2 2 4 10" xfId="1759" xr:uid="{00000000-0005-0000-0000-0000DF060000}"/>
    <cellStyle name="Millares 2 2 2 2 4 11" xfId="1760" xr:uid="{00000000-0005-0000-0000-0000E0060000}"/>
    <cellStyle name="Millares 2 2 2 2 4 12" xfId="1761" xr:uid="{00000000-0005-0000-0000-0000E1060000}"/>
    <cellStyle name="Millares 2 2 2 2 4 13" xfId="1762" xr:uid="{00000000-0005-0000-0000-0000E2060000}"/>
    <cellStyle name="Millares 2 2 2 2 4 14" xfId="1763" xr:uid="{00000000-0005-0000-0000-0000E3060000}"/>
    <cellStyle name="Millares 2 2 2 2 4 15" xfId="1764" xr:uid="{00000000-0005-0000-0000-0000E4060000}"/>
    <cellStyle name="Millares 2 2 2 2 4 16" xfId="1765" xr:uid="{00000000-0005-0000-0000-0000E5060000}"/>
    <cellStyle name="Millares 2 2 2 2 4 17" xfId="1766" xr:uid="{00000000-0005-0000-0000-0000E6060000}"/>
    <cellStyle name="Millares 2 2 2 2 4 18" xfId="1767" xr:uid="{00000000-0005-0000-0000-0000E7060000}"/>
    <cellStyle name="Millares 2 2 2 2 4 19" xfId="1768" xr:uid="{00000000-0005-0000-0000-0000E8060000}"/>
    <cellStyle name="Millares 2 2 2 2 4 2" xfId="1769" xr:uid="{00000000-0005-0000-0000-0000E9060000}"/>
    <cellStyle name="Millares 2 2 2 2 4 2 10" xfId="1770" xr:uid="{00000000-0005-0000-0000-0000EA060000}"/>
    <cellStyle name="Millares 2 2 2 2 4 2 11" xfId="1771" xr:uid="{00000000-0005-0000-0000-0000EB060000}"/>
    <cellStyle name="Millares 2 2 2 2 4 2 12" xfId="1772" xr:uid="{00000000-0005-0000-0000-0000EC060000}"/>
    <cellStyle name="Millares 2 2 2 2 4 2 13" xfId="1773" xr:uid="{00000000-0005-0000-0000-0000ED060000}"/>
    <cellStyle name="Millares 2 2 2 2 4 2 14" xfId="1774" xr:uid="{00000000-0005-0000-0000-0000EE060000}"/>
    <cellStyle name="Millares 2 2 2 2 4 2 15" xfId="1775" xr:uid="{00000000-0005-0000-0000-0000EF060000}"/>
    <cellStyle name="Millares 2 2 2 2 4 2 16" xfId="1776" xr:uid="{00000000-0005-0000-0000-0000F0060000}"/>
    <cellStyle name="Millares 2 2 2 2 4 2 17" xfId="1777" xr:uid="{00000000-0005-0000-0000-0000F1060000}"/>
    <cellStyle name="Millares 2 2 2 2 4 2 18" xfId="1778" xr:uid="{00000000-0005-0000-0000-0000F2060000}"/>
    <cellStyle name="Millares 2 2 2 2 4 2 19" xfId="1779" xr:uid="{00000000-0005-0000-0000-0000F3060000}"/>
    <cellStyle name="Millares 2 2 2 2 4 2 2" xfId="1780" xr:uid="{00000000-0005-0000-0000-0000F4060000}"/>
    <cellStyle name="Millares 2 2 2 2 4 2 20" xfId="1781" xr:uid="{00000000-0005-0000-0000-0000F5060000}"/>
    <cellStyle name="Millares 2 2 2 2 4 2 3" xfId="1782" xr:uid="{00000000-0005-0000-0000-0000F6060000}"/>
    <cellStyle name="Millares 2 2 2 2 4 2 4" xfId="1783" xr:uid="{00000000-0005-0000-0000-0000F7060000}"/>
    <cellStyle name="Millares 2 2 2 2 4 2 5" xfId="1784" xr:uid="{00000000-0005-0000-0000-0000F8060000}"/>
    <cellStyle name="Millares 2 2 2 2 4 2 6" xfId="1785" xr:uid="{00000000-0005-0000-0000-0000F9060000}"/>
    <cellStyle name="Millares 2 2 2 2 4 2 7" xfId="1786" xr:uid="{00000000-0005-0000-0000-0000FA060000}"/>
    <cellStyle name="Millares 2 2 2 2 4 2 8" xfId="1787" xr:uid="{00000000-0005-0000-0000-0000FB060000}"/>
    <cellStyle name="Millares 2 2 2 2 4 2 9" xfId="1788" xr:uid="{00000000-0005-0000-0000-0000FC060000}"/>
    <cellStyle name="Millares 2 2 2 2 4 20" xfId="1789" xr:uid="{00000000-0005-0000-0000-0000FD060000}"/>
    <cellStyle name="Millares 2 2 2 2 4 3" xfId="1790" xr:uid="{00000000-0005-0000-0000-0000FE060000}"/>
    <cellStyle name="Millares 2 2 2 2 4 4" xfId="1791" xr:uid="{00000000-0005-0000-0000-0000FF060000}"/>
    <cellStyle name="Millares 2 2 2 2 4 5" xfId="1792" xr:uid="{00000000-0005-0000-0000-000000070000}"/>
    <cellStyle name="Millares 2 2 2 2 4 6" xfId="1793" xr:uid="{00000000-0005-0000-0000-000001070000}"/>
    <cellStyle name="Millares 2 2 2 2 4 7" xfId="1794" xr:uid="{00000000-0005-0000-0000-000002070000}"/>
    <cellStyle name="Millares 2 2 2 2 4 8" xfId="1795" xr:uid="{00000000-0005-0000-0000-000003070000}"/>
    <cellStyle name="Millares 2 2 2 2 4 9" xfId="1796" xr:uid="{00000000-0005-0000-0000-000004070000}"/>
    <cellStyle name="Millares 2 2 2 2 40" xfId="1797" xr:uid="{00000000-0005-0000-0000-000005070000}"/>
    <cellStyle name="Millares 2 2 2 2 41" xfId="1798" xr:uid="{00000000-0005-0000-0000-000006070000}"/>
    <cellStyle name="Millares 2 2 2 2 42" xfId="1799" xr:uid="{00000000-0005-0000-0000-000007070000}"/>
    <cellStyle name="Millares 2 2 2 2 43" xfId="1800" xr:uid="{00000000-0005-0000-0000-000008070000}"/>
    <cellStyle name="Millares 2 2 2 2 44" xfId="1801" xr:uid="{00000000-0005-0000-0000-000009070000}"/>
    <cellStyle name="Millares 2 2 2 2 45" xfId="1802" xr:uid="{00000000-0005-0000-0000-00000A070000}"/>
    <cellStyle name="Millares 2 2 2 2 46" xfId="1803" xr:uid="{00000000-0005-0000-0000-00000B070000}"/>
    <cellStyle name="Millares 2 2 2 2 47" xfId="1804" xr:uid="{00000000-0005-0000-0000-00000C070000}"/>
    <cellStyle name="Millares 2 2 2 2 48" xfId="1805" xr:uid="{00000000-0005-0000-0000-00000D070000}"/>
    <cellStyle name="Millares 2 2 2 2 5" xfId="1806" xr:uid="{00000000-0005-0000-0000-00000E070000}"/>
    <cellStyle name="Millares 2 2 2 2 6" xfId="1807" xr:uid="{00000000-0005-0000-0000-00000F070000}"/>
    <cellStyle name="Millares 2 2 2 2 7" xfId="1808" xr:uid="{00000000-0005-0000-0000-000010070000}"/>
    <cellStyle name="Millares 2 2 2 2 8" xfId="1809" xr:uid="{00000000-0005-0000-0000-000011070000}"/>
    <cellStyle name="Millares 2 2 2 2 9" xfId="1810" xr:uid="{00000000-0005-0000-0000-000012070000}"/>
    <cellStyle name="Millares 2 2 2 20" xfId="1811" xr:uid="{00000000-0005-0000-0000-000013070000}"/>
    <cellStyle name="Millares 2 2 2 21" xfId="1812" xr:uid="{00000000-0005-0000-0000-000014070000}"/>
    <cellStyle name="Millares 2 2 2 22" xfId="1813" xr:uid="{00000000-0005-0000-0000-000015070000}"/>
    <cellStyle name="Millares 2 2 2 23" xfId="1814" xr:uid="{00000000-0005-0000-0000-000016070000}"/>
    <cellStyle name="Millares 2 2 2 24" xfId="1815" xr:uid="{00000000-0005-0000-0000-000017070000}"/>
    <cellStyle name="Millares 2 2 2 25" xfId="1816" xr:uid="{00000000-0005-0000-0000-000018070000}"/>
    <cellStyle name="Millares 2 2 2 26" xfId="1817" xr:uid="{00000000-0005-0000-0000-000019070000}"/>
    <cellStyle name="Millares 2 2 2 27" xfId="1818" xr:uid="{00000000-0005-0000-0000-00001A070000}"/>
    <cellStyle name="Millares 2 2 2 28" xfId="1819" xr:uid="{00000000-0005-0000-0000-00001B070000}"/>
    <cellStyle name="Millares 2 2 2 29" xfId="1820" xr:uid="{00000000-0005-0000-0000-00001C070000}"/>
    <cellStyle name="Millares 2 2 2 3" xfId="1821" xr:uid="{00000000-0005-0000-0000-00001D070000}"/>
    <cellStyle name="Millares 2 2 2 3 10" xfId="1822" xr:uid="{00000000-0005-0000-0000-00001E070000}"/>
    <cellStyle name="Millares 2 2 2 3 11" xfId="1823" xr:uid="{00000000-0005-0000-0000-00001F070000}"/>
    <cellStyle name="Millares 2 2 2 3 12" xfId="1824" xr:uid="{00000000-0005-0000-0000-000020070000}"/>
    <cellStyle name="Millares 2 2 2 3 13" xfId="1825" xr:uid="{00000000-0005-0000-0000-000021070000}"/>
    <cellStyle name="Millares 2 2 2 3 14" xfId="1826" xr:uid="{00000000-0005-0000-0000-000022070000}"/>
    <cellStyle name="Millares 2 2 2 3 15" xfId="1827" xr:uid="{00000000-0005-0000-0000-000023070000}"/>
    <cellStyle name="Millares 2 2 2 3 16" xfId="1828" xr:uid="{00000000-0005-0000-0000-000024070000}"/>
    <cellStyle name="Millares 2 2 2 3 17" xfId="1829" xr:uid="{00000000-0005-0000-0000-000025070000}"/>
    <cellStyle name="Millares 2 2 2 3 18" xfId="1830" xr:uid="{00000000-0005-0000-0000-000026070000}"/>
    <cellStyle name="Millares 2 2 2 3 19" xfId="1831" xr:uid="{00000000-0005-0000-0000-000027070000}"/>
    <cellStyle name="Millares 2 2 2 3 2" xfId="1832" xr:uid="{00000000-0005-0000-0000-000028070000}"/>
    <cellStyle name="Millares 2 2 2 3 2 10" xfId="1833" xr:uid="{00000000-0005-0000-0000-000029070000}"/>
    <cellStyle name="Millares 2 2 2 3 2 11" xfId="1834" xr:uid="{00000000-0005-0000-0000-00002A070000}"/>
    <cellStyle name="Millares 2 2 2 3 2 12" xfId="1835" xr:uid="{00000000-0005-0000-0000-00002B070000}"/>
    <cellStyle name="Millares 2 2 2 3 2 13" xfId="1836" xr:uid="{00000000-0005-0000-0000-00002C070000}"/>
    <cellStyle name="Millares 2 2 2 3 2 14" xfId="1837" xr:uid="{00000000-0005-0000-0000-00002D070000}"/>
    <cellStyle name="Millares 2 2 2 3 2 15" xfId="1838" xr:uid="{00000000-0005-0000-0000-00002E070000}"/>
    <cellStyle name="Millares 2 2 2 3 2 16" xfId="1839" xr:uid="{00000000-0005-0000-0000-00002F070000}"/>
    <cellStyle name="Millares 2 2 2 3 2 17" xfId="1840" xr:uid="{00000000-0005-0000-0000-000030070000}"/>
    <cellStyle name="Millares 2 2 2 3 2 18" xfId="1841" xr:uid="{00000000-0005-0000-0000-000031070000}"/>
    <cellStyle name="Millares 2 2 2 3 2 19" xfId="1842" xr:uid="{00000000-0005-0000-0000-000032070000}"/>
    <cellStyle name="Millares 2 2 2 3 2 2" xfId="1843" xr:uid="{00000000-0005-0000-0000-000033070000}"/>
    <cellStyle name="Millares 2 2 2 3 2 2 10" xfId="1844" xr:uid="{00000000-0005-0000-0000-000034070000}"/>
    <cellStyle name="Millares 2 2 2 3 2 2 11" xfId="1845" xr:uid="{00000000-0005-0000-0000-000035070000}"/>
    <cellStyle name="Millares 2 2 2 3 2 2 12" xfId="1846" xr:uid="{00000000-0005-0000-0000-000036070000}"/>
    <cellStyle name="Millares 2 2 2 3 2 2 13" xfId="1847" xr:uid="{00000000-0005-0000-0000-000037070000}"/>
    <cellStyle name="Millares 2 2 2 3 2 2 14" xfId="1848" xr:uid="{00000000-0005-0000-0000-000038070000}"/>
    <cellStyle name="Millares 2 2 2 3 2 2 15" xfId="1849" xr:uid="{00000000-0005-0000-0000-000039070000}"/>
    <cellStyle name="Millares 2 2 2 3 2 2 16" xfId="1850" xr:uid="{00000000-0005-0000-0000-00003A070000}"/>
    <cellStyle name="Millares 2 2 2 3 2 2 17" xfId="1851" xr:uid="{00000000-0005-0000-0000-00003B070000}"/>
    <cellStyle name="Millares 2 2 2 3 2 2 18" xfId="1852" xr:uid="{00000000-0005-0000-0000-00003C070000}"/>
    <cellStyle name="Millares 2 2 2 3 2 2 19" xfId="1853" xr:uid="{00000000-0005-0000-0000-00003D070000}"/>
    <cellStyle name="Millares 2 2 2 3 2 2 2" xfId="1854" xr:uid="{00000000-0005-0000-0000-00003E070000}"/>
    <cellStyle name="Millares 2 2 2 3 2 2 20" xfId="1855" xr:uid="{00000000-0005-0000-0000-00003F070000}"/>
    <cellStyle name="Millares 2 2 2 3 2 2 3" xfId="1856" xr:uid="{00000000-0005-0000-0000-000040070000}"/>
    <cellStyle name="Millares 2 2 2 3 2 2 4" xfId="1857" xr:uid="{00000000-0005-0000-0000-000041070000}"/>
    <cellStyle name="Millares 2 2 2 3 2 2 5" xfId="1858" xr:uid="{00000000-0005-0000-0000-000042070000}"/>
    <cellStyle name="Millares 2 2 2 3 2 2 6" xfId="1859" xr:uid="{00000000-0005-0000-0000-000043070000}"/>
    <cellStyle name="Millares 2 2 2 3 2 2 7" xfId="1860" xr:uid="{00000000-0005-0000-0000-000044070000}"/>
    <cellStyle name="Millares 2 2 2 3 2 2 8" xfId="1861" xr:uid="{00000000-0005-0000-0000-000045070000}"/>
    <cellStyle name="Millares 2 2 2 3 2 2 9" xfId="1862" xr:uid="{00000000-0005-0000-0000-000046070000}"/>
    <cellStyle name="Millares 2 2 2 3 2 20" xfId="1863" xr:uid="{00000000-0005-0000-0000-000047070000}"/>
    <cellStyle name="Millares 2 2 2 3 2 3" xfId="1864" xr:uid="{00000000-0005-0000-0000-000048070000}"/>
    <cellStyle name="Millares 2 2 2 3 2 4" xfId="1865" xr:uid="{00000000-0005-0000-0000-000049070000}"/>
    <cellStyle name="Millares 2 2 2 3 2 5" xfId="1866" xr:uid="{00000000-0005-0000-0000-00004A070000}"/>
    <cellStyle name="Millares 2 2 2 3 2 6" xfId="1867" xr:uid="{00000000-0005-0000-0000-00004B070000}"/>
    <cellStyle name="Millares 2 2 2 3 2 7" xfId="1868" xr:uid="{00000000-0005-0000-0000-00004C070000}"/>
    <cellStyle name="Millares 2 2 2 3 2 8" xfId="1869" xr:uid="{00000000-0005-0000-0000-00004D070000}"/>
    <cellStyle name="Millares 2 2 2 3 2 9" xfId="1870" xr:uid="{00000000-0005-0000-0000-00004E070000}"/>
    <cellStyle name="Millares 2 2 2 3 20" xfId="1871" xr:uid="{00000000-0005-0000-0000-00004F070000}"/>
    <cellStyle name="Millares 2 2 2 3 21" xfId="1872" xr:uid="{00000000-0005-0000-0000-000050070000}"/>
    <cellStyle name="Millares 2 2 2 3 22" xfId="1873" xr:uid="{00000000-0005-0000-0000-000051070000}"/>
    <cellStyle name="Millares 2 2 2 3 23" xfId="1874" xr:uid="{00000000-0005-0000-0000-000052070000}"/>
    <cellStyle name="Millares 2 2 2 3 24" xfId="1875" xr:uid="{00000000-0005-0000-0000-000053070000}"/>
    <cellStyle name="Millares 2 2 2 3 25" xfId="1876" xr:uid="{00000000-0005-0000-0000-000054070000}"/>
    <cellStyle name="Millares 2 2 2 3 26" xfId="1877" xr:uid="{00000000-0005-0000-0000-000055070000}"/>
    <cellStyle name="Millares 2 2 2 3 27" xfId="1878" xr:uid="{00000000-0005-0000-0000-000056070000}"/>
    <cellStyle name="Millares 2 2 2 3 28" xfId="1879" xr:uid="{00000000-0005-0000-0000-000057070000}"/>
    <cellStyle name="Millares 2 2 2 3 29" xfId="1880" xr:uid="{00000000-0005-0000-0000-000058070000}"/>
    <cellStyle name="Millares 2 2 2 3 3" xfId="1881" xr:uid="{00000000-0005-0000-0000-000059070000}"/>
    <cellStyle name="Millares 2 2 2 3 30" xfId="1882" xr:uid="{00000000-0005-0000-0000-00005A070000}"/>
    <cellStyle name="Millares 2 2 2 3 31" xfId="1883" xr:uid="{00000000-0005-0000-0000-00005B070000}"/>
    <cellStyle name="Millares 2 2 2 3 32" xfId="1884" xr:uid="{00000000-0005-0000-0000-00005C070000}"/>
    <cellStyle name="Millares 2 2 2 3 33" xfId="1885" xr:uid="{00000000-0005-0000-0000-00005D070000}"/>
    <cellStyle name="Millares 2 2 2 3 4" xfId="1886" xr:uid="{00000000-0005-0000-0000-00005E070000}"/>
    <cellStyle name="Millares 2 2 2 3 5" xfId="1887" xr:uid="{00000000-0005-0000-0000-00005F070000}"/>
    <cellStyle name="Millares 2 2 2 3 6" xfId="1888" xr:uid="{00000000-0005-0000-0000-000060070000}"/>
    <cellStyle name="Millares 2 2 2 3 7" xfId="1889" xr:uid="{00000000-0005-0000-0000-000061070000}"/>
    <cellStyle name="Millares 2 2 2 3 8" xfId="1890" xr:uid="{00000000-0005-0000-0000-000062070000}"/>
    <cellStyle name="Millares 2 2 2 3 9" xfId="1891" xr:uid="{00000000-0005-0000-0000-000063070000}"/>
    <cellStyle name="Millares 2 2 2 30" xfId="1892" xr:uid="{00000000-0005-0000-0000-000064070000}"/>
    <cellStyle name="Millares 2 2 2 31" xfId="1893" xr:uid="{00000000-0005-0000-0000-000065070000}"/>
    <cellStyle name="Millares 2 2 2 32" xfId="1894" xr:uid="{00000000-0005-0000-0000-000066070000}"/>
    <cellStyle name="Millares 2 2 2 33" xfId="1895" xr:uid="{00000000-0005-0000-0000-000067070000}"/>
    <cellStyle name="Millares 2 2 2 34" xfId="1896" xr:uid="{00000000-0005-0000-0000-000068070000}"/>
    <cellStyle name="Millares 2 2 2 35" xfId="1897" xr:uid="{00000000-0005-0000-0000-000069070000}"/>
    <cellStyle name="Millares 2 2 2 36" xfId="1898" xr:uid="{00000000-0005-0000-0000-00006A070000}"/>
    <cellStyle name="Millares 2 2 2 37" xfId="1899" xr:uid="{00000000-0005-0000-0000-00006B070000}"/>
    <cellStyle name="Millares 2 2 2 38" xfId="1900" xr:uid="{00000000-0005-0000-0000-00006C070000}"/>
    <cellStyle name="Millares 2 2 2 39" xfId="1901" xr:uid="{00000000-0005-0000-0000-00006D070000}"/>
    <cellStyle name="Millares 2 2 2 39 10" xfId="1902" xr:uid="{00000000-0005-0000-0000-00006E070000}"/>
    <cellStyle name="Millares 2 2 2 39 2" xfId="1903" xr:uid="{00000000-0005-0000-0000-00006F070000}"/>
    <cellStyle name="Millares 2 2 2 39 3" xfId="1904" xr:uid="{00000000-0005-0000-0000-000070070000}"/>
    <cellStyle name="Millares 2 2 2 39 4" xfId="1905" xr:uid="{00000000-0005-0000-0000-000071070000}"/>
    <cellStyle name="Millares 2 2 2 39 5" xfId="1906" xr:uid="{00000000-0005-0000-0000-000072070000}"/>
    <cellStyle name="Millares 2 2 2 39 6" xfId="1907" xr:uid="{00000000-0005-0000-0000-000073070000}"/>
    <cellStyle name="Millares 2 2 2 39 7" xfId="1908" xr:uid="{00000000-0005-0000-0000-000074070000}"/>
    <cellStyle name="Millares 2 2 2 39 8" xfId="1909" xr:uid="{00000000-0005-0000-0000-000075070000}"/>
    <cellStyle name="Millares 2 2 2 39 9" xfId="1910" xr:uid="{00000000-0005-0000-0000-000076070000}"/>
    <cellStyle name="Millares 2 2 2 4" xfId="1911" xr:uid="{00000000-0005-0000-0000-000077070000}"/>
    <cellStyle name="Millares 2 2 2 4 10" xfId="1912" xr:uid="{00000000-0005-0000-0000-000078070000}"/>
    <cellStyle name="Millares 2 2 2 4 11" xfId="1913" xr:uid="{00000000-0005-0000-0000-000079070000}"/>
    <cellStyle name="Millares 2 2 2 4 12" xfId="1914" xr:uid="{00000000-0005-0000-0000-00007A070000}"/>
    <cellStyle name="Millares 2 2 2 4 13" xfId="1915" xr:uid="{00000000-0005-0000-0000-00007B070000}"/>
    <cellStyle name="Millares 2 2 2 4 14" xfId="1916" xr:uid="{00000000-0005-0000-0000-00007C070000}"/>
    <cellStyle name="Millares 2 2 2 4 15" xfId="1917" xr:uid="{00000000-0005-0000-0000-00007D070000}"/>
    <cellStyle name="Millares 2 2 2 4 16" xfId="1918" xr:uid="{00000000-0005-0000-0000-00007E070000}"/>
    <cellStyle name="Millares 2 2 2 4 17" xfId="1919" xr:uid="{00000000-0005-0000-0000-00007F070000}"/>
    <cellStyle name="Millares 2 2 2 4 18" xfId="1920" xr:uid="{00000000-0005-0000-0000-000080070000}"/>
    <cellStyle name="Millares 2 2 2 4 19" xfId="1921" xr:uid="{00000000-0005-0000-0000-000081070000}"/>
    <cellStyle name="Millares 2 2 2 4 2" xfId="1922" xr:uid="{00000000-0005-0000-0000-000082070000}"/>
    <cellStyle name="Millares 2 2 2 4 2 10" xfId="1923" xr:uid="{00000000-0005-0000-0000-000083070000}"/>
    <cellStyle name="Millares 2 2 2 4 2 11" xfId="1924" xr:uid="{00000000-0005-0000-0000-000084070000}"/>
    <cellStyle name="Millares 2 2 2 4 2 12" xfId="1925" xr:uid="{00000000-0005-0000-0000-000085070000}"/>
    <cellStyle name="Millares 2 2 2 4 2 13" xfId="1926" xr:uid="{00000000-0005-0000-0000-000086070000}"/>
    <cellStyle name="Millares 2 2 2 4 2 14" xfId="1927" xr:uid="{00000000-0005-0000-0000-000087070000}"/>
    <cellStyle name="Millares 2 2 2 4 2 15" xfId="1928" xr:uid="{00000000-0005-0000-0000-000088070000}"/>
    <cellStyle name="Millares 2 2 2 4 2 16" xfId="1929" xr:uid="{00000000-0005-0000-0000-000089070000}"/>
    <cellStyle name="Millares 2 2 2 4 2 17" xfId="1930" xr:uid="{00000000-0005-0000-0000-00008A070000}"/>
    <cellStyle name="Millares 2 2 2 4 2 18" xfId="1931" xr:uid="{00000000-0005-0000-0000-00008B070000}"/>
    <cellStyle name="Millares 2 2 2 4 2 19" xfId="1932" xr:uid="{00000000-0005-0000-0000-00008C070000}"/>
    <cellStyle name="Millares 2 2 2 4 2 2" xfId="1933" xr:uid="{00000000-0005-0000-0000-00008D070000}"/>
    <cellStyle name="Millares 2 2 2 4 2 20" xfId="1934" xr:uid="{00000000-0005-0000-0000-00008E070000}"/>
    <cellStyle name="Millares 2 2 2 4 2 3" xfId="1935" xr:uid="{00000000-0005-0000-0000-00008F070000}"/>
    <cellStyle name="Millares 2 2 2 4 2 4" xfId="1936" xr:uid="{00000000-0005-0000-0000-000090070000}"/>
    <cellStyle name="Millares 2 2 2 4 2 5" xfId="1937" xr:uid="{00000000-0005-0000-0000-000091070000}"/>
    <cellStyle name="Millares 2 2 2 4 2 6" xfId="1938" xr:uid="{00000000-0005-0000-0000-000092070000}"/>
    <cellStyle name="Millares 2 2 2 4 2 7" xfId="1939" xr:uid="{00000000-0005-0000-0000-000093070000}"/>
    <cellStyle name="Millares 2 2 2 4 2 8" xfId="1940" xr:uid="{00000000-0005-0000-0000-000094070000}"/>
    <cellStyle name="Millares 2 2 2 4 2 9" xfId="1941" xr:uid="{00000000-0005-0000-0000-000095070000}"/>
    <cellStyle name="Millares 2 2 2 4 20" xfId="1942" xr:uid="{00000000-0005-0000-0000-000096070000}"/>
    <cellStyle name="Millares 2 2 2 4 3" xfId="1943" xr:uid="{00000000-0005-0000-0000-000097070000}"/>
    <cellStyle name="Millares 2 2 2 4 4" xfId="1944" xr:uid="{00000000-0005-0000-0000-000098070000}"/>
    <cellStyle name="Millares 2 2 2 4 5" xfId="1945" xr:uid="{00000000-0005-0000-0000-000099070000}"/>
    <cellStyle name="Millares 2 2 2 4 6" xfId="1946" xr:uid="{00000000-0005-0000-0000-00009A070000}"/>
    <cellStyle name="Millares 2 2 2 4 7" xfId="1947" xr:uid="{00000000-0005-0000-0000-00009B070000}"/>
    <cellStyle name="Millares 2 2 2 4 8" xfId="1948" xr:uid="{00000000-0005-0000-0000-00009C070000}"/>
    <cellStyle name="Millares 2 2 2 4 9" xfId="1949" xr:uid="{00000000-0005-0000-0000-00009D070000}"/>
    <cellStyle name="Millares 2 2 2 40" xfId="1950" xr:uid="{00000000-0005-0000-0000-00009E070000}"/>
    <cellStyle name="Millares 2 2 2 41" xfId="1951" xr:uid="{00000000-0005-0000-0000-00009F070000}"/>
    <cellStyle name="Millares 2 2 2 42" xfId="1952" xr:uid="{00000000-0005-0000-0000-0000A0070000}"/>
    <cellStyle name="Millares 2 2 2 43" xfId="1953" xr:uid="{00000000-0005-0000-0000-0000A1070000}"/>
    <cellStyle name="Millares 2 2 2 44" xfId="1954" xr:uid="{00000000-0005-0000-0000-0000A2070000}"/>
    <cellStyle name="Millares 2 2 2 45" xfId="1955" xr:uid="{00000000-0005-0000-0000-0000A3070000}"/>
    <cellStyle name="Millares 2 2 2 46" xfId="1956" xr:uid="{00000000-0005-0000-0000-0000A4070000}"/>
    <cellStyle name="Millares 2 2 2 47" xfId="1957" xr:uid="{00000000-0005-0000-0000-0000A5070000}"/>
    <cellStyle name="Millares 2 2 2 48" xfId="1958" xr:uid="{00000000-0005-0000-0000-0000A6070000}"/>
    <cellStyle name="Millares 2 2 2 49" xfId="1959" xr:uid="{00000000-0005-0000-0000-0000A7070000}"/>
    <cellStyle name="Millares 2 2 2 5" xfId="1960" xr:uid="{00000000-0005-0000-0000-0000A8070000}"/>
    <cellStyle name="Millares 2 2 2 6" xfId="1961" xr:uid="{00000000-0005-0000-0000-0000A9070000}"/>
    <cellStyle name="Millares 2 2 2 7" xfId="1962" xr:uid="{00000000-0005-0000-0000-0000AA070000}"/>
    <cellStyle name="Millares 2 2 2 8" xfId="1963" xr:uid="{00000000-0005-0000-0000-0000AB070000}"/>
    <cellStyle name="Millares 2 2 2 9" xfId="1964" xr:uid="{00000000-0005-0000-0000-0000AC070000}"/>
    <cellStyle name="Millares 2 2 20" xfId="1965" xr:uid="{00000000-0005-0000-0000-0000AD070000}"/>
    <cellStyle name="Millares 2 2 21" xfId="1966" xr:uid="{00000000-0005-0000-0000-0000AE070000}"/>
    <cellStyle name="Millares 2 2 22" xfId="1967" xr:uid="{00000000-0005-0000-0000-0000AF070000}"/>
    <cellStyle name="Millares 2 2 23" xfId="1968" xr:uid="{00000000-0005-0000-0000-0000B0070000}"/>
    <cellStyle name="Millares 2 2 24" xfId="1969" xr:uid="{00000000-0005-0000-0000-0000B1070000}"/>
    <cellStyle name="Millares 2 2 25" xfId="1970" xr:uid="{00000000-0005-0000-0000-0000B2070000}"/>
    <cellStyle name="Millares 2 2 26" xfId="1971" xr:uid="{00000000-0005-0000-0000-0000B3070000}"/>
    <cellStyle name="Millares 2 2 27" xfId="1972" xr:uid="{00000000-0005-0000-0000-0000B4070000}"/>
    <cellStyle name="Millares 2 2 28" xfId="1973" xr:uid="{00000000-0005-0000-0000-0000B5070000}"/>
    <cellStyle name="Millares 2 2 29" xfId="1974" xr:uid="{00000000-0005-0000-0000-0000B6070000}"/>
    <cellStyle name="Millares 2 2 3" xfId="1975" xr:uid="{00000000-0005-0000-0000-0000B7070000}"/>
    <cellStyle name="Millares 2 2 3 10" xfId="1976" xr:uid="{00000000-0005-0000-0000-0000B8070000}"/>
    <cellStyle name="Millares 2 2 3 11" xfId="1977" xr:uid="{00000000-0005-0000-0000-0000B9070000}"/>
    <cellStyle name="Millares 2 2 3 12" xfId="1978" xr:uid="{00000000-0005-0000-0000-0000BA070000}"/>
    <cellStyle name="Millares 2 2 3 13" xfId="1979" xr:uid="{00000000-0005-0000-0000-0000BB070000}"/>
    <cellStyle name="Millares 2 2 3 14" xfId="1980" xr:uid="{00000000-0005-0000-0000-0000BC070000}"/>
    <cellStyle name="Millares 2 2 3 15" xfId="1981" xr:uid="{00000000-0005-0000-0000-0000BD070000}"/>
    <cellStyle name="Millares 2 2 3 16" xfId="1982" xr:uid="{00000000-0005-0000-0000-0000BE070000}"/>
    <cellStyle name="Millares 2 2 3 17" xfId="1983" xr:uid="{00000000-0005-0000-0000-0000BF070000}"/>
    <cellStyle name="Millares 2 2 3 18" xfId="1984" xr:uid="{00000000-0005-0000-0000-0000C0070000}"/>
    <cellStyle name="Millares 2 2 3 19" xfId="1985" xr:uid="{00000000-0005-0000-0000-0000C1070000}"/>
    <cellStyle name="Millares 2 2 3 2" xfId="1986" xr:uid="{00000000-0005-0000-0000-0000C2070000}"/>
    <cellStyle name="Millares 2 2 3 2 10" xfId="1987" xr:uid="{00000000-0005-0000-0000-0000C3070000}"/>
    <cellStyle name="Millares 2 2 3 2 11" xfId="1988" xr:uid="{00000000-0005-0000-0000-0000C4070000}"/>
    <cellStyle name="Millares 2 2 3 2 12" xfId="1989" xr:uid="{00000000-0005-0000-0000-0000C5070000}"/>
    <cellStyle name="Millares 2 2 3 2 13" xfId="1990" xr:uid="{00000000-0005-0000-0000-0000C6070000}"/>
    <cellStyle name="Millares 2 2 3 2 14" xfId="1991" xr:uid="{00000000-0005-0000-0000-0000C7070000}"/>
    <cellStyle name="Millares 2 2 3 2 15" xfId="1992" xr:uid="{00000000-0005-0000-0000-0000C8070000}"/>
    <cellStyle name="Millares 2 2 3 2 16" xfId="1993" xr:uid="{00000000-0005-0000-0000-0000C9070000}"/>
    <cellStyle name="Millares 2 2 3 2 17" xfId="1994" xr:uid="{00000000-0005-0000-0000-0000CA070000}"/>
    <cellStyle name="Millares 2 2 3 2 18" xfId="1995" xr:uid="{00000000-0005-0000-0000-0000CB070000}"/>
    <cellStyle name="Millares 2 2 3 2 19" xfId="1996" xr:uid="{00000000-0005-0000-0000-0000CC070000}"/>
    <cellStyle name="Millares 2 2 3 2 2" xfId="1997" xr:uid="{00000000-0005-0000-0000-0000CD070000}"/>
    <cellStyle name="Millares 2 2 3 2 2 10" xfId="1998" xr:uid="{00000000-0005-0000-0000-0000CE070000}"/>
    <cellStyle name="Millares 2 2 3 2 2 11" xfId="1999" xr:uid="{00000000-0005-0000-0000-0000CF070000}"/>
    <cellStyle name="Millares 2 2 3 2 2 12" xfId="2000" xr:uid="{00000000-0005-0000-0000-0000D0070000}"/>
    <cellStyle name="Millares 2 2 3 2 2 13" xfId="2001" xr:uid="{00000000-0005-0000-0000-0000D1070000}"/>
    <cellStyle name="Millares 2 2 3 2 2 14" xfId="2002" xr:uid="{00000000-0005-0000-0000-0000D2070000}"/>
    <cellStyle name="Millares 2 2 3 2 2 15" xfId="2003" xr:uid="{00000000-0005-0000-0000-0000D3070000}"/>
    <cellStyle name="Millares 2 2 3 2 2 16" xfId="2004" xr:uid="{00000000-0005-0000-0000-0000D4070000}"/>
    <cellStyle name="Millares 2 2 3 2 2 17" xfId="2005" xr:uid="{00000000-0005-0000-0000-0000D5070000}"/>
    <cellStyle name="Millares 2 2 3 2 2 18" xfId="2006" xr:uid="{00000000-0005-0000-0000-0000D6070000}"/>
    <cellStyle name="Millares 2 2 3 2 2 19" xfId="2007" xr:uid="{00000000-0005-0000-0000-0000D7070000}"/>
    <cellStyle name="Millares 2 2 3 2 2 2" xfId="2008" xr:uid="{00000000-0005-0000-0000-0000D8070000}"/>
    <cellStyle name="Millares 2 2 3 2 2 20" xfId="2009" xr:uid="{00000000-0005-0000-0000-0000D9070000}"/>
    <cellStyle name="Millares 2 2 3 2 2 3" xfId="2010" xr:uid="{00000000-0005-0000-0000-0000DA070000}"/>
    <cellStyle name="Millares 2 2 3 2 2 4" xfId="2011" xr:uid="{00000000-0005-0000-0000-0000DB070000}"/>
    <cellStyle name="Millares 2 2 3 2 2 5" xfId="2012" xr:uid="{00000000-0005-0000-0000-0000DC070000}"/>
    <cellStyle name="Millares 2 2 3 2 2 6" xfId="2013" xr:uid="{00000000-0005-0000-0000-0000DD070000}"/>
    <cellStyle name="Millares 2 2 3 2 2 7" xfId="2014" xr:uid="{00000000-0005-0000-0000-0000DE070000}"/>
    <cellStyle name="Millares 2 2 3 2 2 8" xfId="2015" xr:uid="{00000000-0005-0000-0000-0000DF070000}"/>
    <cellStyle name="Millares 2 2 3 2 2 9" xfId="2016" xr:uid="{00000000-0005-0000-0000-0000E0070000}"/>
    <cellStyle name="Millares 2 2 3 2 20" xfId="2017" xr:uid="{00000000-0005-0000-0000-0000E1070000}"/>
    <cellStyle name="Millares 2 2 3 2 3" xfId="2018" xr:uid="{00000000-0005-0000-0000-0000E2070000}"/>
    <cellStyle name="Millares 2 2 3 2 4" xfId="2019" xr:uid="{00000000-0005-0000-0000-0000E3070000}"/>
    <cellStyle name="Millares 2 2 3 2 5" xfId="2020" xr:uid="{00000000-0005-0000-0000-0000E4070000}"/>
    <cellStyle name="Millares 2 2 3 2 6" xfId="2021" xr:uid="{00000000-0005-0000-0000-0000E5070000}"/>
    <cellStyle name="Millares 2 2 3 2 7" xfId="2022" xr:uid="{00000000-0005-0000-0000-0000E6070000}"/>
    <cellStyle name="Millares 2 2 3 2 8" xfId="2023" xr:uid="{00000000-0005-0000-0000-0000E7070000}"/>
    <cellStyle name="Millares 2 2 3 2 9" xfId="2024" xr:uid="{00000000-0005-0000-0000-0000E8070000}"/>
    <cellStyle name="Millares 2 2 3 20" xfId="2025" xr:uid="{00000000-0005-0000-0000-0000E9070000}"/>
    <cellStyle name="Millares 2 2 3 21" xfId="2026" xr:uid="{00000000-0005-0000-0000-0000EA070000}"/>
    <cellStyle name="Millares 2 2 3 22" xfId="2027" xr:uid="{00000000-0005-0000-0000-0000EB070000}"/>
    <cellStyle name="Millares 2 2 3 23" xfId="2028" xr:uid="{00000000-0005-0000-0000-0000EC070000}"/>
    <cellStyle name="Millares 2 2 3 24" xfId="2029" xr:uid="{00000000-0005-0000-0000-0000ED070000}"/>
    <cellStyle name="Millares 2 2 3 25" xfId="2030" xr:uid="{00000000-0005-0000-0000-0000EE070000}"/>
    <cellStyle name="Millares 2 2 3 26" xfId="2031" xr:uid="{00000000-0005-0000-0000-0000EF070000}"/>
    <cellStyle name="Millares 2 2 3 27" xfId="2032" xr:uid="{00000000-0005-0000-0000-0000F0070000}"/>
    <cellStyle name="Millares 2 2 3 28" xfId="2033" xr:uid="{00000000-0005-0000-0000-0000F1070000}"/>
    <cellStyle name="Millares 2 2 3 29" xfId="2034" xr:uid="{00000000-0005-0000-0000-0000F2070000}"/>
    <cellStyle name="Millares 2 2 3 3" xfId="2035" xr:uid="{00000000-0005-0000-0000-0000F3070000}"/>
    <cellStyle name="Millares 2 2 3 30" xfId="2036" xr:uid="{00000000-0005-0000-0000-0000F4070000}"/>
    <cellStyle name="Millares 2 2 3 31" xfId="2037" xr:uid="{00000000-0005-0000-0000-0000F5070000}"/>
    <cellStyle name="Millares 2 2 3 32" xfId="2038" xr:uid="{00000000-0005-0000-0000-0000F6070000}"/>
    <cellStyle name="Millares 2 2 3 33" xfId="2039" xr:uid="{00000000-0005-0000-0000-0000F7070000}"/>
    <cellStyle name="Millares 2 2 3 34" xfId="2040" xr:uid="{00000000-0005-0000-0000-0000F8070000}"/>
    <cellStyle name="Millares 2 2 3 35" xfId="2041" xr:uid="{00000000-0005-0000-0000-0000F9070000}"/>
    <cellStyle name="Millares 2 2 3 4" xfId="2042" xr:uid="{00000000-0005-0000-0000-0000FA070000}"/>
    <cellStyle name="Millares 2 2 3 5" xfId="2043" xr:uid="{00000000-0005-0000-0000-0000FB070000}"/>
    <cellStyle name="Millares 2 2 3 6" xfId="2044" xr:uid="{00000000-0005-0000-0000-0000FC070000}"/>
    <cellStyle name="Millares 2 2 3 7" xfId="2045" xr:uid="{00000000-0005-0000-0000-0000FD070000}"/>
    <cellStyle name="Millares 2 2 3 8" xfId="2046" xr:uid="{00000000-0005-0000-0000-0000FE070000}"/>
    <cellStyle name="Millares 2 2 3 9" xfId="2047" xr:uid="{00000000-0005-0000-0000-0000FF070000}"/>
    <cellStyle name="Millares 2 2 30" xfId="2048" xr:uid="{00000000-0005-0000-0000-000000080000}"/>
    <cellStyle name="Millares 2 2 31" xfId="2049" xr:uid="{00000000-0005-0000-0000-000001080000}"/>
    <cellStyle name="Millares 2 2 32" xfId="2050" xr:uid="{00000000-0005-0000-0000-000002080000}"/>
    <cellStyle name="Millares 2 2 33" xfId="2051" xr:uid="{00000000-0005-0000-0000-000003080000}"/>
    <cellStyle name="Millares 2 2 34" xfId="2052" xr:uid="{00000000-0005-0000-0000-000004080000}"/>
    <cellStyle name="Millares 2 2 35" xfId="2053" xr:uid="{00000000-0005-0000-0000-000005080000}"/>
    <cellStyle name="Millares 2 2 36" xfId="2054" xr:uid="{00000000-0005-0000-0000-000006080000}"/>
    <cellStyle name="Millares 2 2 37" xfId="2055" xr:uid="{00000000-0005-0000-0000-000007080000}"/>
    <cellStyle name="Millares 2 2 38" xfId="2056" xr:uid="{00000000-0005-0000-0000-000008080000}"/>
    <cellStyle name="Millares 2 2 39" xfId="2057" xr:uid="{00000000-0005-0000-0000-000009080000}"/>
    <cellStyle name="Millares 2 2 39 10" xfId="2058" xr:uid="{00000000-0005-0000-0000-00000A080000}"/>
    <cellStyle name="Millares 2 2 39 2" xfId="2059" xr:uid="{00000000-0005-0000-0000-00000B080000}"/>
    <cellStyle name="Millares 2 2 39 3" xfId="2060" xr:uid="{00000000-0005-0000-0000-00000C080000}"/>
    <cellStyle name="Millares 2 2 39 4" xfId="2061" xr:uid="{00000000-0005-0000-0000-00000D080000}"/>
    <cellStyle name="Millares 2 2 39 5" xfId="2062" xr:uid="{00000000-0005-0000-0000-00000E080000}"/>
    <cellStyle name="Millares 2 2 39 6" xfId="2063" xr:uid="{00000000-0005-0000-0000-00000F080000}"/>
    <cellStyle name="Millares 2 2 39 7" xfId="2064" xr:uid="{00000000-0005-0000-0000-000010080000}"/>
    <cellStyle name="Millares 2 2 39 8" xfId="2065" xr:uid="{00000000-0005-0000-0000-000011080000}"/>
    <cellStyle name="Millares 2 2 39 9" xfId="2066" xr:uid="{00000000-0005-0000-0000-000012080000}"/>
    <cellStyle name="Millares 2 2 4" xfId="2067" xr:uid="{00000000-0005-0000-0000-000013080000}"/>
    <cellStyle name="Millares 2 2 4 10" xfId="2068" xr:uid="{00000000-0005-0000-0000-000014080000}"/>
    <cellStyle name="Millares 2 2 4 11" xfId="2069" xr:uid="{00000000-0005-0000-0000-000015080000}"/>
    <cellStyle name="Millares 2 2 4 12" xfId="2070" xr:uid="{00000000-0005-0000-0000-000016080000}"/>
    <cellStyle name="Millares 2 2 4 13" xfId="2071" xr:uid="{00000000-0005-0000-0000-000017080000}"/>
    <cellStyle name="Millares 2 2 4 14" xfId="2072" xr:uid="{00000000-0005-0000-0000-000018080000}"/>
    <cellStyle name="Millares 2 2 4 15" xfId="2073" xr:uid="{00000000-0005-0000-0000-000019080000}"/>
    <cellStyle name="Millares 2 2 4 16" xfId="2074" xr:uid="{00000000-0005-0000-0000-00001A080000}"/>
    <cellStyle name="Millares 2 2 4 17" xfId="2075" xr:uid="{00000000-0005-0000-0000-00001B080000}"/>
    <cellStyle name="Millares 2 2 4 18" xfId="2076" xr:uid="{00000000-0005-0000-0000-00001C080000}"/>
    <cellStyle name="Millares 2 2 4 19" xfId="2077" xr:uid="{00000000-0005-0000-0000-00001D080000}"/>
    <cellStyle name="Millares 2 2 4 2" xfId="2078" xr:uid="{00000000-0005-0000-0000-00001E080000}"/>
    <cellStyle name="Millares 2 2 4 2 10" xfId="2079" xr:uid="{00000000-0005-0000-0000-00001F080000}"/>
    <cellStyle name="Millares 2 2 4 2 11" xfId="2080" xr:uid="{00000000-0005-0000-0000-000020080000}"/>
    <cellStyle name="Millares 2 2 4 2 12" xfId="2081" xr:uid="{00000000-0005-0000-0000-000021080000}"/>
    <cellStyle name="Millares 2 2 4 2 13" xfId="2082" xr:uid="{00000000-0005-0000-0000-000022080000}"/>
    <cellStyle name="Millares 2 2 4 2 14" xfId="2083" xr:uid="{00000000-0005-0000-0000-000023080000}"/>
    <cellStyle name="Millares 2 2 4 2 15" xfId="2084" xr:uid="{00000000-0005-0000-0000-000024080000}"/>
    <cellStyle name="Millares 2 2 4 2 16" xfId="2085" xr:uid="{00000000-0005-0000-0000-000025080000}"/>
    <cellStyle name="Millares 2 2 4 2 17" xfId="2086" xr:uid="{00000000-0005-0000-0000-000026080000}"/>
    <cellStyle name="Millares 2 2 4 2 18" xfId="2087" xr:uid="{00000000-0005-0000-0000-000027080000}"/>
    <cellStyle name="Millares 2 2 4 2 19" xfId="2088" xr:uid="{00000000-0005-0000-0000-000028080000}"/>
    <cellStyle name="Millares 2 2 4 2 2" xfId="2089" xr:uid="{00000000-0005-0000-0000-000029080000}"/>
    <cellStyle name="Millares 2 2 4 2 20" xfId="2090" xr:uid="{00000000-0005-0000-0000-00002A080000}"/>
    <cellStyle name="Millares 2 2 4 2 3" xfId="2091" xr:uid="{00000000-0005-0000-0000-00002B080000}"/>
    <cellStyle name="Millares 2 2 4 2 4" xfId="2092" xr:uid="{00000000-0005-0000-0000-00002C080000}"/>
    <cellStyle name="Millares 2 2 4 2 5" xfId="2093" xr:uid="{00000000-0005-0000-0000-00002D080000}"/>
    <cellStyle name="Millares 2 2 4 2 6" xfId="2094" xr:uid="{00000000-0005-0000-0000-00002E080000}"/>
    <cellStyle name="Millares 2 2 4 2 7" xfId="2095" xr:uid="{00000000-0005-0000-0000-00002F080000}"/>
    <cellStyle name="Millares 2 2 4 2 8" xfId="2096" xr:uid="{00000000-0005-0000-0000-000030080000}"/>
    <cellStyle name="Millares 2 2 4 2 9" xfId="2097" xr:uid="{00000000-0005-0000-0000-000031080000}"/>
    <cellStyle name="Millares 2 2 4 20" xfId="2098" xr:uid="{00000000-0005-0000-0000-000032080000}"/>
    <cellStyle name="Millares 2 2 4 3" xfId="2099" xr:uid="{00000000-0005-0000-0000-000033080000}"/>
    <cellStyle name="Millares 2 2 4 4" xfId="2100" xr:uid="{00000000-0005-0000-0000-000034080000}"/>
    <cellStyle name="Millares 2 2 4 5" xfId="2101" xr:uid="{00000000-0005-0000-0000-000035080000}"/>
    <cellStyle name="Millares 2 2 4 6" xfId="2102" xr:uid="{00000000-0005-0000-0000-000036080000}"/>
    <cellStyle name="Millares 2 2 4 7" xfId="2103" xr:uid="{00000000-0005-0000-0000-000037080000}"/>
    <cellStyle name="Millares 2 2 4 8" xfId="2104" xr:uid="{00000000-0005-0000-0000-000038080000}"/>
    <cellStyle name="Millares 2 2 4 9" xfId="2105" xr:uid="{00000000-0005-0000-0000-000039080000}"/>
    <cellStyle name="Millares 2 2 40" xfId="2106" xr:uid="{00000000-0005-0000-0000-00003A080000}"/>
    <cellStyle name="Millares 2 2 41" xfId="2107" xr:uid="{00000000-0005-0000-0000-00003B080000}"/>
    <cellStyle name="Millares 2 2 42" xfId="2108" xr:uid="{00000000-0005-0000-0000-00003C080000}"/>
    <cellStyle name="Millares 2 2 43" xfId="2109" xr:uid="{00000000-0005-0000-0000-00003D080000}"/>
    <cellStyle name="Millares 2 2 44" xfId="2110" xr:uid="{00000000-0005-0000-0000-00003E080000}"/>
    <cellStyle name="Millares 2 2 45" xfId="2111" xr:uid="{00000000-0005-0000-0000-00003F080000}"/>
    <cellStyle name="Millares 2 2 46" xfId="2112" xr:uid="{00000000-0005-0000-0000-000040080000}"/>
    <cellStyle name="Millares 2 2 47" xfId="2113" xr:uid="{00000000-0005-0000-0000-000041080000}"/>
    <cellStyle name="Millares 2 2 48" xfId="2114" xr:uid="{00000000-0005-0000-0000-000042080000}"/>
    <cellStyle name="Millares 2 2 49" xfId="1487" xr:uid="{00000000-0005-0000-0000-0000CF050000}"/>
    <cellStyle name="Millares 2 2 5" xfId="2115" xr:uid="{00000000-0005-0000-0000-000043080000}"/>
    <cellStyle name="Millares 2 2 6" xfId="2116" xr:uid="{00000000-0005-0000-0000-000044080000}"/>
    <cellStyle name="Millares 2 2 7" xfId="2117" xr:uid="{00000000-0005-0000-0000-000045080000}"/>
    <cellStyle name="Millares 2 2 8" xfId="2118" xr:uid="{00000000-0005-0000-0000-000046080000}"/>
    <cellStyle name="Millares 2 2 9" xfId="2119" xr:uid="{00000000-0005-0000-0000-000047080000}"/>
    <cellStyle name="Millares 2 20" xfId="2120" xr:uid="{00000000-0005-0000-0000-000048080000}"/>
    <cellStyle name="Millares 2 21" xfId="1466" xr:uid="{00000000-0005-0000-0000-0000BA050000}"/>
    <cellStyle name="Millares 2 22" xfId="2121" xr:uid="{00000000-0005-0000-0000-000049080000}"/>
    <cellStyle name="Millares 2 24" xfId="2122" xr:uid="{00000000-0005-0000-0000-00004A080000}"/>
    <cellStyle name="Millares 2 26" xfId="2123" xr:uid="{00000000-0005-0000-0000-00004B080000}"/>
    <cellStyle name="Millares 2 28" xfId="2124" xr:uid="{00000000-0005-0000-0000-00004C080000}"/>
    <cellStyle name="Millares 2 3" xfId="384" xr:uid="{00000000-0005-0000-0000-000080010000}"/>
    <cellStyle name="Millares 2 3 2" xfId="2126" xr:uid="{00000000-0005-0000-0000-00004E080000}"/>
    <cellStyle name="Millares 2 3 3" xfId="2127" xr:uid="{00000000-0005-0000-0000-00004F080000}"/>
    <cellStyle name="Millares 2 3 4" xfId="2128" xr:uid="{00000000-0005-0000-0000-000050080000}"/>
    <cellStyle name="Millares 2 3 5" xfId="2129" xr:uid="{00000000-0005-0000-0000-000051080000}"/>
    <cellStyle name="Millares 2 3 6" xfId="2130" xr:uid="{00000000-0005-0000-0000-000052080000}"/>
    <cellStyle name="Millares 2 3 7" xfId="2125" xr:uid="{00000000-0005-0000-0000-00004D080000}"/>
    <cellStyle name="Millares 2 30" xfId="2131" xr:uid="{00000000-0005-0000-0000-000053080000}"/>
    <cellStyle name="Millares 2 32" xfId="2132" xr:uid="{00000000-0005-0000-0000-000054080000}"/>
    <cellStyle name="Millares 2 34" xfId="2133" xr:uid="{00000000-0005-0000-0000-000055080000}"/>
    <cellStyle name="Millares 2 36" xfId="2134" xr:uid="{00000000-0005-0000-0000-000056080000}"/>
    <cellStyle name="Millares 2 4" xfId="2135" xr:uid="{00000000-0005-0000-0000-000057080000}"/>
    <cellStyle name="Millares 2 4 2" xfId="2136" xr:uid="{00000000-0005-0000-0000-000058080000}"/>
    <cellStyle name="Millares 2 4 3" xfId="2137" xr:uid="{00000000-0005-0000-0000-000059080000}"/>
    <cellStyle name="Millares 2 4 4" xfId="2138" xr:uid="{00000000-0005-0000-0000-00005A080000}"/>
    <cellStyle name="Millares 2 4 5" xfId="2139" xr:uid="{00000000-0005-0000-0000-00005B080000}"/>
    <cellStyle name="Millares 2 4 6" xfId="2140" xr:uid="{00000000-0005-0000-0000-00005C080000}"/>
    <cellStyle name="Millares 2 4 7" xfId="2141" xr:uid="{00000000-0005-0000-0000-00005D080000}"/>
    <cellStyle name="Millares 2 4 8" xfId="2142" xr:uid="{00000000-0005-0000-0000-00005E080000}"/>
    <cellStyle name="Millares 2 5" xfId="2143" xr:uid="{00000000-0005-0000-0000-00005F080000}"/>
    <cellStyle name="Millares 2 6" xfId="2144" xr:uid="{00000000-0005-0000-0000-000060080000}"/>
    <cellStyle name="Millares 2 6 2" xfId="2145" xr:uid="{00000000-0005-0000-0000-000061080000}"/>
    <cellStyle name="Millares 2 7" xfId="2146" xr:uid="{00000000-0005-0000-0000-000062080000}"/>
    <cellStyle name="Millares 2 7 2" xfId="2147" xr:uid="{00000000-0005-0000-0000-000063080000}"/>
    <cellStyle name="Millares 2 7 3" xfId="2148" xr:uid="{00000000-0005-0000-0000-000064080000}"/>
    <cellStyle name="Millares 2 8" xfId="2149" xr:uid="{00000000-0005-0000-0000-000065080000}"/>
    <cellStyle name="Millares 2 8 2" xfId="2150" xr:uid="{00000000-0005-0000-0000-000066080000}"/>
    <cellStyle name="Millares 2 8 3" xfId="2151" xr:uid="{00000000-0005-0000-0000-000067080000}"/>
    <cellStyle name="Millares 2 9" xfId="2152" xr:uid="{00000000-0005-0000-0000-000068080000}"/>
    <cellStyle name="Millares 2 9 2" xfId="2153" xr:uid="{00000000-0005-0000-0000-000069080000}"/>
    <cellStyle name="Millares 2 9 3" xfId="2154" xr:uid="{00000000-0005-0000-0000-00006A080000}"/>
    <cellStyle name="Millares 20" xfId="2155" xr:uid="{00000000-0005-0000-0000-00006B080000}"/>
    <cellStyle name="Millares 20 2" xfId="2156" xr:uid="{00000000-0005-0000-0000-00006C080000}"/>
    <cellStyle name="Millares 21" xfId="2157" xr:uid="{00000000-0005-0000-0000-00006D080000}"/>
    <cellStyle name="Millares 21 2" xfId="2158" xr:uid="{00000000-0005-0000-0000-00006E080000}"/>
    <cellStyle name="Millares 22" xfId="2159" xr:uid="{00000000-0005-0000-0000-00006F080000}"/>
    <cellStyle name="Millares 28" xfId="2160" xr:uid="{00000000-0005-0000-0000-000070080000}"/>
    <cellStyle name="Millares 28 10" xfId="2161" xr:uid="{00000000-0005-0000-0000-000071080000}"/>
    <cellStyle name="Millares 28 11" xfId="2162" xr:uid="{00000000-0005-0000-0000-000072080000}"/>
    <cellStyle name="Millares 28 12" xfId="2163" xr:uid="{00000000-0005-0000-0000-000073080000}"/>
    <cellStyle name="Millares 28 13" xfId="2164" xr:uid="{00000000-0005-0000-0000-000074080000}"/>
    <cellStyle name="Millares 28 14" xfId="2165" xr:uid="{00000000-0005-0000-0000-000075080000}"/>
    <cellStyle name="Millares 28 15" xfId="2166" xr:uid="{00000000-0005-0000-0000-000076080000}"/>
    <cellStyle name="Millares 28 16" xfId="2167" xr:uid="{00000000-0005-0000-0000-000077080000}"/>
    <cellStyle name="Millares 28 17" xfId="2168" xr:uid="{00000000-0005-0000-0000-000078080000}"/>
    <cellStyle name="Millares 28 18" xfId="2169" xr:uid="{00000000-0005-0000-0000-000079080000}"/>
    <cellStyle name="Millares 28 19" xfId="2170" xr:uid="{00000000-0005-0000-0000-00007A080000}"/>
    <cellStyle name="Millares 28 2" xfId="2171" xr:uid="{00000000-0005-0000-0000-00007B080000}"/>
    <cellStyle name="Millares 28 2 2" xfId="2172" xr:uid="{00000000-0005-0000-0000-00007C080000}"/>
    <cellStyle name="Millares 28 2 3" xfId="2173" xr:uid="{00000000-0005-0000-0000-00007D080000}"/>
    <cellStyle name="Millares 28 20" xfId="2174" xr:uid="{00000000-0005-0000-0000-00007E080000}"/>
    <cellStyle name="Millares 28 21" xfId="2175" xr:uid="{00000000-0005-0000-0000-00007F080000}"/>
    <cellStyle name="Millares 28 22" xfId="2176" xr:uid="{00000000-0005-0000-0000-000080080000}"/>
    <cellStyle name="Millares 28 23" xfId="2177" xr:uid="{00000000-0005-0000-0000-000081080000}"/>
    <cellStyle name="Millares 28 24" xfId="2178" xr:uid="{00000000-0005-0000-0000-000082080000}"/>
    <cellStyle name="Millares 28 25" xfId="2179" xr:uid="{00000000-0005-0000-0000-000083080000}"/>
    <cellStyle name="Millares 28 3" xfId="2180" xr:uid="{00000000-0005-0000-0000-000084080000}"/>
    <cellStyle name="Millares 28 3 2" xfId="2181" xr:uid="{00000000-0005-0000-0000-000085080000}"/>
    <cellStyle name="Millares 28 3 3" xfId="2182" xr:uid="{00000000-0005-0000-0000-000086080000}"/>
    <cellStyle name="Millares 28 4" xfId="2183" xr:uid="{00000000-0005-0000-0000-000087080000}"/>
    <cellStyle name="Millares 28 5" xfId="2184" xr:uid="{00000000-0005-0000-0000-000088080000}"/>
    <cellStyle name="Millares 28 6" xfId="2185" xr:uid="{00000000-0005-0000-0000-000089080000}"/>
    <cellStyle name="Millares 28 7" xfId="2186" xr:uid="{00000000-0005-0000-0000-00008A080000}"/>
    <cellStyle name="Millares 28 8" xfId="2187" xr:uid="{00000000-0005-0000-0000-00008B080000}"/>
    <cellStyle name="Millares 28 9" xfId="2188" xr:uid="{00000000-0005-0000-0000-00008C080000}"/>
    <cellStyle name="Millares 29" xfId="2189" xr:uid="{00000000-0005-0000-0000-00008D080000}"/>
    <cellStyle name="Millares 29 10" xfId="2190" xr:uid="{00000000-0005-0000-0000-00008E080000}"/>
    <cellStyle name="Millares 29 11" xfId="2191" xr:uid="{00000000-0005-0000-0000-00008F080000}"/>
    <cellStyle name="Millares 29 12" xfId="2192" xr:uid="{00000000-0005-0000-0000-000090080000}"/>
    <cellStyle name="Millares 29 13" xfId="2193" xr:uid="{00000000-0005-0000-0000-000091080000}"/>
    <cellStyle name="Millares 29 14" xfId="2194" xr:uid="{00000000-0005-0000-0000-000092080000}"/>
    <cellStyle name="Millares 29 15" xfId="2195" xr:uid="{00000000-0005-0000-0000-000093080000}"/>
    <cellStyle name="Millares 29 16" xfId="2196" xr:uid="{00000000-0005-0000-0000-000094080000}"/>
    <cellStyle name="Millares 29 17" xfId="2197" xr:uid="{00000000-0005-0000-0000-000095080000}"/>
    <cellStyle name="Millares 29 18" xfId="2198" xr:uid="{00000000-0005-0000-0000-000096080000}"/>
    <cellStyle name="Millares 29 19" xfId="2199" xr:uid="{00000000-0005-0000-0000-000097080000}"/>
    <cellStyle name="Millares 29 2" xfId="2200" xr:uid="{00000000-0005-0000-0000-000098080000}"/>
    <cellStyle name="Millares 29 2 2" xfId="2201" xr:uid="{00000000-0005-0000-0000-000099080000}"/>
    <cellStyle name="Millares 29 2 3" xfId="2202" xr:uid="{00000000-0005-0000-0000-00009A080000}"/>
    <cellStyle name="Millares 29 20" xfId="2203" xr:uid="{00000000-0005-0000-0000-00009B080000}"/>
    <cellStyle name="Millares 29 21" xfId="2204" xr:uid="{00000000-0005-0000-0000-00009C080000}"/>
    <cellStyle name="Millares 29 22" xfId="2205" xr:uid="{00000000-0005-0000-0000-00009D080000}"/>
    <cellStyle name="Millares 29 23" xfId="2206" xr:uid="{00000000-0005-0000-0000-00009E080000}"/>
    <cellStyle name="Millares 29 24" xfId="2207" xr:uid="{00000000-0005-0000-0000-00009F080000}"/>
    <cellStyle name="Millares 29 25" xfId="2208" xr:uid="{00000000-0005-0000-0000-0000A0080000}"/>
    <cellStyle name="Millares 29 3" xfId="2209" xr:uid="{00000000-0005-0000-0000-0000A1080000}"/>
    <cellStyle name="Millares 29 3 2" xfId="2210" xr:uid="{00000000-0005-0000-0000-0000A2080000}"/>
    <cellStyle name="Millares 29 3 3" xfId="2211" xr:uid="{00000000-0005-0000-0000-0000A3080000}"/>
    <cellStyle name="Millares 29 4" xfId="2212" xr:uid="{00000000-0005-0000-0000-0000A4080000}"/>
    <cellStyle name="Millares 29 5" xfId="2213" xr:uid="{00000000-0005-0000-0000-0000A5080000}"/>
    <cellStyle name="Millares 29 6" xfId="2214" xr:uid="{00000000-0005-0000-0000-0000A6080000}"/>
    <cellStyle name="Millares 29 7" xfId="2215" xr:uid="{00000000-0005-0000-0000-0000A7080000}"/>
    <cellStyle name="Millares 29 8" xfId="2216" xr:uid="{00000000-0005-0000-0000-0000A8080000}"/>
    <cellStyle name="Millares 29 9" xfId="2217" xr:uid="{00000000-0005-0000-0000-0000A9080000}"/>
    <cellStyle name="Millares 3" xfId="385" xr:uid="{00000000-0005-0000-0000-000081010000}"/>
    <cellStyle name="Millares 3 10" xfId="2219" xr:uid="{00000000-0005-0000-0000-0000AB080000}"/>
    <cellStyle name="Millares 3 10 10" xfId="2220" xr:uid="{00000000-0005-0000-0000-0000AC080000}"/>
    <cellStyle name="Millares 3 10 11" xfId="2221" xr:uid="{00000000-0005-0000-0000-0000AD080000}"/>
    <cellStyle name="Millares 3 10 12" xfId="2222" xr:uid="{00000000-0005-0000-0000-0000AE080000}"/>
    <cellStyle name="Millares 3 10 13" xfId="2223" xr:uid="{00000000-0005-0000-0000-0000AF080000}"/>
    <cellStyle name="Millares 3 10 14" xfId="2224" xr:uid="{00000000-0005-0000-0000-0000B0080000}"/>
    <cellStyle name="Millares 3 10 15" xfId="2225" xr:uid="{00000000-0005-0000-0000-0000B1080000}"/>
    <cellStyle name="Millares 3 10 16" xfId="2226" xr:uid="{00000000-0005-0000-0000-0000B2080000}"/>
    <cellStyle name="Millares 3 10 17" xfId="2227" xr:uid="{00000000-0005-0000-0000-0000B3080000}"/>
    <cellStyle name="Millares 3 10 18" xfId="2228" xr:uid="{00000000-0005-0000-0000-0000B4080000}"/>
    <cellStyle name="Millares 3 10 19" xfId="2229" xr:uid="{00000000-0005-0000-0000-0000B5080000}"/>
    <cellStyle name="Millares 3 10 2" xfId="2230" xr:uid="{00000000-0005-0000-0000-0000B6080000}"/>
    <cellStyle name="Millares 3 10 2 10" xfId="2231" xr:uid="{00000000-0005-0000-0000-0000B7080000}"/>
    <cellStyle name="Millares 3 10 2 11" xfId="2232" xr:uid="{00000000-0005-0000-0000-0000B8080000}"/>
    <cellStyle name="Millares 3 10 2 12" xfId="2233" xr:uid="{00000000-0005-0000-0000-0000B9080000}"/>
    <cellStyle name="Millares 3 10 2 13" xfId="2234" xr:uid="{00000000-0005-0000-0000-0000BA080000}"/>
    <cellStyle name="Millares 3 10 2 14" xfId="2235" xr:uid="{00000000-0005-0000-0000-0000BB080000}"/>
    <cellStyle name="Millares 3 10 2 15" xfId="2236" xr:uid="{00000000-0005-0000-0000-0000BC080000}"/>
    <cellStyle name="Millares 3 10 2 16" xfId="2237" xr:uid="{00000000-0005-0000-0000-0000BD080000}"/>
    <cellStyle name="Millares 3 10 2 17" xfId="2238" xr:uid="{00000000-0005-0000-0000-0000BE080000}"/>
    <cellStyle name="Millares 3 10 2 2" xfId="2239" xr:uid="{00000000-0005-0000-0000-0000BF080000}"/>
    <cellStyle name="Millares 3 10 2 3" xfId="2240" xr:uid="{00000000-0005-0000-0000-0000C0080000}"/>
    <cellStyle name="Millares 3 10 2 3 2" xfId="2241" xr:uid="{00000000-0005-0000-0000-0000C1080000}"/>
    <cellStyle name="Millares 3 10 2 4" xfId="2242" xr:uid="{00000000-0005-0000-0000-0000C2080000}"/>
    <cellStyle name="Millares 3 10 2 5" xfId="2243" xr:uid="{00000000-0005-0000-0000-0000C3080000}"/>
    <cellStyle name="Millares 3 10 2 6" xfId="2244" xr:uid="{00000000-0005-0000-0000-0000C4080000}"/>
    <cellStyle name="Millares 3 10 2 7" xfId="2245" xr:uid="{00000000-0005-0000-0000-0000C5080000}"/>
    <cellStyle name="Millares 3 10 2 8" xfId="2246" xr:uid="{00000000-0005-0000-0000-0000C6080000}"/>
    <cellStyle name="Millares 3 10 2 9" xfId="2247" xr:uid="{00000000-0005-0000-0000-0000C7080000}"/>
    <cellStyle name="Millares 3 10 3" xfId="2248" xr:uid="{00000000-0005-0000-0000-0000C8080000}"/>
    <cellStyle name="Millares 3 10 4" xfId="2249" xr:uid="{00000000-0005-0000-0000-0000C9080000}"/>
    <cellStyle name="Millares 3 10 5" xfId="2250" xr:uid="{00000000-0005-0000-0000-0000CA080000}"/>
    <cellStyle name="Millares 3 10 6" xfId="2251" xr:uid="{00000000-0005-0000-0000-0000CB080000}"/>
    <cellStyle name="Millares 3 10 7" xfId="2252" xr:uid="{00000000-0005-0000-0000-0000CC080000}"/>
    <cellStyle name="Millares 3 10 8" xfId="2253" xr:uid="{00000000-0005-0000-0000-0000CD080000}"/>
    <cellStyle name="Millares 3 10 9" xfId="2254" xr:uid="{00000000-0005-0000-0000-0000CE080000}"/>
    <cellStyle name="Millares 3 11" xfId="2255" xr:uid="{00000000-0005-0000-0000-0000CF080000}"/>
    <cellStyle name="Millares 3 11 10" xfId="2256" xr:uid="{00000000-0005-0000-0000-0000D0080000}"/>
    <cellStyle name="Millares 3 11 11" xfId="2257" xr:uid="{00000000-0005-0000-0000-0000D1080000}"/>
    <cellStyle name="Millares 3 11 12" xfId="2258" xr:uid="{00000000-0005-0000-0000-0000D2080000}"/>
    <cellStyle name="Millares 3 11 13" xfId="2259" xr:uid="{00000000-0005-0000-0000-0000D3080000}"/>
    <cellStyle name="Millares 3 11 14" xfId="2260" xr:uid="{00000000-0005-0000-0000-0000D4080000}"/>
    <cellStyle name="Millares 3 11 15" xfId="2261" xr:uid="{00000000-0005-0000-0000-0000D5080000}"/>
    <cellStyle name="Millares 3 11 16" xfId="2262" xr:uid="{00000000-0005-0000-0000-0000D6080000}"/>
    <cellStyle name="Millares 3 11 17" xfId="2263" xr:uid="{00000000-0005-0000-0000-0000D7080000}"/>
    <cellStyle name="Millares 3 11 18" xfId="2264" xr:uid="{00000000-0005-0000-0000-0000D8080000}"/>
    <cellStyle name="Millares 3 11 19" xfId="2265" xr:uid="{00000000-0005-0000-0000-0000D9080000}"/>
    <cellStyle name="Millares 3 11 2" xfId="2266" xr:uid="{00000000-0005-0000-0000-0000DA080000}"/>
    <cellStyle name="Millares 3 11 2 10" xfId="2267" xr:uid="{00000000-0005-0000-0000-0000DB080000}"/>
    <cellStyle name="Millares 3 11 2 11" xfId="2268" xr:uid="{00000000-0005-0000-0000-0000DC080000}"/>
    <cellStyle name="Millares 3 11 2 12" xfId="2269" xr:uid="{00000000-0005-0000-0000-0000DD080000}"/>
    <cellStyle name="Millares 3 11 2 13" xfId="2270" xr:uid="{00000000-0005-0000-0000-0000DE080000}"/>
    <cellStyle name="Millares 3 11 2 14" xfId="2271" xr:uid="{00000000-0005-0000-0000-0000DF080000}"/>
    <cellStyle name="Millares 3 11 2 15" xfId="2272" xr:uid="{00000000-0005-0000-0000-0000E0080000}"/>
    <cellStyle name="Millares 3 11 2 16" xfId="2273" xr:uid="{00000000-0005-0000-0000-0000E1080000}"/>
    <cellStyle name="Millares 3 11 2 17" xfId="2274" xr:uid="{00000000-0005-0000-0000-0000E2080000}"/>
    <cellStyle name="Millares 3 11 2 2" xfId="2275" xr:uid="{00000000-0005-0000-0000-0000E3080000}"/>
    <cellStyle name="Millares 3 11 2 3" xfId="2276" xr:uid="{00000000-0005-0000-0000-0000E4080000}"/>
    <cellStyle name="Millares 3 11 2 3 2" xfId="2277" xr:uid="{00000000-0005-0000-0000-0000E5080000}"/>
    <cellStyle name="Millares 3 11 2 4" xfId="2278" xr:uid="{00000000-0005-0000-0000-0000E6080000}"/>
    <cellStyle name="Millares 3 11 2 5" xfId="2279" xr:uid="{00000000-0005-0000-0000-0000E7080000}"/>
    <cellStyle name="Millares 3 11 2 6" xfId="2280" xr:uid="{00000000-0005-0000-0000-0000E8080000}"/>
    <cellStyle name="Millares 3 11 2 7" xfId="2281" xr:uid="{00000000-0005-0000-0000-0000E9080000}"/>
    <cellStyle name="Millares 3 11 2 8" xfId="2282" xr:uid="{00000000-0005-0000-0000-0000EA080000}"/>
    <cellStyle name="Millares 3 11 2 9" xfId="2283" xr:uid="{00000000-0005-0000-0000-0000EB080000}"/>
    <cellStyle name="Millares 3 11 3" xfId="2284" xr:uid="{00000000-0005-0000-0000-0000EC080000}"/>
    <cellStyle name="Millares 3 11 4" xfId="2285" xr:uid="{00000000-0005-0000-0000-0000ED080000}"/>
    <cellStyle name="Millares 3 11 5" xfId="2286" xr:uid="{00000000-0005-0000-0000-0000EE080000}"/>
    <cellStyle name="Millares 3 11 6" xfId="2287" xr:uid="{00000000-0005-0000-0000-0000EF080000}"/>
    <cellStyle name="Millares 3 11 7" xfId="2288" xr:uid="{00000000-0005-0000-0000-0000F0080000}"/>
    <cellStyle name="Millares 3 11 8" xfId="2289" xr:uid="{00000000-0005-0000-0000-0000F1080000}"/>
    <cellStyle name="Millares 3 11 9" xfId="2290" xr:uid="{00000000-0005-0000-0000-0000F2080000}"/>
    <cellStyle name="Millares 3 12" xfId="2291" xr:uid="{00000000-0005-0000-0000-0000F3080000}"/>
    <cellStyle name="Millares 3 12 10" xfId="2292" xr:uid="{00000000-0005-0000-0000-0000F4080000}"/>
    <cellStyle name="Millares 3 12 11" xfId="2293" xr:uid="{00000000-0005-0000-0000-0000F5080000}"/>
    <cellStyle name="Millares 3 12 12" xfId="2294" xr:uid="{00000000-0005-0000-0000-0000F6080000}"/>
    <cellStyle name="Millares 3 12 13" xfId="2295" xr:uid="{00000000-0005-0000-0000-0000F7080000}"/>
    <cellStyle name="Millares 3 12 14" xfId="2296" xr:uid="{00000000-0005-0000-0000-0000F8080000}"/>
    <cellStyle name="Millares 3 12 15" xfId="2297" xr:uid="{00000000-0005-0000-0000-0000F9080000}"/>
    <cellStyle name="Millares 3 12 16" xfId="2298" xr:uid="{00000000-0005-0000-0000-0000FA080000}"/>
    <cellStyle name="Millares 3 12 17" xfId="2299" xr:uid="{00000000-0005-0000-0000-0000FB080000}"/>
    <cellStyle name="Millares 3 12 2" xfId="2300" xr:uid="{00000000-0005-0000-0000-0000FC080000}"/>
    <cellStyle name="Millares 3 12 3" xfId="2301" xr:uid="{00000000-0005-0000-0000-0000FD080000}"/>
    <cellStyle name="Millares 3 12 3 2" xfId="2302" xr:uid="{00000000-0005-0000-0000-0000FE080000}"/>
    <cellStyle name="Millares 3 12 4" xfId="2303" xr:uid="{00000000-0005-0000-0000-0000FF080000}"/>
    <cellStyle name="Millares 3 12 5" xfId="2304" xr:uid="{00000000-0005-0000-0000-000000090000}"/>
    <cellStyle name="Millares 3 12 6" xfId="2305" xr:uid="{00000000-0005-0000-0000-000001090000}"/>
    <cellStyle name="Millares 3 12 7" xfId="2306" xr:uid="{00000000-0005-0000-0000-000002090000}"/>
    <cellStyle name="Millares 3 12 8" xfId="2307" xr:uid="{00000000-0005-0000-0000-000003090000}"/>
    <cellStyle name="Millares 3 12 9" xfId="2308" xr:uid="{00000000-0005-0000-0000-000004090000}"/>
    <cellStyle name="Millares 3 13" xfId="2309" xr:uid="{00000000-0005-0000-0000-000005090000}"/>
    <cellStyle name="Millares 3 13 10" xfId="2310" xr:uid="{00000000-0005-0000-0000-000006090000}"/>
    <cellStyle name="Millares 3 13 11" xfId="2311" xr:uid="{00000000-0005-0000-0000-000007090000}"/>
    <cellStyle name="Millares 3 13 12" xfId="2312" xr:uid="{00000000-0005-0000-0000-000008090000}"/>
    <cellStyle name="Millares 3 13 13" xfId="2313" xr:uid="{00000000-0005-0000-0000-000009090000}"/>
    <cellStyle name="Millares 3 13 14" xfId="2314" xr:uid="{00000000-0005-0000-0000-00000A090000}"/>
    <cellStyle name="Millares 3 13 15" xfId="2315" xr:uid="{00000000-0005-0000-0000-00000B090000}"/>
    <cellStyle name="Millares 3 13 16" xfId="2316" xr:uid="{00000000-0005-0000-0000-00000C090000}"/>
    <cellStyle name="Millares 3 13 17" xfId="2317" xr:uid="{00000000-0005-0000-0000-00000D090000}"/>
    <cellStyle name="Millares 3 13 2" xfId="2318" xr:uid="{00000000-0005-0000-0000-00000E090000}"/>
    <cellStyle name="Millares 3 13 3" xfId="2319" xr:uid="{00000000-0005-0000-0000-00000F090000}"/>
    <cellStyle name="Millares 3 13 3 2" xfId="2320" xr:uid="{00000000-0005-0000-0000-000010090000}"/>
    <cellStyle name="Millares 3 13 4" xfId="2321" xr:uid="{00000000-0005-0000-0000-000011090000}"/>
    <cellStyle name="Millares 3 13 5" xfId="2322" xr:uid="{00000000-0005-0000-0000-000012090000}"/>
    <cellStyle name="Millares 3 13 6" xfId="2323" xr:uid="{00000000-0005-0000-0000-000013090000}"/>
    <cellStyle name="Millares 3 13 7" xfId="2324" xr:uid="{00000000-0005-0000-0000-000014090000}"/>
    <cellStyle name="Millares 3 13 8" xfId="2325" xr:uid="{00000000-0005-0000-0000-000015090000}"/>
    <cellStyle name="Millares 3 13 9" xfId="2326" xr:uid="{00000000-0005-0000-0000-000016090000}"/>
    <cellStyle name="Millares 3 14" xfId="2327" xr:uid="{00000000-0005-0000-0000-000017090000}"/>
    <cellStyle name="Millares 3 14 10" xfId="2328" xr:uid="{00000000-0005-0000-0000-000018090000}"/>
    <cellStyle name="Millares 3 14 11" xfId="2329" xr:uid="{00000000-0005-0000-0000-000019090000}"/>
    <cellStyle name="Millares 3 14 12" xfId="2330" xr:uid="{00000000-0005-0000-0000-00001A090000}"/>
    <cellStyle name="Millares 3 14 13" xfId="2331" xr:uid="{00000000-0005-0000-0000-00001B090000}"/>
    <cellStyle name="Millares 3 14 14" xfId="2332" xr:uid="{00000000-0005-0000-0000-00001C090000}"/>
    <cellStyle name="Millares 3 14 15" xfId="2333" xr:uid="{00000000-0005-0000-0000-00001D090000}"/>
    <cellStyle name="Millares 3 14 16" xfId="2334" xr:uid="{00000000-0005-0000-0000-00001E090000}"/>
    <cellStyle name="Millares 3 14 17" xfId="2335" xr:uid="{00000000-0005-0000-0000-00001F090000}"/>
    <cellStyle name="Millares 3 14 2" xfId="2336" xr:uid="{00000000-0005-0000-0000-000020090000}"/>
    <cellStyle name="Millares 3 14 3" xfId="2337" xr:uid="{00000000-0005-0000-0000-000021090000}"/>
    <cellStyle name="Millares 3 14 3 2" xfId="2338" xr:uid="{00000000-0005-0000-0000-000022090000}"/>
    <cellStyle name="Millares 3 14 4" xfId="2339" xr:uid="{00000000-0005-0000-0000-000023090000}"/>
    <cellStyle name="Millares 3 14 5" xfId="2340" xr:uid="{00000000-0005-0000-0000-000024090000}"/>
    <cellStyle name="Millares 3 14 6" xfId="2341" xr:uid="{00000000-0005-0000-0000-000025090000}"/>
    <cellStyle name="Millares 3 14 7" xfId="2342" xr:uid="{00000000-0005-0000-0000-000026090000}"/>
    <cellStyle name="Millares 3 14 8" xfId="2343" xr:uid="{00000000-0005-0000-0000-000027090000}"/>
    <cellStyle name="Millares 3 14 9" xfId="2344" xr:uid="{00000000-0005-0000-0000-000028090000}"/>
    <cellStyle name="Millares 3 15" xfId="2345" xr:uid="{00000000-0005-0000-0000-000029090000}"/>
    <cellStyle name="Millares 3 16" xfId="2346" xr:uid="{00000000-0005-0000-0000-00002A090000}"/>
    <cellStyle name="Millares 3 17" xfId="2347" xr:uid="{00000000-0005-0000-0000-00002B090000}"/>
    <cellStyle name="Millares 3 18" xfId="2348" xr:uid="{00000000-0005-0000-0000-00002C090000}"/>
    <cellStyle name="Millares 3 19" xfId="2349" xr:uid="{00000000-0005-0000-0000-00002D090000}"/>
    <cellStyle name="Millares 3 2" xfId="386" xr:uid="{00000000-0005-0000-0000-000082010000}"/>
    <cellStyle name="Millares 3 2 10" xfId="2351" xr:uid="{00000000-0005-0000-0000-00002F090000}"/>
    <cellStyle name="Millares 3 2 11" xfId="2352" xr:uid="{00000000-0005-0000-0000-000030090000}"/>
    <cellStyle name="Millares 3 2 12" xfId="2353" xr:uid="{00000000-0005-0000-0000-000031090000}"/>
    <cellStyle name="Millares 3 2 13" xfId="2354" xr:uid="{00000000-0005-0000-0000-000032090000}"/>
    <cellStyle name="Millares 3 2 14" xfId="2355" xr:uid="{00000000-0005-0000-0000-000033090000}"/>
    <cellStyle name="Millares 3 2 15" xfId="2356" xr:uid="{00000000-0005-0000-0000-000034090000}"/>
    <cellStyle name="Millares 3 2 16" xfId="2357" xr:uid="{00000000-0005-0000-0000-000035090000}"/>
    <cellStyle name="Millares 3 2 17" xfId="2358" xr:uid="{00000000-0005-0000-0000-000036090000}"/>
    <cellStyle name="Millares 3 2 18" xfId="2359" xr:uid="{00000000-0005-0000-0000-000037090000}"/>
    <cellStyle name="Millares 3 2 19" xfId="2360" xr:uid="{00000000-0005-0000-0000-000038090000}"/>
    <cellStyle name="Millares 3 2 2" xfId="2361" xr:uid="{00000000-0005-0000-0000-000039090000}"/>
    <cellStyle name="Millares 3 2 2 10" xfId="2362" xr:uid="{00000000-0005-0000-0000-00003A090000}"/>
    <cellStyle name="Millares 3 2 2 11" xfId="2363" xr:uid="{00000000-0005-0000-0000-00003B090000}"/>
    <cellStyle name="Millares 3 2 2 12" xfId="2364" xr:uid="{00000000-0005-0000-0000-00003C090000}"/>
    <cellStyle name="Millares 3 2 2 13" xfId="2365" xr:uid="{00000000-0005-0000-0000-00003D090000}"/>
    <cellStyle name="Millares 3 2 2 14" xfId="2366" xr:uid="{00000000-0005-0000-0000-00003E090000}"/>
    <cellStyle name="Millares 3 2 2 15" xfId="2367" xr:uid="{00000000-0005-0000-0000-00003F090000}"/>
    <cellStyle name="Millares 3 2 2 16" xfId="2368" xr:uid="{00000000-0005-0000-0000-000040090000}"/>
    <cellStyle name="Millares 3 2 2 17" xfId="2369" xr:uid="{00000000-0005-0000-0000-000041090000}"/>
    <cellStyle name="Millares 3 2 2 18" xfId="2370" xr:uid="{00000000-0005-0000-0000-000042090000}"/>
    <cellStyle name="Millares 3 2 2 2" xfId="2371" xr:uid="{00000000-0005-0000-0000-000043090000}"/>
    <cellStyle name="Millares 3 2 2 2 2" xfId="2372" xr:uid="{00000000-0005-0000-0000-000044090000}"/>
    <cellStyle name="Millares 3 2 2 2 2 2" xfId="2373" xr:uid="{00000000-0005-0000-0000-000045090000}"/>
    <cellStyle name="Millares 3 2 2 2 2 2 2" xfId="2374" xr:uid="{00000000-0005-0000-0000-000046090000}"/>
    <cellStyle name="Millares 3 2 2 2 2 2 2 2" xfId="2375" xr:uid="{00000000-0005-0000-0000-000047090000}"/>
    <cellStyle name="Millares 3 2 2 2 2 2 2 3" xfId="2376" xr:uid="{00000000-0005-0000-0000-000048090000}"/>
    <cellStyle name="Millares 3 2 2 2 2 2 3" xfId="2377" xr:uid="{00000000-0005-0000-0000-000049090000}"/>
    <cellStyle name="Millares 3 2 2 2 2 3" xfId="2378" xr:uid="{00000000-0005-0000-0000-00004A090000}"/>
    <cellStyle name="Millares 3 2 2 2 2 4" xfId="2379" xr:uid="{00000000-0005-0000-0000-00004B090000}"/>
    <cellStyle name="Millares 3 2 2 2 2 5" xfId="2380" xr:uid="{00000000-0005-0000-0000-00004C090000}"/>
    <cellStyle name="Millares 3 2 2 2 3" xfId="2381" xr:uid="{00000000-0005-0000-0000-00004D090000}"/>
    <cellStyle name="Millares 3 2 2 2 4" xfId="2382" xr:uid="{00000000-0005-0000-0000-00004E090000}"/>
    <cellStyle name="Millares 3 2 2 2 5" xfId="2383" xr:uid="{00000000-0005-0000-0000-00004F090000}"/>
    <cellStyle name="Millares 3 2 2 3" xfId="2384" xr:uid="{00000000-0005-0000-0000-000050090000}"/>
    <cellStyle name="Millares 3 2 2 4" xfId="2385" xr:uid="{00000000-0005-0000-0000-000051090000}"/>
    <cellStyle name="Millares 3 2 2 5" xfId="2386" xr:uid="{00000000-0005-0000-0000-000052090000}"/>
    <cellStyle name="Millares 3 2 2 5 10" xfId="2387" xr:uid="{00000000-0005-0000-0000-000053090000}"/>
    <cellStyle name="Millares 3 2 2 5 11" xfId="2388" xr:uid="{00000000-0005-0000-0000-000054090000}"/>
    <cellStyle name="Millares 3 2 2 5 12" xfId="2389" xr:uid="{00000000-0005-0000-0000-000055090000}"/>
    <cellStyle name="Millares 3 2 2 5 13" xfId="2390" xr:uid="{00000000-0005-0000-0000-000056090000}"/>
    <cellStyle name="Millares 3 2 2 5 14" xfId="2391" xr:uid="{00000000-0005-0000-0000-000057090000}"/>
    <cellStyle name="Millares 3 2 2 5 15" xfId="2392" xr:uid="{00000000-0005-0000-0000-000058090000}"/>
    <cellStyle name="Millares 3 2 2 5 16" xfId="2393" xr:uid="{00000000-0005-0000-0000-000059090000}"/>
    <cellStyle name="Millares 3 2 2 5 17" xfId="2394" xr:uid="{00000000-0005-0000-0000-00005A090000}"/>
    <cellStyle name="Millares 3 2 2 5 18" xfId="2395" xr:uid="{00000000-0005-0000-0000-00005B090000}"/>
    <cellStyle name="Millares 3 2 2 5 2" xfId="2396" xr:uid="{00000000-0005-0000-0000-00005C090000}"/>
    <cellStyle name="Millares 3 2 2 5 2 10" xfId="2397" xr:uid="{00000000-0005-0000-0000-00005D090000}"/>
    <cellStyle name="Millares 3 2 2 5 2 11" xfId="2398" xr:uid="{00000000-0005-0000-0000-00005E090000}"/>
    <cellStyle name="Millares 3 2 2 5 2 12" xfId="2399" xr:uid="{00000000-0005-0000-0000-00005F090000}"/>
    <cellStyle name="Millares 3 2 2 5 2 13" xfId="2400" xr:uid="{00000000-0005-0000-0000-000060090000}"/>
    <cellStyle name="Millares 3 2 2 5 2 14" xfId="2401" xr:uid="{00000000-0005-0000-0000-000061090000}"/>
    <cellStyle name="Millares 3 2 2 5 2 15" xfId="2402" xr:uid="{00000000-0005-0000-0000-000062090000}"/>
    <cellStyle name="Millares 3 2 2 5 2 2" xfId="2403" xr:uid="{00000000-0005-0000-0000-000063090000}"/>
    <cellStyle name="Millares 3 2 2 5 2 2 2" xfId="2404" xr:uid="{00000000-0005-0000-0000-000064090000}"/>
    <cellStyle name="Millares 3 2 2 5 2 2 3" xfId="2405" xr:uid="{00000000-0005-0000-0000-000065090000}"/>
    <cellStyle name="Millares 3 2 2 5 2 2 4" xfId="2406" xr:uid="{00000000-0005-0000-0000-000066090000}"/>
    <cellStyle name="Millares 3 2 2 5 2 2 5" xfId="2407" xr:uid="{00000000-0005-0000-0000-000067090000}"/>
    <cellStyle name="Millares 3 2 2 5 2 2 6" xfId="2408" xr:uid="{00000000-0005-0000-0000-000068090000}"/>
    <cellStyle name="Millares 3 2 2 5 2 3" xfId="2409" xr:uid="{00000000-0005-0000-0000-000069090000}"/>
    <cellStyle name="Millares 3 2 2 5 2 4" xfId="2410" xr:uid="{00000000-0005-0000-0000-00006A090000}"/>
    <cellStyle name="Millares 3 2 2 5 2 5" xfId="2411" xr:uid="{00000000-0005-0000-0000-00006B090000}"/>
    <cellStyle name="Millares 3 2 2 5 2 6" xfId="2412" xr:uid="{00000000-0005-0000-0000-00006C090000}"/>
    <cellStyle name="Millares 3 2 2 5 2 7" xfId="2413" xr:uid="{00000000-0005-0000-0000-00006D090000}"/>
    <cellStyle name="Millares 3 2 2 5 2 8" xfId="2414" xr:uid="{00000000-0005-0000-0000-00006E090000}"/>
    <cellStyle name="Millares 3 2 2 5 2 9" xfId="2415" xr:uid="{00000000-0005-0000-0000-00006F090000}"/>
    <cellStyle name="Millares 3 2 2 5 3" xfId="2416" xr:uid="{00000000-0005-0000-0000-000070090000}"/>
    <cellStyle name="Millares 3 2 2 5 3 10" xfId="2417" xr:uid="{00000000-0005-0000-0000-000071090000}"/>
    <cellStyle name="Millares 3 2 2 5 3 2" xfId="2418" xr:uid="{00000000-0005-0000-0000-000072090000}"/>
    <cellStyle name="Millares 3 2 2 5 3 3" xfId="2419" xr:uid="{00000000-0005-0000-0000-000073090000}"/>
    <cellStyle name="Millares 3 2 2 5 3 4" xfId="2420" xr:uid="{00000000-0005-0000-0000-000074090000}"/>
    <cellStyle name="Millares 3 2 2 5 3 5" xfId="2421" xr:uid="{00000000-0005-0000-0000-000075090000}"/>
    <cellStyle name="Millares 3 2 2 5 3 6" xfId="2422" xr:uid="{00000000-0005-0000-0000-000076090000}"/>
    <cellStyle name="Millares 3 2 2 5 3 7" xfId="2423" xr:uid="{00000000-0005-0000-0000-000077090000}"/>
    <cellStyle name="Millares 3 2 2 5 3 8" xfId="2424" xr:uid="{00000000-0005-0000-0000-000078090000}"/>
    <cellStyle name="Millares 3 2 2 5 3 9" xfId="2425" xr:uid="{00000000-0005-0000-0000-000079090000}"/>
    <cellStyle name="Millares 3 2 2 5 4" xfId="2426" xr:uid="{00000000-0005-0000-0000-00007A090000}"/>
    <cellStyle name="Millares 3 2 2 5 5" xfId="2427" xr:uid="{00000000-0005-0000-0000-00007B090000}"/>
    <cellStyle name="Millares 3 2 2 5 6" xfId="2428" xr:uid="{00000000-0005-0000-0000-00007C090000}"/>
    <cellStyle name="Millares 3 2 2 5 7" xfId="2429" xr:uid="{00000000-0005-0000-0000-00007D090000}"/>
    <cellStyle name="Millares 3 2 2 5 8" xfId="2430" xr:uid="{00000000-0005-0000-0000-00007E090000}"/>
    <cellStyle name="Millares 3 2 2 5 9" xfId="2431" xr:uid="{00000000-0005-0000-0000-00007F090000}"/>
    <cellStyle name="Millares 3 2 2 6" xfId="2432" xr:uid="{00000000-0005-0000-0000-000080090000}"/>
    <cellStyle name="Millares 3 2 2 7" xfId="2433" xr:uid="{00000000-0005-0000-0000-000081090000}"/>
    <cellStyle name="Millares 3 2 2 8" xfId="2434" xr:uid="{00000000-0005-0000-0000-000082090000}"/>
    <cellStyle name="Millares 3 2 2 9" xfId="2435" xr:uid="{00000000-0005-0000-0000-000083090000}"/>
    <cellStyle name="Millares 3 2 20" xfId="2436" xr:uid="{00000000-0005-0000-0000-000084090000}"/>
    <cellStyle name="Millares 3 2 21" xfId="2437" xr:uid="{00000000-0005-0000-0000-000085090000}"/>
    <cellStyle name="Millares 3 2 22" xfId="2438" xr:uid="{00000000-0005-0000-0000-000086090000}"/>
    <cellStyle name="Millares 3 2 23" xfId="2439" xr:uid="{00000000-0005-0000-0000-000087090000}"/>
    <cellStyle name="Millares 3 2 24" xfId="2440" xr:uid="{00000000-0005-0000-0000-000088090000}"/>
    <cellStyle name="Millares 3 2 25" xfId="2350" xr:uid="{00000000-0005-0000-0000-00002E090000}"/>
    <cellStyle name="Millares 3 2 3" xfId="2441" xr:uid="{00000000-0005-0000-0000-000089090000}"/>
    <cellStyle name="Millares 3 2 4" xfId="2442" xr:uid="{00000000-0005-0000-0000-00008A090000}"/>
    <cellStyle name="Millares 3 2 5" xfId="2443" xr:uid="{00000000-0005-0000-0000-00008B090000}"/>
    <cellStyle name="Millares 3 2 6" xfId="2444" xr:uid="{00000000-0005-0000-0000-00008C090000}"/>
    <cellStyle name="Millares 3 2 7" xfId="2445" xr:uid="{00000000-0005-0000-0000-00008D090000}"/>
    <cellStyle name="Millares 3 2 8" xfId="2446" xr:uid="{00000000-0005-0000-0000-00008E090000}"/>
    <cellStyle name="Millares 3 2 9" xfId="2447" xr:uid="{00000000-0005-0000-0000-00008F090000}"/>
    <cellStyle name="Millares 3 20" xfId="2448" xr:uid="{00000000-0005-0000-0000-000090090000}"/>
    <cellStyle name="Millares 3 21" xfId="2449" xr:uid="{00000000-0005-0000-0000-000091090000}"/>
    <cellStyle name="Millares 3 22" xfId="2450" xr:uid="{00000000-0005-0000-0000-000092090000}"/>
    <cellStyle name="Millares 3 23" xfId="2451" xr:uid="{00000000-0005-0000-0000-000093090000}"/>
    <cellStyle name="Millares 3 24" xfId="2452" xr:uid="{00000000-0005-0000-0000-000094090000}"/>
    <cellStyle name="Millares 3 25" xfId="2453" xr:uid="{00000000-0005-0000-0000-000095090000}"/>
    <cellStyle name="Millares 3 26" xfId="2454" xr:uid="{00000000-0005-0000-0000-000096090000}"/>
    <cellStyle name="Millares 3 27" xfId="2455" xr:uid="{00000000-0005-0000-0000-000097090000}"/>
    <cellStyle name="Millares 3 28" xfId="2456" xr:uid="{00000000-0005-0000-0000-000098090000}"/>
    <cellStyle name="Millares 3 29" xfId="2457" xr:uid="{00000000-0005-0000-0000-000099090000}"/>
    <cellStyle name="Millares 3 3" xfId="2458" xr:uid="{00000000-0005-0000-0000-00009A090000}"/>
    <cellStyle name="Millares 3 30" xfId="2459" xr:uid="{00000000-0005-0000-0000-00009B090000}"/>
    <cellStyle name="Millares 3 31" xfId="2218" xr:uid="{00000000-0005-0000-0000-0000AA080000}"/>
    <cellStyle name="Millares 3 4" xfId="2460" xr:uid="{00000000-0005-0000-0000-00009C090000}"/>
    <cellStyle name="Millares 3 5" xfId="2461" xr:uid="{00000000-0005-0000-0000-00009D090000}"/>
    <cellStyle name="Millares 3 6" xfId="2462" xr:uid="{00000000-0005-0000-0000-00009E090000}"/>
    <cellStyle name="Millares 3 7" xfId="2463" xr:uid="{00000000-0005-0000-0000-00009F090000}"/>
    <cellStyle name="Millares 3 8" xfId="2464" xr:uid="{00000000-0005-0000-0000-0000A0090000}"/>
    <cellStyle name="Millares 3 9" xfId="2465" xr:uid="{00000000-0005-0000-0000-0000A1090000}"/>
    <cellStyle name="Millares 30" xfId="2466" xr:uid="{00000000-0005-0000-0000-0000A2090000}"/>
    <cellStyle name="Millares 30 10" xfId="2467" xr:uid="{00000000-0005-0000-0000-0000A3090000}"/>
    <cellStyle name="Millares 30 11" xfId="2468" xr:uid="{00000000-0005-0000-0000-0000A4090000}"/>
    <cellStyle name="Millares 30 12" xfId="2469" xr:uid="{00000000-0005-0000-0000-0000A5090000}"/>
    <cellStyle name="Millares 30 13" xfId="2470" xr:uid="{00000000-0005-0000-0000-0000A6090000}"/>
    <cellStyle name="Millares 30 14" xfId="2471" xr:uid="{00000000-0005-0000-0000-0000A7090000}"/>
    <cellStyle name="Millares 30 15" xfId="2472" xr:uid="{00000000-0005-0000-0000-0000A8090000}"/>
    <cellStyle name="Millares 30 16" xfId="2473" xr:uid="{00000000-0005-0000-0000-0000A9090000}"/>
    <cellStyle name="Millares 30 17" xfId="2474" xr:uid="{00000000-0005-0000-0000-0000AA090000}"/>
    <cellStyle name="Millares 30 18" xfId="2475" xr:uid="{00000000-0005-0000-0000-0000AB090000}"/>
    <cellStyle name="Millares 30 19" xfId="2476" xr:uid="{00000000-0005-0000-0000-0000AC090000}"/>
    <cellStyle name="Millares 30 2" xfId="2477" xr:uid="{00000000-0005-0000-0000-0000AD090000}"/>
    <cellStyle name="Millares 30 2 2" xfId="2478" xr:uid="{00000000-0005-0000-0000-0000AE090000}"/>
    <cellStyle name="Millares 30 2 3" xfId="2479" xr:uid="{00000000-0005-0000-0000-0000AF090000}"/>
    <cellStyle name="Millares 30 20" xfId="2480" xr:uid="{00000000-0005-0000-0000-0000B0090000}"/>
    <cellStyle name="Millares 30 21" xfId="2481" xr:uid="{00000000-0005-0000-0000-0000B1090000}"/>
    <cellStyle name="Millares 30 22" xfId="2482" xr:uid="{00000000-0005-0000-0000-0000B2090000}"/>
    <cellStyle name="Millares 30 23" xfId="2483" xr:uid="{00000000-0005-0000-0000-0000B3090000}"/>
    <cellStyle name="Millares 30 24" xfId="2484" xr:uid="{00000000-0005-0000-0000-0000B4090000}"/>
    <cellStyle name="Millares 30 25" xfId="2485" xr:uid="{00000000-0005-0000-0000-0000B5090000}"/>
    <cellStyle name="Millares 30 3" xfId="2486" xr:uid="{00000000-0005-0000-0000-0000B6090000}"/>
    <cellStyle name="Millares 30 3 2" xfId="2487" xr:uid="{00000000-0005-0000-0000-0000B7090000}"/>
    <cellStyle name="Millares 30 3 3" xfId="2488" xr:uid="{00000000-0005-0000-0000-0000B8090000}"/>
    <cellStyle name="Millares 30 4" xfId="2489" xr:uid="{00000000-0005-0000-0000-0000B9090000}"/>
    <cellStyle name="Millares 30 5" xfId="2490" xr:uid="{00000000-0005-0000-0000-0000BA090000}"/>
    <cellStyle name="Millares 30 6" xfId="2491" xr:uid="{00000000-0005-0000-0000-0000BB090000}"/>
    <cellStyle name="Millares 30 7" xfId="2492" xr:uid="{00000000-0005-0000-0000-0000BC090000}"/>
    <cellStyle name="Millares 30 8" xfId="2493" xr:uid="{00000000-0005-0000-0000-0000BD090000}"/>
    <cellStyle name="Millares 30 9" xfId="2494" xr:uid="{00000000-0005-0000-0000-0000BE090000}"/>
    <cellStyle name="Millares 4" xfId="387" xr:uid="{00000000-0005-0000-0000-000083010000}"/>
    <cellStyle name="Millares 4 2" xfId="2495" xr:uid="{00000000-0005-0000-0000-0000BF090000}"/>
    <cellStyle name="Millares 4 3" xfId="2496" xr:uid="{00000000-0005-0000-0000-0000C0090000}"/>
    <cellStyle name="Millares 5" xfId="2497" xr:uid="{00000000-0005-0000-0000-0000C1090000}"/>
    <cellStyle name="Millares 5 10" xfId="2498" xr:uid="{00000000-0005-0000-0000-0000C2090000}"/>
    <cellStyle name="Millares 5 11" xfId="2499" xr:uid="{00000000-0005-0000-0000-0000C3090000}"/>
    <cellStyle name="Millares 5 12" xfId="2500" xr:uid="{00000000-0005-0000-0000-0000C4090000}"/>
    <cellStyle name="Millares 5 13" xfId="2501" xr:uid="{00000000-0005-0000-0000-0000C5090000}"/>
    <cellStyle name="Millares 5 14" xfId="2502" xr:uid="{00000000-0005-0000-0000-0000C6090000}"/>
    <cellStyle name="Millares 5 15" xfId="2503" xr:uid="{00000000-0005-0000-0000-0000C7090000}"/>
    <cellStyle name="Millares 5 16" xfId="2504" xr:uid="{00000000-0005-0000-0000-0000C8090000}"/>
    <cellStyle name="Millares 5 17" xfId="2505" xr:uid="{00000000-0005-0000-0000-0000C9090000}"/>
    <cellStyle name="Millares 5 18" xfId="2506" xr:uid="{00000000-0005-0000-0000-0000CA090000}"/>
    <cellStyle name="Millares 5 19" xfId="2507" xr:uid="{00000000-0005-0000-0000-0000CB090000}"/>
    <cellStyle name="Millares 5 2" xfId="2508" xr:uid="{00000000-0005-0000-0000-0000CC090000}"/>
    <cellStyle name="Millares 5 2 2" xfId="2509" xr:uid="{00000000-0005-0000-0000-0000CD090000}"/>
    <cellStyle name="Millares 5 20" xfId="2510" xr:uid="{00000000-0005-0000-0000-0000CE090000}"/>
    <cellStyle name="Millares 5 21" xfId="2511" xr:uid="{00000000-0005-0000-0000-0000CF090000}"/>
    <cellStyle name="Millares 5 22" xfId="2512" xr:uid="{00000000-0005-0000-0000-0000D0090000}"/>
    <cellStyle name="Millares 5 23" xfId="2513" xr:uid="{00000000-0005-0000-0000-0000D1090000}"/>
    <cellStyle name="Millares 5 24" xfId="2514" xr:uid="{00000000-0005-0000-0000-0000D2090000}"/>
    <cellStyle name="Millares 5 25" xfId="2515" xr:uid="{00000000-0005-0000-0000-0000D3090000}"/>
    <cellStyle name="Millares 5 26" xfId="2516" xr:uid="{00000000-0005-0000-0000-0000D4090000}"/>
    <cellStyle name="Millares 5 3" xfId="2517" xr:uid="{00000000-0005-0000-0000-0000D5090000}"/>
    <cellStyle name="Millares 5 4" xfId="2518" xr:uid="{00000000-0005-0000-0000-0000D6090000}"/>
    <cellStyle name="Millares 5 5" xfId="2519" xr:uid="{00000000-0005-0000-0000-0000D7090000}"/>
    <cellStyle name="Millares 5 6" xfId="2520" xr:uid="{00000000-0005-0000-0000-0000D8090000}"/>
    <cellStyle name="Millares 5 7" xfId="2521" xr:uid="{00000000-0005-0000-0000-0000D9090000}"/>
    <cellStyle name="Millares 5 8" xfId="2522" xr:uid="{00000000-0005-0000-0000-0000DA090000}"/>
    <cellStyle name="Millares 5 9" xfId="2523" xr:uid="{00000000-0005-0000-0000-0000DB090000}"/>
    <cellStyle name="Millares 6" xfId="2524" xr:uid="{00000000-0005-0000-0000-0000DC090000}"/>
    <cellStyle name="Millares 6 2" xfId="2525" xr:uid="{00000000-0005-0000-0000-0000DD090000}"/>
    <cellStyle name="Millares 7" xfId="2526" xr:uid="{00000000-0005-0000-0000-0000DE090000}"/>
    <cellStyle name="Millares 7 10" xfId="2527" xr:uid="{00000000-0005-0000-0000-0000DF090000}"/>
    <cellStyle name="Millares 7 11" xfId="2528" xr:uid="{00000000-0005-0000-0000-0000E0090000}"/>
    <cellStyle name="Millares 7 12" xfId="2529" xr:uid="{00000000-0005-0000-0000-0000E1090000}"/>
    <cellStyle name="Millares 7 13" xfId="2530" xr:uid="{00000000-0005-0000-0000-0000E2090000}"/>
    <cellStyle name="Millares 7 14" xfId="2531" xr:uid="{00000000-0005-0000-0000-0000E3090000}"/>
    <cellStyle name="Millares 7 15" xfId="2532" xr:uid="{00000000-0005-0000-0000-0000E4090000}"/>
    <cellStyle name="Millares 7 16" xfId="2533" xr:uid="{00000000-0005-0000-0000-0000E5090000}"/>
    <cellStyle name="Millares 7 17" xfId="2534" xr:uid="{00000000-0005-0000-0000-0000E6090000}"/>
    <cellStyle name="Millares 7 18" xfId="2535" xr:uid="{00000000-0005-0000-0000-0000E7090000}"/>
    <cellStyle name="Millares 7 19" xfId="2536" xr:uid="{00000000-0005-0000-0000-0000E8090000}"/>
    <cellStyle name="Millares 7 2" xfId="2537" xr:uid="{00000000-0005-0000-0000-0000E9090000}"/>
    <cellStyle name="Millares 7 20" xfId="2538" xr:uid="{00000000-0005-0000-0000-0000EA090000}"/>
    <cellStyle name="Millares 7 21" xfId="2539" xr:uid="{00000000-0005-0000-0000-0000EB090000}"/>
    <cellStyle name="Millares 7 22" xfId="2540" xr:uid="{00000000-0005-0000-0000-0000EC090000}"/>
    <cellStyle name="Millares 7 23" xfId="2541" xr:uid="{00000000-0005-0000-0000-0000ED090000}"/>
    <cellStyle name="Millares 7 24" xfId="2542" xr:uid="{00000000-0005-0000-0000-0000EE090000}"/>
    <cellStyle name="Millares 7 3" xfId="2543" xr:uid="{00000000-0005-0000-0000-0000EF090000}"/>
    <cellStyle name="Millares 7 4" xfId="2544" xr:uid="{00000000-0005-0000-0000-0000F0090000}"/>
    <cellStyle name="Millares 7 5" xfId="2545" xr:uid="{00000000-0005-0000-0000-0000F1090000}"/>
    <cellStyle name="Millares 7 6" xfId="2546" xr:uid="{00000000-0005-0000-0000-0000F2090000}"/>
    <cellStyle name="Millares 7 7" xfId="2547" xr:uid="{00000000-0005-0000-0000-0000F3090000}"/>
    <cellStyle name="Millares 7 8" xfId="2548" xr:uid="{00000000-0005-0000-0000-0000F4090000}"/>
    <cellStyle name="Millares 7 9" xfId="2549" xr:uid="{00000000-0005-0000-0000-0000F5090000}"/>
    <cellStyle name="Millares 8" xfId="2550" xr:uid="{00000000-0005-0000-0000-0000F6090000}"/>
    <cellStyle name="Millares 8 10" xfId="2551" xr:uid="{00000000-0005-0000-0000-0000F7090000}"/>
    <cellStyle name="Millares 8 11" xfId="2552" xr:uid="{00000000-0005-0000-0000-0000F8090000}"/>
    <cellStyle name="Millares 8 12" xfId="2553" xr:uid="{00000000-0005-0000-0000-0000F9090000}"/>
    <cellStyle name="Millares 8 13" xfId="2554" xr:uid="{00000000-0005-0000-0000-0000FA090000}"/>
    <cellStyle name="Millares 8 14" xfId="2555" xr:uid="{00000000-0005-0000-0000-0000FB090000}"/>
    <cellStyle name="Millares 8 15" xfId="2556" xr:uid="{00000000-0005-0000-0000-0000FC090000}"/>
    <cellStyle name="Millares 8 16" xfId="2557" xr:uid="{00000000-0005-0000-0000-0000FD090000}"/>
    <cellStyle name="Millares 8 17" xfId="2558" xr:uid="{00000000-0005-0000-0000-0000FE090000}"/>
    <cellStyle name="Millares 8 18" xfId="2559" xr:uid="{00000000-0005-0000-0000-0000FF090000}"/>
    <cellStyle name="Millares 8 19" xfId="2560" xr:uid="{00000000-0005-0000-0000-0000000A0000}"/>
    <cellStyle name="Millares 8 2" xfId="2561" xr:uid="{00000000-0005-0000-0000-0000010A0000}"/>
    <cellStyle name="Millares 8 20" xfId="2562" xr:uid="{00000000-0005-0000-0000-0000020A0000}"/>
    <cellStyle name="Millares 8 21" xfId="2563" xr:uid="{00000000-0005-0000-0000-0000030A0000}"/>
    <cellStyle name="Millares 8 22" xfId="2564" xr:uid="{00000000-0005-0000-0000-0000040A0000}"/>
    <cellStyle name="Millares 8 23" xfId="2565" xr:uid="{00000000-0005-0000-0000-0000050A0000}"/>
    <cellStyle name="Millares 8 24" xfId="2566" xr:uid="{00000000-0005-0000-0000-0000060A0000}"/>
    <cellStyle name="Millares 8 3" xfId="2567" xr:uid="{00000000-0005-0000-0000-0000070A0000}"/>
    <cellStyle name="Millares 8 4" xfId="2568" xr:uid="{00000000-0005-0000-0000-0000080A0000}"/>
    <cellStyle name="Millares 8 5" xfId="2569" xr:uid="{00000000-0005-0000-0000-0000090A0000}"/>
    <cellStyle name="Millares 8 6" xfId="2570" xr:uid="{00000000-0005-0000-0000-00000A0A0000}"/>
    <cellStyle name="Millares 8 7" xfId="2571" xr:uid="{00000000-0005-0000-0000-00000B0A0000}"/>
    <cellStyle name="Millares 8 8" xfId="2572" xr:uid="{00000000-0005-0000-0000-00000C0A0000}"/>
    <cellStyle name="Millares 8 9" xfId="2573" xr:uid="{00000000-0005-0000-0000-00000D0A0000}"/>
    <cellStyle name="Millares 9" xfId="2574" xr:uid="{00000000-0005-0000-0000-00000E0A0000}"/>
    <cellStyle name="Moneda" xfId="388" builtinId="4"/>
    <cellStyle name="Moneda 2" xfId="389" xr:uid="{00000000-0005-0000-0000-000085010000}"/>
    <cellStyle name="Moneda 2 10" xfId="390" xr:uid="{00000000-0005-0000-0000-000086010000}"/>
    <cellStyle name="Moneda 2 10 2" xfId="546" xr:uid="{00000000-0005-0000-0000-000022020000}"/>
    <cellStyle name="Moneda 2 11" xfId="39540" xr:uid="{00000000-0005-0000-0000-0000749A0000}"/>
    <cellStyle name="Moneda 2 2" xfId="545" xr:uid="{00000000-0005-0000-0000-000021020000}"/>
    <cellStyle name="Moneda 2 2 2" xfId="391" xr:uid="{00000000-0005-0000-0000-000087010000}"/>
    <cellStyle name="Moneda 2 2 2 2" xfId="547" xr:uid="{00000000-0005-0000-0000-000023020000}"/>
    <cellStyle name="Moneda 2 2 3" xfId="2576" xr:uid="{00000000-0005-0000-0000-0000100A0000}"/>
    <cellStyle name="Moneda 2 2 4" xfId="2575" xr:uid="{00000000-0005-0000-0000-00000F0A0000}"/>
    <cellStyle name="Moneda 2 3" xfId="2577" xr:uid="{00000000-0005-0000-0000-0000110A0000}"/>
    <cellStyle name="Moneda 2 3 2" xfId="2578" xr:uid="{00000000-0005-0000-0000-0000120A0000}"/>
    <cellStyle name="Moneda 2 4" xfId="2579" xr:uid="{00000000-0005-0000-0000-0000130A0000}"/>
    <cellStyle name="Moneda 2 4 2" xfId="2580" xr:uid="{00000000-0005-0000-0000-0000140A0000}"/>
    <cellStyle name="Moneda 2 5" xfId="2581" xr:uid="{00000000-0005-0000-0000-0000150A0000}"/>
    <cellStyle name="Moneda 2 5 2" xfId="2582" xr:uid="{00000000-0005-0000-0000-0000160A0000}"/>
    <cellStyle name="Moneda 2 6" xfId="2583" xr:uid="{00000000-0005-0000-0000-0000170A0000}"/>
    <cellStyle name="Moneda 2 6 2" xfId="2584" xr:uid="{00000000-0005-0000-0000-0000180A0000}"/>
    <cellStyle name="Moneda 2 7" xfId="2585" xr:uid="{00000000-0005-0000-0000-0000190A0000}"/>
    <cellStyle name="Moneda 2 7 2" xfId="2586" xr:uid="{00000000-0005-0000-0000-00001A0A0000}"/>
    <cellStyle name="Moneda 2 8" xfId="2587" xr:uid="{00000000-0005-0000-0000-00001B0A0000}"/>
    <cellStyle name="Moneda 2 8 2" xfId="2588" xr:uid="{00000000-0005-0000-0000-00001C0A0000}"/>
    <cellStyle name="Moneda 2 9" xfId="2589" xr:uid="{00000000-0005-0000-0000-00001D0A0000}"/>
    <cellStyle name="Moneda 26" xfId="2590" xr:uid="{00000000-0005-0000-0000-00001E0A0000}"/>
    <cellStyle name="Moneda 26 2" xfId="2591" xr:uid="{00000000-0005-0000-0000-00001F0A0000}"/>
    <cellStyle name="Moneda 26 2 2" xfId="2592" xr:uid="{00000000-0005-0000-0000-0000200A0000}"/>
    <cellStyle name="Moneda 26 2 3" xfId="2593" xr:uid="{00000000-0005-0000-0000-0000210A0000}"/>
    <cellStyle name="Moneda 26 3" xfId="2594" xr:uid="{00000000-0005-0000-0000-0000220A0000}"/>
    <cellStyle name="Moneda 26 3 2" xfId="2595" xr:uid="{00000000-0005-0000-0000-0000230A0000}"/>
    <cellStyle name="Moneda 26 3 3" xfId="2596" xr:uid="{00000000-0005-0000-0000-0000240A0000}"/>
    <cellStyle name="Moneda 26 4" xfId="2597" xr:uid="{00000000-0005-0000-0000-0000250A0000}"/>
    <cellStyle name="Moneda 3" xfId="544" xr:uid="{00000000-0005-0000-0000-000020020000}"/>
    <cellStyle name="Moneda 3 2" xfId="2599" xr:uid="{00000000-0005-0000-0000-0000270A0000}"/>
    <cellStyle name="Moneda 3 3" xfId="2600" xr:uid="{00000000-0005-0000-0000-0000280A0000}"/>
    <cellStyle name="Moneda 3 4" xfId="2601" xr:uid="{00000000-0005-0000-0000-0000290A0000}"/>
    <cellStyle name="Moneda 3 5" xfId="2602" xr:uid="{00000000-0005-0000-0000-00002A0A0000}"/>
    <cellStyle name="Moneda 3 6" xfId="2603" xr:uid="{00000000-0005-0000-0000-00002B0A0000}"/>
    <cellStyle name="Moneda 3 7" xfId="2604" xr:uid="{00000000-0005-0000-0000-00002C0A0000}"/>
    <cellStyle name="Moneda 3 8" xfId="2605" xr:uid="{00000000-0005-0000-0000-00002D0A0000}"/>
    <cellStyle name="Moneda 3 9" xfId="2598" xr:uid="{00000000-0005-0000-0000-0000260A0000}"/>
    <cellStyle name="Moneda 4" xfId="392" xr:uid="{00000000-0005-0000-0000-000088010000}"/>
    <cellStyle name="Moneda 4 2" xfId="548" xr:uid="{00000000-0005-0000-0000-000024020000}"/>
    <cellStyle name="Moneda 5" xfId="551" xr:uid="{00000000-0005-0000-0000-000027020000}"/>
    <cellStyle name="Neutral 10" xfId="393" xr:uid="{00000000-0005-0000-0000-000089010000}"/>
    <cellStyle name="Neutral 11" xfId="394" xr:uid="{00000000-0005-0000-0000-00008A010000}"/>
    <cellStyle name="Neutral 12" xfId="395" xr:uid="{00000000-0005-0000-0000-00008B010000}"/>
    <cellStyle name="Neutral 2" xfId="396" xr:uid="{00000000-0005-0000-0000-00008C010000}"/>
    <cellStyle name="Neutral 3" xfId="397" xr:uid="{00000000-0005-0000-0000-00008D010000}"/>
    <cellStyle name="Neutral 4" xfId="398" xr:uid="{00000000-0005-0000-0000-00008E010000}"/>
    <cellStyle name="Neutral 5" xfId="399" xr:uid="{00000000-0005-0000-0000-00008F010000}"/>
    <cellStyle name="Neutral 6" xfId="400" xr:uid="{00000000-0005-0000-0000-000090010000}"/>
    <cellStyle name="Neutral 7" xfId="401" xr:uid="{00000000-0005-0000-0000-000091010000}"/>
    <cellStyle name="Neutral 8" xfId="402" xr:uid="{00000000-0005-0000-0000-000092010000}"/>
    <cellStyle name="Neutral 9" xfId="403" xr:uid="{00000000-0005-0000-0000-000093010000}"/>
    <cellStyle name="Normal" xfId="0" builtinId="0"/>
    <cellStyle name="Normal 10" xfId="404" xr:uid="{00000000-0005-0000-0000-000094010000}"/>
    <cellStyle name="Normal 10 10" xfId="2607" xr:uid="{00000000-0005-0000-0000-00002F0A0000}"/>
    <cellStyle name="Normal 10 11" xfId="2608" xr:uid="{00000000-0005-0000-0000-0000300A0000}"/>
    <cellStyle name="Normal 10 12" xfId="2609" xr:uid="{00000000-0005-0000-0000-0000310A0000}"/>
    <cellStyle name="Normal 10 13" xfId="2610" xr:uid="{00000000-0005-0000-0000-0000320A0000}"/>
    <cellStyle name="Normal 10 14" xfId="2611" xr:uid="{00000000-0005-0000-0000-0000330A0000}"/>
    <cellStyle name="Normal 10 15" xfId="2612" xr:uid="{00000000-0005-0000-0000-0000340A0000}"/>
    <cellStyle name="Normal 10 16" xfId="2613" xr:uid="{00000000-0005-0000-0000-0000350A0000}"/>
    <cellStyle name="Normal 10 17" xfId="2614" xr:uid="{00000000-0005-0000-0000-0000360A0000}"/>
    <cellStyle name="Normal 10 18" xfId="2615" xr:uid="{00000000-0005-0000-0000-0000370A0000}"/>
    <cellStyle name="Normal 10 19" xfId="2616" xr:uid="{00000000-0005-0000-0000-0000380A0000}"/>
    <cellStyle name="Normal 10 2" xfId="2617" xr:uid="{00000000-0005-0000-0000-0000390A0000}"/>
    <cellStyle name="Normal 10 2 10" xfId="405" xr:uid="{00000000-0005-0000-0000-000095010000}"/>
    <cellStyle name="Normal 10 2 10 10" xfId="2618" xr:uid="{00000000-0005-0000-0000-00003A0A0000}"/>
    <cellStyle name="Normal 10 2 10 10 10" xfId="2619" xr:uid="{00000000-0005-0000-0000-00003B0A0000}"/>
    <cellStyle name="Normal 10 2 10 10 11" xfId="2620" xr:uid="{00000000-0005-0000-0000-00003C0A0000}"/>
    <cellStyle name="Normal 10 2 10 10 12" xfId="2621" xr:uid="{00000000-0005-0000-0000-00003D0A0000}"/>
    <cellStyle name="Normal 10 2 10 10 13" xfId="2622" xr:uid="{00000000-0005-0000-0000-00003E0A0000}"/>
    <cellStyle name="Normal 10 2 10 10 14" xfId="2623" xr:uid="{00000000-0005-0000-0000-00003F0A0000}"/>
    <cellStyle name="Normal 10 2 10 10 2" xfId="2624" xr:uid="{00000000-0005-0000-0000-0000400A0000}"/>
    <cellStyle name="Normal 10 2 10 10 2 10" xfId="2625" xr:uid="{00000000-0005-0000-0000-0000410A0000}"/>
    <cellStyle name="Normal 10 2 10 10 2 2" xfId="2626" xr:uid="{00000000-0005-0000-0000-0000420A0000}"/>
    <cellStyle name="Normal 10 2 10 10 2 3" xfId="2627" xr:uid="{00000000-0005-0000-0000-0000430A0000}"/>
    <cellStyle name="Normal 10 2 10 10 2 4" xfId="2628" xr:uid="{00000000-0005-0000-0000-0000440A0000}"/>
    <cellStyle name="Normal 10 2 10 10 2 5" xfId="2629" xr:uid="{00000000-0005-0000-0000-0000450A0000}"/>
    <cellStyle name="Normal 10 2 10 10 2 6" xfId="2630" xr:uid="{00000000-0005-0000-0000-0000460A0000}"/>
    <cellStyle name="Normal 10 2 10 10 2 7" xfId="2631" xr:uid="{00000000-0005-0000-0000-0000470A0000}"/>
    <cellStyle name="Normal 10 2 10 10 2 8" xfId="2632" xr:uid="{00000000-0005-0000-0000-0000480A0000}"/>
    <cellStyle name="Normal 10 2 10 10 2 9" xfId="2633" xr:uid="{00000000-0005-0000-0000-0000490A0000}"/>
    <cellStyle name="Normal 10 2 10 10 3" xfId="2634" xr:uid="{00000000-0005-0000-0000-00004A0A0000}"/>
    <cellStyle name="Normal 10 2 10 10 3 10" xfId="2635" xr:uid="{00000000-0005-0000-0000-00004B0A0000}"/>
    <cellStyle name="Normal 10 2 10 10 3 2" xfId="2636" xr:uid="{00000000-0005-0000-0000-00004C0A0000}"/>
    <cellStyle name="Normal 10 2 10 10 3 3" xfId="2637" xr:uid="{00000000-0005-0000-0000-00004D0A0000}"/>
    <cellStyle name="Normal 10 2 10 10 3 4" xfId="2638" xr:uid="{00000000-0005-0000-0000-00004E0A0000}"/>
    <cellStyle name="Normal 10 2 10 10 3 5" xfId="2639" xr:uid="{00000000-0005-0000-0000-00004F0A0000}"/>
    <cellStyle name="Normal 10 2 10 10 3 6" xfId="2640" xr:uid="{00000000-0005-0000-0000-0000500A0000}"/>
    <cellStyle name="Normal 10 2 10 10 3 7" xfId="2641" xr:uid="{00000000-0005-0000-0000-0000510A0000}"/>
    <cellStyle name="Normal 10 2 10 10 3 8" xfId="2642" xr:uid="{00000000-0005-0000-0000-0000520A0000}"/>
    <cellStyle name="Normal 10 2 10 10 3 9" xfId="2643" xr:uid="{00000000-0005-0000-0000-0000530A0000}"/>
    <cellStyle name="Normal 10 2 10 10 4" xfId="2644" xr:uid="{00000000-0005-0000-0000-0000540A0000}"/>
    <cellStyle name="Normal 10 2 10 10 4 10" xfId="2645" xr:uid="{00000000-0005-0000-0000-0000550A0000}"/>
    <cellStyle name="Normal 10 2 10 10 4 2" xfId="2646" xr:uid="{00000000-0005-0000-0000-0000560A0000}"/>
    <cellStyle name="Normal 10 2 10 10 4 3" xfId="2647" xr:uid="{00000000-0005-0000-0000-0000570A0000}"/>
    <cellStyle name="Normal 10 2 10 10 4 4" xfId="2648" xr:uid="{00000000-0005-0000-0000-0000580A0000}"/>
    <cellStyle name="Normal 10 2 10 10 4 5" xfId="2649" xr:uid="{00000000-0005-0000-0000-0000590A0000}"/>
    <cellStyle name="Normal 10 2 10 10 4 6" xfId="2650" xr:uid="{00000000-0005-0000-0000-00005A0A0000}"/>
    <cellStyle name="Normal 10 2 10 10 4 7" xfId="2651" xr:uid="{00000000-0005-0000-0000-00005B0A0000}"/>
    <cellStyle name="Normal 10 2 10 10 4 8" xfId="2652" xr:uid="{00000000-0005-0000-0000-00005C0A0000}"/>
    <cellStyle name="Normal 10 2 10 10 4 9" xfId="2653" xr:uid="{00000000-0005-0000-0000-00005D0A0000}"/>
    <cellStyle name="Normal 10 2 10 10 5" xfId="2654" xr:uid="{00000000-0005-0000-0000-00005E0A0000}"/>
    <cellStyle name="Normal 10 2 10 10 5 10" xfId="2655" xr:uid="{00000000-0005-0000-0000-00005F0A0000}"/>
    <cellStyle name="Normal 10 2 10 10 5 2" xfId="2656" xr:uid="{00000000-0005-0000-0000-0000600A0000}"/>
    <cellStyle name="Normal 10 2 10 10 5 3" xfId="2657" xr:uid="{00000000-0005-0000-0000-0000610A0000}"/>
    <cellStyle name="Normal 10 2 10 10 5 4" xfId="2658" xr:uid="{00000000-0005-0000-0000-0000620A0000}"/>
    <cellStyle name="Normal 10 2 10 10 5 5" xfId="2659" xr:uid="{00000000-0005-0000-0000-0000630A0000}"/>
    <cellStyle name="Normal 10 2 10 10 5 6" xfId="2660" xr:uid="{00000000-0005-0000-0000-0000640A0000}"/>
    <cellStyle name="Normal 10 2 10 10 5 7" xfId="2661" xr:uid="{00000000-0005-0000-0000-0000650A0000}"/>
    <cellStyle name="Normal 10 2 10 10 5 8" xfId="2662" xr:uid="{00000000-0005-0000-0000-0000660A0000}"/>
    <cellStyle name="Normal 10 2 10 10 5 9" xfId="2663" xr:uid="{00000000-0005-0000-0000-0000670A0000}"/>
    <cellStyle name="Normal 10 2 10 10 6" xfId="2664" xr:uid="{00000000-0005-0000-0000-0000680A0000}"/>
    <cellStyle name="Normal 10 2 10 10 7" xfId="2665" xr:uid="{00000000-0005-0000-0000-0000690A0000}"/>
    <cellStyle name="Normal 10 2 10 10 8" xfId="2666" xr:uid="{00000000-0005-0000-0000-00006A0A0000}"/>
    <cellStyle name="Normal 10 2 10 10 9" xfId="2667" xr:uid="{00000000-0005-0000-0000-00006B0A0000}"/>
    <cellStyle name="Normal 10 2 10 11" xfId="2668" xr:uid="{00000000-0005-0000-0000-00006C0A0000}"/>
    <cellStyle name="Normal 10 2 10 11 10" xfId="2669" xr:uid="{00000000-0005-0000-0000-00006D0A0000}"/>
    <cellStyle name="Normal 10 2 10 11 11" xfId="2670" xr:uid="{00000000-0005-0000-0000-00006E0A0000}"/>
    <cellStyle name="Normal 10 2 10 11 12" xfId="2671" xr:uid="{00000000-0005-0000-0000-00006F0A0000}"/>
    <cellStyle name="Normal 10 2 10 11 13" xfId="2672" xr:uid="{00000000-0005-0000-0000-0000700A0000}"/>
    <cellStyle name="Normal 10 2 10 11 14" xfId="2673" xr:uid="{00000000-0005-0000-0000-0000710A0000}"/>
    <cellStyle name="Normal 10 2 10 11 2" xfId="2674" xr:uid="{00000000-0005-0000-0000-0000720A0000}"/>
    <cellStyle name="Normal 10 2 10 11 2 10" xfId="2675" xr:uid="{00000000-0005-0000-0000-0000730A0000}"/>
    <cellStyle name="Normal 10 2 10 11 2 2" xfId="2676" xr:uid="{00000000-0005-0000-0000-0000740A0000}"/>
    <cellStyle name="Normal 10 2 10 11 2 3" xfId="2677" xr:uid="{00000000-0005-0000-0000-0000750A0000}"/>
    <cellStyle name="Normal 10 2 10 11 2 4" xfId="2678" xr:uid="{00000000-0005-0000-0000-0000760A0000}"/>
    <cellStyle name="Normal 10 2 10 11 2 5" xfId="2679" xr:uid="{00000000-0005-0000-0000-0000770A0000}"/>
    <cellStyle name="Normal 10 2 10 11 2 6" xfId="2680" xr:uid="{00000000-0005-0000-0000-0000780A0000}"/>
    <cellStyle name="Normal 10 2 10 11 2 7" xfId="2681" xr:uid="{00000000-0005-0000-0000-0000790A0000}"/>
    <cellStyle name="Normal 10 2 10 11 2 8" xfId="2682" xr:uid="{00000000-0005-0000-0000-00007A0A0000}"/>
    <cellStyle name="Normal 10 2 10 11 2 9" xfId="2683" xr:uid="{00000000-0005-0000-0000-00007B0A0000}"/>
    <cellStyle name="Normal 10 2 10 11 3" xfId="2684" xr:uid="{00000000-0005-0000-0000-00007C0A0000}"/>
    <cellStyle name="Normal 10 2 10 11 3 10" xfId="2685" xr:uid="{00000000-0005-0000-0000-00007D0A0000}"/>
    <cellStyle name="Normal 10 2 10 11 3 2" xfId="2686" xr:uid="{00000000-0005-0000-0000-00007E0A0000}"/>
    <cellStyle name="Normal 10 2 10 11 3 3" xfId="2687" xr:uid="{00000000-0005-0000-0000-00007F0A0000}"/>
    <cellStyle name="Normal 10 2 10 11 3 4" xfId="2688" xr:uid="{00000000-0005-0000-0000-0000800A0000}"/>
    <cellStyle name="Normal 10 2 10 11 3 5" xfId="2689" xr:uid="{00000000-0005-0000-0000-0000810A0000}"/>
    <cellStyle name="Normal 10 2 10 11 3 6" xfId="2690" xr:uid="{00000000-0005-0000-0000-0000820A0000}"/>
    <cellStyle name="Normal 10 2 10 11 3 7" xfId="2691" xr:uid="{00000000-0005-0000-0000-0000830A0000}"/>
    <cellStyle name="Normal 10 2 10 11 3 8" xfId="2692" xr:uid="{00000000-0005-0000-0000-0000840A0000}"/>
    <cellStyle name="Normal 10 2 10 11 3 9" xfId="2693" xr:uid="{00000000-0005-0000-0000-0000850A0000}"/>
    <cellStyle name="Normal 10 2 10 11 4" xfId="2694" xr:uid="{00000000-0005-0000-0000-0000860A0000}"/>
    <cellStyle name="Normal 10 2 10 11 4 10" xfId="2695" xr:uid="{00000000-0005-0000-0000-0000870A0000}"/>
    <cellStyle name="Normal 10 2 10 11 4 2" xfId="2696" xr:uid="{00000000-0005-0000-0000-0000880A0000}"/>
    <cellStyle name="Normal 10 2 10 11 4 3" xfId="2697" xr:uid="{00000000-0005-0000-0000-0000890A0000}"/>
    <cellStyle name="Normal 10 2 10 11 4 4" xfId="2698" xr:uid="{00000000-0005-0000-0000-00008A0A0000}"/>
    <cellStyle name="Normal 10 2 10 11 4 5" xfId="2699" xr:uid="{00000000-0005-0000-0000-00008B0A0000}"/>
    <cellStyle name="Normal 10 2 10 11 4 6" xfId="2700" xr:uid="{00000000-0005-0000-0000-00008C0A0000}"/>
    <cellStyle name="Normal 10 2 10 11 4 7" xfId="2701" xr:uid="{00000000-0005-0000-0000-00008D0A0000}"/>
    <cellStyle name="Normal 10 2 10 11 4 8" xfId="2702" xr:uid="{00000000-0005-0000-0000-00008E0A0000}"/>
    <cellStyle name="Normal 10 2 10 11 4 9" xfId="2703" xr:uid="{00000000-0005-0000-0000-00008F0A0000}"/>
    <cellStyle name="Normal 10 2 10 11 5" xfId="2704" xr:uid="{00000000-0005-0000-0000-0000900A0000}"/>
    <cellStyle name="Normal 10 2 10 11 5 10" xfId="2705" xr:uid="{00000000-0005-0000-0000-0000910A0000}"/>
    <cellStyle name="Normal 10 2 10 11 5 2" xfId="2706" xr:uid="{00000000-0005-0000-0000-0000920A0000}"/>
    <cellStyle name="Normal 10 2 10 11 5 3" xfId="2707" xr:uid="{00000000-0005-0000-0000-0000930A0000}"/>
    <cellStyle name="Normal 10 2 10 11 5 4" xfId="2708" xr:uid="{00000000-0005-0000-0000-0000940A0000}"/>
    <cellStyle name="Normal 10 2 10 11 5 5" xfId="2709" xr:uid="{00000000-0005-0000-0000-0000950A0000}"/>
    <cellStyle name="Normal 10 2 10 11 5 6" xfId="2710" xr:uid="{00000000-0005-0000-0000-0000960A0000}"/>
    <cellStyle name="Normal 10 2 10 11 5 7" xfId="2711" xr:uid="{00000000-0005-0000-0000-0000970A0000}"/>
    <cellStyle name="Normal 10 2 10 11 5 8" xfId="2712" xr:uid="{00000000-0005-0000-0000-0000980A0000}"/>
    <cellStyle name="Normal 10 2 10 11 5 9" xfId="2713" xr:uid="{00000000-0005-0000-0000-0000990A0000}"/>
    <cellStyle name="Normal 10 2 10 11 6" xfId="2714" xr:uid="{00000000-0005-0000-0000-00009A0A0000}"/>
    <cellStyle name="Normal 10 2 10 11 7" xfId="2715" xr:uid="{00000000-0005-0000-0000-00009B0A0000}"/>
    <cellStyle name="Normal 10 2 10 11 8" xfId="2716" xr:uid="{00000000-0005-0000-0000-00009C0A0000}"/>
    <cellStyle name="Normal 10 2 10 11 9" xfId="2717" xr:uid="{00000000-0005-0000-0000-00009D0A0000}"/>
    <cellStyle name="Normal 10 2 10 12" xfId="2718" xr:uid="{00000000-0005-0000-0000-00009E0A0000}"/>
    <cellStyle name="Normal 10 2 10 12 10" xfId="2719" xr:uid="{00000000-0005-0000-0000-00009F0A0000}"/>
    <cellStyle name="Normal 10 2 10 12 11" xfId="2720" xr:uid="{00000000-0005-0000-0000-0000A00A0000}"/>
    <cellStyle name="Normal 10 2 10 12 12" xfId="2721" xr:uid="{00000000-0005-0000-0000-0000A10A0000}"/>
    <cellStyle name="Normal 10 2 10 12 13" xfId="2722" xr:uid="{00000000-0005-0000-0000-0000A20A0000}"/>
    <cellStyle name="Normal 10 2 10 12 14" xfId="2723" xr:uid="{00000000-0005-0000-0000-0000A30A0000}"/>
    <cellStyle name="Normal 10 2 10 12 2" xfId="2724" xr:uid="{00000000-0005-0000-0000-0000A40A0000}"/>
    <cellStyle name="Normal 10 2 10 12 2 10" xfId="2725" xr:uid="{00000000-0005-0000-0000-0000A50A0000}"/>
    <cellStyle name="Normal 10 2 10 12 2 2" xfId="2726" xr:uid="{00000000-0005-0000-0000-0000A60A0000}"/>
    <cellStyle name="Normal 10 2 10 12 2 3" xfId="2727" xr:uid="{00000000-0005-0000-0000-0000A70A0000}"/>
    <cellStyle name="Normal 10 2 10 12 2 4" xfId="2728" xr:uid="{00000000-0005-0000-0000-0000A80A0000}"/>
    <cellStyle name="Normal 10 2 10 12 2 5" xfId="2729" xr:uid="{00000000-0005-0000-0000-0000A90A0000}"/>
    <cellStyle name="Normal 10 2 10 12 2 6" xfId="2730" xr:uid="{00000000-0005-0000-0000-0000AA0A0000}"/>
    <cellStyle name="Normal 10 2 10 12 2 7" xfId="2731" xr:uid="{00000000-0005-0000-0000-0000AB0A0000}"/>
    <cellStyle name="Normal 10 2 10 12 2 8" xfId="2732" xr:uid="{00000000-0005-0000-0000-0000AC0A0000}"/>
    <cellStyle name="Normal 10 2 10 12 2 9" xfId="2733" xr:uid="{00000000-0005-0000-0000-0000AD0A0000}"/>
    <cellStyle name="Normal 10 2 10 12 3" xfId="2734" xr:uid="{00000000-0005-0000-0000-0000AE0A0000}"/>
    <cellStyle name="Normal 10 2 10 12 3 10" xfId="2735" xr:uid="{00000000-0005-0000-0000-0000AF0A0000}"/>
    <cellStyle name="Normal 10 2 10 12 3 2" xfId="2736" xr:uid="{00000000-0005-0000-0000-0000B00A0000}"/>
    <cellStyle name="Normal 10 2 10 12 3 3" xfId="2737" xr:uid="{00000000-0005-0000-0000-0000B10A0000}"/>
    <cellStyle name="Normal 10 2 10 12 3 4" xfId="2738" xr:uid="{00000000-0005-0000-0000-0000B20A0000}"/>
    <cellStyle name="Normal 10 2 10 12 3 5" xfId="2739" xr:uid="{00000000-0005-0000-0000-0000B30A0000}"/>
    <cellStyle name="Normal 10 2 10 12 3 6" xfId="2740" xr:uid="{00000000-0005-0000-0000-0000B40A0000}"/>
    <cellStyle name="Normal 10 2 10 12 3 7" xfId="2741" xr:uid="{00000000-0005-0000-0000-0000B50A0000}"/>
    <cellStyle name="Normal 10 2 10 12 3 8" xfId="2742" xr:uid="{00000000-0005-0000-0000-0000B60A0000}"/>
    <cellStyle name="Normal 10 2 10 12 3 9" xfId="2743" xr:uid="{00000000-0005-0000-0000-0000B70A0000}"/>
    <cellStyle name="Normal 10 2 10 12 4" xfId="2744" xr:uid="{00000000-0005-0000-0000-0000B80A0000}"/>
    <cellStyle name="Normal 10 2 10 12 4 10" xfId="2745" xr:uid="{00000000-0005-0000-0000-0000B90A0000}"/>
    <cellStyle name="Normal 10 2 10 12 4 2" xfId="2746" xr:uid="{00000000-0005-0000-0000-0000BA0A0000}"/>
    <cellStyle name="Normal 10 2 10 12 4 3" xfId="2747" xr:uid="{00000000-0005-0000-0000-0000BB0A0000}"/>
    <cellStyle name="Normal 10 2 10 12 4 4" xfId="2748" xr:uid="{00000000-0005-0000-0000-0000BC0A0000}"/>
    <cellStyle name="Normal 10 2 10 12 4 5" xfId="2749" xr:uid="{00000000-0005-0000-0000-0000BD0A0000}"/>
    <cellStyle name="Normal 10 2 10 12 4 6" xfId="2750" xr:uid="{00000000-0005-0000-0000-0000BE0A0000}"/>
    <cellStyle name="Normal 10 2 10 12 4 7" xfId="2751" xr:uid="{00000000-0005-0000-0000-0000BF0A0000}"/>
    <cellStyle name="Normal 10 2 10 12 4 8" xfId="2752" xr:uid="{00000000-0005-0000-0000-0000C00A0000}"/>
    <cellStyle name="Normal 10 2 10 12 4 9" xfId="2753" xr:uid="{00000000-0005-0000-0000-0000C10A0000}"/>
    <cellStyle name="Normal 10 2 10 12 5" xfId="2754" xr:uid="{00000000-0005-0000-0000-0000C20A0000}"/>
    <cellStyle name="Normal 10 2 10 12 5 10" xfId="2755" xr:uid="{00000000-0005-0000-0000-0000C30A0000}"/>
    <cellStyle name="Normal 10 2 10 12 5 2" xfId="2756" xr:uid="{00000000-0005-0000-0000-0000C40A0000}"/>
    <cellStyle name="Normal 10 2 10 12 5 3" xfId="2757" xr:uid="{00000000-0005-0000-0000-0000C50A0000}"/>
    <cellStyle name="Normal 10 2 10 12 5 4" xfId="2758" xr:uid="{00000000-0005-0000-0000-0000C60A0000}"/>
    <cellStyle name="Normal 10 2 10 12 5 5" xfId="2759" xr:uid="{00000000-0005-0000-0000-0000C70A0000}"/>
    <cellStyle name="Normal 10 2 10 12 5 6" xfId="2760" xr:uid="{00000000-0005-0000-0000-0000C80A0000}"/>
    <cellStyle name="Normal 10 2 10 12 5 7" xfId="2761" xr:uid="{00000000-0005-0000-0000-0000C90A0000}"/>
    <cellStyle name="Normal 10 2 10 12 5 8" xfId="2762" xr:uid="{00000000-0005-0000-0000-0000CA0A0000}"/>
    <cellStyle name="Normal 10 2 10 12 5 9" xfId="2763" xr:uid="{00000000-0005-0000-0000-0000CB0A0000}"/>
    <cellStyle name="Normal 10 2 10 12 6" xfId="2764" xr:uid="{00000000-0005-0000-0000-0000CC0A0000}"/>
    <cellStyle name="Normal 10 2 10 12 7" xfId="2765" xr:uid="{00000000-0005-0000-0000-0000CD0A0000}"/>
    <cellStyle name="Normal 10 2 10 12 8" xfId="2766" xr:uid="{00000000-0005-0000-0000-0000CE0A0000}"/>
    <cellStyle name="Normal 10 2 10 12 9" xfId="2767" xr:uid="{00000000-0005-0000-0000-0000CF0A0000}"/>
    <cellStyle name="Normal 10 2 10 13" xfId="2768" xr:uid="{00000000-0005-0000-0000-0000D00A0000}"/>
    <cellStyle name="Normal 10 2 10 13 10" xfId="2769" xr:uid="{00000000-0005-0000-0000-0000D10A0000}"/>
    <cellStyle name="Normal 10 2 10 13 11" xfId="2770" xr:uid="{00000000-0005-0000-0000-0000D20A0000}"/>
    <cellStyle name="Normal 10 2 10 13 12" xfId="2771" xr:uid="{00000000-0005-0000-0000-0000D30A0000}"/>
    <cellStyle name="Normal 10 2 10 13 13" xfId="2772" xr:uid="{00000000-0005-0000-0000-0000D40A0000}"/>
    <cellStyle name="Normal 10 2 10 13 14" xfId="2773" xr:uid="{00000000-0005-0000-0000-0000D50A0000}"/>
    <cellStyle name="Normal 10 2 10 13 2" xfId="2774" xr:uid="{00000000-0005-0000-0000-0000D60A0000}"/>
    <cellStyle name="Normal 10 2 10 13 2 10" xfId="2775" xr:uid="{00000000-0005-0000-0000-0000D70A0000}"/>
    <cellStyle name="Normal 10 2 10 13 2 2" xfId="2776" xr:uid="{00000000-0005-0000-0000-0000D80A0000}"/>
    <cellStyle name="Normal 10 2 10 13 2 3" xfId="2777" xr:uid="{00000000-0005-0000-0000-0000D90A0000}"/>
    <cellStyle name="Normal 10 2 10 13 2 4" xfId="2778" xr:uid="{00000000-0005-0000-0000-0000DA0A0000}"/>
    <cellStyle name="Normal 10 2 10 13 2 5" xfId="2779" xr:uid="{00000000-0005-0000-0000-0000DB0A0000}"/>
    <cellStyle name="Normal 10 2 10 13 2 6" xfId="2780" xr:uid="{00000000-0005-0000-0000-0000DC0A0000}"/>
    <cellStyle name="Normal 10 2 10 13 2 7" xfId="2781" xr:uid="{00000000-0005-0000-0000-0000DD0A0000}"/>
    <cellStyle name="Normal 10 2 10 13 2 8" xfId="2782" xr:uid="{00000000-0005-0000-0000-0000DE0A0000}"/>
    <cellStyle name="Normal 10 2 10 13 2 9" xfId="2783" xr:uid="{00000000-0005-0000-0000-0000DF0A0000}"/>
    <cellStyle name="Normal 10 2 10 13 3" xfId="2784" xr:uid="{00000000-0005-0000-0000-0000E00A0000}"/>
    <cellStyle name="Normal 10 2 10 13 3 10" xfId="2785" xr:uid="{00000000-0005-0000-0000-0000E10A0000}"/>
    <cellStyle name="Normal 10 2 10 13 3 2" xfId="2786" xr:uid="{00000000-0005-0000-0000-0000E20A0000}"/>
    <cellStyle name="Normal 10 2 10 13 3 3" xfId="2787" xr:uid="{00000000-0005-0000-0000-0000E30A0000}"/>
    <cellStyle name="Normal 10 2 10 13 3 4" xfId="2788" xr:uid="{00000000-0005-0000-0000-0000E40A0000}"/>
    <cellStyle name="Normal 10 2 10 13 3 5" xfId="2789" xr:uid="{00000000-0005-0000-0000-0000E50A0000}"/>
    <cellStyle name="Normal 10 2 10 13 3 6" xfId="2790" xr:uid="{00000000-0005-0000-0000-0000E60A0000}"/>
    <cellStyle name="Normal 10 2 10 13 3 7" xfId="2791" xr:uid="{00000000-0005-0000-0000-0000E70A0000}"/>
    <cellStyle name="Normal 10 2 10 13 3 8" xfId="2792" xr:uid="{00000000-0005-0000-0000-0000E80A0000}"/>
    <cellStyle name="Normal 10 2 10 13 3 9" xfId="2793" xr:uid="{00000000-0005-0000-0000-0000E90A0000}"/>
    <cellStyle name="Normal 10 2 10 13 4" xfId="2794" xr:uid="{00000000-0005-0000-0000-0000EA0A0000}"/>
    <cellStyle name="Normal 10 2 10 13 4 10" xfId="2795" xr:uid="{00000000-0005-0000-0000-0000EB0A0000}"/>
    <cellStyle name="Normal 10 2 10 13 4 2" xfId="2796" xr:uid="{00000000-0005-0000-0000-0000EC0A0000}"/>
    <cellStyle name="Normal 10 2 10 13 4 3" xfId="2797" xr:uid="{00000000-0005-0000-0000-0000ED0A0000}"/>
    <cellStyle name="Normal 10 2 10 13 4 4" xfId="2798" xr:uid="{00000000-0005-0000-0000-0000EE0A0000}"/>
    <cellStyle name="Normal 10 2 10 13 4 5" xfId="2799" xr:uid="{00000000-0005-0000-0000-0000EF0A0000}"/>
    <cellStyle name="Normal 10 2 10 13 4 6" xfId="2800" xr:uid="{00000000-0005-0000-0000-0000F00A0000}"/>
    <cellStyle name="Normal 10 2 10 13 4 7" xfId="2801" xr:uid="{00000000-0005-0000-0000-0000F10A0000}"/>
    <cellStyle name="Normal 10 2 10 13 4 8" xfId="2802" xr:uid="{00000000-0005-0000-0000-0000F20A0000}"/>
    <cellStyle name="Normal 10 2 10 13 4 9" xfId="2803" xr:uid="{00000000-0005-0000-0000-0000F30A0000}"/>
    <cellStyle name="Normal 10 2 10 13 5" xfId="2804" xr:uid="{00000000-0005-0000-0000-0000F40A0000}"/>
    <cellStyle name="Normal 10 2 10 13 5 10" xfId="2805" xr:uid="{00000000-0005-0000-0000-0000F50A0000}"/>
    <cellStyle name="Normal 10 2 10 13 5 2" xfId="2806" xr:uid="{00000000-0005-0000-0000-0000F60A0000}"/>
    <cellStyle name="Normal 10 2 10 13 5 3" xfId="2807" xr:uid="{00000000-0005-0000-0000-0000F70A0000}"/>
    <cellStyle name="Normal 10 2 10 13 5 4" xfId="2808" xr:uid="{00000000-0005-0000-0000-0000F80A0000}"/>
    <cellStyle name="Normal 10 2 10 13 5 5" xfId="2809" xr:uid="{00000000-0005-0000-0000-0000F90A0000}"/>
    <cellStyle name="Normal 10 2 10 13 5 6" xfId="2810" xr:uid="{00000000-0005-0000-0000-0000FA0A0000}"/>
    <cellStyle name="Normal 10 2 10 13 5 7" xfId="2811" xr:uid="{00000000-0005-0000-0000-0000FB0A0000}"/>
    <cellStyle name="Normal 10 2 10 13 5 8" xfId="2812" xr:uid="{00000000-0005-0000-0000-0000FC0A0000}"/>
    <cellStyle name="Normal 10 2 10 13 5 9" xfId="2813" xr:uid="{00000000-0005-0000-0000-0000FD0A0000}"/>
    <cellStyle name="Normal 10 2 10 13 6" xfId="2814" xr:uid="{00000000-0005-0000-0000-0000FE0A0000}"/>
    <cellStyle name="Normal 10 2 10 13 7" xfId="2815" xr:uid="{00000000-0005-0000-0000-0000FF0A0000}"/>
    <cellStyle name="Normal 10 2 10 13 8" xfId="2816" xr:uid="{00000000-0005-0000-0000-0000000B0000}"/>
    <cellStyle name="Normal 10 2 10 13 9" xfId="2817" xr:uid="{00000000-0005-0000-0000-0000010B0000}"/>
    <cellStyle name="Normal 10 2 10 14" xfId="2818" xr:uid="{00000000-0005-0000-0000-0000020B0000}"/>
    <cellStyle name="Normal 10 2 10 14 10" xfId="2819" xr:uid="{00000000-0005-0000-0000-0000030B0000}"/>
    <cellStyle name="Normal 10 2 10 14 11" xfId="2820" xr:uid="{00000000-0005-0000-0000-0000040B0000}"/>
    <cellStyle name="Normal 10 2 10 14 12" xfId="2821" xr:uid="{00000000-0005-0000-0000-0000050B0000}"/>
    <cellStyle name="Normal 10 2 10 14 13" xfId="2822" xr:uid="{00000000-0005-0000-0000-0000060B0000}"/>
    <cellStyle name="Normal 10 2 10 14 14" xfId="2823" xr:uid="{00000000-0005-0000-0000-0000070B0000}"/>
    <cellStyle name="Normal 10 2 10 14 2" xfId="2824" xr:uid="{00000000-0005-0000-0000-0000080B0000}"/>
    <cellStyle name="Normal 10 2 10 14 2 10" xfId="2825" xr:uid="{00000000-0005-0000-0000-0000090B0000}"/>
    <cellStyle name="Normal 10 2 10 14 2 2" xfId="2826" xr:uid="{00000000-0005-0000-0000-00000A0B0000}"/>
    <cellStyle name="Normal 10 2 10 14 2 3" xfId="2827" xr:uid="{00000000-0005-0000-0000-00000B0B0000}"/>
    <cellStyle name="Normal 10 2 10 14 2 4" xfId="2828" xr:uid="{00000000-0005-0000-0000-00000C0B0000}"/>
    <cellStyle name="Normal 10 2 10 14 2 5" xfId="2829" xr:uid="{00000000-0005-0000-0000-00000D0B0000}"/>
    <cellStyle name="Normal 10 2 10 14 2 6" xfId="2830" xr:uid="{00000000-0005-0000-0000-00000E0B0000}"/>
    <cellStyle name="Normal 10 2 10 14 2 7" xfId="2831" xr:uid="{00000000-0005-0000-0000-00000F0B0000}"/>
    <cellStyle name="Normal 10 2 10 14 2 8" xfId="2832" xr:uid="{00000000-0005-0000-0000-0000100B0000}"/>
    <cellStyle name="Normal 10 2 10 14 2 9" xfId="2833" xr:uid="{00000000-0005-0000-0000-0000110B0000}"/>
    <cellStyle name="Normal 10 2 10 14 3" xfId="2834" xr:uid="{00000000-0005-0000-0000-0000120B0000}"/>
    <cellStyle name="Normal 10 2 10 14 3 10" xfId="2835" xr:uid="{00000000-0005-0000-0000-0000130B0000}"/>
    <cellStyle name="Normal 10 2 10 14 3 2" xfId="2836" xr:uid="{00000000-0005-0000-0000-0000140B0000}"/>
    <cellStyle name="Normal 10 2 10 14 3 3" xfId="2837" xr:uid="{00000000-0005-0000-0000-0000150B0000}"/>
    <cellStyle name="Normal 10 2 10 14 3 4" xfId="2838" xr:uid="{00000000-0005-0000-0000-0000160B0000}"/>
    <cellStyle name="Normal 10 2 10 14 3 5" xfId="2839" xr:uid="{00000000-0005-0000-0000-0000170B0000}"/>
    <cellStyle name="Normal 10 2 10 14 3 6" xfId="2840" xr:uid="{00000000-0005-0000-0000-0000180B0000}"/>
    <cellStyle name="Normal 10 2 10 14 3 7" xfId="2841" xr:uid="{00000000-0005-0000-0000-0000190B0000}"/>
    <cellStyle name="Normal 10 2 10 14 3 8" xfId="2842" xr:uid="{00000000-0005-0000-0000-00001A0B0000}"/>
    <cellStyle name="Normal 10 2 10 14 3 9" xfId="2843" xr:uid="{00000000-0005-0000-0000-00001B0B0000}"/>
    <cellStyle name="Normal 10 2 10 14 4" xfId="2844" xr:uid="{00000000-0005-0000-0000-00001C0B0000}"/>
    <cellStyle name="Normal 10 2 10 14 4 10" xfId="2845" xr:uid="{00000000-0005-0000-0000-00001D0B0000}"/>
    <cellStyle name="Normal 10 2 10 14 4 2" xfId="2846" xr:uid="{00000000-0005-0000-0000-00001E0B0000}"/>
    <cellStyle name="Normal 10 2 10 14 4 3" xfId="2847" xr:uid="{00000000-0005-0000-0000-00001F0B0000}"/>
    <cellStyle name="Normal 10 2 10 14 4 4" xfId="2848" xr:uid="{00000000-0005-0000-0000-0000200B0000}"/>
    <cellStyle name="Normal 10 2 10 14 4 5" xfId="2849" xr:uid="{00000000-0005-0000-0000-0000210B0000}"/>
    <cellStyle name="Normal 10 2 10 14 4 6" xfId="2850" xr:uid="{00000000-0005-0000-0000-0000220B0000}"/>
    <cellStyle name="Normal 10 2 10 14 4 7" xfId="2851" xr:uid="{00000000-0005-0000-0000-0000230B0000}"/>
    <cellStyle name="Normal 10 2 10 14 4 8" xfId="2852" xr:uid="{00000000-0005-0000-0000-0000240B0000}"/>
    <cellStyle name="Normal 10 2 10 14 4 9" xfId="2853" xr:uid="{00000000-0005-0000-0000-0000250B0000}"/>
    <cellStyle name="Normal 10 2 10 14 5" xfId="2854" xr:uid="{00000000-0005-0000-0000-0000260B0000}"/>
    <cellStyle name="Normal 10 2 10 14 5 10" xfId="2855" xr:uid="{00000000-0005-0000-0000-0000270B0000}"/>
    <cellStyle name="Normal 10 2 10 14 5 2" xfId="2856" xr:uid="{00000000-0005-0000-0000-0000280B0000}"/>
    <cellStyle name="Normal 10 2 10 14 5 3" xfId="2857" xr:uid="{00000000-0005-0000-0000-0000290B0000}"/>
    <cellStyle name="Normal 10 2 10 14 5 4" xfId="2858" xr:uid="{00000000-0005-0000-0000-00002A0B0000}"/>
    <cellStyle name="Normal 10 2 10 14 5 5" xfId="2859" xr:uid="{00000000-0005-0000-0000-00002B0B0000}"/>
    <cellStyle name="Normal 10 2 10 14 5 6" xfId="2860" xr:uid="{00000000-0005-0000-0000-00002C0B0000}"/>
    <cellStyle name="Normal 10 2 10 14 5 7" xfId="2861" xr:uid="{00000000-0005-0000-0000-00002D0B0000}"/>
    <cellStyle name="Normal 10 2 10 14 5 8" xfId="2862" xr:uid="{00000000-0005-0000-0000-00002E0B0000}"/>
    <cellStyle name="Normal 10 2 10 14 5 9" xfId="2863" xr:uid="{00000000-0005-0000-0000-00002F0B0000}"/>
    <cellStyle name="Normal 10 2 10 14 6" xfId="2864" xr:uid="{00000000-0005-0000-0000-0000300B0000}"/>
    <cellStyle name="Normal 10 2 10 14 7" xfId="2865" xr:uid="{00000000-0005-0000-0000-0000310B0000}"/>
    <cellStyle name="Normal 10 2 10 14 8" xfId="2866" xr:uid="{00000000-0005-0000-0000-0000320B0000}"/>
    <cellStyle name="Normal 10 2 10 14 9" xfId="2867" xr:uid="{00000000-0005-0000-0000-0000330B0000}"/>
    <cellStyle name="Normal 10 2 10 15" xfId="2868" xr:uid="{00000000-0005-0000-0000-0000340B0000}"/>
    <cellStyle name="Normal 10 2 10 15 10" xfId="2869" xr:uid="{00000000-0005-0000-0000-0000350B0000}"/>
    <cellStyle name="Normal 10 2 10 15 11" xfId="2870" xr:uid="{00000000-0005-0000-0000-0000360B0000}"/>
    <cellStyle name="Normal 10 2 10 15 12" xfId="2871" xr:uid="{00000000-0005-0000-0000-0000370B0000}"/>
    <cellStyle name="Normal 10 2 10 15 13" xfId="2872" xr:uid="{00000000-0005-0000-0000-0000380B0000}"/>
    <cellStyle name="Normal 10 2 10 15 14" xfId="2873" xr:uid="{00000000-0005-0000-0000-0000390B0000}"/>
    <cellStyle name="Normal 10 2 10 15 2" xfId="2874" xr:uid="{00000000-0005-0000-0000-00003A0B0000}"/>
    <cellStyle name="Normal 10 2 10 15 2 10" xfId="2875" xr:uid="{00000000-0005-0000-0000-00003B0B0000}"/>
    <cellStyle name="Normal 10 2 10 15 2 2" xfId="2876" xr:uid="{00000000-0005-0000-0000-00003C0B0000}"/>
    <cellStyle name="Normal 10 2 10 15 2 3" xfId="2877" xr:uid="{00000000-0005-0000-0000-00003D0B0000}"/>
    <cellStyle name="Normal 10 2 10 15 2 4" xfId="2878" xr:uid="{00000000-0005-0000-0000-00003E0B0000}"/>
    <cellStyle name="Normal 10 2 10 15 2 5" xfId="2879" xr:uid="{00000000-0005-0000-0000-00003F0B0000}"/>
    <cellStyle name="Normal 10 2 10 15 2 6" xfId="2880" xr:uid="{00000000-0005-0000-0000-0000400B0000}"/>
    <cellStyle name="Normal 10 2 10 15 2 7" xfId="2881" xr:uid="{00000000-0005-0000-0000-0000410B0000}"/>
    <cellStyle name="Normal 10 2 10 15 2 8" xfId="2882" xr:uid="{00000000-0005-0000-0000-0000420B0000}"/>
    <cellStyle name="Normal 10 2 10 15 2 9" xfId="2883" xr:uid="{00000000-0005-0000-0000-0000430B0000}"/>
    <cellStyle name="Normal 10 2 10 15 3" xfId="2884" xr:uid="{00000000-0005-0000-0000-0000440B0000}"/>
    <cellStyle name="Normal 10 2 10 15 3 10" xfId="2885" xr:uid="{00000000-0005-0000-0000-0000450B0000}"/>
    <cellStyle name="Normal 10 2 10 15 3 2" xfId="2886" xr:uid="{00000000-0005-0000-0000-0000460B0000}"/>
    <cellStyle name="Normal 10 2 10 15 3 3" xfId="2887" xr:uid="{00000000-0005-0000-0000-0000470B0000}"/>
    <cellStyle name="Normal 10 2 10 15 3 4" xfId="2888" xr:uid="{00000000-0005-0000-0000-0000480B0000}"/>
    <cellStyle name="Normal 10 2 10 15 3 5" xfId="2889" xr:uid="{00000000-0005-0000-0000-0000490B0000}"/>
    <cellStyle name="Normal 10 2 10 15 3 6" xfId="2890" xr:uid="{00000000-0005-0000-0000-00004A0B0000}"/>
    <cellStyle name="Normal 10 2 10 15 3 7" xfId="2891" xr:uid="{00000000-0005-0000-0000-00004B0B0000}"/>
    <cellStyle name="Normal 10 2 10 15 3 8" xfId="2892" xr:uid="{00000000-0005-0000-0000-00004C0B0000}"/>
    <cellStyle name="Normal 10 2 10 15 3 9" xfId="2893" xr:uid="{00000000-0005-0000-0000-00004D0B0000}"/>
    <cellStyle name="Normal 10 2 10 15 4" xfId="2894" xr:uid="{00000000-0005-0000-0000-00004E0B0000}"/>
    <cellStyle name="Normal 10 2 10 15 4 10" xfId="2895" xr:uid="{00000000-0005-0000-0000-00004F0B0000}"/>
    <cellStyle name="Normal 10 2 10 15 4 2" xfId="2896" xr:uid="{00000000-0005-0000-0000-0000500B0000}"/>
    <cellStyle name="Normal 10 2 10 15 4 3" xfId="2897" xr:uid="{00000000-0005-0000-0000-0000510B0000}"/>
    <cellStyle name="Normal 10 2 10 15 4 4" xfId="2898" xr:uid="{00000000-0005-0000-0000-0000520B0000}"/>
    <cellStyle name="Normal 10 2 10 15 4 5" xfId="2899" xr:uid="{00000000-0005-0000-0000-0000530B0000}"/>
    <cellStyle name="Normal 10 2 10 15 4 6" xfId="2900" xr:uid="{00000000-0005-0000-0000-0000540B0000}"/>
    <cellStyle name="Normal 10 2 10 15 4 7" xfId="2901" xr:uid="{00000000-0005-0000-0000-0000550B0000}"/>
    <cellStyle name="Normal 10 2 10 15 4 8" xfId="2902" xr:uid="{00000000-0005-0000-0000-0000560B0000}"/>
    <cellStyle name="Normal 10 2 10 15 4 9" xfId="2903" xr:uid="{00000000-0005-0000-0000-0000570B0000}"/>
    <cellStyle name="Normal 10 2 10 15 5" xfId="2904" xr:uid="{00000000-0005-0000-0000-0000580B0000}"/>
    <cellStyle name="Normal 10 2 10 15 5 10" xfId="2905" xr:uid="{00000000-0005-0000-0000-0000590B0000}"/>
    <cellStyle name="Normal 10 2 10 15 5 2" xfId="2906" xr:uid="{00000000-0005-0000-0000-00005A0B0000}"/>
    <cellStyle name="Normal 10 2 10 15 5 3" xfId="2907" xr:uid="{00000000-0005-0000-0000-00005B0B0000}"/>
    <cellStyle name="Normal 10 2 10 15 5 4" xfId="2908" xr:uid="{00000000-0005-0000-0000-00005C0B0000}"/>
    <cellStyle name="Normal 10 2 10 15 5 5" xfId="2909" xr:uid="{00000000-0005-0000-0000-00005D0B0000}"/>
    <cellStyle name="Normal 10 2 10 15 5 6" xfId="2910" xr:uid="{00000000-0005-0000-0000-00005E0B0000}"/>
    <cellStyle name="Normal 10 2 10 15 5 7" xfId="2911" xr:uid="{00000000-0005-0000-0000-00005F0B0000}"/>
    <cellStyle name="Normal 10 2 10 15 5 8" xfId="2912" xr:uid="{00000000-0005-0000-0000-0000600B0000}"/>
    <cellStyle name="Normal 10 2 10 15 5 9" xfId="2913" xr:uid="{00000000-0005-0000-0000-0000610B0000}"/>
    <cellStyle name="Normal 10 2 10 15 6" xfId="2914" xr:uid="{00000000-0005-0000-0000-0000620B0000}"/>
    <cellStyle name="Normal 10 2 10 15 7" xfId="2915" xr:uid="{00000000-0005-0000-0000-0000630B0000}"/>
    <cellStyle name="Normal 10 2 10 15 8" xfId="2916" xr:uid="{00000000-0005-0000-0000-0000640B0000}"/>
    <cellStyle name="Normal 10 2 10 15 9" xfId="2917" xr:uid="{00000000-0005-0000-0000-0000650B0000}"/>
    <cellStyle name="Normal 10 2 10 16" xfId="2918" xr:uid="{00000000-0005-0000-0000-0000660B0000}"/>
    <cellStyle name="Normal 10 2 10 16 10" xfId="2919" xr:uid="{00000000-0005-0000-0000-0000670B0000}"/>
    <cellStyle name="Normal 10 2 10 16 11" xfId="2920" xr:uid="{00000000-0005-0000-0000-0000680B0000}"/>
    <cellStyle name="Normal 10 2 10 16 12" xfId="2921" xr:uid="{00000000-0005-0000-0000-0000690B0000}"/>
    <cellStyle name="Normal 10 2 10 16 13" xfId="2922" xr:uid="{00000000-0005-0000-0000-00006A0B0000}"/>
    <cellStyle name="Normal 10 2 10 16 14" xfId="2923" xr:uid="{00000000-0005-0000-0000-00006B0B0000}"/>
    <cellStyle name="Normal 10 2 10 16 2" xfId="2924" xr:uid="{00000000-0005-0000-0000-00006C0B0000}"/>
    <cellStyle name="Normal 10 2 10 16 2 10" xfId="2925" xr:uid="{00000000-0005-0000-0000-00006D0B0000}"/>
    <cellStyle name="Normal 10 2 10 16 2 2" xfId="2926" xr:uid="{00000000-0005-0000-0000-00006E0B0000}"/>
    <cellStyle name="Normal 10 2 10 16 2 3" xfId="2927" xr:uid="{00000000-0005-0000-0000-00006F0B0000}"/>
    <cellStyle name="Normal 10 2 10 16 2 4" xfId="2928" xr:uid="{00000000-0005-0000-0000-0000700B0000}"/>
    <cellStyle name="Normal 10 2 10 16 2 5" xfId="2929" xr:uid="{00000000-0005-0000-0000-0000710B0000}"/>
    <cellStyle name="Normal 10 2 10 16 2 6" xfId="2930" xr:uid="{00000000-0005-0000-0000-0000720B0000}"/>
    <cellStyle name="Normal 10 2 10 16 2 7" xfId="2931" xr:uid="{00000000-0005-0000-0000-0000730B0000}"/>
    <cellStyle name="Normal 10 2 10 16 2 8" xfId="2932" xr:uid="{00000000-0005-0000-0000-0000740B0000}"/>
    <cellStyle name="Normal 10 2 10 16 2 9" xfId="2933" xr:uid="{00000000-0005-0000-0000-0000750B0000}"/>
    <cellStyle name="Normal 10 2 10 16 3" xfId="2934" xr:uid="{00000000-0005-0000-0000-0000760B0000}"/>
    <cellStyle name="Normal 10 2 10 16 3 10" xfId="2935" xr:uid="{00000000-0005-0000-0000-0000770B0000}"/>
    <cellStyle name="Normal 10 2 10 16 3 2" xfId="2936" xr:uid="{00000000-0005-0000-0000-0000780B0000}"/>
    <cellStyle name="Normal 10 2 10 16 3 3" xfId="2937" xr:uid="{00000000-0005-0000-0000-0000790B0000}"/>
    <cellStyle name="Normal 10 2 10 16 3 4" xfId="2938" xr:uid="{00000000-0005-0000-0000-00007A0B0000}"/>
    <cellStyle name="Normal 10 2 10 16 3 5" xfId="2939" xr:uid="{00000000-0005-0000-0000-00007B0B0000}"/>
    <cellStyle name="Normal 10 2 10 16 3 6" xfId="2940" xr:uid="{00000000-0005-0000-0000-00007C0B0000}"/>
    <cellStyle name="Normal 10 2 10 16 3 7" xfId="2941" xr:uid="{00000000-0005-0000-0000-00007D0B0000}"/>
    <cellStyle name="Normal 10 2 10 16 3 8" xfId="2942" xr:uid="{00000000-0005-0000-0000-00007E0B0000}"/>
    <cellStyle name="Normal 10 2 10 16 3 9" xfId="2943" xr:uid="{00000000-0005-0000-0000-00007F0B0000}"/>
    <cellStyle name="Normal 10 2 10 16 4" xfId="2944" xr:uid="{00000000-0005-0000-0000-0000800B0000}"/>
    <cellStyle name="Normal 10 2 10 16 4 10" xfId="2945" xr:uid="{00000000-0005-0000-0000-0000810B0000}"/>
    <cellStyle name="Normal 10 2 10 16 4 2" xfId="2946" xr:uid="{00000000-0005-0000-0000-0000820B0000}"/>
    <cellStyle name="Normal 10 2 10 16 4 3" xfId="2947" xr:uid="{00000000-0005-0000-0000-0000830B0000}"/>
    <cellStyle name="Normal 10 2 10 16 4 4" xfId="2948" xr:uid="{00000000-0005-0000-0000-0000840B0000}"/>
    <cellStyle name="Normal 10 2 10 16 4 5" xfId="2949" xr:uid="{00000000-0005-0000-0000-0000850B0000}"/>
    <cellStyle name="Normal 10 2 10 16 4 6" xfId="2950" xr:uid="{00000000-0005-0000-0000-0000860B0000}"/>
    <cellStyle name="Normal 10 2 10 16 4 7" xfId="2951" xr:uid="{00000000-0005-0000-0000-0000870B0000}"/>
    <cellStyle name="Normal 10 2 10 16 4 8" xfId="2952" xr:uid="{00000000-0005-0000-0000-0000880B0000}"/>
    <cellStyle name="Normal 10 2 10 16 4 9" xfId="2953" xr:uid="{00000000-0005-0000-0000-0000890B0000}"/>
    <cellStyle name="Normal 10 2 10 16 5" xfId="2954" xr:uid="{00000000-0005-0000-0000-00008A0B0000}"/>
    <cellStyle name="Normal 10 2 10 16 5 10" xfId="2955" xr:uid="{00000000-0005-0000-0000-00008B0B0000}"/>
    <cellStyle name="Normal 10 2 10 16 5 2" xfId="2956" xr:uid="{00000000-0005-0000-0000-00008C0B0000}"/>
    <cellStyle name="Normal 10 2 10 16 5 3" xfId="2957" xr:uid="{00000000-0005-0000-0000-00008D0B0000}"/>
    <cellStyle name="Normal 10 2 10 16 5 4" xfId="2958" xr:uid="{00000000-0005-0000-0000-00008E0B0000}"/>
    <cellStyle name="Normal 10 2 10 16 5 5" xfId="2959" xr:uid="{00000000-0005-0000-0000-00008F0B0000}"/>
    <cellStyle name="Normal 10 2 10 16 5 6" xfId="2960" xr:uid="{00000000-0005-0000-0000-0000900B0000}"/>
    <cellStyle name="Normal 10 2 10 16 5 7" xfId="2961" xr:uid="{00000000-0005-0000-0000-0000910B0000}"/>
    <cellStyle name="Normal 10 2 10 16 5 8" xfId="2962" xr:uid="{00000000-0005-0000-0000-0000920B0000}"/>
    <cellStyle name="Normal 10 2 10 16 5 9" xfId="2963" xr:uid="{00000000-0005-0000-0000-0000930B0000}"/>
    <cellStyle name="Normal 10 2 10 16 6" xfId="2964" xr:uid="{00000000-0005-0000-0000-0000940B0000}"/>
    <cellStyle name="Normal 10 2 10 16 7" xfId="2965" xr:uid="{00000000-0005-0000-0000-0000950B0000}"/>
    <cellStyle name="Normal 10 2 10 16 8" xfId="2966" xr:uid="{00000000-0005-0000-0000-0000960B0000}"/>
    <cellStyle name="Normal 10 2 10 16 9" xfId="2967" xr:uid="{00000000-0005-0000-0000-0000970B0000}"/>
    <cellStyle name="Normal 10 2 10 17" xfId="2968" xr:uid="{00000000-0005-0000-0000-0000980B0000}"/>
    <cellStyle name="Normal 10 2 10 17 10" xfId="2969" xr:uid="{00000000-0005-0000-0000-0000990B0000}"/>
    <cellStyle name="Normal 10 2 10 17 11" xfId="2970" xr:uid="{00000000-0005-0000-0000-00009A0B0000}"/>
    <cellStyle name="Normal 10 2 10 17 12" xfId="2971" xr:uid="{00000000-0005-0000-0000-00009B0B0000}"/>
    <cellStyle name="Normal 10 2 10 17 13" xfId="2972" xr:uid="{00000000-0005-0000-0000-00009C0B0000}"/>
    <cellStyle name="Normal 10 2 10 17 14" xfId="2973" xr:uid="{00000000-0005-0000-0000-00009D0B0000}"/>
    <cellStyle name="Normal 10 2 10 17 2" xfId="2974" xr:uid="{00000000-0005-0000-0000-00009E0B0000}"/>
    <cellStyle name="Normal 10 2 10 17 2 10" xfId="2975" xr:uid="{00000000-0005-0000-0000-00009F0B0000}"/>
    <cellStyle name="Normal 10 2 10 17 2 2" xfId="2976" xr:uid="{00000000-0005-0000-0000-0000A00B0000}"/>
    <cellStyle name="Normal 10 2 10 17 2 3" xfId="2977" xr:uid="{00000000-0005-0000-0000-0000A10B0000}"/>
    <cellStyle name="Normal 10 2 10 17 2 4" xfId="2978" xr:uid="{00000000-0005-0000-0000-0000A20B0000}"/>
    <cellStyle name="Normal 10 2 10 17 2 5" xfId="2979" xr:uid="{00000000-0005-0000-0000-0000A30B0000}"/>
    <cellStyle name="Normal 10 2 10 17 2 6" xfId="2980" xr:uid="{00000000-0005-0000-0000-0000A40B0000}"/>
    <cellStyle name="Normal 10 2 10 17 2 7" xfId="2981" xr:uid="{00000000-0005-0000-0000-0000A50B0000}"/>
    <cellStyle name="Normal 10 2 10 17 2 8" xfId="2982" xr:uid="{00000000-0005-0000-0000-0000A60B0000}"/>
    <cellStyle name="Normal 10 2 10 17 2 9" xfId="2983" xr:uid="{00000000-0005-0000-0000-0000A70B0000}"/>
    <cellStyle name="Normal 10 2 10 17 3" xfId="2984" xr:uid="{00000000-0005-0000-0000-0000A80B0000}"/>
    <cellStyle name="Normal 10 2 10 17 3 10" xfId="2985" xr:uid="{00000000-0005-0000-0000-0000A90B0000}"/>
    <cellStyle name="Normal 10 2 10 17 3 2" xfId="2986" xr:uid="{00000000-0005-0000-0000-0000AA0B0000}"/>
    <cellStyle name="Normal 10 2 10 17 3 3" xfId="2987" xr:uid="{00000000-0005-0000-0000-0000AB0B0000}"/>
    <cellStyle name="Normal 10 2 10 17 3 4" xfId="2988" xr:uid="{00000000-0005-0000-0000-0000AC0B0000}"/>
    <cellStyle name="Normal 10 2 10 17 3 5" xfId="2989" xr:uid="{00000000-0005-0000-0000-0000AD0B0000}"/>
    <cellStyle name="Normal 10 2 10 17 3 6" xfId="2990" xr:uid="{00000000-0005-0000-0000-0000AE0B0000}"/>
    <cellStyle name="Normal 10 2 10 17 3 7" xfId="2991" xr:uid="{00000000-0005-0000-0000-0000AF0B0000}"/>
    <cellStyle name="Normal 10 2 10 17 3 8" xfId="2992" xr:uid="{00000000-0005-0000-0000-0000B00B0000}"/>
    <cellStyle name="Normal 10 2 10 17 3 9" xfId="2993" xr:uid="{00000000-0005-0000-0000-0000B10B0000}"/>
    <cellStyle name="Normal 10 2 10 17 4" xfId="2994" xr:uid="{00000000-0005-0000-0000-0000B20B0000}"/>
    <cellStyle name="Normal 10 2 10 17 4 10" xfId="2995" xr:uid="{00000000-0005-0000-0000-0000B30B0000}"/>
    <cellStyle name="Normal 10 2 10 17 4 2" xfId="2996" xr:uid="{00000000-0005-0000-0000-0000B40B0000}"/>
    <cellStyle name="Normal 10 2 10 17 4 3" xfId="2997" xr:uid="{00000000-0005-0000-0000-0000B50B0000}"/>
    <cellStyle name="Normal 10 2 10 17 4 4" xfId="2998" xr:uid="{00000000-0005-0000-0000-0000B60B0000}"/>
    <cellStyle name="Normal 10 2 10 17 4 5" xfId="2999" xr:uid="{00000000-0005-0000-0000-0000B70B0000}"/>
    <cellStyle name="Normal 10 2 10 17 4 6" xfId="3000" xr:uid="{00000000-0005-0000-0000-0000B80B0000}"/>
    <cellStyle name="Normal 10 2 10 17 4 7" xfId="3001" xr:uid="{00000000-0005-0000-0000-0000B90B0000}"/>
    <cellStyle name="Normal 10 2 10 17 4 8" xfId="3002" xr:uid="{00000000-0005-0000-0000-0000BA0B0000}"/>
    <cellStyle name="Normal 10 2 10 17 4 9" xfId="3003" xr:uid="{00000000-0005-0000-0000-0000BB0B0000}"/>
    <cellStyle name="Normal 10 2 10 17 5" xfId="3004" xr:uid="{00000000-0005-0000-0000-0000BC0B0000}"/>
    <cellStyle name="Normal 10 2 10 17 5 10" xfId="3005" xr:uid="{00000000-0005-0000-0000-0000BD0B0000}"/>
    <cellStyle name="Normal 10 2 10 17 5 2" xfId="3006" xr:uid="{00000000-0005-0000-0000-0000BE0B0000}"/>
    <cellStyle name="Normal 10 2 10 17 5 3" xfId="3007" xr:uid="{00000000-0005-0000-0000-0000BF0B0000}"/>
    <cellStyle name="Normal 10 2 10 17 5 4" xfId="3008" xr:uid="{00000000-0005-0000-0000-0000C00B0000}"/>
    <cellStyle name="Normal 10 2 10 17 5 5" xfId="3009" xr:uid="{00000000-0005-0000-0000-0000C10B0000}"/>
    <cellStyle name="Normal 10 2 10 17 5 6" xfId="3010" xr:uid="{00000000-0005-0000-0000-0000C20B0000}"/>
    <cellStyle name="Normal 10 2 10 17 5 7" xfId="3011" xr:uid="{00000000-0005-0000-0000-0000C30B0000}"/>
    <cellStyle name="Normal 10 2 10 17 5 8" xfId="3012" xr:uid="{00000000-0005-0000-0000-0000C40B0000}"/>
    <cellStyle name="Normal 10 2 10 17 5 9" xfId="3013" xr:uid="{00000000-0005-0000-0000-0000C50B0000}"/>
    <cellStyle name="Normal 10 2 10 17 6" xfId="3014" xr:uid="{00000000-0005-0000-0000-0000C60B0000}"/>
    <cellStyle name="Normal 10 2 10 17 7" xfId="3015" xr:uid="{00000000-0005-0000-0000-0000C70B0000}"/>
    <cellStyle name="Normal 10 2 10 17 8" xfId="3016" xr:uid="{00000000-0005-0000-0000-0000C80B0000}"/>
    <cellStyle name="Normal 10 2 10 17 9" xfId="3017" xr:uid="{00000000-0005-0000-0000-0000C90B0000}"/>
    <cellStyle name="Normal 10 2 10 18" xfId="3018" xr:uid="{00000000-0005-0000-0000-0000CA0B0000}"/>
    <cellStyle name="Normal 10 2 10 18 10" xfId="3019" xr:uid="{00000000-0005-0000-0000-0000CB0B0000}"/>
    <cellStyle name="Normal 10 2 10 18 11" xfId="3020" xr:uid="{00000000-0005-0000-0000-0000CC0B0000}"/>
    <cellStyle name="Normal 10 2 10 18 12" xfId="3021" xr:uid="{00000000-0005-0000-0000-0000CD0B0000}"/>
    <cellStyle name="Normal 10 2 10 18 13" xfId="3022" xr:uid="{00000000-0005-0000-0000-0000CE0B0000}"/>
    <cellStyle name="Normal 10 2 10 18 14" xfId="3023" xr:uid="{00000000-0005-0000-0000-0000CF0B0000}"/>
    <cellStyle name="Normal 10 2 10 18 2" xfId="3024" xr:uid="{00000000-0005-0000-0000-0000D00B0000}"/>
    <cellStyle name="Normal 10 2 10 18 2 10" xfId="3025" xr:uid="{00000000-0005-0000-0000-0000D10B0000}"/>
    <cellStyle name="Normal 10 2 10 18 2 2" xfId="3026" xr:uid="{00000000-0005-0000-0000-0000D20B0000}"/>
    <cellStyle name="Normal 10 2 10 18 2 3" xfId="3027" xr:uid="{00000000-0005-0000-0000-0000D30B0000}"/>
    <cellStyle name="Normal 10 2 10 18 2 4" xfId="3028" xr:uid="{00000000-0005-0000-0000-0000D40B0000}"/>
    <cellStyle name="Normal 10 2 10 18 2 5" xfId="3029" xr:uid="{00000000-0005-0000-0000-0000D50B0000}"/>
    <cellStyle name="Normal 10 2 10 18 2 6" xfId="3030" xr:uid="{00000000-0005-0000-0000-0000D60B0000}"/>
    <cellStyle name="Normal 10 2 10 18 2 7" xfId="3031" xr:uid="{00000000-0005-0000-0000-0000D70B0000}"/>
    <cellStyle name="Normal 10 2 10 18 2 8" xfId="3032" xr:uid="{00000000-0005-0000-0000-0000D80B0000}"/>
    <cellStyle name="Normal 10 2 10 18 2 9" xfId="3033" xr:uid="{00000000-0005-0000-0000-0000D90B0000}"/>
    <cellStyle name="Normal 10 2 10 18 3" xfId="3034" xr:uid="{00000000-0005-0000-0000-0000DA0B0000}"/>
    <cellStyle name="Normal 10 2 10 18 3 10" xfId="3035" xr:uid="{00000000-0005-0000-0000-0000DB0B0000}"/>
    <cellStyle name="Normal 10 2 10 18 3 2" xfId="3036" xr:uid="{00000000-0005-0000-0000-0000DC0B0000}"/>
    <cellStyle name="Normal 10 2 10 18 3 3" xfId="3037" xr:uid="{00000000-0005-0000-0000-0000DD0B0000}"/>
    <cellStyle name="Normal 10 2 10 18 3 4" xfId="3038" xr:uid="{00000000-0005-0000-0000-0000DE0B0000}"/>
    <cellStyle name="Normal 10 2 10 18 3 5" xfId="3039" xr:uid="{00000000-0005-0000-0000-0000DF0B0000}"/>
    <cellStyle name="Normal 10 2 10 18 3 6" xfId="3040" xr:uid="{00000000-0005-0000-0000-0000E00B0000}"/>
    <cellStyle name="Normal 10 2 10 18 3 7" xfId="3041" xr:uid="{00000000-0005-0000-0000-0000E10B0000}"/>
    <cellStyle name="Normal 10 2 10 18 3 8" xfId="3042" xr:uid="{00000000-0005-0000-0000-0000E20B0000}"/>
    <cellStyle name="Normal 10 2 10 18 3 9" xfId="3043" xr:uid="{00000000-0005-0000-0000-0000E30B0000}"/>
    <cellStyle name="Normal 10 2 10 18 4" xfId="3044" xr:uid="{00000000-0005-0000-0000-0000E40B0000}"/>
    <cellStyle name="Normal 10 2 10 18 4 10" xfId="3045" xr:uid="{00000000-0005-0000-0000-0000E50B0000}"/>
    <cellStyle name="Normal 10 2 10 18 4 2" xfId="3046" xr:uid="{00000000-0005-0000-0000-0000E60B0000}"/>
    <cellStyle name="Normal 10 2 10 18 4 3" xfId="3047" xr:uid="{00000000-0005-0000-0000-0000E70B0000}"/>
    <cellStyle name="Normal 10 2 10 18 4 4" xfId="3048" xr:uid="{00000000-0005-0000-0000-0000E80B0000}"/>
    <cellStyle name="Normal 10 2 10 18 4 5" xfId="3049" xr:uid="{00000000-0005-0000-0000-0000E90B0000}"/>
    <cellStyle name="Normal 10 2 10 18 4 6" xfId="3050" xr:uid="{00000000-0005-0000-0000-0000EA0B0000}"/>
    <cellStyle name="Normal 10 2 10 18 4 7" xfId="3051" xr:uid="{00000000-0005-0000-0000-0000EB0B0000}"/>
    <cellStyle name="Normal 10 2 10 18 4 8" xfId="3052" xr:uid="{00000000-0005-0000-0000-0000EC0B0000}"/>
    <cellStyle name="Normal 10 2 10 18 4 9" xfId="3053" xr:uid="{00000000-0005-0000-0000-0000ED0B0000}"/>
    <cellStyle name="Normal 10 2 10 18 5" xfId="3054" xr:uid="{00000000-0005-0000-0000-0000EE0B0000}"/>
    <cellStyle name="Normal 10 2 10 18 5 10" xfId="3055" xr:uid="{00000000-0005-0000-0000-0000EF0B0000}"/>
    <cellStyle name="Normal 10 2 10 18 5 2" xfId="3056" xr:uid="{00000000-0005-0000-0000-0000F00B0000}"/>
    <cellStyle name="Normal 10 2 10 18 5 3" xfId="3057" xr:uid="{00000000-0005-0000-0000-0000F10B0000}"/>
    <cellStyle name="Normal 10 2 10 18 5 4" xfId="3058" xr:uid="{00000000-0005-0000-0000-0000F20B0000}"/>
    <cellStyle name="Normal 10 2 10 18 5 5" xfId="3059" xr:uid="{00000000-0005-0000-0000-0000F30B0000}"/>
    <cellStyle name="Normal 10 2 10 18 5 6" xfId="3060" xr:uid="{00000000-0005-0000-0000-0000F40B0000}"/>
    <cellStyle name="Normal 10 2 10 18 5 7" xfId="3061" xr:uid="{00000000-0005-0000-0000-0000F50B0000}"/>
    <cellStyle name="Normal 10 2 10 18 5 8" xfId="3062" xr:uid="{00000000-0005-0000-0000-0000F60B0000}"/>
    <cellStyle name="Normal 10 2 10 18 5 9" xfId="3063" xr:uid="{00000000-0005-0000-0000-0000F70B0000}"/>
    <cellStyle name="Normal 10 2 10 18 6" xfId="3064" xr:uid="{00000000-0005-0000-0000-0000F80B0000}"/>
    <cellStyle name="Normal 10 2 10 18 7" xfId="3065" xr:uid="{00000000-0005-0000-0000-0000F90B0000}"/>
    <cellStyle name="Normal 10 2 10 18 8" xfId="3066" xr:uid="{00000000-0005-0000-0000-0000FA0B0000}"/>
    <cellStyle name="Normal 10 2 10 18 9" xfId="3067" xr:uid="{00000000-0005-0000-0000-0000FB0B0000}"/>
    <cellStyle name="Normal 10 2 10 19" xfId="3068" xr:uid="{00000000-0005-0000-0000-0000FC0B0000}"/>
    <cellStyle name="Normal 10 2 10 19 10" xfId="3069" xr:uid="{00000000-0005-0000-0000-0000FD0B0000}"/>
    <cellStyle name="Normal 10 2 10 19 11" xfId="3070" xr:uid="{00000000-0005-0000-0000-0000FE0B0000}"/>
    <cellStyle name="Normal 10 2 10 19 12" xfId="3071" xr:uid="{00000000-0005-0000-0000-0000FF0B0000}"/>
    <cellStyle name="Normal 10 2 10 19 13" xfId="3072" xr:uid="{00000000-0005-0000-0000-0000000C0000}"/>
    <cellStyle name="Normal 10 2 10 19 14" xfId="3073" xr:uid="{00000000-0005-0000-0000-0000010C0000}"/>
    <cellStyle name="Normal 10 2 10 19 2" xfId="3074" xr:uid="{00000000-0005-0000-0000-0000020C0000}"/>
    <cellStyle name="Normal 10 2 10 19 2 10" xfId="3075" xr:uid="{00000000-0005-0000-0000-0000030C0000}"/>
    <cellStyle name="Normal 10 2 10 19 2 2" xfId="3076" xr:uid="{00000000-0005-0000-0000-0000040C0000}"/>
    <cellStyle name="Normal 10 2 10 19 2 3" xfId="3077" xr:uid="{00000000-0005-0000-0000-0000050C0000}"/>
    <cellStyle name="Normal 10 2 10 19 2 4" xfId="3078" xr:uid="{00000000-0005-0000-0000-0000060C0000}"/>
    <cellStyle name="Normal 10 2 10 19 2 5" xfId="3079" xr:uid="{00000000-0005-0000-0000-0000070C0000}"/>
    <cellStyle name="Normal 10 2 10 19 2 6" xfId="3080" xr:uid="{00000000-0005-0000-0000-0000080C0000}"/>
    <cellStyle name="Normal 10 2 10 19 2 7" xfId="3081" xr:uid="{00000000-0005-0000-0000-0000090C0000}"/>
    <cellStyle name="Normal 10 2 10 19 2 8" xfId="3082" xr:uid="{00000000-0005-0000-0000-00000A0C0000}"/>
    <cellStyle name="Normal 10 2 10 19 2 9" xfId="3083" xr:uid="{00000000-0005-0000-0000-00000B0C0000}"/>
    <cellStyle name="Normal 10 2 10 19 3" xfId="3084" xr:uid="{00000000-0005-0000-0000-00000C0C0000}"/>
    <cellStyle name="Normal 10 2 10 19 3 10" xfId="3085" xr:uid="{00000000-0005-0000-0000-00000D0C0000}"/>
    <cellStyle name="Normal 10 2 10 19 3 2" xfId="3086" xr:uid="{00000000-0005-0000-0000-00000E0C0000}"/>
    <cellStyle name="Normal 10 2 10 19 3 3" xfId="3087" xr:uid="{00000000-0005-0000-0000-00000F0C0000}"/>
    <cellStyle name="Normal 10 2 10 19 3 4" xfId="3088" xr:uid="{00000000-0005-0000-0000-0000100C0000}"/>
    <cellStyle name="Normal 10 2 10 19 3 5" xfId="3089" xr:uid="{00000000-0005-0000-0000-0000110C0000}"/>
    <cellStyle name="Normal 10 2 10 19 3 6" xfId="3090" xr:uid="{00000000-0005-0000-0000-0000120C0000}"/>
    <cellStyle name="Normal 10 2 10 19 3 7" xfId="3091" xr:uid="{00000000-0005-0000-0000-0000130C0000}"/>
    <cellStyle name="Normal 10 2 10 19 3 8" xfId="3092" xr:uid="{00000000-0005-0000-0000-0000140C0000}"/>
    <cellStyle name="Normal 10 2 10 19 3 9" xfId="3093" xr:uid="{00000000-0005-0000-0000-0000150C0000}"/>
    <cellStyle name="Normal 10 2 10 19 4" xfId="3094" xr:uid="{00000000-0005-0000-0000-0000160C0000}"/>
    <cellStyle name="Normal 10 2 10 19 4 10" xfId="3095" xr:uid="{00000000-0005-0000-0000-0000170C0000}"/>
    <cellStyle name="Normal 10 2 10 19 4 2" xfId="3096" xr:uid="{00000000-0005-0000-0000-0000180C0000}"/>
    <cellStyle name="Normal 10 2 10 19 4 3" xfId="3097" xr:uid="{00000000-0005-0000-0000-0000190C0000}"/>
    <cellStyle name="Normal 10 2 10 19 4 4" xfId="3098" xr:uid="{00000000-0005-0000-0000-00001A0C0000}"/>
    <cellStyle name="Normal 10 2 10 19 4 5" xfId="3099" xr:uid="{00000000-0005-0000-0000-00001B0C0000}"/>
    <cellStyle name="Normal 10 2 10 19 4 6" xfId="3100" xr:uid="{00000000-0005-0000-0000-00001C0C0000}"/>
    <cellStyle name="Normal 10 2 10 19 4 7" xfId="3101" xr:uid="{00000000-0005-0000-0000-00001D0C0000}"/>
    <cellStyle name="Normal 10 2 10 19 4 8" xfId="3102" xr:uid="{00000000-0005-0000-0000-00001E0C0000}"/>
    <cellStyle name="Normal 10 2 10 19 4 9" xfId="3103" xr:uid="{00000000-0005-0000-0000-00001F0C0000}"/>
    <cellStyle name="Normal 10 2 10 19 5" xfId="3104" xr:uid="{00000000-0005-0000-0000-0000200C0000}"/>
    <cellStyle name="Normal 10 2 10 19 5 10" xfId="3105" xr:uid="{00000000-0005-0000-0000-0000210C0000}"/>
    <cellStyle name="Normal 10 2 10 19 5 2" xfId="3106" xr:uid="{00000000-0005-0000-0000-0000220C0000}"/>
    <cellStyle name="Normal 10 2 10 19 5 3" xfId="3107" xr:uid="{00000000-0005-0000-0000-0000230C0000}"/>
    <cellStyle name="Normal 10 2 10 19 5 4" xfId="3108" xr:uid="{00000000-0005-0000-0000-0000240C0000}"/>
    <cellStyle name="Normal 10 2 10 19 5 5" xfId="3109" xr:uid="{00000000-0005-0000-0000-0000250C0000}"/>
    <cellStyle name="Normal 10 2 10 19 5 6" xfId="3110" xr:uid="{00000000-0005-0000-0000-0000260C0000}"/>
    <cellStyle name="Normal 10 2 10 19 5 7" xfId="3111" xr:uid="{00000000-0005-0000-0000-0000270C0000}"/>
    <cellStyle name="Normal 10 2 10 19 5 8" xfId="3112" xr:uid="{00000000-0005-0000-0000-0000280C0000}"/>
    <cellStyle name="Normal 10 2 10 19 5 9" xfId="3113" xr:uid="{00000000-0005-0000-0000-0000290C0000}"/>
    <cellStyle name="Normal 10 2 10 19 6" xfId="3114" xr:uid="{00000000-0005-0000-0000-00002A0C0000}"/>
    <cellStyle name="Normal 10 2 10 19 7" xfId="3115" xr:uid="{00000000-0005-0000-0000-00002B0C0000}"/>
    <cellStyle name="Normal 10 2 10 19 8" xfId="3116" xr:uid="{00000000-0005-0000-0000-00002C0C0000}"/>
    <cellStyle name="Normal 10 2 10 19 9" xfId="3117" xr:uid="{00000000-0005-0000-0000-00002D0C0000}"/>
    <cellStyle name="Normal 10 2 10 2" xfId="3118" xr:uid="{00000000-0005-0000-0000-00002E0C0000}"/>
    <cellStyle name="Normal 10 2 10 2 10" xfId="3119" xr:uid="{00000000-0005-0000-0000-00002F0C0000}"/>
    <cellStyle name="Normal 10 2 10 2 10 10" xfId="3120" xr:uid="{00000000-0005-0000-0000-0000300C0000}"/>
    <cellStyle name="Normal 10 2 10 2 10 11" xfId="3121" xr:uid="{00000000-0005-0000-0000-0000310C0000}"/>
    <cellStyle name="Normal 10 2 10 2 10 12" xfId="3122" xr:uid="{00000000-0005-0000-0000-0000320C0000}"/>
    <cellStyle name="Normal 10 2 10 2 10 13" xfId="3123" xr:uid="{00000000-0005-0000-0000-0000330C0000}"/>
    <cellStyle name="Normal 10 2 10 2 10 14" xfId="3124" xr:uid="{00000000-0005-0000-0000-0000340C0000}"/>
    <cellStyle name="Normal 10 2 10 2 10 2" xfId="3125" xr:uid="{00000000-0005-0000-0000-0000350C0000}"/>
    <cellStyle name="Normal 10 2 10 2 10 2 10" xfId="3126" xr:uid="{00000000-0005-0000-0000-0000360C0000}"/>
    <cellStyle name="Normal 10 2 10 2 10 2 2" xfId="3127" xr:uid="{00000000-0005-0000-0000-0000370C0000}"/>
    <cellStyle name="Normal 10 2 10 2 10 2 3" xfId="3128" xr:uid="{00000000-0005-0000-0000-0000380C0000}"/>
    <cellStyle name="Normal 10 2 10 2 10 2 4" xfId="3129" xr:uid="{00000000-0005-0000-0000-0000390C0000}"/>
    <cellStyle name="Normal 10 2 10 2 10 2 5" xfId="3130" xr:uid="{00000000-0005-0000-0000-00003A0C0000}"/>
    <cellStyle name="Normal 10 2 10 2 10 2 6" xfId="3131" xr:uid="{00000000-0005-0000-0000-00003B0C0000}"/>
    <cellStyle name="Normal 10 2 10 2 10 2 7" xfId="3132" xr:uid="{00000000-0005-0000-0000-00003C0C0000}"/>
    <cellStyle name="Normal 10 2 10 2 10 2 8" xfId="3133" xr:uid="{00000000-0005-0000-0000-00003D0C0000}"/>
    <cellStyle name="Normal 10 2 10 2 10 2 9" xfId="3134" xr:uid="{00000000-0005-0000-0000-00003E0C0000}"/>
    <cellStyle name="Normal 10 2 10 2 10 3" xfId="3135" xr:uid="{00000000-0005-0000-0000-00003F0C0000}"/>
    <cellStyle name="Normal 10 2 10 2 10 3 10" xfId="3136" xr:uid="{00000000-0005-0000-0000-0000400C0000}"/>
    <cellStyle name="Normal 10 2 10 2 10 3 2" xfId="3137" xr:uid="{00000000-0005-0000-0000-0000410C0000}"/>
    <cellStyle name="Normal 10 2 10 2 10 3 3" xfId="3138" xr:uid="{00000000-0005-0000-0000-0000420C0000}"/>
    <cellStyle name="Normal 10 2 10 2 10 3 4" xfId="3139" xr:uid="{00000000-0005-0000-0000-0000430C0000}"/>
    <cellStyle name="Normal 10 2 10 2 10 3 5" xfId="3140" xr:uid="{00000000-0005-0000-0000-0000440C0000}"/>
    <cellStyle name="Normal 10 2 10 2 10 3 6" xfId="3141" xr:uid="{00000000-0005-0000-0000-0000450C0000}"/>
    <cellStyle name="Normal 10 2 10 2 10 3 7" xfId="3142" xr:uid="{00000000-0005-0000-0000-0000460C0000}"/>
    <cellStyle name="Normal 10 2 10 2 10 3 8" xfId="3143" xr:uid="{00000000-0005-0000-0000-0000470C0000}"/>
    <cellStyle name="Normal 10 2 10 2 10 3 9" xfId="3144" xr:uid="{00000000-0005-0000-0000-0000480C0000}"/>
    <cellStyle name="Normal 10 2 10 2 10 4" xfId="3145" xr:uid="{00000000-0005-0000-0000-0000490C0000}"/>
    <cellStyle name="Normal 10 2 10 2 10 4 10" xfId="3146" xr:uid="{00000000-0005-0000-0000-00004A0C0000}"/>
    <cellStyle name="Normal 10 2 10 2 10 4 2" xfId="3147" xr:uid="{00000000-0005-0000-0000-00004B0C0000}"/>
    <cellStyle name="Normal 10 2 10 2 10 4 3" xfId="3148" xr:uid="{00000000-0005-0000-0000-00004C0C0000}"/>
    <cellStyle name="Normal 10 2 10 2 10 4 4" xfId="3149" xr:uid="{00000000-0005-0000-0000-00004D0C0000}"/>
    <cellStyle name="Normal 10 2 10 2 10 4 5" xfId="3150" xr:uid="{00000000-0005-0000-0000-00004E0C0000}"/>
    <cellStyle name="Normal 10 2 10 2 10 4 6" xfId="3151" xr:uid="{00000000-0005-0000-0000-00004F0C0000}"/>
    <cellStyle name="Normal 10 2 10 2 10 4 7" xfId="3152" xr:uid="{00000000-0005-0000-0000-0000500C0000}"/>
    <cellStyle name="Normal 10 2 10 2 10 4 8" xfId="3153" xr:uid="{00000000-0005-0000-0000-0000510C0000}"/>
    <cellStyle name="Normal 10 2 10 2 10 4 9" xfId="3154" xr:uid="{00000000-0005-0000-0000-0000520C0000}"/>
    <cellStyle name="Normal 10 2 10 2 10 5" xfId="3155" xr:uid="{00000000-0005-0000-0000-0000530C0000}"/>
    <cellStyle name="Normal 10 2 10 2 10 5 10" xfId="3156" xr:uid="{00000000-0005-0000-0000-0000540C0000}"/>
    <cellStyle name="Normal 10 2 10 2 10 5 2" xfId="3157" xr:uid="{00000000-0005-0000-0000-0000550C0000}"/>
    <cellStyle name="Normal 10 2 10 2 10 5 3" xfId="3158" xr:uid="{00000000-0005-0000-0000-0000560C0000}"/>
    <cellStyle name="Normal 10 2 10 2 10 5 4" xfId="3159" xr:uid="{00000000-0005-0000-0000-0000570C0000}"/>
    <cellStyle name="Normal 10 2 10 2 10 5 5" xfId="3160" xr:uid="{00000000-0005-0000-0000-0000580C0000}"/>
    <cellStyle name="Normal 10 2 10 2 10 5 6" xfId="3161" xr:uid="{00000000-0005-0000-0000-0000590C0000}"/>
    <cellStyle name="Normal 10 2 10 2 10 5 7" xfId="3162" xr:uid="{00000000-0005-0000-0000-00005A0C0000}"/>
    <cellStyle name="Normal 10 2 10 2 10 5 8" xfId="3163" xr:uid="{00000000-0005-0000-0000-00005B0C0000}"/>
    <cellStyle name="Normal 10 2 10 2 10 5 9" xfId="3164" xr:uid="{00000000-0005-0000-0000-00005C0C0000}"/>
    <cellStyle name="Normal 10 2 10 2 10 6" xfId="3165" xr:uid="{00000000-0005-0000-0000-00005D0C0000}"/>
    <cellStyle name="Normal 10 2 10 2 10 7" xfId="3166" xr:uid="{00000000-0005-0000-0000-00005E0C0000}"/>
    <cellStyle name="Normal 10 2 10 2 10 8" xfId="3167" xr:uid="{00000000-0005-0000-0000-00005F0C0000}"/>
    <cellStyle name="Normal 10 2 10 2 10 9" xfId="3168" xr:uid="{00000000-0005-0000-0000-0000600C0000}"/>
    <cellStyle name="Normal 10 2 10 2 11" xfId="3169" xr:uid="{00000000-0005-0000-0000-0000610C0000}"/>
    <cellStyle name="Normal 10 2 10 2 11 10" xfId="3170" xr:uid="{00000000-0005-0000-0000-0000620C0000}"/>
    <cellStyle name="Normal 10 2 10 2 11 11" xfId="3171" xr:uid="{00000000-0005-0000-0000-0000630C0000}"/>
    <cellStyle name="Normal 10 2 10 2 11 12" xfId="3172" xr:uid="{00000000-0005-0000-0000-0000640C0000}"/>
    <cellStyle name="Normal 10 2 10 2 11 13" xfId="3173" xr:uid="{00000000-0005-0000-0000-0000650C0000}"/>
    <cellStyle name="Normal 10 2 10 2 11 14" xfId="3174" xr:uid="{00000000-0005-0000-0000-0000660C0000}"/>
    <cellStyle name="Normal 10 2 10 2 11 2" xfId="3175" xr:uid="{00000000-0005-0000-0000-0000670C0000}"/>
    <cellStyle name="Normal 10 2 10 2 11 2 10" xfId="3176" xr:uid="{00000000-0005-0000-0000-0000680C0000}"/>
    <cellStyle name="Normal 10 2 10 2 11 2 2" xfId="3177" xr:uid="{00000000-0005-0000-0000-0000690C0000}"/>
    <cellStyle name="Normal 10 2 10 2 11 2 3" xfId="3178" xr:uid="{00000000-0005-0000-0000-00006A0C0000}"/>
    <cellStyle name="Normal 10 2 10 2 11 2 4" xfId="3179" xr:uid="{00000000-0005-0000-0000-00006B0C0000}"/>
    <cellStyle name="Normal 10 2 10 2 11 2 5" xfId="3180" xr:uid="{00000000-0005-0000-0000-00006C0C0000}"/>
    <cellStyle name="Normal 10 2 10 2 11 2 6" xfId="3181" xr:uid="{00000000-0005-0000-0000-00006D0C0000}"/>
    <cellStyle name="Normal 10 2 10 2 11 2 7" xfId="3182" xr:uid="{00000000-0005-0000-0000-00006E0C0000}"/>
    <cellStyle name="Normal 10 2 10 2 11 2 8" xfId="3183" xr:uid="{00000000-0005-0000-0000-00006F0C0000}"/>
    <cellStyle name="Normal 10 2 10 2 11 2 9" xfId="3184" xr:uid="{00000000-0005-0000-0000-0000700C0000}"/>
    <cellStyle name="Normal 10 2 10 2 11 3" xfId="3185" xr:uid="{00000000-0005-0000-0000-0000710C0000}"/>
    <cellStyle name="Normal 10 2 10 2 11 3 10" xfId="3186" xr:uid="{00000000-0005-0000-0000-0000720C0000}"/>
    <cellStyle name="Normal 10 2 10 2 11 3 2" xfId="3187" xr:uid="{00000000-0005-0000-0000-0000730C0000}"/>
    <cellStyle name="Normal 10 2 10 2 11 3 3" xfId="3188" xr:uid="{00000000-0005-0000-0000-0000740C0000}"/>
    <cellStyle name="Normal 10 2 10 2 11 3 4" xfId="3189" xr:uid="{00000000-0005-0000-0000-0000750C0000}"/>
    <cellStyle name="Normal 10 2 10 2 11 3 5" xfId="3190" xr:uid="{00000000-0005-0000-0000-0000760C0000}"/>
    <cellStyle name="Normal 10 2 10 2 11 3 6" xfId="3191" xr:uid="{00000000-0005-0000-0000-0000770C0000}"/>
    <cellStyle name="Normal 10 2 10 2 11 3 7" xfId="3192" xr:uid="{00000000-0005-0000-0000-0000780C0000}"/>
    <cellStyle name="Normal 10 2 10 2 11 3 8" xfId="3193" xr:uid="{00000000-0005-0000-0000-0000790C0000}"/>
    <cellStyle name="Normal 10 2 10 2 11 3 9" xfId="3194" xr:uid="{00000000-0005-0000-0000-00007A0C0000}"/>
    <cellStyle name="Normal 10 2 10 2 11 4" xfId="3195" xr:uid="{00000000-0005-0000-0000-00007B0C0000}"/>
    <cellStyle name="Normal 10 2 10 2 11 4 10" xfId="3196" xr:uid="{00000000-0005-0000-0000-00007C0C0000}"/>
    <cellStyle name="Normal 10 2 10 2 11 4 2" xfId="3197" xr:uid="{00000000-0005-0000-0000-00007D0C0000}"/>
    <cellStyle name="Normal 10 2 10 2 11 4 3" xfId="3198" xr:uid="{00000000-0005-0000-0000-00007E0C0000}"/>
    <cellStyle name="Normal 10 2 10 2 11 4 4" xfId="3199" xr:uid="{00000000-0005-0000-0000-00007F0C0000}"/>
    <cellStyle name="Normal 10 2 10 2 11 4 5" xfId="3200" xr:uid="{00000000-0005-0000-0000-0000800C0000}"/>
    <cellStyle name="Normal 10 2 10 2 11 4 6" xfId="3201" xr:uid="{00000000-0005-0000-0000-0000810C0000}"/>
    <cellStyle name="Normal 10 2 10 2 11 4 7" xfId="3202" xr:uid="{00000000-0005-0000-0000-0000820C0000}"/>
    <cellStyle name="Normal 10 2 10 2 11 4 8" xfId="3203" xr:uid="{00000000-0005-0000-0000-0000830C0000}"/>
    <cellStyle name="Normal 10 2 10 2 11 4 9" xfId="3204" xr:uid="{00000000-0005-0000-0000-0000840C0000}"/>
    <cellStyle name="Normal 10 2 10 2 11 5" xfId="3205" xr:uid="{00000000-0005-0000-0000-0000850C0000}"/>
    <cellStyle name="Normal 10 2 10 2 11 5 10" xfId="3206" xr:uid="{00000000-0005-0000-0000-0000860C0000}"/>
    <cellStyle name="Normal 10 2 10 2 11 5 2" xfId="3207" xr:uid="{00000000-0005-0000-0000-0000870C0000}"/>
    <cellStyle name="Normal 10 2 10 2 11 5 3" xfId="3208" xr:uid="{00000000-0005-0000-0000-0000880C0000}"/>
    <cellStyle name="Normal 10 2 10 2 11 5 4" xfId="3209" xr:uid="{00000000-0005-0000-0000-0000890C0000}"/>
    <cellStyle name="Normal 10 2 10 2 11 5 5" xfId="3210" xr:uid="{00000000-0005-0000-0000-00008A0C0000}"/>
    <cellStyle name="Normal 10 2 10 2 11 5 6" xfId="3211" xr:uid="{00000000-0005-0000-0000-00008B0C0000}"/>
    <cellStyle name="Normal 10 2 10 2 11 5 7" xfId="3212" xr:uid="{00000000-0005-0000-0000-00008C0C0000}"/>
    <cellStyle name="Normal 10 2 10 2 11 5 8" xfId="3213" xr:uid="{00000000-0005-0000-0000-00008D0C0000}"/>
    <cellStyle name="Normal 10 2 10 2 11 5 9" xfId="3214" xr:uid="{00000000-0005-0000-0000-00008E0C0000}"/>
    <cellStyle name="Normal 10 2 10 2 11 6" xfId="3215" xr:uid="{00000000-0005-0000-0000-00008F0C0000}"/>
    <cellStyle name="Normal 10 2 10 2 11 7" xfId="3216" xr:uid="{00000000-0005-0000-0000-0000900C0000}"/>
    <cellStyle name="Normal 10 2 10 2 11 8" xfId="3217" xr:uid="{00000000-0005-0000-0000-0000910C0000}"/>
    <cellStyle name="Normal 10 2 10 2 11 9" xfId="3218" xr:uid="{00000000-0005-0000-0000-0000920C0000}"/>
    <cellStyle name="Normal 10 2 10 2 12" xfId="3219" xr:uid="{00000000-0005-0000-0000-0000930C0000}"/>
    <cellStyle name="Normal 10 2 10 2 12 10" xfId="3220" xr:uid="{00000000-0005-0000-0000-0000940C0000}"/>
    <cellStyle name="Normal 10 2 10 2 12 11" xfId="3221" xr:uid="{00000000-0005-0000-0000-0000950C0000}"/>
    <cellStyle name="Normal 10 2 10 2 12 12" xfId="3222" xr:uid="{00000000-0005-0000-0000-0000960C0000}"/>
    <cellStyle name="Normal 10 2 10 2 12 13" xfId="3223" xr:uid="{00000000-0005-0000-0000-0000970C0000}"/>
    <cellStyle name="Normal 10 2 10 2 12 14" xfId="3224" xr:uid="{00000000-0005-0000-0000-0000980C0000}"/>
    <cellStyle name="Normal 10 2 10 2 12 2" xfId="3225" xr:uid="{00000000-0005-0000-0000-0000990C0000}"/>
    <cellStyle name="Normal 10 2 10 2 12 2 10" xfId="3226" xr:uid="{00000000-0005-0000-0000-00009A0C0000}"/>
    <cellStyle name="Normal 10 2 10 2 12 2 2" xfId="3227" xr:uid="{00000000-0005-0000-0000-00009B0C0000}"/>
    <cellStyle name="Normal 10 2 10 2 12 2 3" xfId="3228" xr:uid="{00000000-0005-0000-0000-00009C0C0000}"/>
    <cellStyle name="Normal 10 2 10 2 12 2 4" xfId="3229" xr:uid="{00000000-0005-0000-0000-00009D0C0000}"/>
    <cellStyle name="Normal 10 2 10 2 12 2 5" xfId="3230" xr:uid="{00000000-0005-0000-0000-00009E0C0000}"/>
    <cellStyle name="Normal 10 2 10 2 12 2 6" xfId="3231" xr:uid="{00000000-0005-0000-0000-00009F0C0000}"/>
    <cellStyle name="Normal 10 2 10 2 12 2 7" xfId="3232" xr:uid="{00000000-0005-0000-0000-0000A00C0000}"/>
    <cellStyle name="Normal 10 2 10 2 12 2 8" xfId="3233" xr:uid="{00000000-0005-0000-0000-0000A10C0000}"/>
    <cellStyle name="Normal 10 2 10 2 12 2 9" xfId="3234" xr:uid="{00000000-0005-0000-0000-0000A20C0000}"/>
    <cellStyle name="Normal 10 2 10 2 12 3" xfId="3235" xr:uid="{00000000-0005-0000-0000-0000A30C0000}"/>
    <cellStyle name="Normal 10 2 10 2 12 3 10" xfId="3236" xr:uid="{00000000-0005-0000-0000-0000A40C0000}"/>
    <cellStyle name="Normal 10 2 10 2 12 3 2" xfId="3237" xr:uid="{00000000-0005-0000-0000-0000A50C0000}"/>
    <cellStyle name="Normal 10 2 10 2 12 3 3" xfId="3238" xr:uid="{00000000-0005-0000-0000-0000A60C0000}"/>
    <cellStyle name="Normal 10 2 10 2 12 3 4" xfId="3239" xr:uid="{00000000-0005-0000-0000-0000A70C0000}"/>
    <cellStyle name="Normal 10 2 10 2 12 3 5" xfId="3240" xr:uid="{00000000-0005-0000-0000-0000A80C0000}"/>
    <cellStyle name="Normal 10 2 10 2 12 3 6" xfId="3241" xr:uid="{00000000-0005-0000-0000-0000A90C0000}"/>
    <cellStyle name="Normal 10 2 10 2 12 3 7" xfId="3242" xr:uid="{00000000-0005-0000-0000-0000AA0C0000}"/>
    <cellStyle name="Normal 10 2 10 2 12 3 8" xfId="3243" xr:uid="{00000000-0005-0000-0000-0000AB0C0000}"/>
    <cellStyle name="Normal 10 2 10 2 12 3 9" xfId="3244" xr:uid="{00000000-0005-0000-0000-0000AC0C0000}"/>
    <cellStyle name="Normal 10 2 10 2 12 4" xfId="3245" xr:uid="{00000000-0005-0000-0000-0000AD0C0000}"/>
    <cellStyle name="Normal 10 2 10 2 12 4 10" xfId="3246" xr:uid="{00000000-0005-0000-0000-0000AE0C0000}"/>
    <cellStyle name="Normal 10 2 10 2 12 4 2" xfId="3247" xr:uid="{00000000-0005-0000-0000-0000AF0C0000}"/>
    <cellStyle name="Normal 10 2 10 2 12 4 3" xfId="3248" xr:uid="{00000000-0005-0000-0000-0000B00C0000}"/>
    <cellStyle name="Normal 10 2 10 2 12 4 4" xfId="3249" xr:uid="{00000000-0005-0000-0000-0000B10C0000}"/>
    <cellStyle name="Normal 10 2 10 2 12 4 5" xfId="3250" xr:uid="{00000000-0005-0000-0000-0000B20C0000}"/>
    <cellStyle name="Normal 10 2 10 2 12 4 6" xfId="3251" xr:uid="{00000000-0005-0000-0000-0000B30C0000}"/>
    <cellStyle name="Normal 10 2 10 2 12 4 7" xfId="3252" xr:uid="{00000000-0005-0000-0000-0000B40C0000}"/>
    <cellStyle name="Normal 10 2 10 2 12 4 8" xfId="3253" xr:uid="{00000000-0005-0000-0000-0000B50C0000}"/>
    <cellStyle name="Normal 10 2 10 2 12 4 9" xfId="3254" xr:uid="{00000000-0005-0000-0000-0000B60C0000}"/>
    <cellStyle name="Normal 10 2 10 2 12 5" xfId="3255" xr:uid="{00000000-0005-0000-0000-0000B70C0000}"/>
    <cellStyle name="Normal 10 2 10 2 12 5 10" xfId="3256" xr:uid="{00000000-0005-0000-0000-0000B80C0000}"/>
    <cellStyle name="Normal 10 2 10 2 12 5 2" xfId="3257" xr:uid="{00000000-0005-0000-0000-0000B90C0000}"/>
    <cellStyle name="Normal 10 2 10 2 12 5 3" xfId="3258" xr:uid="{00000000-0005-0000-0000-0000BA0C0000}"/>
    <cellStyle name="Normal 10 2 10 2 12 5 4" xfId="3259" xr:uid="{00000000-0005-0000-0000-0000BB0C0000}"/>
    <cellStyle name="Normal 10 2 10 2 12 5 5" xfId="3260" xr:uid="{00000000-0005-0000-0000-0000BC0C0000}"/>
    <cellStyle name="Normal 10 2 10 2 12 5 6" xfId="3261" xr:uid="{00000000-0005-0000-0000-0000BD0C0000}"/>
    <cellStyle name="Normal 10 2 10 2 12 5 7" xfId="3262" xr:uid="{00000000-0005-0000-0000-0000BE0C0000}"/>
    <cellStyle name="Normal 10 2 10 2 12 5 8" xfId="3263" xr:uid="{00000000-0005-0000-0000-0000BF0C0000}"/>
    <cellStyle name="Normal 10 2 10 2 12 5 9" xfId="3264" xr:uid="{00000000-0005-0000-0000-0000C00C0000}"/>
    <cellStyle name="Normal 10 2 10 2 12 6" xfId="3265" xr:uid="{00000000-0005-0000-0000-0000C10C0000}"/>
    <cellStyle name="Normal 10 2 10 2 12 7" xfId="3266" xr:uid="{00000000-0005-0000-0000-0000C20C0000}"/>
    <cellStyle name="Normal 10 2 10 2 12 8" xfId="3267" xr:uid="{00000000-0005-0000-0000-0000C30C0000}"/>
    <cellStyle name="Normal 10 2 10 2 12 9" xfId="3268" xr:uid="{00000000-0005-0000-0000-0000C40C0000}"/>
    <cellStyle name="Normal 10 2 10 2 13" xfId="3269" xr:uid="{00000000-0005-0000-0000-0000C50C0000}"/>
    <cellStyle name="Normal 10 2 10 2 13 10" xfId="3270" xr:uid="{00000000-0005-0000-0000-0000C60C0000}"/>
    <cellStyle name="Normal 10 2 10 2 13 11" xfId="3271" xr:uid="{00000000-0005-0000-0000-0000C70C0000}"/>
    <cellStyle name="Normal 10 2 10 2 13 12" xfId="3272" xr:uid="{00000000-0005-0000-0000-0000C80C0000}"/>
    <cellStyle name="Normal 10 2 10 2 13 13" xfId="3273" xr:uid="{00000000-0005-0000-0000-0000C90C0000}"/>
    <cellStyle name="Normal 10 2 10 2 13 14" xfId="3274" xr:uid="{00000000-0005-0000-0000-0000CA0C0000}"/>
    <cellStyle name="Normal 10 2 10 2 13 2" xfId="3275" xr:uid="{00000000-0005-0000-0000-0000CB0C0000}"/>
    <cellStyle name="Normal 10 2 10 2 13 2 10" xfId="3276" xr:uid="{00000000-0005-0000-0000-0000CC0C0000}"/>
    <cellStyle name="Normal 10 2 10 2 13 2 2" xfId="3277" xr:uid="{00000000-0005-0000-0000-0000CD0C0000}"/>
    <cellStyle name="Normal 10 2 10 2 13 2 3" xfId="3278" xr:uid="{00000000-0005-0000-0000-0000CE0C0000}"/>
    <cellStyle name="Normal 10 2 10 2 13 2 4" xfId="3279" xr:uid="{00000000-0005-0000-0000-0000CF0C0000}"/>
    <cellStyle name="Normal 10 2 10 2 13 2 5" xfId="3280" xr:uid="{00000000-0005-0000-0000-0000D00C0000}"/>
    <cellStyle name="Normal 10 2 10 2 13 2 6" xfId="3281" xr:uid="{00000000-0005-0000-0000-0000D10C0000}"/>
    <cellStyle name="Normal 10 2 10 2 13 2 7" xfId="3282" xr:uid="{00000000-0005-0000-0000-0000D20C0000}"/>
    <cellStyle name="Normal 10 2 10 2 13 2 8" xfId="3283" xr:uid="{00000000-0005-0000-0000-0000D30C0000}"/>
    <cellStyle name="Normal 10 2 10 2 13 2 9" xfId="3284" xr:uid="{00000000-0005-0000-0000-0000D40C0000}"/>
    <cellStyle name="Normal 10 2 10 2 13 3" xfId="3285" xr:uid="{00000000-0005-0000-0000-0000D50C0000}"/>
    <cellStyle name="Normal 10 2 10 2 13 3 10" xfId="3286" xr:uid="{00000000-0005-0000-0000-0000D60C0000}"/>
    <cellStyle name="Normal 10 2 10 2 13 3 2" xfId="3287" xr:uid="{00000000-0005-0000-0000-0000D70C0000}"/>
    <cellStyle name="Normal 10 2 10 2 13 3 3" xfId="3288" xr:uid="{00000000-0005-0000-0000-0000D80C0000}"/>
    <cellStyle name="Normal 10 2 10 2 13 3 4" xfId="3289" xr:uid="{00000000-0005-0000-0000-0000D90C0000}"/>
    <cellStyle name="Normal 10 2 10 2 13 3 5" xfId="3290" xr:uid="{00000000-0005-0000-0000-0000DA0C0000}"/>
    <cellStyle name="Normal 10 2 10 2 13 3 6" xfId="3291" xr:uid="{00000000-0005-0000-0000-0000DB0C0000}"/>
    <cellStyle name="Normal 10 2 10 2 13 3 7" xfId="3292" xr:uid="{00000000-0005-0000-0000-0000DC0C0000}"/>
    <cellStyle name="Normal 10 2 10 2 13 3 8" xfId="3293" xr:uid="{00000000-0005-0000-0000-0000DD0C0000}"/>
    <cellStyle name="Normal 10 2 10 2 13 3 9" xfId="3294" xr:uid="{00000000-0005-0000-0000-0000DE0C0000}"/>
    <cellStyle name="Normal 10 2 10 2 13 4" xfId="3295" xr:uid="{00000000-0005-0000-0000-0000DF0C0000}"/>
    <cellStyle name="Normal 10 2 10 2 13 4 10" xfId="3296" xr:uid="{00000000-0005-0000-0000-0000E00C0000}"/>
    <cellStyle name="Normal 10 2 10 2 13 4 2" xfId="3297" xr:uid="{00000000-0005-0000-0000-0000E10C0000}"/>
    <cellStyle name="Normal 10 2 10 2 13 4 3" xfId="3298" xr:uid="{00000000-0005-0000-0000-0000E20C0000}"/>
    <cellStyle name="Normal 10 2 10 2 13 4 4" xfId="3299" xr:uid="{00000000-0005-0000-0000-0000E30C0000}"/>
    <cellStyle name="Normal 10 2 10 2 13 4 5" xfId="3300" xr:uid="{00000000-0005-0000-0000-0000E40C0000}"/>
    <cellStyle name="Normal 10 2 10 2 13 4 6" xfId="3301" xr:uid="{00000000-0005-0000-0000-0000E50C0000}"/>
    <cellStyle name="Normal 10 2 10 2 13 4 7" xfId="3302" xr:uid="{00000000-0005-0000-0000-0000E60C0000}"/>
    <cellStyle name="Normal 10 2 10 2 13 4 8" xfId="3303" xr:uid="{00000000-0005-0000-0000-0000E70C0000}"/>
    <cellStyle name="Normal 10 2 10 2 13 4 9" xfId="3304" xr:uid="{00000000-0005-0000-0000-0000E80C0000}"/>
    <cellStyle name="Normal 10 2 10 2 13 5" xfId="3305" xr:uid="{00000000-0005-0000-0000-0000E90C0000}"/>
    <cellStyle name="Normal 10 2 10 2 13 5 10" xfId="3306" xr:uid="{00000000-0005-0000-0000-0000EA0C0000}"/>
    <cellStyle name="Normal 10 2 10 2 13 5 2" xfId="3307" xr:uid="{00000000-0005-0000-0000-0000EB0C0000}"/>
    <cellStyle name="Normal 10 2 10 2 13 5 3" xfId="3308" xr:uid="{00000000-0005-0000-0000-0000EC0C0000}"/>
    <cellStyle name="Normal 10 2 10 2 13 5 4" xfId="3309" xr:uid="{00000000-0005-0000-0000-0000ED0C0000}"/>
    <cellStyle name="Normal 10 2 10 2 13 5 5" xfId="3310" xr:uid="{00000000-0005-0000-0000-0000EE0C0000}"/>
    <cellStyle name="Normal 10 2 10 2 13 5 6" xfId="3311" xr:uid="{00000000-0005-0000-0000-0000EF0C0000}"/>
    <cellStyle name="Normal 10 2 10 2 13 5 7" xfId="3312" xr:uid="{00000000-0005-0000-0000-0000F00C0000}"/>
    <cellStyle name="Normal 10 2 10 2 13 5 8" xfId="3313" xr:uid="{00000000-0005-0000-0000-0000F10C0000}"/>
    <cellStyle name="Normal 10 2 10 2 13 5 9" xfId="3314" xr:uid="{00000000-0005-0000-0000-0000F20C0000}"/>
    <cellStyle name="Normal 10 2 10 2 13 6" xfId="3315" xr:uid="{00000000-0005-0000-0000-0000F30C0000}"/>
    <cellStyle name="Normal 10 2 10 2 13 7" xfId="3316" xr:uid="{00000000-0005-0000-0000-0000F40C0000}"/>
    <cellStyle name="Normal 10 2 10 2 13 8" xfId="3317" xr:uid="{00000000-0005-0000-0000-0000F50C0000}"/>
    <cellStyle name="Normal 10 2 10 2 13 9" xfId="3318" xr:uid="{00000000-0005-0000-0000-0000F60C0000}"/>
    <cellStyle name="Normal 10 2 10 2 14" xfId="3319" xr:uid="{00000000-0005-0000-0000-0000F70C0000}"/>
    <cellStyle name="Normal 10 2 10 2 14 10" xfId="3320" xr:uid="{00000000-0005-0000-0000-0000F80C0000}"/>
    <cellStyle name="Normal 10 2 10 2 14 11" xfId="3321" xr:uid="{00000000-0005-0000-0000-0000F90C0000}"/>
    <cellStyle name="Normal 10 2 10 2 14 12" xfId="3322" xr:uid="{00000000-0005-0000-0000-0000FA0C0000}"/>
    <cellStyle name="Normal 10 2 10 2 14 13" xfId="3323" xr:uid="{00000000-0005-0000-0000-0000FB0C0000}"/>
    <cellStyle name="Normal 10 2 10 2 14 14" xfId="3324" xr:uid="{00000000-0005-0000-0000-0000FC0C0000}"/>
    <cellStyle name="Normal 10 2 10 2 14 2" xfId="3325" xr:uid="{00000000-0005-0000-0000-0000FD0C0000}"/>
    <cellStyle name="Normal 10 2 10 2 14 2 10" xfId="3326" xr:uid="{00000000-0005-0000-0000-0000FE0C0000}"/>
    <cellStyle name="Normal 10 2 10 2 14 2 2" xfId="3327" xr:uid="{00000000-0005-0000-0000-0000FF0C0000}"/>
    <cellStyle name="Normal 10 2 10 2 14 2 3" xfId="3328" xr:uid="{00000000-0005-0000-0000-0000000D0000}"/>
    <cellStyle name="Normal 10 2 10 2 14 2 4" xfId="3329" xr:uid="{00000000-0005-0000-0000-0000010D0000}"/>
    <cellStyle name="Normal 10 2 10 2 14 2 5" xfId="3330" xr:uid="{00000000-0005-0000-0000-0000020D0000}"/>
    <cellStyle name="Normal 10 2 10 2 14 2 6" xfId="3331" xr:uid="{00000000-0005-0000-0000-0000030D0000}"/>
    <cellStyle name="Normal 10 2 10 2 14 2 7" xfId="3332" xr:uid="{00000000-0005-0000-0000-0000040D0000}"/>
    <cellStyle name="Normal 10 2 10 2 14 2 8" xfId="3333" xr:uid="{00000000-0005-0000-0000-0000050D0000}"/>
    <cellStyle name="Normal 10 2 10 2 14 2 9" xfId="3334" xr:uid="{00000000-0005-0000-0000-0000060D0000}"/>
    <cellStyle name="Normal 10 2 10 2 14 3" xfId="3335" xr:uid="{00000000-0005-0000-0000-0000070D0000}"/>
    <cellStyle name="Normal 10 2 10 2 14 3 10" xfId="3336" xr:uid="{00000000-0005-0000-0000-0000080D0000}"/>
    <cellStyle name="Normal 10 2 10 2 14 3 2" xfId="3337" xr:uid="{00000000-0005-0000-0000-0000090D0000}"/>
    <cellStyle name="Normal 10 2 10 2 14 3 3" xfId="3338" xr:uid="{00000000-0005-0000-0000-00000A0D0000}"/>
    <cellStyle name="Normal 10 2 10 2 14 3 4" xfId="3339" xr:uid="{00000000-0005-0000-0000-00000B0D0000}"/>
    <cellStyle name="Normal 10 2 10 2 14 3 5" xfId="3340" xr:uid="{00000000-0005-0000-0000-00000C0D0000}"/>
    <cellStyle name="Normal 10 2 10 2 14 3 6" xfId="3341" xr:uid="{00000000-0005-0000-0000-00000D0D0000}"/>
    <cellStyle name="Normal 10 2 10 2 14 3 7" xfId="3342" xr:uid="{00000000-0005-0000-0000-00000E0D0000}"/>
    <cellStyle name="Normal 10 2 10 2 14 3 8" xfId="3343" xr:uid="{00000000-0005-0000-0000-00000F0D0000}"/>
    <cellStyle name="Normal 10 2 10 2 14 3 9" xfId="3344" xr:uid="{00000000-0005-0000-0000-0000100D0000}"/>
    <cellStyle name="Normal 10 2 10 2 14 4" xfId="3345" xr:uid="{00000000-0005-0000-0000-0000110D0000}"/>
    <cellStyle name="Normal 10 2 10 2 14 4 10" xfId="3346" xr:uid="{00000000-0005-0000-0000-0000120D0000}"/>
    <cellStyle name="Normal 10 2 10 2 14 4 2" xfId="3347" xr:uid="{00000000-0005-0000-0000-0000130D0000}"/>
    <cellStyle name="Normal 10 2 10 2 14 4 3" xfId="3348" xr:uid="{00000000-0005-0000-0000-0000140D0000}"/>
    <cellStyle name="Normal 10 2 10 2 14 4 4" xfId="3349" xr:uid="{00000000-0005-0000-0000-0000150D0000}"/>
    <cellStyle name="Normal 10 2 10 2 14 4 5" xfId="3350" xr:uid="{00000000-0005-0000-0000-0000160D0000}"/>
    <cellStyle name="Normal 10 2 10 2 14 4 6" xfId="3351" xr:uid="{00000000-0005-0000-0000-0000170D0000}"/>
    <cellStyle name="Normal 10 2 10 2 14 4 7" xfId="3352" xr:uid="{00000000-0005-0000-0000-0000180D0000}"/>
    <cellStyle name="Normal 10 2 10 2 14 4 8" xfId="3353" xr:uid="{00000000-0005-0000-0000-0000190D0000}"/>
    <cellStyle name="Normal 10 2 10 2 14 4 9" xfId="3354" xr:uid="{00000000-0005-0000-0000-00001A0D0000}"/>
    <cellStyle name="Normal 10 2 10 2 14 5" xfId="3355" xr:uid="{00000000-0005-0000-0000-00001B0D0000}"/>
    <cellStyle name="Normal 10 2 10 2 14 5 10" xfId="3356" xr:uid="{00000000-0005-0000-0000-00001C0D0000}"/>
    <cellStyle name="Normal 10 2 10 2 14 5 2" xfId="3357" xr:uid="{00000000-0005-0000-0000-00001D0D0000}"/>
    <cellStyle name="Normal 10 2 10 2 14 5 3" xfId="3358" xr:uid="{00000000-0005-0000-0000-00001E0D0000}"/>
    <cellStyle name="Normal 10 2 10 2 14 5 4" xfId="3359" xr:uid="{00000000-0005-0000-0000-00001F0D0000}"/>
    <cellStyle name="Normal 10 2 10 2 14 5 5" xfId="3360" xr:uid="{00000000-0005-0000-0000-0000200D0000}"/>
    <cellStyle name="Normal 10 2 10 2 14 5 6" xfId="3361" xr:uid="{00000000-0005-0000-0000-0000210D0000}"/>
    <cellStyle name="Normal 10 2 10 2 14 5 7" xfId="3362" xr:uid="{00000000-0005-0000-0000-0000220D0000}"/>
    <cellStyle name="Normal 10 2 10 2 14 5 8" xfId="3363" xr:uid="{00000000-0005-0000-0000-0000230D0000}"/>
    <cellStyle name="Normal 10 2 10 2 14 5 9" xfId="3364" xr:uid="{00000000-0005-0000-0000-0000240D0000}"/>
    <cellStyle name="Normal 10 2 10 2 14 6" xfId="3365" xr:uid="{00000000-0005-0000-0000-0000250D0000}"/>
    <cellStyle name="Normal 10 2 10 2 14 7" xfId="3366" xr:uid="{00000000-0005-0000-0000-0000260D0000}"/>
    <cellStyle name="Normal 10 2 10 2 14 8" xfId="3367" xr:uid="{00000000-0005-0000-0000-0000270D0000}"/>
    <cellStyle name="Normal 10 2 10 2 14 9" xfId="3368" xr:uid="{00000000-0005-0000-0000-0000280D0000}"/>
    <cellStyle name="Normal 10 2 10 2 15" xfId="3369" xr:uid="{00000000-0005-0000-0000-0000290D0000}"/>
    <cellStyle name="Normal 10 2 10 2 15 10" xfId="3370" xr:uid="{00000000-0005-0000-0000-00002A0D0000}"/>
    <cellStyle name="Normal 10 2 10 2 15 11" xfId="3371" xr:uid="{00000000-0005-0000-0000-00002B0D0000}"/>
    <cellStyle name="Normal 10 2 10 2 15 12" xfId="3372" xr:uid="{00000000-0005-0000-0000-00002C0D0000}"/>
    <cellStyle name="Normal 10 2 10 2 15 13" xfId="3373" xr:uid="{00000000-0005-0000-0000-00002D0D0000}"/>
    <cellStyle name="Normal 10 2 10 2 15 14" xfId="3374" xr:uid="{00000000-0005-0000-0000-00002E0D0000}"/>
    <cellStyle name="Normal 10 2 10 2 15 2" xfId="3375" xr:uid="{00000000-0005-0000-0000-00002F0D0000}"/>
    <cellStyle name="Normal 10 2 10 2 15 2 10" xfId="3376" xr:uid="{00000000-0005-0000-0000-0000300D0000}"/>
    <cellStyle name="Normal 10 2 10 2 15 2 2" xfId="3377" xr:uid="{00000000-0005-0000-0000-0000310D0000}"/>
    <cellStyle name="Normal 10 2 10 2 15 2 3" xfId="3378" xr:uid="{00000000-0005-0000-0000-0000320D0000}"/>
    <cellStyle name="Normal 10 2 10 2 15 2 4" xfId="3379" xr:uid="{00000000-0005-0000-0000-0000330D0000}"/>
    <cellStyle name="Normal 10 2 10 2 15 2 5" xfId="3380" xr:uid="{00000000-0005-0000-0000-0000340D0000}"/>
    <cellStyle name="Normal 10 2 10 2 15 2 6" xfId="3381" xr:uid="{00000000-0005-0000-0000-0000350D0000}"/>
    <cellStyle name="Normal 10 2 10 2 15 2 7" xfId="3382" xr:uid="{00000000-0005-0000-0000-0000360D0000}"/>
    <cellStyle name="Normal 10 2 10 2 15 2 8" xfId="3383" xr:uid="{00000000-0005-0000-0000-0000370D0000}"/>
    <cellStyle name="Normal 10 2 10 2 15 2 9" xfId="3384" xr:uid="{00000000-0005-0000-0000-0000380D0000}"/>
    <cellStyle name="Normal 10 2 10 2 15 3" xfId="3385" xr:uid="{00000000-0005-0000-0000-0000390D0000}"/>
    <cellStyle name="Normal 10 2 10 2 15 3 10" xfId="3386" xr:uid="{00000000-0005-0000-0000-00003A0D0000}"/>
    <cellStyle name="Normal 10 2 10 2 15 3 2" xfId="3387" xr:uid="{00000000-0005-0000-0000-00003B0D0000}"/>
    <cellStyle name="Normal 10 2 10 2 15 3 3" xfId="3388" xr:uid="{00000000-0005-0000-0000-00003C0D0000}"/>
    <cellStyle name="Normal 10 2 10 2 15 3 4" xfId="3389" xr:uid="{00000000-0005-0000-0000-00003D0D0000}"/>
    <cellStyle name="Normal 10 2 10 2 15 3 5" xfId="3390" xr:uid="{00000000-0005-0000-0000-00003E0D0000}"/>
    <cellStyle name="Normal 10 2 10 2 15 3 6" xfId="3391" xr:uid="{00000000-0005-0000-0000-00003F0D0000}"/>
    <cellStyle name="Normal 10 2 10 2 15 3 7" xfId="3392" xr:uid="{00000000-0005-0000-0000-0000400D0000}"/>
    <cellStyle name="Normal 10 2 10 2 15 3 8" xfId="3393" xr:uid="{00000000-0005-0000-0000-0000410D0000}"/>
    <cellStyle name="Normal 10 2 10 2 15 3 9" xfId="3394" xr:uid="{00000000-0005-0000-0000-0000420D0000}"/>
    <cellStyle name="Normal 10 2 10 2 15 4" xfId="3395" xr:uid="{00000000-0005-0000-0000-0000430D0000}"/>
    <cellStyle name="Normal 10 2 10 2 15 4 10" xfId="3396" xr:uid="{00000000-0005-0000-0000-0000440D0000}"/>
    <cellStyle name="Normal 10 2 10 2 15 4 2" xfId="3397" xr:uid="{00000000-0005-0000-0000-0000450D0000}"/>
    <cellStyle name="Normal 10 2 10 2 15 4 3" xfId="3398" xr:uid="{00000000-0005-0000-0000-0000460D0000}"/>
    <cellStyle name="Normal 10 2 10 2 15 4 4" xfId="3399" xr:uid="{00000000-0005-0000-0000-0000470D0000}"/>
    <cellStyle name="Normal 10 2 10 2 15 4 5" xfId="3400" xr:uid="{00000000-0005-0000-0000-0000480D0000}"/>
    <cellStyle name="Normal 10 2 10 2 15 4 6" xfId="3401" xr:uid="{00000000-0005-0000-0000-0000490D0000}"/>
    <cellStyle name="Normal 10 2 10 2 15 4 7" xfId="3402" xr:uid="{00000000-0005-0000-0000-00004A0D0000}"/>
    <cellStyle name="Normal 10 2 10 2 15 4 8" xfId="3403" xr:uid="{00000000-0005-0000-0000-00004B0D0000}"/>
    <cellStyle name="Normal 10 2 10 2 15 4 9" xfId="3404" xr:uid="{00000000-0005-0000-0000-00004C0D0000}"/>
    <cellStyle name="Normal 10 2 10 2 15 5" xfId="3405" xr:uid="{00000000-0005-0000-0000-00004D0D0000}"/>
    <cellStyle name="Normal 10 2 10 2 15 5 10" xfId="3406" xr:uid="{00000000-0005-0000-0000-00004E0D0000}"/>
    <cellStyle name="Normal 10 2 10 2 15 5 2" xfId="3407" xr:uid="{00000000-0005-0000-0000-00004F0D0000}"/>
    <cellStyle name="Normal 10 2 10 2 15 5 3" xfId="3408" xr:uid="{00000000-0005-0000-0000-0000500D0000}"/>
    <cellStyle name="Normal 10 2 10 2 15 5 4" xfId="3409" xr:uid="{00000000-0005-0000-0000-0000510D0000}"/>
    <cellStyle name="Normal 10 2 10 2 15 5 5" xfId="3410" xr:uid="{00000000-0005-0000-0000-0000520D0000}"/>
    <cellStyle name="Normal 10 2 10 2 15 5 6" xfId="3411" xr:uid="{00000000-0005-0000-0000-0000530D0000}"/>
    <cellStyle name="Normal 10 2 10 2 15 5 7" xfId="3412" xr:uid="{00000000-0005-0000-0000-0000540D0000}"/>
    <cellStyle name="Normal 10 2 10 2 15 5 8" xfId="3413" xr:uid="{00000000-0005-0000-0000-0000550D0000}"/>
    <cellStyle name="Normal 10 2 10 2 15 5 9" xfId="3414" xr:uid="{00000000-0005-0000-0000-0000560D0000}"/>
    <cellStyle name="Normal 10 2 10 2 15 6" xfId="3415" xr:uid="{00000000-0005-0000-0000-0000570D0000}"/>
    <cellStyle name="Normal 10 2 10 2 15 7" xfId="3416" xr:uid="{00000000-0005-0000-0000-0000580D0000}"/>
    <cellStyle name="Normal 10 2 10 2 15 8" xfId="3417" xr:uid="{00000000-0005-0000-0000-0000590D0000}"/>
    <cellStyle name="Normal 10 2 10 2 15 9" xfId="3418" xr:uid="{00000000-0005-0000-0000-00005A0D0000}"/>
    <cellStyle name="Normal 10 2 10 2 16" xfId="3419" xr:uid="{00000000-0005-0000-0000-00005B0D0000}"/>
    <cellStyle name="Normal 10 2 10 2 16 10" xfId="3420" xr:uid="{00000000-0005-0000-0000-00005C0D0000}"/>
    <cellStyle name="Normal 10 2 10 2 16 11" xfId="3421" xr:uid="{00000000-0005-0000-0000-00005D0D0000}"/>
    <cellStyle name="Normal 10 2 10 2 16 12" xfId="3422" xr:uid="{00000000-0005-0000-0000-00005E0D0000}"/>
    <cellStyle name="Normal 10 2 10 2 16 13" xfId="3423" xr:uid="{00000000-0005-0000-0000-00005F0D0000}"/>
    <cellStyle name="Normal 10 2 10 2 16 14" xfId="3424" xr:uid="{00000000-0005-0000-0000-0000600D0000}"/>
    <cellStyle name="Normal 10 2 10 2 16 2" xfId="3425" xr:uid="{00000000-0005-0000-0000-0000610D0000}"/>
    <cellStyle name="Normal 10 2 10 2 16 2 10" xfId="3426" xr:uid="{00000000-0005-0000-0000-0000620D0000}"/>
    <cellStyle name="Normal 10 2 10 2 16 2 2" xfId="3427" xr:uid="{00000000-0005-0000-0000-0000630D0000}"/>
    <cellStyle name="Normal 10 2 10 2 16 2 3" xfId="3428" xr:uid="{00000000-0005-0000-0000-0000640D0000}"/>
    <cellStyle name="Normal 10 2 10 2 16 2 4" xfId="3429" xr:uid="{00000000-0005-0000-0000-0000650D0000}"/>
    <cellStyle name="Normal 10 2 10 2 16 2 5" xfId="3430" xr:uid="{00000000-0005-0000-0000-0000660D0000}"/>
    <cellStyle name="Normal 10 2 10 2 16 2 6" xfId="3431" xr:uid="{00000000-0005-0000-0000-0000670D0000}"/>
    <cellStyle name="Normal 10 2 10 2 16 2 7" xfId="3432" xr:uid="{00000000-0005-0000-0000-0000680D0000}"/>
    <cellStyle name="Normal 10 2 10 2 16 2 8" xfId="3433" xr:uid="{00000000-0005-0000-0000-0000690D0000}"/>
    <cellStyle name="Normal 10 2 10 2 16 2 9" xfId="3434" xr:uid="{00000000-0005-0000-0000-00006A0D0000}"/>
    <cellStyle name="Normal 10 2 10 2 16 3" xfId="3435" xr:uid="{00000000-0005-0000-0000-00006B0D0000}"/>
    <cellStyle name="Normal 10 2 10 2 16 3 10" xfId="3436" xr:uid="{00000000-0005-0000-0000-00006C0D0000}"/>
    <cellStyle name="Normal 10 2 10 2 16 3 2" xfId="3437" xr:uid="{00000000-0005-0000-0000-00006D0D0000}"/>
    <cellStyle name="Normal 10 2 10 2 16 3 3" xfId="3438" xr:uid="{00000000-0005-0000-0000-00006E0D0000}"/>
    <cellStyle name="Normal 10 2 10 2 16 3 4" xfId="3439" xr:uid="{00000000-0005-0000-0000-00006F0D0000}"/>
    <cellStyle name="Normal 10 2 10 2 16 3 5" xfId="3440" xr:uid="{00000000-0005-0000-0000-0000700D0000}"/>
    <cellStyle name="Normal 10 2 10 2 16 3 6" xfId="3441" xr:uid="{00000000-0005-0000-0000-0000710D0000}"/>
    <cellStyle name="Normal 10 2 10 2 16 3 7" xfId="3442" xr:uid="{00000000-0005-0000-0000-0000720D0000}"/>
    <cellStyle name="Normal 10 2 10 2 16 3 8" xfId="3443" xr:uid="{00000000-0005-0000-0000-0000730D0000}"/>
    <cellStyle name="Normal 10 2 10 2 16 3 9" xfId="3444" xr:uid="{00000000-0005-0000-0000-0000740D0000}"/>
    <cellStyle name="Normal 10 2 10 2 16 4" xfId="3445" xr:uid="{00000000-0005-0000-0000-0000750D0000}"/>
    <cellStyle name="Normal 10 2 10 2 16 4 10" xfId="3446" xr:uid="{00000000-0005-0000-0000-0000760D0000}"/>
    <cellStyle name="Normal 10 2 10 2 16 4 2" xfId="3447" xr:uid="{00000000-0005-0000-0000-0000770D0000}"/>
    <cellStyle name="Normal 10 2 10 2 16 4 3" xfId="3448" xr:uid="{00000000-0005-0000-0000-0000780D0000}"/>
    <cellStyle name="Normal 10 2 10 2 16 4 4" xfId="3449" xr:uid="{00000000-0005-0000-0000-0000790D0000}"/>
    <cellStyle name="Normal 10 2 10 2 16 4 5" xfId="3450" xr:uid="{00000000-0005-0000-0000-00007A0D0000}"/>
    <cellStyle name="Normal 10 2 10 2 16 4 6" xfId="3451" xr:uid="{00000000-0005-0000-0000-00007B0D0000}"/>
    <cellStyle name="Normal 10 2 10 2 16 4 7" xfId="3452" xr:uid="{00000000-0005-0000-0000-00007C0D0000}"/>
    <cellStyle name="Normal 10 2 10 2 16 4 8" xfId="3453" xr:uid="{00000000-0005-0000-0000-00007D0D0000}"/>
    <cellStyle name="Normal 10 2 10 2 16 4 9" xfId="3454" xr:uid="{00000000-0005-0000-0000-00007E0D0000}"/>
    <cellStyle name="Normal 10 2 10 2 16 5" xfId="3455" xr:uid="{00000000-0005-0000-0000-00007F0D0000}"/>
    <cellStyle name="Normal 10 2 10 2 16 5 10" xfId="3456" xr:uid="{00000000-0005-0000-0000-0000800D0000}"/>
    <cellStyle name="Normal 10 2 10 2 16 5 2" xfId="3457" xr:uid="{00000000-0005-0000-0000-0000810D0000}"/>
    <cellStyle name="Normal 10 2 10 2 16 5 3" xfId="3458" xr:uid="{00000000-0005-0000-0000-0000820D0000}"/>
    <cellStyle name="Normal 10 2 10 2 16 5 4" xfId="3459" xr:uid="{00000000-0005-0000-0000-0000830D0000}"/>
    <cellStyle name="Normal 10 2 10 2 16 5 5" xfId="3460" xr:uid="{00000000-0005-0000-0000-0000840D0000}"/>
    <cellStyle name="Normal 10 2 10 2 16 5 6" xfId="3461" xr:uid="{00000000-0005-0000-0000-0000850D0000}"/>
    <cellStyle name="Normal 10 2 10 2 16 5 7" xfId="3462" xr:uid="{00000000-0005-0000-0000-0000860D0000}"/>
    <cellStyle name="Normal 10 2 10 2 16 5 8" xfId="3463" xr:uid="{00000000-0005-0000-0000-0000870D0000}"/>
    <cellStyle name="Normal 10 2 10 2 16 5 9" xfId="3464" xr:uid="{00000000-0005-0000-0000-0000880D0000}"/>
    <cellStyle name="Normal 10 2 10 2 16 6" xfId="3465" xr:uid="{00000000-0005-0000-0000-0000890D0000}"/>
    <cellStyle name="Normal 10 2 10 2 16 7" xfId="3466" xr:uid="{00000000-0005-0000-0000-00008A0D0000}"/>
    <cellStyle name="Normal 10 2 10 2 16 8" xfId="3467" xr:uid="{00000000-0005-0000-0000-00008B0D0000}"/>
    <cellStyle name="Normal 10 2 10 2 16 9" xfId="3468" xr:uid="{00000000-0005-0000-0000-00008C0D0000}"/>
    <cellStyle name="Normal 10 2 10 2 17" xfId="3469" xr:uid="{00000000-0005-0000-0000-00008D0D0000}"/>
    <cellStyle name="Normal 10 2 10 2 17 10" xfId="3470" xr:uid="{00000000-0005-0000-0000-00008E0D0000}"/>
    <cellStyle name="Normal 10 2 10 2 17 11" xfId="3471" xr:uid="{00000000-0005-0000-0000-00008F0D0000}"/>
    <cellStyle name="Normal 10 2 10 2 17 12" xfId="3472" xr:uid="{00000000-0005-0000-0000-0000900D0000}"/>
    <cellStyle name="Normal 10 2 10 2 17 13" xfId="3473" xr:uid="{00000000-0005-0000-0000-0000910D0000}"/>
    <cellStyle name="Normal 10 2 10 2 17 14" xfId="3474" xr:uid="{00000000-0005-0000-0000-0000920D0000}"/>
    <cellStyle name="Normal 10 2 10 2 17 2" xfId="3475" xr:uid="{00000000-0005-0000-0000-0000930D0000}"/>
    <cellStyle name="Normal 10 2 10 2 17 2 10" xfId="3476" xr:uid="{00000000-0005-0000-0000-0000940D0000}"/>
    <cellStyle name="Normal 10 2 10 2 17 2 2" xfId="3477" xr:uid="{00000000-0005-0000-0000-0000950D0000}"/>
    <cellStyle name="Normal 10 2 10 2 17 2 3" xfId="3478" xr:uid="{00000000-0005-0000-0000-0000960D0000}"/>
    <cellStyle name="Normal 10 2 10 2 17 2 4" xfId="3479" xr:uid="{00000000-0005-0000-0000-0000970D0000}"/>
    <cellStyle name="Normal 10 2 10 2 17 2 5" xfId="3480" xr:uid="{00000000-0005-0000-0000-0000980D0000}"/>
    <cellStyle name="Normal 10 2 10 2 17 2 6" xfId="3481" xr:uid="{00000000-0005-0000-0000-0000990D0000}"/>
    <cellStyle name="Normal 10 2 10 2 17 2 7" xfId="3482" xr:uid="{00000000-0005-0000-0000-00009A0D0000}"/>
    <cellStyle name="Normal 10 2 10 2 17 2 8" xfId="3483" xr:uid="{00000000-0005-0000-0000-00009B0D0000}"/>
    <cellStyle name="Normal 10 2 10 2 17 2 9" xfId="3484" xr:uid="{00000000-0005-0000-0000-00009C0D0000}"/>
    <cellStyle name="Normal 10 2 10 2 17 3" xfId="3485" xr:uid="{00000000-0005-0000-0000-00009D0D0000}"/>
    <cellStyle name="Normal 10 2 10 2 17 3 10" xfId="3486" xr:uid="{00000000-0005-0000-0000-00009E0D0000}"/>
    <cellStyle name="Normal 10 2 10 2 17 3 2" xfId="3487" xr:uid="{00000000-0005-0000-0000-00009F0D0000}"/>
    <cellStyle name="Normal 10 2 10 2 17 3 3" xfId="3488" xr:uid="{00000000-0005-0000-0000-0000A00D0000}"/>
    <cellStyle name="Normal 10 2 10 2 17 3 4" xfId="3489" xr:uid="{00000000-0005-0000-0000-0000A10D0000}"/>
    <cellStyle name="Normal 10 2 10 2 17 3 5" xfId="3490" xr:uid="{00000000-0005-0000-0000-0000A20D0000}"/>
    <cellStyle name="Normal 10 2 10 2 17 3 6" xfId="3491" xr:uid="{00000000-0005-0000-0000-0000A30D0000}"/>
    <cellStyle name="Normal 10 2 10 2 17 3 7" xfId="3492" xr:uid="{00000000-0005-0000-0000-0000A40D0000}"/>
    <cellStyle name="Normal 10 2 10 2 17 3 8" xfId="3493" xr:uid="{00000000-0005-0000-0000-0000A50D0000}"/>
    <cellStyle name="Normal 10 2 10 2 17 3 9" xfId="3494" xr:uid="{00000000-0005-0000-0000-0000A60D0000}"/>
    <cellStyle name="Normal 10 2 10 2 17 4" xfId="3495" xr:uid="{00000000-0005-0000-0000-0000A70D0000}"/>
    <cellStyle name="Normal 10 2 10 2 17 4 10" xfId="3496" xr:uid="{00000000-0005-0000-0000-0000A80D0000}"/>
    <cellStyle name="Normal 10 2 10 2 17 4 2" xfId="3497" xr:uid="{00000000-0005-0000-0000-0000A90D0000}"/>
    <cellStyle name="Normal 10 2 10 2 17 4 3" xfId="3498" xr:uid="{00000000-0005-0000-0000-0000AA0D0000}"/>
    <cellStyle name="Normal 10 2 10 2 17 4 4" xfId="3499" xr:uid="{00000000-0005-0000-0000-0000AB0D0000}"/>
    <cellStyle name="Normal 10 2 10 2 17 4 5" xfId="3500" xr:uid="{00000000-0005-0000-0000-0000AC0D0000}"/>
    <cellStyle name="Normal 10 2 10 2 17 4 6" xfId="3501" xr:uid="{00000000-0005-0000-0000-0000AD0D0000}"/>
    <cellStyle name="Normal 10 2 10 2 17 4 7" xfId="3502" xr:uid="{00000000-0005-0000-0000-0000AE0D0000}"/>
    <cellStyle name="Normal 10 2 10 2 17 4 8" xfId="3503" xr:uid="{00000000-0005-0000-0000-0000AF0D0000}"/>
    <cellStyle name="Normal 10 2 10 2 17 4 9" xfId="3504" xr:uid="{00000000-0005-0000-0000-0000B00D0000}"/>
    <cellStyle name="Normal 10 2 10 2 17 5" xfId="3505" xr:uid="{00000000-0005-0000-0000-0000B10D0000}"/>
    <cellStyle name="Normal 10 2 10 2 17 5 10" xfId="3506" xr:uid="{00000000-0005-0000-0000-0000B20D0000}"/>
    <cellStyle name="Normal 10 2 10 2 17 5 2" xfId="3507" xr:uid="{00000000-0005-0000-0000-0000B30D0000}"/>
    <cellStyle name="Normal 10 2 10 2 17 5 3" xfId="3508" xr:uid="{00000000-0005-0000-0000-0000B40D0000}"/>
    <cellStyle name="Normal 10 2 10 2 17 5 4" xfId="3509" xr:uid="{00000000-0005-0000-0000-0000B50D0000}"/>
    <cellStyle name="Normal 10 2 10 2 17 5 5" xfId="3510" xr:uid="{00000000-0005-0000-0000-0000B60D0000}"/>
    <cellStyle name="Normal 10 2 10 2 17 5 6" xfId="3511" xr:uid="{00000000-0005-0000-0000-0000B70D0000}"/>
    <cellStyle name="Normal 10 2 10 2 17 5 7" xfId="3512" xr:uid="{00000000-0005-0000-0000-0000B80D0000}"/>
    <cellStyle name="Normal 10 2 10 2 17 5 8" xfId="3513" xr:uid="{00000000-0005-0000-0000-0000B90D0000}"/>
    <cellStyle name="Normal 10 2 10 2 17 5 9" xfId="3514" xr:uid="{00000000-0005-0000-0000-0000BA0D0000}"/>
    <cellStyle name="Normal 10 2 10 2 17 6" xfId="3515" xr:uid="{00000000-0005-0000-0000-0000BB0D0000}"/>
    <cellStyle name="Normal 10 2 10 2 17 7" xfId="3516" xr:uid="{00000000-0005-0000-0000-0000BC0D0000}"/>
    <cellStyle name="Normal 10 2 10 2 17 8" xfId="3517" xr:uid="{00000000-0005-0000-0000-0000BD0D0000}"/>
    <cellStyle name="Normal 10 2 10 2 17 9" xfId="3518" xr:uid="{00000000-0005-0000-0000-0000BE0D0000}"/>
    <cellStyle name="Normal 10 2 10 2 18" xfId="3519" xr:uid="{00000000-0005-0000-0000-0000BF0D0000}"/>
    <cellStyle name="Normal 10 2 10 2 18 10" xfId="3520" xr:uid="{00000000-0005-0000-0000-0000C00D0000}"/>
    <cellStyle name="Normal 10 2 10 2 18 11" xfId="3521" xr:uid="{00000000-0005-0000-0000-0000C10D0000}"/>
    <cellStyle name="Normal 10 2 10 2 18 12" xfId="3522" xr:uid="{00000000-0005-0000-0000-0000C20D0000}"/>
    <cellStyle name="Normal 10 2 10 2 18 13" xfId="3523" xr:uid="{00000000-0005-0000-0000-0000C30D0000}"/>
    <cellStyle name="Normal 10 2 10 2 18 14" xfId="3524" xr:uid="{00000000-0005-0000-0000-0000C40D0000}"/>
    <cellStyle name="Normal 10 2 10 2 18 2" xfId="3525" xr:uid="{00000000-0005-0000-0000-0000C50D0000}"/>
    <cellStyle name="Normal 10 2 10 2 18 2 10" xfId="3526" xr:uid="{00000000-0005-0000-0000-0000C60D0000}"/>
    <cellStyle name="Normal 10 2 10 2 18 2 2" xfId="3527" xr:uid="{00000000-0005-0000-0000-0000C70D0000}"/>
    <cellStyle name="Normal 10 2 10 2 18 2 3" xfId="3528" xr:uid="{00000000-0005-0000-0000-0000C80D0000}"/>
    <cellStyle name="Normal 10 2 10 2 18 2 4" xfId="3529" xr:uid="{00000000-0005-0000-0000-0000C90D0000}"/>
    <cellStyle name="Normal 10 2 10 2 18 2 5" xfId="3530" xr:uid="{00000000-0005-0000-0000-0000CA0D0000}"/>
    <cellStyle name="Normal 10 2 10 2 18 2 6" xfId="3531" xr:uid="{00000000-0005-0000-0000-0000CB0D0000}"/>
    <cellStyle name="Normal 10 2 10 2 18 2 7" xfId="3532" xr:uid="{00000000-0005-0000-0000-0000CC0D0000}"/>
    <cellStyle name="Normal 10 2 10 2 18 2 8" xfId="3533" xr:uid="{00000000-0005-0000-0000-0000CD0D0000}"/>
    <cellStyle name="Normal 10 2 10 2 18 2 9" xfId="3534" xr:uid="{00000000-0005-0000-0000-0000CE0D0000}"/>
    <cellStyle name="Normal 10 2 10 2 18 3" xfId="3535" xr:uid="{00000000-0005-0000-0000-0000CF0D0000}"/>
    <cellStyle name="Normal 10 2 10 2 18 3 10" xfId="3536" xr:uid="{00000000-0005-0000-0000-0000D00D0000}"/>
    <cellStyle name="Normal 10 2 10 2 18 3 2" xfId="3537" xr:uid="{00000000-0005-0000-0000-0000D10D0000}"/>
    <cellStyle name="Normal 10 2 10 2 18 3 3" xfId="3538" xr:uid="{00000000-0005-0000-0000-0000D20D0000}"/>
    <cellStyle name="Normal 10 2 10 2 18 3 4" xfId="3539" xr:uid="{00000000-0005-0000-0000-0000D30D0000}"/>
    <cellStyle name="Normal 10 2 10 2 18 3 5" xfId="3540" xr:uid="{00000000-0005-0000-0000-0000D40D0000}"/>
    <cellStyle name="Normal 10 2 10 2 18 3 6" xfId="3541" xr:uid="{00000000-0005-0000-0000-0000D50D0000}"/>
    <cellStyle name="Normal 10 2 10 2 18 3 7" xfId="3542" xr:uid="{00000000-0005-0000-0000-0000D60D0000}"/>
    <cellStyle name="Normal 10 2 10 2 18 3 8" xfId="3543" xr:uid="{00000000-0005-0000-0000-0000D70D0000}"/>
    <cellStyle name="Normal 10 2 10 2 18 3 9" xfId="3544" xr:uid="{00000000-0005-0000-0000-0000D80D0000}"/>
    <cellStyle name="Normal 10 2 10 2 18 4" xfId="3545" xr:uid="{00000000-0005-0000-0000-0000D90D0000}"/>
    <cellStyle name="Normal 10 2 10 2 18 4 10" xfId="3546" xr:uid="{00000000-0005-0000-0000-0000DA0D0000}"/>
    <cellStyle name="Normal 10 2 10 2 18 4 2" xfId="3547" xr:uid="{00000000-0005-0000-0000-0000DB0D0000}"/>
    <cellStyle name="Normal 10 2 10 2 18 4 3" xfId="3548" xr:uid="{00000000-0005-0000-0000-0000DC0D0000}"/>
    <cellStyle name="Normal 10 2 10 2 18 4 4" xfId="3549" xr:uid="{00000000-0005-0000-0000-0000DD0D0000}"/>
    <cellStyle name="Normal 10 2 10 2 18 4 5" xfId="3550" xr:uid="{00000000-0005-0000-0000-0000DE0D0000}"/>
    <cellStyle name="Normal 10 2 10 2 18 4 6" xfId="3551" xr:uid="{00000000-0005-0000-0000-0000DF0D0000}"/>
    <cellStyle name="Normal 10 2 10 2 18 4 7" xfId="3552" xr:uid="{00000000-0005-0000-0000-0000E00D0000}"/>
    <cellStyle name="Normal 10 2 10 2 18 4 8" xfId="3553" xr:uid="{00000000-0005-0000-0000-0000E10D0000}"/>
    <cellStyle name="Normal 10 2 10 2 18 4 9" xfId="3554" xr:uid="{00000000-0005-0000-0000-0000E20D0000}"/>
    <cellStyle name="Normal 10 2 10 2 18 5" xfId="3555" xr:uid="{00000000-0005-0000-0000-0000E30D0000}"/>
    <cellStyle name="Normal 10 2 10 2 18 5 10" xfId="3556" xr:uid="{00000000-0005-0000-0000-0000E40D0000}"/>
    <cellStyle name="Normal 10 2 10 2 18 5 2" xfId="3557" xr:uid="{00000000-0005-0000-0000-0000E50D0000}"/>
    <cellStyle name="Normal 10 2 10 2 18 5 3" xfId="3558" xr:uid="{00000000-0005-0000-0000-0000E60D0000}"/>
    <cellStyle name="Normal 10 2 10 2 18 5 4" xfId="3559" xr:uid="{00000000-0005-0000-0000-0000E70D0000}"/>
    <cellStyle name="Normal 10 2 10 2 18 5 5" xfId="3560" xr:uid="{00000000-0005-0000-0000-0000E80D0000}"/>
    <cellStyle name="Normal 10 2 10 2 18 5 6" xfId="3561" xr:uid="{00000000-0005-0000-0000-0000E90D0000}"/>
    <cellStyle name="Normal 10 2 10 2 18 5 7" xfId="3562" xr:uid="{00000000-0005-0000-0000-0000EA0D0000}"/>
    <cellStyle name="Normal 10 2 10 2 18 5 8" xfId="3563" xr:uid="{00000000-0005-0000-0000-0000EB0D0000}"/>
    <cellStyle name="Normal 10 2 10 2 18 5 9" xfId="3564" xr:uid="{00000000-0005-0000-0000-0000EC0D0000}"/>
    <cellStyle name="Normal 10 2 10 2 18 6" xfId="3565" xr:uid="{00000000-0005-0000-0000-0000ED0D0000}"/>
    <cellStyle name="Normal 10 2 10 2 18 7" xfId="3566" xr:uid="{00000000-0005-0000-0000-0000EE0D0000}"/>
    <cellStyle name="Normal 10 2 10 2 18 8" xfId="3567" xr:uid="{00000000-0005-0000-0000-0000EF0D0000}"/>
    <cellStyle name="Normal 10 2 10 2 18 9" xfId="3568" xr:uid="{00000000-0005-0000-0000-0000F00D0000}"/>
    <cellStyle name="Normal 10 2 10 2 19" xfId="3569" xr:uid="{00000000-0005-0000-0000-0000F10D0000}"/>
    <cellStyle name="Normal 10 2 10 2 19 10" xfId="3570" xr:uid="{00000000-0005-0000-0000-0000F20D0000}"/>
    <cellStyle name="Normal 10 2 10 2 19 11" xfId="3571" xr:uid="{00000000-0005-0000-0000-0000F30D0000}"/>
    <cellStyle name="Normal 10 2 10 2 19 12" xfId="3572" xr:uid="{00000000-0005-0000-0000-0000F40D0000}"/>
    <cellStyle name="Normal 10 2 10 2 19 13" xfId="3573" xr:uid="{00000000-0005-0000-0000-0000F50D0000}"/>
    <cellStyle name="Normal 10 2 10 2 19 14" xfId="3574" xr:uid="{00000000-0005-0000-0000-0000F60D0000}"/>
    <cellStyle name="Normal 10 2 10 2 19 2" xfId="3575" xr:uid="{00000000-0005-0000-0000-0000F70D0000}"/>
    <cellStyle name="Normal 10 2 10 2 19 2 10" xfId="3576" xr:uid="{00000000-0005-0000-0000-0000F80D0000}"/>
    <cellStyle name="Normal 10 2 10 2 19 2 2" xfId="3577" xr:uid="{00000000-0005-0000-0000-0000F90D0000}"/>
    <cellStyle name="Normal 10 2 10 2 19 2 3" xfId="3578" xr:uid="{00000000-0005-0000-0000-0000FA0D0000}"/>
    <cellStyle name="Normal 10 2 10 2 19 2 4" xfId="3579" xr:uid="{00000000-0005-0000-0000-0000FB0D0000}"/>
    <cellStyle name="Normal 10 2 10 2 19 2 5" xfId="3580" xr:uid="{00000000-0005-0000-0000-0000FC0D0000}"/>
    <cellStyle name="Normal 10 2 10 2 19 2 6" xfId="3581" xr:uid="{00000000-0005-0000-0000-0000FD0D0000}"/>
    <cellStyle name="Normal 10 2 10 2 19 2 7" xfId="3582" xr:uid="{00000000-0005-0000-0000-0000FE0D0000}"/>
    <cellStyle name="Normal 10 2 10 2 19 2 8" xfId="3583" xr:uid="{00000000-0005-0000-0000-0000FF0D0000}"/>
    <cellStyle name="Normal 10 2 10 2 19 2 9" xfId="3584" xr:uid="{00000000-0005-0000-0000-0000000E0000}"/>
    <cellStyle name="Normal 10 2 10 2 19 3" xfId="3585" xr:uid="{00000000-0005-0000-0000-0000010E0000}"/>
    <cellStyle name="Normal 10 2 10 2 19 3 10" xfId="3586" xr:uid="{00000000-0005-0000-0000-0000020E0000}"/>
    <cellStyle name="Normal 10 2 10 2 19 3 2" xfId="3587" xr:uid="{00000000-0005-0000-0000-0000030E0000}"/>
    <cellStyle name="Normal 10 2 10 2 19 3 3" xfId="3588" xr:uid="{00000000-0005-0000-0000-0000040E0000}"/>
    <cellStyle name="Normal 10 2 10 2 19 3 4" xfId="3589" xr:uid="{00000000-0005-0000-0000-0000050E0000}"/>
    <cellStyle name="Normal 10 2 10 2 19 3 5" xfId="3590" xr:uid="{00000000-0005-0000-0000-0000060E0000}"/>
    <cellStyle name="Normal 10 2 10 2 19 3 6" xfId="3591" xr:uid="{00000000-0005-0000-0000-0000070E0000}"/>
    <cellStyle name="Normal 10 2 10 2 19 3 7" xfId="3592" xr:uid="{00000000-0005-0000-0000-0000080E0000}"/>
    <cellStyle name="Normal 10 2 10 2 19 3 8" xfId="3593" xr:uid="{00000000-0005-0000-0000-0000090E0000}"/>
    <cellStyle name="Normal 10 2 10 2 19 3 9" xfId="3594" xr:uid="{00000000-0005-0000-0000-00000A0E0000}"/>
    <cellStyle name="Normal 10 2 10 2 19 4" xfId="3595" xr:uid="{00000000-0005-0000-0000-00000B0E0000}"/>
    <cellStyle name="Normal 10 2 10 2 19 4 10" xfId="3596" xr:uid="{00000000-0005-0000-0000-00000C0E0000}"/>
    <cellStyle name="Normal 10 2 10 2 19 4 2" xfId="3597" xr:uid="{00000000-0005-0000-0000-00000D0E0000}"/>
    <cellStyle name="Normal 10 2 10 2 19 4 3" xfId="3598" xr:uid="{00000000-0005-0000-0000-00000E0E0000}"/>
    <cellStyle name="Normal 10 2 10 2 19 4 4" xfId="3599" xr:uid="{00000000-0005-0000-0000-00000F0E0000}"/>
    <cellStyle name="Normal 10 2 10 2 19 4 5" xfId="3600" xr:uid="{00000000-0005-0000-0000-0000100E0000}"/>
    <cellStyle name="Normal 10 2 10 2 19 4 6" xfId="3601" xr:uid="{00000000-0005-0000-0000-0000110E0000}"/>
    <cellStyle name="Normal 10 2 10 2 19 4 7" xfId="3602" xr:uid="{00000000-0005-0000-0000-0000120E0000}"/>
    <cellStyle name="Normal 10 2 10 2 19 4 8" xfId="3603" xr:uid="{00000000-0005-0000-0000-0000130E0000}"/>
    <cellStyle name="Normal 10 2 10 2 19 4 9" xfId="3604" xr:uid="{00000000-0005-0000-0000-0000140E0000}"/>
    <cellStyle name="Normal 10 2 10 2 19 5" xfId="3605" xr:uid="{00000000-0005-0000-0000-0000150E0000}"/>
    <cellStyle name="Normal 10 2 10 2 19 5 10" xfId="3606" xr:uid="{00000000-0005-0000-0000-0000160E0000}"/>
    <cellStyle name="Normal 10 2 10 2 19 5 2" xfId="3607" xr:uid="{00000000-0005-0000-0000-0000170E0000}"/>
    <cellStyle name="Normal 10 2 10 2 19 5 3" xfId="3608" xr:uid="{00000000-0005-0000-0000-0000180E0000}"/>
    <cellStyle name="Normal 10 2 10 2 19 5 4" xfId="3609" xr:uid="{00000000-0005-0000-0000-0000190E0000}"/>
    <cellStyle name="Normal 10 2 10 2 19 5 5" xfId="3610" xr:uid="{00000000-0005-0000-0000-00001A0E0000}"/>
    <cellStyle name="Normal 10 2 10 2 19 5 6" xfId="3611" xr:uid="{00000000-0005-0000-0000-00001B0E0000}"/>
    <cellStyle name="Normal 10 2 10 2 19 5 7" xfId="3612" xr:uid="{00000000-0005-0000-0000-00001C0E0000}"/>
    <cellStyle name="Normal 10 2 10 2 19 5 8" xfId="3613" xr:uid="{00000000-0005-0000-0000-00001D0E0000}"/>
    <cellStyle name="Normal 10 2 10 2 19 5 9" xfId="3614" xr:uid="{00000000-0005-0000-0000-00001E0E0000}"/>
    <cellStyle name="Normal 10 2 10 2 19 6" xfId="3615" xr:uid="{00000000-0005-0000-0000-00001F0E0000}"/>
    <cellStyle name="Normal 10 2 10 2 19 7" xfId="3616" xr:uid="{00000000-0005-0000-0000-0000200E0000}"/>
    <cellStyle name="Normal 10 2 10 2 19 8" xfId="3617" xr:uid="{00000000-0005-0000-0000-0000210E0000}"/>
    <cellStyle name="Normal 10 2 10 2 19 9" xfId="3618" xr:uid="{00000000-0005-0000-0000-0000220E0000}"/>
    <cellStyle name="Normal 10 2 10 2 2" xfId="3619" xr:uid="{00000000-0005-0000-0000-0000230E0000}"/>
    <cellStyle name="Normal 10 2 10 2 2 10" xfId="3620" xr:uid="{00000000-0005-0000-0000-0000240E0000}"/>
    <cellStyle name="Normal 10 2 10 2 2 11" xfId="3621" xr:uid="{00000000-0005-0000-0000-0000250E0000}"/>
    <cellStyle name="Normal 10 2 10 2 2 12" xfId="3622" xr:uid="{00000000-0005-0000-0000-0000260E0000}"/>
    <cellStyle name="Normal 10 2 10 2 2 13" xfId="3623" xr:uid="{00000000-0005-0000-0000-0000270E0000}"/>
    <cellStyle name="Normal 10 2 10 2 2 14" xfId="3624" xr:uid="{00000000-0005-0000-0000-0000280E0000}"/>
    <cellStyle name="Normal 10 2 10 2 2 2" xfId="3625" xr:uid="{00000000-0005-0000-0000-0000290E0000}"/>
    <cellStyle name="Normal 10 2 10 2 2 2 10" xfId="3626" xr:uid="{00000000-0005-0000-0000-00002A0E0000}"/>
    <cellStyle name="Normal 10 2 10 2 2 2 2" xfId="3627" xr:uid="{00000000-0005-0000-0000-00002B0E0000}"/>
    <cellStyle name="Normal 10 2 10 2 2 2 3" xfId="3628" xr:uid="{00000000-0005-0000-0000-00002C0E0000}"/>
    <cellStyle name="Normal 10 2 10 2 2 2 4" xfId="3629" xr:uid="{00000000-0005-0000-0000-00002D0E0000}"/>
    <cellStyle name="Normal 10 2 10 2 2 2 5" xfId="3630" xr:uid="{00000000-0005-0000-0000-00002E0E0000}"/>
    <cellStyle name="Normal 10 2 10 2 2 2 6" xfId="3631" xr:uid="{00000000-0005-0000-0000-00002F0E0000}"/>
    <cellStyle name="Normal 10 2 10 2 2 2 7" xfId="3632" xr:uid="{00000000-0005-0000-0000-0000300E0000}"/>
    <cellStyle name="Normal 10 2 10 2 2 2 8" xfId="3633" xr:uid="{00000000-0005-0000-0000-0000310E0000}"/>
    <cellStyle name="Normal 10 2 10 2 2 2 9" xfId="3634" xr:uid="{00000000-0005-0000-0000-0000320E0000}"/>
    <cellStyle name="Normal 10 2 10 2 2 3" xfId="3635" xr:uid="{00000000-0005-0000-0000-0000330E0000}"/>
    <cellStyle name="Normal 10 2 10 2 2 3 10" xfId="3636" xr:uid="{00000000-0005-0000-0000-0000340E0000}"/>
    <cellStyle name="Normal 10 2 10 2 2 3 2" xfId="3637" xr:uid="{00000000-0005-0000-0000-0000350E0000}"/>
    <cellStyle name="Normal 10 2 10 2 2 3 3" xfId="3638" xr:uid="{00000000-0005-0000-0000-0000360E0000}"/>
    <cellStyle name="Normal 10 2 10 2 2 3 4" xfId="3639" xr:uid="{00000000-0005-0000-0000-0000370E0000}"/>
    <cellStyle name="Normal 10 2 10 2 2 3 5" xfId="3640" xr:uid="{00000000-0005-0000-0000-0000380E0000}"/>
    <cellStyle name="Normal 10 2 10 2 2 3 6" xfId="3641" xr:uid="{00000000-0005-0000-0000-0000390E0000}"/>
    <cellStyle name="Normal 10 2 10 2 2 3 7" xfId="3642" xr:uid="{00000000-0005-0000-0000-00003A0E0000}"/>
    <cellStyle name="Normal 10 2 10 2 2 3 8" xfId="3643" xr:uid="{00000000-0005-0000-0000-00003B0E0000}"/>
    <cellStyle name="Normal 10 2 10 2 2 3 9" xfId="3644" xr:uid="{00000000-0005-0000-0000-00003C0E0000}"/>
    <cellStyle name="Normal 10 2 10 2 2 4" xfId="3645" xr:uid="{00000000-0005-0000-0000-00003D0E0000}"/>
    <cellStyle name="Normal 10 2 10 2 2 4 10" xfId="3646" xr:uid="{00000000-0005-0000-0000-00003E0E0000}"/>
    <cellStyle name="Normal 10 2 10 2 2 4 2" xfId="3647" xr:uid="{00000000-0005-0000-0000-00003F0E0000}"/>
    <cellStyle name="Normal 10 2 10 2 2 4 3" xfId="3648" xr:uid="{00000000-0005-0000-0000-0000400E0000}"/>
    <cellStyle name="Normal 10 2 10 2 2 4 4" xfId="3649" xr:uid="{00000000-0005-0000-0000-0000410E0000}"/>
    <cellStyle name="Normal 10 2 10 2 2 4 5" xfId="3650" xr:uid="{00000000-0005-0000-0000-0000420E0000}"/>
    <cellStyle name="Normal 10 2 10 2 2 4 6" xfId="3651" xr:uid="{00000000-0005-0000-0000-0000430E0000}"/>
    <cellStyle name="Normal 10 2 10 2 2 4 7" xfId="3652" xr:uid="{00000000-0005-0000-0000-0000440E0000}"/>
    <cellStyle name="Normal 10 2 10 2 2 4 8" xfId="3653" xr:uid="{00000000-0005-0000-0000-0000450E0000}"/>
    <cellStyle name="Normal 10 2 10 2 2 4 9" xfId="3654" xr:uid="{00000000-0005-0000-0000-0000460E0000}"/>
    <cellStyle name="Normal 10 2 10 2 2 5" xfId="3655" xr:uid="{00000000-0005-0000-0000-0000470E0000}"/>
    <cellStyle name="Normal 10 2 10 2 2 5 10" xfId="3656" xr:uid="{00000000-0005-0000-0000-0000480E0000}"/>
    <cellStyle name="Normal 10 2 10 2 2 5 2" xfId="3657" xr:uid="{00000000-0005-0000-0000-0000490E0000}"/>
    <cellStyle name="Normal 10 2 10 2 2 5 3" xfId="3658" xr:uid="{00000000-0005-0000-0000-00004A0E0000}"/>
    <cellStyle name="Normal 10 2 10 2 2 5 4" xfId="3659" xr:uid="{00000000-0005-0000-0000-00004B0E0000}"/>
    <cellStyle name="Normal 10 2 10 2 2 5 5" xfId="3660" xr:uid="{00000000-0005-0000-0000-00004C0E0000}"/>
    <cellStyle name="Normal 10 2 10 2 2 5 6" xfId="3661" xr:uid="{00000000-0005-0000-0000-00004D0E0000}"/>
    <cellStyle name="Normal 10 2 10 2 2 5 7" xfId="3662" xr:uid="{00000000-0005-0000-0000-00004E0E0000}"/>
    <cellStyle name="Normal 10 2 10 2 2 5 8" xfId="3663" xr:uid="{00000000-0005-0000-0000-00004F0E0000}"/>
    <cellStyle name="Normal 10 2 10 2 2 5 9" xfId="3664" xr:uid="{00000000-0005-0000-0000-0000500E0000}"/>
    <cellStyle name="Normal 10 2 10 2 2 6" xfId="3665" xr:uid="{00000000-0005-0000-0000-0000510E0000}"/>
    <cellStyle name="Normal 10 2 10 2 2 7" xfId="3666" xr:uid="{00000000-0005-0000-0000-0000520E0000}"/>
    <cellStyle name="Normal 10 2 10 2 2 8" xfId="3667" xr:uid="{00000000-0005-0000-0000-0000530E0000}"/>
    <cellStyle name="Normal 10 2 10 2 2 9" xfId="3668" xr:uid="{00000000-0005-0000-0000-0000540E0000}"/>
    <cellStyle name="Normal 10 2 10 2 20" xfId="3669" xr:uid="{00000000-0005-0000-0000-0000550E0000}"/>
    <cellStyle name="Normal 10 2 10 2 20 10" xfId="3670" xr:uid="{00000000-0005-0000-0000-0000560E0000}"/>
    <cellStyle name="Normal 10 2 10 2 20 11" xfId="3671" xr:uid="{00000000-0005-0000-0000-0000570E0000}"/>
    <cellStyle name="Normal 10 2 10 2 20 12" xfId="3672" xr:uid="{00000000-0005-0000-0000-0000580E0000}"/>
    <cellStyle name="Normal 10 2 10 2 20 13" xfId="3673" xr:uid="{00000000-0005-0000-0000-0000590E0000}"/>
    <cellStyle name="Normal 10 2 10 2 20 14" xfId="3674" xr:uid="{00000000-0005-0000-0000-00005A0E0000}"/>
    <cellStyle name="Normal 10 2 10 2 20 2" xfId="3675" xr:uid="{00000000-0005-0000-0000-00005B0E0000}"/>
    <cellStyle name="Normal 10 2 10 2 20 2 10" xfId="3676" xr:uid="{00000000-0005-0000-0000-00005C0E0000}"/>
    <cellStyle name="Normal 10 2 10 2 20 2 2" xfId="3677" xr:uid="{00000000-0005-0000-0000-00005D0E0000}"/>
    <cellStyle name="Normal 10 2 10 2 20 2 3" xfId="3678" xr:uid="{00000000-0005-0000-0000-00005E0E0000}"/>
    <cellStyle name="Normal 10 2 10 2 20 2 4" xfId="3679" xr:uid="{00000000-0005-0000-0000-00005F0E0000}"/>
    <cellStyle name="Normal 10 2 10 2 20 2 5" xfId="3680" xr:uid="{00000000-0005-0000-0000-0000600E0000}"/>
    <cellStyle name="Normal 10 2 10 2 20 2 6" xfId="3681" xr:uid="{00000000-0005-0000-0000-0000610E0000}"/>
    <cellStyle name="Normal 10 2 10 2 20 2 7" xfId="3682" xr:uid="{00000000-0005-0000-0000-0000620E0000}"/>
    <cellStyle name="Normal 10 2 10 2 20 2 8" xfId="3683" xr:uid="{00000000-0005-0000-0000-0000630E0000}"/>
    <cellStyle name="Normal 10 2 10 2 20 2 9" xfId="3684" xr:uid="{00000000-0005-0000-0000-0000640E0000}"/>
    <cellStyle name="Normal 10 2 10 2 20 3" xfId="3685" xr:uid="{00000000-0005-0000-0000-0000650E0000}"/>
    <cellStyle name="Normal 10 2 10 2 20 3 10" xfId="3686" xr:uid="{00000000-0005-0000-0000-0000660E0000}"/>
    <cellStyle name="Normal 10 2 10 2 20 3 2" xfId="3687" xr:uid="{00000000-0005-0000-0000-0000670E0000}"/>
    <cellStyle name="Normal 10 2 10 2 20 3 3" xfId="3688" xr:uid="{00000000-0005-0000-0000-0000680E0000}"/>
    <cellStyle name="Normal 10 2 10 2 20 3 4" xfId="3689" xr:uid="{00000000-0005-0000-0000-0000690E0000}"/>
    <cellStyle name="Normal 10 2 10 2 20 3 5" xfId="3690" xr:uid="{00000000-0005-0000-0000-00006A0E0000}"/>
    <cellStyle name="Normal 10 2 10 2 20 3 6" xfId="3691" xr:uid="{00000000-0005-0000-0000-00006B0E0000}"/>
    <cellStyle name="Normal 10 2 10 2 20 3 7" xfId="3692" xr:uid="{00000000-0005-0000-0000-00006C0E0000}"/>
    <cellStyle name="Normal 10 2 10 2 20 3 8" xfId="3693" xr:uid="{00000000-0005-0000-0000-00006D0E0000}"/>
    <cellStyle name="Normal 10 2 10 2 20 3 9" xfId="3694" xr:uid="{00000000-0005-0000-0000-00006E0E0000}"/>
    <cellStyle name="Normal 10 2 10 2 20 4" xfId="3695" xr:uid="{00000000-0005-0000-0000-00006F0E0000}"/>
    <cellStyle name="Normal 10 2 10 2 20 4 10" xfId="3696" xr:uid="{00000000-0005-0000-0000-0000700E0000}"/>
    <cellStyle name="Normal 10 2 10 2 20 4 2" xfId="3697" xr:uid="{00000000-0005-0000-0000-0000710E0000}"/>
    <cellStyle name="Normal 10 2 10 2 20 4 3" xfId="3698" xr:uid="{00000000-0005-0000-0000-0000720E0000}"/>
    <cellStyle name="Normal 10 2 10 2 20 4 4" xfId="3699" xr:uid="{00000000-0005-0000-0000-0000730E0000}"/>
    <cellStyle name="Normal 10 2 10 2 20 4 5" xfId="3700" xr:uid="{00000000-0005-0000-0000-0000740E0000}"/>
    <cellStyle name="Normal 10 2 10 2 20 4 6" xfId="3701" xr:uid="{00000000-0005-0000-0000-0000750E0000}"/>
    <cellStyle name="Normal 10 2 10 2 20 4 7" xfId="3702" xr:uid="{00000000-0005-0000-0000-0000760E0000}"/>
    <cellStyle name="Normal 10 2 10 2 20 4 8" xfId="3703" xr:uid="{00000000-0005-0000-0000-0000770E0000}"/>
    <cellStyle name="Normal 10 2 10 2 20 4 9" xfId="3704" xr:uid="{00000000-0005-0000-0000-0000780E0000}"/>
    <cellStyle name="Normal 10 2 10 2 20 5" xfId="3705" xr:uid="{00000000-0005-0000-0000-0000790E0000}"/>
    <cellStyle name="Normal 10 2 10 2 20 5 10" xfId="3706" xr:uid="{00000000-0005-0000-0000-00007A0E0000}"/>
    <cellStyle name="Normal 10 2 10 2 20 5 2" xfId="3707" xr:uid="{00000000-0005-0000-0000-00007B0E0000}"/>
    <cellStyle name="Normal 10 2 10 2 20 5 3" xfId="3708" xr:uid="{00000000-0005-0000-0000-00007C0E0000}"/>
    <cellStyle name="Normal 10 2 10 2 20 5 4" xfId="3709" xr:uid="{00000000-0005-0000-0000-00007D0E0000}"/>
    <cellStyle name="Normal 10 2 10 2 20 5 5" xfId="3710" xr:uid="{00000000-0005-0000-0000-00007E0E0000}"/>
    <cellStyle name="Normal 10 2 10 2 20 5 6" xfId="3711" xr:uid="{00000000-0005-0000-0000-00007F0E0000}"/>
    <cellStyle name="Normal 10 2 10 2 20 5 7" xfId="3712" xr:uid="{00000000-0005-0000-0000-0000800E0000}"/>
    <cellStyle name="Normal 10 2 10 2 20 5 8" xfId="3713" xr:uid="{00000000-0005-0000-0000-0000810E0000}"/>
    <cellStyle name="Normal 10 2 10 2 20 5 9" xfId="3714" xr:uid="{00000000-0005-0000-0000-0000820E0000}"/>
    <cellStyle name="Normal 10 2 10 2 20 6" xfId="3715" xr:uid="{00000000-0005-0000-0000-0000830E0000}"/>
    <cellStyle name="Normal 10 2 10 2 20 7" xfId="3716" xr:uid="{00000000-0005-0000-0000-0000840E0000}"/>
    <cellStyle name="Normal 10 2 10 2 20 8" xfId="3717" xr:uid="{00000000-0005-0000-0000-0000850E0000}"/>
    <cellStyle name="Normal 10 2 10 2 20 9" xfId="3718" xr:uid="{00000000-0005-0000-0000-0000860E0000}"/>
    <cellStyle name="Normal 10 2 10 2 21" xfId="3719" xr:uid="{00000000-0005-0000-0000-0000870E0000}"/>
    <cellStyle name="Normal 10 2 10 2 21 10" xfId="3720" xr:uid="{00000000-0005-0000-0000-0000880E0000}"/>
    <cellStyle name="Normal 10 2 10 2 21 11" xfId="3721" xr:uid="{00000000-0005-0000-0000-0000890E0000}"/>
    <cellStyle name="Normal 10 2 10 2 21 12" xfId="3722" xr:uid="{00000000-0005-0000-0000-00008A0E0000}"/>
    <cellStyle name="Normal 10 2 10 2 21 13" xfId="3723" xr:uid="{00000000-0005-0000-0000-00008B0E0000}"/>
    <cellStyle name="Normal 10 2 10 2 21 14" xfId="3724" xr:uid="{00000000-0005-0000-0000-00008C0E0000}"/>
    <cellStyle name="Normal 10 2 10 2 21 2" xfId="3725" xr:uid="{00000000-0005-0000-0000-00008D0E0000}"/>
    <cellStyle name="Normal 10 2 10 2 21 2 10" xfId="3726" xr:uid="{00000000-0005-0000-0000-00008E0E0000}"/>
    <cellStyle name="Normal 10 2 10 2 21 2 2" xfId="3727" xr:uid="{00000000-0005-0000-0000-00008F0E0000}"/>
    <cellStyle name="Normal 10 2 10 2 21 2 3" xfId="3728" xr:uid="{00000000-0005-0000-0000-0000900E0000}"/>
    <cellStyle name="Normal 10 2 10 2 21 2 4" xfId="3729" xr:uid="{00000000-0005-0000-0000-0000910E0000}"/>
    <cellStyle name="Normal 10 2 10 2 21 2 5" xfId="3730" xr:uid="{00000000-0005-0000-0000-0000920E0000}"/>
    <cellStyle name="Normal 10 2 10 2 21 2 6" xfId="3731" xr:uid="{00000000-0005-0000-0000-0000930E0000}"/>
    <cellStyle name="Normal 10 2 10 2 21 2 7" xfId="3732" xr:uid="{00000000-0005-0000-0000-0000940E0000}"/>
    <cellStyle name="Normal 10 2 10 2 21 2 8" xfId="3733" xr:uid="{00000000-0005-0000-0000-0000950E0000}"/>
    <cellStyle name="Normal 10 2 10 2 21 2 9" xfId="3734" xr:uid="{00000000-0005-0000-0000-0000960E0000}"/>
    <cellStyle name="Normal 10 2 10 2 21 3" xfId="3735" xr:uid="{00000000-0005-0000-0000-0000970E0000}"/>
    <cellStyle name="Normal 10 2 10 2 21 3 10" xfId="3736" xr:uid="{00000000-0005-0000-0000-0000980E0000}"/>
    <cellStyle name="Normal 10 2 10 2 21 3 2" xfId="3737" xr:uid="{00000000-0005-0000-0000-0000990E0000}"/>
    <cellStyle name="Normal 10 2 10 2 21 3 3" xfId="3738" xr:uid="{00000000-0005-0000-0000-00009A0E0000}"/>
    <cellStyle name="Normal 10 2 10 2 21 3 4" xfId="3739" xr:uid="{00000000-0005-0000-0000-00009B0E0000}"/>
    <cellStyle name="Normal 10 2 10 2 21 3 5" xfId="3740" xr:uid="{00000000-0005-0000-0000-00009C0E0000}"/>
    <cellStyle name="Normal 10 2 10 2 21 3 6" xfId="3741" xr:uid="{00000000-0005-0000-0000-00009D0E0000}"/>
    <cellStyle name="Normal 10 2 10 2 21 3 7" xfId="3742" xr:uid="{00000000-0005-0000-0000-00009E0E0000}"/>
    <cellStyle name="Normal 10 2 10 2 21 3 8" xfId="3743" xr:uid="{00000000-0005-0000-0000-00009F0E0000}"/>
    <cellStyle name="Normal 10 2 10 2 21 3 9" xfId="3744" xr:uid="{00000000-0005-0000-0000-0000A00E0000}"/>
    <cellStyle name="Normal 10 2 10 2 21 4" xfId="3745" xr:uid="{00000000-0005-0000-0000-0000A10E0000}"/>
    <cellStyle name="Normal 10 2 10 2 21 4 10" xfId="3746" xr:uid="{00000000-0005-0000-0000-0000A20E0000}"/>
    <cellStyle name="Normal 10 2 10 2 21 4 2" xfId="3747" xr:uid="{00000000-0005-0000-0000-0000A30E0000}"/>
    <cellStyle name="Normal 10 2 10 2 21 4 3" xfId="3748" xr:uid="{00000000-0005-0000-0000-0000A40E0000}"/>
    <cellStyle name="Normal 10 2 10 2 21 4 4" xfId="3749" xr:uid="{00000000-0005-0000-0000-0000A50E0000}"/>
    <cellStyle name="Normal 10 2 10 2 21 4 5" xfId="3750" xr:uid="{00000000-0005-0000-0000-0000A60E0000}"/>
    <cellStyle name="Normal 10 2 10 2 21 4 6" xfId="3751" xr:uid="{00000000-0005-0000-0000-0000A70E0000}"/>
    <cellStyle name="Normal 10 2 10 2 21 4 7" xfId="3752" xr:uid="{00000000-0005-0000-0000-0000A80E0000}"/>
    <cellStyle name="Normal 10 2 10 2 21 4 8" xfId="3753" xr:uid="{00000000-0005-0000-0000-0000A90E0000}"/>
    <cellStyle name="Normal 10 2 10 2 21 4 9" xfId="3754" xr:uid="{00000000-0005-0000-0000-0000AA0E0000}"/>
    <cellStyle name="Normal 10 2 10 2 21 5" xfId="3755" xr:uid="{00000000-0005-0000-0000-0000AB0E0000}"/>
    <cellStyle name="Normal 10 2 10 2 21 5 10" xfId="3756" xr:uid="{00000000-0005-0000-0000-0000AC0E0000}"/>
    <cellStyle name="Normal 10 2 10 2 21 5 2" xfId="3757" xr:uid="{00000000-0005-0000-0000-0000AD0E0000}"/>
    <cellStyle name="Normal 10 2 10 2 21 5 3" xfId="3758" xr:uid="{00000000-0005-0000-0000-0000AE0E0000}"/>
    <cellStyle name="Normal 10 2 10 2 21 5 4" xfId="3759" xr:uid="{00000000-0005-0000-0000-0000AF0E0000}"/>
    <cellStyle name="Normal 10 2 10 2 21 5 5" xfId="3760" xr:uid="{00000000-0005-0000-0000-0000B00E0000}"/>
    <cellStyle name="Normal 10 2 10 2 21 5 6" xfId="3761" xr:uid="{00000000-0005-0000-0000-0000B10E0000}"/>
    <cellStyle name="Normal 10 2 10 2 21 5 7" xfId="3762" xr:uid="{00000000-0005-0000-0000-0000B20E0000}"/>
    <cellStyle name="Normal 10 2 10 2 21 5 8" xfId="3763" xr:uid="{00000000-0005-0000-0000-0000B30E0000}"/>
    <cellStyle name="Normal 10 2 10 2 21 5 9" xfId="3764" xr:uid="{00000000-0005-0000-0000-0000B40E0000}"/>
    <cellStyle name="Normal 10 2 10 2 21 6" xfId="3765" xr:uid="{00000000-0005-0000-0000-0000B50E0000}"/>
    <cellStyle name="Normal 10 2 10 2 21 7" xfId="3766" xr:uid="{00000000-0005-0000-0000-0000B60E0000}"/>
    <cellStyle name="Normal 10 2 10 2 21 8" xfId="3767" xr:uid="{00000000-0005-0000-0000-0000B70E0000}"/>
    <cellStyle name="Normal 10 2 10 2 21 9" xfId="3768" xr:uid="{00000000-0005-0000-0000-0000B80E0000}"/>
    <cellStyle name="Normal 10 2 10 2 22" xfId="3769" xr:uid="{00000000-0005-0000-0000-0000B90E0000}"/>
    <cellStyle name="Normal 10 2 10 2 22 10" xfId="3770" xr:uid="{00000000-0005-0000-0000-0000BA0E0000}"/>
    <cellStyle name="Normal 10 2 10 2 22 11" xfId="3771" xr:uid="{00000000-0005-0000-0000-0000BB0E0000}"/>
    <cellStyle name="Normal 10 2 10 2 22 12" xfId="3772" xr:uid="{00000000-0005-0000-0000-0000BC0E0000}"/>
    <cellStyle name="Normal 10 2 10 2 22 13" xfId="3773" xr:uid="{00000000-0005-0000-0000-0000BD0E0000}"/>
    <cellStyle name="Normal 10 2 10 2 22 14" xfId="3774" xr:uid="{00000000-0005-0000-0000-0000BE0E0000}"/>
    <cellStyle name="Normal 10 2 10 2 22 2" xfId="3775" xr:uid="{00000000-0005-0000-0000-0000BF0E0000}"/>
    <cellStyle name="Normal 10 2 10 2 22 2 10" xfId="3776" xr:uid="{00000000-0005-0000-0000-0000C00E0000}"/>
    <cellStyle name="Normal 10 2 10 2 22 2 2" xfId="3777" xr:uid="{00000000-0005-0000-0000-0000C10E0000}"/>
    <cellStyle name="Normal 10 2 10 2 22 2 3" xfId="3778" xr:uid="{00000000-0005-0000-0000-0000C20E0000}"/>
    <cellStyle name="Normal 10 2 10 2 22 2 4" xfId="3779" xr:uid="{00000000-0005-0000-0000-0000C30E0000}"/>
    <cellStyle name="Normal 10 2 10 2 22 2 5" xfId="3780" xr:uid="{00000000-0005-0000-0000-0000C40E0000}"/>
    <cellStyle name="Normal 10 2 10 2 22 2 6" xfId="3781" xr:uid="{00000000-0005-0000-0000-0000C50E0000}"/>
    <cellStyle name="Normal 10 2 10 2 22 2 7" xfId="3782" xr:uid="{00000000-0005-0000-0000-0000C60E0000}"/>
    <cellStyle name="Normal 10 2 10 2 22 2 8" xfId="3783" xr:uid="{00000000-0005-0000-0000-0000C70E0000}"/>
    <cellStyle name="Normal 10 2 10 2 22 2 9" xfId="3784" xr:uid="{00000000-0005-0000-0000-0000C80E0000}"/>
    <cellStyle name="Normal 10 2 10 2 22 3" xfId="3785" xr:uid="{00000000-0005-0000-0000-0000C90E0000}"/>
    <cellStyle name="Normal 10 2 10 2 22 3 10" xfId="3786" xr:uid="{00000000-0005-0000-0000-0000CA0E0000}"/>
    <cellStyle name="Normal 10 2 10 2 22 3 2" xfId="3787" xr:uid="{00000000-0005-0000-0000-0000CB0E0000}"/>
    <cellStyle name="Normal 10 2 10 2 22 3 3" xfId="3788" xr:uid="{00000000-0005-0000-0000-0000CC0E0000}"/>
    <cellStyle name="Normal 10 2 10 2 22 3 4" xfId="3789" xr:uid="{00000000-0005-0000-0000-0000CD0E0000}"/>
    <cellStyle name="Normal 10 2 10 2 22 3 5" xfId="3790" xr:uid="{00000000-0005-0000-0000-0000CE0E0000}"/>
    <cellStyle name="Normal 10 2 10 2 22 3 6" xfId="3791" xr:uid="{00000000-0005-0000-0000-0000CF0E0000}"/>
    <cellStyle name="Normal 10 2 10 2 22 3 7" xfId="3792" xr:uid="{00000000-0005-0000-0000-0000D00E0000}"/>
    <cellStyle name="Normal 10 2 10 2 22 3 8" xfId="3793" xr:uid="{00000000-0005-0000-0000-0000D10E0000}"/>
    <cellStyle name="Normal 10 2 10 2 22 3 9" xfId="3794" xr:uid="{00000000-0005-0000-0000-0000D20E0000}"/>
    <cellStyle name="Normal 10 2 10 2 22 4" xfId="3795" xr:uid="{00000000-0005-0000-0000-0000D30E0000}"/>
    <cellStyle name="Normal 10 2 10 2 22 4 10" xfId="3796" xr:uid="{00000000-0005-0000-0000-0000D40E0000}"/>
    <cellStyle name="Normal 10 2 10 2 22 4 2" xfId="3797" xr:uid="{00000000-0005-0000-0000-0000D50E0000}"/>
    <cellStyle name="Normal 10 2 10 2 22 4 3" xfId="3798" xr:uid="{00000000-0005-0000-0000-0000D60E0000}"/>
    <cellStyle name="Normal 10 2 10 2 22 4 4" xfId="3799" xr:uid="{00000000-0005-0000-0000-0000D70E0000}"/>
    <cellStyle name="Normal 10 2 10 2 22 4 5" xfId="3800" xr:uid="{00000000-0005-0000-0000-0000D80E0000}"/>
    <cellStyle name="Normal 10 2 10 2 22 4 6" xfId="3801" xr:uid="{00000000-0005-0000-0000-0000D90E0000}"/>
    <cellStyle name="Normal 10 2 10 2 22 4 7" xfId="3802" xr:uid="{00000000-0005-0000-0000-0000DA0E0000}"/>
    <cellStyle name="Normal 10 2 10 2 22 4 8" xfId="3803" xr:uid="{00000000-0005-0000-0000-0000DB0E0000}"/>
    <cellStyle name="Normal 10 2 10 2 22 4 9" xfId="3804" xr:uid="{00000000-0005-0000-0000-0000DC0E0000}"/>
    <cellStyle name="Normal 10 2 10 2 22 5" xfId="3805" xr:uid="{00000000-0005-0000-0000-0000DD0E0000}"/>
    <cellStyle name="Normal 10 2 10 2 22 5 10" xfId="3806" xr:uid="{00000000-0005-0000-0000-0000DE0E0000}"/>
    <cellStyle name="Normal 10 2 10 2 22 5 2" xfId="3807" xr:uid="{00000000-0005-0000-0000-0000DF0E0000}"/>
    <cellStyle name="Normal 10 2 10 2 22 5 3" xfId="3808" xr:uid="{00000000-0005-0000-0000-0000E00E0000}"/>
    <cellStyle name="Normal 10 2 10 2 22 5 4" xfId="3809" xr:uid="{00000000-0005-0000-0000-0000E10E0000}"/>
    <cellStyle name="Normal 10 2 10 2 22 5 5" xfId="3810" xr:uid="{00000000-0005-0000-0000-0000E20E0000}"/>
    <cellStyle name="Normal 10 2 10 2 22 5 6" xfId="3811" xr:uid="{00000000-0005-0000-0000-0000E30E0000}"/>
    <cellStyle name="Normal 10 2 10 2 22 5 7" xfId="3812" xr:uid="{00000000-0005-0000-0000-0000E40E0000}"/>
    <cellStyle name="Normal 10 2 10 2 22 5 8" xfId="3813" xr:uid="{00000000-0005-0000-0000-0000E50E0000}"/>
    <cellStyle name="Normal 10 2 10 2 22 5 9" xfId="3814" xr:uid="{00000000-0005-0000-0000-0000E60E0000}"/>
    <cellStyle name="Normal 10 2 10 2 22 6" xfId="3815" xr:uid="{00000000-0005-0000-0000-0000E70E0000}"/>
    <cellStyle name="Normal 10 2 10 2 22 7" xfId="3816" xr:uid="{00000000-0005-0000-0000-0000E80E0000}"/>
    <cellStyle name="Normal 10 2 10 2 22 8" xfId="3817" xr:uid="{00000000-0005-0000-0000-0000E90E0000}"/>
    <cellStyle name="Normal 10 2 10 2 22 9" xfId="3818" xr:uid="{00000000-0005-0000-0000-0000EA0E0000}"/>
    <cellStyle name="Normal 10 2 10 2 23" xfId="3819" xr:uid="{00000000-0005-0000-0000-0000EB0E0000}"/>
    <cellStyle name="Normal 10 2 10 2 23 10" xfId="3820" xr:uid="{00000000-0005-0000-0000-0000EC0E0000}"/>
    <cellStyle name="Normal 10 2 10 2 23 11" xfId="3821" xr:uid="{00000000-0005-0000-0000-0000ED0E0000}"/>
    <cellStyle name="Normal 10 2 10 2 23 12" xfId="3822" xr:uid="{00000000-0005-0000-0000-0000EE0E0000}"/>
    <cellStyle name="Normal 10 2 10 2 23 13" xfId="3823" xr:uid="{00000000-0005-0000-0000-0000EF0E0000}"/>
    <cellStyle name="Normal 10 2 10 2 23 14" xfId="3824" xr:uid="{00000000-0005-0000-0000-0000F00E0000}"/>
    <cellStyle name="Normal 10 2 10 2 23 2" xfId="3825" xr:uid="{00000000-0005-0000-0000-0000F10E0000}"/>
    <cellStyle name="Normal 10 2 10 2 23 2 10" xfId="3826" xr:uid="{00000000-0005-0000-0000-0000F20E0000}"/>
    <cellStyle name="Normal 10 2 10 2 23 2 2" xfId="3827" xr:uid="{00000000-0005-0000-0000-0000F30E0000}"/>
    <cellStyle name="Normal 10 2 10 2 23 2 3" xfId="3828" xr:uid="{00000000-0005-0000-0000-0000F40E0000}"/>
    <cellStyle name="Normal 10 2 10 2 23 2 4" xfId="3829" xr:uid="{00000000-0005-0000-0000-0000F50E0000}"/>
    <cellStyle name="Normal 10 2 10 2 23 2 5" xfId="3830" xr:uid="{00000000-0005-0000-0000-0000F60E0000}"/>
    <cellStyle name="Normal 10 2 10 2 23 2 6" xfId="3831" xr:uid="{00000000-0005-0000-0000-0000F70E0000}"/>
    <cellStyle name="Normal 10 2 10 2 23 2 7" xfId="3832" xr:uid="{00000000-0005-0000-0000-0000F80E0000}"/>
    <cellStyle name="Normal 10 2 10 2 23 2 8" xfId="3833" xr:uid="{00000000-0005-0000-0000-0000F90E0000}"/>
    <cellStyle name="Normal 10 2 10 2 23 2 9" xfId="3834" xr:uid="{00000000-0005-0000-0000-0000FA0E0000}"/>
    <cellStyle name="Normal 10 2 10 2 23 3" xfId="3835" xr:uid="{00000000-0005-0000-0000-0000FB0E0000}"/>
    <cellStyle name="Normal 10 2 10 2 23 3 10" xfId="3836" xr:uid="{00000000-0005-0000-0000-0000FC0E0000}"/>
    <cellStyle name="Normal 10 2 10 2 23 3 2" xfId="3837" xr:uid="{00000000-0005-0000-0000-0000FD0E0000}"/>
    <cellStyle name="Normal 10 2 10 2 23 3 3" xfId="3838" xr:uid="{00000000-0005-0000-0000-0000FE0E0000}"/>
    <cellStyle name="Normal 10 2 10 2 23 3 4" xfId="3839" xr:uid="{00000000-0005-0000-0000-0000FF0E0000}"/>
    <cellStyle name="Normal 10 2 10 2 23 3 5" xfId="3840" xr:uid="{00000000-0005-0000-0000-0000000F0000}"/>
    <cellStyle name="Normal 10 2 10 2 23 3 6" xfId="3841" xr:uid="{00000000-0005-0000-0000-0000010F0000}"/>
    <cellStyle name="Normal 10 2 10 2 23 3 7" xfId="3842" xr:uid="{00000000-0005-0000-0000-0000020F0000}"/>
    <cellStyle name="Normal 10 2 10 2 23 3 8" xfId="3843" xr:uid="{00000000-0005-0000-0000-0000030F0000}"/>
    <cellStyle name="Normal 10 2 10 2 23 3 9" xfId="3844" xr:uid="{00000000-0005-0000-0000-0000040F0000}"/>
    <cellStyle name="Normal 10 2 10 2 23 4" xfId="3845" xr:uid="{00000000-0005-0000-0000-0000050F0000}"/>
    <cellStyle name="Normal 10 2 10 2 23 4 10" xfId="3846" xr:uid="{00000000-0005-0000-0000-0000060F0000}"/>
    <cellStyle name="Normal 10 2 10 2 23 4 2" xfId="3847" xr:uid="{00000000-0005-0000-0000-0000070F0000}"/>
    <cellStyle name="Normal 10 2 10 2 23 4 3" xfId="3848" xr:uid="{00000000-0005-0000-0000-0000080F0000}"/>
    <cellStyle name="Normal 10 2 10 2 23 4 4" xfId="3849" xr:uid="{00000000-0005-0000-0000-0000090F0000}"/>
    <cellStyle name="Normal 10 2 10 2 23 4 5" xfId="3850" xr:uid="{00000000-0005-0000-0000-00000A0F0000}"/>
    <cellStyle name="Normal 10 2 10 2 23 4 6" xfId="3851" xr:uid="{00000000-0005-0000-0000-00000B0F0000}"/>
    <cellStyle name="Normal 10 2 10 2 23 4 7" xfId="3852" xr:uid="{00000000-0005-0000-0000-00000C0F0000}"/>
    <cellStyle name="Normal 10 2 10 2 23 4 8" xfId="3853" xr:uid="{00000000-0005-0000-0000-00000D0F0000}"/>
    <cellStyle name="Normal 10 2 10 2 23 4 9" xfId="3854" xr:uid="{00000000-0005-0000-0000-00000E0F0000}"/>
    <cellStyle name="Normal 10 2 10 2 23 5" xfId="3855" xr:uid="{00000000-0005-0000-0000-00000F0F0000}"/>
    <cellStyle name="Normal 10 2 10 2 23 5 10" xfId="3856" xr:uid="{00000000-0005-0000-0000-0000100F0000}"/>
    <cellStyle name="Normal 10 2 10 2 23 5 2" xfId="3857" xr:uid="{00000000-0005-0000-0000-0000110F0000}"/>
    <cellStyle name="Normal 10 2 10 2 23 5 3" xfId="3858" xr:uid="{00000000-0005-0000-0000-0000120F0000}"/>
    <cellStyle name="Normal 10 2 10 2 23 5 4" xfId="3859" xr:uid="{00000000-0005-0000-0000-0000130F0000}"/>
    <cellStyle name="Normal 10 2 10 2 23 5 5" xfId="3860" xr:uid="{00000000-0005-0000-0000-0000140F0000}"/>
    <cellStyle name="Normal 10 2 10 2 23 5 6" xfId="3861" xr:uid="{00000000-0005-0000-0000-0000150F0000}"/>
    <cellStyle name="Normal 10 2 10 2 23 5 7" xfId="3862" xr:uid="{00000000-0005-0000-0000-0000160F0000}"/>
    <cellStyle name="Normal 10 2 10 2 23 5 8" xfId="3863" xr:uid="{00000000-0005-0000-0000-0000170F0000}"/>
    <cellStyle name="Normal 10 2 10 2 23 5 9" xfId="3864" xr:uid="{00000000-0005-0000-0000-0000180F0000}"/>
    <cellStyle name="Normal 10 2 10 2 23 6" xfId="3865" xr:uid="{00000000-0005-0000-0000-0000190F0000}"/>
    <cellStyle name="Normal 10 2 10 2 23 7" xfId="3866" xr:uid="{00000000-0005-0000-0000-00001A0F0000}"/>
    <cellStyle name="Normal 10 2 10 2 23 8" xfId="3867" xr:uid="{00000000-0005-0000-0000-00001B0F0000}"/>
    <cellStyle name="Normal 10 2 10 2 23 9" xfId="3868" xr:uid="{00000000-0005-0000-0000-00001C0F0000}"/>
    <cellStyle name="Normal 10 2 10 2 24" xfId="3869" xr:uid="{00000000-0005-0000-0000-00001D0F0000}"/>
    <cellStyle name="Normal 10 2 10 2 24 10" xfId="3870" xr:uid="{00000000-0005-0000-0000-00001E0F0000}"/>
    <cellStyle name="Normal 10 2 10 2 24 11" xfId="3871" xr:uid="{00000000-0005-0000-0000-00001F0F0000}"/>
    <cellStyle name="Normal 10 2 10 2 24 12" xfId="3872" xr:uid="{00000000-0005-0000-0000-0000200F0000}"/>
    <cellStyle name="Normal 10 2 10 2 24 13" xfId="3873" xr:uid="{00000000-0005-0000-0000-0000210F0000}"/>
    <cellStyle name="Normal 10 2 10 2 24 14" xfId="3874" xr:uid="{00000000-0005-0000-0000-0000220F0000}"/>
    <cellStyle name="Normal 10 2 10 2 24 2" xfId="3875" xr:uid="{00000000-0005-0000-0000-0000230F0000}"/>
    <cellStyle name="Normal 10 2 10 2 24 2 10" xfId="3876" xr:uid="{00000000-0005-0000-0000-0000240F0000}"/>
    <cellStyle name="Normal 10 2 10 2 24 2 2" xfId="3877" xr:uid="{00000000-0005-0000-0000-0000250F0000}"/>
    <cellStyle name="Normal 10 2 10 2 24 2 3" xfId="3878" xr:uid="{00000000-0005-0000-0000-0000260F0000}"/>
    <cellStyle name="Normal 10 2 10 2 24 2 4" xfId="3879" xr:uid="{00000000-0005-0000-0000-0000270F0000}"/>
    <cellStyle name="Normal 10 2 10 2 24 2 5" xfId="3880" xr:uid="{00000000-0005-0000-0000-0000280F0000}"/>
    <cellStyle name="Normal 10 2 10 2 24 2 6" xfId="3881" xr:uid="{00000000-0005-0000-0000-0000290F0000}"/>
    <cellStyle name="Normal 10 2 10 2 24 2 7" xfId="3882" xr:uid="{00000000-0005-0000-0000-00002A0F0000}"/>
    <cellStyle name="Normal 10 2 10 2 24 2 8" xfId="3883" xr:uid="{00000000-0005-0000-0000-00002B0F0000}"/>
    <cellStyle name="Normal 10 2 10 2 24 2 9" xfId="3884" xr:uid="{00000000-0005-0000-0000-00002C0F0000}"/>
    <cellStyle name="Normal 10 2 10 2 24 3" xfId="3885" xr:uid="{00000000-0005-0000-0000-00002D0F0000}"/>
    <cellStyle name="Normal 10 2 10 2 24 3 10" xfId="3886" xr:uid="{00000000-0005-0000-0000-00002E0F0000}"/>
    <cellStyle name="Normal 10 2 10 2 24 3 2" xfId="3887" xr:uid="{00000000-0005-0000-0000-00002F0F0000}"/>
    <cellStyle name="Normal 10 2 10 2 24 3 3" xfId="3888" xr:uid="{00000000-0005-0000-0000-0000300F0000}"/>
    <cellStyle name="Normal 10 2 10 2 24 3 4" xfId="3889" xr:uid="{00000000-0005-0000-0000-0000310F0000}"/>
    <cellStyle name="Normal 10 2 10 2 24 3 5" xfId="3890" xr:uid="{00000000-0005-0000-0000-0000320F0000}"/>
    <cellStyle name="Normal 10 2 10 2 24 3 6" xfId="3891" xr:uid="{00000000-0005-0000-0000-0000330F0000}"/>
    <cellStyle name="Normal 10 2 10 2 24 3 7" xfId="3892" xr:uid="{00000000-0005-0000-0000-0000340F0000}"/>
    <cellStyle name="Normal 10 2 10 2 24 3 8" xfId="3893" xr:uid="{00000000-0005-0000-0000-0000350F0000}"/>
    <cellStyle name="Normal 10 2 10 2 24 3 9" xfId="3894" xr:uid="{00000000-0005-0000-0000-0000360F0000}"/>
    <cellStyle name="Normal 10 2 10 2 24 4" xfId="3895" xr:uid="{00000000-0005-0000-0000-0000370F0000}"/>
    <cellStyle name="Normal 10 2 10 2 24 4 10" xfId="3896" xr:uid="{00000000-0005-0000-0000-0000380F0000}"/>
    <cellStyle name="Normal 10 2 10 2 24 4 2" xfId="3897" xr:uid="{00000000-0005-0000-0000-0000390F0000}"/>
    <cellStyle name="Normal 10 2 10 2 24 4 3" xfId="3898" xr:uid="{00000000-0005-0000-0000-00003A0F0000}"/>
    <cellStyle name="Normal 10 2 10 2 24 4 4" xfId="3899" xr:uid="{00000000-0005-0000-0000-00003B0F0000}"/>
    <cellStyle name="Normal 10 2 10 2 24 4 5" xfId="3900" xr:uid="{00000000-0005-0000-0000-00003C0F0000}"/>
    <cellStyle name="Normal 10 2 10 2 24 4 6" xfId="3901" xr:uid="{00000000-0005-0000-0000-00003D0F0000}"/>
    <cellStyle name="Normal 10 2 10 2 24 4 7" xfId="3902" xr:uid="{00000000-0005-0000-0000-00003E0F0000}"/>
    <cellStyle name="Normal 10 2 10 2 24 4 8" xfId="3903" xr:uid="{00000000-0005-0000-0000-00003F0F0000}"/>
    <cellStyle name="Normal 10 2 10 2 24 4 9" xfId="3904" xr:uid="{00000000-0005-0000-0000-0000400F0000}"/>
    <cellStyle name="Normal 10 2 10 2 24 5" xfId="3905" xr:uid="{00000000-0005-0000-0000-0000410F0000}"/>
    <cellStyle name="Normal 10 2 10 2 24 5 10" xfId="3906" xr:uid="{00000000-0005-0000-0000-0000420F0000}"/>
    <cellStyle name="Normal 10 2 10 2 24 5 2" xfId="3907" xr:uid="{00000000-0005-0000-0000-0000430F0000}"/>
    <cellStyle name="Normal 10 2 10 2 24 5 3" xfId="3908" xr:uid="{00000000-0005-0000-0000-0000440F0000}"/>
    <cellStyle name="Normal 10 2 10 2 24 5 4" xfId="3909" xr:uid="{00000000-0005-0000-0000-0000450F0000}"/>
    <cellStyle name="Normal 10 2 10 2 24 5 5" xfId="3910" xr:uid="{00000000-0005-0000-0000-0000460F0000}"/>
    <cellStyle name="Normal 10 2 10 2 24 5 6" xfId="3911" xr:uid="{00000000-0005-0000-0000-0000470F0000}"/>
    <cellStyle name="Normal 10 2 10 2 24 5 7" xfId="3912" xr:uid="{00000000-0005-0000-0000-0000480F0000}"/>
    <cellStyle name="Normal 10 2 10 2 24 5 8" xfId="3913" xr:uid="{00000000-0005-0000-0000-0000490F0000}"/>
    <cellStyle name="Normal 10 2 10 2 24 5 9" xfId="3914" xr:uid="{00000000-0005-0000-0000-00004A0F0000}"/>
    <cellStyle name="Normal 10 2 10 2 24 6" xfId="3915" xr:uid="{00000000-0005-0000-0000-00004B0F0000}"/>
    <cellStyle name="Normal 10 2 10 2 24 7" xfId="3916" xr:uid="{00000000-0005-0000-0000-00004C0F0000}"/>
    <cellStyle name="Normal 10 2 10 2 24 8" xfId="3917" xr:uid="{00000000-0005-0000-0000-00004D0F0000}"/>
    <cellStyle name="Normal 10 2 10 2 24 9" xfId="3918" xr:uid="{00000000-0005-0000-0000-00004E0F0000}"/>
    <cellStyle name="Normal 10 2 10 2 25" xfId="3919" xr:uid="{00000000-0005-0000-0000-00004F0F0000}"/>
    <cellStyle name="Normal 10 2 10 2 25 10" xfId="3920" xr:uid="{00000000-0005-0000-0000-0000500F0000}"/>
    <cellStyle name="Normal 10 2 10 2 25 11" xfId="3921" xr:uid="{00000000-0005-0000-0000-0000510F0000}"/>
    <cellStyle name="Normal 10 2 10 2 25 12" xfId="3922" xr:uid="{00000000-0005-0000-0000-0000520F0000}"/>
    <cellStyle name="Normal 10 2 10 2 25 13" xfId="3923" xr:uid="{00000000-0005-0000-0000-0000530F0000}"/>
    <cellStyle name="Normal 10 2 10 2 25 14" xfId="3924" xr:uid="{00000000-0005-0000-0000-0000540F0000}"/>
    <cellStyle name="Normal 10 2 10 2 25 2" xfId="3925" xr:uid="{00000000-0005-0000-0000-0000550F0000}"/>
    <cellStyle name="Normal 10 2 10 2 25 2 10" xfId="3926" xr:uid="{00000000-0005-0000-0000-0000560F0000}"/>
    <cellStyle name="Normal 10 2 10 2 25 2 2" xfId="3927" xr:uid="{00000000-0005-0000-0000-0000570F0000}"/>
    <cellStyle name="Normal 10 2 10 2 25 2 3" xfId="3928" xr:uid="{00000000-0005-0000-0000-0000580F0000}"/>
    <cellStyle name="Normal 10 2 10 2 25 2 4" xfId="3929" xr:uid="{00000000-0005-0000-0000-0000590F0000}"/>
    <cellStyle name="Normal 10 2 10 2 25 2 5" xfId="3930" xr:uid="{00000000-0005-0000-0000-00005A0F0000}"/>
    <cellStyle name="Normal 10 2 10 2 25 2 6" xfId="3931" xr:uid="{00000000-0005-0000-0000-00005B0F0000}"/>
    <cellStyle name="Normal 10 2 10 2 25 2 7" xfId="3932" xr:uid="{00000000-0005-0000-0000-00005C0F0000}"/>
    <cellStyle name="Normal 10 2 10 2 25 2 8" xfId="3933" xr:uid="{00000000-0005-0000-0000-00005D0F0000}"/>
    <cellStyle name="Normal 10 2 10 2 25 2 9" xfId="3934" xr:uid="{00000000-0005-0000-0000-00005E0F0000}"/>
    <cellStyle name="Normal 10 2 10 2 25 3" xfId="3935" xr:uid="{00000000-0005-0000-0000-00005F0F0000}"/>
    <cellStyle name="Normal 10 2 10 2 25 3 10" xfId="3936" xr:uid="{00000000-0005-0000-0000-0000600F0000}"/>
    <cellStyle name="Normal 10 2 10 2 25 3 2" xfId="3937" xr:uid="{00000000-0005-0000-0000-0000610F0000}"/>
    <cellStyle name="Normal 10 2 10 2 25 3 3" xfId="3938" xr:uid="{00000000-0005-0000-0000-0000620F0000}"/>
    <cellStyle name="Normal 10 2 10 2 25 3 4" xfId="3939" xr:uid="{00000000-0005-0000-0000-0000630F0000}"/>
    <cellStyle name="Normal 10 2 10 2 25 3 5" xfId="3940" xr:uid="{00000000-0005-0000-0000-0000640F0000}"/>
    <cellStyle name="Normal 10 2 10 2 25 3 6" xfId="3941" xr:uid="{00000000-0005-0000-0000-0000650F0000}"/>
    <cellStyle name="Normal 10 2 10 2 25 3 7" xfId="3942" xr:uid="{00000000-0005-0000-0000-0000660F0000}"/>
    <cellStyle name="Normal 10 2 10 2 25 3 8" xfId="3943" xr:uid="{00000000-0005-0000-0000-0000670F0000}"/>
    <cellStyle name="Normal 10 2 10 2 25 3 9" xfId="3944" xr:uid="{00000000-0005-0000-0000-0000680F0000}"/>
    <cellStyle name="Normal 10 2 10 2 25 4" xfId="3945" xr:uid="{00000000-0005-0000-0000-0000690F0000}"/>
    <cellStyle name="Normal 10 2 10 2 25 4 10" xfId="3946" xr:uid="{00000000-0005-0000-0000-00006A0F0000}"/>
    <cellStyle name="Normal 10 2 10 2 25 4 2" xfId="3947" xr:uid="{00000000-0005-0000-0000-00006B0F0000}"/>
    <cellStyle name="Normal 10 2 10 2 25 4 3" xfId="3948" xr:uid="{00000000-0005-0000-0000-00006C0F0000}"/>
    <cellStyle name="Normal 10 2 10 2 25 4 4" xfId="3949" xr:uid="{00000000-0005-0000-0000-00006D0F0000}"/>
    <cellStyle name="Normal 10 2 10 2 25 4 5" xfId="3950" xr:uid="{00000000-0005-0000-0000-00006E0F0000}"/>
    <cellStyle name="Normal 10 2 10 2 25 4 6" xfId="3951" xr:uid="{00000000-0005-0000-0000-00006F0F0000}"/>
    <cellStyle name="Normal 10 2 10 2 25 4 7" xfId="3952" xr:uid="{00000000-0005-0000-0000-0000700F0000}"/>
    <cellStyle name="Normal 10 2 10 2 25 4 8" xfId="3953" xr:uid="{00000000-0005-0000-0000-0000710F0000}"/>
    <cellStyle name="Normal 10 2 10 2 25 4 9" xfId="3954" xr:uid="{00000000-0005-0000-0000-0000720F0000}"/>
    <cellStyle name="Normal 10 2 10 2 25 5" xfId="3955" xr:uid="{00000000-0005-0000-0000-0000730F0000}"/>
    <cellStyle name="Normal 10 2 10 2 25 5 10" xfId="3956" xr:uid="{00000000-0005-0000-0000-0000740F0000}"/>
    <cellStyle name="Normal 10 2 10 2 25 5 2" xfId="3957" xr:uid="{00000000-0005-0000-0000-0000750F0000}"/>
    <cellStyle name="Normal 10 2 10 2 25 5 3" xfId="3958" xr:uid="{00000000-0005-0000-0000-0000760F0000}"/>
    <cellStyle name="Normal 10 2 10 2 25 5 4" xfId="3959" xr:uid="{00000000-0005-0000-0000-0000770F0000}"/>
    <cellStyle name="Normal 10 2 10 2 25 5 5" xfId="3960" xr:uid="{00000000-0005-0000-0000-0000780F0000}"/>
    <cellStyle name="Normal 10 2 10 2 25 5 6" xfId="3961" xr:uid="{00000000-0005-0000-0000-0000790F0000}"/>
    <cellStyle name="Normal 10 2 10 2 25 5 7" xfId="3962" xr:uid="{00000000-0005-0000-0000-00007A0F0000}"/>
    <cellStyle name="Normal 10 2 10 2 25 5 8" xfId="3963" xr:uid="{00000000-0005-0000-0000-00007B0F0000}"/>
    <cellStyle name="Normal 10 2 10 2 25 5 9" xfId="3964" xr:uid="{00000000-0005-0000-0000-00007C0F0000}"/>
    <cellStyle name="Normal 10 2 10 2 25 6" xfId="3965" xr:uid="{00000000-0005-0000-0000-00007D0F0000}"/>
    <cellStyle name="Normal 10 2 10 2 25 7" xfId="3966" xr:uid="{00000000-0005-0000-0000-00007E0F0000}"/>
    <cellStyle name="Normal 10 2 10 2 25 8" xfId="3967" xr:uid="{00000000-0005-0000-0000-00007F0F0000}"/>
    <cellStyle name="Normal 10 2 10 2 25 9" xfId="3968" xr:uid="{00000000-0005-0000-0000-0000800F0000}"/>
    <cellStyle name="Normal 10 2 10 2 26" xfId="3969" xr:uid="{00000000-0005-0000-0000-0000810F0000}"/>
    <cellStyle name="Normal 10 2 10 2 26 10" xfId="3970" xr:uid="{00000000-0005-0000-0000-0000820F0000}"/>
    <cellStyle name="Normal 10 2 10 2 26 11" xfId="3971" xr:uid="{00000000-0005-0000-0000-0000830F0000}"/>
    <cellStyle name="Normal 10 2 10 2 26 12" xfId="3972" xr:uid="{00000000-0005-0000-0000-0000840F0000}"/>
    <cellStyle name="Normal 10 2 10 2 26 13" xfId="3973" xr:uid="{00000000-0005-0000-0000-0000850F0000}"/>
    <cellStyle name="Normal 10 2 10 2 26 14" xfId="3974" xr:uid="{00000000-0005-0000-0000-0000860F0000}"/>
    <cellStyle name="Normal 10 2 10 2 26 2" xfId="3975" xr:uid="{00000000-0005-0000-0000-0000870F0000}"/>
    <cellStyle name="Normal 10 2 10 2 26 2 10" xfId="3976" xr:uid="{00000000-0005-0000-0000-0000880F0000}"/>
    <cellStyle name="Normal 10 2 10 2 26 2 2" xfId="3977" xr:uid="{00000000-0005-0000-0000-0000890F0000}"/>
    <cellStyle name="Normal 10 2 10 2 26 2 3" xfId="3978" xr:uid="{00000000-0005-0000-0000-00008A0F0000}"/>
    <cellStyle name="Normal 10 2 10 2 26 2 4" xfId="3979" xr:uid="{00000000-0005-0000-0000-00008B0F0000}"/>
    <cellStyle name="Normal 10 2 10 2 26 2 5" xfId="3980" xr:uid="{00000000-0005-0000-0000-00008C0F0000}"/>
    <cellStyle name="Normal 10 2 10 2 26 2 6" xfId="3981" xr:uid="{00000000-0005-0000-0000-00008D0F0000}"/>
    <cellStyle name="Normal 10 2 10 2 26 2 7" xfId="3982" xr:uid="{00000000-0005-0000-0000-00008E0F0000}"/>
    <cellStyle name="Normal 10 2 10 2 26 2 8" xfId="3983" xr:uid="{00000000-0005-0000-0000-00008F0F0000}"/>
    <cellStyle name="Normal 10 2 10 2 26 2 9" xfId="3984" xr:uid="{00000000-0005-0000-0000-0000900F0000}"/>
    <cellStyle name="Normal 10 2 10 2 26 3" xfId="3985" xr:uid="{00000000-0005-0000-0000-0000910F0000}"/>
    <cellStyle name="Normal 10 2 10 2 26 3 10" xfId="3986" xr:uid="{00000000-0005-0000-0000-0000920F0000}"/>
    <cellStyle name="Normal 10 2 10 2 26 3 2" xfId="3987" xr:uid="{00000000-0005-0000-0000-0000930F0000}"/>
    <cellStyle name="Normal 10 2 10 2 26 3 3" xfId="3988" xr:uid="{00000000-0005-0000-0000-0000940F0000}"/>
    <cellStyle name="Normal 10 2 10 2 26 3 4" xfId="3989" xr:uid="{00000000-0005-0000-0000-0000950F0000}"/>
    <cellStyle name="Normal 10 2 10 2 26 3 5" xfId="3990" xr:uid="{00000000-0005-0000-0000-0000960F0000}"/>
    <cellStyle name="Normal 10 2 10 2 26 3 6" xfId="3991" xr:uid="{00000000-0005-0000-0000-0000970F0000}"/>
    <cellStyle name="Normal 10 2 10 2 26 3 7" xfId="3992" xr:uid="{00000000-0005-0000-0000-0000980F0000}"/>
    <cellStyle name="Normal 10 2 10 2 26 3 8" xfId="3993" xr:uid="{00000000-0005-0000-0000-0000990F0000}"/>
    <cellStyle name="Normal 10 2 10 2 26 3 9" xfId="3994" xr:uid="{00000000-0005-0000-0000-00009A0F0000}"/>
    <cellStyle name="Normal 10 2 10 2 26 4" xfId="3995" xr:uid="{00000000-0005-0000-0000-00009B0F0000}"/>
    <cellStyle name="Normal 10 2 10 2 26 4 10" xfId="3996" xr:uid="{00000000-0005-0000-0000-00009C0F0000}"/>
    <cellStyle name="Normal 10 2 10 2 26 4 2" xfId="3997" xr:uid="{00000000-0005-0000-0000-00009D0F0000}"/>
    <cellStyle name="Normal 10 2 10 2 26 4 3" xfId="3998" xr:uid="{00000000-0005-0000-0000-00009E0F0000}"/>
    <cellStyle name="Normal 10 2 10 2 26 4 4" xfId="3999" xr:uid="{00000000-0005-0000-0000-00009F0F0000}"/>
    <cellStyle name="Normal 10 2 10 2 26 4 5" xfId="4000" xr:uid="{00000000-0005-0000-0000-0000A00F0000}"/>
    <cellStyle name="Normal 10 2 10 2 26 4 6" xfId="4001" xr:uid="{00000000-0005-0000-0000-0000A10F0000}"/>
    <cellStyle name="Normal 10 2 10 2 26 4 7" xfId="4002" xr:uid="{00000000-0005-0000-0000-0000A20F0000}"/>
    <cellStyle name="Normal 10 2 10 2 26 4 8" xfId="4003" xr:uid="{00000000-0005-0000-0000-0000A30F0000}"/>
    <cellStyle name="Normal 10 2 10 2 26 4 9" xfId="4004" xr:uid="{00000000-0005-0000-0000-0000A40F0000}"/>
    <cellStyle name="Normal 10 2 10 2 26 5" xfId="4005" xr:uid="{00000000-0005-0000-0000-0000A50F0000}"/>
    <cellStyle name="Normal 10 2 10 2 26 5 10" xfId="4006" xr:uid="{00000000-0005-0000-0000-0000A60F0000}"/>
    <cellStyle name="Normal 10 2 10 2 26 5 2" xfId="4007" xr:uid="{00000000-0005-0000-0000-0000A70F0000}"/>
    <cellStyle name="Normal 10 2 10 2 26 5 3" xfId="4008" xr:uid="{00000000-0005-0000-0000-0000A80F0000}"/>
    <cellStyle name="Normal 10 2 10 2 26 5 4" xfId="4009" xr:uid="{00000000-0005-0000-0000-0000A90F0000}"/>
    <cellStyle name="Normal 10 2 10 2 26 5 5" xfId="4010" xr:uid="{00000000-0005-0000-0000-0000AA0F0000}"/>
    <cellStyle name="Normal 10 2 10 2 26 5 6" xfId="4011" xr:uid="{00000000-0005-0000-0000-0000AB0F0000}"/>
    <cellStyle name="Normal 10 2 10 2 26 5 7" xfId="4012" xr:uid="{00000000-0005-0000-0000-0000AC0F0000}"/>
    <cellStyle name="Normal 10 2 10 2 26 5 8" xfId="4013" xr:uid="{00000000-0005-0000-0000-0000AD0F0000}"/>
    <cellStyle name="Normal 10 2 10 2 26 5 9" xfId="4014" xr:uid="{00000000-0005-0000-0000-0000AE0F0000}"/>
    <cellStyle name="Normal 10 2 10 2 26 6" xfId="4015" xr:uid="{00000000-0005-0000-0000-0000AF0F0000}"/>
    <cellStyle name="Normal 10 2 10 2 26 7" xfId="4016" xr:uid="{00000000-0005-0000-0000-0000B00F0000}"/>
    <cellStyle name="Normal 10 2 10 2 26 8" xfId="4017" xr:uid="{00000000-0005-0000-0000-0000B10F0000}"/>
    <cellStyle name="Normal 10 2 10 2 26 9" xfId="4018" xr:uid="{00000000-0005-0000-0000-0000B20F0000}"/>
    <cellStyle name="Normal 10 2 10 2 27" xfId="4019" xr:uid="{00000000-0005-0000-0000-0000B30F0000}"/>
    <cellStyle name="Normal 10 2 10 2 27 10" xfId="4020" xr:uid="{00000000-0005-0000-0000-0000B40F0000}"/>
    <cellStyle name="Normal 10 2 10 2 27 11" xfId="4021" xr:uid="{00000000-0005-0000-0000-0000B50F0000}"/>
    <cellStyle name="Normal 10 2 10 2 27 12" xfId="4022" xr:uid="{00000000-0005-0000-0000-0000B60F0000}"/>
    <cellStyle name="Normal 10 2 10 2 27 13" xfId="4023" xr:uid="{00000000-0005-0000-0000-0000B70F0000}"/>
    <cellStyle name="Normal 10 2 10 2 27 14" xfId="4024" xr:uid="{00000000-0005-0000-0000-0000B80F0000}"/>
    <cellStyle name="Normal 10 2 10 2 27 2" xfId="4025" xr:uid="{00000000-0005-0000-0000-0000B90F0000}"/>
    <cellStyle name="Normal 10 2 10 2 27 2 10" xfId="4026" xr:uid="{00000000-0005-0000-0000-0000BA0F0000}"/>
    <cellStyle name="Normal 10 2 10 2 27 2 2" xfId="4027" xr:uid="{00000000-0005-0000-0000-0000BB0F0000}"/>
    <cellStyle name="Normal 10 2 10 2 27 2 3" xfId="4028" xr:uid="{00000000-0005-0000-0000-0000BC0F0000}"/>
    <cellStyle name="Normal 10 2 10 2 27 2 4" xfId="4029" xr:uid="{00000000-0005-0000-0000-0000BD0F0000}"/>
    <cellStyle name="Normal 10 2 10 2 27 2 5" xfId="4030" xr:uid="{00000000-0005-0000-0000-0000BE0F0000}"/>
    <cellStyle name="Normal 10 2 10 2 27 2 6" xfId="4031" xr:uid="{00000000-0005-0000-0000-0000BF0F0000}"/>
    <cellStyle name="Normal 10 2 10 2 27 2 7" xfId="4032" xr:uid="{00000000-0005-0000-0000-0000C00F0000}"/>
    <cellStyle name="Normal 10 2 10 2 27 2 8" xfId="4033" xr:uid="{00000000-0005-0000-0000-0000C10F0000}"/>
    <cellStyle name="Normal 10 2 10 2 27 2 9" xfId="4034" xr:uid="{00000000-0005-0000-0000-0000C20F0000}"/>
    <cellStyle name="Normal 10 2 10 2 27 3" xfId="4035" xr:uid="{00000000-0005-0000-0000-0000C30F0000}"/>
    <cellStyle name="Normal 10 2 10 2 27 3 10" xfId="4036" xr:uid="{00000000-0005-0000-0000-0000C40F0000}"/>
    <cellStyle name="Normal 10 2 10 2 27 3 2" xfId="4037" xr:uid="{00000000-0005-0000-0000-0000C50F0000}"/>
    <cellStyle name="Normal 10 2 10 2 27 3 3" xfId="4038" xr:uid="{00000000-0005-0000-0000-0000C60F0000}"/>
    <cellStyle name="Normal 10 2 10 2 27 3 4" xfId="4039" xr:uid="{00000000-0005-0000-0000-0000C70F0000}"/>
    <cellStyle name="Normal 10 2 10 2 27 3 5" xfId="4040" xr:uid="{00000000-0005-0000-0000-0000C80F0000}"/>
    <cellStyle name="Normal 10 2 10 2 27 3 6" xfId="4041" xr:uid="{00000000-0005-0000-0000-0000C90F0000}"/>
    <cellStyle name="Normal 10 2 10 2 27 3 7" xfId="4042" xr:uid="{00000000-0005-0000-0000-0000CA0F0000}"/>
    <cellStyle name="Normal 10 2 10 2 27 3 8" xfId="4043" xr:uid="{00000000-0005-0000-0000-0000CB0F0000}"/>
    <cellStyle name="Normal 10 2 10 2 27 3 9" xfId="4044" xr:uid="{00000000-0005-0000-0000-0000CC0F0000}"/>
    <cellStyle name="Normal 10 2 10 2 27 4" xfId="4045" xr:uid="{00000000-0005-0000-0000-0000CD0F0000}"/>
    <cellStyle name="Normal 10 2 10 2 27 4 10" xfId="4046" xr:uid="{00000000-0005-0000-0000-0000CE0F0000}"/>
    <cellStyle name="Normal 10 2 10 2 27 4 2" xfId="4047" xr:uid="{00000000-0005-0000-0000-0000CF0F0000}"/>
    <cellStyle name="Normal 10 2 10 2 27 4 3" xfId="4048" xr:uid="{00000000-0005-0000-0000-0000D00F0000}"/>
    <cellStyle name="Normal 10 2 10 2 27 4 4" xfId="4049" xr:uid="{00000000-0005-0000-0000-0000D10F0000}"/>
    <cellStyle name="Normal 10 2 10 2 27 4 5" xfId="4050" xr:uid="{00000000-0005-0000-0000-0000D20F0000}"/>
    <cellStyle name="Normal 10 2 10 2 27 4 6" xfId="4051" xr:uid="{00000000-0005-0000-0000-0000D30F0000}"/>
    <cellStyle name="Normal 10 2 10 2 27 4 7" xfId="4052" xr:uid="{00000000-0005-0000-0000-0000D40F0000}"/>
    <cellStyle name="Normal 10 2 10 2 27 4 8" xfId="4053" xr:uid="{00000000-0005-0000-0000-0000D50F0000}"/>
    <cellStyle name="Normal 10 2 10 2 27 4 9" xfId="4054" xr:uid="{00000000-0005-0000-0000-0000D60F0000}"/>
    <cellStyle name="Normal 10 2 10 2 27 5" xfId="4055" xr:uid="{00000000-0005-0000-0000-0000D70F0000}"/>
    <cellStyle name="Normal 10 2 10 2 27 5 10" xfId="4056" xr:uid="{00000000-0005-0000-0000-0000D80F0000}"/>
    <cellStyle name="Normal 10 2 10 2 27 5 2" xfId="4057" xr:uid="{00000000-0005-0000-0000-0000D90F0000}"/>
    <cellStyle name="Normal 10 2 10 2 27 5 3" xfId="4058" xr:uid="{00000000-0005-0000-0000-0000DA0F0000}"/>
    <cellStyle name="Normal 10 2 10 2 27 5 4" xfId="4059" xr:uid="{00000000-0005-0000-0000-0000DB0F0000}"/>
    <cellStyle name="Normal 10 2 10 2 27 5 5" xfId="4060" xr:uid="{00000000-0005-0000-0000-0000DC0F0000}"/>
    <cellStyle name="Normal 10 2 10 2 27 5 6" xfId="4061" xr:uid="{00000000-0005-0000-0000-0000DD0F0000}"/>
    <cellStyle name="Normal 10 2 10 2 27 5 7" xfId="4062" xr:uid="{00000000-0005-0000-0000-0000DE0F0000}"/>
    <cellStyle name="Normal 10 2 10 2 27 5 8" xfId="4063" xr:uid="{00000000-0005-0000-0000-0000DF0F0000}"/>
    <cellStyle name="Normal 10 2 10 2 27 5 9" xfId="4064" xr:uid="{00000000-0005-0000-0000-0000E00F0000}"/>
    <cellStyle name="Normal 10 2 10 2 27 6" xfId="4065" xr:uid="{00000000-0005-0000-0000-0000E10F0000}"/>
    <cellStyle name="Normal 10 2 10 2 27 7" xfId="4066" xr:uid="{00000000-0005-0000-0000-0000E20F0000}"/>
    <cellStyle name="Normal 10 2 10 2 27 8" xfId="4067" xr:uid="{00000000-0005-0000-0000-0000E30F0000}"/>
    <cellStyle name="Normal 10 2 10 2 27 9" xfId="4068" xr:uid="{00000000-0005-0000-0000-0000E40F0000}"/>
    <cellStyle name="Normal 10 2 10 2 28" xfId="4069" xr:uid="{00000000-0005-0000-0000-0000E50F0000}"/>
    <cellStyle name="Normal 10 2 10 2 28 10" xfId="4070" xr:uid="{00000000-0005-0000-0000-0000E60F0000}"/>
    <cellStyle name="Normal 10 2 10 2 28 11" xfId="4071" xr:uid="{00000000-0005-0000-0000-0000E70F0000}"/>
    <cellStyle name="Normal 10 2 10 2 28 12" xfId="4072" xr:uid="{00000000-0005-0000-0000-0000E80F0000}"/>
    <cellStyle name="Normal 10 2 10 2 28 13" xfId="4073" xr:uid="{00000000-0005-0000-0000-0000E90F0000}"/>
    <cellStyle name="Normal 10 2 10 2 28 14" xfId="4074" xr:uid="{00000000-0005-0000-0000-0000EA0F0000}"/>
    <cellStyle name="Normal 10 2 10 2 28 2" xfId="4075" xr:uid="{00000000-0005-0000-0000-0000EB0F0000}"/>
    <cellStyle name="Normal 10 2 10 2 28 2 10" xfId="4076" xr:uid="{00000000-0005-0000-0000-0000EC0F0000}"/>
    <cellStyle name="Normal 10 2 10 2 28 2 2" xfId="4077" xr:uid="{00000000-0005-0000-0000-0000ED0F0000}"/>
    <cellStyle name="Normal 10 2 10 2 28 2 3" xfId="4078" xr:uid="{00000000-0005-0000-0000-0000EE0F0000}"/>
    <cellStyle name="Normal 10 2 10 2 28 2 4" xfId="4079" xr:uid="{00000000-0005-0000-0000-0000EF0F0000}"/>
    <cellStyle name="Normal 10 2 10 2 28 2 5" xfId="4080" xr:uid="{00000000-0005-0000-0000-0000F00F0000}"/>
    <cellStyle name="Normal 10 2 10 2 28 2 6" xfId="4081" xr:uid="{00000000-0005-0000-0000-0000F10F0000}"/>
    <cellStyle name="Normal 10 2 10 2 28 2 7" xfId="4082" xr:uid="{00000000-0005-0000-0000-0000F20F0000}"/>
    <cellStyle name="Normal 10 2 10 2 28 2 8" xfId="4083" xr:uid="{00000000-0005-0000-0000-0000F30F0000}"/>
    <cellStyle name="Normal 10 2 10 2 28 2 9" xfId="4084" xr:uid="{00000000-0005-0000-0000-0000F40F0000}"/>
    <cellStyle name="Normal 10 2 10 2 28 3" xfId="4085" xr:uid="{00000000-0005-0000-0000-0000F50F0000}"/>
    <cellStyle name="Normal 10 2 10 2 28 3 10" xfId="4086" xr:uid="{00000000-0005-0000-0000-0000F60F0000}"/>
    <cellStyle name="Normal 10 2 10 2 28 3 2" xfId="4087" xr:uid="{00000000-0005-0000-0000-0000F70F0000}"/>
    <cellStyle name="Normal 10 2 10 2 28 3 3" xfId="4088" xr:uid="{00000000-0005-0000-0000-0000F80F0000}"/>
    <cellStyle name="Normal 10 2 10 2 28 3 4" xfId="4089" xr:uid="{00000000-0005-0000-0000-0000F90F0000}"/>
    <cellStyle name="Normal 10 2 10 2 28 3 5" xfId="4090" xr:uid="{00000000-0005-0000-0000-0000FA0F0000}"/>
    <cellStyle name="Normal 10 2 10 2 28 3 6" xfId="4091" xr:uid="{00000000-0005-0000-0000-0000FB0F0000}"/>
    <cellStyle name="Normal 10 2 10 2 28 3 7" xfId="4092" xr:uid="{00000000-0005-0000-0000-0000FC0F0000}"/>
    <cellStyle name="Normal 10 2 10 2 28 3 8" xfId="4093" xr:uid="{00000000-0005-0000-0000-0000FD0F0000}"/>
    <cellStyle name="Normal 10 2 10 2 28 3 9" xfId="4094" xr:uid="{00000000-0005-0000-0000-0000FE0F0000}"/>
    <cellStyle name="Normal 10 2 10 2 28 4" xfId="4095" xr:uid="{00000000-0005-0000-0000-0000FF0F0000}"/>
    <cellStyle name="Normal 10 2 10 2 28 4 10" xfId="4096" xr:uid="{00000000-0005-0000-0000-000000100000}"/>
    <cellStyle name="Normal 10 2 10 2 28 4 2" xfId="4097" xr:uid="{00000000-0005-0000-0000-000001100000}"/>
    <cellStyle name="Normal 10 2 10 2 28 4 3" xfId="4098" xr:uid="{00000000-0005-0000-0000-000002100000}"/>
    <cellStyle name="Normal 10 2 10 2 28 4 4" xfId="4099" xr:uid="{00000000-0005-0000-0000-000003100000}"/>
    <cellStyle name="Normal 10 2 10 2 28 4 5" xfId="4100" xr:uid="{00000000-0005-0000-0000-000004100000}"/>
    <cellStyle name="Normal 10 2 10 2 28 4 6" xfId="4101" xr:uid="{00000000-0005-0000-0000-000005100000}"/>
    <cellStyle name="Normal 10 2 10 2 28 4 7" xfId="4102" xr:uid="{00000000-0005-0000-0000-000006100000}"/>
    <cellStyle name="Normal 10 2 10 2 28 4 8" xfId="4103" xr:uid="{00000000-0005-0000-0000-000007100000}"/>
    <cellStyle name="Normal 10 2 10 2 28 4 9" xfId="4104" xr:uid="{00000000-0005-0000-0000-000008100000}"/>
    <cellStyle name="Normal 10 2 10 2 28 5" xfId="4105" xr:uid="{00000000-0005-0000-0000-000009100000}"/>
    <cellStyle name="Normal 10 2 10 2 28 5 10" xfId="4106" xr:uid="{00000000-0005-0000-0000-00000A100000}"/>
    <cellStyle name="Normal 10 2 10 2 28 5 2" xfId="4107" xr:uid="{00000000-0005-0000-0000-00000B100000}"/>
    <cellStyle name="Normal 10 2 10 2 28 5 3" xfId="4108" xr:uid="{00000000-0005-0000-0000-00000C100000}"/>
    <cellStyle name="Normal 10 2 10 2 28 5 4" xfId="4109" xr:uid="{00000000-0005-0000-0000-00000D100000}"/>
    <cellStyle name="Normal 10 2 10 2 28 5 5" xfId="4110" xr:uid="{00000000-0005-0000-0000-00000E100000}"/>
    <cellStyle name="Normal 10 2 10 2 28 5 6" xfId="4111" xr:uid="{00000000-0005-0000-0000-00000F100000}"/>
    <cellStyle name="Normal 10 2 10 2 28 5 7" xfId="4112" xr:uid="{00000000-0005-0000-0000-000010100000}"/>
    <cellStyle name="Normal 10 2 10 2 28 5 8" xfId="4113" xr:uid="{00000000-0005-0000-0000-000011100000}"/>
    <cellStyle name="Normal 10 2 10 2 28 5 9" xfId="4114" xr:uid="{00000000-0005-0000-0000-000012100000}"/>
    <cellStyle name="Normal 10 2 10 2 28 6" xfId="4115" xr:uid="{00000000-0005-0000-0000-000013100000}"/>
    <cellStyle name="Normal 10 2 10 2 28 7" xfId="4116" xr:uid="{00000000-0005-0000-0000-000014100000}"/>
    <cellStyle name="Normal 10 2 10 2 28 8" xfId="4117" xr:uid="{00000000-0005-0000-0000-000015100000}"/>
    <cellStyle name="Normal 10 2 10 2 28 9" xfId="4118" xr:uid="{00000000-0005-0000-0000-000016100000}"/>
    <cellStyle name="Normal 10 2 10 2 29" xfId="4119" xr:uid="{00000000-0005-0000-0000-000017100000}"/>
    <cellStyle name="Normal 10 2 10 2 29 10" xfId="4120" xr:uid="{00000000-0005-0000-0000-000018100000}"/>
    <cellStyle name="Normal 10 2 10 2 29 11" xfId="4121" xr:uid="{00000000-0005-0000-0000-000019100000}"/>
    <cellStyle name="Normal 10 2 10 2 29 12" xfId="4122" xr:uid="{00000000-0005-0000-0000-00001A100000}"/>
    <cellStyle name="Normal 10 2 10 2 29 13" xfId="4123" xr:uid="{00000000-0005-0000-0000-00001B100000}"/>
    <cellStyle name="Normal 10 2 10 2 29 14" xfId="4124" xr:uid="{00000000-0005-0000-0000-00001C100000}"/>
    <cellStyle name="Normal 10 2 10 2 29 2" xfId="4125" xr:uid="{00000000-0005-0000-0000-00001D100000}"/>
    <cellStyle name="Normal 10 2 10 2 29 2 10" xfId="4126" xr:uid="{00000000-0005-0000-0000-00001E100000}"/>
    <cellStyle name="Normal 10 2 10 2 29 2 2" xfId="4127" xr:uid="{00000000-0005-0000-0000-00001F100000}"/>
    <cellStyle name="Normal 10 2 10 2 29 2 3" xfId="4128" xr:uid="{00000000-0005-0000-0000-000020100000}"/>
    <cellStyle name="Normal 10 2 10 2 29 2 4" xfId="4129" xr:uid="{00000000-0005-0000-0000-000021100000}"/>
    <cellStyle name="Normal 10 2 10 2 29 2 5" xfId="4130" xr:uid="{00000000-0005-0000-0000-000022100000}"/>
    <cellStyle name="Normal 10 2 10 2 29 2 6" xfId="4131" xr:uid="{00000000-0005-0000-0000-000023100000}"/>
    <cellStyle name="Normal 10 2 10 2 29 2 7" xfId="4132" xr:uid="{00000000-0005-0000-0000-000024100000}"/>
    <cellStyle name="Normal 10 2 10 2 29 2 8" xfId="4133" xr:uid="{00000000-0005-0000-0000-000025100000}"/>
    <cellStyle name="Normal 10 2 10 2 29 2 9" xfId="4134" xr:uid="{00000000-0005-0000-0000-000026100000}"/>
    <cellStyle name="Normal 10 2 10 2 29 3" xfId="4135" xr:uid="{00000000-0005-0000-0000-000027100000}"/>
    <cellStyle name="Normal 10 2 10 2 29 3 10" xfId="4136" xr:uid="{00000000-0005-0000-0000-000028100000}"/>
    <cellStyle name="Normal 10 2 10 2 29 3 2" xfId="4137" xr:uid="{00000000-0005-0000-0000-000029100000}"/>
    <cellStyle name="Normal 10 2 10 2 29 3 3" xfId="4138" xr:uid="{00000000-0005-0000-0000-00002A100000}"/>
    <cellStyle name="Normal 10 2 10 2 29 3 4" xfId="4139" xr:uid="{00000000-0005-0000-0000-00002B100000}"/>
    <cellStyle name="Normal 10 2 10 2 29 3 5" xfId="4140" xr:uid="{00000000-0005-0000-0000-00002C100000}"/>
    <cellStyle name="Normal 10 2 10 2 29 3 6" xfId="4141" xr:uid="{00000000-0005-0000-0000-00002D100000}"/>
    <cellStyle name="Normal 10 2 10 2 29 3 7" xfId="4142" xr:uid="{00000000-0005-0000-0000-00002E100000}"/>
    <cellStyle name="Normal 10 2 10 2 29 3 8" xfId="4143" xr:uid="{00000000-0005-0000-0000-00002F100000}"/>
    <cellStyle name="Normal 10 2 10 2 29 3 9" xfId="4144" xr:uid="{00000000-0005-0000-0000-000030100000}"/>
    <cellStyle name="Normal 10 2 10 2 29 4" xfId="4145" xr:uid="{00000000-0005-0000-0000-000031100000}"/>
    <cellStyle name="Normal 10 2 10 2 29 4 10" xfId="4146" xr:uid="{00000000-0005-0000-0000-000032100000}"/>
    <cellStyle name="Normal 10 2 10 2 29 4 2" xfId="4147" xr:uid="{00000000-0005-0000-0000-000033100000}"/>
    <cellStyle name="Normal 10 2 10 2 29 4 3" xfId="4148" xr:uid="{00000000-0005-0000-0000-000034100000}"/>
    <cellStyle name="Normal 10 2 10 2 29 4 4" xfId="4149" xr:uid="{00000000-0005-0000-0000-000035100000}"/>
    <cellStyle name="Normal 10 2 10 2 29 4 5" xfId="4150" xr:uid="{00000000-0005-0000-0000-000036100000}"/>
    <cellStyle name="Normal 10 2 10 2 29 4 6" xfId="4151" xr:uid="{00000000-0005-0000-0000-000037100000}"/>
    <cellStyle name="Normal 10 2 10 2 29 4 7" xfId="4152" xr:uid="{00000000-0005-0000-0000-000038100000}"/>
    <cellStyle name="Normal 10 2 10 2 29 4 8" xfId="4153" xr:uid="{00000000-0005-0000-0000-000039100000}"/>
    <cellStyle name="Normal 10 2 10 2 29 4 9" xfId="4154" xr:uid="{00000000-0005-0000-0000-00003A100000}"/>
    <cellStyle name="Normal 10 2 10 2 29 5" xfId="4155" xr:uid="{00000000-0005-0000-0000-00003B100000}"/>
    <cellStyle name="Normal 10 2 10 2 29 5 10" xfId="4156" xr:uid="{00000000-0005-0000-0000-00003C100000}"/>
    <cellStyle name="Normal 10 2 10 2 29 5 2" xfId="4157" xr:uid="{00000000-0005-0000-0000-00003D100000}"/>
    <cellStyle name="Normal 10 2 10 2 29 5 3" xfId="4158" xr:uid="{00000000-0005-0000-0000-00003E100000}"/>
    <cellStyle name="Normal 10 2 10 2 29 5 4" xfId="4159" xr:uid="{00000000-0005-0000-0000-00003F100000}"/>
    <cellStyle name="Normal 10 2 10 2 29 5 5" xfId="4160" xr:uid="{00000000-0005-0000-0000-000040100000}"/>
    <cellStyle name="Normal 10 2 10 2 29 5 6" xfId="4161" xr:uid="{00000000-0005-0000-0000-000041100000}"/>
    <cellStyle name="Normal 10 2 10 2 29 5 7" xfId="4162" xr:uid="{00000000-0005-0000-0000-000042100000}"/>
    <cellStyle name="Normal 10 2 10 2 29 5 8" xfId="4163" xr:uid="{00000000-0005-0000-0000-000043100000}"/>
    <cellStyle name="Normal 10 2 10 2 29 5 9" xfId="4164" xr:uid="{00000000-0005-0000-0000-000044100000}"/>
    <cellStyle name="Normal 10 2 10 2 29 6" xfId="4165" xr:uid="{00000000-0005-0000-0000-000045100000}"/>
    <cellStyle name="Normal 10 2 10 2 29 7" xfId="4166" xr:uid="{00000000-0005-0000-0000-000046100000}"/>
    <cellStyle name="Normal 10 2 10 2 29 8" xfId="4167" xr:uid="{00000000-0005-0000-0000-000047100000}"/>
    <cellStyle name="Normal 10 2 10 2 29 9" xfId="4168" xr:uid="{00000000-0005-0000-0000-000048100000}"/>
    <cellStyle name="Normal 10 2 10 2 3" xfId="4169" xr:uid="{00000000-0005-0000-0000-000049100000}"/>
    <cellStyle name="Normal 10 2 10 2 3 10" xfId="4170" xr:uid="{00000000-0005-0000-0000-00004A100000}"/>
    <cellStyle name="Normal 10 2 10 2 3 11" xfId="4171" xr:uid="{00000000-0005-0000-0000-00004B100000}"/>
    <cellStyle name="Normal 10 2 10 2 3 12" xfId="4172" xr:uid="{00000000-0005-0000-0000-00004C100000}"/>
    <cellStyle name="Normal 10 2 10 2 3 13" xfId="4173" xr:uid="{00000000-0005-0000-0000-00004D100000}"/>
    <cellStyle name="Normal 10 2 10 2 3 14" xfId="4174" xr:uid="{00000000-0005-0000-0000-00004E100000}"/>
    <cellStyle name="Normal 10 2 10 2 3 2" xfId="4175" xr:uid="{00000000-0005-0000-0000-00004F100000}"/>
    <cellStyle name="Normal 10 2 10 2 3 2 10" xfId="4176" xr:uid="{00000000-0005-0000-0000-000050100000}"/>
    <cellStyle name="Normal 10 2 10 2 3 2 2" xfId="4177" xr:uid="{00000000-0005-0000-0000-000051100000}"/>
    <cellStyle name="Normal 10 2 10 2 3 2 3" xfId="4178" xr:uid="{00000000-0005-0000-0000-000052100000}"/>
    <cellStyle name="Normal 10 2 10 2 3 2 4" xfId="4179" xr:uid="{00000000-0005-0000-0000-000053100000}"/>
    <cellStyle name="Normal 10 2 10 2 3 2 5" xfId="4180" xr:uid="{00000000-0005-0000-0000-000054100000}"/>
    <cellStyle name="Normal 10 2 10 2 3 2 6" xfId="4181" xr:uid="{00000000-0005-0000-0000-000055100000}"/>
    <cellStyle name="Normal 10 2 10 2 3 2 7" xfId="4182" xr:uid="{00000000-0005-0000-0000-000056100000}"/>
    <cellStyle name="Normal 10 2 10 2 3 2 8" xfId="4183" xr:uid="{00000000-0005-0000-0000-000057100000}"/>
    <cellStyle name="Normal 10 2 10 2 3 2 9" xfId="4184" xr:uid="{00000000-0005-0000-0000-000058100000}"/>
    <cellStyle name="Normal 10 2 10 2 3 3" xfId="4185" xr:uid="{00000000-0005-0000-0000-000059100000}"/>
    <cellStyle name="Normal 10 2 10 2 3 3 10" xfId="4186" xr:uid="{00000000-0005-0000-0000-00005A100000}"/>
    <cellStyle name="Normal 10 2 10 2 3 3 2" xfId="4187" xr:uid="{00000000-0005-0000-0000-00005B100000}"/>
    <cellStyle name="Normal 10 2 10 2 3 3 3" xfId="4188" xr:uid="{00000000-0005-0000-0000-00005C100000}"/>
    <cellStyle name="Normal 10 2 10 2 3 3 4" xfId="4189" xr:uid="{00000000-0005-0000-0000-00005D100000}"/>
    <cellStyle name="Normal 10 2 10 2 3 3 5" xfId="4190" xr:uid="{00000000-0005-0000-0000-00005E100000}"/>
    <cellStyle name="Normal 10 2 10 2 3 3 6" xfId="4191" xr:uid="{00000000-0005-0000-0000-00005F100000}"/>
    <cellStyle name="Normal 10 2 10 2 3 3 7" xfId="4192" xr:uid="{00000000-0005-0000-0000-000060100000}"/>
    <cellStyle name="Normal 10 2 10 2 3 3 8" xfId="4193" xr:uid="{00000000-0005-0000-0000-000061100000}"/>
    <cellStyle name="Normal 10 2 10 2 3 3 9" xfId="4194" xr:uid="{00000000-0005-0000-0000-000062100000}"/>
    <cellStyle name="Normal 10 2 10 2 3 4" xfId="4195" xr:uid="{00000000-0005-0000-0000-000063100000}"/>
    <cellStyle name="Normal 10 2 10 2 3 4 10" xfId="4196" xr:uid="{00000000-0005-0000-0000-000064100000}"/>
    <cellStyle name="Normal 10 2 10 2 3 4 2" xfId="4197" xr:uid="{00000000-0005-0000-0000-000065100000}"/>
    <cellStyle name="Normal 10 2 10 2 3 4 3" xfId="4198" xr:uid="{00000000-0005-0000-0000-000066100000}"/>
    <cellStyle name="Normal 10 2 10 2 3 4 4" xfId="4199" xr:uid="{00000000-0005-0000-0000-000067100000}"/>
    <cellStyle name="Normal 10 2 10 2 3 4 5" xfId="4200" xr:uid="{00000000-0005-0000-0000-000068100000}"/>
    <cellStyle name="Normal 10 2 10 2 3 4 6" xfId="4201" xr:uid="{00000000-0005-0000-0000-000069100000}"/>
    <cellStyle name="Normal 10 2 10 2 3 4 7" xfId="4202" xr:uid="{00000000-0005-0000-0000-00006A100000}"/>
    <cellStyle name="Normal 10 2 10 2 3 4 8" xfId="4203" xr:uid="{00000000-0005-0000-0000-00006B100000}"/>
    <cellStyle name="Normal 10 2 10 2 3 4 9" xfId="4204" xr:uid="{00000000-0005-0000-0000-00006C100000}"/>
    <cellStyle name="Normal 10 2 10 2 3 5" xfId="4205" xr:uid="{00000000-0005-0000-0000-00006D100000}"/>
    <cellStyle name="Normal 10 2 10 2 3 5 10" xfId="4206" xr:uid="{00000000-0005-0000-0000-00006E100000}"/>
    <cellStyle name="Normal 10 2 10 2 3 5 2" xfId="4207" xr:uid="{00000000-0005-0000-0000-00006F100000}"/>
    <cellStyle name="Normal 10 2 10 2 3 5 3" xfId="4208" xr:uid="{00000000-0005-0000-0000-000070100000}"/>
    <cellStyle name="Normal 10 2 10 2 3 5 4" xfId="4209" xr:uid="{00000000-0005-0000-0000-000071100000}"/>
    <cellStyle name="Normal 10 2 10 2 3 5 5" xfId="4210" xr:uid="{00000000-0005-0000-0000-000072100000}"/>
    <cellStyle name="Normal 10 2 10 2 3 5 6" xfId="4211" xr:uid="{00000000-0005-0000-0000-000073100000}"/>
    <cellStyle name="Normal 10 2 10 2 3 5 7" xfId="4212" xr:uid="{00000000-0005-0000-0000-000074100000}"/>
    <cellStyle name="Normal 10 2 10 2 3 5 8" xfId="4213" xr:uid="{00000000-0005-0000-0000-000075100000}"/>
    <cellStyle name="Normal 10 2 10 2 3 5 9" xfId="4214" xr:uid="{00000000-0005-0000-0000-000076100000}"/>
    <cellStyle name="Normal 10 2 10 2 3 6" xfId="4215" xr:uid="{00000000-0005-0000-0000-000077100000}"/>
    <cellStyle name="Normal 10 2 10 2 3 7" xfId="4216" xr:uid="{00000000-0005-0000-0000-000078100000}"/>
    <cellStyle name="Normal 10 2 10 2 3 8" xfId="4217" xr:uid="{00000000-0005-0000-0000-000079100000}"/>
    <cellStyle name="Normal 10 2 10 2 3 9" xfId="4218" xr:uid="{00000000-0005-0000-0000-00007A100000}"/>
    <cellStyle name="Normal 10 2 10 2 30" xfId="4219" xr:uid="{00000000-0005-0000-0000-00007B100000}"/>
    <cellStyle name="Normal 10 2 10 2 30 10" xfId="4220" xr:uid="{00000000-0005-0000-0000-00007C100000}"/>
    <cellStyle name="Normal 10 2 10 2 30 11" xfId="4221" xr:uid="{00000000-0005-0000-0000-00007D100000}"/>
    <cellStyle name="Normal 10 2 10 2 30 12" xfId="4222" xr:uid="{00000000-0005-0000-0000-00007E100000}"/>
    <cellStyle name="Normal 10 2 10 2 30 13" xfId="4223" xr:uid="{00000000-0005-0000-0000-00007F100000}"/>
    <cellStyle name="Normal 10 2 10 2 30 14" xfId="4224" xr:uid="{00000000-0005-0000-0000-000080100000}"/>
    <cellStyle name="Normal 10 2 10 2 30 2" xfId="4225" xr:uid="{00000000-0005-0000-0000-000081100000}"/>
    <cellStyle name="Normal 10 2 10 2 30 2 10" xfId="4226" xr:uid="{00000000-0005-0000-0000-000082100000}"/>
    <cellStyle name="Normal 10 2 10 2 30 2 2" xfId="4227" xr:uid="{00000000-0005-0000-0000-000083100000}"/>
    <cellStyle name="Normal 10 2 10 2 30 2 3" xfId="4228" xr:uid="{00000000-0005-0000-0000-000084100000}"/>
    <cellStyle name="Normal 10 2 10 2 30 2 4" xfId="4229" xr:uid="{00000000-0005-0000-0000-000085100000}"/>
    <cellStyle name="Normal 10 2 10 2 30 2 5" xfId="4230" xr:uid="{00000000-0005-0000-0000-000086100000}"/>
    <cellStyle name="Normal 10 2 10 2 30 2 6" xfId="4231" xr:uid="{00000000-0005-0000-0000-000087100000}"/>
    <cellStyle name="Normal 10 2 10 2 30 2 7" xfId="4232" xr:uid="{00000000-0005-0000-0000-000088100000}"/>
    <cellStyle name="Normal 10 2 10 2 30 2 8" xfId="4233" xr:uid="{00000000-0005-0000-0000-000089100000}"/>
    <cellStyle name="Normal 10 2 10 2 30 2 9" xfId="4234" xr:uid="{00000000-0005-0000-0000-00008A100000}"/>
    <cellStyle name="Normal 10 2 10 2 30 3" xfId="4235" xr:uid="{00000000-0005-0000-0000-00008B100000}"/>
    <cellStyle name="Normal 10 2 10 2 30 3 10" xfId="4236" xr:uid="{00000000-0005-0000-0000-00008C100000}"/>
    <cellStyle name="Normal 10 2 10 2 30 3 2" xfId="4237" xr:uid="{00000000-0005-0000-0000-00008D100000}"/>
    <cellStyle name="Normal 10 2 10 2 30 3 3" xfId="4238" xr:uid="{00000000-0005-0000-0000-00008E100000}"/>
    <cellStyle name="Normal 10 2 10 2 30 3 4" xfId="4239" xr:uid="{00000000-0005-0000-0000-00008F100000}"/>
    <cellStyle name="Normal 10 2 10 2 30 3 5" xfId="4240" xr:uid="{00000000-0005-0000-0000-000090100000}"/>
    <cellStyle name="Normal 10 2 10 2 30 3 6" xfId="4241" xr:uid="{00000000-0005-0000-0000-000091100000}"/>
    <cellStyle name="Normal 10 2 10 2 30 3 7" xfId="4242" xr:uid="{00000000-0005-0000-0000-000092100000}"/>
    <cellStyle name="Normal 10 2 10 2 30 3 8" xfId="4243" xr:uid="{00000000-0005-0000-0000-000093100000}"/>
    <cellStyle name="Normal 10 2 10 2 30 3 9" xfId="4244" xr:uid="{00000000-0005-0000-0000-000094100000}"/>
    <cellStyle name="Normal 10 2 10 2 30 4" xfId="4245" xr:uid="{00000000-0005-0000-0000-000095100000}"/>
    <cellStyle name="Normal 10 2 10 2 30 4 10" xfId="4246" xr:uid="{00000000-0005-0000-0000-000096100000}"/>
    <cellStyle name="Normal 10 2 10 2 30 4 2" xfId="4247" xr:uid="{00000000-0005-0000-0000-000097100000}"/>
    <cellStyle name="Normal 10 2 10 2 30 4 3" xfId="4248" xr:uid="{00000000-0005-0000-0000-000098100000}"/>
    <cellStyle name="Normal 10 2 10 2 30 4 4" xfId="4249" xr:uid="{00000000-0005-0000-0000-000099100000}"/>
    <cellStyle name="Normal 10 2 10 2 30 4 5" xfId="4250" xr:uid="{00000000-0005-0000-0000-00009A100000}"/>
    <cellStyle name="Normal 10 2 10 2 30 4 6" xfId="4251" xr:uid="{00000000-0005-0000-0000-00009B100000}"/>
    <cellStyle name="Normal 10 2 10 2 30 4 7" xfId="4252" xr:uid="{00000000-0005-0000-0000-00009C100000}"/>
    <cellStyle name="Normal 10 2 10 2 30 4 8" xfId="4253" xr:uid="{00000000-0005-0000-0000-00009D100000}"/>
    <cellStyle name="Normal 10 2 10 2 30 4 9" xfId="4254" xr:uid="{00000000-0005-0000-0000-00009E100000}"/>
    <cellStyle name="Normal 10 2 10 2 30 5" xfId="4255" xr:uid="{00000000-0005-0000-0000-00009F100000}"/>
    <cellStyle name="Normal 10 2 10 2 30 5 10" xfId="4256" xr:uid="{00000000-0005-0000-0000-0000A0100000}"/>
    <cellStyle name="Normal 10 2 10 2 30 5 2" xfId="4257" xr:uid="{00000000-0005-0000-0000-0000A1100000}"/>
    <cellStyle name="Normal 10 2 10 2 30 5 3" xfId="4258" xr:uid="{00000000-0005-0000-0000-0000A2100000}"/>
    <cellStyle name="Normal 10 2 10 2 30 5 4" xfId="4259" xr:uid="{00000000-0005-0000-0000-0000A3100000}"/>
    <cellStyle name="Normal 10 2 10 2 30 5 5" xfId="4260" xr:uid="{00000000-0005-0000-0000-0000A4100000}"/>
    <cellStyle name="Normal 10 2 10 2 30 5 6" xfId="4261" xr:uid="{00000000-0005-0000-0000-0000A5100000}"/>
    <cellStyle name="Normal 10 2 10 2 30 5 7" xfId="4262" xr:uid="{00000000-0005-0000-0000-0000A6100000}"/>
    <cellStyle name="Normal 10 2 10 2 30 5 8" xfId="4263" xr:uid="{00000000-0005-0000-0000-0000A7100000}"/>
    <cellStyle name="Normal 10 2 10 2 30 5 9" xfId="4264" xr:uid="{00000000-0005-0000-0000-0000A8100000}"/>
    <cellStyle name="Normal 10 2 10 2 30 6" xfId="4265" xr:uid="{00000000-0005-0000-0000-0000A9100000}"/>
    <cellStyle name="Normal 10 2 10 2 30 7" xfId="4266" xr:uid="{00000000-0005-0000-0000-0000AA100000}"/>
    <cellStyle name="Normal 10 2 10 2 30 8" xfId="4267" xr:uid="{00000000-0005-0000-0000-0000AB100000}"/>
    <cellStyle name="Normal 10 2 10 2 30 9" xfId="4268" xr:uid="{00000000-0005-0000-0000-0000AC100000}"/>
    <cellStyle name="Normal 10 2 10 2 31" xfId="4269" xr:uid="{00000000-0005-0000-0000-0000AD100000}"/>
    <cellStyle name="Normal 10 2 10 2 31 10" xfId="4270" xr:uid="{00000000-0005-0000-0000-0000AE100000}"/>
    <cellStyle name="Normal 10 2 10 2 31 11" xfId="4271" xr:uid="{00000000-0005-0000-0000-0000AF100000}"/>
    <cellStyle name="Normal 10 2 10 2 31 12" xfId="4272" xr:uid="{00000000-0005-0000-0000-0000B0100000}"/>
    <cellStyle name="Normal 10 2 10 2 31 13" xfId="4273" xr:uid="{00000000-0005-0000-0000-0000B1100000}"/>
    <cellStyle name="Normal 10 2 10 2 31 14" xfId="4274" xr:uid="{00000000-0005-0000-0000-0000B2100000}"/>
    <cellStyle name="Normal 10 2 10 2 31 2" xfId="4275" xr:uid="{00000000-0005-0000-0000-0000B3100000}"/>
    <cellStyle name="Normal 10 2 10 2 31 2 10" xfId="4276" xr:uid="{00000000-0005-0000-0000-0000B4100000}"/>
    <cellStyle name="Normal 10 2 10 2 31 2 2" xfId="4277" xr:uid="{00000000-0005-0000-0000-0000B5100000}"/>
    <cellStyle name="Normal 10 2 10 2 31 2 3" xfId="4278" xr:uid="{00000000-0005-0000-0000-0000B6100000}"/>
    <cellStyle name="Normal 10 2 10 2 31 2 4" xfId="4279" xr:uid="{00000000-0005-0000-0000-0000B7100000}"/>
    <cellStyle name="Normal 10 2 10 2 31 2 5" xfId="4280" xr:uid="{00000000-0005-0000-0000-0000B8100000}"/>
    <cellStyle name="Normal 10 2 10 2 31 2 6" xfId="4281" xr:uid="{00000000-0005-0000-0000-0000B9100000}"/>
    <cellStyle name="Normal 10 2 10 2 31 2 7" xfId="4282" xr:uid="{00000000-0005-0000-0000-0000BA100000}"/>
    <cellStyle name="Normal 10 2 10 2 31 2 8" xfId="4283" xr:uid="{00000000-0005-0000-0000-0000BB100000}"/>
    <cellStyle name="Normal 10 2 10 2 31 2 9" xfId="4284" xr:uid="{00000000-0005-0000-0000-0000BC100000}"/>
    <cellStyle name="Normal 10 2 10 2 31 3" xfId="4285" xr:uid="{00000000-0005-0000-0000-0000BD100000}"/>
    <cellStyle name="Normal 10 2 10 2 31 3 10" xfId="4286" xr:uid="{00000000-0005-0000-0000-0000BE100000}"/>
    <cellStyle name="Normal 10 2 10 2 31 3 2" xfId="4287" xr:uid="{00000000-0005-0000-0000-0000BF100000}"/>
    <cellStyle name="Normal 10 2 10 2 31 3 3" xfId="4288" xr:uid="{00000000-0005-0000-0000-0000C0100000}"/>
    <cellStyle name="Normal 10 2 10 2 31 3 4" xfId="4289" xr:uid="{00000000-0005-0000-0000-0000C1100000}"/>
    <cellStyle name="Normal 10 2 10 2 31 3 5" xfId="4290" xr:uid="{00000000-0005-0000-0000-0000C2100000}"/>
    <cellStyle name="Normal 10 2 10 2 31 3 6" xfId="4291" xr:uid="{00000000-0005-0000-0000-0000C3100000}"/>
    <cellStyle name="Normal 10 2 10 2 31 3 7" xfId="4292" xr:uid="{00000000-0005-0000-0000-0000C4100000}"/>
    <cellStyle name="Normal 10 2 10 2 31 3 8" xfId="4293" xr:uid="{00000000-0005-0000-0000-0000C5100000}"/>
    <cellStyle name="Normal 10 2 10 2 31 3 9" xfId="4294" xr:uid="{00000000-0005-0000-0000-0000C6100000}"/>
    <cellStyle name="Normal 10 2 10 2 31 4" xfId="4295" xr:uid="{00000000-0005-0000-0000-0000C7100000}"/>
    <cellStyle name="Normal 10 2 10 2 31 4 10" xfId="4296" xr:uid="{00000000-0005-0000-0000-0000C8100000}"/>
    <cellStyle name="Normal 10 2 10 2 31 4 2" xfId="4297" xr:uid="{00000000-0005-0000-0000-0000C9100000}"/>
    <cellStyle name="Normal 10 2 10 2 31 4 3" xfId="4298" xr:uid="{00000000-0005-0000-0000-0000CA100000}"/>
    <cellStyle name="Normal 10 2 10 2 31 4 4" xfId="4299" xr:uid="{00000000-0005-0000-0000-0000CB100000}"/>
    <cellStyle name="Normal 10 2 10 2 31 4 5" xfId="4300" xr:uid="{00000000-0005-0000-0000-0000CC100000}"/>
    <cellStyle name="Normal 10 2 10 2 31 4 6" xfId="4301" xr:uid="{00000000-0005-0000-0000-0000CD100000}"/>
    <cellStyle name="Normal 10 2 10 2 31 4 7" xfId="4302" xr:uid="{00000000-0005-0000-0000-0000CE100000}"/>
    <cellStyle name="Normal 10 2 10 2 31 4 8" xfId="4303" xr:uid="{00000000-0005-0000-0000-0000CF100000}"/>
    <cellStyle name="Normal 10 2 10 2 31 4 9" xfId="4304" xr:uid="{00000000-0005-0000-0000-0000D0100000}"/>
    <cellStyle name="Normal 10 2 10 2 31 5" xfId="4305" xr:uid="{00000000-0005-0000-0000-0000D1100000}"/>
    <cellStyle name="Normal 10 2 10 2 31 5 10" xfId="4306" xr:uid="{00000000-0005-0000-0000-0000D2100000}"/>
    <cellStyle name="Normal 10 2 10 2 31 5 2" xfId="4307" xr:uid="{00000000-0005-0000-0000-0000D3100000}"/>
    <cellStyle name="Normal 10 2 10 2 31 5 3" xfId="4308" xr:uid="{00000000-0005-0000-0000-0000D4100000}"/>
    <cellStyle name="Normal 10 2 10 2 31 5 4" xfId="4309" xr:uid="{00000000-0005-0000-0000-0000D5100000}"/>
    <cellStyle name="Normal 10 2 10 2 31 5 5" xfId="4310" xr:uid="{00000000-0005-0000-0000-0000D6100000}"/>
    <cellStyle name="Normal 10 2 10 2 31 5 6" xfId="4311" xr:uid="{00000000-0005-0000-0000-0000D7100000}"/>
    <cellStyle name="Normal 10 2 10 2 31 5 7" xfId="4312" xr:uid="{00000000-0005-0000-0000-0000D8100000}"/>
    <cellStyle name="Normal 10 2 10 2 31 5 8" xfId="4313" xr:uid="{00000000-0005-0000-0000-0000D9100000}"/>
    <cellStyle name="Normal 10 2 10 2 31 5 9" xfId="4314" xr:uid="{00000000-0005-0000-0000-0000DA100000}"/>
    <cellStyle name="Normal 10 2 10 2 31 6" xfId="4315" xr:uid="{00000000-0005-0000-0000-0000DB100000}"/>
    <cellStyle name="Normal 10 2 10 2 31 7" xfId="4316" xr:uid="{00000000-0005-0000-0000-0000DC100000}"/>
    <cellStyle name="Normal 10 2 10 2 31 8" xfId="4317" xr:uid="{00000000-0005-0000-0000-0000DD100000}"/>
    <cellStyle name="Normal 10 2 10 2 31 9" xfId="4318" xr:uid="{00000000-0005-0000-0000-0000DE100000}"/>
    <cellStyle name="Normal 10 2 10 2 32" xfId="4319" xr:uid="{00000000-0005-0000-0000-0000DF100000}"/>
    <cellStyle name="Normal 10 2 10 2 32 10" xfId="4320" xr:uid="{00000000-0005-0000-0000-0000E0100000}"/>
    <cellStyle name="Normal 10 2 10 2 32 11" xfId="4321" xr:uid="{00000000-0005-0000-0000-0000E1100000}"/>
    <cellStyle name="Normal 10 2 10 2 32 12" xfId="4322" xr:uid="{00000000-0005-0000-0000-0000E2100000}"/>
    <cellStyle name="Normal 10 2 10 2 32 13" xfId="4323" xr:uid="{00000000-0005-0000-0000-0000E3100000}"/>
    <cellStyle name="Normal 10 2 10 2 32 14" xfId="4324" xr:uid="{00000000-0005-0000-0000-0000E4100000}"/>
    <cellStyle name="Normal 10 2 10 2 32 2" xfId="4325" xr:uid="{00000000-0005-0000-0000-0000E5100000}"/>
    <cellStyle name="Normal 10 2 10 2 32 2 10" xfId="4326" xr:uid="{00000000-0005-0000-0000-0000E6100000}"/>
    <cellStyle name="Normal 10 2 10 2 32 2 2" xfId="4327" xr:uid="{00000000-0005-0000-0000-0000E7100000}"/>
    <cellStyle name="Normal 10 2 10 2 32 2 3" xfId="4328" xr:uid="{00000000-0005-0000-0000-0000E8100000}"/>
    <cellStyle name="Normal 10 2 10 2 32 2 4" xfId="4329" xr:uid="{00000000-0005-0000-0000-0000E9100000}"/>
    <cellStyle name="Normal 10 2 10 2 32 2 5" xfId="4330" xr:uid="{00000000-0005-0000-0000-0000EA100000}"/>
    <cellStyle name="Normal 10 2 10 2 32 2 6" xfId="4331" xr:uid="{00000000-0005-0000-0000-0000EB100000}"/>
    <cellStyle name="Normal 10 2 10 2 32 2 7" xfId="4332" xr:uid="{00000000-0005-0000-0000-0000EC100000}"/>
    <cellStyle name="Normal 10 2 10 2 32 2 8" xfId="4333" xr:uid="{00000000-0005-0000-0000-0000ED100000}"/>
    <cellStyle name="Normal 10 2 10 2 32 2 9" xfId="4334" xr:uid="{00000000-0005-0000-0000-0000EE100000}"/>
    <cellStyle name="Normal 10 2 10 2 32 3" xfId="4335" xr:uid="{00000000-0005-0000-0000-0000EF100000}"/>
    <cellStyle name="Normal 10 2 10 2 32 3 10" xfId="4336" xr:uid="{00000000-0005-0000-0000-0000F0100000}"/>
    <cellStyle name="Normal 10 2 10 2 32 3 2" xfId="4337" xr:uid="{00000000-0005-0000-0000-0000F1100000}"/>
    <cellStyle name="Normal 10 2 10 2 32 3 3" xfId="4338" xr:uid="{00000000-0005-0000-0000-0000F2100000}"/>
    <cellStyle name="Normal 10 2 10 2 32 3 4" xfId="4339" xr:uid="{00000000-0005-0000-0000-0000F3100000}"/>
    <cellStyle name="Normal 10 2 10 2 32 3 5" xfId="4340" xr:uid="{00000000-0005-0000-0000-0000F4100000}"/>
    <cellStyle name="Normal 10 2 10 2 32 3 6" xfId="4341" xr:uid="{00000000-0005-0000-0000-0000F5100000}"/>
    <cellStyle name="Normal 10 2 10 2 32 3 7" xfId="4342" xr:uid="{00000000-0005-0000-0000-0000F6100000}"/>
    <cellStyle name="Normal 10 2 10 2 32 3 8" xfId="4343" xr:uid="{00000000-0005-0000-0000-0000F7100000}"/>
    <cellStyle name="Normal 10 2 10 2 32 3 9" xfId="4344" xr:uid="{00000000-0005-0000-0000-0000F8100000}"/>
    <cellStyle name="Normal 10 2 10 2 32 4" xfId="4345" xr:uid="{00000000-0005-0000-0000-0000F9100000}"/>
    <cellStyle name="Normal 10 2 10 2 32 4 10" xfId="4346" xr:uid="{00000000-0005-0000-0000-0000FA100000}"/>
    <cellStyle name="Normal 10 2 10 2 32 4 2" xfId="4347" xr:uid="{00000000-0005-0000-0000-0000FB100000}"/>
    <cellStyle name="Normal 10 2 10 2 32 4 3" xfId="4348" xr:uid="{00000000-0005-0000-0000-0000FC100000}"/>
    <cellStyle name="Normal 10 2 10 2 32 4 4" xfId="4349" xr:uid="{00000000-0005-0000-0000-0000FD100000}"/>
    <cellStyle name="Normal 10 2 10 2 32 4 5" xfId="4350" xr:uid="{00000000-0005-0000-0000-0000FE100000}"/>
    <cellStyle name="Normal 10 2 10 2 32 4 6" xfId="4351" xr:uid="{00000000-0005-0000-0000-0000FF100000}"/>
    <cellStyle name="Normal 10 2 10 2 32 4 7" xfId="4352" xr:uid="{00000000-0005-0000-0000-000000110000}"/>
    <cellStyle name="Normal 10 2 10 2 32 4 8" xfId="4353" xr:uid="{00000000-0005-0000-0000-000001110000}"/>
    <cellStyle name="Normal 10 2 10 2 32 4 9" xfId="4354" xr:uid="{00000000-0005-0000-0000-000002110000}"/>
    <cellStyle name="Normal 10 2 10 2 32 5" xfId="4355" xr:uid="{00000000-0005-0000-0000-000003110000}"/>
    <cellStyle name="Normal 10 2 10 2 32 5 10" xfId="4356" xr:uid="{00000000-0005-0000-0000-000004110000}"/>
    <cellStyle name="Normal 10 2 10 2 32 5 2" xfId="4357" xr:uid="{00000000-0005-0000-0000-000005110000}"/>
    <cellStyle name="Normal 10 2 10 2 32 5 3" xfId="4358" xr:uid="{00000000-0005-0000-0000-000006110000}"/>
    <cellStyle name="Normal 10 2 10 2 32 5 4" xfId="4359" xr:uid="{00000000-0005-0000-0000-000007110000}"/>
    <cellStyle name="Normal 10 2 10 2 32 5 5" xfId="4360" xr:uid="{00000000-0005-0000-0000-000008110000}"/>
    <cellStyle name="Normal 10 2 10 2 32 5 6" xfId="4361" xr:uid="{00000000-0005-0000-0000-000009110000}"/>
    <cellStyle name="Normal 10 2 10 2 32 5 7" xfId="4362" xr:uid="{00000000-0005-0000-0000-00000A110000}"/>
    <cellStyle name="Normal 10 2 10 2 32 5 8" xfId="4363" xr:uid="{00000000-0005-0000-0000-00000B110000}"/>
    <cellStyle name="Normal 10 2 10 2 32 5 9" xfId="4364" xr:uid="{00000000-0005-0000-0000-00000C110000}"/>
    <cellStyle name="Normal 10 2 10 2 32 6" xfId="4365" xr:uid="{00000000-0005-0000-0000-00000D110000}"/>
    <cellStyle name="Normal 10 2 10 2 32 7" xfId="4366" xr:uid="{00000000-0005-0000-0000-00000E110000}"/>
    <cellStyle name="Normal 10 2 10 2 32 8" xfId="4367" xr:uid="{00000000-0005-0000-0000-00000F110000}"/>
    <cellStyle name="Normal 10 2 10 2 32 9" xfId="4368" xr:uid="{00000000-0005-0000-0000-000010110000}"/>
    <cellStyle name="Normal 10 2 10 2 33" xfId="4369" xr:uid="{00000000-0005-0000-0000-000011110000}"/>
    <cellStyle name="Normal 10 2 10 2 33 10" xfId="4370" xr:uid="{00000000-0005-0000-0000-000012110000}"/>
    <cellStyle name="Normal 10 2 10 2 33 11" xfId="4371" xr:uid="{00000000-0005-0000-0000-000013110000}"/>
    <cellStyle name="Normal 10 2 10 2 33 12" xfId="4372" xr:uid="{00000000-0005-0000-0000-000014110000}"/>
    <cellStyle name="Normal 10 2 10 2 33 13" xfId="4373" xr:uid="{00000000-0005-0000-0000-000015110000}"/>
    <cellStyle name="Normal 10 2 10 2 33 14" xfId="4374" xr:uid="{00000000-0005-0000-0000-000016110000}"/>
    <cellStyle name="Normal 10 2 10 2 33 2" xfId="4375" xr:uid="{00000000-0005-0000-0000-000017110000}"/>
    <cellStyle name="Normal 10 2 10 2 33 2 10" xfId="4376" xr:uid="{00000000-0005-0000-0000-000018110000}"/>
    <cellStyle name="Normal 10 2 10 2 33 2 2" xfId="4377" xr:uid="{00000000-0005-0000-0000-000019110000}"/>
    <cellStyle name="Normal 10 2 10 2 33 2 3" xfId="4378" xr:uid="{00000000-0005-0000-0000-00001A110000}"/>
    <cellStyle name="Normal 10 2 10 2 33 2 4" xfId="4379" xr:uid="{00000000-0005-0000-0000-00001B110000}"/>
    <cellStyle name="Normal 10 2 10 2 33 2 5" xfId="4380" xr:uid="{00000000-0005-0000-0000-00001C110000}"/>
    <cellStyle name="Normal 10 2 10 2 33 2 6" xfId="4381" xr:uid="{00000000-0005-0000-0000-00001D110000}"/>
    <cellStyle name="Normal 10 2 10 2 33 2 7" xfId="4382" xr:uid="{00000000-0005-0000-0000-00001E110000}"/>
    <cellStyle name="Normal 10 2 10 2 33 2 8" xfId="4383" xr:uid="{00000000-0005-0000-0000-00001F110000}"/>
    <cellStyle name="Normal 10 2 10 2 33 2 9" xfId="4384" xr:uid="{00000000-0005-0000-0000-000020110000}"/>
    <cellStyle name="Normal 10 2 10 2 33 3" xfId="4385" xr:uid="{00000000-0005-0000-0000-000021110000}"/>
    <cellStyle name="Normal 10 2 10 2 33 3 10" xfId="4386" xr:uid="{00000000-0005-0000-0000-000022110000}"/>
    <cellStyle name="Normal 10 2 10 2 33 3 2" xfId="4387" xr:uid="{00000000-0005-0000-0000-000023110000}"/>
    <cellStyle name="Normal 10 2 10 2 33 3 3" xfId="4388" xr:uid="{00000000-0005-0000-0000-000024110000}"/>
    <cellStyle name="Normal 10 2 10 2 33 3 4" xfId="4389" xr:uid="{00000000-0005-0000-0000-000025110000}"/>
    <cellStyle name="Normal 10 2 10 2 33 3 5" xfId="4390" xr:uid="{00000000-0005-0000-0000-000026110000}"/>
    <cellStyle name="Normal 10 2 10 2 33 3 6" xfId="4391" xr:uid="{00000000-0005-0000-0000-000027110000}"/>
    <cellStyle name="Normal 10 2 10 2 33 3 7" xfId="4392" xr:uid="{00000000-0005-0000-0000-000028110000}"/>
    <cellStyle name="Normal 10 2 10 2 33 3 8" xfId="4393" xr:uid="{00000000-0005-0000-0000-000029110000}"/>
    <cellStyle name="Normal 10 2 10 2 33 3 9" xfId="4394" xr:uid="{00000000-0005-0000-0000-00002A110000}"/>
    <cellStyle name="Normal 10 2 10 2 33 4" xfId="4395" xr:uid="{00000000-0005-0000-0000-00002B110000}"/>
    <cellStyle name="Normal 10 2 10 2 33 4 10" xfId="4396" xr:uid="{00000000-0005-0000-0000-00002C110000}"/>
    <cellStyle name="Normal 10 2 10 2 33 4 2" xfId="4397" xr:uid="{00000000-0005-0000-0000-00002D110000}"/>
    <cellStyle name="Normal 10 2 10 2 33 4 3" xfId="4398" xr:uid="{00000000-0005-0000-0000-00002E110000}"/>
    <cellStyle name="Normal 10 2 10 2 33 4 4" xfId="4399" xr:uid="{00000000-0005-0000-0000-00002F110000}"/>
    <cellStyle name="Normal 10 2 10 2 33 4 5" xfId="4400" xr:uid="{00000000-0005-0000-0000-000030110000}"/>
    <cellStyle name="Normal 10 2 10 2 33 4 6" xfId="4401" xr:uid="{00000000-0005-0000-0000-000031110000}"/>
    <cellStyle name="Normal 10 2 10 2 33 4 7" xfId="4402" xr:uid="{00000000-0005-0000-0000-000032110000}"/>
    <cellStyle name="Normal 10 2 10 2 33 4 8" xfId="4403" xr:uid="{00000000-0005-0000-0000-000033110000}"/>
    <cellStyle name="Normal 10 2 10 2 33 4 9" xfId="4404" xr:uid="{00000000-0005-0000-0000-000034110000}"/>
    <cellStyle name="Normal 10 2 10 2 33 5" xfId="4405" xr:uid="{00000000-0005-0000-0000-000035110000}"/>
    <cellStyle name="Normal 10 2 10 2 33 5 10" xfId="4406" xr:uid="{00000000-0005-0000-0000-000036110000}"/>
    <cellStyle name="Normal 10 2 10 2 33 5 2" xfId="4407" xr:uid="{00000000-0005-0000-0000-000037110000}"/>
    <cellStyle name="Normal 10 2 10 2 33 5 3" xfId="4408" xr:uid="{00000000-0005-0000-0000-000038110000}"/>
    <cellStyle name="Normal 10 2 10 2 33 5 4" xfId="4409" xr:uid="{00000000-0005-0000-0000-000039110000}"/>
    <cellStyle name="Normal 10 2 10 2 33 5 5" xfId="4410" xr:uid="{00000000-0005-0000-0000-00003A110000}"/>
    <cellStyle name="Normal 10 2 10 2 33 5 6" xfId="4411" xr:uid="{00000000-0005-0000-0000-00003B110000}"/>
    <cellStyle name="Normal 10 2 10 2 33 5 7" xfId="4412" xr:uid="{00000000-0005-0000-0000-00003C110000}"/>
    <cellStyle name="Normal 10 2 10 2 33 5 8" xfId="4413" xr:uid="{00000000-0005-0000-0000-00003D110000}"/>
    <cellStyle name="Normal 10 2 10 2 33 5 9" xfId="4414" xr:uid="{00000000-0005-0000-0000-00003E110000}"/>
    <cellStyle name="Normal 10 2 10 2 33 6" xfId="4415" xr:uid="{00000000-0005-0000-0000-00003F110000}"/>
    <cellStyle name="Normal 10 2 10 2 33 7" xfId="4416" xr:uid="{00000000-0005-0000-0000-000040110000}"/>
    <cellStyle name="Normal 10 2 10 2 33 8" xfId="4417" xr:uid="{00000000-0005-0000-0000-000041110000}"/>
    <cellStyle name="Normal 10 2 10 2 33 9" xfId="4418" xr:uid="{00000000-0005-0000-0000-000042110000}"/>
    <cellStyle name="Normal 10 2 10 2 34" xfId="4419" xr:uid="{00000000-0005-0000-0000-000043110000}"/>
    <cellStyle name="Normal 10 2 10 2 34 10" xfId="4420" xr:uid="{00000000-0005-0000-0000-000044110000}"/>
    <cellStyle name="Normal 10 2 10 2 34 2" xfId="4421" xr:uid="{00000000-0005-0000-0000-000045110000}"/>
    <cellStyle name="Normal 10 2 10 2 34 3" xfId="4422" xr:uid="{00000000-0005-0000-0000-000046110000}"/>
    <cellStyle name="Normal 10 2 10 2 34 4" xfId="4423" xr:uid="{00000000-0005-0000-0000-000047110000}"/>
    <cellStyle name="Normal 10 2 10 2 34 5" xfId="4424" xr:uid="{00000000-0005-0000-0000-000048110000}"/>
    <cellStyle name="Normal 10 2 10 2 34 6" xfId="4425" xr:uid="{00000000-0005-0000-0000-000049110000}"/>
    <cellStyle name="Normal 10 2 10 2 34 7" xfId="4426" xr:uid="{00000000-0005-0000-0000-00004A110000}"/>
    <cellStyle name="Normal 10 2 10 2 34 8" xfId="4427" xr:uid="{00000000-0005-0000-0000-00004B110000}"/>
    <cellStyle name="Normal 10 2 10 2 34 9" xfId="4428" xr:uid="{00000000-0005-0000-0000-00004C110000}"/>
    <cellStyle name="Normal 10 2 10 2 35" xfId="4429" xr:uid="{00000000-0005-0000-0000-00004D110000}"/>
    <cellStyle name="Normal 10 2 10 2 35 10" xfId="4430" xr:uid="{00000000-0005-0000-0000-00004E110000}"/>
    <cellStyle name="Normal 10 2 10 2 35 2" xfId="4431" xr:uid="{00000000-0005-0000-0000-00004F110000}"/>
    <cellStyle name="Normal 10 2 10 2 35 3" xfId="4432" xr:uid="{00000000-0005-0000-0000-000050110000}"/>
    <cellStyle name="Normal 10 2 10 2 35 4" xfId="4433" xr:uid="{00000000-0005-0000-0000-000051110000}"/>
    <cellStyle name="Normal 10 2 10 2 35 5" xfId="4434" xr:uid="{00000000-0005-0000-0000-000052110000}"/>
    <cellStyle name="Normal 10 2 10 2 35 6" xfId="4435" xr:uid="{00000000-0005-0000-0000-000053110000}"/>
    <cellStyle name="Normal 10 2 10 2 35 7" xfId="4436" xr:uid="{00000000-0005-0000-0000-000054110000}"/>
    <cellStyle name="Normal 10 2 10 2 35 8" xfId="4437" xr:uid="{00000000-0005-0000-0000-000055110000}"/>
    <cellStyle name="Normal 10 2 10 2 35 9" xfId="4438" xr:uid="{00000000-0005-0000-0000-000056110000}"/>
    <cellStyle name="Normal 10 2 10 2 36" xfId="4439" xr:uid="{00000000-0005-0000-0000-000057110000}"/>
    <cellStyle name="Normal 10 2 10 2 36 10" xfId="4440" xr:uid="{00000000-0005-0000-0000-000058110000}"/>
    <cellStyle name="Normal 10 2 10 2 36 2" xfId="4441" xr:uid="{00000000-0005-0000-0000-000059110000}"/>
    <cellStyle name="Normal 10 2 10 2 36 3" xfId="4442" xr:uid="{00000000-0005-0000-0000-00005A110000}"/>
    <cellStyle name="Normal 10 2 10 2 36 4" xfId="4443" xr:uid="{00000000-0005-0000-0000-00005B110000}"/>
    <cellStyle name="Normal 10 2 10 2 36 5" xfId="4444" xr:uid="{00000000-0005-0000-0000-00005C110000}"/>
    <cellStyle name="Normal 10 2 10 2 36 6" xfId="4445" xr:uid="{00000000-0005-0000-0000-00005D110000}"/>
    <cellStyle name="Normal 10 2 10 2 36 7" xfId="4446" xr:uid="{00000000-0005-0000-0000-00005E110000}"/>
    <cellStyle name="Normal 10 2 10 2 36 8" xfId="4447" xr:uid="{00000000-0005-0000-0000-00005F110000}"/>
    <cellStyle name="Normal 10 2 10 2 36 9" xfId="4448" xr:uid="{00000000-0005-0000-0000-000060110000}"/>
    <cellStyle name="Normal 10 2 10 2 37" xfId="4449" xr:uid="{00000000-0005-0000-0000-000061110000}"/>
    <cellStyle name="Normal 10 2 10 2 37 10" xfId="4450" xr:uid="{00000000-0005-0000-0000-000062110000}"/>
    <cellStyle name="Normal 10 2 10 2 37 2" xfId="4451" xr:uid="{00000000-0005-0000-0000-000063110000}"/>
    <cellStyle name="Normal 10 2 10 2 37 3" xfId="4452" xr:uid="{00000000-0005-0000-0000-000064110000}"/>
    <cellStyle name="Normal 10 2 10 2 37 4" xfId="4453" xr:uid="{00000000-0005-0000-0000-000065110000}"/>
    <cellStyle name="Normal 10 2 10 2 37 5" xfId="4454" xr:uid="{00000000-0005-0000-0000-000066110000}"/>
    <cellStyle name="Normal 10 2 10 2 37 6" xfId="4455" xr:uid="{00000000-0005-0000-0000-000067110000}"/>
    <cellStyle name="Normal 10 2 10 2 37 7" xfId="4456" xr:uid="{00000000-0005-0000-0000-000068110000}"/>
    <cellStyle name="Normal 10 2 10 2 37 8" xfId="4457" xr:uid="{00000000-0005-0000-0000-000069110000}"/>
    <cellStyle name="Normal 10 2 10 2 37 9" xfId="4458" xr:uid="{00000000-0005-0000-0000-00006A110000}"/>
    <cellStyle name="Normal 10 2 10 2 38" xfId="4459" xr:uid="{00000000-0005-0000-0000-00006B110000}"/>
    <cellStyle name="Normal 10 2 10 2 39" xfId="4460" xr:uid="{00000000-0005-0000-0000-00006C110000}"/>
    <cellStyle name="Normal 10 2 10 2 4" xfId="4461" xr:uid="{00000000-0005-0000-0000-00006D110000}"/>
    <cellStyle name="Normal 10 2 10 2 4 10" xfId="4462" xr:uid="{00000000-0005-0000-0000-00006E110000}"/>
    <cellStyle name="Normal 10 2 10 2 4 11" xfId="4463" xr:uid="{00000000-0005-0000-0000-00006F110000}"/>
    <cellStyle name="Normal 10 2 10 2 4 12" xfId="4464" xr:uid="{00000000-0005-0000-0000-000070110000}"/>
    <cellStyle name="Normal 10 2 10 2 4 13" xfId="4465" xr:uid="{00000000-0005-0000-0000-000071110000}"/>
    <cellStyle name="Normal 10 2 10 2 4 14" xfId="4466" xr:uid="{00000000-0005-0000-0000-000072110000}"/>
    <cellStyle name="Normal 10 2 10 2 4 2" xfId="4467" xr:uid="{00000000-0005-0000-0000-000073110000}"/>
    <cellStyle name="Normal 10 2 10 2 4 2 10" xfId="4468" xr:uid="{00000000-0005-0000-0000-000074110000}"/>
    <cellStyle name="Normal 10 2 10 2 4 2 2" xfId="4469" xr:uid="{00000000-0005-0000-0000-000075110000}"/>
    <cellStyle name="Normal 10 2 10 2 4 2 3" xfId="4470" xr:uid="{00000000-0005-0000-0000-000076110000}"/>
    <cellStyle name="Normal 10 2 10 2 4 2 4" xfId="4471" xr:uid="{00000000-0005-0000-0000-000077110000}"/>
    <cellStyle name="Normal 10 2 10 2 4 2 5" xfId="4472" xr:uid="{00000000-0005-0000-0000-000078110000}"/>
    <cellStyle name="Normal 10 2 10 2 4 2 6" xfId="4473" xr:uid="{00000000-0005-0000-0000-000079110000}"/>
    <cellStyle name="Normal 10 2 10 2 4 2 7" xfId="4474" xr:uid="{00000000-0005-0000-0000-00007A110000}"/>
    <cellStyle name="Normal 10 2 10 2 4 2 8" xfId="4475" xr:uid="{00000000-0005-0000-0000-00007B110000}"/>
    <cellStyle name="Normal 10 2 10 2 4 2 9" xfId="4476" xr:uid="{00000000-0005-0000-0000-00007C110000}"/>
    <cellStyle name="Normal 10 2 10 2 4 3" xfId="4477" xr:uid="{00000000-0005-0000-0000-00007D110000}"/>
    <cellStyle name="Normal 10 2 10 2 4 3 10" xfId="4478" xr:uid="{00000000-0005-0000-0000-00007E110000}"/>
    <cellStyle name="Normal 10 2 10 2 4 3 2" xfId="4479" xr:uid="{00000000-0005-0000-0000-00007F110000}"/>
    <cellStyle name="Normal 10 2 10 2 4 3 3" xfId="4480" xr:uid="{00000000-0005-0000-0000-000080110000}"/>
    <cellStyle name="Normal 10 2 10 2 4 3 4" xfId="4481" xr:uid="{00000000-0005-0000-0000-000081110000}"/>
    <cellStyle name="Normal 10 2 10 2 4 3 5" xfId="4482" xr:uid="{00000000-0005-0000-0000-000082110000}"/>
    <cellStyle name="Normal 10 2 10 2 4 3 6" xfId="4483" xr:uid="{00000000-0005-0000-0000-000083110000}"/>
    <cellStyle name="Normal 10 2 10 2 4 3 7" xfId="4484" xr:uid="{00000000-0005-0000-0000-000084110000}"/>
    <cellStyle name="Normal 10 2 10 2 4 3 8" xfId="4485" xr:uid="{00000000-0005-0000-0000-000085110000}"/>
    <cellStyle name="Normal 10 2 10 2 4 3 9" xfId="4486" xr:uid="{00000000-0005-0000-0000-000086110000}"/>
    <cellStyle name="Normal 10 2 10 2 4 4" xfId="4487" xr:uid="{00000000-0005-0000-0000-000087110000}"/>
    <cellStyle name="Normal 10 2 10 2 4 4 10" xfId="4488" xr:uid="{00000000-0005-0000-0000-000088110000}"/>
    <cellStyle name="Normal 10 2 10 2 4 4 2" xfId="4489" xr:uid="{00000000-0005-0000-0000-000089110000}"/>
    <cellStyle name="Normal 10 2 10 2 4 4 3" xfId="4490" xr:uid="{00000000-0005-0000-0000-00008A110000}"/>
    <cellStyle name="Normal 10 2 10 2 4 4 4" xfId="4491" xr:uid="{00000000-0005-0000-0000-00008B110000}"/>
    <cellStyle name="Normal 10 2 10 2 4 4 5" xfId="4492" xr:uid="{00000000-0005-0000-0000-00008C110000}"/>
    <cellStyle name="Normal 10 2 10 2 4 4 6" xfId="4493" xr:uid="{00000000-0005-0000-0000-00008D110000}"/>
    <cellStyle name="Normal 10 2 10 2 4 4 7" xfId="4494" xr:uid="{00000000-0005-0000-0000-00008E110000}"/>
    <cellStyle name="Normal 10 2 10 2 4 4 8" xfId="4495" xr:uid="{00000000-0005-0000-0000-00008F110000}"/>
    <cellStyle name="Normal 10 2 10 2 4 4 9" xfId="4496" xr:uid="{00000000-0005-0000-0000-000090110000}"/>
    <cellStyle name="Normal 10 2 10 2 4 5" xfId="4497" xr:uid="{00000000-0005-0000-0000-000091110000}"/>
    <cellStyle name="Normal 10 2 10 2 4 5 10" xfId="4498" xr:uid="{00000000-0005-0000-0000-000092110000}"/>
    <cellStyle name="Normal 10 2 10 2 4 5 2" xfId="4499" xr:uid="{00000000-0005-0000-0000-000093110000}"/>
    <cellStyle name="Normal 10 2 10 2 4 5 3" xfId="4500" xr:uid="{00000000-0005-0000-0000-000094110000}"/>
    <cellStyle name="Normal 10 2 10 2 4 5 4" xfId="4501" xr:uid="{00000000-0005-0000-0000-000095110000}"/>
    <cellStyle name="Normal 10 2 10 2 4 5 5" xfId="4502" xr:uid="{00000000-0005-0000-0000-000096110000}"/>
    <cellStyle name="Normal 10 2 10 2 4 5 6" xfId="4503" xr:uid="{00000000-0005-0000-0000-000097110000}"/>
    <cellStyle name="Normal 10 2 10 2 4 5 7" xfId="4504" xr:uid="{00000000-0005-0000-0000-000098110000}"/>
    <cellStyle name="Normal 10 2 10 2 4 5 8" xfId="4505" xr:uid="{00000000-0005-0000-0000-000099110000}"/>
    <cellStyle name="Normal 10 2 10 2 4 5 9" xfId="4506" xr:uid="{00000000-0005-0000-0000-00009A110000}"/>
    <cellStyle name="Normal 10 2 10 2 4 6" xfId="4507" xr:uid="{00000000-0005-0000-0000-00009B110000}"/>
    <cellStyle name="Normal 10 2 10 2 4 7" xfId="4508" xr:uid="{00000000-0005-0000-0000-00009C110000}"/>
    <cellStyle name="Normal 10 2 10 2 4 8" xfId="4509" xr:uid="{00000000-0005-0000-0000-00009D110000}"/>
    <cellStyle name="Normal 10 2 10 2 4 9" xfId="4510" xr:uid="{00000000-0005-0000-0000-00009E110000}"/>
    <cellStyle name="Normal 10 2 10 2 40" xfId="4511" xr:uid="{00000000-0005-0000-0000-00009F110000}"/>
    <cellStyle name="Normal 10 2 10 2 41" xfId="4512" xr:uid="{00000000-0005-0000-0000-0000A0110000}"/>
    <cellStyle name="Normal 10 2 10 2 42" xfId="4513" xr:uid="{00000000-0005-0000-0000-0000A1110000}"/>
    <cellStyle name="Normal 10 2 10 2 43" xfId="4514" xr:uid="{00000000-0005-0000-0000-0000A2110000}"/>
    <cellStyle name="Normal 10 2 10 2 44" xfId="4515" xr:uid="{00000000-0005-0000-0000-0000A3110000}"/>
    <cellStyle name="Normal 10 2 10 2 45" xfId="4516" xr:uid="{00000000-0005-0000-0000-0000A4110000}"/>
    <cellStyle name="Normal 10 2 10 2 46" xfId="4517" xr:uid="{00000000-0005-0000-0000-0000A5110000}"/>
    <cellStyle name="Normal 10 2 10 2 47" xfId="4518" xr:uid="{00000000-0005-0000-0000-0000A6110000}"/>
    <cellStyle name="Normal 10 2 10 2 48" xfId="4519" xr:uid="{00000000-0005-0000-0000-0000A7110000}"/>
    <cellStyle name="Normal 10 2 10 2 5" xfId="4520" xr:uid="{00000000-0005-0000-0000-0000A8110000}"/>
    <cellStyle name="Normal 10 2 10 2 5 10" xfId="4521" xr:uid="{00000000-0005-0000-0000-0000A9110000}"/>
    <cellStyle name="Normal 10 2 10 2 5 11" xfId="4522" xr:uid="{00000000-0005-0000-0000-0000AA110000}"/>
    <cellStyle name="Normal 10 2 10 2 5 12" xfId="4523" xr:uid="{00000000-0005-0000-0000-0000AB110000}"/>
    <cellStyle name="Normal 10 2 10 2 5 13" xfId="4524" xr:uid="{00000000-0005-0000-0000-0000AC110000}"/>
    <cellStyle name="Normal 10 2 10 2 5 14" xfId="4525" xr:uid="{00000000-0005-0000-0000-0000AD110000}"/>
    <cellStyle name="Normal 10 2 10 2 5 2" xfId="4526" xr:uid="{00000000-0005-0000-0000-0000AE110000}"/>
    <cellStyle name="Normal 10 2 10 2 5 2 10" xfId="4527" xr:uid="{00000000-0005-0000-0000-0000AF110000}"/>
    <cellStyle name="Normal 10 2 10 2 5 2 2" xfId="4528" xr:uid="{00000000-0005-0000-0000-0000B0110000}"/>
    <cellStyle name="Normal 10 2 10 2 5 2 3" xfId="4529" xr:uid="{00000000-0005-0000-0000-0000B1110000}"/>
    <cellStyle name="Normal 10 2 10 2 5 2 4" xfId="4530" xr:uid="{00000000-0005-0000-0000-0000B2110000}"/>
    <cellStyle name="Normal 10 2 10 2 5 2 5" xfId="4531" xr:uid="{00000000-0005-0000-0000-0000B3110000}"/>
    <cellStyle name="Normal 10 2 10 2 5 2 6" xfId="4532" xr:uid="{00000000-0005-0000-0000-0000B4110000}"/>
    <cellStyle name="Normal 10 2 10 2 5 2 7" xfId="4533" xr:uid="{00000000-0005-0000-0000-0000B5110000}"/>
    <cellStyle name="Normal 10 2 10 2 5 2 8" xfId="4534" xr:uid="{00000000-0005-0000-0000-0000B6110000}"/>
    <cellStyle name="Normal 10 2 10 2 5 2 9" xfId="4535" xr:uid="{00000000-0005-0000-0000-0000B7110000}"/>
    <cellStyle name="Normal 10 2 10 2 5 3" xfId="4536" xr:uid="{00000000-0005-0000-0000-0000B8110000}"/>
    <cellStyle name="Normal 10 2 10 2 5 3 10" xfId="4537" xr:uid="{00000000-0005-0000-0000-0000B9110000}"/>
    <cellStyle name="Normal 10 2 10 2 5 3 2" xfId="4538" xr:uid="{00000000-0005-0000-0000-0000BA110000}"/>
    <cellStyle name="Normal 10 2 10 2 5 3 3" xfId="4539" xr:uid="{00000000-0005-0000-0000-0000BB110000}"/>
    <cellStyle name="Normal 10 2 10 2 5 3 4" xfId="4540" xr:uid="{00000000-0005-0000-0000-0000BC110000}"/>
    <cellStyle name="Normal 10 2 10 2 5 3 5" xfId="4541" xr:uid="{00000000-0005-0000-0000-0000BD110000}"/>
    <cellStyle name="Normal 10 2 10 2 5 3 6" xfId="4542" xr:uid="{00000000-0005-0000-0000-0000BE110000}"/>
    <cellStyle name="Normal 10 2 10 2 5 3 7" xfId="4543" xr:uid="{00000000-0005-0000-0000-0000BF110000}"/>
    <cellStyle name="Normal 10 2 10 2 5 3 8" xfId="4544" xr:uid="{00000000-0005-0000-0000-0000C0110000}"/>
    <cellStyle name="Normal 10 2 10 2 5 3 9" xfId="4545" xr:uid="{00000000-0005-0000-0000-0000C1110000}"/>
    <cellStyle name="Normal 10 2 10 2 5 4" xfId="4546" xr:uid="{00000000-0005-0000-0000-0000C2110000}"/>
    <cellStyle name="Normal 10 2 10 2 5 4 10" xfId="4547" xr:uid="{00000000-0005-0000-0000-0000C3110000}"/>
    <cellStyle name="Normal 10 2 10 2 5 4 2" xfId="4548" xr:uid="{00000000-0005-0000-0000-0000C4110000}"/>
    <cellStyle name="Normal 10 2 10 2 5 4 3" xfId="4549" xr:uid="{00000000-0005-0000-0000-0000C5110000}"/>
    <cellStyle name="Normal 10 2 10 2 5 4 4" xfId="4550" xr:uid="{00000000-0005-0000-0000-0000C6110000}"/>
    <cellStyle name="Normal 10 2 10 2 5 4 5" xfId="4551" xr:uid="{00000000-0005-0000-0000-0000C7110000}"/>
    <cellStyle name="Normal 10 2 10 2 5 4 6" xfId="4552" xr:uid="{00000000-0005-0000-0000-0000C8110000}"/>
    <cellStyle name="Normal 10 2 10 2 5 4 7" xfId="4553" xr:uid="{00000000-0005-0000-0000-0000C9110000}"/>
    <cellStyle name="Normal 10 2 10 2 5 4 8" xfId="4554" xr:uid="{00000000-0005-0000-0000-0000CA110000}"/>
    <cellStyle name="Normal 10 2 10 2 5 4 9" xfId="4555" xr:uid="{00000000-0005-0000-0000-0000CB110000}"/>
    <cellStyle name="Normal 10 2 10 2 5 5" xfId="4556" xr:uid="{00000000-0005-0000-0000-0000CC110000}"/>
    <cellStyle name="Normal 10 2 10 2 5 5 10" xfId="4557" xr:uid="{00000000-0005-0000-0000-0000CD110000}"/>
    <cellStyle name="Normal 10 2 10 2 5 5 2" xfId="4558" xr:uid="{00000000-0005-0000-0000-0000CE110000}"/>
    <cellStyle name="Normal 10 2 10 2 5 5 3" xfId="4559" xr:uid="{00000000-0005-0000-0000-0000CF110000}"/>
    <cellStyle name="Normal 10 2 10 2 5 5 4" xfId="4560" xr:uid="{00000000-0005-0000-0000-0000D0110000}"/>
    <cellStyle name="Normal 10 2 10 2 5 5 5" xfId="4561" xr:uid="{00000000-0005-0000-0000-0000D1110000}"/>
    <cellStyle name="Normal 10 2 10 2 5 5 6" xfId="4562" xr:uid="{00000000-0005-0000-0000-0000D2110000}"/>
    <cellStyle name="Normal 10 2 10 2 5 5 7" xfId="4563" xr:uid="{00000000-0005-0000-0000-0000D3110000}"/>
    <cellStyle name="Normal 10 2 10 2 5 5 8" xfId="4564" xr:uid="{00000000-0005-0000-0000-0000D4110000}"/>
    <cellStyle name="Normal 10 2 10 2 5 5 9" xfId="4565" xr:uid="{00000000-0005-0000-0000-0000D5110000}"/>
    <cellStyle name="Normal 10 2 10 2 5 6" xfId="4566" xr:uid="{00000000-0005-0000-0000-0000D6110000}"/>
    <cellStyle name="Normal 10 2 10 2 5 7" xfId="4567" xr:uid="{00000000-0005-0000-0000-0000D7110000}"/>
    <cellStyle name="Normal 10 2 10 2 5 8" xfId="4568" xr:uid="{00000000-0005-0000-0000-0000D8110000}"/>
    <cellStyle name="Normal 10 2 10 2 5 9" xfId="4569" xr:uid="{00000000-0005-0000-0000-0000D9110000}"/>
    <cellStyle name="Normal 10 2 10 2 6" xfId="4570" xr:uid="{00000000-0005-0000-0000-0000DA110000}"/>
    <cellStyle name="Normal 10 2 10 2 6 10" xfId="4571" xr:uid="{00000000-0005-0000-0000-0000DB110000}"/>
    <cellStyle name="Normal 10 2 10 2 6 11" xfId="4572" xr:uid="{00000000-0005-0000-0000-0000DC110000}"/>
    <cellStyle name="Normal 10 2 10 2 6 12" xfId="4573" xr:uid="{00000000-0005-0000-0000-0000DD110000}"/>
    <cellStyle name="Normal 10 2 10 2 6 13" xfId="4574" xr:uid="{00000000-0005-0000-0000-0000DE110000}"/>
    <cellStyle name="Normal 10 2 10 2 6 14" xfId="4575" xr:uid="{00000000-0005-0000-0000-0000DF110000}"/>
    <cellStyle name="Normal 10 2 10 2 6 2" xfId="4576" xr:uid="{00000000-0005-0000-0000-0000E0110000}"/>
    <cellStyle name="Normal 10 2 10 2 6 2 10" xfId="4577" xr:uid="{00000000-0005-0000-0000-0000E1110000}"/>
    <cellStyle name="Normal 10 2 10 2 6 2 2" xfId="4578" xr:uid="{00000000-0005-0000-0000-0000E2110000}"/>
    <cellStyle name="Normal 10 2 10 2 6 2 3" xfId="4579" xr:uid="{00000000-0005-0000-0000-0000E3110000}"/>
    <cellStyle name="Normal 10 2 10 2 6 2 4" xfId="4580" xr:uid="{00000000-0005-0000-0000-0000E4110000}"/>
    <cellStyle name="Normal 10 2 10 2 6 2 5" xfId="4581" xr:uid="{00000000-0005-0000-0000-0000E5110000}"/>
    <cellStyle name="Normal 10 2 10 2 6 2 6" xfId="4582" xr:uid="{00000000-0005-0000-0000-0000E6110000}"/>
    <cellStyle name="Normal 10 2 10 2 6 2 7" xfId="4583" xr:uid="{00000000-0005-0000-0000-0000E7110000}"/>
    <cellStyle name="Normal 10 2 10 2 6 2 8" xfId="4584" xr:uid="{00000000-0005-0000-0000-0000E8110000}"/>
    <cellStyle name="Normal 10 2 10 2 6 2 9" xfId="4585" xr:uid="{00000000-0005-0000-0000-0000E9110000}"/>
    <cellStyle name="Normal 10 2 10 2 6 3" xfId="4586" xr:uid="{00000000-0005-0000-0000-0000EA110000}"/>
    <cellStyle name="Normal 10 2 10 2 6 3 10" xfId="4587" xr:uid="{00000000-0005-0000-0000-0000EB110000}"/>
    <cellStyle name="Normal 10 2 10 2 6 3 2" xfId="4588" xr:uid="{00000000-0005-0000-0000-0000EC110000}"/>
    <cellStyle name="Normal 10 2 10 2 6 3 3" xfId="4589" xr:uid="{00000000-0005-0000-0000-0000ED110000}"/>
    <cellStyle name="Normal 10 2 10 2 6 3 4" xfId="4590" xr:uid="{00000000-0005-0000-0000-0000EE110000}"/>
    <cellStyle name="Normal 10 2 10 2 6 3 5" xfId="4591" xr:uid="{00000000-0005-0000-0000-0000EF110000}"/>
    <cellStyle name="Normal 10 2 10 2 6 3 6" xfId="4592" xr:uid="{00000000-0005-0000-0000-0000F0110000}"/>
    <cellStyle name="Normal 10 2 10 2 6 3 7" xfId="4593" xr:uid="{00000000-0005-0000-0000-0000F1110000}"/>
    <cellStyle name="Normal 10 2 10 2 6 3 8" xfId="4594" xr:uid="{00000000-0005-0000-0000-0000F2110000}"/>
    <cellStyle name="Normal 10 2 10 2 6 3 9" xfId="4595" xr:uid="{00000000-0005-0000-0000-0000F3110000}"/>
    <cellStyle name="Normal 10 2 10 2 6 4" xfId="4596" xr:uid="{00000000-0005-0000-0000-0000F4110000}"/>
    <cellStyle name="Normal 10 2 10 2 6 4 10" xfId="4597" xr:uid="{00000000-0005-0000-0000-0000F5110000}"/>
    <cellStyle name="Normal 10 2 10 2 6 4 2" xfId="4598" xr:uid="{00000000-0005-0000-0000-0000F6110000}"/>
    <cellStyle name="Normal 10 2 10 2 6 4 3" xfId="4599" xr:uid="{00000000-0005-0000-0000-0000F7110000}"/>
    <cellStyle name="Normal 10 2 10 2 6 4 4" xfId="4600" xr:uid="{00000000-0005-0000-0000-0000F8110000}"/>
    <cellStyle name="Normal 10 2 10 2 6 4 5" xfId="4601" xr:uid="{00000000-0005-0000-0000-0000F9110000}"/>
    <cellStyle name="Normal 10 2 10 2 6 4 6" xfId="4602" xr:uid="{00000000-0005-0000-0000-0000FA110000}"/>
    <cellStyle name="Normal 10 2 10 2 6 4 7" xfId="4603" xr:uid="{00000000-0005-0000-0000-0000FB110000}"/>
    <cellStyle name="Normal 10 2 10 2 6 4 8" xfId="4604" xr:uid="{00000000-0005-0000-0000-0000FC110000}"/>
    <cellStyle name="Normal 10 2 10 2 6 4 9" xfId="4605" xr:uid="{00000000-0005-0000-0000-0000FD110000}"/>
    <cellStyle name="Normal 10 2 10 2 6 5" xfId="4606" xr:uid="{00000000-0005-0000-0000-0000FE110000}"/>
    <cellStyle name="Normal 10 2 10 2 6 5 10" xfId="4607" xr:uid="{00000000-0005-0000-0000-0000FF110000}"/>
    <cellStyle name="Normal 10 2 10 2 6 5 2" xfId="4608" xr:uid="{00000000-0005-0000-0000-000000120000}"/>
    <cellStyle name="Normal 10 2 10 2 6 5 3" xfId="4609" xr:uid="{00000000-0005-0000-0000-000001120000}"/>
    <cellStyle name="Normal 10 2 10 2 6 5 4" xfId="4610" xr:uid="{00000000-0005-0000-0000-000002120000}"/>
    <cellStyle name="Normal 10 2 10 2 6 5 5" xfId="4611" xr:uid="{00000000-0005-0000-0000-000003120000}"/>
    <cellStyle name="Normal 10 2 10 2 6 5 6" xfId="4612" xr:uid="{00000000-0005-0000-0000-000004120000}"/>
    <cellStyle name="Normal 10 2 10 2 6 5 7" xfId="4613" xr:uid="{00000000-0005-0000-0000-000005120000}"/>
    <cellStyle name="Normal 10 2 10 2 6 5 8" xfId="4614" xr:uid="{00000000-0005-0000-0000-000006120000}"/>
    <cellStyle name="Normal 10 2 10 2 6 5 9" xfId="4615" xr:uid="{00000000-0005-0000-0000-000007120000}"/>
    <cellStyle name="Normal 10 2 10 2 6 6" xfId="4616" xr:uid="{00000000-0005-0000-0000-000008120000}"/>
    <cellStyle name="Normal 10 2 10 2 6 7" xfId="4617" xr:uid="{00000000-0005-0000-0000-000009120000}"/>
    <cellStyle name="Normal 10 2 10 2 6 8" xfId="4618" xr:uid="{00000000-0005-0000-0000-00000A120000}"/>
    <cellStyle name="Normal 10 2 10 2 6 9" xfId="4619" xr:uid="{00000000-0005-0000-0000-00000B120000}"/>
    <cellStyle name="Normal 10 2 10 2 7" xfId="4620" xr:uid="{00000000-0005-0000-0000-00000C120000}"/>
    <cellStyle name="Normal 10 2 10 2 7 10" xfId="4621" xr:uid="{00000000-0005-0000-0000-00000D120000}"/>
    <cellStyle name="Normal 10 2 10 2 7 11" xfId="4622" xr:uid="{00000000-0005-0000-0000-00000E120000}"/>
    <cellStyle name="Normal 10 2 10 2 7 12" xfId="4623" xr:uid="{00000000-0005-0000-0000-00000F120000}"/>
    <cellStyle name="Normal 10 2 10 2 7 13" xfId="4624" xr:uid="{00000000-0005-0000-0000-000010120000}"/>
    <cellStyle name="Normal 10 2 10 2 7 14" xfId="4625" xr:uid="{00000000-0005-0000-0000-000011120000}"/>
    <cellStyle name="Normal 10 2 10 2 7 2" xfId="4626" xr:uid="{00000000-0005-0000-0000-000012120000}"/>
    <cellStyle name="Normal 10 2 10 2 7 2 10" xfId="4627" xr:uid="{00000000-0005-0000-0000-000013120000}"/>
    <cellStyle name="Normal 10 2 10 2 7 2 2" xfId="4628" xr:uid="{00000000-0005-0000-0000-000014120000}"/>
    <cellStyle name="Normal 10 2 10 2 7 2 3" xfId="4629" xr:uid="{00000000-0005-0000-0000-000015120000}"/>
    <cellStyle name="Normal 10 2 10 2 7 2 4" xfId="4630" xr:uid="{00000000-0005-0000-0000-000016120000}"/>
    <cellStyle name="Normal 10 2 10 2 7 2 5" xfId="4631" xr:uid="{00000000-0005-0000-0000-000017120000}"/>
    <cellStyle name="Normal 10 2 10 2 7 2 6" xfId="4632" xr:uid="{00000000-0005-0000-0000-000018120000}"/>
    <cellStyle name="Normal 10 2 10 2 7 2 7" xfId="4633" xr:uid="{00000000-0005-0000-0000-000019120000}"/>
    <cellStyle name="Normal 10 2 10 2 7 2 8" xfId="4634" xr:uid="{00000000-0005-0000-0000-00001A120000}"/>
    <cellStyle name="Normal 10 2 10 2 7 2 9" xfId="4635" xr:uid="{00000000-0005-0000-0000-00001B120000}"/>
    <cellStyle name="Normal 10 2 10 2 7 3" xfId="4636" xr:uid="{00000000-0005-0000-0000-00001C120000}"/>
    <cellStyle name="Normal 10 2 10 2 7 3 10" xfId="4637" xr:uid="{00000000-0005-0000-0000-00001D120000}"/>
    <cellStyle name="Normal 10 2 10 2 7 3 2" xfId="4638" xr:uid="{00000000-0005-0000-0000-00001E120000}"/>
    <cellStyle name="Normal 10 2 10 2 7 3 3" xfId="4639" xr:uid="{00000000-0005-0000-0000-00001F120000}"/>
    <cellStyle name="Normal 10 2 10 2 7 3 4" xfId="4640" xr:uid="{00000000-0005-0000-0000-000020120000}"/>
    <cellStyle name="Normal 10 2 10 2 7 3 5" xfId="4641" xr:uid="{00000000-0005-0000-0000-000021120000}"/>
    <cellStyle name="Normal 10 2 10 2 7 3 6" xfId="4642" xr:uid="{00000000-0005-0000-0000-000022120000}"/>
    <cellStyle name="Normal 10 2 10 2 7 3 7" xfId="4643" xr:uid="{00000000-0005-0000-0000-000023120000}"/>
    <cellStyle name="Normal 10 2 10 2 7 3 8" xfId="4644" xr:uid="{00000000-0005-0000-0000-000024120000}"/>
    <cellStyle name="Normal 10 2 10 2 7 3 9" xfId="4645" xr:uid="{00000000-0005-0000-0000-000025120000}"/>
    <cellStyle name="Normal 10 2 10 2 7 4" xfId="4646" xr:uid="{00000000-0005-0000-0000-000026120000}"/>
    <cellStyle name="Normal 10 2 10 2 7 4 10" xfId="4647" xr:uid="{00000000-0005-0000-0000-000027120000}"/>
    <cellStyle name="Normal 10 2 10 2 7 4 2" xfId="4648" xr:uid="{00000000-0005-0000-0000-000028120000}"/>
    <cellStyle name="Normal 10 2 10 2 7 4 3" xfId="4649" xr:uid="{00000000-0005-0000-0000-000029120000}"/>
    <cellStyle name="Normal 10 2 10 2 7 4 4" xfId="4650" xr:uid="{00000000-0005-0000-0000-00002A120000}"/>
    <cellStyle name="Normal 10 2 10 2 7 4 5" xfId="4651" xr:uid="{00000000-0005-0000-0000-00002B120000}"/>
    <cellStyle name="Normal 10 2 10 2 7 4 6" xfId="4652" xr:uid="{00000000-0005-0000-0000-00002C120000}"/>
    <cellStyle name="Normal 10 2 10 2 7 4 7" xfId="4653" xr:uid="{00000000-0005-0000-0000-00002D120000}"/>
    <cellStyle name="Normal 10 2 10 2 7 4 8" xfId="4654" xr:uid="{00000000-0005-0000-0000-00002E120000}"/>
    <cellStyle name="Normal 10 2 10 2 7 4 9" xfId="4655" xr:uid="{00000000-0005-0000-0000-00002F120000}"/>
    <cellStyle name="Normal 10 2 10 2 7 5" xfId="4656" xr:uid="{00000000-0005-0000-0000-000030120000}"/>
    <cellStyle name="Normal 10 2 10 2 7 5 10" xfId="4657" xr:uid="{00000000-0005-0000-0000-000031120000}"/>
    <cellStyle name="Normal 10 2 10 2 7 5 2" xfId="4658" xr:uid="{00000000-0005-0000-0000-000032120000}"/>
    <cellStyle name="Normal 10 2 10 2 7 5 3" xfId="4659" xr:uid="{00000000-0005-0000-0000-000033120000}"/>
    <cellStyle name="Normal 10 2 10 2 7 5 4" xfId="4660" xr:uid="{00000000-0005-0000-0000-000034120000}"/>
    <cellStyle name="Normal 10 2 10 2 7 5 5" xfId="4661" xr:uid="{00000000-0005-0000-0000-000035120000}"/>
    <cellStyle name="Normal 10 2 10 2 7 5 6" xfId="4662" xr:uid="{00000000-0005-0000-0000-000036120000}"/>
    <cellStyle name="Normal 10 2 10 2 7 5 7" xfId="4663" xr:uid="{00000000-0005-0000-0000-000037120000}"/>
    <cellStyle name="Normal 10 2 10 2 7 5 8" xfId="4664" xr:uid="{00000000-0005-0000-0000-000038120000}"/>
    <cellStyle name="Normal 10 2 10 2 7 5 9" xfId="4665" xr:uid="{00000000-0005-0000-0000-000039120000}"/>
    <cellStyle name="Normal 10 2 10 2 7 6" xfId="4666" xr:uid="{00000000-0005-0000-0000-00003A120000}"/>
    <cellStyle name="Normal 10 2 10 2 7 7" xfId="4667" xr:uid="{00000000-0005-0000-0000-00003B120000}"/>
    <cellStyle name="Normal 10 2 10 2 7 8" xfId="4668" xr:uid="{00000000-0005-0000-0000-00003C120000}"/>
    <cellStyle name="Normal 10 2 10 2 7 9" xfId="4669" xr:uid="{00000000-0005-0000-0000-00003D120000}"/>
    <cellStyle name="Normal 10 2 10 2 8" xfId="4670" xr:uid="{00000000-0005-0000-0000-00003E120000}"/>
    <cellStyle name="Normal 10 2 10 2 8 10" xfId="4671" xr:uid="{00000000-0005-0000-0000-00003F120000}"/>
    <cellStyle name="Normal 10 2 10 2 8 11" xfId="4672" xr:uid="{00000000-0005-0000-0000-000040120000}"/>
    <cellStyle name="Normal 10 2 10 2 8 12" xfId="4673" xr:uid="{00000000-0005-0000-0000-000041120000}"/>
    <cellStyle name="Normal 10 2 10 2 8 13" xfId="4674" xr:uid="{00000000-0005-0000-0000-000042120000}"/>
    <cellStyle name="Normal 10 2 10 2 8 14" xfId="4675" xr:uid="{00000000-0005-0000-0000-000043120000}"/>
    <cellStyle name="Normal 10 2 10 2 8 2" xfId="4676" xr:uid="{00000000-0005-0000-0000-000044120000}"/>
    <cellStyle name="Normal 10 2 10 2 8 2 10" xfId="4677" xr:uid="{00000000-0005-0000-0000-000045120000}"/>
    <cellStyle name="Normal 10 2 10 2 8 2 2" xfId="4678" xr:uid="{00000000-0005-0000-0000-000046120000}"/>
    <cellStyle name="Normal 10 2 10 2 8 2 3" xfId="4679" xr:uid="{00000000-0005-0000-0000-000047120000}"/>
    <cellStyle name="Normal 10 2 10 2 8 2 4" xfId="4680" xr:uid="{00000000-0005-0000-0000-000048120000}"/>
    <cellStyle name="Normal 10 2 10 2 8 2 5" xfId="4681" xr:uid="{00000000-0005-0000-0000-000049120000}"/>
    <cellStyle name="Normal 10 2 10 2 8 2 6" xfId="4682" xr:uid="{00000000-0005-0000-0000-00004A120000}"/>
    <cellStyle name="Normal 10 2 10 2 8 2 7" xfId="4683" xr:uid="{00000000-0005-0000-0000-00004B120000}"/>
    <cellStyle name="Normal 10 2 10 2 8 2 8" xfId="4684" xr:uid="{00000000-0005-0000-0000-00004C120000}"/>
    <cellStyle name="Normal 10 2 10 2 8 2 9" xfId="4685" xr:uid="{00000000-0005-0000-0000-00004D120000}"/>
    <cellStyle name="Normal 10 2 10 2 8 3" xfId="4686" xr:uid="{00000000-0005-0000-0000-00004E120000}"/>
    <cellStyle name="Normal 10 2 10 2 8 3 10" xfId="4687" xr:uid="{00000000-0005-0000-0000-00004F120000}"/>
    <cellStyle name="Normal 10 2 10 2 8 3 2" xfId="4688" xr:uid="{00000000-0005-0000-0000-000050120000}"/>
    <cellStyle name="Normal 10 2 10 2 8 3 3" xfId="4689" xr:uid="{00000000-0005-0000-0000-000051120000}"/>
    <cellStyle name="Normal 10 2 10 2 8 3 4" xfId="4690" xr:uid="{00000000-0005-0000-0000-000052120000}"/>
    <cellStyle name="Normal 10 2 10 2 8 3 5" xfId="4691" xr:uid="{00000000-0005-0000-0000-000053120000}"/>
    <cellStyle name="Normal 10 2 10 2 8 3 6" xfId="4692" xr:uid="{00000000-0005-0000-0000-000054120000}"/>
    <cellStyle name="Normal 10 2 10 2 8 3 7" xfId="4693" xr:uid="{00000000-0005-0000-0000-000055120000}"/>
    <cellStyle name="Normal 10 2 10 2 8 3 8" xfId="4694" xr:uid="{00000000-0005-0000-0000-000056120000}"/>
    <cellStyle name="Normal 10 2 10 2 8 3 9" xfId="4695" xr:uid="{00000000-0005-0000-0000-000057120000}"/>
    <cellStyle name="Normal 10 2 10 2 8 4" xfId="4696" xr:uid="{00000000-0005-0000-0000-000058120000}"/>
    <cellStyle name="Normal 10 2 10 2 8 4 10" xfId="4697" xr:uid="{00000000-0005-0000-0000-000059120000}"/>
    <cellStyle name="Normal 10 2 10 2 8 4 2" xfId="4698" xr:uid="{00000000-0005-0000-0000-00005A120000}"/>
    <cellStyle name="Normal 10 2 10 2 8 4 3" xfId="4699" xr:uid="{00000000-0005-0000-0000-00005B120000}"/>
    <cellStyle name="Normal 10 2 10 2 8 4 4" xfId="4700" xr:uid="{00000000-0005-0000-0000-00005C120000}"/>
    <cellStyle name="Normal 10 2 10 2 8 4 5" xfId="4701" xr:uid="{00000000-0005-0000-0000-00005D120000}"/>
    <cellStyle name="Normal 10 2 10 2 8 4 6" xfId="4702" xr:uid="{00000000-0005-0000-0000-00005E120000}"/>
    <cellStyle name="Normal 10 2 10 2 8 4 7" xfId="4703" xr:uid="{00000000-0005-0000-0000-00005F120000}"/>
    <cellStyle name="Normal 10 2 10 2 8 4 8" xfId="4704" xr:uid="{00000000-0005-0000-0000-000060120000}"/>
    <cellStyle name="Normal 10 2 10 2 8 4 9" xfId="4705" xr:uid="{00000000-0005-0000-0000-000061120000}"/>
    <cellStyle name="Normal 10 2 10 2 8 5" xfId="4706" xr:uid="{00000000-0005-0000-0000-000062120000}"/>
    <cellStyle name="Normal 10 2 10 2 8 5 10" xfId="4707" xr:uid="{00000000-0005-0000-0000-000063120000}"/>
    <cellStyle name="Normal 10 2 10 2 8 5 2" xfId="4708" xr:uid="{00000000-0005-0000-0000-000064120000}"/>
    <cellStyle name="Normal 10 2 10 2 8 5 3" xfId="4709" xr:uid="{00000000-0005-0000-0000-000065120000}"/>
    <cellStyle name="Normal 10 2 10 2 8 5 4" xfId="4710" xr:uid="{00000000-0005-0000-0000-000066120000}"/>
    <cellStyle name="Normal 10 2 10 2 8 5 5" xfId="4711" xr:uid="{00000000-0005-0000-0000-000067120000}"/>
    <cellStyle name="Normal 10 2 10 2 8 5 6" xfId="4712" xr:uid="{00000000-0005-0000-0000-000068120000}"/>
    <cellStyle name="Normal 10 2 10 2 8 5 7" xfId="4713" xr:uid="{00000000-0005-0000-0000-000069120000}"/>
    <cellStyle name="Normal 10 2 10 2 8 5 8" xfId="4714" xr:uid="{00000000-0005-0000-0000-00006A120000}"/>
    <cellStyle name="Normal 10 2 10 2 8 5 9" xfId="4715" xr:uid="{00000000-0005-0000-0000-00006B120000}"/>
    <cellStyle name="Normal 10 2 10 2 8 6" xfId="4716" xr:uid="{00000000-0005-0000-0000-00006C120000}"/>
    <cellStyle name="Normal 10 2 10 2 8 7" xfId="4717" xr:uid="{00000000-0005-0000-0000-00006D120000}"/>
    <cellStyle name="Normal 10 2 10 2 8 8" xfId="4718" xr:uid="{00000000-0005-0000-0000-00006E120000}"/>
    <cellStyle name="Normal 10 2 10 2 8 9" xfId="4719" xr:uid="{00000000-0005-0000-0000-00006F120000}"/>
    <cellStyle name="Normal 10 2 10 2 9" xfId="4720" xr:uid="{00000000-0005-0000-0000-000070120000}"/>
    <cellStyle name="Normal 10 2 10 2 9 10" xfId="4721" xr:uid="{00000000-0005-0000-0000-000071120000}"/>
    <cellStyle name="Normal 10 2 10 2 9 11" xfId="4722" xr:uid="{00000000-0005-0000-0000-000072120000}"/>
    <cellStyle name="Normal 10 2 10 2 9 12" xfId="4723" xr:uid="{00000000-0005-0000-0000-000073120000}"/>
    <cellStyle name="Normal 10 2 10 2 9 13" xfId="4724" xr:uid="{00000000-0005-0000-0000-000074120000}"/>
    <cellStyle name="Normal 10 2 10 2 9 14" xfId="4725" xr:uid="{00000000-0005-0000-0000-000075120000}"/>
    <cellStyle name="Normal 10 2 10 2 9 2" xfId="4726" xr:uid="{00000000-0005-0000-0000-000076120000}"/>
    <cellStyle name="Normal 10 2 10 2 9 2 10" xfId="4727" xr:uid="{00000000-0005-0000-0000-000077120000}"/>
    <cellStyle name="Normal 10 2 10 2 9 2 2" xfId="4728" xr:uid="{00000000-0005-0000-0000-000078120000}"/>
    <cellStyle name="Normal 10 2 10 2 9 2 3" xfId="4729" xr:uid="{00000000-0005-0000-0000-000079120000}"/>
    <cellStyle name="Normal 10 2 10 2 9 2 4" xfId="4730" xr:uid="{00000000-0005-0000-0000-00007A120000}"/>
    <cellStyle name="Normal 10 2 10 2 9 2 5" xfId="4731" xr:uid="{00000000-0005-0000-0000-00007B120000}"/>
    <cellStyle name="Normal 10 2 10 2 9 2 6" xfId="4732" xr:uid="{00000000-0005-0000-0000-00007C120000}"/>
    <cellStyle name="Normal 10 2 10 2 9 2 7" xfId="4733" xr:uid="{00000000-0005-0000-0000-00007D120000}"/>
    <cellStyle name="Normal 10 2 10 2 9 2 8" xfId="4734" xr:uid="{00000000-0005-0000-0000-00007E120000}"/>
    <cellStyle name="Normal 10 2 10 2 9 2 9" xfId="4735" xr:uid="{00000000-0005-0000-0000-00007F120000}"/>
    <cellStyle name="Normal 10 2 10 2 9 3" xfId="4736" xr:uid="{00000000-0005-0000-0000-000080120000}"/>
    <cellStyle name="Normal 10 2 10 2 9 3 10" xfId="4737" xr:uid="{00000000-0005-0000-0000-000081120000}"/>
    <cellStyle name="Normal 10 2 10 2 9 3 2" xfId="4738" xr:uid="{00000000-0005-0000-0000-000082120000}"/>
    <cellStyle name="Normal 10 2 10 2 9 3 3" xfId="4739" xr:uid="{00000000-0005-0000-0000-000083120000}"/>
    <cellStyle name="Normal 10 2 10 2 9 3 4" xfId="4740" xr:uid="{00000000-0005-0000-0000-000084120000}"/>
    <cellStyle name="Normal 10 2 10 2 9 3 5" xfId="4741" xr:uid="{00000000-0005-0000-0000-000085120000}"/>
    <cellStyle name="Normal 10 2 10 2 9 3 6" xfId="4742" xr:uid="{00000000-0005-0000-0000-000086120000}"/>
    <cellStyle name="Normal 10 2 10 2 9 3 7" xfId="4743" xr:uid="{00000000-0005-0000-0000-000087120000}"/>
    <cellStyle name="Normal 10 2 10 2 9 3 8" xfId="4744" xr:uid="{00000000-0005-0000-0000-000088120000}"/>
    <cellStyle name="Normal 10 2 10 2 9 3 9" xfId="4745" xr:uid="{00000000-0005-0000-0000-000089120000}"/>
    <cellStyle name="Normal 10 2 10 2 9 4" xfId="4746" xr:uid="{00000000-0005-0000-0000-00008A120000}"/>
    <cellStyle name="Normal 10 2 10 2 9 4 10" xfId="4747" xr:uid="{00000000-0005-0000-0000-00008B120000}"/>
    <cellStyle name="Normal 10 2 10 2 9 4 2" xfId="4748" xr:uid="{00000000-0005-0000-0000-00008C120000}"/>
    <cellStyle name="Normal 10 2 10 2 9 4 3" xfId="4749" xr:uid="{00000000-0005-0000-0000-00008D120000}"/>
    <cellStyle name="Normal 10 2 10 2 9 4 4" xfId="4750" xr:uid="{00000000-0005-0000-0000-00008E120000}"/>
    <cellStyle name="Normal 10 2 10 2 9 4 5" xfId="4751" xr:uid="{00000000-0005-0000-0000-00008F120000}"/>
    <cellStyle name="Normal 10 2 10 2 9 4 6" xfId="4752" xr:uid="{00000000-0005-0000-0000-000090120000}"/>
    <cellStyle name="Normal 10 2 10 2 9 4 7" xfId="4753" xr:uid="{00000000-0005-0000-0000-000091120000}"/>
    <cellStyle name="Normal 10 2 10 2 9 4 8" xfId="4754" xr:uid="{00000000-0005-0000-0000-000092120000}"/>
    <cellStyle name="Normal 10 2 10 2 9 4 9" xfId="4755" xr:uid="{00000000-0005-0000-0000-000093120000}"/>
    <cellStyle name="Normal 10 2 10 2 9 5" xfId="4756" xr:uid="{00000000-0005-0000-0000-000094120000}"/>
    <cellStyle name="Normal 10 2 10 2 9 5 10" xfId="4757" xr:uid="{00000000-0005-0000-0000-000095120000}"/>
    <cellStyle name="Normal 10 2 10 2 9 5 2" xfId="4758" xr:uid="{00000000-0005-0000-0000-000096120000}"/>
    <cellStyle name="Normal 10 2 10 2 9 5 3" xfId="4759" xr:uid="{00000000-0005-0000-0000-000097120000}"/>
    <cellStyle name="Normal 10 2 10 2 9 5 4" xfId="4760" xr:uid="{00000000-0005-0000-0000-000098120000}"/>
    <cellStyle name="Normal 10 2 10 2 9 5 5" xfId="4761" xr:uid="{00000000-0005-0000-0000-000099120000}"/>
    <cellStyle name="Normal 10 2 10 2 9 5 6" xfId="4762" xr:uid="{00000000-0005-0000-0000-00009A120000}"/>
    <cellStyle name="Normal 10 2 10 2 9 5 7" xfId="4763" xr:uid="{00000000-0005-0000-0000-00009B120000}"/>
    <cellStyle name="Normal 10 2 10 2 9 5 8" xfId="4764" xr:uid="{00000000-0005-0000-0000-00009C120000}"/>
    <cellStyle name="Normal 10 2 10 2 9 5 9" xfId="4765" xr:uid="{00000000-0005-0000-0000-00009D120000}"/>
    <cellStyle name="Normal 10 2 10 2 9 6" xfId="4766" xr:uid="{00000000-0005-0000-0000-00009E120000}"/>
    <cellStyle name="Normal 10 2 10 2 9 7" xfId="4767" xr:uid="{00000000-0005-0000-0000-00009F120000}"/>
    <cellStyle name="Normal 10 2 10 2 9 8" xfId="4768" xr:uid="{00000000-0005-0000-0000-0000A0120000}"/>
    <cellStyle name="Normal 10 2 10 2 9 9" xfId="4769" xr:uid="{00000000-0005-0000-0000-0000A1120000}"/>
    <cellStyle name="Normal 10 2 10 20" xfId="4770" xr:uid="{00000000-0005-0000-0000-0000A2120000}"/>
    <cellStyle name="Normal 10 2 10 20 10" xfId="4771" xr:uid="{00000000-0005-0000-0000-0000A3120000}"/>
    <cellStyle name="Normal 10 2 10 20 11" xfId="4772" xr:uid="{00000000-0005-0000-0000-0000A4120000}"/>
    <cellStyle name="Normal 10 2 10 20 12" xfId="4773" xr:uid="{00000000-0005-0000-0000-0000A5120000}"/>
    <cellStyle name="Normal 10 2 10 20 13" xfId="4774" xr:uid="{00000000-0005-0000-0000-0000A6120000}"/>
    <cellStyle name="Normal 10 2 10 20 14" xfId="4775" xr:uid="{00000000-0005-0000-0000-0000A7120000}"/>
    <cellStyle name="Normal 10 2 10 20 2" xfId="4776" xr:uid="{00000000-0005-0000-0000-0000A8120000}"/>
    <cellStyle name="Normal 10 2 10 20 2 10" xfId="4777" xr:uid="{00000000-0005-0000-0000-0000A9120000}"/>
    <cellStyle name="Normal 10 2 10 20 2 2" xfId="4778" xr:uid="{00000000-0005-0000-0000-0000AA120000}"/>
    <cellStyle name="Normal 10 2 10 20 2 3" xfId="4779" xr:uid="{00000000-0005-0000-0000-0000AB120000}"/>
    <cellStyle name="Normal 10 2 10 20 2 4" xfId="4780" xr:uid="{00000000-0005-0000-0000-0000AC120000}"/>
    <cellStyle name="Normal 10 2 10 20 2 5" xfId="4781" xr:uid="{00000000-0005-0000-0000-0000AD120000}"/>
    <cellStyle name="Normal 10 2 10 20 2 6" xfId="4782" xr:uid="{00000000-0005-0000-0000-0000AE120000}"/>
    <cellStyle name="Normal 10 2 10 20 2 7" xfId="4783" xr:uid="{00000000-0005-0000-0000-0000AF120000}"/>
    <cellStyle name="Normal 10 2 10 20 2 8" xfId="4784" xr:uid="{00000000-0005-0000-0000-0000B0120000}"/>
    <cellStyle name="Normal 10 2 10 20 2 9" xfId="4785" xr:uid="{00000000-0005-0000-0000-0000B1120000}"/>
    <cellStyle name="Normal 10 2 10 20 3" xfId="4786" xr:uid="{00000000-0005-0000-0000-0000B2120000}"/>
    <cellStyle name="Normal 10 2 10 20 3 10" xfId="4787" xr:uid="{00000000-0005-0000-0000-0000B3120000}"/>
    <cellStyle name="Normal 10 2 10 20 3 2" xfId="4788" xr:uid="{00000000-0005-0000-0000-0000B4120000}"/>
    <cellStyle name="Normal 10 2 10 20 3 3" xfId="4789" xr:uid="{00000000-0005-0000-0000-0000B5120000}"/>
    <cellStyle name="Normal 10 2 10 20 3 4" xfId="4790" xr:uid="{00000000-0005-0000-0000-0000B6120000}"/>
    <cellStyle name="Normal 10 2 10 20 3 5" xfId="4791" xr:uid="{00000000-0005-0000-0000-0000B7120000}"/>
    <cellStyle name="Normal 10 2 10 20 3 6" xfId="4792" xr:uid="{00000000-0005-0000-0000-0000B8120000}"/>
    <cellStyle name="Normal 10 2 10 20 3 7" xfId="4793" xr:uid="{00000000-0005-0000-0000-0000B9120000}"/>
    <cellStyle name="Normal 10 2 10 20 3 8" xfId="4794" xr:uid="{00000000-0005-0000-0000-0000BA120000}"/>
    <cellStyle name="Normal 10 2 10 20 3 9" xfId="4795" xr:uid="{00000000-0005-0000-0000-0000BB120000}"/>
    <cellStyle name="Normal 10 2 10 20 4" xfId="4796" xr:uid="{00000000-0005-0000-0000-0000BC120000}"/>
    <cellStyle name="Normal 10 2 10 20 4 10" xfId="4797" xr:uid="{00000000-0005-0000-0000-0000BD120000}"/>
    <cellStyle name="Normal 10 2 10 20 4 2" xfId="4798" xr:uid="{00000000-0005-0000-0000-0000BE120000}"/>
    <cellStyle name="Normal 10 2 10 20 4 3" xfId="4799" xr:uid="{00000000-0005-0000-0000-0000BF120000}"/>
    <cellStyle name="Normal 10 2 10 20 4 4" xfId="4800" xr:uid="{00000000-0005-0000-0000-0000C0120000}"/>
    <cellStyle name="Normal 10 2 10 20 4 5" xfId="4801" xr:uid="{00000000-0005-0000-0000-0000C1120000}"/>
    <cellStyle name="Normal 10 2 10 20 4 6" xfId="4802" xr:uid="{00000000-0005-0000-0000-0000C2120000}"/>
    <cellStyle name="Normal 10 2 10 20 4 7" xfId="4803" xr:uid="{00000000-0005-0000-0000-0000C3120000}"/>
    <cellStyle name="Normal 10 2 10 20 4 8" xfId="4804" xr:uid="{00000000-0005-0000-0000-0000C4120000}"/>
    <cellStyle name="Normal 10 2 10 20 4 9" xfId="4805" xr:uid="{00000000-0005-0000-0000-0000C5120000}"/>
    <cellStyle name="Normal 10 2 10 20 5" xfId="4806" xr:uid="{00000000-0005-0000-0000-0000C6120000}"/>
    <cellStyle name="Normal 10 2 10 20 5 10" xfId="4807" xr:uid="{00000000-0005-0000-0000-0000C7120000}"/>
    <cellStyle name="Normal 10 2 10 20 5 2" xfId="4808" xr:uid="{00000000-0005-0000-0000-0000C8120000}"/>
    <cellStyle name="Normal 10 2 10 20 5 3" xfId="4809" xr:uid="{00000000-0005-0000-0000-0000C9120000}"/>
    <cellStyle name="Normal 10 2 10 20 5 4" xfId="4810" xr:uid="{00000000-0005-0000-0000-0000CA120000}"/>
    <cellStyle name="Normal 10 2 10 20 5 5" xfId="4811" xr:uid="{00000000-0005-0000-0000-0000CB120000}"/>
    <cellStyle name="Normal 10 2 10 20 5 6" xfId="4812" xr:uid="{00000000-0005-0000-0000-0000CC120000}"/>
    <cellStyle name="Normal 10 2 10 20 5 7" xfId="4813" xr:uid="{00000000-0005-0000-0000-0000CD120000}"/>
    <cellStyle name="Normal 10 2 10 20 5 8" xfId="4814" xr:uid="{00000000-0005-0000-0000-0000CE120000}"/>
    <cellStyle name="Normal 10 2 10 20 5 9" xfId="4815" xr:uid="{00000000-0005-0000-0000-0000CF120000}"/>
    <cellStyle name="Normal 10 2 10 20 6" xfId="4816" xr:uid="{00000000-0005-0000-0000-0000D0120000}"/>
    <cellStyle name="Normal 10 2 10 20 7" xfId="4817" xr:uid="{00000000-0005-0000-0000-0000D1120000}"/>
    <cellStyle name="Normal 10 2 10 20 8" xfId="4818" xr:uid="{00000000-0005-0000-0000-0000D2120000}"/>
    <cellStyle name="Normal 10 2 10 20 9" xfId="4819" xr:uid="{00000000-0005-0000-0000-0000D3120000}"/>
    <cellStyle name="Normal 10 2 10 21" xfId="4820" xr:uid="{00000000-0005-0000-0000-0000D4120000}"/>
    <cellStyle name="Normal 10 2 10 21 10" xfId="4821" xr:uid="{00000000-0005-0000-0000-0000D5120000}"/>
    <cellStyle name="Normal 10 2 10 21 11" xfId="4822" xr:uid="{00000000-0005-0000-0000-0000D6120000}"/>
    <cellStyle name="Normal 10 2 10 21 12" xfId="4823" xr:uid="{00000000-0005-0000-0000-0000D7120000}"/>
    <cellStyle name="Normal 10 2 10 21 13" xfId="4824" xr:uid="{00000000-0005-0000-0000-0000D8120000}"/>
    <cellStyle name="Normal 10 2 10 21 14" xfId="4825" xr:uid="{00000000-0005-0000-0000-0000D9120000}"/>
    <cellStyle name="Normal 10 2 10 21 2" xfId="4826" xr:uid="{00000000-0005-0000-0000-0000DA120000}"/>
    <cellStyle name="Normal 10 2 10 21 2 10" xfId="4827" xr:uid="{00000000-0005-0000-0000-0000DB120000}"/>
    <cellStyle name="Normal 10 2 10 21 2 2" xfId="4828" xr:uid="{00000000-0005-0000-0000-0000DC120000}"/>
    <cellStyle name="Normal 10 2 10 21 2 3" xfId="4829" xr:uid="{00000000-0005-0000-0000-0000DD120000}"/>
    <cellStyle name="Normal 10 2 10 21 2 4" xfId="4830" xr:uid="{00000000-0005-0000-0000-0000DE120000}"/>
    <cellStyle name="Normal 10 2 10 21 2 5" xfId="4831" xr:uid="{00000000-0005-0000-0000-0000DF120000}"/>
    <cellStyle name="Normal 10 2 10 21 2 6" xfId="4832" xr:uid="{00000000-0005-0000-0000-0000E0120000}"/>
    <cellStyle name="Normal 10 2 10 21 2 7" xfId="4833" xr:uid="{00000000-0005-0000-0000-0000E1120000}"/>
    <cellStyle name="Normal 10 2 10 21 2 8" xfId="4834" xr:uid="{00000000-0005-0000-0000-0000E2120000}"/>
    <cellStyle name="Normal 10 2 10 21 2 9" xfId="4835" xr:uid="{00000000-0005-0000-0000-0000E3120000}"/>
    <cellStyle name="Normal 10 2 10 21 3" xfId="4836" xr:uid="{00000000-0005-0000-0000-0000E4120000}"/>
    <cellStyle name="Normal 10 2 10 21 3 10" xfId="4837" xr:uid="{00000000-0005-0000-0000-0000E5120000}"/>
    <cellStyle name="Normal 10 2 10 21 3 2" xfId="4838" xr:uid="{00000000-0005-0000-0000-0000E6120000}"/>
    <cellStyle name="Normal 10 2 10 21 3 3" xfId="4839" xr:uid="{00000000-0005-0000-0000-0000E7120000}"/>
    <cellStyle name="Normal 10 2 10 21 3 4" xfId="4840" xr:uid="{00000000-0005-0000-0000-0000E8120000}"/>
    <cellStyle name="Normal 10 2 10 21 3 5" xfId="4841" xr:uid="{00000000-0005-0000-0000-0000E9120000}"/>
    <cellStyle name="Normal 10 2 10 21 3 6" xfId="4842" xr:uid="{00000000-0005-0000-0000-0000EA120000}"/>
    <cellStyle name="Normal 10 2 10 21 3 7" xfId="4843" xr:uid="{00000000-0005-0000-0000-0000EB120000}"/>
    <cellStyle name="Normal 10 2 10 21 3 8" xfId="4844" xr:uid="{00000000-0005-0000-0000-0000EC120000}"/>
    <cellStyle name="Normal 10 2 10 21 3 9" xfId="4845" xr:uid="{00000000-0005-0000-0000-0000ED120000}"/>
    <cellStyle name="Normal 10 2 10 21 4" xfId="4846" xr:uid="{00000000-0005-0000-0000-0000EE120000}"/>
    <cellStyle name="Normal 10 2 10 21 4 10" xfId="4847" xr:uid="{00000000-0005-0000-0000-0000EF120000}"/>
    <cellStyle name="Normal 10 2 10 21 4 2" xfId="4848" xr:uid="{00000000-0005-0000-0000-0000F0120000}"/>
    <cellStyle name="Normal 10 2 10 21 4 3" xfId="4849" xr:uid="{00000000-0005-0000-0000-0000F1120000}"/>
    <cellStyle name="Normal 10 2 10 21 4 4" xfId="4850" xr:uid="{00000000-0005-0000-0000-0000F2120000}"/>
    <cellStyle name="Normal 10 2 10 21 4 5" xfId="4851" xr:uid="{00000000-0005-0000-0000-0000F3120000}"/>
    <cellStyle name="Normal 10 2 10 21 4 6" xfId="4852" xr:uid="{00000000-0005-0000-0000-0000F4120000}"/>
    <cellStyle name="Normal 10 2 10 21 4 7" xfId="4853" xr:uid="{00000000-0005-0000-0000-0000F5120000}"/>
    <cellStyle name="Normal 10 2 10 21 4 8" xfId="4854" xr:uid="{00000000-0005-0000-0000-0000F6120000}"/>
    <cellStyle name="Normal 10 2 10 21 4 9" xfId="4855" xr:uid="{00000000-0005-0000-0000-0000F7120000}"/>
    <cellStyle name="Normal 10 2 10 21 5" xfId="4856" xr:uid="{00000000-0005-0000-0000-0000F8120000}"/>
    <cellStyle name="Normal 10 2 10 21 5 10" xfId="4857" xr:uid="{00000000-0005-0000-0000-0000F9120000}"/>
    <cellStyle name="Normal 10 2 10 21 5 2" xfId="4858" xr:uid="{00000000-0005-0000-0000-0000FA120000}"/>
    <cellStyle name="Normal 10 2 10 21 5 3" xfId="4859" xr:uid="{00000000-0005-0000-0000-0000FB120000}"/>
    <cellStyle name="Normal 10 2 10 21 5 4" xfId="4860" xr:uid="{00000000-0005-0000-0000-0000FC120000}"/>
    <cellStyle name="Normal 10 2 10 21 5 5" xfId="4861" xr:uid="{00000000-0005-0000-0000-0000FD120000}"/>
    <cellStyle name="Normal 10 2 10 21 5 6" xfId="4862" xr:uid="{00000000-0005-0000-0000-0000FE120000}"/>
    <cellStyle name="Normal 10 2 10 21 5 7" xfId="4863" xr:uid="{00000000-0005-0000-0000-0000FF120000}"/>
    <cellStyle name="Normal 10 2 10 21 5 8" xfId="4864" xr:uid="{00000000-0005-0000-0000-000000130000}"/>
    <cellStyle name="Normal 10 2 10 21 5 9" xfId="4865" xr:uid="{00000000-0005-0000-0000-000001130000}"/>
    <cellStyle name="Normal 10 2 10 21 6" xfId="4866" xr:uid="{00000000-0005-0000-0000-000002130000}"/>
    <cellStyle name="Normal 10 2 10 21 7" xfId="4867" xr:uid="{00000000-0005-0000-0000-000003130000}"/>
    <cellStyle name="Normal 10 2 10 21 8" xfId="4868" xr:uid="{00000000-0005-0000-0000-000004130000}"/>
    <cellStyle name="Normal 10 2 10 21 9" xfId="4869" xr:uid="{00000000-0005-0000-0000-000005130000}"/>
    <cellStyle name="Normal 10 2 10 22" xfId="4870" xr:uid="{00000000-0005-0000-0000-000006130000}"/>
    <cellStyle name="Normal 10 2 10 22 10" xfId="4871" xr:uid="{00000000-0005-0000-0000-000007130000}"/>
    <cellStyle name="Normal 10 2 10 22 11" xfId="4872" xr:uid="{00000000-0005-0000-0000-000008130000}"/>
    <cellStyle name="Normal 10 2 10 22 12" xfId="4873" xr:uid="{00000000-0005-0000-0000-000009130000}"/>
    <cellStyle name="Normal 10 2 10 22 13" xfId="4874" xr:uid="{00000000-0005-0000-0000-00000A130000}"/>
    <cellStyle name="Normal 10 2 10 22 14" xfId="4875" xr:uid="{00000000-0005-0000-0000-00000B130000}"/>
    <cellStyle name="Normal 10 2 10 22 2" xfId="4876" xr:uid="{00000000-0005-0000-0000-00000C130000}"/>
    <cellStyle name="Normal 10 2 10 22 2 10" xfId="4877" xr:uid="{00000000-0005-0000-0000-00000D130000}"/>
    <cellStyle name="Normal 10 2 10 22 2 2" xfId="4878" xr:uid="{00000000-0005-0000-0000-00000E130000}"/>
    <cellStyle name="Normal 10 2 10 22 2 3" xfId="4879" xr:uid="{00000000-0005-0000-0000-00000F130000}"/>
    <cellStyle name="Normal 10 2 10 22 2 4" xfId="4880" xr:uid="{00000000-0005-0000-0000-000010130000}"/>
    <cellStyle name="Normal 10 2 10 22 2 5" xfId="4881" xr:uid="{00000000-0005-0000-0000-000011130000}"/>
    <cellStyle name="Normal 10 2 10 22 2 6" xfId="4882" xr:uid="{00000000-0005-0000-0000-000012130000}"/>
    <cellStyle name="Normal 10 2 10 22 2 7" xfId="4883" xr:uid="{00000000-0005-0000-0000-000013130000}"/>
    <cellStyle name="Normal 10 2 10 22 2 8" xfId="4884" xr:uid="{00000000-0005-0000-0000-000014130000}"/>
    <cellStyle name="Normal 10 2 10 22 2 9" xfId="4885" xr:uid="{00000000-0005-0000-0000-000015130000}"/>
    <cellStyle name="Normal 10 2 10 22 3" xfId="4886" xr:uid="{00000000-0005-0000-0000-000016130000}"/>
    <cellStyle name="Normal 10 2 10 22 3 10" xfId="4887" xr:uid="{00000000-0005-0000-0000-000017130000}"/>
    <cellStyle name="Normal 10 2 10 22 3 2" xfId="4888" xr:uid="{00000000-0005-0000-0000-000018130000}"/>
    <cellStyle name="Normal 10 2 10 22 3 3" xfId="4889" xr:uid="{00000000-0005-0000-0000-000019130000}"/>
    <cellStyle name="Normal 10 2 10 22 3 4" xfId="4890" xr:uid="{00000000-0005-0000-0000-00001A130000}"/>
    <cellStyle name="Normal 10 2 10 22 3 5" xfId="4891" xr:uid="{00000000-0005-0000-0000-00001B130000}"/>
    <cellStyle name="Normal 10 2 10 22 3 6" xfId="4892" xr:uid="{00000000-0005-0000-0000-00001C130000}"/>
    <cellStyle name="Normal 10 2 10 22 3 7" xfId="4893" xr:uid="{00000000-0005-0000-0000-00001D130000}"/>
    <cellStyle name="Normal 10 2 10 22 3 8" xfId="4894" xr:uid="{00000000-0005-0000-0000-00001E130000}"/>
    <cellStyle name="Normal 10 2 10 22 3 9" xfId="4895" xr:uid="{00000000-0005-0000-0000-00001F130000}"/>
    <cellStyle name="Normal 10 2 10 22 4" xfId="4896" xr:uid="{00000000-0005-0000-0000-000020130000}"/>
    <cellStyle name="Normal 10 2 10 22 4 10" xfId="4897" xr:uid="{00000000-0005-0000-0000-000021130000}"/>
    <cellStyle name="Normal 10 2 10 22 4 2" xfId="4898" xr:uid="{00000000-0005-0000-0000-000022130000}"/>
    <cellStyle name="Normal 10 2 10 22 4 3" xfId="4899" xr:uid="{00000000-0005-0000-0000-000023130000}"/>
    <cellStyle name="Normal 10 2 10 22 4 4" xfId="4900" xr:uid="{00000000-0005-0000-0000-000024130000}"/>
    <cellStyle name="Normal 10 2 10 22 4 5" xfId="4901" xr:uid="{00000000-0005-0000-0000-000025130000}"/>
    <cellStyle name="Normal 10 2 10 22 4 6" xfId="4902" xr:uid="{00000000-0005-0000-0000-000026130000}"/>
    <cellStyle name="Normal 10 2 10 22 4 7" xfId="4903" xr:uid="{00000000-0005-0000-0000-000027130000}"/>
    <cellStyle name="Normal 10 2 10 22 4 8" xfId="4904" xr:uid="{00000000-0005-0000-0000-000028130000}"/>
    <cellStyle name="Normal 10 2 10 22 4 9" xfId="4905" xr:uid="{00000000-0005-0000-0000-000029130000}"/>
    <cellStyle name="Normal 10 2 10 22 5" xfId="4906" xr:uid="{00000000-0005-0000-0000-00002A130000}"/>
    <cellStyle name="Normal 10 2 10 22 5 10" xfId="4907" xr:uid="{00000000-0005-0000-0000-00002B130000}"/>
    <cellStyle name="Normal 10 2 10 22 5 2" xfId="4908" xr:uid="{00000000-0005-0000-0000-00002C130000}"/>
    <cellStyle name="Normal 10 2 10 22 5 3" xfId="4909" xr:uid="{00000000-0005-0000-0000-00002D130000}"/>
    <cellStyle name="Normal 10 2 10 22 5 4" xfId="4910" xr:uid="{00000000-0005-0000-0000-00002E130000}"/>
    <cellStyle name="Normal 10 2 10 22 5 5" xfId="4911" xr:uid="{00000000-0005-0000-0000-00002F130000}"/>
    <cellStyle name="Normal 10 2 10 22 5 6" xfId="4912" xr:uid="{00000000-0005-0000-0000-000030130000}"/>
    <cellStyle name="Normal 10 2 10 22 5 7" xfId="4913" xr:uid="{00000000-0005-0000-0000-000031130000}"/>
    <cellStyle name="Normal 10 2 10 22 5 8" xfId="4914" xr:uid="{00000000-0005-0000-0000-000032130000}"/>
    <cellStyle name="Normal 10 2 10 22 5 9" xfId="4915" xr:uid="{00000000-0005-0000-0000-000033130000}"/>
    <cellStyle name="Normal 10 2 10 22 6" xfId="4916" xr:uid="{00000000-0005-0000-0000-000034130000}"/>
    <cellStyle name="Normal 10 2 10 22 7" xfId="4917" xr:uid="{00000000-0005-0000-0000-000035130000}"/>
    <cellStyle name="Normal 10 2 10 22 8" xfId="4918" xr:uid="{00000000-0005-0000-0000-000036130000}"/>
    <cellStyle name="Normal 10 2 10 22 9" xfId="4919" xr:uid="{00000000-0005-0000-0000-000037130000}"/>
    <cellStyle name="Normal 10 2 10 23" xfId="4920" xr:uid="{00000000-0005-0000-0000-000038130000}"/>
    <cellStyle name="Normal 10 2 10 23 10" xfId="4921" xr:uid="{00000000-0005-0000-0000-000039130000}"/>
    <cellStyle name="Normal 10 2 10 23 11" xfId="4922" xr:uid="{00000000-0005-0000-0000-00003A130000}"/>
    <cellStyle name="Normal 10 2 10 23 12" xfId="4923" xr:uid="{00000000-0005-0000-0000-00003B130000}"/>
    <cellStyle name="Normal 10 2 10 23 13" xfId="4924" xr:uid="{00000000-0005-0000-0000-00003C130000}"/>
    <cellStyle name="Normal 10 2 10 23 14" xfId="4925" xr:uid="{00000000-0005-0000-0000-00003D130000}"/>
    <cellStyle name="Normal 10 2 10 23 2" xfId="4926" xr:uid="{00000000-0005-0000-0000-00003E130000}"/>
    <cellStyle name="Normal 10 2 10 23 2 10" xfId="4927" xr:uid="{00000000-0005-0000-0000-00003F130000}"/>
    <cellStyle name="Normal 10 2 10 23 2 2" xfId="4928" xr:uid="{00000000-0005-0000-0000-000040130000}"/>
    <cellStyle name="Normal 10 2 10 23 2 3" xfId="4929" xr:uid="{00000000-0005-0000-0000-000041130000}"/>
    <cellStyle name="Normal 10 2 10 23 2 4" xfId="4930" xr:uid="{00000000-0005-0000-0000-000042130000}"/>
    <cellStyle name="Normal 10 2 10 23 2 5" xfId="4931" xr:uid="{00000000-0005-0000-0000-000043130000}"/>
    <cellStyle name="Normal 10 2 10 23 2 6" xfId="4932" xr:uid="{00000000-0005-0000-0000-000044130000}"/>
    <cellStyle name="Normal 10 2 10 23 2 7" xfId="4933" xr:uid="{00000000-0005-0000-0000-000045130000}"/>
    <cellStyle name="Normal 10 2 10 23 2 8" xfId="4934" xr:uid="{00000000-0005-0000-0000-000046130000}"/>
    <cellStyle name="Normal 10 2 10 23 2 9" xfId="4935" xr:uid="{00000000-0005-0000-0000-000047130000}"/>
    <cellStyle name="Normal 10 2 10 23 3" xfId="4936" xr:uid="{00000000-0005-0000-0000-000048130000}"/>
    <cellStyle name="Normal 10 2 10 23 3 10" xfId="4937" xr:uid="{00000000-0005-0000-0000-000049130000}"/>
    <cellStyle name="Normal 10 2 10 23 3 2" xfId="4938" xr:uid="{00000000-0005-0000-0000-00004A130000}"/>
    <cellStyle name="Normal 10 2 10 23 3 3" xfId="4939" xr:uid="{00000000-0005-0000-0000-00004B130000}"/>
    <cellStyle name="Normal 10 2 10 23 3 4" xfId="4940" xr:uid="{00000000-0005-0000-0000-00004C130000}"/>
    <cellStyle name="Normal 10 2 10 23 3 5" xfId="4941" xr:uid="{00000000-0005-0000-0000-00004D130000}"/>
    <cellStyle name="Normal 10 2 10 23 3 6" xfId="4942" xr:uid="{00000000-0005-0000-0000-00004E130000}"/>
    <cellStyle name="Normal 10 2 10 23 3 7" xfId="4943" xr:uid="{00000000-0005-0000-0000-00004F130000}"/>
    <cellStyle name="Normal 10 2 10 23 3 8" xfId="4944" xr:uid="{00000000-0005-0000-0000-000050130000}"/>
    <cellStyle name="Normal 10 2 10 23 3 9" xfId="4945" xr:uid="{00000000-0005-0000-0000-000051130000}"/>
    <cellStyle name="Normal 10 2 10 23 4" xfId="4946" xr:uid="{00000000-0005-0000-0000-000052130000}"/>
    <cellStyle name="Normal 10 2 10 23 4 10" xfId="4947" xr:uid="{00000000-0005-0000-0000-000053130000}"/>
    <cellStyle name="Normal 10 2 10 23 4 2" xfId="4948" xr:uid="{00000000-0005-0000-0000-000054130000}"/>
    <cellStyle name="Normal 10 2 10 23 4 3" xfId="4949" xr:uid="{00000000-0005-0000-0000-000055130000}"/>
    <cellStyle name="Normal 10 2 10 23 4 4" xfId="4950" xr:uid="{00000000-0005-0000-0000-000056130000}"/>
    <cellStyle name="Normal 10 2 10 23 4 5" xfId="4951" xr:uid="{00000000-0005-0000-0000-000057130000}"/>
    <cellStyle name="Normal 10 2 10 23 4 6" xfId="4952" xr:uid="{00000000-0005-0000-0000-000058130000}"/>
    <cellStyle name="Normal 10 2 10 23 4 7" xfId="4953" xr:uid="{00000000-0005-0000-0000-000059130000}"/>
    <cellStyle name="Normal 10 2 10 23 4 8" xfId="4954" xr:uid="{00000000-0005-0000-0000-00005A130000}"/>
    <cellStyle name="Normal 10 2 10 23 4 9" xfId="4955" xr:uid="{00000000-0005-0000-0000-00005B130000}"/>
    <cellStyle name="Normal 10 2 10 23 5" xfId="4956" xr:uid="{00000000-0005-0000-0000-00005C130000}"/>
    <cellStyle name="Normal 10 2 10 23 5 10" xfId="4957" xr:uid="{00000000-0005-0000-0000-00005D130000}"/>
    <cellStyle name="Normal 10 2 10 23 5 2" xfId="4958" xr:uid="{00000000-0005-0000-0000-00005E130000}"/>
    <cellStyle name="Normal 10 2 10 23 5 3" xfId="4959" xr:uid="{00000000-0005-0000-0000-00005F130000}"/>
    <cellStyle name="Normal 10 2 10 23 5 4" xfId="4960" xr:uid="{00000000-0005-0000-0000-000060130000}"/>
    <cellStyle name="Normal 10 2 10 23 5 5" xfId="4961" xr:uid="{00000000-0005-0000-0000-000061130000}"/>
    <cellStyle name="Normal 10 2 10 23 5 6" xfId="4962" xr:uid="{00000000-0005-0000-0000-000062130000}"/>
    <cellStyle name="Normal 10 2 10 23 5 7" xfId="4963" xr:uid="{00000000-0005-0000-0000-000063130000}"/>
    <cellStyle name="Normal 10 2 10 23 5 8" xfId="4964" xr:uid="{00000000-0005-0000-0000-000064130000}"/>
    <cellStyle name="Normal 10 2 10 23 5 9" xfId="4965" xr:uid="{00000000-0005-0000-0000-000065130000}"/>
    <cellStyle name="Normal 10 2 10 23 6" xfId="4966" xr:uid="{00000000-0005-0000-0000-000066130000}"/>
    <cellStyle name="Normal 10 2 10 23 7" xfId="4967" xr:uid="{00000000-0005-0000-0000-000067130000}"/>
    <cellStyle name="Normal 10 2 10 23 8" xfId="4968" xr:uid="{00000000-0005-0000-0000-000068130000}"/>
    <cellStyle name="Normal 10 2 10 23 9" xfId="4969" xr:uid="{00000000-0005-0000-0000-000069130000}"/>
    <cellStyle name="Normal 10 2 10 24" xfId="4970" xr:uid="{00000000-0005-0000-0000-00006A130000}"/>
    <cellStyle name="Normal 10 2 10 24 10" xfId="4971" xr:uid="{00000000-0005-0000-0000-00006B130000}"/>
    <cellStyle name="Normal 10 2 10 24 11" xfId="4972" xr:uid="{00000000-0005-0000-0000-00006C130000}"/>
    <cellStyle name="Normal 10 2 10 24 12" xfId="4973" xr:uid="{00000000-0005-0000-0000-00006D130000}"/>
    <cellStyle name="Normal 10 2 10 24 13" xfId="4974" xr:uid="{00000000-0005-0000-0000-00006E130000}"/>
    <cellStyle name="Normal 10 2 10 24 14" xfId="4975" xr:uid="{00000000-0005-0000-0000-00006F130000}"/>
    <cellStyle name="Normal 10 2 10 24 2" xfId="4976" xr:uid="{00000000-0005-0000-0000-000070130000}"/>
    <cellStyle name="Normal 10 2 10 24 2 10" xfId="4977" xr:uid="{00000000-0005-0000-0000-000071130000}"/>
    <cellStyle name="Normal 10 2 10 24 2 2" xfId="4978" xr:uid="{00000000-0005-0000-0000-000072130000}"/>
    <cellStyle name="Normal 10 2 10 24 2 3" xfId="4979" xr:uid="{00000000-0005-0000-0000-000073130000}"/>
    <cellStyle name="Normal 10 2 10 24 2 4" xfId="4980" xr:uid="{00000000-0005-0000-0000-000074130000}"/>
    <cellStyle name="Normal 10 2 10 24 2 5" xfId="4981" xr:uid="{00000000-0005-0000-0000-000075130000}"/>
    <cellStyle name="Normal 10 2 10 24 2 6" xfId="4982" xr:uid="{00000000-0005-0000-0000-000076130000}"/>
    <cellStyle name="Normal 10 2 10 24 2 7" xfId="4983" xr:uid="{00000000-0005-0000-0000-000077130000}"/>
    <cellStyle name="Normal 10 2 10 24 2 8" xfId="4984" xr:uid="{00000000-0005-0000-0000-000078130000}"/>
    <cellStyle name="Normal 10 2 10 24 2 9" xfId="4985" xr:uid="{00000000-0005-0000-0000-000079130000}"/>
    <cellStyle name="Normal 10 2 10 24 3" xfId="4986" xr:uid="{00000000-0005-0000-0000-00007A130000}"/>
    <cellStyle name="Normal 10 2 10 24 3 10" xfId="4987" xr:uid="{00000000-0005-0000-0000-00007B130000}"/>
    <cellStyle name="Normal 10 2 10 24 3 2" xfId="4988" xr:uid="{00000000-0005-0000-0000-00007C130000}"/>
    <cellStyle name="Normal 10 2 10 24 3 3" xfId="4989" xr:uid="{00000000-0005-0000-0000-00007D130000}"/>
    <cellStyle name="Normal 10 2 10 24 3 4" xfId="4990" xr:uid="{00000000-0005-0000-0000-00007E130000}"/>
    <cellStyle name="Normal 10 2 10 24 3 5" xfId="4991" xr:uid="{00000000-0005-0000-0000-00007F130000}"/>
    <cellStyle name="Normal 10 2 10 24 3 6" xfId="4992" xr:uid="{00000000-0005-0000-0000-000080130000}"/>
    <cellStyle name="Normal 10 2 10 24 3 7" xfId="4993" xr:uid="{00000000-0005-0000-0000-000081130000}"/>
    <cellStyle name="Normal 10 2 10 24 3 8" xfId="4994" xr:uid="{00000000-0005-0000-0000-000082130000}"/>
    <cellStyle name="Normal 10 2 10 24 3 9" xfId="4995" xr:uid="{00000000-0005-0000-0000-000083130000}"/>
    <cellStyle name="Normal 10 2 10 24 4" xfId="4996" xr:uid="{00000000-0005-0000-0000-000084130000}"/>
    <cellStyle name="Normal 10 2 10 24 4 10" xfId="4997" xr:uid="{00000000-0005-0000-0000-000085130000}"/>
    <cellStyle name="Normal 10 2 10 24 4 2" xfId="4998" xr:uid="{00000000-0005-0000-0000-000086130000}"/>
    <cellStyle name="Normal 10 2 10 24 4 3" xfId="4999" xr:uid="{00000000-0005-0000-0000-000087130000}"/>
    <cellStyle name="Normal 10 2 10 24 4 4" xfId="5000" xr:uid="{00000000-0005-0000-0000-000088130000}"/>
    <cellStyle name="Normal 10 2 10 24 4 5" xfId="5001" xr:uid="{00000000-0005-0000-0000-000089130000}"/>
    <cellStyle name="Normal 10 2 10 24 4 6" xfId="5002" xr:uid="{00000000-0005-0000-0000-00008A130000}"/>
    <cellStyle name="Normal 10 2 10 24 4 7" xfId="5003" xr:uid="{00000000-0005-0000-0000-00008B130000}"/>
    <cellStyle name="Normal 10 2 10 24 4 8" xfId="5004" xr:uid="{00000000-0005-0000-0000-00008C130000}"/>
    <cellStyle name="Normal 10 2 10 24 4 9" xfId="5005" xr:uid="{00000000-0005-0000-0000-00008D130000}"/>
    <cellStyle name="Normal 10 2 10 24 5" xfId="5006" xr:uid="{00000000-0005-0000-0000-00008E130000}"/>
    <cellStyle name="Normal 10 2 10 24 5 10" xfId="5007" xr:uid="{00000000-0005-0000-0000-00008F130000}"/>
    <cellStyle name="Normal 10 2 10 24 5 2" xfId="5008" xr:uid="{00000000-0005-0000-0000-000090130000}"/>
    <cellStyle name="Normal 10 2 10 24 5 3" xfId="5009" xr:uid="{00000000-0005-0000-0000-000091130000}"/>
    <cellStyle name="Normal 10 2 10 24 5 4" xfId="5010" xr:uid="{00000000-0005-0000-0000-000092130000}"/>
    <cellStyle name="Normal 10 2 10 24 5 5" xfId="5011" xr:uid="{00000000-0005-0000-0000-000093130000}"/>
    <cellStyle name="Normal 10 2 10 24 5 6" xfId="5012" xr:uid="{00000000-0005-0000-0000-000094130000}"/>
    <cellStyle name="Normal 10 2 10 24 5 7" xfId="5013" xr:uid="{00000000-0005-0000-0000-000095130000}"/>
    <cellStyle name="Normal 10 2 10 24 5 8" xfId="5014" xr:uid="{00000000-0005-0000-0000-000096130000}"/>
    <cellStyle name="Normal 10 2 10 24 5 9" xfId="5015" xr:uid="{00000000-0005-0000-0000-000097130000}"/>
    <cellStyle name="Normal 10 2 10 24 6" xfId="5016" xr:uid="{00000000-0005-0000-0000-000098130000}"/>
    <cellStyle name="Normal 10 2 10 24 7" xfId="5017" xr:uid="{00000000-0005-0000-0000-000099130000}"/>
    <cellStyle name="Normal 10 2 10 24 8" xfId="5018" xr:uid="{00000000-0005-0000-0000-00009A130000}"/>
    <cellStyle name="Normal 10 2 10 24 9" xfId="5019" xr:uid="{00000000-0005-0000-0000-00009B130000}"/>
    <cellStyle name="Normal 10 2 10 25" xfId="5020" xr:uid="{00000000-0005-0000-0000-00009C130000}"/>
    <cellStyle name="Normal 10 2 10 25 10" xfId="5021" xr:uid="{00000000-0005-0000-0000-00009D130000}"/>
    <cellStyle name="Normal 10 2 10 25 11" xfId="5022" xr:uid="{00000000-0005-0000-0000-00009E130000}"/>
    <cellStyle name="Normal 10 2 10 25 12" xfId="5023" xr:uid="{00000000-0005-0000-0000-00009F130000}"/>
    <cellStyle name="Normal 10 2 10 25 13" xfId="5024" xr:uid="{00000000-0005-0000-0000-0000A0130000}"/>
    <cellStyle name="Normal 10 2 10 25 14" xfId="5025" xr:uid="{00000000-0005-0000-0000-0000A1130000}"/>
    <cellStyle name="Normal 10 2 10 25 2" xfId="5026" xr:uid="{00000000-0005-0000-0000-0000A2130000}"/>
    <cellStyle name="Normal 10 2 10 25 2 10" xfId="5027" xr:uid="{00000000-0005-0000-0000-0000A3130000}"/>
    <cellStyle name="Normal 10 2 10 25 2 2" xfId="5028" xr:uid="{00000000-0005-0000-0000-0000A4130000}"/>
    <cellStyle name="Normal 10 2 10 25 2 3" xfId="5029" xr:uid="{00000000-0005-0000-0000-0000A5130000}"/>
    <cellStyle name="Normal 10 2 10 25 2 4" xfId="5030" xr:uid="{00000000-0005-0000-0000-0000A6130000}"/>
    <cellStyle name="Normal 10 2 10 25 2 5" xfId="5031" xr:uid="{00000000-0005-0000-0000-0000A7130000}"/>
    <cellStyle name="Normal 10 2 10 25 2 6" xfId="5032" xr:uid="{00000000-0005-0000-0000-0000A8130000}"/>
    <cellStyle name="Normal 10 2 10 25 2 7" xfId="5033" xr:uid="{00000000-0005-0000-0000-0000A9130000}"/>
    <cellStyle name="Normal 10 2 10 25 2 8" xfId="5034" xr:uid="{00000000-0005-0000-0000-0000AA130000}"/>
    <cellStyle name="Normal 10 2 10 25 2 9" xfId="5035" xr:uid="{00000000-0005-0000-0000-0000AB130000}"/>
    <cellStyle name="Normal 10 2 10 25 3" xfId="5036" xr:uid="{00000000-0005-0000-0000-0000AC130000}"/>
    <cellStyle name="Normal 10 2 10 25 3 10" xfId="5037" xr:uid="{00000000-0005-0000-0000-0000AD130000}"/>
    <cellStyle name="Normal 10 2 10 25 3 2" xfId="5038" xr:uid="{00000000-0005-0000-0000-0000AE130000}"/>
    <cellStyle name="Normal 10 2 10 25 3 3" xfId="5039" xr:uid="{00000000-0005-0000-0000-0000AF130000}"/>
    <cellStyle name="Normal 10 2 10 25 3 4" xfId="5040" xr:uid="{00000000-0005-0000-0000-0000B0130000}"/>
    <cellStyle name="Normal 10 2 10 25 3 5" xfId="5041" xr:uid="{00000000-0005-0000-0000-0000B1130000}"/>
    <cellStyle name="Normal 10 2 10 25 3 6" xfId="5042" xr:uid="{00000000-0005-0000-0000-0000B2130000}"/>
    <cellStyle name="Normal 10 2 10 25 3 7" xfId="5043" xr:uid="{00000000-0005-0000-0000-0000B3130000}"/>
    <cellStyle name="Normal 10 2 10 25 3 8" xfId="5044" xr:uid="{00000000-0005-0000-0000-0000B4130000}"/>
    <cellStyle name="Normal 10 2 10 25 3 9" xfId="5045" xr:uid="{00000000-0005-0000-0000-0000B5130000}"/>
    <cellStyle name="Normal 10 2 10 25 4" xfId="5046" xr:uid="{00000000-0005-0000-0000-0000B6130000}"/>
    <cellStyle name="Normal 10 2 10 25 4 10" xfId="5047" xr:uid="{00000000-0005-0000-0000-0000B7130000}"/>
    <cellStyle name="Normal 10 2 10 25 4 2" xfId="5048" xr:uid="{00000000-0005-0000-0000-0000B8130000}"/>
    <cellStyle name="Normal 10 2 10 25 4 3" xfId="5049" xr:uid="{00000000-0005-0000-0000-0000B9130000}"/>
    <cellStyle name="Normal 10 2 10 25 4 4" xfId="5050" xr:uid="{00000000-0005-0000-0000-0000BA130000}"/>
    <cellStyle name="Normal 10 2 10 25 4 5" xfId="5051" xr:uid="{00000000-0005-0000-0000-0000BB130000}"/>
    <cellStyle name="Normal 10 2 10 25 4 6" xfId="5052" xr:uid="{00000000-0005-0000-0000-0000BC130000}"/>
    <cellStyle name="Normal 10 2 10 25 4 7" xfId="5053" xr:uid="{00000000-0005-0000-0000-0000BD130000}"/>
    <cellStyle name="Normal 10 2 10 25 4 8" xfId="5054" xr:uid="{00000000-0005-0000-0000-0000BE130000}"/>
    <cellStyle name="Normal 10 2 10 25 4 9" xfId="5055" xr:uid="{00000000-0005-0000-0000-0000BF130000}"/>
    <cellStyle name="Normal 10 2 10 25 5" xfId="5056" xr:uid="{00000000-0005-0000-0000-0000C0130000}"/>
    <cellStyle name="Normal 10 2 10 25 5 10" xfId="5057" xr:uid="{00000000-0005-0000-0000-0000C1130000}"/>
    <cellStyle name="Normal 10 2 10 25 5 2" xfId="5058" xr:uid="{00000000-0005-0000-0000-0000C2130000}"/>
    <cellStyle name="Normal 10 2 10 25 5 3" xfId="5059" xr:uid="{00000000-0005-0000-0000-0000C3130000}"/>
    <cellStyle name="Normal 10 2 10 25 5 4" xfId="5060" xr:uid="{00000000-0005-0000-0000-0000C4130000}"/>
    <cellStyle name="Normal 10 2 10 25 5 5" xfId="5061" xr:uid="{00000000-0005-0000-0000-0000C5130000}"/>
    <cellStyle name="Normal 10 2 10 25 5 6" xfId="5062" xr:uid="{00000000-0005-0000-0000-0000C6130000}"/>
    <cellStyle name="Normal 10 2 10 25 5 7" xfId="5063" xr:uid="{00000000-0005-0000-0000-0000C7130000}"/>
    <cellStyle name="Normal 10 2 10 25 5 8" xfId="5064" xr:uid="{00000000-0005-0000-0000-0000C8130000}"/>
    <cellStyle name="Normal 10 2 10 25 5 9" xfId="5065" xr:uid="{00000000-0005-0000-0000-0000C9130000}"/>
    <cellStyle name="Normal 10 2 10 25 6" xfId="5066" xr:uid="{00000000-0005-0000-0000-0000CA130000}"/>
    <cellStyle name="Normal 10 2 10 25 7" xfId="5067" xr:uid="{00000000-0005-0000-0000-0000CB130000}"/>
    <cellStyle name="Normal 10 2 10 25 8" xfId="5068" xr:uid="{00000000-0005-0000-0000-0000CC130000}"/>
    <cellStyle name="Normal 10 2 10 25 9" xfId="5069" xr:uid="{00000000-0005-0000-0000-0000CD130000}"/>
    <cellStyle name="Normal 10 2 10 26" xfId="5070" xr:uid="{00000000-0005-0000-0000-0000CE130000}"/>
    <cellStyle name="Normal 10 2 10 26 10" xfId="5071" xr:uid="{00000000-0005-0000-0000-0000CF130000}"/>
    <cellStyle name="Normal 10 2 10 26 11" xfId="5072" xr:uid="{00000000-0005-0000-0000-0000D0130000}"/>
    <cellStyle name="Normal 10 2 10 26 12" xfId="5073" xr:uid="{00000000-0005-0000-0000-0000D1130000}"/>
    <cellStyle name="Normal 10 2 10 26 13" xfId="5074" xr:uid="{00000000-0005-0000-0000-0000D2130000}"/>
    <cellStyle name="Normal 10 2 10 26 14" xfId="5075" xr:uid="{00000000-0005-0000-0000-0000D3130000}"/>
    <cellStyle name="Normal 10 2 10 26 2" xfId="5076" xr:uid="{00000000-0005-0000-0000-0000D4130000}"/>
    <cellStyle name="Normal 10 2 10 26 2 10" xfId="5077" xr:uid="{00000000-0005-0000-0000-0000D5130000}"/>
    <cellStyle name="Normal 10 2 10 26 2 2" xfId="5078" xr:uid="{00000000-0005-0000-0000-0000D6130000}"/>
    <cellStyle name="Normal 10 2 10 26 2 3" xfId="5079" xr:uid="{00000000-0005-0000-0000-0000D7130000}"/>
    <cellStyle name="Normal 10 2 10 26 2 4" xfId="5080" xr:uid="{00000000-0005-0000-0000-0000D8130000}"/>
    <cellStyle name="Normal 10 2 10 26 2 5" xfId="5081" xr:uid="{00000000-0005-0000-0000-0000D9130000}"/>
    <cellStyle name="Normal 10 2 10 26 2 6" xfId="5082" xr:uid="{00000000-0005-0000-0000-0000DA130000}"/>
    <cellStyle name="Normal 10 2 10 26 2 7" xfId="5083" xr:uid="{00000000-0005-0000-0000-0000DB130000}"/>
    <cellStyle name="Normal 10 2 10 26 2 8" xfId="5084" xr:uid="{00000000-0005-0000-0000-0000DC130000}"/>
    <cellStyle name="Normal 10 2 10 26 2 9" xfId="5085" xr:uid="{00000000-0005-0000-0000-0000DD130000}"/>
    <cellStyle name="Normal 10 2 10 26 3" xfId="5086" xr:uid="{00000000-0005-0000-0000-0000DE130000}"/>
    <cellStyle name="Normal 10 2 10 26 3 10" xfId="5087" xr:uid="{00000000-0005-0000-0000-0000DF130000}"/>
    <cellStyle name="Normal 10 2 10 26 3 2" xfId="5088" xr:uid="{00000000-0005-0000-0000-0000E0130000}"/>
    <cellStyle name="Normal 10 2 10 26 3 3" xfId="5089" xr:uid="{00000000-0005-0000-0000-0000E1130000}"/>
    <cellStyle name="Normal 10 2 10 26 3 4" xfId="5090" xr:uid="{00000000-0005-0000-0000-0000E2130000}"/>
    <cellStyle name="Normal 10 2 10 26 3 5" xfId="5091" xr:uid="{00000000-0005-0000-0000-0000E3130000}"/>
    <cellStyle name="Normal 10 2 10 26 3 6" xfId="5092" xr:uid="{00000000-0005-0000-0000-0000E4130000}"/>
    <cellStyle name="Normal 10 2 10 26 3 7" xfId="5093" xr:uid="{00000000-0005-0000-0000-0000E5130000}"/>
    <cellStyle name="Normal 10 2 10 26 3 8" xfId="5094" xr:uid="{00000000-0005-0000-0000-0000E6130000}"/>
    <cellStyle name="Normal 10 2 10 26 3 9" xfId="5095" xr:uid="{00000000-0005-0000-0000-0000E7130000}"/>
    <cellStyle name="Normal 10 2 10 26 4" xfId="5096" xr:uid="{00000000-0005-0000-0000-0000E8130000}"/>
    <cellStyle name="Normal 10 2 10 26 4 10" xfId="5097" xr:uid="{00000000-0005-0000-0000-0000E9130000}"/>
    <cellStyle name="Normal 10 2 10 26 4 2" xfId="5098" xr:uid="{00000000-0005-0000-0000-0000EA130000}"/>
    <cellStyle name="Normal 10 2 10 26 4 3" xfId="5099" xr:uid="{00000000-0005-0000-0000-0000EB130000}"/>
    <cellStyle name="Normal 10 2 10 26 4 4" xfId="5100" xr:uid="{00000000-0005-0000-0000-0000EC130000}"/>
    <cellStyle name="Normal 10 2 10 26 4 5" xfId="5101" xr:uid="{00000000-0005-0000-0000-0000ED130000}"/>
    <cellStyle name="Normal 10 2 10 26 4 6" xfId="5102" xr:uid="{00000000-0005-0000-0000-0000EE130000}"/>
    <cellStyle name="Normal 10 2 10 26 4 7" xfId="5103" xr:uid="{00000000-0005-0000-0000-0000EF130000}"/>
    <cellStyle name="Normal 10 2 10 26 4 8" xfId="5104" xr:uid="{00000000-0005-0000-0000-0000F0130000}"/>
    <cellStyle name="Normal 10 2 10 26 4 9" xfId="5105" xr:uid="{00000000-0005-0000-0000-0000F1130000}"/>
    <cellStyle name="Normal 10 2 10 26 5" xfId="5106" xr:uid="{00000000-0005-0000-0000-0000F2130000}"/>
    <cellStyle name="Normal 10 2 10 26 5 10" xfId="5107" xr:uid="{00000000-0005-0000-0000-0000F3130000}"/>
    <cellStyle name="Normal 10 2 10 26 5 2" xfId="5108" xr:uid="{00000000-0005-0000-0000-0000F4130000}"/>
    <cellStyle name="Normal 10 2 10 26 5 3" xfId="5109" xr:uid="{00000000-0005-0000-0000-0000F5130000}"/>
    <cellStyle name="Normal 10 2 10 26 5 4" xfId="5110" xr:uid="{00000000-0005-0000-0000-0000F6130000}"/>
    <cellStyle name="Normal 10 2 10 26 5 5" xfId="5111" xr:uid="{00000000-0005-0000-0000-0000F7130000}"/>
    <cellStyle name="Normal 10 2 10 26 5 6" xfId="5112" xr:uid="{00000000-0005-0000-0000-0000F8130000}"/>
    <cellStyle name="Normal 10 2 10 26 5 7" xfId="5113" xr:uid="{00000000-0005-0000-0000-0000F9130000}"/>
    <cellStyle name="Normal 10 2 10 26 5 8" xfId="5114" xr:uid="{00000000-0005-0000-0000-0000FA130000}"/>
    <cellStyle name="Normal 10 2 10 26 5 9" xfId="5115" xr:uid="{00000000-0005-0000-0000-0000FB130000}"/>
    <cellStyle name="Normal 10 2 10 26 6" xfId="5116" xr:uid="{00000000-0005-0000-0000-0000FC130000}"/>
    <cellStyle name="Normal 10 2 10 26 7" xfId="5117" xr:uid="{00000000-0005-0000-0000-0000FD130000}"/>
    <cellStyle name="Normal 10 2 10 26 8" xfId="5118" xr:uid="{00000000-0005-0000-0000-0000FE130000}"/>
    <cellStyle name="Normal 10 2 10 26 9" xfId="5119" xr:uid="{00000000-0005-0000-0000-0000FF130000}"/>
    <cellStyle name="Normal 10 2 10 27" xfId="5120" xr:uid="{00000000-0005-0000-0000-000000140000}"/>
    <cellStyle name="Normal 10 2 10 27 10" xfId="5121" xr:uid="{00000000-0005-0000-0000-000001140000}"/>
    <cellStyle name="Normal 10 2 10 27 11" xfId="5122" xr:uid="{00000000-0005-0000-0000-000002140000}"/>
    <cellStyle name="Normal 10 2 10 27 12" xfId="5123" xr:uid="{00000000-0005-0000-0000-000003140000}"/>
    <cellStyle name="Normal 10 2 10 27 13" xfId="5124" xr:uid="{00000000-0005-0000-0000-000004140000}"/>
    <cellStyle name="Normal 10 2 10 27 14" xfId="5125" xr:uid="{00000000-0005-0000-0000-000005140000}"/>
    <cellStyle name="Normal 10 2 10 27 2" xfId="5126" xr:uid="{00000000-0005-0000-0000-000006140000}"/>
    <cellStyle name="Normal 10 2 10 27 2 10" xfId="5127" xr:uid="{00000000-0005-0000-0000-000007140000}"/>
    <cellStyle name="Normal 10 2 10 27 2 2" xfId="5128" xr:uid="{00000000-0005-0000-0000-000008140000}"/>
    <cellStyle name="Normal 10 2 10 27 2 3" xfId="5129" xr:uid="{00000000-0005-0000-0000-000009140000}"/>
    <cellStyle name="Normal 10 2 10 27 2 4" xfId="5130" xr:uid="{00000000-0005-0000-0000-00000A140000}"/>
    <cellStyle name="Normal 10 2 10 27 2 5" xfId="5131" xr:uid="{00000000-0005-0000-0000-00000B140000}"/>
    <cellStyle name="Normal 10 2 10 27 2 6" xfId="5132" xr:uid="{00000000-0005-0000-0000-00000C140000}"/>
    <cellStyle name="Normal 10 2 10 27 2 7" xfId="5133" xr:uid="{00000000-0005-0000-0000-00000D140000}"/>
    <cellStyle name="Normal 10 2 10 27 2 8" xfId="5134" xr:uid="{00000000-0005-0000-0000-00000E140000}"/>
    <cellStyle name="Normal 10 2 10 27 2 9" xfId="5135" xr:uid="{00000000-0005-0000-0000-00000F140000}"/>
    <cellStyle name="Normal 10 2 10 27 3" xfId="5136" xr:uid="{00000000-0005-0000-0000-000010140000}"/>
    <cellStyle name="Normal 10 2 10 27 3 10" xfId="5137" xr:uid="{00000000-0005-0000-0000-000011140000}"/>
    <cellStyle name="Normal 10 2 10 27 3 2" xfId="5138" xr:uid="{00000000-0005-0000-0000-000012140000}"/>
    <cellStyle name="Normal 10 2 10 27 3 3" xfId="5139" xr:uid="{00000000-0005-0000-0000-000013140000}"/>
    <cellStyle name="Normal 10 2 10 27 3 4" xfId="5140" xr:uid="{00000000-0005-0000-0000-000014140000}"/>
    <cellStyle name="Normal 10 2 10 27 3 5" xfId="5141" xr:uid="{00000000-0005-0000-0000-000015140000}"/>
    <cellStyle name="Normal 10 2 10 27 3 6" xfId="5142" xr:uid="{00000000-0005-0000-0000-000016140000}"/>
    <cellStyle name="Normal 10 2 10 27 3 7" xfId="5143" xr:uid="{00000000-0005-0000-0000-000017140000}"/>
    <cellStyle name="Normal 10 2 10 27 3 8" xfId="5144" xr:uid="{00000000-0005-0000-0000-000018140000}"/>
    <cellStyle name="Normal 10 2 10 27 3 9" xfId="5145" xr:uid="{00000000-0005-0000-0000-000019140000}"/>
    <cellStyle name="Normal 10 2 10 27 4" xfId="5146" xr:uid="{00000000-0005-0000-0000-00001A140000}"/>
    <cellStyle name="Normal 10 2 10 27 4 10" xfId="5147" xr:uid="{00000000-0005-0000-0000-00001B140000}"/>
    <cellStyle name="Normal 10 2 10 27 4 2" xfId="5148" xr:uid="{00000000-0005-0000-0000-00001C140000}"/>
    <cellStyle name="Normal 10 2 10 27 4 3" xfId="5149" xr:uid="{00000000-0005-0000-0000-00001D140000}"/>
    <cellStyle name="Normal 10 2 10 27 4 4" xfId="5150" xr:uid="{00000000-0005-0000-0000-00001E140000}"/>
    <cellStyle name="Normal 10 2 10 27 4 5" xfId="5151" xr:uid="{00000000-0005-0000-0000-00001F140000}"/>
    <cellStyle name="Normal 10 2 10 27 4 6" xfId="5152" xr:uid="{00000000-0005-0000-0000-000020140000}"/>
    <cellStyle name="Normal 10 2 10 27 4 7" xfId="5153" xr:uid="{00000000-0005-0000-0000-000021140000}"/>
    <cellStyle name="Normal 10 2 10 27 4 8" xfId="5154" xr:uid="{00000000-0005-0000-0000-000022140000}"/>
    <cellStyle name="Normal 10 2 10 27 4 9" xfId="5155" xr:uid="{00000000-0005-0000-0000-000023140000}"/>
    <cellStyle name="Normal 10 2 10 27 5" xfId="5156" xr:uid="{00000000-0005-0000-0000-000024140000}"/>
    <cellStyle name="Normal 10 2 10 27 5 10" xfId="5157" xr:uid="{00000000-0005-0000-0000-000025140000}"/>
    <cellStyle name="Normal 10 2 10 27 5 2" xfId="5158" xr:uid="{00000000-0005-0000-0000-000026140000}"/>
    <cellStyle name="Normal 10 2 10 27 5 3" xfId="5159" xr:uid="{00000000-0005-0000-0000-000027140000}"/>
    <cellStyle name="Normal 10 2 10 27 5 4" xfId="5160" xr:uid="{00000000-0005-0000-0000-000028140000}"/>
    <cellStyle name="Normal 10 2 10 27 5 5" xfId="5161" xr:uid="{00000000-0005-0000-0000-000029140000}"/>
    <cellStyle name="Normal 10 2 10 27 5 6" xfId="5162" xr:uid="{00000000-0005-0000-0000-00002A140000}"/>
    <cellStyle name="Normal 10 2 10 27 5 7" xfId="5163" xr:uid="{00000000-0005-0000-0000-00002B140000}"/>
    <cellStyle name="Normal 10 2 10 27 5 8" xfId="5164" xr:uid="{00000000-0005-0000-0000-00002C140000}"/>
    <cellStyle name="Normal 10 2 10 27 5 9" xfId="5165" xr:uid="{00000000-0005-0000-0000-00002D140000}"/>
    <cellStyle name="Normal 10 2 10 27 6" xfId="5166" xr:uid="{00000000-0005-0000-0000-00002E140000}"/>
    <cellStyle name="Normal 10 2 10 27 7" xfId="5167" xr:uid="{00000000-0005-0000-0000-00002F140000}"/>
    <cellStyle name="Normal 10 2 10 27 8" xfId="5168" xr:uid="{00000000-0005-0000-0000-000030140000}"/>
    <cellStyle name="Normal 10 2 10 27 9" xfId="5169" xr:uid="{00000000-0005-0000-0000-000031140000}"/>
    <cellStyle name="Normal 10 2 10 28" xfId="5170" xr:uid="{00000000-0005-0000-0000-000032140000}"/>
    <cellStyle name="Normal 10 2 10 28 10" xfId="5171" xr:uid="{00000000-0005-0000-0000-000033140000}"/>
    <cellStyle name="Normal 10 2 10 28 11" xfId="5172" xr:uid="{00000000-0005-0000-0000-000034140000}"/>
    <cellStyle name="Normal 10 2 10 28 12" xfId="5173" xr:uid="{00000000-0005-0000-0000-000035140000}"/>
    <cellStyle name="Normal 10 2 10 28 13" xfId="5174" xr:uid="{00000000-0005-0000-0000-000036140000}"/>
    <cellStyle name="Normal 10 2 10 28 14" xfId="5175" xr:uid="{00000000-0005-0000-0000-000037140000}"/>
    <cellStyle name="Normal 10 2 10 28 2" xfId="5176" xr:uid="{00000000-0005-0000-0000-000038140000}"/>
    <cellStyle name="Normal 10 2 10 28 2 10" xfId="5177" xr:uid="{00000000-0005-0000-0000-000039140000}"/>
    <cellStyle name="Normal 10 2 10 28 2 2" xfId="5178" xr:uid="{00000000-0005-0000-0000-00003A140000}"/>
    <cellStyle name="Normal 10 2 10 28 2 3" xfId="5179" xr:uid="{00000000-0005-0000-0000-00003B140000}"/>
    <cellStyle name="Normal 10 2 10 28 2 4" xfId="5180" xr:uid="{00000000-0005-0000-0000-00003C140000}"/>
    <cellStyle name="Normal 10 2 10 28 2 5" xfId="5181" xr:uid="{00000000-0005-0000-0000-00003D140000}"/>
    <cellStyle name="Normal 10 2 10 28 2 6" xfId="5182" xr:uid="{00000000-0005-0000-0000-00003E140000}"/>
    <cellStyle name="Normal 10 2 10 28 2 7" xfId="5183" xr:uid="{00000000-0005-0000-0000-00003F140000}"/>
    <cellStyle name="Normal 10 2 10 28 2 8" xfId="5184" xr:uid="{00000000-0005-0000-0000-000040140000}"/>
    <cellStyle name="Normal 10 2 10 28 2 9" xfId="5185" xr:uid="{00000000-0005-0000-0000-000041140000}"/>
    <cellStyle name="Normal 10 2 10 28 3" xfId="5186" xr:uid="{00000000-0005-0000-0000-000042140000}"/>
    <cellStyle name="Normal 10 2 10 28 3 10" xfId="5187" xr:uid="{00000000-0005-0000-0000-000043140000}"/>
    <cellStyle name="Normal 10 2 10 28 3 2" xfId="5188" xr:uid="{00000000-0005-0000-0000-000044140000}"/>
    <cellStyle name="Normal 10 2 10 28 3 3" xfId="5189" xr:uid="{00000000-0005-0000-0000-000045140000}"/>
    <cellStyle name="Normal 10 2 10 28 3 4" xfId="5190" xr:uid="{00000000-0005-0000-0000-000046140000}"/>
    <cellStyle name="Normal 10 2 10 28 3 5" xfId="5191" xr:uid="{00000000-0005-0000-0000-000047140000}"/>
    <cellStyle name="Normal 10 2 10 28 3 6" xfId="5192" xr:uid="{00000000-0005-0000-0000-000048140000}"/>
    <cellStyle name="Normal 10 2 10 28 3 7" xfId="5193" xr:uid="{00000000-0005-0000-0000-000049140000}"/>
    <cellStyle name="Normal 10 2 10 28 3 8" xfId="5194" xr:uid="{00000000-0005-0000-0000-00004A140000}"/>
    <cellStyle name="Normal 10 2 10 28 3 9" xfId="5195" xr:uid="{00000000-0005-0000-0000-00004B140000}"/>
    <cellStyle name="Normal 10 2 10 28 4" xfId="5196" xr:uid="{00000000-0005-0000-0000-00004C140000}"/>
    <cellStyle name="Normal 10 2 10 28 4 10" xfId="5197" xr:uid="{00000000-0005-0000-0000-00004D140000}"/>
    <cellStyle name="Normal 10 2 10 28 4 2" xfId="5198" xr:uid="{00000000-0005-0000-0000-00004E140000}"/>
    <cellStyle name="Normal 10 2 10 28 4 3" xfId="5199" xr:uid="{00000000-0005-0000-0000-00004F140000}"/>
    <cellStyle name="Normal 10 2 10 28 4 4" xfId="5200" xr:uid="{00000000-0005-0000-0000-000050140000}"/>
    <cellStyle name="Normal 10 2 10 28 4 5" xfId="5201" xr:uid="{00000000-0005-0000-0000-000051140000}"/>
    <cellStyle name="Normal 10 2 10 28 4 6" xfId="5202" xr:uid="{00000000-0005-0000-0000-000052140000}"/>
    <cellStyle name="Normal 10 2 10 28 4 7" xfId="5203" xr:uid="{00000000-0005-0000-0000-000053140000}"/>
    <cellStyle name="Normal 10 2 10 28 4 8" xfId="5204" xr:uid="{00000000-0005-0000-0000-000054140000}"/>
    <cellStyle name="Normal 10 2 10 28 4 9" xfId="5205" xr:uid="{00000000-0005-0000-0000-000055140000}"/>
    <cellStyle name="Normal 10 2 10 28 5" xfId="5206" xr:uid="{00000000-0005-0000-0000-000056140000}"/>
    <cellStyle name="Normal 10 2 10 28 5 10" xfId="5207" xr:uid="{00000000-0005-0000-0000-000057140000}"/>
    <cellStyle name="Normal 10 2 10 28 5 2" xfId="5208" xr:uid="{00000000-0005-0000-0000-000058140000}"/>
    <cellStyle name="Normal 10 2 10 28 5 3" xfId="5209" xr:uid="{00000000-0005-0000-0000-000059140000}"/>
    <cellStyle name="Normal 10 2 10 28 5 4" xfId="5210" xr:uid="{00000000-0005-0000-0000-00005A140000}"/>
    <cellStyle name="Normal 10 2 10 28 5 5" xfId="5211" xr:uid="{00000000-0005-0000-0000-00005B140000}"/>
    <cellStyle name="Normal 10 2 10 28 5 6" xfId="5212" xr:uid="{00000000-0005-0000-0000-00005C140000}"/>
    <cellStyle name="Normal 10 2 10 28 5 7" xfId="5213" xr:uid="{00000000-0005-0000-0000-00005D140000}"/>
    <cellStyle name="Normal 10 2 10 28 5 8" xfId="5214" xr:uid="{00000000-0005-0000-0000-00005E140000}"/>
    <cellStyle name="Normal 10 2 10 28 5 9" xfId="5215" xr:uid="{00000000-0005-0000-0000-00005F140000}"/>
    <cellStyle name="Normal 10 2 10 28 6" xfId="5216" xr:uid="{00000000-0005-0000-0000-000060140000}"/>
    <cellStyle name="Normal 10 2 10 28 7" xfId="5217" xr:uid="{00000000-0005-0000-0000-000061140000}"/>
    <cellStyle name="Normal 10 2 10 28 8" xfId="5218" xr:uid="{00000000-0005-0000-0000-000062140000}"/>
    <cellStyle name="Normal 10 2 10 28 9" xfId="5219" xr:uid="{00000000-0005-0000-0000-000063140000}"/>
    <cellStyle name="Normal 10 2 10 29" xfId="5220" xr:uid="{00000000-0005-0000-0000-000064140000}"/>
    <cellStyle name="Normal 10 2 10 29 10" xfId="5221" xr:uid="{00000000-0005-0000-0000-000065140000}"/>
    <cellStyle name="Normal 10 2 10 29 11" xfId="5222" xr:uid="{00000000-0005-0000-0000-000066140000}"/>
    <cellStyle name="Normal 10 2 10 29 12" xfId="5223" xr:uid="{00000000-0005-0000-0000-000067140000}"/>
    <cellStyle name="Normal 10 2 10 29 13" xfId="5224" xr:uid="{00000000-0005-0000-0000-000068140000}"/>
    <cellStyle name="Normal 10 2 10 29 14" xfId="5225" xr:uid="{00000000-0005-0000-0000-000069140000}"/>
    <cellStyle name="Normal 10 2 10 29 2" xfId="5226" xr:uid="{00000000-0005-0000-0000-00006A140000}"/>
    <cellStyle name="Normal 10 2 10 29 2 10" xfId="5227" xr:uid="{00000000-0005-0000-0000-00006B140000}"/>
    <cellStyle name="Normal 10 2 10 29 2 2" xfId="5228" xr:uid="{00000000-0005-0000-0000-00006C140000}"/>
    <cellStyle name="Normal 10 2 10 29 2 3" xfId="5229" xr:uid="{00000000-0005-0000-0000-00006D140000}"/>
    <cellStyle name="Normal 10 2 10 29 2 4" xfId="5230" xr:uid="{00000000-0005-0000-0000-00006E140000}"/>
    <cellStyle name="Normal 10 2 10 29 2 5" xfId="5231" xr:uid="{00000000-0005-0000-0000-00006F140000}"/>
    <cellStyle name="Normal 10 2 10 29 2 6" xfId="5232" xr:uid="{00000000-0005-0000-0000-000070140000}"/>
    <cellStyle name="Normal 10 2 10 29 2 7" xfId="5233" xr:uid="{00000000-0005-0000-0000-000071140000}"/>
    <cellStyle name="Normal 10 2 10 29 2 8" xfId="5234" xr:uid="{00000000-0005-0000-0000-000072140000}"/>
    <cellStyle name="Normal 10 2 10 29 2 9" xfId="5235" xr:uid="{00000000-0005-0000-0000-000073140000}"/>
    <cellStyle name="Normal 10 2 10 29 3" xfId="5236" xr:uid="{00000000-0005-0000-0000-000074140000}"/>
    <cellStyle name="Normal 10 2 10 29 3 10" xfId="5237" xr:uid="{00000000-0005-0000-0000-000075140000}"/>
    <cellStyle name="Normal 10 2 10 29 3 2" xfId="5238" xr:uid="{00000000-0005-0000-0000-000076140000}"/>
    <cellStyle name="Normal 10 2 10 29 3 3" xfId="5239" xr:uid="{00000000-0005-0000-0000-000077140000}"/>
    <cellStyle name="Normal 10 2 10 29 3 4" xfId="5240" xr:uid="{00000000-0005-0000-0000-000078140000}"/>
    <cellStyle name="Normal 10 2 10 29 3 5" xfId="5241" xr:uid="{00000000-0005-0000-0000-000079140000}"/>
    <cellStyle name="Normal 10 2 10 29 3 6" xfId="5242" xr:uid="{00000000-0005-0000-0000-00007A140000}"/>
    <cellStyle name="Normal 10 2 10 29 3 7" xfId="5243" xr:uid="{00000000-0005-0000-0000-00007B140000}"/>
    <cellStyle name="Normal 10 2 10 29 3 8" xfId="5244" xr:uid="{00000000-0005-0000-0000-00007C140000}"/>
    <cellStyle name="Normal 10 2 10 29 3 9" xfId="5245" xr:uid="{00000000-0005-0000-0000-00007D140000}"/>
    <cellStyle name="Normal 10 2 10 29 4" xfId="5246" xr:uid="{00000000-0005-0000-0000-00007E140000}"/>
    <cellStyle name="Normal 10 2 10 29 4 10" xfId="5247" xr:uid="{00000000-0005-0000-0000-00007F140000}"/>
    <cellStyle name="Normal 10 2 10 29 4 2" xfId="5248" xr:uid="{00000000-0005-0000-0000-000080140000}"/>
    <cellStyle name="Normal 10 2 10 29 4 3" xfId="5249" xr:uid="{00000000-0005-0000-0000-000081140000}"/>
    <cellStyle name="Normal 10 2 10 29 4 4" xfId="5250" xr:uid="{00000000-0005-0000-0000-000082140000}"/>
    <cellStyle name="Normal 10 2 10 29 4 5" xfId="5251" xr:uid="{00000000-0005-0000-0000-000083140000}"/>
    <cellStyle name="Normal 10 2 10 29 4 6" xfId="5252" xr:uid="{00000000-0005-0000-0000-000084140000}"/>
    <cellStyle name="Normal 10 2 10 29 4 7" xfId="5253" xr:uid="{00000000-0005-0000-0000-000085140000}"/>
    <cellStyle name="Normal 10 2 10 29 4 8" xfId="5254" xr:uid="{00000000-0005-0000-0000-000086140000}"/>
    <cellStyle name="Normal 10 2 10 29 4 9" xfId="5255" xr:uid="{00000000-0005-0000-0000-000087140000}"/>
    <cellStyle name="Normal 10 2 10 29 5" xfId="5256" xr:uid="{00000000-0005-0000-0000-000088140000}"/>
    <cellStyle name="Normal 10 2 10 29 5 10" xfId="5257" xr:uid="{00000000-0005-0000-0000-000089140000}"/>
    <cellStyle name="Normal 10 2 10 29 5 2" xfId="5258" xr:uid="{00000000-0005-0000-0000-00008A140000}"/>
    <cellStyle name="Normal 10 2 10 29 5 3" xfId="5259" xr:uid="{00000000-0005-0000-0000-00008B140000}"/>
    <cellStyle name="Normal 10 2 10 29 5 4" xfId="5260" xr:uid="{00000000-0005-0000-0000-00008C140000}"/>
    <cellStyle name="Normal 10 2 10 29 5 5" xfId="5261" xr:uid="{00000000-0005-0000-0000-00008D140000}"/>
    <cellStyle name="Normal 10 2 10 29 5 6" xfId="5262" xr:uid="{00000000-0005-0000-0000-00008E140000}"/>
    <cellStyle name="Normal 10 2 10 29 5 7" xfId="5263" xr:uid="{00000000-0005-0000-0000-00008F140000}"/>
    <cellStyle name="Normal 10 2 10 29 5 8" xfId="5264" xr:uid="{00000000-0005-0000-0000-000090140000}"/>
    <cellStyle name="Normal 10 2 10 29 5 9" xfId="5265" xr:uid="{00000000-0005-0000-0000-000091140000}"/>
    <cellStyle name="Normal 10 2 10 29 6" xfId="5266" xr:uid="{00000000-0005-0000-0000-000092140000}"/>
    <cellStyle name="Normal 10 2 10 29 7" xfId="5267" xr:uid="{00000000-0005-0000-0000-000093140000}"/>
    <cellStyle name="Normal 10 2 10 29 8" xfId="5268" xr:uid="{00000000-0005-0000-0000-000094140000}"/>
    <cellStyle name="Normal 10 2 10 29 9" xfId="5269" xr:uid="{00000000-0005-0000-0000-000095140000}"/>
    <cellStyle name="Normal 10 2 10 3" xfId="5270" xr:uid="{00000000-0005-0000-0000-000096140000}"/>
    <cellStyle name="Normal 10 2 10 3 10" xfId="5271" xr:uid="{00000000-0005-0000-0000-000097140000}"/>
    <cellStyle name="Normal 10 2 10 3 11" xfId="5272" xr:uid="{00000000-0005-0000-0000-000098140000}"/>
    <cellStyle name="Normal 10 2 10 3 12" xfId="5273" xr:uid="{00000000-0005-0000-0000-000099140000}"/>
    <cellStyle name="Normal 10 2 10 3 13" xfId="5274" xr:uid="{00000000-0005-0000-0000-00009A140000}"/>
    <cellStyle name="Normal 10 2 10 3 14" xfId="5275" xr:uid="{00000000-0005-0000-0000-00009B140000}"/>
    <cellStyle name="Normal 10 2 10 3 15" xfId="5276" xr:uid="{00000000-0005-0000-0000-00009C140000}"/>
    <cellStyle name="Normal 10 2 10 3 2" xfId="5277" xr:uid="{00000000-0005-0000-0000-00009D140000}"/>
    <cellStyle name="Normal 10 2 10 3 2 10" xfId="5278" xr:uid="{00000000-0005-0000-0000-00009E140000}"/>
    <cellStyle name="Normal 10 2 10 3 2 2" xfId="5279" xr:uid="{00000000-0005-0000-0000-00009F140000}"/>
    <cellStyle name="Normal 10 2 10 3 2 3" xfId="5280" xr:uid="{00000000-0005-0000-0000-0000A0140000}"/>
    <cellStyle name="Normal 10 2 10 3 2 4" xfId="5281" xr:uid="{00000000-0005-0000-0000-0000A1140000}"/>
    <cellStyle name="Normal 10 2 10 3 2 5" xfId="5282" xr:uid="{00000000-0005-0000-0000-0000A2140000}"/>
    <cellStyle name="Normal 10 2 10 3 2 6" xfId="5283" xr:uid="{00000000-0005-0000-0000-0000A3140000}"/>
    <cellStyle name="Normal 10 2 10 3 2 7" xfId="5284" xr:uid="{00000000-0005-0000-0000-0000A4140000}"/>
    <cellStyle name="Normal 10 2 10 3 2 8" xfId="5285" xr:uid="{00000000-0005-0000-0000-0000A5140000}"/>
    <cellStyle name="Normal 10 2 10 3 2 9" xfId="5286" xr:uid="{00000000-0005-0000-0000-0000A6140000}"/>
    <cellStyle name="Normal 10 2 10 3 3" xfId="5287" xr:uid="{00000000-0005-0000-0000-0000A7140000}"/>
    <cellStyle name="Normal 10 2 10 3 3 10" xfId="5288" xr:uid="{00000000-0005-0000-0000-0000A8140000}"/>
    <cellStyle name="Normal 10 2 10 3 3 2" xfId="5289" xr:uid="{00000000-0005-0000-0000-0000A9140000}"/>
    <cellStyle name="Normal 10 2 10 3 3 3" xfId="5290" xr:uid="{00000000-0005-0000-0000-0000AA140000}"/>
    <cellStyle name="Normal 10 2 10 3 3 4" xfId="5291" xr:uid="{00000000-0005-0000-0000-0000AB140000}"/>
    <cellStyle name="Normal 10 2 10 3 3 5" xfId="5292" xr:uid="{00000000-0005-0000-0000-0000AC140000}"/>
    <cellStyle name="Normal 10 2 10 3 3 6" xfId="5293" xr:uid="{00000000-0005-0000-0000-0000AD140000}"/>
    <cellStyle name="Normal 10 2 10 3 3 7" xfId="5294" xr:uid="{00000000-0005-0000-0000-0000AE140000}"/>
    <cellStyle name="Normal 10 2 10 3 3 8" xfId="5295" xr:uid="{00000000-0005-0000-0000-0000AF140000}"/>
    <cellStyle name="Normal 10 2 10 3 3 9" xfId="5296" xr:uid="{00000000-0005-0000-0000-0000B0140000}"/>
    <cellStyle name="Normal 10 2 10 3 4" xfId="5297" xr:uid="{00000000-0005-0000-0000-0000B1140000}"/>
    <cellStyle name="Normal 10 2 10 3 4 10" xfId="5298" xr:uid="{00000000-0005-0000-0000-0000B2140000}"/>
    <cellStyle name="Normal 10 2 10 3 4 2" xfId="5299" xr:uid="{00000000-0005-0000-0000-0000B3140000}"/>
    <cellStyle name="Normal 10 2 10 3 4 3" xfId="5300" xr:uid="{00000000-0005-0000-0000-0000B4140000}"/>
    <cellStyle name="Normal 10 2 10 3 4 4" xfId="5301" xr:uid="{00000000-0005-0000-0000-0000B5140000}"/>
    <cellStyle name="Normal 10 2 10 3 4 5" xfId="5302" xr:uid="{00000000-0005-0000-0000-0000B6140000}"/>
    <cellStyle name="Normal 10 2 10 3 4 6" xfId="5303" xr:uid="{00000000-0005-0000-0000-0000B7140000}"/>
    <cellStyle name="Normal 10 2 10 3 4 7" xfId="5304" xr:uid="{00000000-0005-0000-0000-0000B8140000}"/>
    <cellStyle name="Normal 10 2 10 3 4 8" xfId="5305" xr:uid="{00000000-0005-0000-0000-0000B9140000}"/>
    <cellStyle name="Normal 10 2 10 3 4 9" xfId="5306" xr:uid="{00000000-0005-0000-0000-0000BA140000}"/>
    <cellStyle name="Normal 10 2 10 3 5" xfId="5307" xr:uid="{00000000-0005-0000-0000-0000BB140000}"/>
    <cellStyle name="Normal 10 2 10 3 5 10" xfId="5308" xr:uid="{00000000-0005-0000-0000-0000BC140000}"/>
    <cellStyle name="Normal 10 2 10 3 5 2" xfId="5309" xr:uid="{00000000-0005-0000-0000-0000BD140000}"/>
    <cellStyle name="Normal 10 2 10 3 5 3" xfId="5310" xr:uid="{00000000-0005-0000-0000-0000BE140000}"/>
    <cellStyle name="Normal 10 2 10 3 5 4" xfId="5311" xr:uid="{00000000-0005-0000-0000-0000BF140000}"/>
    <cellStyle name="Normal 10 2 10 3 5 5" xfId="5312" xr:uid="{00000000-0005-0000-0000-0000C0140000}"/>
    <cellStyle name="Normal 10 2 10 3 5 6" xfId="5313" xr:uid="{00000000-0005-0000-0000-0000C1140000}"/>
    <cellStyle name="Normal 10 2 10 3 5 7" xfId="5314" xr:uid="{00000000-0005-0000-0000-0000C2140000}"/>
    <cellStyle name="Normal 10 2 10 3 5 8" xfId="5315" xr:uid="{00000000-0005-0000-0000-0000C3140000}"/>
    <cellStyle name="Normal 10 2 10 3 5 9" xfId="5316" xr:uid="{00000000-0005-0000-0000-0000C4140000}"/>
    <cellStyle name="Normal 10 2 10 3 6" xfId="5317" xr:uid="{00000000-0005-0000-0000-0000C5140000}"/>
    <cellStyle name="Normal 10 2 10 3 7" xfId="5318" xr:uid="{00000000-0005-0000-0000-0000C6140000}"/>
    <cellStyle name="Normal 10 2 10 3 8" xfId="5319" xr:uid="{00000000-0005-0000-0000-0000C7140000}"/>
    <cellStyle name="Normal 10 2 10 3 9" xfId="5320" xr:uid="{00000000-0005-0000-0000-0000C8140000}"/>
    <cellStyle name="Normal 10 2 10 30" xfId="5321" xr:uid="{00000000-0005-0000-0000-0000C9140000}"/>
    <cellStyle name="Normal 10 2 10 30 10" xfId="5322" xr:uid="{00000000-0005-0000-0000-0000CA140000}"/>
    <cellStyle name="Normal 10 2 10 30 11" xfId="5323" xr:uid="{00000000-0005-0000-0000-0000CB140000}"/>
    <cellStyle name="Normal 10 2 10 30 12" xfId="5324" xr:uid="{00000000-0005-0000-0000-0000CC140000}"/>
    <cellStyle name="Normal 10 2 10 30 13" xfId="5325" xr:uid="{00000000-0005-0000-0000-0000CD140000}"/>
    <cellStyle name="Normal 10 2 10 30 14" xfId="5326" xr:uid="{00000000-0005-0000-0000-0000CE140000}"/>
    <cellStyle name="Normal 10 2 10 30 2" xfId="5327" xr:uid="{00000000-0005-0000-0000-0000CF140000}"/>
    <cellStyle name="Normal 10 2 10 30 2 10" xfId="5328" xr:uid="{00000000-0005-0000-0000-0000D0140000}"/>
    <cellStyle name="Normal 10 2 10 30 2 2" xfId="5329" xr:uid="{00000000-0005-0000-0000-0000D1140000}"/>
    <cellStyle name="Normal 10 2 10 30 2 3" xfId="5330" xr:uid="{00000000-0005-0000-0000-0000D2140000}"/>
    <cellStyle name="Normal 10 2 10 30 2 4" xfId="5331" xr:uid="{00000000-0005-0000-0000-0000D3140000}"/>
    <cellStyle name="Normal 10 2 10 30 2 5" xfId="5332" xr:uid="{00000000-0005-0000-0000-0000D4140000}"/>
    <cellStyle name="Normal 10 2 10 30 2 6" xfId="5333" xr:uid="{00000000-0005-0000-0000-0000D5140000}"/>
    <cellStyle name="Normal 10 2 10 30 2 7" xfId="5334" xr:uid="{00000000-0005-0000-0000-0000D6140000}"/>
    <cellStyle name="Normal 10 2 10 30 2 8" xfId="5335" xr:uid="{00000000-0005-0000-0000-0000D7140000}"/>
    <cellStyle name="Normal 10 2 10 30 2 9" xfId="5336" xr:uid="{00000000-0005-0000-0000-0000D8140000}"/>
    <cellStyle name="Normal 10 2 10 30 3" xfId="5337" xr:uid="{00000000-0005-0000-0000-0000D9140000}"/>
    <cellStyle name="Normal 10 2 10 30 3 10" xfId="5338" xr:uid="{00000000-0005-0000-0000-0000DA140000}"/>
    <cellStyle name="Normal 10 2 10 30 3 2" xfId="5339" xr:uid="{00000000-0005-0000-0000-0000DB140000}"/>
    <cellStyle name="Normal 10 2 10 30 3 3" xfId="5340" xr:uid="{00000000-0005-0000-0000-0000DC140000}"/>
    <cellStyle name="Normal 10 2 10 30 3 4" xfId="5341" xr:uid="{00000000-0005-0000-0000-0000DD140000}"/>
    <cellStyle name="Normal 10 2 10 30 3 5" xfId="5342" xr:uid="{00000000-0005-0000-0000-0000DE140000}"/>
    <cellStyle name="Normal 10 2 10 30 3 6" xfId="5343" xr:uid="{00000000-0005-0000-0000-0000DF140000}"/>
    <cellStyle name="Normal 10 2 10 30 3 7" xfId="5344" xr:uid="{00000000-0005-0000-0000-0000E0140000}"/>
    <cellStyle name="Normal 10 2 10 30 3 8" xfId="5345" xr:uid="{00000000-0005-0000-0000-0000E1140000}"/>
    <cellStyle name="Normal 10 2 10 30 3 9" xfId="5346" xr:uid="{00000000-0005-0000-0000-0000E2140000}"/>
    <cellStyle name="Normal 10 2 10 30 4" xfId="5347" xr:uid="{00000000-0005-0000-0000-0000E3140000}"/>
    <cellStyle name="Normal 10 2 10 30 4 10" xfId="5348" xr:uid="{00000000-0005-0000-0000-0000E4140000}"/>
    <cellStyle name="Normal 10 2 10 30 4 2" xfId="5349" xr:uid="{00000000-0005-0000-0000-0000E5140000}"/>
    <cellStyle name="Normal 10 2 10 30 4 3" xfId="5350" xr:uid="{00000000-0005-0000-0000-0000E6140000}"/>
    <cellStyle name="Normal 10 2 10 30 4 4" xfId="5351" xr:uid="{00000000-0005-0000-0000-0000E7140000}"/>
    <cellStyle name="Normal 10 2 10 30 4 5" xfId="5352" xr:uid="{00000000-0005-0000-0000-0000E8140000}"/>
    <cellStyle name="Normal 10 2 10 30 4 6" xfId="5353" xr:uid="{00000000-0005-0000-0000-0000E9140000}"/>
    <cellStyle name="Normal 10 2 10 30 4 7" xfId="5354" xr:uid="{00000000-0005-0000-0000-0000EA140000}"/>
    <cellStyle name="Normal 10 2 10 30 4 8" xfId="5355" xr:uid="{00000000-0005-0000-0000-0000EB140000}"/>
    <cellStyle name="Normal 10 2 10 30 4 9" xfId="5356" xr:uid="{00000000-0005-0000-0000-0000EC140000}"/>
    <cellStyle name="Normal 10 2 10 30 5" xfId="5357" xr:uid="{00000000-0005-0000-0000-0000ED140000}"/>
    <cellStyle name="Normal 10 2 10 30 5 10" xfId="5358" xr:uid="{00000000-0005-0000-0000-0000EE140000}"/>
    <cellStyle name="Normal 10 2 10 30 5 2" xfId="5359" xr:uid="{00000000-0005-0000-0000-0000EF140000}"/>
    <cellStyle name="Normal 10 2 10 30 5 3" xfId="5360" xr:uid="{00000000-0005-0000-0000-0000F0140000}"/>
    <cellStyle name="Normal 10 2 10 30 5 4" xfId="5361" xr:uid="{00000000-0005-0000-0000-0000F1140000}"/>
    <cellStyle name="Normal 10 2 10 30 5 5" xfId="5362" xr:uid="{00000000-0005-0000-0000-0000F2140000}"/>
    <cellStyle name="Normal 10 2 10 30 5 6" xfId="5363" xr:uid="{00000000-0005-0000-0000-0000F3140000}"/>
    <cellStyle name="Normal 10 2 10 30 5 7" xfId="5364" xr:uid="{00000000-0005-0000-0000-0000F4140000}"/>
    <cellStyle name="Normal 10 2 10 30 5 8" xfId="5365" xr:uid="{00000000-0005-0000-0000-0000F5140000}"/>
    <cellStyle name="Normal 10 2 10 30 5 9" xfId="5366" xr:uid="{00000000-0005-0000-0000-0000F6140000}"/>
    <cellStyle name="Normal 10 2 10 30 6" xfId="5367" xr:uid="{00000000-0005-0000-0000-0000F7140000}"/>
    <cellStyle name="Normal 10 2 10 30 7" xfId="5368" xr:uid="{00000000-0005-0000-0000-0000F8140000}"/>
    <cellStyle name="Normal 10 2 10 30 8" xfId="5369" xr:uid="{00000000-0005-0000-0000-0000F9140000}"/>
    <cellStyle name="Normal 10 2 10 30 9" xfId="5370" xr:uid="{00000000-0005-0000-0000-0000FA140000}"/>
    <cellStyle name="Normal 10 2 10 31" xfId="5371" xr:uid="{00000000-0005-0000-0000-0000FB140000}"/>
    <cellStyle name="Normal 10 2 10 31 10" xfId="5372" xr:uid="{00000000-0005-0000-0000-0000FC140000}"/>
    <cellStyle name="Normal 10 2 10 31 11" xfId="5373" xr:uid="{00000000-0005-0000-0000-0000FD140000}"/>
    <cellStyle name="Normal 10 2 10 31 12" xfId="5374" xr:uid="{00000000-0005-0000-0000-0000FE140000}"/>
    <cellStyle name="Normal 10 2 10 31 13" xfId="5375" xr:uid="{00000000-0005-0000-0000-0000FF140000}"/>
    <cellStyle name="Normal 10 2 10 31 14" xfId="5376" xr:uid="{00000000-0005-0000-0000-000000150000}"/>
    <cellStyle name="Normal 10 2 10 31 2" xfId="5377" xr:uid="{00000000-0005-0000-0000-000001150000}"/>
    <cellStyle name="Normal 10 2 10 31 2 10" xfId="5378" xr:uid="{00000000-0005-0000-0000-000002150000}"/>
    <cellStyle name="Normal 10 2 10 31 2 2" xfId="5379" xr:uid="{00000000-0005-0000-0000-000003150000}"/>
    <cellStyle name="Normal 10 2 10 31 2 3" xfId="5380" xr:uid="{00000000-0005-0000-0000-000004150000}"/>
    <cellStyle name="Normal 10 2 10 31 2 4" xfId="5381" xr:uid="{00000000-0005-0000-0000-000005150000}"/>
    <cellStyle name="Normal 10 2 10 31 2 5" xfId="5382" xr:uid="{00000000-0005-0000-0000-000006150000}"/>
    <cellStyle name="Normal 10 2 10 31 2 6" xfId="5383" xr:uid="{00000000-0005-0000-0000-000007150000}"/>
    <cellStyle name="Normal 10 2 10 31 2 7" xfId="5384" xr:uid="{00000000-0005-0000-0000-000008150000}"/>
    <cellStyle name="Normal 10 2 10 31 2 8" xfId="5385" xr:uid="{00000000-0005-0000-0000-000009150000}"/>
    <cellStyle name="Normal 10 2 10 31 2 9" xfId="5386" xr:uid="{00000000-0005-0000-0000-00000A150000}"/>
    <cellStyle name="Normal 10 2 10 31 3" xfId="5387" xr:uid="{00000000-0005-0000-0000-00000B150000}"/>
    <cellStyle name="Normal 10 2 10 31 3 10" xfId="5388" xr:uid="{00000000-0005-0000-0000-00000C150000}"/>
    <cellStyle name="Normal 10 2 10 31 3 2" xfId="5389" xr:uid="{00000000-0005-0000-0000-00000D150000}"/>
    <cellStyle name="Normal 10 2 10 31 3 3" xfId="5390" xr:uid="{00000000-0005-0000-0000-00000E150000}"/>
    <cellStyle name="Normal 10 2 10 31 3 4" xfId="5391" xr:uid="{00000000-0005-0000-0000-00000F150000}"/>
    <cellStyle name="Normal 10 2 10 31 3 5" xfId="5392" xr:uid="{00000000-0005-0000-0000-000010150000}"/>
    <cellStyle name="Normal 10 2 10 31 3 6" xfId="5393" xr:uid="{00000000-0005-0000-0000-000011150000}"/>
    <cellStyle name="Normal 10 2 10 31 3 7" xfId="5394" xr:uid="{00000000-0005-0000-0000-000012150000}"/>
    <cellStyle name="Normal 10 2 10 31 3 8" xfId="5395" xr:uid="{00000000-0005-0000-0000-000013150000}"/>
    <cellStyle name="Normal 10 2 10 31 3 9" xfId="5396" xr:uid="{00000000-0005-0000-0000-000014150000}"/>
    <cellStyle name="Normal 10 2 10 31 4" xfId="5397" xr:uid="{00000000-0005-0000-0000-000015150000}"/>
    <cellStyle name="Normal 10 2 10 31 4 10" xfId="5398" xr:uid="{00000000-0005-0000-0000-000016150000}"/>
    <cellStyle name="Normal 10 2 10 31 4 2" xfId="5399" xr:uid="{00000000-0005-0000-0000-000017150000}"/>
    <cellStyle name="Normal 10 2 10 31 4 3" xfId="5400" xr:uid="{00000000-0005-0000-0000-000018150000}"/>
    <cellStyle name="Normal 10 2 10 31 4 4" xfId="5401" xr:uid="{00000000-0005-0000-0000-000019150000}"/>
    <cellStyle name="Normal 10 2 10 31 4 5" xfId="5402" xr:uid="{00000000-0005-0000-0000-00001A150000}"/>
    <cellStyle name="Normal 10 2 10 31 4 6" xfId="5403" xr:uid="{00000000-0005-0000-0000-00001B150000}"/>
    <cellStyle name="Normal 10 2 10 31 4 7" xfId="5404" xr:uid="{00000000-0005-0000-0000-00001C150000}"/>
    <cellStyle name="Normal 10 2 10 31 4 8" xfId="5405" xr:uid="{00000000-0005-0000-0000-00001D150000}"/>
    <cellStyle name="Normal 10 2 10 31 4 9" xfId="5406" xr:uid="{00000000-0005-0000-0000-00001E150000}"/>
    <cellStyle name="Normal 10 2 10 31 5" xfId="5407" xr:uid="{00000000-0005-0000-0000-00001F150000}"/>
    <cellStyle name="Normal 10 2 10 31 5 10" xfId="5408" xr:uid="{00000000-0005-0000-0000-000020150000}"/>
    <cellStyle name="Normal 10 2 10 31 5 2" xfId="5409" xr:uid="{00000000-0005-0000-0000-000021150000}"/>
    <cellStyle name="Normal 10 2 10 31 5 3" xfId="5410" xr:uid="{00000000-0005-0000-0000-000022150000}"/>
    <cellStyle name="Normal 10 2 10 31 5 4" xfId="5411" xr:uid="{00000000-0005-0000-0000-000023150000}"/>
    <cellStyle name="Normal 10 2 10 31 5 5" xfId="5412" xr:uid="{00000000-0005-0000-0000-000024150000}"/>
    <cellStyle name="Normal 10 2 10 31 5 6" xfId="5413" xr:uid="{00000000-0005-0000-0000-000025150000}"/>
    <cellStyle name="Normal 10 2 10 31 5 7" xfId="5414" xr:uid="{00000000-0005-0000-0000-000026150000}"/>
    <cellStyle name="Normal 10 2 10 31 5 8" xfId="5415" xr:uid="{00000000-0005-0000-0000-000027150000}"/>
    <cellStyle name="Normal 10 2 10 31 5 9" xfId="5416" xr:uid="{00000000-0005-0000-0000-000028150000}"/>
    <cellStyle name="Normal 10 2 10 31 6" xfId="5417" xr:uid="{00000000-0005-0000-0000-000029150000}"/>
    <cellStyle name="Normal 10 2 10 31 7" xfId="5418" xr:uid="{00000000-0005-0000-0000-00002A150000}"/>
    <cellStyle name="Normal 10 2 10 31 8" xfId="5419" xr:uid="{00000000-0005-0000-0000-00002B150000}"/>
    <cellStyle name="Normal 10 2 10 31 9" xfId="5420" xr:uid="{00000000-0005-0000-0000-00002C150000}"/>
    <cellStyle name="Normal 10 2 10 32" xfId="5421" xr:uid="{00000000-0005-0000-0000-00002D150000}"/>
    <cellStyle name="Normal 10 2 10 32 10" xfId="5422" xr:uid="{00000000-0005-0000-0000-00002E150000}"/>
    <cellStyle name="Normal 10 2 10 32 11" xfId="5423" xr:uid="{00000000-0005-0000-0000-00002F150000}"/>
    <cellStyle name="Normal 10 2 10 32 12" xfId="5424" xr:uid="{00000000-0005-0000-0000-000030150000}"/>
    <cellStyle name="Normal 10 2 10 32 13" xfId="5425" xr:uid="{00000000-0005-0000-0000-000031150000}"/>
    <cellStyle name="Normal 10 2 10 32 14" xfId="5426" xr:uid="{00000000-0005-0000-0000-000032150000}"/>
    <cellStyle name="Normal 10 2 10 32 2" xfId="5427" xr:uid="{00000000-0005-0000-0000-000033150000}"/>
    <cellStyle name="Normal 10 2 10 32 2 10" xfId="5428" xr:uid="{00000000-0005-0000-0000-000034150000}"/>
    <cellStyle name="Normal 10 2 10 32 2 2" xfId="5429" xr:uid="{00000000-0005-0000-0000-000035150000}"/>
    <cellStyle name="Normal 10 2 10 32 2 3" xfId="5430" xr:uid="{00000000-0005-0000-0000-000036150000}"/>
    <cellStyle name="Normal 10 2 10 32 2 4" xfId="5431" xr:uid="{00000000-0005-0000-0000-000037150000}"/>
    <cellStyle name="Normal 10 2 10 32 2 5" xfId="5432" xr:uid="{00000000-0005-0000-0000-000038150000}"/>
    <cellStyle name="Normal 10 2 10 32 2 6" xfId="5433" xr:uid="{00000000-0005-0000-0000-000039150000}"/>
    <cellStyle name="Normal 10 2 10 32 2 7" xfId="5434" xr:uid="{00000000-0005-0000-0000-00003A150000}"/>
    <cellStyle name="Normal 10 2 10 32 2 8" xfId="5435" xr:uid="{00000000-0005-0000-0000-00003B150000}"/>
    <cellStyle name="Normal 10 2 10 32 2 9" xfId="5436" xr:uid="{00000000-0005-0000-0000-00003C150000}"/>
    <cellStyle name="Normal 10 2 10 32 3" xfId="5437" xr:uid="{00000000-0005-0000-0000-00003D150000}"/>
    <cellStyle name="Normal 10 2 10 32 3 10" xfId="5438" xr:uid="{00000000-0005-0000-0000-00003E150000}"/>
    <cellStyle name="Normal 10 2 10 32 3 2" xfId="5439" xr:uid="{00000000-0005-0000-0000-00003F150000}"/>
    <cellStyle name="Normal 10 2 10 32 3 3" xfId="5440" xr:uid="{00000000-0005-0000-0000-000040150000}"/>
    <cellStyle name="Normal 10 2 10 32 3 4" xfId="5441" xr:uid="{00000000-0005-0000-0000-000041150000}"/>
    <cellStyle name="Normal 10 2 10 32 3 5" xfId="5442" xr:uid="{00000000-0005-0000-0000-000042150000}"/>
    <cellStyle name="Normal 10 2 10 32 3 6" xfId="5443" xr:uid="{00000000-0005-0000-0000-000043150000}"/>
    <cellStyle name="Normal 10 2 10 32 3 7" xfId="5444" xr:uid="{00000000-0005-0000-0000-000044150000}"/>
    <cellStyle name="Normal 10 2 10 32 3 8" xfId="5445" xr:uid="{00000000-0005-0000-0000-000045150000}"/>
    <cellStyle name="Normal 10 2 10 32 3 9" xfId="5446" xr:uid="{00000000-0005-0000-0000-000046150000}"/>
    <cellStyle name="Normal 10 2 10 32 4" xfId="5447" xr:uid="{00000000-0005-0000-0000-000047150000}"/>
    <cellStyle name="Normal 10 2 10 32 4 10" xfId="5448" xr:uid="{00000000-0005-0000-0000-000048150000}"/>
    <cellStyle name="Normal 10 2 10 32 4 2" xfId="5449" xr:uid="{00000000-0005-0000-0000-000049150000}"/>
    <cellStyle name="Normal 10 2 10 32 4 3" xfId="5450" xr:uid="{00000000-0005-0000-0000-00004A150000}"/>
    <cellStyle name="Normal 10 2 10 32 4 4" xfId="5451" xr:uid="{00000000-0005-0000-0000-00004B150000}"/>
    <cellStyle name="Normal 10 2 10 32 4 5" xfId="5452" xr:uid="{00000000-0005-0000-0000-00004C150000}"/>
    <cellStyle name="Normal 10 2 10 32 4 6" xfId="5453" xr:uid="{00000000-0005-0000-0000-00004D150000}"/>
    <cellStyle name="Normal 10 2 10 32 4 7" xfId="5454" xr:uid="{00000000-0005-0000-0000-00004E150000}"/>
    <cellStyle name="Normal 10 2 10 32 4 8" xfId="5455" xr:uid="{00000000-0005-0000-0000-00004F150000}"/>
    <cellStyle name="Normal 10 2 10 32 4 9" xfId="5456" xr:uid="{00000000-0005-0000-0000-000050150000}"/>
    <cellStyle name="Normal 10 2 10 32 5" xfId="5457" xr:uid="{00000000-0005-0000-0000-000051150000}"/>
    <cellStyle name="Normal 10 2 10 32 5 10" xfId="5458" xr:uid="{00000000-0005-0000-0000-000052150000}"/>
    <cellStyle name="Normal 10 2 10 32 5 2" xfId="5459" xr:uid="{00000000-0005-0000-0000-000053150000}"/>
    <cellStyle name="Normal 10 2 10 32 5 3" xfId="5460" xr:uid="{00000000-0005-0000-0000-000054150000}"/>
    <cellStyle name="Normal 10 2 10 32 5 4" xfId="5461" xr:uid="{00000000-0005-0000-0000-000055150000}"/>
    <cellStyle name="Normal 10 2 10 32 5 5" xfId="5462" xr:uid="{00000000-0005-0000-0000-000056150000}"/>
    <cellStyle name="Normal 10 2 10 32 5 6" xfId="5463" xr:uid="{00000000-0005-0000-0000-000057150000}"/>
    <cellStyle name="Normal 10 2 10 32 5 7" xfId="5464" xr:uid="{00000000-0005-0000-0000-000058150000}"/>
    <cellStyle name="Normal 10 2 10 32 5 8" xfId="5465" xr:uid="{00000000-0005-0000-0000-000059150000}"/>
    <cellStyle name="Normal 10 2 10 32 5 9" xfId="5466" xr:uid="{00000000-0005-0000-0000-00005A150000}"/>
    <cellStyle name="Normal 10 2 10 32 6" xfId="5467" xr:uid="{00000000-0005-0000-0000-00005B150000}"/>
    <cellStyle name="Normal 10 2 10 32 7" xfId="5468" xr:uid="{00000000-0005-0000-0000-00005C150000}"/>
    <cellStyle name="Normal 10 2 10 32 8" xfId="5469" xr:uid="{00000000-0005-0000-0000-00005D150000}"/>
    <cellStyle name="Normal 10 2 10 32 9" xfId="5470" xr:uid="{00000000-0005-0000-0000-00005E150000}"/>
    <cellStyle name="Normal 10 2 10 33" xfId="5471" xr:uid="{00000000-0005-0000-0000-00005F150000}"/>
    <cellStyle name="Normal 10 2 10 33 10" xfId="5472" xr:uid="{00000000-0005-0000-0000-000060150000}"/>
    <cellStyle name="Normal 10 2 10 33 11" xfId="5473" xr:uid="{00000000-0005-0000-0000-000061150000}"/>
    <cellStyle name="Normal 10 2 10 33 12" xfId="5474" xr:uid="{00000000-0005-0000-0000-000062150000}"/>
    <cellStyle name="Normal 10 2 10 33 13" xfId="5475" xr:uid="{00000000-0005-0000-0000-000063150000}"/>
    <cellStyle name="Normal 10 2 10 33 14" xfId="5476" xr:uid="{00000000-0005-0000-0000-000064150000}"/>
    <cellStyle name="Normal 10 2 10 33 2" xfId="5477" xr:uid="{00000000-0005-0000-0000-000065150000}"/>
    <cellStyle name="Normal 10 2 10 33 2 10" xfId="5478" xr:uid="{00000000-0005-0000-0000-000066150000}"/>
    <cellStyle name="Normal 10 2 10 33 2 2" xfId="5479" xr:uid="{00000000-0005-0000-0000-000067150000}"/>
    <cellStyle name="Normal 10 2 10 33 2 3" xfId="5480" xr:uid="{00000000-0005-0000-0000-000068150000}"/>
    <cellStyle name="Normal 10 2 10 33 2 4" xfId="5481" xr:uid="{00000000-0005-0000-0000-000069150000}"/>
    <cellStyle name="Normal 10 2 10 33 2 5" xfId="5482" xr:uid="{00000000-0005-0000-0000-00006A150000}"/>
    <cellStyle name="Normal 10 2 10 33 2 6" xfId="5483" xr:uid="{00000000-0005-0000-0000-00006B150000}"/>
    <cellStyle name="Normal 10 2 10 33 2 7" xfId="5484" xr:uid="{00000000-0005-0000-0000-00006C150000}"/>
    <cellStyle name="Normal 10 2 10 33 2 8" xfId="5485" xr:uid="{00000000-0005-0000-0000-00006D150000}"/>
    <cellStyle name="Normal 10 2 10 33 2 9" xfId="5486" xr:uid="{00000000-0005-0000-0000-00006E150000}"/>
    <cellStyle name="Normal 10 2 10 33 3" xfId="5487" xr:uid="{00000000-0005-0000-0000-00006F150000}"/>
    <cellStyle name="Normal 10 2 10 33 3 10" xfId="5488" xr:uid="{00000000-0005-0000-0000-000070150000}"/>
    <cellStyle name="Normal 10 2 10 33 3 2" xfId="5489" xr:uid="{00000000-0005-0000-0000-000071150000}"/>
    <cellStyle name="Normal 10 2 10 33 3 3" xfId="5490" xr:uid="{00000000-0005-0000-0000-000072150000}"/>
    <cellStyle name="Normal 10 2 10 33 3 4" xfId="5491" xr:uid="{00000000-0005-0000-0000-000073150000}"/>
    <cellStyle name="Normal 10 2 10 33 3 5" xfId="5492" xr:uid="{00000000-0005-0000-0000-000074150000}"/>
    <cellStyle name="Normal 10 2 10 33 3 6" xfId="5493" xr:uid="{00000000-0005-0000-0000-000075150000}"/>
    <cellStyle name="Normal 10 2 10 33 3 7" xfId="5494" xr:uid="{00000000-0005-0000-0000-000076150000}"/>
    <cellStyle name="Normal 10 2 10 33 3 8" xfId="5495" xr:uid="{00000000-0005-0000-0000-000077150000}"/>
    <cellStyle name="Normal 10 2 10 33 3 9" xfId="5496" xr:uid="{00000000-0005-0000-0000-000078150000}"/>
    <cellStyle name="Normal 10 2 10 33 4" xfId="5497" xr:uid="{00000000-0005-0000-0000-000079150000}"/>
    <cellStyle name="Normal 10 2 10 33 4 10" xfId="5498" xr:uid="{00000000-0005-0000-0000-00007A150000}"/>
    <cellStyle name="Normal 10 2 10 33 4 2" xfId="5499" xr:uid="{00000000-0005-0000-0000-00007B150000}"/>
    <cellStyle name="Normal 10 2 10 33 4 3" xfId="5500" xr:uid="{00000000-0005-0000-0000-00007C150000}"/>
    <cellStyle name="Normal 10 2 10 33 4 4" xfId="5501" xr:uid="{00000000-0005-0000-0000-00007D150000}"/>
    <cellStyle name="Normal 10 2 10 33 4 5" xfId="5502" xr:uid="{00000000-0005-0000-0000-00007E150000}"/>
    <cellStyle name="Normal 10 2 10 33 4 6" xfId="5503" xr:uid="{00000000-0005-0000-0000-00007F150000}"/>
    <cellStyle name="Normal 10 2 10 33 4 7" xfId="5504" xr:uid="{00000000-0005-0000-0000-000080150000}"/>
    <cellStyle name="Normal 10 2 10 33 4 8" xfId="5505" xr:uid="{00000000-0005-0000-0000-000081150000}"/>
    <cellStyle name="Normal 10 2 10 33 4 9" xfId="5506" xr:uid="{00000000-0005-0000-0000-000082150000}"/>
    <cellStyle name="Normal 10 2 10 33 5" xfId="5507" xr:uid="{00000000-0005-0000-0000-000083150000}"/>
    <cellStyle name="Normal 10 2 10 33 5 10" xfId="5508" xr:uid="{00000000-0005-0000-0000-000084150000}"/>
    <cellStyle name="Normal 10 2 10 33 5 2" xfId="5509" xr:uid="{00000000-0005-0000-0000-000085150000}"/>
    <cellStyle name="Normal 10 2 10 33 5 3" xfId="5510" xr:uid="{00000000-0005-0000-0000-000086150000}"/>
    <cellStyle name="Normal 10 2 10 33 5 4" xfId="5511" xr:uid="{00000000-0005-0000-0000-000087150000}"/>
    <cellStyle name="Normal 10 2 10 33 5 5" xfId="5512" xr:uid="{00000000-0005-0000-0000-000088150000}"/>
    <cellStyle name="Normal 10 2 10 33 5 6" xfId="5513" xr:uid="{00000000-0005-0000-0000-000089150000}"/>
    <cellStyle name="Normal 10 2 10 33 5 7" xfId="5514" xr:uid="{00000000-0005-0000-0000-00008A150000}"/>
    <cellStyle name="Normal 10 2 10 33 5 8" xfId="5515" xr:uid="{00000000-0005-0000-0000-00008B150000}"/>
    <cellStyle name="Normal 10 2 10 33 5 9" xfId="5516" xr:uid="{00000000-0005-0000-0000-00008C150000}"/>
    <cellStyle name="Normal 10 2 10 33 6" xfId="5517" xr:uid="{00000000-0005-0000-0000-00008D150000}"/>
    <cellStyle name="Normal 10 2 10 33 7" xfId="5518" xr:uid="{00000000-0005-0000-0000-00008E150000}"/>
    <cellStyle name="Normal 10 2 10 33 8" xfId="5519" xr:uid="{00000000-0005-0000-0000-00008F150000}"/>
    <cellStyle name="Normal 10 2 10 33 9" xfId="5520" xr:uid="{00000000-0005-0000-0000-000090150000}"/>
    <cellStyle name="Normal 10 2 10 34" xfId="5521" xr:uid="{00000000-0005-0000-0000-000091150000}"/>
    <cellStyle name="Normal 10 2 10 34 10" xfId="5522" xr:uid="{00000000-0005-0000-0000-000092150000}"/>
    <cellStyle name="Normal 10 2 10 34 11" xfId="5523" xr:uid="{00000000-0005-0000-0000-000093150000}"/>
    <cellStyle name="Normal 10 2 10 34 12" xfId="5524" xr:uid="{00000000-0005-0000-0000-000094150000}"/>
    <cellStyle name="Normal 10 2 10 34 13" xfId="5525" xr:uid="{00000000-0005-0000-0000-000095150000}"/>
    <cellStyle name="Normal 10 2 10 34 14" xfId="5526" xr:uid="{00000000-0005-0000-0000-000096150000}"/>
    <cellStyle name="Normal 10 2 10 34 2" xfId="5527" xr:uid="{00000000-0005-0000-0000-000097150000}"/>
    <cellStyle name="Normal 10 2 10 34 2 10" xfId="5528" xr:uid="{00000000-0005-0000-0000-000098150000}"/>
    <cellStyle name="Normal 10 2 10 34 2 2" xfId="5529" xr:uid="{00000000-0005-0000-0000-000099150000}"/>
    <cellStyle name="Normal 10 2 10 34 2 3" xfId="5530" xr:uid="{00000000-0005-0000-0000-00009A150000}"/>
    <cellStyle name="Normal 10 2 10 34 2 4" xfId="5531" xr:uid="{00000000-0005-0000-0000-00009B150000}"/>
    <cellStyle name="Normal 10 2 10 34 2 5" xfId="5532" xr:uid="{00000000-0005-0000-0000-00009C150000}"/>
    <cellStyle name="Normal 10 2 10 34 2 6" xfId="5533" xr:uid="{00000000-0005-0000-0000-00009D150000}"/>
    <cellStyle name="Normal 10 2 10 34 2 7" xfId="5534" xr:uid="{00000000-0005-0000-0000-00009E150000}"/>
    <cellStyle name="Normal 10 2 10 34 2 8" xfId="5535" xr:uid="{00000000-0005-0000-0000-00009F150000}"/>
    <cellStyle name="Normal 10 2 10 34 2 9" xfId="5536" xr:uid="{00000000-0005-0000-0000-0000A0150000}"/>
    <cellStyle name="Normal 10 2 10 34 3" xfId="5537" xr:uid="{00000000-0005-0000-0000-0000A1150000}"/>
    <cellStyle name="Normal 10 2 10 34 3 10" xfId="5538" xr:uid="{00000000-0005-0000-0000-0000A2150000}"/>
    <cellStyle name="Normal 10 2 10 34 3 2" xfId="5539" xr:uid="{00000000-0005-0000-0000-0000A3150000}"/>
    <cellStyle name="Normal 10 2 10 34 3 3" xfId="5540" xr:uid="{00000000-0005-0000-0000-0000A4150000}"/>
    <cellStyle name="Normal 10 2 10 34 3 4" xfId="5541" xr:uid="{00000000-0005-0000-0000-0000A5150000}"/>
    <cellStyle name="Normal 10 2 10 34 3 5" xfId="5542" xr:uid="{00000000-0005-0000-0000-0000A6150000}"/>
    <cellStyle name="Normal 10 2 10 34 3 6" xfId="5543" xr:uid="{00000000-0005-0000-0000-0000A7150000}"/>
    <cellStyle name="Normal 10 2 10 34 3 7" xfId="5544" xr:uid="{00000000-0005-0000-0000-0000A8150000}"/>
    <cellStyle name="Normal 10 2 10 34 3 8" xfId="5545" xr:uid="{00000000-0005-0000-0000-0000A9150000}"/>
    <cellStyle name="Normal 10 2 10 34 3 9" xfId="5546" xr:uid="{00000000-0005-0000-0000-0000AA150000}"/>
    <cellStyle name="Normal 10 2 10 34 4" xfId="5547" xr:uid="{00000000-0005-0000-0000-0000AB150000}"/>
    <cellStyle name="Normal 10 2 10 34 4 10" xfId="5548" xr:uid="{00000000-0005-0000-0000-0000AC150000}"/>
    <cellStyle name="Normal 10 2 10 34 4 2" xfId="5549" xr:uid="{00000000-0005-0000-0000-0000AD150000}"/>
    <cellStyle name="Normal 10 2 10 34 4 3" xfId="5550" xr:uid="{00000000-0005-0000-0000-0000AE150000}"/>
    <cellStyle name="Normal 10 2 10 34 4 4" xfId="5551" xr:uid="{00000000-0005-0000-0000-0000AF150000}"/>
    <cellStyle name="Normal 10 2 10 34 4 5" xfId="5552" xr:uid="{00000000-0005-0000-0000-0000B0150000}"/>
    <cellStyle name="Normal 10 2 10 34 4 6" xfId="5553" xr:uid="{00000000-0005-0000-0000-0000B1150000}"/>
    <cellStyle name="Normal 10 2 10 34 4 7" xfId="5554" xr:uid="{00000000-0005-0000-0000-0000B2150000}"/>
    <cellStyle name="Normal 10 2 10 34 4 8" xfId="5555" xr:uid="{00000000-0005-0000-0000-0000B3150000}"/>
    <cellStyle name="Normal 10 2 10 34 4 9" xfId="5556" xr:uid="{00000000-0005-0000-0000-0000B4150000}"/>
    <cellStyle name="Normal 10 2 10 34 5" xfId="5557" xr:uid="{00000000-0005-0000-0000-0000B5150000}"/>
    <cellStyle name="Normal 10 2 10 34 5 10" xfId="5558" xr:uid="{00000000-0005-0000-0000-0000B6150000}"/>
    <cellStyle name="Normal 10 2 10 34 5 2" xfId="5559" xr:uid="{00000000-0005-0000-0000-0000B7150000}"/>
    <cellStyle name="Normal 10 2 10 34 5 3" xfId="5560" xr:uid="{00000000-0005-0000-0000-0000B8150000}"/>
    <cellStyle name="Normal 10 2 10 34 5 4" xfId="5561" xr:uid="{00000000-0005-0000-0000-0000B9150000}"/>
    <cellStyle name="Normal 10 2 10 34 5 5" xfId="5562" xr:uid="{00000000-0005-0000-0000-0000BA150000}"/>
    <cellStyle name="Normal 10 2 10 34 5 6" xfId="5563" xr:uid="{00000000-0005-0000-0000-0000BB150000}"/>
    <cellStyle name="Normal 10 2 10 34 5 7" xfId="5564" xr:uid="{00000000-0005-0000-0000-0000BC150000}"/>
    <cellStyle name="Normal 10 2 10 34 5 8" xfId="5565" xr:uid="{00000000-0005-0000-0000-0000BD150000}"/>
    <cellStyle name="Normal 10 2 10 34 5 9" xfId="5566" xr:uid="{00000000-0005-0000-0000-0000BE150000}"/>
    <cellStyle name="Normal 10 2 10 34 6" xfId="5567" xr:uid="{00000000-0005-0000-0000-0000BF150000}"/>
    <cellStyle name="Normal 10 2 10 34 7" xfId="5568" xr:uid="{00000000-0005-0000-0000-0000C0150000}"/>
    <cellStyle name="Normal 10 2 10 34 8" xfId="5569" xr:uid="{00000000-0005-0000-0000-0000C1150000}"/>
    <cellStyle name="Normal 10 2 10 34 9" xfId="5570" xr:uid="{00000000-0005-0000-0000-0000C2150000}"/>
    <cellStyle name="Normal 10 2 10 35" xfId="5571" xr:uid="{00000000-0005-0000-0000-0000C3150000}"/>
    <cellStyle name="Normal 10 2 10 35 10" xfId="5572" xr:uid="{00000000-0005-0000-0000-0000C4150000}"/>
    <cellStyle name="Normal 10 2 10 35 2" xfId="5573" xr:uid="{00000000-0005-0000-0000-0000C5150000}"/>
    <cellStyle name="Normal 10 2 10 35 3" xfId="5574" xr:uid="{00000000-0005-0000-0000-0000C6150000}"/>
    <cellStyle name="Normal 10 2 10 35 4" xfId="5575" xr:uid="{00000000-0005-0000-0000-0000C7150000}"/>
    <cellStyle name="Normal 10 2 10 35 5" xfId="5576" xr:uid="{00000000-0005-0000-0000-0000C8150000}"/>
    <cellStyle name="Normal 10 2 10 35 6" xfId="5577" xr:uid="{00000000-0005-0000-0000-0000C9150000}"/>
    <cellStyle name="Normal 10 2 10 35 7" xfId="5578" xr:uid="{00000000-0005-0000-0000-0000CA150000}"/>
    <cellStyle name="Normal 10 2 10 35 8" xfId="5579" xr:uid="{00000000-0005-0000-0000-0000CB150000}"/>
    <cellStyle name="Normal 10 2 10 35 9" xfId="5580" xr:uid="{00000000-0005-0000-0000-0000CC150000}"/>
    <cellStyle name="Normal 10 2 10 36" xfId="5581" xr:uid="{00000000-0005-0000-0000-0000CD150000}"/>
    <cellStyle name="Normal 10 2 10 36 10" xfId="5582" xr:uid="{00000000-0005-0000-0000-0000CE150000}"/>
    <cellStyle name="Normal 10 2 10 36 2" xfId="5583" xr:uid="{00000000-0005-0000-0000-0000CF150000}"/>
    <cellStyle name="Normal 10 2 10 36 3" xfId="5584" xr:uid="{00000000-0005-0000-0000-0000D0150000}"/>
    <cellStyle name="Normal 10 2 10 36 4" xfId="5585" xr:uid="{00000000-0005-0000-0000-0000D1150000}"/>
    <cellStyle name="Normal 10 2 10 36 5" xfId="5586" xr:uid="{00000000-0005-0000-0000-0000D2150000}"/>
    <cellStyle name="Normal 10 2 10 36 6" xfId="5587" xr:uid="{00000000-0005-0000-0000-0000D3150000}"/>
    <cellStyle name="Normal 10 2 10 36 7" xfId="5588" xr:uid="{00000000-0005-0000-0000-0000D4150000}"/>
    <cellStyle name="Normal 10 2 10 36 8" xfId="5589" xr:uid="{00000000-0005-0000-0000-0000D5150000}"/>
    <cellStyle name="Normal 10 2 10 36 9" xfId="5590" xr:uid="{00000000-0005-0000-0000-0000D6150000}"/>
    <cellStyle name="Normal 10 2 10 37" xfId="5591" xr:uid="{00000000-0005-0000-0000-0000D7150000}"/>
    <cellStyle name="Normal 10 2 10 37 10" xfId="5592" xr:uid="{00000000-0005-0000-0000-0000D8150000}"/>
    <cellStyle name="Normal 10 2 10 37 2" xfId="5593" xr:uid="{00000000-0005-0000-0000-0000D9150000}"/>
    <cellStyle name="Normal 10 2 10 37 3" xfId="5594" xr:uid="{00000000-0005-0000-0000-0000DA150000}"/>
    <cellStyle name="Normal 10 2 10 37 4" xfId="5595" xr:uid="{00000000-0005-0000-0000-0000DB150000}"/>
    <cellStyle name="Normal 10 2 10 37 5" xfId="5596" xr:uid="{00000000-0005-0000-0000-0000DC150000}"/>
    <cellStyle name="Normal 10 2 10 37 6" xfId="5597" xr:uid="{00000000-0005-0000-0000-0000DD150000}"/>
    <cellStyle name="Normal 10 2 10 37 7" xfId="5598" xr:uid="{00000000-0005-0000-0000-0000DE150000}"/>
    <cellStyle name="Normal 10 2 10 37 8" xfId="5599" xr:uid="{00000000-0005-0000-0000-0000DF150000}"/>
    <cellStyle name="Normal 10 2 10 37 9" xfId="5600" xr:uid="{00000000-0005-0000-0000-0000E0150000}"/>
    <cellStyle name="Normal 10 2 10 38" xfId="5601" xr:uid="{00000000-0005-0000-0000-0000E1150000}"/>
    <cellStyle name="Normal 10 2 10 38 10" xfId="5602" xr:uid="{00000000-0005-0000-0000-0000E2150000}"/>
    <cellStyle name="Normal 10 2 10 38 2" xfId="5603" xr:uid="{00000000-0005-0000-0000-0000E3150000}"/>
    <cellStyle name="Normal 10 2 10 38 3" xfId="5604" xr:uid="{00000000-0005-0000-0000-0000E4150000}"/>
    <cellStyle name="Normal 10 2 10 38 4" xfId="5605" xr:uid="{00000000-0005-0000-0000-0000E5150000}"/>
    <cellStyle name="Normal 10 2 10 38 5" xfId="5606" xr:uid="{00000000-0005-0000-0000-0000E6150000}"/>
    <cellStyle name="Normal 10 2 10 38 6" xfId="5607" xr:uid="{00000000-0005-0000-0000-0000E7150000}"/>
    <cellStyle name="Normal 10 2 10 38 7" xfId="5608" xr:uid="{00000000-0005-0000-0000-0000E8150000}"/>
    <cellStyle name="Normal 10 2 10 38 8" xfId="5609" xr:uid="{00000000-0005-0000-0000-0000E9150000}"/>
    <cellStyle name="Normal 10 2 10 38 9" xfId="5610" xr:uid="{00000000-0005-0000-0000-0000EA150000}"/>
    <cellStyle name="Normal 10 2 10 39" xfId="5611" xr:uid="{00000000-0005-0000-0000-0000EB150000}"/>
    <cellStyle name="Normal 10 2 10 4" xfId="5612" xr:uid="{00000000-0005-0000-0000-0000EC150000}"/>
    <cellStyle name="Normal 10 2 10 4 10" xfId="5613" xr:uid="{00000000-0005-0000-0000-0000ED150000}"/>
    <cellStyle name="Normal 10 2 10 4 11" xfId="5614" xr:uid="{00000000-0005-0000-0000-0000EE150000}"/>
    <cellStyle name="Normal 10 2 10 4 12" xfId="5615" xr:uid="{00000000-0005-0000-0000-0000EF150000}"/>
    <cellStyle name="Normal 10 2 10 4 13" xfId="5616" xr:uid="{00000000-0005-0000-0000-0000F0150000}"/>
    <cellStyle name="Normal 10 2 10 4 14" xfId="5617" xr:uid="{00000000-0005-0000-0000-0000F1150000}"/>
    <cellStyle name="Normal 10 2 10 4 2" xfId="5618" xr:uid="{00000000-0005-0000-0000-0000F2150000}"/>
    <cellStyle name="Normal 10 2 10 4 2 10" xfId="5619" xr:uid="{00000000-0005-0000-0000-0000F3150000}"/>
    <cellStyle name="Normal 10 2 10 4 2 2" xfId="5620" xr:uid="{00000000-0005-0000-0000-0000F4150000}"/>
    <cellStyle name="Normal 10 2 10 4 2 3" xfId="5621" xr:uid="{00000000-0005-0000-0000-0000F5150000}"/>
    <cellStyle name="Normal 10 2 10 4 2 4" xfId="5622" xr:uid="{00000000-0005-0000-0000-0000F6150000}"/>
    <cellStyle name="Normal 10 2 10 4 2 5" xfId="5623" xr:uid="{00000000-0005-0000-0000-0000F7150000}"/>
    <cellStyle name="Normal 10 2 10 4 2 6" xfId="5624" xr:uid="{00000000-0005-0000-0000-0000F8150000}"/>
    <cellStyle name="Normal 10 2 10 4 2 7" xfId="5625" xr:uid="{00000000-0005-0000-0000-0000F9150000}"/>
    <cellStyle name="Normal 10 2 10 4 2 8" xfId="5626" xr:uid="{00000000-0005-0000-0000-0000FA150000}"/>
    <cellStyle name="Normal 10 2 10 4 2 9" xfId="5627" xr:uid="{00000000-0005-0000-0000-0000FB150000}"/>
    <cellStyle name="Normal 10 2 10 4 3" xfId="5628" xr:uid="{00000000-0005-0000-0000-0000FC150000}"/>
    <cellStyle name="Normal 10 2 10 4 3 10" xfId="5629" xr:uid="{00000000-0005-0000-0000-0000FD150000}"/>
    <cellStyle name="Normal 10 2 10 4 3 2" xfId="5630" xr:uid="{00000000-0005-0000-0000-0000FE150000}"/>
    <cellStyle name="Normal 10 2 10 4 3 3" xfId="5631" xr:uid="{00000000-0005-0000-0000-0000FF150000}"/>
    <cellStyle name="Normal 10 2 10 4 3 4" xfId="5632" xr:uid="{00000000-0005-0000-0000-000000160000}"/>
    <cellStyle name="Normal 10 2 10 4 3 5" xfId="5633" xr:uid="{00000000-0005-0000-0000-000001160000}"/>
    <cellStyle name="Normal 10 2 10 4 3 6" xfId="5634" xr:uid="{00000000-0005-0000-0000-000002160000}"/>
    <cellStyle name="Normal 10 2 10 4 3 7" xfId="5635" xr:uid="{00000000-0005-0000-0000-000003160000}"/>
    <cellStyle name="Normal 10 2 10 4 3 8" xfId="5636" xr:uid="{00000000-0005-0000-0000-000004160000}"/>
    <cellStyle name="Normal 10 2 10 4 3 9" xfId="5637" xr:uid="{00000000-0005-0000-0000-000005160000}"/>
    <cellStyle name="Normal 10 2 10 4 4" xfId="5638" xr:uid="{00000000-0005-0000-0000-000006160000}"/>
    <cellStyle name="Normal 10 2 10 4 4 10" xfId="5639" xr:uid="{00000000-0005-0000-0000-000007160000}"/>
    <cellStyle name="Normal 10 2 10 4 4 2" xfId="5640" xr:uid="{00000000-0005-0000-0000-000008160000}"/>
    <cellStyle name="Normal 10 2 10 4 4 3" xfId="5641" xr:uid="{00000000-0005-0000-0000-000009160000}"/>
    <cellStyle name="Normal 10 2 10 4 4 4" xfId="5642" xr:uid="{00000000-0005-0000-0000-00000A160000}"/>
    <cellStyle name="Normal 10 2 10 4 4 5" xfId="5643" xr:uid="{00000000-0005-0000-0000-00000B160000}"/>
    <cellStyle name="Normal 10 2 10 4 4 6" xfId="5644" xr:uid="{00000000-0005-0000-0000-00000C160000}"/>
    <cellStyle name="Normal 10 2 10 4 4 7" xfId="5645" xr:uid="{00000000-0005-0000-0000-00000D160000}"/>
    <cellStyle name="Normal 10 2 10 4 4 8" xfId="5646" xr:uid="{00000000-0005-0000-0000-00000E160000}"/>
    <cellStyle name="Normal 10 2 10 4 4 9" xfId="5647" xr:uid="{00000000-0005-0000-0000-00000F160000}"/>
    <cellStyle name="Normal 10 2 10 4 5" xfId="5648" xr:uid="{00000000-0005-0000-0000-000010160000}"/>
    <cellStyle name="Normal 10 2 10 4 5 10" xfId="5649" xr:uid="{00000000-0005-0000-0000-000011160000}"/>
    <cellStyle name="Normal 10 2 10 4 5 2" xfId="5650" xr:uid="{00000000-0005-0000-0000-000012160000}"/>
    <cellStyle name="Normal 10 2 10 4 5 3" xfId="5651" xr:uid="{00000000-0005-0000-0000-000013160000}"/>
    <cellStyle name="Normal 10 2 10 4 5 4" xfId="5652" xr:uid="{00000000-0005-0000-0000-000014160000}"/>
    <cellStyle name="Normal 10 2 10 4 5 5" xfId="5653" xr:uid="{00000000-0005-0000-0000-000015160000}"/>
    <cellStyle name="Normal 10 2 10 4 5 6" xfId="5654" xr:uid="{00000000-0005-0000-0000-000016160000}"/>
    <cellStyle name="Normal 10 2 10 4 5 7" xfId="5655" xr:uid="{00000000-0005-0000-0000-000017160000}"/>
    <cellStyle name="Normal 10 2 10 4 5 8" xfId="5656" xr:uid="{00000000-0005-0000-0000-000018160000}"/>
    <cellStyle name="Normal 10 2 10 4 5 9" xfId="5657" xr:uid="{00000000-0005-0000-0000-000019160000}"/>
    <cellStyle name="Normal 10 2 10 4 6" xfId="5658" xr:uid="{00000000-0005-0000-0000-00001A160000}"/>
    <cellStyle name="Normal 10 2 10 4 7" xfId="5659" xr:uid="{00000000-0005-0000-0000-00001B160000}"/>
    <cellStyle name="Normal 10 2 10 4 8" xfId="5660" xr:uid="{00000000-0005-0000-0000-00001C160000}"/>
    <cellStyle name="Normal 10 2 10 4 9" xfId="5661" xr:uid="{00000000-0005-0000-0000-00001D160000}"/>
    <cellStyle name="Normal 10 2 10 40" xfId="5662" xr:uid="{00000000-0005-0000-0000-00001E160000}"/>
    <cellStyle name="Normal 10 2 10 41" xfId="5663" xr:uid="{00000000-0005-0000-0000-00001F160000}"/>
    <cellStyle name="Normal 10 2 10 42" xfId="5664" xr:uid="{00000000-0005-0000-0000-000020160000}"/>
    <cellStyle name="Normal 10 2 10 43" xfId="5665" xr:uid="{00000000-0005-0000-0000-000021160000}"/>
    <cellStyle name="Normal 10 2 10 44" xfId="5666" xr:uid="{00000000-0005-0000-0000-000022160000}"/>
    <cellStyle name="Normal 10 2 10 45" xfId="5667" xr:uid="{00000000-0005-0000-0000-000023160000}"/>
    <cellStyle name="Normal 10 2 10 46" xfId="5668" xr:uid="{00000000-0005-0000-0000-000024160000}"/>
    <cellStyle name="Normal 10 2 10 47" xfId="5669" xr:uid="{00000000-0005-0000-0000-000025160000}"/>
    <cellStyle name="Normal 10 2 10 48" xfId="5670" xr:uid="{00000000-0005-0000-0000-000026160000}"/>
    <cellStyle name="Normal 10 2 10 49" xfId="5671" xr:uid="{00000000-0005-0000-0000-000027160000}"/>
    <cellStyle name="Normal 10 2 10 5" xfId="5672" xr:uid="{00000000-0005-0000-0000-000028160000}"/>
    <cellStyle name="Normal 10 2 10 5 10" xfId="5673" xr:uid="{00000000-0005-0000-0000-000029160000}"/>
    <cellStyle name="Normal 10 2 10 5 11" xfId="5674" xr:uid="{00000000-0005-0000-0000-00002A160000}"/>
    <cellStyle name="Normal 10 2 10 5 12" xfId="5675" xr:uid="{00000000-0005-0000-0000-00002B160000}"/>
    <cellStyle name="Normal 10 2 10 5 13" xfId="5676" xr:uid="{00000000-0005-0000-0000-00002C160000}"/>
    <cellStyle name="Normal 10 2 10 5 14" xfId="5677" xr:uid="{00000000-0005-0000-0000-00002D160000}"/>
    <cellStyle name="Normal 10 2 10 5 2" xfId="5678" xr:uid="{00000000-0005-0000-0000-00002E160000}"/>
    <cellStyle name="Normal 10 2 10 5 2 10" xfId="5679" xr:uid="{00000000-0005-0000-0000-00002F160000}"/>
    <cellStyle name="Normal 10 2 10 5 2 2" xfId="5680" xr:uid="{00000000-0005-0000-0000-000030160000}"/>
    <cellStyle name="Normal 10 2 10 5 2 3" xfId="5681" xr:uid="{00000000-0005-0000-0000-000031160000}"/>
    <cellStyle name="Normal 10 2 10 5 2 4" xfId="5682" xr:uid="{00000000-0005-0000-0000-000032160000}"/>
    <cellStyle name="Normal 10 2 10 5 2 5" xfId="5683" xr:uid="{00000000-0005-0000-0000-000033160000}"/>
    <cellStyle name="Normal 10 2 10 5 2 6" xfId="5684" xr:uid="{00000000-0005-0000-0000-000034160000}"/>
    <cellStyle name="Normal 10 2 10 5 2 7" xfId="5685" xr:uid="{00000000-0005-0000-0000-000035160000}"/>
    <cellStyle name="Normal 10 2 10 5 2 8" xfId="5686" xr:uid="{00000000-0005-0000-0000-000036160000}"/>
    <cellStyle name="Normal 10 2 10 5 2 9" xfId="5687" xr:uid="{00000000-0005-0000-0000-000037160000}"/>
    <cellStyle name="Normal 10 2 10 5 3" xfId="5688" xr:uid="{00000000-0005-0000-0000-000038160000}"/>
    <cellStyle name="Normal 10 2 10 5 3 10" xfId="5689" xr:uid="{00000000-0005-0000-0000-000039160000}"/>
    <cellStyle name="Normal 10 2 10 5 3 2" xfId="5690" xr:uid="{00000000-0005-0000-0000-00003A160000}"/>
    <cellStyle name="Normal 10 2 10 5 3 3" xfId="5691" xr:uid="{00000000-0005-0000-0000-00003B160000}"/>
    <cellStyle name="Normal 10 2 10 5 3 4" xfId="5692" xr:uid="{00000000-0005-0000-0000-00003C160000}"/>
    <cellStyle name="Normal 10 2 10 5 3 5" xfId="5693" xr:uid="{00000000-0005-0000-0000-00003D160000}"/>
    <cellStyle name="Normal 10 2 10 5 3 6" xfId="5694" xr:uid="{00000000-0005-0000-0000-00003E160000}"/>
    <cellStyle name="Normal 10 2 10 5 3 7" xfId="5695" xr:uid="{00000000-0005-0000-0000-00003F160000}"/>
    <cellStyle name="Normal 10 2 10 5 3 8" xfId="5696" xr:uid="{00000000-0005-0000-0000-000040160000}"/>
    <cellStyle name="Normal 10 2 10 5 3 9" xfId="5697" xr:uid="{00000000-0005-0000-0000-000041160000}"/>
    <cellStyle name="Normal 10 2 10 5 4" xfId="5698" xr:uid="{00000000-0005-0000-0000-000042160000}"/>
    <cellStyle name="Normal 10 2 10 5 4 10" xfId="5699" xr:uid="{00000000-0005-0000-0000-000043160000}"/>
    <cellStyle name="Normal 10 2 10 5 4 2" xfId="5700" xr:uid="{00000000-0005-0000-0000-000044160000}"/>
    <cellStyle name="Normal 10 2 10 5 4 3" xfId="5701" xr:uid="{00000000-0005-0000-0000-000045160000}"/>
    <cellStyle name="Normal 10 2 10 5 4 4" xfId="5702" xr:uid="{00000000-0005-0000-0000-000046160000}"/>
    <cellStyle name="Normal 10 2 10 5 4 5" xfId="5703" xr:uid="{00000000-0005-0000-0000-000047160000}"/>
    <cellStyle name="Normal 10 2 10 5 4 6" xfId="5704" xr:uid="{00000000-0005-0000-0000-000048160000}"/>
    <cellStyle name="Normal 10 2 10 5 4 7" xfId="5705" xr:uid="{00000000-0005-0000-0000-000049160000}"/>
    <cellStyle name="Normal 10 2 10 5 4 8" xfId="5706" xr:uid="{00000000-0005-0000-0000-00004A160000}"/>
    <cellStyle name="Normal 10 2 10 5 4 9" xfId="5707" xr:uid="{00000000-0005-0000-0000-00004B160000}"/>
    <cellStyle name="Normal 10 2 10 5 5" xfId="5708" xr:uid="{00000000-0005-0000-0000-00004C160000}"/>
    <cellStyle name="Normal 10 2 10 5 5 10" xfId="5709" xr:uid="{00000000-0005-0000-0000-00004D160000}"/>
    <cellStyle name="Normal 10 2 10 5 5 2" xfId="5710" xr:uid="{00000000-0005-0000-0000-00004E160000}"/>
    <cellStyle name="Normal 10 2 10 5 5 3" xfId="5711" xr:uid="{00000000-0005-0000-0000-00004F160000}"/>
    <cellStyle name="Normal 10 2 10 5 5 4" xfId="5712" xr:uid="{00000000-0005-0000-0000-000050160000}"/>
    <cellStyle name="Normal 10 2 10 5 5 5" xfId="5713" xr:uid="{00000000-0005-0000-0000-000051160000}"/>
    <cellStyle name="Normal 10 2 10 5 5 6" xfId="5714" xr:uid="{00000000-0005-0000-0000-000052160000}"/>
    <cellStyle name="Normal 10 2 10 5 5 7" xfId="5715" xr:uid="{00000000-0005-0000-0000-000053160000}"/>
    <cellStyle name="Normal 10 2 10 5 5 8" xfId="5716" xr:uid="{00000000-0005-0000-0000-000054160000}"/>
    <cellStyle name="Normal 10 2 10 5 5 9" xfId="5717" xr:uid="{00000000-0005-0000-0000-000055160000}"/>
    <cellStyle name="Normal 10 2 10 5 6" xfId="5718" xr:uid="{00000000-0005-0000-0000-000056160000}"/>
    <cellStyle name="Normal 10 2 10 5 7" xfId="5719" xr:uid="{00000000-0005-0000-0000-000057160000}"/>
    <cellStyle name="Normal 10 2 10 5 8" xfId="5720" xr:uid="{00000000-0005-0000-0000-000058160000}"/>
    <cellStyle name="Normal 10 2 10 5 9" xfId="5721" xr:uid="{00000000-0005-0000-0000-000059160000}"/>
    <cellStyle name="Normal 10 2 10 50" xfId="406" xr:uid="{00000000-0005-0000-0000-000096010000}"/>
    <cellStyle name="Normal 10 2 10 6" xfId="5722" xr:uid="{00000000-0005-0000-0000-00005A160000}"/>
    <cellStyle name="Normal 10 2 10 6 10" xfId="5723" xr:uid="{00000000-0005-0000-0000-00005B160000}"/>
    <cellStyle name="Normal 10 2 10 6 11" xfId="5724" xr:uid="{00000000-0005-0000-0000-00005C160000}"/>
    <cellStyle name="Normal 10 2 10 6 12" xfId="5725" xr:uid="{00000000-0005-0000-0000-00005D160000}"/>
    <cellStyle name="Normal 10 2 10 6 13" xfId="5726" xr:uid="{00000000-0005-0000-0000-00005E160000}"/>
    <cellStyle name="Normal 10 2 10 6 14" xfId="5727" xr:uid="{00000000-0005-0000-0000-00005F160000}"/>
    <cellStyle name="Normal 10 2 10 6 2" xfId="5728" xr:uid="{00000000-0005-0000-0000-000060160000}"/>
    <cellStyle name="Normal 10 2 10 6 2 10" xfId="5729" xr:uid="{00000000-0005-0000-0000-000061160000}"/>
    <cellStyle name="Normal 10 2 10 6 2 2" xfId="5730" xr:uid="{00000000-0005-0000-0000-000062160000}"/>
    <cellStyle name="Normal 10 2 10 6 2 3" xfId="5731" xr:uid="{00000000-0005-0000-0000-000063160000}"/>
    <cellStyle name="Normal 10 2 10 6 2 4" xfId="5732" xr:uid="{00000000-0005-0000-0000-000064160000}"/>
    <cellStyle name="Normal 10 2 10 6 2 5" xfId="5733" xr:uid="{00000000-0005-0000-0000-000065160000}"/>
    <cellStyle name="Normal 10 2 10 6 2 6" xfId="5734" xr:uid="{00000000-0005-0000-0000-000066160000}"/>
    <cellStyle name="Normal 10 2 10 6 2 7" xfId="5735" xr:uid="{00000000-0005-0000-0000-000067160000}"/>
    <cellStyle name="Normal 10 2 10 6 2 8" xfId="5736" xr:uid="{00000000-0005-0000-0000-000068160000}"/>
    <cellStyle name="Normal 10 2 10 6 2 9" xfId="5737" xr:uid="{00000000-0005-0000-0000-000069160000}"/>
    <cellStyle name="Normal 10 2 10 6 3" xfId="5738" xr:uid="{00000000-0005-0000-0000-00006A160000}"/>
    <cellStyle name="Normal 10 2 10 6 3 10" xfId="5739" xr:uid="{00000000-0005-0000-0000-00006B160000}"/>
    <cellStyle name="Normal 10 2 10 6 3 2" xfId="5740" xr:uid="{00000000-0005-0000-0000-00006C160000}"/>
    <cellStyle name="Normal 10 2 10 6 3 3" xfId="5741" xr:uid="{00000000-0005-0000-0000-00006D160000}"/>
    <cellStyle name="Normal 10 2 10 6 3 4" xfId="5742" xr:uid="{00000000-0005-0000-0000-00006E160000}"/>
    <cellStyle name="Normal 10 2 10 6 3 5" xfId="5743" xr:uid="{00000000-0005-0000-0000-00006F160000}"/>
    <cellStyle name="Normal 10 2 10 6 3 6" xfId="5744" xr:uid="{00000000-0005-0000-0000-000070160000}"/>
    <cellStyle name="Normal 10 2 10 6 3 7" xfId="5745" xr:uid="{00000000-0005-0000-0000-000071160000}"/>
    <cellStyle name="Normal 10 2 10 6 3 8" xfId="5746" xr:uid="{00000000-0005-0000-0000-000072160000}"/>
    <cellStyle name="Normal 10 2 10 6 3 9" xfId="5747" xr:uid="{00000000-0005-0000-0000-000073160000}"/>
    <cellStyle name="Normal 10 2 10 6 4" xfId="5748" xr:uid="{00000000-0005-0000-0000-000074160000}"/>
    <cellStyle name="Normal 10 2 10 6 4 10" xfId="5749" xr:uid="{00000000-0005-0000-0000-000075160000}"/>
    <cellStyle name="Normal 10 2 10 6 4 2" xfId="5750" xr:uid="{00000000-0005-0000-0000-000076160000}"/>
    <cellStyle name="Normal 10 2 10 6 4 3" xfId="5751" xr:uid="{00000000-0005-0000-0000-000077160000}"/>
    <cellStyle name="Normal 10 2 10 6 4 4" xfId="5752" xr:uid="{00000000-0005-0000-0000-000078160000}"/>
    <cellStyle name="Normal 10 2 10 6 4 5" xfId="5753" xr:uid="{00000000-0005-0000-0000-000079160000}"/>
    <cellStyle name="Normal 10 2 10 6 4 6" xfId="5754" xr:uid="{00000000-0005-0000-0000-00007A160000}"/>
    <cellStyle name="Normal 10 2 10 6 4 7" xfId="5755" xr:uid="{00000000-0005-0000-0000-00007B160000}"/>
    <cellStyle name="Normal 10 2 10 6 4 8" xfId="5756" xr:uid="{00000000-0005-0000-0000-00007C160000}"/>
    <cellStyle name="Normal 10 2 10 6 4 9" xfId="5757" xr:uid="{00000000-0005-0000-0000-00007D160000}"/>
    <cellStyle name="Normal 10 2 10 6 5" xfId="5758" xr:uid="{00000000-0005-0000-0000-00007E160000}"/>
    <cellStyle name="Normal 10 2 10 6 5 10" xfId="5759" xr:uid="{00000000-0005-0000-0000-00007F160000}"/>
    <cellStyle name="Normal 10 2 10 6 5 2" xfId="5760" xr:uid="{00000000-0005-0000-0000-000080160000}"/>
    <cellStyle name="Normal 10 2 10 6 5 3" xfId="5761" xr:uid="{00000000-0005-0000-0000-000081160000}"/>
    <cellStyle name="Normal 10 2 10 6 5 4" xfId="5762" xr:uid="{00000000-0005-0000-0000-000082160000}"/>
    <cellStyle name="Normal 10 2 10 6 5 5" xfId="5763" xr:uid="{00000000-0005-0000-0000-000083160000}"/>
    <cellStyle name="Normal 10 2 10 6 5 6" xfId="5764" xr:uid="{00000000-0005-0000-0000-000084160000}"/>
    <cellStyle name="Normal 10 2 10 6 5 7" xfId="5765" xr:uid="{00000000-0005-0000-0000-000085160000}"/>
    <cellStyle name="Normal 10 2 10 6 5 8" xfId="5766" xr:uid="{00000000-0005-0000-0000-000086160000}"/>
    <cellStyle name="Normal 10 2 10 6 5 9" xfId="5767" xr:uid="{00000000-0005-0000-0000-000087160000}"/>
    <cellStyle name="Normal 10 2 10 6 6" xfId="5768" xr:uid="{00000000-0005-0000-0000-000088160000}"/>
    <cellStyle name="Normal 10 2 10 6 7" xfId="5769" xr:uid="{00000000-0005-0000-0000-000089160000}"/>
    <cellStyle name="Normal 10 2 10 6 8" xfId="5770" xr:uid="{00000000-0005-0000-0000-00008A160000}"/>
    <cellStyle name="Normal 10 2 10 6 9" xfId="5771" xr:uid="{00000000-0005-0000-0000-00008B160000}"/>
    <cellStyle name="Normal 10 2 10 7" xfId="5772" xr:uid="{00000000-0005-0000-0000-00008C160000}"/>
    <cellStyle name="Normal 10 2 10 7 10" xfId="5773" xr:uid="{00000000-0005-0000-0000-00008D160000}"/>
    <cellStyle name="Normal 10 2 10 7 11" xfId="5774" xr:uid="{00000000-0005-0000-0000-00008E160000}"/>
    <cellStyle name="Normal 10 2 10 7 12" xfId="5775" xr:uid="{00000000-0005-0000-0000-00008F160000}"/>
    <cellStyle name="Normal 10 2 10 7 13" xfId="5776" xr:uid="{00000000-0005-0000-0000-000090160000}"/>
    <cellStyle name="Normal 10 2 10 7 14" xfId="5777" xr:uid="{00000000-0005-0000-0000-000091160000}"/>
    <cellStyle name="Normal 10 2 10 7 2" xfId="5778" xr:uid="{00000000-0005-0000-0000-000092160000}"/>
    <cellStyle name="Normal 10 2 10 7 2 10" xfId="5779" xr:uid="{00000000-0005-0000-0000-000093160000}"/>
    <cellStyle name="Normal 10 2 10 7 2 2" xfId="5780" xr:uid="{00000000-0005-0000-0000-000094160000}"/>
    <cellStyle name="Normal 10 2 10 7 2 3" xfId="5781" xr:uid="{00000000-0005-0000-0000-000095160000}"/>
    <cellStyle name="Normal 10 2 10 7 2 4" xfId="5782" xr:uid="{00000000-0005-0000-0000-000096160000}"/>
    <cellStyle name="Normal 10 2 10 7 2 5" xfId="5783" xr:uid="{00000000-0005-0000-0000-000097160000}"/>
    <cellStyle name="Normal 10 2 10 7 2 6" xfId="5784" xr:uid="{00000000-0005-0000-0000-000098160000}"/>
    <cellStyle name="Normal 10 2 10 7 2 7" xfId="5785" xr:uid="{00000000-0005-0000-0000-000099160000}"/>
    <cellStyle name="Normal 10 2 10 7 2 8" xfId="5786" xr:uid="{00000000-0005-0000-0000-00009A160000}"/>
    <cellStyle name="Normal 10 2 10 7 2 9" xfId="5787" xr:uid="{00000000-0005-0000-0000-00009B160000}"/>
    <cellStyle name="Normal 10 2 10 7 3" xfId="5788" xr:uid="{00000000-0005-0000-0000-00009C160000}"/>
    <cellStyle name="Normal 10 2 10 7 3 10" xfId="5789" xr:uid="{00000000-0005-0000-0000-00009D160000}"/>
    <cellStyle name="Normal 10 2 10 7 3 2" xfId="5790" xr:uid="{00000000-0005-0000-0000-00009E160000}"/>
    <cellStyle name="Normal 10 2 10 7 3 3" xfId="5791" xr:uid="{00000000-0005-0000-0000-00009F160000}"/>
    <cellStyle name="Normal 10 2 10 7 3 4" xfId="5792" xr:uid="{00000000-0005-0000-0000-0000A0160000}"/>
    <cellStyle name="Normal 10 2 10 7 3 5" xfId="5793" xr:uid="{00000000-0005-0000-0000-0000A1160000}"/>
    <cellStyle name="Normal 10 2 10 7 3 6" xfId="5794" xr:uid="{00000000-0005-0000-0000-0000A2160000}"/>
    <cellStyle name="Normal 10 2 10 7 3 7" xfId="5795" xr:uid="{00000000-0005-0000-0000-0000A3160000}"/>
    <cellStyle name="Normal 10 2 10 7 3 8" xfId="5796" xr:uid="{00000000-0005-0000-0000-0000A4160000}"/>
    <cellStyle name="Normal 10 2 10 7 3 9" xfId="5797" xr:uid="{00000000-0005-0000-0000-0000A5160000}"/>
    <cellStyle name="Normal 10 2 10 7 4" xfId="5798" xr:uid="{00000000-0005-0000-0000-0000A6160000}"/>
    <cellStyle name="Normal 10 2 10 7 4 10" xfId="5799" xr:uid="{00000000-0005-0000-0000-0000A7160000}"/>
    <cellStyle name="Normal 10 2 10 7 4 2" xfId="5800" xr:uid="{00000000-0005-0000-0000-0000A8160000}"/>
    <cellStyle name="Normal 10 2 10 7 4 3" xfId="5801" xr:uid="{00000000-0005-0000-0000-0000A9160000}"/>
    <cellStyle name="Normal 10 2 10 7 4 4" xfId="5802" xr:uid="{00000000-0005-0000-0000-0000AA160000}"/>
    <cellStyle name="Normal 10 2 10 7 4 5" xfId="5803" xr:uid="{00000000-0005-0000-0000-0000AB160000}"/>
    <cellStyle name="Normal 10 2 10 7 4 6" xfId="5804" xr:uid="{00000000-0005-0000-0000-0000AC160000}"/>
    <cellStyle name="Normal 10 2 10 7 4 7" xfId="5805" xr:uid="{00000000-0005-0000-0000-0000AD160000}"/>
    <cellStyle name="Normal 10 2 10 7 4 8" xfId="5806" xr:uid="{00000000-0005-0000-0000-0000AE160000}"/>
    <cellStyle name="Normal 10 2 10 7 4 9" xfId="5807" xr:uid="{00000000-0005-0000-0000-0000AF160000}"/>
    <cellStyle name="Normal 10 2 10 7 5" xfId="5808" xr:uid="{00000000-0005-0000-0000-0000B0160000}"/>
    <cellStyle name="Normal 10 2 10 7 5 10" xfId="5809" xr:uid="{00000000-0005-0000-0000-0000B1160000}"/>
    <cellStyle name="Normal 10 2 10 7 5 2" xfId="5810" xr:uid="{00000000-0005-0000-0000-0000B2160000}"/>
    <cellStyle name="Normal 10 2 10 7 5 3" xfId="5811" xr:uid="{00000000-0005-0000-0000-0000B3160000}"/>
    <cellStyle name="Normal 10 2 10 7 5 4" xfId="5812" xr:uid="{00000000-0005-0000-0000-0000B4160000}"/>
    <cellStyle name="Normal 10 2 10 7 5 5" xfId="5813" xr:uid="{00000000-0005-0000-0000-0000B5160000}"/>
    <cellStyle name="Normal 10 2 10 7 5 6" xfId="5814" xr:uid="{00000000-0005-0000-0000-0000B6160000}"/>
    <cellStyle name="Normal 10 2 10 7 5 7" xfId="5815" xr:uid="{00000000-0005-0000-0000-0000B7160000}"/>
    <cellStyle name="Normal 10 2 10 7 5 8" xfId="5816" xr:uid="{00000000-0005-0000-0000-0000B8160000}"/>
    <cellStyle name="Normal 10 2 10 7 5 9" xfId="5817" xr:uid="{00000000-0005-0000-0000-0000B9160000}"/>
    <cellStyle name="Normal 10 2 10 7 6" xfId="5818" xr:uid="{00000000-0005-0000-0000-0000BA160000}"/>
    <cellStyle name="Normal 10 2 10 7 7" xfId="5819" xr:uid="{00000000-0005-0000-0000-0000BB160000}"/>
    <cellStyle name="Normal 10 2 10 7 8" xfId="5820" xr:uid="{00000000-0005-0000-0000-0000BC160000}"/>
    <cellStyle name="Normal 10 2 10 7 9" xfId="5821" xr:uid="{00000000-0005-0000-0000-0000BD160000}"/>
    <cellStyle name="Normal 10 2 10 8" xfId="5822" xr:uid="{00000000-0005-0000-0000-0000BE160000}"/>
    <cellStyle name="Normal 10 2 10 8 10" xfId="5823" xr:uid="{00000000-0005-0000-0000-0000BF160000}"/>
    <cellStyle name="Normal 10 2 10 8 11" xfId="5824" xr:uid="{00000000-0005-0000-0000-0000C0160000}"/>
    <cellStyle name="Normal 10 2 10 8 12" xfId="5825" xr:uid="{00000000-0005-0000-0000-0000C1160000}"/>
    <cellStyle name="Normal 10 2 10 8 13" xfId="5826" xr:uid="{00000000-0005-0000-0000-0000C2160000}"/>
    <cellStyle name="Normal 10 2 10 8 14" xfId="5827" xr:uid="{00000000-0005-0000-0000-0000C3160000}"/>
    <cellStyle name="Normal 10 2 10 8 2" xfId="5828" xr:uid="{00000000-0005-0000-0000-0000C4160000}"/>
    <cellStyle name="Normal 10 2 10 8 2 10" xfId="5829" xr:uid="{00000000-0005-0000-0000-0000C5160000}"/>
    <cellStyle name="Normal 10 2 10 8 2 2" xfId="5830" xr:uid="{00000000-0005-0000-0000-0000C6160000}"/>
    <cellStyle name="Normal 10 2 10 8 2 3" xfId="5831" xr:uid="{00000000-0005-0000-0000-0000C7160000}"/>
    <cellStyle name="Normal 10 2 10 8 2 4" xfId="5832" xr:uid="{00000000-0005-0000-0000-0000C8160000}"/>
    <cellStyle name="Normal 10 2 10 8 2 5" xfId="5833" xr:uid="{00000000-0005-0000-0000-0000C9160000}"/>
    <cellStyle name="Normal 10 2 10 8 2 6" xfId="5834" xr:uid="{00000000-0005-0000-0000-0000CA160000}"/>
    <cellStyle name="Normal 10 2 10 8 2 7" xfId="5835" xr:uid="{00000000-0005-0000-0000-0000CB160000}"/>
    <cellStyle name="Normal 10 2 10 8 2 8" xfId="5836" xr:uid="{00000000-0005-0000-0000-0000CC160000}"/>
    <cellStyle name="Normal 10 2 10 8 2 9" xfId="5837" xr:uid="{00000000-0005-0000-0000-0000CD160000}"/>
    <cellStyle name="Normal 10 2 10 8 3" xfId="5838" xr:uid="{00000000-0005-0000-0000-0000CE160000}"/>
    <cellStyle name="Normal 10 2 10 8 3 10" xfId="5839" xr:uid="{00000000-0005-0000-0000-0000CF160000}"/>
    <cellStyle name="Normal 10 2 10 8 3 2" xfId="5840" xr:uid="{00000000-0005-0000-0000-0000D0160000}"/>
    <cellStyle name="Normal 10 2 10 8 3 3" xfId="5841" xr:uid="{00000000-0005-0000-0000-0000D1160000}"/>
    <cellStyle name="Normal 10 2 10 8 3 4" xfId="5842" xr:uid="{00000000-0005-0000-0000-0000D2160000}"/>
    <cellStyle name="Normal 10 2 10 8 3 5" xfId="5843" xr:uid="{00000000-0005-0000-0000-0000D3160000}"/>
    <cellStyle name="Normal 10 2 10 8 3 6" xfId="5844" xr:uid="{00000000-0005-0000-0000-0000D4160000}"/>
    <cellStyle name="Normal 10 2 10 8 3 7" xfId="5845" xr:uid="{00000000-0005-0000-0000-0000D5160000}"/>
    <cellStyle name="Normal 10 2 10 8 3 8" xfId="5846" xr:uid="{00000000-0005-0000-0000-0000D6160000}"/>
    <cellStyle name="Normal 10 2 10 8 3 9" xfId="5847" xr:uid="{00000000-0005-0000-0000-0000D7160000}"/>
    <cellStyle name="Normal 10 2 10 8 4" xfId="5848" xr:uid="{00000000-0005-0000-0000-0000D8160000}"/>
    <cellStyle name="Normal 10 2 10 8 4 10" xfId="5849" xr:uid="{00000000-0005-0000-0000-0000D9160000}"/>
    <cellStyle name="Normal 10 2 10 8 4 2" xfId="5850" xr:uid="{00000000-0005-0000-0000-0000DA160000}"/>
    <cellStyle name="Normal 10 2 10 8 4 3" xfId="5851" xr:uid="{00000000-0005-0000-0000-0000DB160000}"/>
    <cellStyle name="Normal 10 2 10 8 4 4" xfId="5852" xr:uid="{00000000-0005-0000-0000-0000DC160000}"/>
    <cellStyle name="Normal 10 2 10 8 4 5" xfId="5853" xr:uid="{00000000-0005-0000-0000-0000DD160000}"/>
    <cellStyle name="Normal 10 2 10 8 4 6" xfId="5854" xr:uid="{00000000-0005-0000-0000-0000DE160000}"/>
    <cellStyle name="Normal 10 2 10 8 4 7" xfId="5855" xr:uid="{00000000-0005-0000-0000-0000DF160000}"/>
    <cellStyle name="Normal 10 2 10 8 4 8" xfId="5856" xr:uid="{00000000-0005-0000-0000-0000E0160000}"/>
    <cellStyle name="Normal 10 2 10 8 4 9" xfId="5857" xr:uid="{00000000-0005-0000-0000-0000E1160000}"/>
    <cellStyle name="Normal 10 2 10 8 5" xfId="5858" xr:uid="{00000000-0005-0000-0000-0000E2160000}"/>
    <cellStyle name="Normal 10 2 10 8 5 10" xfId="5859" xr:uid="{00000000-0005-0000-0000-0000E3160000}"/>
    <cellStyle name="Normal 10 2 10 8 5 2" xfId="5860" xr:uid="{00000000-0005-0000-0000-0000E4160000}"/>
    <cellStyle name="Normal 10 2 10 8 5 3" xfId="5861" xr:uid="{00000000-0005-0000-0000-0000E5160000}"/>
    <cellStyle name="Normal 10 2 10 8 5 4" xfId="5862" xr:uid="{00000000-0005-0000-0000-0000E6160000}"/>
    <cellStyle name="Normal 10 2 10 8 5 5" xfId="5863" xr:uid="{00000000-0005-0000-0000-0000E7160000}"/>
    <cellStyle name="Normal 10 2 10 8 5 6" xfId="5864" xr:uid="{00000000-0005-0000-0000-0000E8160000}"/>
    <cellStyle name="Normal 10 2 10 8 5 7" xfId="5865" xr:uid="{00000000-0005-0000-0000-0000E9160000}"/>
    <cellStyle name="Normal 10 2 10 8 5 8" xfId="5866" xr:uid="{00000000-0005-0000-0000-0000EA160000}"/>
    <cellStyle name="Normal 10 2 10 8 5 9" xfId="5867" xr:uid="{00000000-0005-0000-0000-0000EB160000}"/>
    <cellStyle name="Normal 10 2 10 8 6" xfId="5868" xr:uid="{00000000-0005-0000-0000-0000EC160000}"/>
    <cellStyle name="Normal 10 2 10 8 7" xfId="5869" xr:uid="{00000000-0005-0000-0000-0000ED160000}"/>
    <cellStyle name="Normal 10 2 10 8 8" xfId="5870" xr:uid="{00000000-0005-0000-0000-0000EE160000}"/>
    <cellStyle name="Normal 10 2 10 8 9" xfId="5871" xr:uid="{00000000-0005-0000-0000-0000EF160000}"/>
    <cellStyle name="Normal 10 2 10 9" xfId="5872" xr:uid="{00000000-0005-0000-0000-0000F0160000}"/>
    <cellStyle name="Normal 10 2 10 9 10" xfId="5873" xr:uid="{00000000-0005-0000-0000-0000F1160000}"/>
    <cellStyle name="Normal 10 2 10 9 11" xfId="5874" xr:uid="{00000000-0005-0000-0000-0000F2160000}"/>
    <cellStyle name="Normal 10 2 10 9 12" xfId="5875" xr:uid="{00000000-0005-0000-0000-0000F3160000}"/>
    <cellStyle name="Normal 10 2 10 9 13" xfId="5876" xr:uid="{00000000-0005-0000-0000-0000F4160000}"/>
    <cellStyle name="Normal 10 2 10 9 14" xfId="5877" xr:uid="{00000000-0005-0000-0000-0000F5160000}"/>
    <cellStyle name="Normal 10 2 10 9 2" xfId="5878" xr:uid="{00000000-0005-0000-0000-0000F6160000}"/>
    <cellStyle name="Normal 10 2 10 9 2 10" xfId="5879" xr:uid="{00000000-0005-0000-0000-0000F7160000}"/>
    <cellStyle name="Normal 10 2 10 9 2 2" xfId="5880" xr:uid="{00000000-0005-0000-0000-0000F8160000}"/>
    <cellStyle name="Normal 10 2 10 9 2 3" xfId="5881" xr:uid="{00000000-0005-0000-0000-0000F9160000}"/>
    <cellStyle name="Normal 10 2 10 9 2 4" xfId="5882" xr:uid="{00000000-0005-0000-0000-0000FA160000}"/>
    <cellStyle name="Normal 10 2 10 9 2 5" xfId="5883" xr:uid="{00000000-0005-0000-0000-0000FB160000}"/>
    <cellStyle name="Normal 10 2 10 9 2 6" xfId="5884" xr:uid="{00000000-0005-0000-0000-0000FC160000}"/>
    <cellStyle name="Normal 10 2 10 9 2 7" xfId="5885" xr:uid="{00000000-0005-0000-0000-0000FD160000}"/>
    <cellStyle name="Normal 10 2 10 9 2 8" xfId="5886" xr:uid="{00000000-0005-0000-0000-0000FE160000}"/>
    <cellStyle name="Normal 10 2 10 9 2 9" xfId="5887" xr:uid="{00000000-0005-0000-0000-0000FF160000}"/>
    <cellStyle name="Normal 10 2 10 9 3" xfId="5888" xr:uid="{00000000-0005-0000-0000-000000170000}"/>
    <cellStyle name="Normal 10 2 10 9 3 10" xfId="5889" xr:uid="{00000000-0005-0000-0000-000001170000}"/>
    <cellStyle name="Normal 10 2 10 9 3 2" xfId="5890" xr:uid="{00000000-0005-0000-0000-000002170000}"/>
    <cellStyle name="Normal 10 2 10 9 3 3" xfId="5891" xr:uid="{00000000-0005-0000-0000-000003170000}"/>
    <cellStyle name="Normal 10 2 10 9 3 4" xfId="5892" xr:uid="{00000000-0005-0000-0000-000004170000}"/>
    <cellStyle name="Normal 10 2 10 9 3 5" xfId="5893" xr:uid="{00000000-0005-0000-0000-000005170000}"/>
    <cellStyle name="Normal 10 2 10 9 3 6" xfId="5894" xr:uid="{00000000-0005-0000-0000-000006170000}"/>
    <cellStyle name="Normal 10 2 10 9 3 7" xfId="5895" xr:uid="{00000000-0005-0000-0000-000007170000}"/>
    <cellStyle name="Normal 10 2 10 9 3 8" xfId="5896" xr:uid="{00000000-0005-0000-0000-000008170000}"/>
    <cellStyle name="Normal 10 2 10 9 3 9" xfId="5897" xr:uid="{00000000-0005-0000-0000-000009170000}"/>
    <cellStyle name="Normal 10 2 10 9 4" xfId="5898" xr:uid="{00000000-0005-0000-0000-00000A170000}"/>
    <cellStyle name="Normal 10 2 10 9 4 10" xfId="5899" xr:uid="{00000000-0005-0000-0000-00000B170000}"/>
    <cellStyle name="Normal 10 2 10 9 4 2" xfId="5900" xr:uid="{00000000-0005-0000-0000-00000C170000}"/>
    <cellStyle name="Normal 10 2 10 9 4 3" xfId="5901" xr:uid="{00000000-0005-0000-0000-00000D170000}"/>
    <cellStyle name="Normal 10 2 10 9 4 4" xfId="5902" xr:uid="{00000000-0005-0000-0000-00000E170000}"/>
    <cellStyle name="Normal 10 2 10 9 4 5" xfId="5903" xr:uid="{00000000-0005-0000-0000-00000F170000}"/>
    <cellStyle name="Normal 10 2 10 9 4 6" xfId="5904" xr:uid="{00000000-0005-0000-0000-000010170000}"/>
    <cellStyle name="Normal 10 2 10 9 4 7" xfId="5905" xr:uid="{00000000-0005-0000-0000-000011170000}"/>
    <cellStyle name="Normal 10 2 10 9 4 8" xfId="5906" xr:uid="{00000000-0005-0000-0000-000012170000}"/>
    <cellStyle name="Normal 10 2 10 9 4 9" xfId="5907" xr:uid="{00000000-0005-0000-0000-000013170000}"/>
    <cellStyle name="Normal 10 2 10 9 5" xfId="5908" xr:uid="{00000000-0005-0000-0000-000014170000}"/>
    <cellStyle name="Normal 10 2 10 9 5 10" xfId="5909" xr:uid="{00000000-0005-0000-0000-000015170000}"/>
    <cellStyle name="Normal 10 2 10 9 5 2" xfId="5910" xr:uid="{00000000-0005-0000-0000-000016170000}"/>
    <cellStyle name="Normal 10 2 10 9 5 3" xfId="5911" xr:uid="{00000000-0005-0000-0000-000017170000}"/>
    <cellStyle name="Normal 10 2 10 9 5 4" xfId="5912" xr:uid="{00000000-0005-0000-0000-000018170000}"/>
    <cellStyle name="Normal 10 2 10 9 5 5" xfId="5913" xr:uid="{00000000-0005-0000-0000-000019170000}"/>
    <cellStyle name="Normal 10 2 10 9 5 6" xfId="5914" xr:uid="{00000000-0005-0000-0000-00001A170000}"/>
    <cellStyle name="Normal 10 2 10 9 5 7" xfId="5915" xr:uid="{00000000-0005-0000-0000-00001B170000}"/>
    <cellStyle name="Normal 10 2 10 9 5 8" xfId="5916" xr:uid="{00000000-0005-0000-0000-00001C170000}"/>
    <cellStyle name="Normal 10 2 10 9 5 9" xfId="5917" xr:uid="{00000000-0005-0000-0000-00001D170000}"/>
    <cellStyle name="Normal 10 2 10 9 6" xfId="5918" xr:uid="{00000000-0005-0000-0000-00001E170000}"/>
    <cellStyle name="Normal 10 2 10 9 7" xfId="5919" xr:uid="{00000000-0005-0000-0000-00001F170000}"/>
    <cellStyle name="Normal 10 2 10 9 8" xfId="5920" xr:uid="{00000000-0005-0000-0000-000020170000}"/>
    <cellStyle name="Normal 10 2 10 9 9" xfId="5921" xr:uid="{00000000-0005-0000-0000-000021170000}"/>
    <cellStyle name="Normal 10 2 11" xfId="5922" xr:uid="{00000000-0005-0000-0000-000022170000}"/>
    <cellStyle name="Normal 10 2 12" xfId="5923" xr:uid="{00000000-0005-0000-0000-000023170000}"/>
    <cellStyle name="Normal 10 2 13" xfId="5924" xr:uid="{00000000-0005-0000-0000-000024170000}"/>
    <cellStyle name="Normal 10 2 14" xfId="5925" xr:uid="{00000000-0005-0000-0000-000025170000}"/>
    <cellStyle name="Normal 10 2 15" xfId="5926" xr:uid="{00000000-0005-0000-0000-000026170000}"/>
    <cellStyle name="Normal 10 2 16" xfId="5927" xr:uid="{00000000-0005-0000-0000-000027170000}"/>
    <cellStyle name="Normal 10 2 17" xfId="5928" xr:uid="{00000000-0005-0000-0000-000028170000}"/>
    <cellStyle name="Normal 10 2 18" xfId="5929" xr:uid="{00000000-0005-0000-0000-000029170000}"/>
    <cellStyle name="Normal 10 2 19" xfId="5930" xr:uid="{00000000-0005-0000-0000-00002A170000}"/>
    <cellStyle name="Normal 10 2 2" xfId="5931" xr:uid="{00000000-0005-0000-0000-00002B170000}"/>
    <cellStyle name="Normal 10 2 2 2" xfId="5932" xr:uid="{00000000-0005-0000-0000-00002C170000}"/>
    <cellStyle name="Normal 10 2 2 2 2" xfId="5933" xr:uid="{00000000-0005-0000-0000-00002D170000}"/>
    <cellStyle name="Normal 10 2 20" xfId="5934" xr:uid="{00000000-0005-0000-0000-00002E170000}"/>
    <cellStyle name="Normal 10 2 21" xfId="5935" xr:uid="{00000000-0005-0000-0000-00002F170000}"/>
    <cellStyle name="Normal 10 2 22" xfId="5936" xr:uid="{00000000-0005-0000-0000-000030170000}"/>
    <cellStyle name="Normal 10 2 23" xfId="5937" xr:uid="{00000000-0005-0000-0000-000031170000}"/>
    <cellStyle name="Normal 10 2 24" xfId="5938" xr:uid="{00000000-0005-0000-0000-000032170000}"/>
    <cellStyle name="Normal 10 2 25" xfId="5939" xr:uid="{00000000-0005-0000-0000-000033170000}"/>
    <cellStyle name="Normal 10 2 26" xfId="5940" xr:uid="{00000000-0005-0000-0000-000034170000}"/>
    <cellStyle name="Normal 10 2 27" xfId="5941" xr:uid="{00000000-0005-0000-0000-000035170000}"/>
    <cellStyle name="Normal 10 2 28" xfId="5942" xr:uid="{00000000-0005-0000-0000-000036170000}"/>
    <cellStyle name="Normal 10 2 29" xfId="5943" xr:uid="{00000000-0005-0000-0000-000037170000}"/>
    <cellStyle name="Normal 10 2 3" xfId="5944" xr:uid="{00000000-0005-0000-0000-000038170000}"/>
    <cellStyle name="Normal 10 2 30" xfId="5945" xr:uid="{00000000-0005-0000-0000-000039170000}"/>
    <cellStyle name="Normal 10 2 31" xfId="5946" xr:uid="{00000000-0005-0000-0000-00003A170000}"/>
    <cellStyle name="Normal 10 2 32" xfId="5947" xr:uid="{00000000-0005-0000-0000-00003B170000}"/>
    <cellStyle name="Normal 10 2 33" xfId="5948" xr:uid="{00000000-0005-0000-0000-00003C170000}"/>
    <cellStyle name="Normal 10 2 34" xfId="5949" xr:uid="{00000000-0005-0000-0000-00003D170000}"/>
    <cellStyle name="Normal 10 2 35" xfId="5950" xr:uid="{00000000-0005-0000-0000-00003E170000}"/>
    <cellStyle name="Normal 10 2 36" xfId="5951" xr:uid="{00000000-0005-0000-0000-00003F170000}"/>
    <cellStyle name="Normal 10 2 37" xfId="5952" xr:uid="{00000000-0005-0000-0000-000040170000}"/>
    <cellStyle name="Normal 10 2 38" xfId="5953" xr:uid="{00000000-0005-0000-0000-000041170000}"/>
    <cellStyle name="Normal 10 2 39" xfId="5954" xr:uid="{00000000-0005-0000-0000-000042170000}"/>
    <cellStyle name="Normal 10 2 4" xfId="5955" xr:uid="{00000000-0005-0000-0000-000043170000}"/>
    <cellStyle name="Normal 10 2 40" xfId="5956" xr:uid="{00000000-0005-0000-0000-000044170000}"/>
    <cellStyle name="Normal 10 2 41" xfId="5957" xr:uid="{00000000-0005-0000-0000-000045170000}"/>
    <cellStyle name="Normal 10 2 42" xfId="5958" xr:uid="{00000000-0005-0000-0000-000046170000}"/>
    <cellStyle name="Normal 10 2 43" xfId="5959" xr:uid="{00000000-0005-0000-0000-000047170000}"/>
    <cellStyle name="Normal 10 2 44" xfId="5960" xr:uid="{00000000-0005-0000-0000-000048170000}"/>
    <cellStyle name="Normal 10 2 45" xfId="5961" xr:uid="{00000000-0005-0000-0000-000049170000}"/>
    <cellStyle name="Normal 10 2 46" xfId="5962" xr:uid="{00000000-0005-0000-0000-00004A170000}"/>
    <cellStyle name="Normal 10 2 47" xfId="5963" xr:uid="{00000000-0005-0000-0000-00004B170000}"/>
    <cellStyle name="Normal 10 2 48" xfId="5964" xr:uid="{00000000-0005-0000-0000-00004C170000}"/>
    <cellStyle name="Normal 10 2 49" xfId="5965" xr:uid="{00000000-0005-0000-0000-00004D170000}"/>
    <cellStyle name="Normal 10 2 5" xfId="5966" xr:uid="{00000000-0005-0000-0000-00004E170000}"/>
    <cellStyle name="Normal 10 2 50" xfId="5967" xr:uid="{00000000-0005-0000-0000-00004F170000}"/>
    <cellStyle name="Normal 10 2 51" xfId="5968" xr:uid="{00000000-0005-0000-0000-000050170000}"/>
    <cellStyle name="Normal 10 2 52" xfId="5969" xr:uid="{00000000-0005-0000-0000-000051170000}"/>
    <cellStyle name="Normal 10 2 53" xfId="5970" xr:uid="{00000000-0005-0000-0000-000052170000}"/>
    <cellStyle name="Normal 10 2 54" xfId="5971" xr:uid="{00000000-0005-0000-0000-000053170000}"/>
    <cellStyle name="Normal 10 2 55" xfId="5972" xr:uid="{00000000-0005-0000-0000-000054170000}"/>
    <cellStyle name="Normal 10 2 56" xfId="5973" xr:uid="{00000000-0005-0000-0000-000055170000}"/>
    <cellStyle name="Normal 10 2 57" xfId="5974" xr:uid="{00000000-0005-0000-0000-000056170000}"/>
    <cellStyle name="Normal 10 2 58" xfId="5975" xr:uid="{00000000-0005-0000-0000-000057170000}"/>
    <cellStyle name="Normal 10 2 59" xfId="5976" xr:uid="{00000000-0005-0000-0000-000058170000}"/>
    <cellStyle name="Normal 10 2 6" xfId="5977" xr:uid="{00000000-0005-0000-0000-000059170000}"/>
    <cellStyle name="Normal 10 2 60" xfId="5978" xr:uid="{00000000-0005-0000-0000-00005A170000}"/>
    <cellStyle name="Normal 10 2 61" xfId="5979" xr:uid="{00000000-0005-0000-0000-00005B170000}"/>
    <cellStyle name="Normal 10 2 62" xfId="5980" xr:uid="{00000000-0005-0000-0000-00005C170000}"/>
    <cellStyle name="Normal 10 2 63" xfId="5981" xr:uid="{00000000-0005-0000-0000-00005D170000}"/>
    <cellStyle name="Normal 10 2 64" xfId="5982" xr:uid="{00000000-0005-0000-0000-00005E170000}"/>
    <cellStyle name="Normal 10 2 65" xfId="5983" xr:uid="{00000000-0005-0000-0000-00005F170000}"/>
    <cellStyle name="Normal 10 2 66" xfId="5984" xr:uid="{00000000-0005-0000-0000-000060170000}"/>
    <cellStyle name="Normal 10 2 67" xfId="5985" xr:uid="{00000000-0005-0000-0000-000061170000}"/>
    <cellStyle name="Normal 10 2 68" xfId="5986" xr:uid="{00000000-0005-0000-0000-000062170000}"/>
    <cellStyle name="Normal 10 2 69" xfId="5987" xr:uid="{00000000-0005-0000-0000-000063170000}"/>
    <cellStyle name="Normal 10 2 7" xfId="5988" xr:uid="{00000000-0005-0000-0000-000064170000}"/>
    <cellStyle name="Normal 10 2 70" xfId="5989" xr:uid="{00000000-0005-0000-0000-000065170000}"/>
    <cellStyle name="Normal 10 2 71" xfId="5990" xr:uid="{00000000-0005-0000-0000-000066170000}"/>
    <cellStyle name="Normal 10 2 72" xfId="5991" xr:uid="{00000000-0005-0000-0000-000067170000}"/>
    <cellStyle name="Normal 10 2 73" xfId="5992" xr:uid="{00000000-0005-0000-0000-000068170000}"/>
    <cellStyle name="Normal 10 2 74" xfId="5993" xr:uid="{00000000-0005-0000-0000-000069170000}"/>
    <cellStyle name="Normal 10 2 75" xfId="5994" xr:uid="{00000000-0005-0000-0000-00006A170000}"/>
    <cellStyle name="Normal 10 2 76" xfId="5995" xr:uid="{00000000-0005-0000-0000-00006B170000}"/>
    <cellStyle name="Normal 10 2 77" xfId="5996" xr:uid="{00000000-0005-0000-0000-00006C170000}"/>
    <cellStyle name="Normal 10 2 78" xfId="5997" xr:uid="{00000000-0005-0000-0000-00006D170000}"/>
    <cellStyle name="Normal 10 2 79" xfId="5998" xr:uid="{00000000-0005-0000-0000-00006E170000}"/>
    <cellStyle name="Normal 10 2 8" xfId="5999" xr:uid="{00000000-0005-0000-0000-00006F170000}"/>
    <cellStyle name="Normal 10 2 9" xfId="6000" xr:uid="{00000000-0005-0000-0000-000070170000}"/>
    <cellStyle name="Normal 10 2_Enlaces" xfId="6001" xr:uid="{00000000-0005-0000-0000-000071170000}"/>
    <cellStyle name="Normal 10 20" xfId="6002" xr:uid="{00000000-0005-0000-0000-000072170000}"/>
    <cellStyle name="Normal 10 21" xfId="6003" xr:uid="{00000000-0005-0000-0000-000073170000}"/>
    <cellStyle name="Normal 10 22" xfId="6004" xr:uid="{00000000-0005-0000-0000-000074170000}"/>
    <cellStyle name="Normal 10 23" xfId="6005" xr:uid="{00000000-0005-0000-0000-000075170000}"/>
    <cellStyle name="Normal 10 24" xfId="6006" xr:uid="{00000000-0005-0000-0000-000076170000}"/>
    <cellStyle name="Normal 10 25" xfId="6007" xr:uid="{00000000-0005-0000-0000-000077170000}"/>
    <cellStyle name="Normal 10 26" xfId="6008" xr:uid="{00000000-0005-0000-0000-000078170000}"/>
    <cellStyle name="Normal 10 27" xfId="6009" xr:uid="{00000000-0005-0000-0000-000079170000}"/>
    <cellStyle name="Normal 10 28" xfId="6010" xr:uid="{00000000-0005-0000-0000-00007A170000}"/>
    <cellStyle name="Normal 10 29" xfId="6011" xr:uid="{00000000-0005-0000-0000-00007B170000}"/>
    <cellStyle name="Normal 10 3" xfId="6012" xr:uid="{00000000-0005-0000-0000-00007C170000}"/>
    <cellStyle name="Normal 10 3 2" xfId="6013" xr:uid="{00000000-0005-0000-0000-00007D170000}"/>
    <cellStyle name="Normal 10 3 3" xfId="6014" xr:uid="{00000000-0005-0000-0000-00007E170000}"/>
    <cellStyle name="Normal 10 3 4" xfId="6015" xr:uid="{00000000-0005-0000-0000-00007F170000}"/>
    <cellStyle name="Normal 10 3 4 2" xfId="6016" xr:uid="{00000000-0005-0000-0000-000080170000}"/>
    <cellStyle name="Normal 10 3 4 2 2" xfId="6017" xr:uid="{00000000-0005-0000-0000-000081170000}"/>
    <cellStyle name="Normal 10 3 4 3" xfId="6018" xr:uid="{00000000-0005-0000-0000-000082170000}"/>
    <cellStyle name="Normal 10 3 5" xfId="6019" xr:uid="{00000000-0005-0000-0000-000083170000}"/>
    <cellStyle name="Normal 10 3 6" xfId="6020" xr:uid="{00000000-0005-0000-0000-000084170000}"/>
    <cellStyle name="Normal 10 3 7" xfId="6021" xr:uid="{00000000-0005-0000-0000-000085170000}"/>
    <cellStyle name="Normal 10 3 7 2" xfId="6022" xr:uid="{00000000-0005-0000-0000-000086170000}"/>
    <cellStyle name="Normal 10 3 8" xfId="6023" xr:uid="{00000000-0005-0000-0000-000087170000}"/>
    <cellStyle name="Normal 10 3 9" xfId="6024" xr:uid="{00000000-0005-0000-0000-000088170000}"/>
    <cellStyle name="Normal 10 3_Implem" xfId="6025" xr:uid="{00000000-0005-0000-0000-000089170000}"/>
    <cellStyle name="Normal 10 30" xfId="6026" xr:uid="{00000000-0005-0000-0000-00008A170000}"/>
    <cellStyle name="Normal 10 31" xfId="6027" xr:uid="{00000000-0005-0000-0000-00008B170000}"/>
    <cellStyle name="Normal 10 32" xfId="2606" xr:uid="{00000000-0005-0000-0000-00002E0A0000}"/>
    <cellStyle name="Normal 10 4" xfId="6028" xr:uid="{00000000-0005-0000-0000-00008C170000}"/>
    <cellStyle name="Normal 10 5" xfId="6029" xr:uid="{00000000-0005-0000-0000-00008D170000}"/>
    <cellStyle name="Normal 10 6" xfId="6030" xr:uid="{00000000-0005-0000-0000-00008E170000}"/>
    <cellStyle name="Normal 10 7" xfId="6031" xr:uid="{00000000-0005-0000-0000-00008F170000}"/>
    <cellStyle name="Normal 10 8" xfId="6032" xr:uid="{00000000-0005-0000-0000-000090170000}"/>
    <cellStyle name="Normal 10 9" xfId="6033" xr:uid="{00000000-0005-0000-0000-000091170000}"/>
    <cellStyle name="Normal 100" xfId="6034" xr:uid="{00000000-0005-0000-0000-000092170000}"/>
    <cellStyle name="Normal 100 2" xfId="6035" xr:uid="{00000000-0005-0000-0000-000093170000}"/>
    <cellStyle name="Normal 100 3" xfId="6036" xr:uid="{00000000-0005-0000-0000-000094170000}"/>
    <cellStyle name="Normal 101" xfId="6037" xr:uid="{00000000-0005-0000-0000-000095170000}"/>
    <cellStyle name="Normal 101 2" xfId="6038" xr:uid="{00000000-0005-0000-0000-000096170000}"/>
    <cellStyle name="Normal 101 3" xfId="6039" xr:uid="{00000000-0005-0000-0000-000097170000}"/>
    <cellStyle name="Normal 102" xfId="6040" xr:uid="{00000000-0005-0000-0000-000098170000}"/>
    <cellStyle name="Normal 102 2" xfId="6041" xr:uid="{00000000-0005-0000-0000-000099170000}"/>
    <cellStyle name="Normal 102 3" xfId="6042" xr:uid="{00000000-0005-0000-0000-00009A170000}"/>
    <cellStyle name="Normal 103" xfId="6043" xr:uid="{00000000-0005-0000-0000-00009B170000}"/>
    <cellStyle name="Normal 103 2" xfId="6044" xr:uid="{00000000-0005-0000-0000-00009C170000}"/>
    <cellStyle name="Normal 104" xfId="6045" xr:uid="{00000000-0005-0000-0000-00009D170000}"/>
    <cellStyle name="Normal 104 2" xfId="6046" xr:uid="{00000000-0005-0000-0000-00009E170000}"/>
    <cellStyle name="Normal 105" xfId="6047" xr:uid="{00000000-0005-0000-0000-00009F170000}"/>
    <cellStyle name="Normal 105 2" xfId="6048" xr:uid="{00000000-0005-0000-0000-0000A0170000}"/>
    <cellStyle name="Normal 106" xfId="6049" xr:uid="{00000000-0005-0000-0000-0000A1170000}"/>
    <cellStyle name="Normal 106 2" xfId="6050" xr:uid="{00000000-0005-0000-0000-0000A2170000}"/>
    <cellStyle name="Normal 107" xfId="6051" xr:uid="{00000000-0005-0000-0000-0000A3170000}"/>
    <cellStyle name="Normal 107 2" xfId="6052" xr:uid="{00000000-0005-0000-0000-0000A4170000}"/>
    <cellStyle name="Normal 108" xfId="6053" xr:uid="{00000000-0005-0000-0000-0000A5170000}"/>
    <cellStyle name="Normal 108 2" xfId="6054" xr:uid="{00000000-0005-0000-0000-0000A6170000}"/>
    <cellStyle name="Normal 109" xfId="6055" xr:uid="{00000000-0005-0000-0000-0000A7170000}"/>
    <cellStyle name="Normal 109 2" xfId="6056" xr:uid="{00000000-0005-0000-0000-0000A8170000}"/>
    <cellStyle name="Normal 11" xfId="407" xr:uid="{00000000-0005-0000-0000-000097010000}"/>
    <cellStyle name="Normal 11 10" xfId="6058" xr:uid="{00000000-0005-0000-0000-0000AA170000}"/>
    <cellStyle name="Normal 11 11" xfId="6059" xr:uid="{00000000-0005-0000-0000-0000AB170000}"/>
    <cellStyle name="Normal 11 12" xfId="6060" xr:uid="{00000000-0005-0000-0000-0000AC170000}"/>
    <cellStyle name="Normal 11 13" xfId="6061" xr:uid="{00000000-0005-0000-0000-0000AD170000}"/>
    <cellStyle name="Normal 11 14" xfId="6062" xr:uid="{00000000-0005-0000-0000-0000AE170000}"/>
    <cellStyle name="Normal 11 15" xfId="6063" xr:uid="{00000000-0005-0000-0000-0000AF170000}"/>
    <cellStyle name="Normal 11 16" xfId="6064" xr:uid="{00000000-0005-0000-0000-0000B0170000}"/>
    <cellStyle name="Normal 11 17" xfId="6065" xr:uid="{00000000-0005-0000-0000-0000B1170000}"/>
    <cellStyle name="Normal 11 18" xfId="6066" xr:uid="{00000000-0005-0000-0000-0000B2170000}"/>
    <cellStyle name="Normal 11 19" xfId="6067" xr:uid="{00000000-0005-0000-0000-0000B3170000}"/>
    <cellStyle name="Normal 11 2" xfId="6068" xr:uid="{00000000-0005-0000-0000-0000B4170000}"/>
    <cellStyle name="Normal 11 2 2" xfId="6069" xr:uid="{00000000-0005-0000-0000-0000B5170000}"/>
    <cellStyle name="Normal 11 2 3" xfId="6070" xr:uid="{00000000-0005-0000-0000-0000B6170000}"/>
    <cellStyle name="Normal 11 20" xfId="6071" xr:uid="{00000000-0005-0000-0000-0000B7170000}"/>
    <cellStyle name="Normal 11 21" xfId="6072" xr:uid="{00000000-0005-0000-0000-0000B8170000}"/>
    <cellStyle name="Normal 11 22" xfId="6073" xr:uid="{00000000-0005-0000-0000-0000B9170000}"/>
    <cellStyle name="Normal 11 23" xfId="6074" xr:uid="{00000000-0005-0000-0000-0000BA170000}"/>
    <cellStyle name="Normal 11 24" xfId="6075" xr:uid="{00000000-0005-0000-0000-0000BB170000}"/>
    <cellStyle name="Normal 11 25" xfId="6076" xr:uid="{00000000-0005-0000-0000-0000BC170000}"/>
    <cellStyle name="Normal 11 26" xfId="6057" xr:uid="{00000000-0005-0000-0000-0000A9170000}"/>
    <cellStyle name="Normal 11 3" xfId="6077" xr:uid="{00000000-0005-0000-0000-0000BD170000}"/>
    <cellStyle name="Normal 11 3 2" xfId="6078" xr:uid="{00000000-0005-0000-0000-0000BE170000}"/>
    <cellStyle name="Normal 11 3 3" xfId="6079" xr:uid="{00000000-0005-0000-0000-0000BF170000}"/>
    <cellStyle name="Normal 11 4" xfId="6080" xr:uid="{00000000-0005-0000-0000-0000C0170000}"/>
    <cellStyle name="Normal 11 5" xfId="6081" xr:uid="{00000000-0005-0000-0000-0000C1170000}"/>
    <cellStyle name="Normal 11 6" xfId="6082" xr:uid="{00000000-0005-0000-0000-0000C2170000}"/>
    <cellStyle name="Normal 11 7" xfId="6083" xr:uid="{00000000-0005-0000-0000-0000C3170000}"/>
    <cellStyle name="Normal 11 8" xfId="6084" xr:uid="{00000000-0005-0000-0000-0000C4170000}"/>
    <cellStyle name="Normal 11 9" xfId="6085" xr:uid="{00000000-0005-0000-0000-0000C5170000}"/>
    <cellStyle name="Normal 110" xfId="6086" xr:uid="{00000000-0005-0000-0000-0000C6170000}"/>
    <cellStyle name="Normal 110 2" xfId="6087" xr:uid="{00000000-0005-0000-0000-0000C7170000}"/>
    <cellStyle name="Normal 111" xfId="6088" xr:uid="{00000000-0005-0000-0000-0000C8170000}"/>
    <cellStyle name="Normal 111 2" xfId="6089" xr:uid="{00000000-0005-0000-0000-0000C9170000}"/>
    <cellStyle name="Normal 112" xfId="6090" xr:uid="{00000000-0005-0000-0000-0000CA170000}"/>
    <cellStyle name="Normal 112 2" xfId="6091" xr:uid="{00000000-0005-0000-0000-0000CB170000}"/>
    <cellStyle name="Normal 113" xfId="6092" xr:uid="{00000000-0005-0000-0000-0000CC170000}"/>
    <cellStyle name="Normal 113 2" xfId="6093" xr:uid="{00000000-0005-0000-0000-0000CD170000}"/>
    <cellStyle name="Normal 114" xfId="6094" xr:uid="{00000000-0005-0000-0000-0000CE170000}"/>
    <cellStyle name="Normal 114 2" xfId="6095" xr:uid="{00000000-0005-0000-0000-0000CF170000}"/>
    <cellStyle name="Normal 115" xfId="6096" xr:uid="{00000000-0005-0000-0000-0000D0170000}"/>
    <cellStyle name="Normal 115 2" xfId="6097" xr:uid="{00000000-0005-0000-0000-0000D1170000}"/>
    <cellStyle name="Normal 116" xfId="6098" xr:uid="{00000000-0005-0000-0000-0000D2170000}"/>
    <cellStyle name="Normal 116 2" xfId="6099" xr:uid="{00000000-0005-0000-0000-0000D3170000}"/>
    <cellStyle name="Normal 117" xfId="6100" xr:uid="{00000000-0005-0000-0000-0000D4170000}"/>
    <cellStyle name="Normal 117 2" xfId="6101" xr:uid="{00000000-0005-0000-0000-0000D5170000}"/>
    <cellStyle name="Normal 118" xfId="6102" xr:uid="{00000000-0005-0000-0000-0000D6170000}"/>
    <cellStyle name="Normal 118 2" xfId="6103" xr:uid="{00000000-0005-0000-0000-0000D7170000}"/>
    <cellStyle name="Normal 119" xfId="6104" xr:uid="{00000000-0005-0000-0000-0000D8170000}"/>
    <cellStyle name="Normal 119 2" xfId="6105" xr:uid="{00000000-0005-0000-0000-0000D9170000}"/>
    <cellStyle name="Normal 12" xfId="6106" xr:uid="{00000000-0005-0000-0000-0000DA170000}"/>
    <cellStyle name="Normal 12 10" xfId="6107" xr:uid="{00000000-0005-0000-0000-0000DB170000}"/>
    <cellStyle name="Normal 12 11" xfId="6108" xr:uid="{00000000-0005-0000-0000-0000DC170000}"/>
    <cellStyle name="Normal 12 12" xfId="6109" xr:uid="{00000000-0005-0000-0000-0000DD170000}"/>
    <cellStyle name="Normal 12 13" xfId="6110" xr:uid="{00000000-0005-0000-0000-0000DE170000}"/>
    <cellStyle name="Normal 12 14" xfId="6111" xr:uid="{00000000-0005-0000-0000-0000DF170000}"/>
    <cellStyle name="Normal 12 15" xfId="6112" xr:uid="{00000000-0005-0000-0000-0000E0170000}"/>
    <cellStyle name="Normal 12 16" xfId="6113" xr:uid="{00000000-0005-0000-0000-0000E1170000}"/>
    <cellStyle name="Normal 12 17" xfId="6114" xr:uid="{00000000-0005-0000-0000-0000E2170000}"/>
    <cellStyle name="Normal 12 18" xfId="6115" xr:uid="{00000000-0005-0000-0000-0000E3170000}"/>
    <cellStyle name="Normal 12 19" xfId="6116" xr:uid="{00000000-0005-0000-0000-0000E4170000}"/>
    <cellStyle name="Normal 12 2" xfId="6117" xr:uid="{00000000-0005-0000-0000-0000E5170000}"/>
    <cellStyle name="Normal 12 2 2" xfId="6118" xr:uid="{00000000-0005-0000-0000-0000E6170000}"/>
    <cellStyle name="Normal 12 2 3" xfId="6119" xr:uid="{00000000-0005-0000-0000-0000E7170000}"/>
    <cellStyle name="Normal 12 20" xfId="6120" xr:uid="{00000000-0005-0000-0000-0000E8170000}"/>
    <cellStyle name="Normal 12 21" xfId="6121" xr:uid="{00000000-0005-0000-0000-0000E9170000}"/>
    <cellStyle name="Normal 12 22" xfId="6122" xr:uid="{00000000-0005-0000-0000-0000EA170000}"/>
    <cellStyle name="Normal 12 23" xfId="6123" xr:uid="{00000000-0005-0000-0000-0000EB170000}"/>
    <cellStyle name="Normal 12 24" xfId="6124" xr:uid="{00000000-0005-0000-0000-0000EC170000}"/>
    <cellStyle name="Normal 12 25" xfId="6125" xr:uid="{00000000-0005-0000-0000-0000ED170000}"/>
    <cellStyle name="Normal 12 3" xfId="6126" xr:uid="{00000000-0005-0000-0000-0000EE170000}"/>
    <cellStyle name="Normal 12 3 2" xfId="6127" xr:uid="{00000000-0005-0000-0000-0000EF170000}"/>
    <cellStyle name="Normal 12 3 3" xfId="6128" xr:uid="{00000000-0005-0000-0000-0000F0170000}"/>
    <cellStyle name="Normal 12 4" xfId="6129" xr:uid="{00000000-0005-0000-0000-0000F1170000}"/>
    <cellStyle name="Normal 12 5" xfId="6130" xr:uid="{00000000-0005-0000-0000-0000F2170000}"/>
    <cellStyle name="Normal 12 6" xfId="6131" xr:uid="{00000000-0005-0000-0000-0000F3170000}"/>
    <cellStyle name="Normal 12 7" xfId="6132" xr:uid="{00000000-0005-0000-0000-0000F4170000}"/>
    <cellStyle name="Normal 12 8" xfId="6133" xr:uid="{00000000-0005-0000-0000-0000F5170000}"/>
    <cellStyle name="Normal 12 9" xfId="6134" xr:uid="{00000000-0005-0000-0000-0000F6170000}"/>
    <cellStyle name="Normal 120" xfId="6135" xr:uid="{00000000-0005-0000-0000-0000F7170000}"/>
    <cellStyle name="Normal 120 2" xfId="6136" xr:uid="{00000000-0005-0000-0000-0000F8170000}"/>
    <cellStyle name="Normal 121" xfId="6137" xr:uid="{00000000-0005-0000-0000-0000F9170000}"/>
    <cellStyle name="Normal 121 2" xfId="6138" xr:uid="{00000000-0005-0000-0000-0000FA170000}"/>
    <cellStyle name="Normal 122" xfId="6139" xr:uid="{00000000-0005-0000-0000-0000FB170000}"/>
    <cellStyle name="Normal 122 2" xfId="6140" xr:uid="{00000000-0005-0000-0000-0000FC170000}"/>
    <cellStyle name="Normal 123" xfId="6141" xr:uid="{00000000-0005-0000-0000-0000FD170000}"/>
    <cellStyle name="Normal 123 2" xfId="6142" xr:uid="{00000000-0005-0000-0000-0000FE170000}"/>
    <cellStyle name="Normal 124" xfId="6143" xr:uid="{00000000-0005-0000-0000-0000FF170000}"/>
    <cellStyle name="Normal 124 2" xfId="6144" xr:uid="{00000000-0005-0000-0000-000000180000}"/>
    <cellStyle name="Normal 125" xfId="6145" xr:uid="{00000000-0005-0000-0000-000001180000}"/>
    <cellStyle name="Normal 125 2" xfId="6146" xr:uid="{00000000-0005-0000-0000-000002180000}"/>
    <cellStyle name="Normal 126" xfId="6147" xr:uid="{00000000-0005-0000-0000-000003180000}"/>
    <cellStyle name="Normal 126 2" xfId="6148" xr:uid="{00000000-0005-0000-0000-000004180000}"/>
    <cellStyle name="Normal 127" xfId="6149" xr:uid="{00000000-0005-0000-0000-000005180000}"/>
    <cellStyle name="Normal 127 2" xfId="6150" xr:uid="{00000000-0005-0000-0000-000006180000}"/>
    <cellStyle name="Normal 128" xfId="6151" xr:uid="{00000000-0005-0000-0000-000007180000}"/>
    <cellStyle name="Normal 128 2" xfId="6152" xr:uid="{00000000-0005-0000-0000-000008180000}"/>
    <cellStyle name="Normal 129" xfId="6153" xr:uid="{00000000-0005-0000-0000-000009180000}"/>
    <cellStyle name="Normal 129 2" xfId="6154" xr:uid="{00000000-0005-0000-0000-00000A180000}"/>
    <cellStyle name="Normal 13" xfId="6155" xr:uid="{00000000-0005-0000-0000-00000B180000}"/>
    <cellStyle name="Normal 13 10" xfId="6156" xr:uid="{00000000-0005-0000-0000-00000C180000}"/>
    <cellStyle name="Normal 13 11" xfId="6157" xr:uid="{00000000-0005-0000-0000-00000D180000}"/>
    <cellStyle name="Normal 13 12" xfId="6158" xr:uid="{00000000-0005-0000-0000-00000E180000}"/>
    <cellStyle name="Normal 13 13" xfId="6159" xr:uid="{00000000-0005-0000-0000-00000F180000}"/>
    <cellStyle name="Normal 13 14" xfId="6160" xr:uid="{00000000-0005-0000-0000-000010180000}"/>
    <cellStyle name="Normal 13 15" xfId="6161" xr:uid="{00000000-0005-0000-0000-000011180000}"/>
    <cellStyle name="Normal 13 16" xfId="6162" xr:uid="{00000000-0005-0000-0000-000012180000}"/>
    <cellStyle name="Normal 13 17" xfId="6163" xr:uid="{00000000-0005-0000-0000-000013180000}"/>
    <cellStyle name="Normal 13 18" xfId="6164" xr:uid="{00000000-0005-0000-0000-000014180000}"/>
    <cellStyle name="Normal 13 19" xfId="6165" xr:uid="{00000000-0005-0000-0000-000015180000}"/>
    <cellStyle name="Normal 13 2" xfId="6166" xr:uid="{00000000-0005-0000-0000-000016180000}"/>
    <cellStyle name="Normal 13 2 2" xfId="6167" xr:uid="{00000000-0005-0000-0000-000017180000}"/>
    <cellStyle name="Normal 13 2 3" xfId="6168" xr:uid="{00000000-0005-0000-0000-000018180000}"/>
    <cellStyle name="Normal 13 20" xfId="6169" xr:uid="{00000000-0005-0000-0000-000019180000}"/>
    <cellStyle name="Normal 13 21" xfId="6170" xr:uid="{00000000-0005-0000-0000-00001A180000}"/>
    <cellStyle name="Normal 13 22" xfId="6171" xr:uid="{00000000-0005-0000-0000-00001B180000}"/>
    <cellStyle name="Normal 13 23" xfId="6172" xr:uid="{00000000-0005-0000-0000-00001C180000}"/>
    <cellStyle name="Normal 13 24" xfId="6173" xr:uid="{00000000-0005-0000-0000-00001D180000}"/>
    <cellStyle name="Normal 13 25" xfId="6174" xr:uid="{00000000-0005-0000-0000-00001E180000}"/>
    <cellStyle name="Normal 13 26" xfId="6175" xr:uid="{00000000-0005-0000-0000-00001F180000}"/>
    <cellStyle name="Normal 13 3" xfId="6176" xr:uid="{00000000-0005-0000-0000-000020180000}"/>
    <cellStyle name="Normal 13 3 2" xfId="6177" xr:uid="{00000000-0005-0000-0000-000021180000}"/>
    <cellStyle name="Normal 13 3 3" xfId="6178" xr:uid="{00000000-0005-0000-0000-000022180000}"/>
    <cellStyle name="Normal 13 4" xfId="6179" xr:uid="{00000000-0005-0000-0000-000023180000}"/>
    <cellStyle name="Normal 13 5" xfId="6180" xr:uid="{00000000-0005-0000-0000-000024180000}"/>
    <cellStyle name="Normal 13 6" xfId="6181" xr:uid="{00000000-0005-0000-0000-000025180000}"/>
    <cellStyle name="Normal 13 7" xfId="6182" xr:uid="{00000000-0005-0000-0000-000026180000}"/>
    <cellStyle name="Normal 13 8" xfId="6183" xr:uid="{00000000-0005-0000-0000-000027180000}"/>
    <cellStyle name="Normal 13 9" xfId="6184" xr:uid="{00000000-0005-0000-0000-000028180000}"/>
    <cellStyle name="Normal 130" xfId="6185" xr:uid="{00000000-0005-0000-0000-000029180000}"/>
    <cellStyle name="Normal 130 2" xfId="6186" xr:uid="{00000000-0005-0000-0000-00002A180000}"/>
    <cellStyle name="Normal 131" xfId="6187" xr:uid="{00000000-0005-0000-0000-00002B180000}"/>
    <cellStyle name="Normal 131 2" xfId="6188" xr:uid="{00000000-0005-0000-0000-00002C180000}"/>
    <cellStyle name="Normal 132" xfId="6189" xr:uid="{00000000-0005-0000-0000-00002D180000}"/>
    <cellStyle name="Normal 132 2" xfId="6190" xr:uid="{00000000-0005-0000-0000-00002E180000}"/>
    <cellStyle name="Normal 133" xfId="6191" xr:uid="{00000000-0005-0000-0000-00002F180000}"/>
    <cellStyle name="Normal 133 2" xfId="6192" xr:uid="{00000000-0005-0000-0000-000030180000}"/>
    <cellStyle name="Normal 134" xfId="6193" xr:uid="{00000000-0005-0000-0000-000031180000}"/>
    <cellStyle name="Normal 134 2" xfId="6194" xr:uid="{00000000-0005-0000-0000-000032180000}"/>
    <cellStyle name="Normal 135" xfId="6195" xr:uid="{00000000-0005-0000-0000-000033180000}"/>
    <cellStyle name="Normal 135 2" xfId="6196" xr:uid="{00000000-0005-0000-0000-000034180000}"/>
    <cellStyle name="Normal 136" xfId="6197" xr:uid="{00000000-0005-0000-0000-000035180000}"/>
    <cellStyle name="Normal 136 2" xfId="6198" xr:uid="{00000000-0005-0000-0000-000036180000}"/>
    <cellStyle name="Normal 137" xfId="6199" xr:uid="{00000000-0005-0000-0000-000037180000}"/>
    <cellStyle name="Normal 137 2" xfId="6200" xr:uid="{00000000-0005-0000-0000-000038180000}"/>
    <cellStyle name="Normal 138" xfId="6201" xr:uid="{00000000-0005-0000-0000-000039180000}"/>
    <cellStyle name="Normal 138 2" xfId="6202" xr:uid="{00000000-0005-0000-0000-00003A180000}"/>
    <cellStyle name="Normal 139" xfId="6203" xr:uid="{00000000-0005-0000-0000-00003B180000}"/>
    <cellStyle name="Normal 139 2" xfId="6204" xr:uid="{00000000-0005-0000-0000-00003C180000}"/>
    <cellStyle name="Normal 14" xfId="408" xr:uid="{00000000-0005-0000-0000-000098010000}"/>
    <cellStyle name="Normal 14 2" xfId="6206" xr:uid="{00000000-0005-0000-0000-00003E180000}"/>
    <cellStyle name="Normal 14 3" xfId="6207" xr:uid="{00000000-0005-0000-0000-00003F180000}"/>
    <cellStyle name="Normal 14 3 2" xfId="6208" xr:uid="{00000000-0005-0000-0000-000040180000}"/>
    <cellStyle name="Normal 14 4" xfId="6209" xr:uid="{00000000-0005-0000-0000-000041180000}"/>
    <cellStyle name="Normal 14 5" xfId="6210" xr:uid="{00000000-0005-0000-0000-000042180000}"/>
    <cellStyle name="Normal 14 6" xfId="6205" xr:uid="{00000000-0005-0000-0000-00003D180000}"/>
    <cellStyle name="Normal 140" xfId="6211" xr:uid="{00000000-0005-0000-0000-000043180000}"/>
    <cellStyle name="Normal 140 2" xfId="6212" xr:uid="{00000000-0005-0000-0000-000044180000}"/>
    <cellStyle name="Normal 141" xfId="6213" xr:uid="{00000000-0005-0000-0000-000045180000}"/>
    <cellStyle name="Normal 141 2" xfId="6214" xr:uid="{00000000-0005-0000-0000-000046180000}"/>
    <cellStyle name="Normal 142" xfId="6215" xr:uid="{00000000-0005-0000-0000-000047180000}"/>
    <cellStyle name="Normal 142 2" xfId="6216" xr:uid="{00000000-0005-0000-0000-000048180000}"/>
    <cellStyle name="Normal 143" xfId="6217" xr:uid="{00000000-0005-0000-0000-000049180000}"/>
    <cellStyle name="Normal 143 2" xfId="6218" xr:uid="{00000000-0005-0000-0000-00004A180000}"/>
    <cellStyle name="Normal 144" xfId="6219" xr:uid="{00000000-0005-0000-0000-00004B180000}"/>
    <cellStyle name="Normal 144 2" xfId="6220" xr:uid="{00000000-0005-0000-0000-00004C180000}"/>
    <cellStyle name="Normal 145" xfId="6221" xr:uid="{00000000-0005-0000-0000-00004D180000}"/>
    <cellStyle name="Normal 145 2" xfId="6222" xr:uid="{00000000-0005-0000-0000-00004E180000}"/>
    <cellStyle name="Normal 146" xfId="6223" xr:uid="{00000000-0005-0000-0000-00004F180000}"/>
    <cellStyle name="Normal 146 2" xfId="6224" xr:uid="{00000000-0005-0000-0000-000050180000}"/>
    <cellStyle name="Normal 147" xfId="6225" xr:uid="{00000000-0005-0000-0000-000051180000}"/>
    <cellStyle name="Normal 147 2" xfId="6226" xr:uid="{00000000-0005-0000-0000-000052180000}"/>
    <cellStyle name="Normal 148" xfId="6227" xr:uid="{00000000-0005-0000-0000-000053180000}"/>
    <cellStyle name="Normal 148 2" xfId="6228" xr:uid="{00000000-0005-0000-0000-000054180000}"/>
    <cellStyle name="Normal 149" xfId="6229" xr:uid="{00000000-0005-0000-0000-000055180000}"/>
    <cellStyle name="Normal 149 2" xfId="6230" xr:uid="{00000000-0005-0000-0000-000056180000}"/>
    <cellStyle name="Normal 15" xfId="6231" xr:uid="{00000000-0005-0000-0000-000057180000}"/>
    <cellStyle name="Normal 15 10" xfId="6232" xr:uid="{00000000-0005-0000-0000-000058180000}"/>
    <cellStyle name="Normal 15 11" xfId="6233" xr:uid="{00000000-0005-0000-0000-000059180000}"/>
    <cellStyle name="Normal 15 12" xfId="6234" xr:uid="{00000000-0005-0000-0000-00005A180000}"/>
    <cellStyle name="Normal 15 13" xfId="6235" xr:uid="{00000000-0005-0000-0000-00005B180000}"/>
    <cellStyle name="Normal 15 14" xfId="6236" xr:uid="{00000000-0005-0000-0000-00005C180000}"/>
    <cellStyle name="Normal 15 15" xfId="6237" xr:uid="{00000000-0005-0000-0000-00005D180000}"/>
    <cellStyle name="Normal 15 16" xfId="6238" xr:uid="{00000000-0005-0000-0000-00005E180000}"/>
    <cellStyle name="Normal 15 17" xfId="6239" xr:uid="{00000000-0005-0000-0000-00005F180000}"/>
    <cellStyle name="Normal 15 18" xfId="6240" xr:uid="{00000000-0005-0000-0000-000060180000}"/>
    <cellStyle name="Normal 15 19" xfId="6241" xr:uid="{00000000-0005-0000-0000-000061180000}"/>
    <cellStyle name="Normal 15 2" xfId="6242" xr:uid="{00000000-0005-0000-0000-000062180000}"/>
    <cellStyle name="Normal 15 2 2" xfId="6243" xr:uid="{00000000-0005-0000-0000-000063180000}"/>
    <cellStyle name="Normal 15 2 3" xfId="6244" xr:uid="{00000000-0005-0000-0000-000064180000}"/>
    <cellStyle name="Normal 15 20" xfId="6245" xr:uid="{00000000-0005-0000-0000-000065180000}"/>
    <cellStyle name="Normal 15 21" xfId="6246" xr:uid="{00000000-0005-0000-0000-000066180000}"/>
    <cellStyle name="Normal 15 22" xfId="6247" xr:uid="{00000000-0005-0000-0000-000067180000}"/>
    <cellStyle name="Normal 15 23" xfId="6248" xr:uid="{00000000-0005-0000-0000-000068180000}"/>
    <cellStyle name="Normal 15 24" xfId="6249" xr:uid="{00000000-0005-0000-0000-000069180000}"/>
    <cellStyle name="Normal 15 25" xfId="6250" xr:uid="{00000000-0005-0000-0000-00006A180000}"/>
    <cellStyle name="Normal 15 3" xfId="6251" xr:uid="{00000000-0005-0000-0000-00006B180000}"/>
    <cellStyle name="Normal 15 3 2" xfId="6252" xr:uid="{00000000-0005-0000-0000-00006C180000}"/>
    <cellStyle name="Normal 15 3 3" xfId="6253" xr:uid="{00000000-0005-0000-0000-00006D180000}"/>
    <cellStyle name="Normal 15 4" xfId="6254" xr:uid="{00000000-0005-0000-0000-00006E180000}"/>
    <cellStyle name="Normal 15 5" xfId="6255" xr:uid="{00000000-0005-0000-0000-00006F180000}"/>
    <cellStyle name="Normal 15 6" xfId="6256" xr:uid="{00000000-0005-0000-0000-000070180000}"/>
    <cellStyle name="Normal 15 7" xfId="6257" xr:uid="{00000000-0005-0000-0000-000071180000}"/>
    <cellStyle name="Normal 15 8" xfId="6258" xr:uid="{00000000-0005-0000-0000-000072180000}"/>
    <cellStyle name="Normal 15 9" xfId="6259" xr:uid="{00000000-0005-0000-0000-000073180000}"/>
    <cellStyle name="Normal 150" xfId="6260" xr:uid="{00000000-0005-0000-0000-000074180000}"/>
    <cellStyle name="Normal 150 2" xfId="6261" xr:uid="{00000000-0005-0000-0000-000075180000}"/>
    <cellStyle name="Normal 151" xfId="6262" xr:uid="{00000000-0005-0000-0000-000076180000}"/>
    <cellStyle name="Normal 151 2" xfId="6263" xr:uid="{00000000-0005-0000-0000-000077180000}"/>
    <cellStyle name="Normal 152" xfId="6264" xr:uid="{00000000-0005-0000-0000-000078180000}"/>
    <cellStyle name="Normal 152 2" xfId="6265" xr:uid="{00000000-0005-0000-0000-000079180000}"/>
    <cellStyle name="Normal 153" xfId="6266" xr:uid="{00000000-0005-0000-0000-00007A180000}"/>
    <cellStyle name="Normal 153 2" xfId="6267" xr:uid="{00000000-0005-0000-0000-00007B180000}"/>
    <cellStyle name="Normal 154" xfId="6268" xr:uid="{00000000-0005-0000-0000-00007C180000}"/>
    <cellStyle name="Normal 154 2" xfId="6269" xr:uid="{00000000-0005-0000-0000-00007D180000}"/>
    <cellStyle name="Normal 155" xfId="6270" xr:uid="{00000000-0005-0000-0000-00007E180000}"/>
    <cellStyle name="Normal 155 2" xfId="6271" xr:uid="{00000000-0005-0000-0000-00007F180000}"/>
    <cellStyle name="Normal 156" xfId="6272" xr:uid="{00000000-0005-0000-0000-000080180000}"/>
    <cellStyle name="Normal 156 2" xfId="6273" xr:uid="{00000000-0005-0000-0000-000081180000}"/>
    <cellStyle name="Normal 157" xfId="6274" xr:uid="{00000000-0005-0000-0000-000082180000}"/>
    <cellStyle name="Normal 157 2" xfId="6275" xr:uid="{00000000-0005-0000-0000-000083180000}"/>
    <cellStyle name="Normal 158" xfId="6276" xr:uid="{00000000-0005-0000-0000-000084180000}"/>
    <cellStyle name="Normal 158 2" xfId="6277" xr:uid="{00000000-0005-0000-0000-000085180000}"/>
    <cellStyle name="Normal 159" xfId="6278" xr:uid="{00000000-0005-0000-0000-000086180000}"/>
    <cellStyle name="Normal 159 2" xfId="6279" xr:uid="{00000000-0005-0000-0000-000087180000}"/>
    <cellStyle name="Normal 16" xfId="6280" xr:uid="{00000000-0005-0000-0000-000088180000}"/>
    <cellStyle name="Normal 16 10" xfId="6281" xr:uid="{00000000-0005-0000-0000-000089180000}"/>
    <cellStyle name="Normal 16 11" xfId="6282" xr:uid="{00000000-0005-0000-0000-00008A180000}"/>
    <cellStyle name="Normal 16 12" xfId="6283" xr:uid="{00000000-0005-0000-0000-00008B180000}"/>
    <cellStyle name="Normal 16 13" xfId="6284" xr:uid="{00000000-0005-0000-0000-00008C180000}"/>
    <cellStyle name="Normal 16 14" xfId="6285" xr:uid="{00000000-0005-0000-0000-00008D180000}"/>
    <cellStyle name="Normal 16 15" xfId="6286" xr:uid="{00000000-0005-0000-0000-00008E180000}"/>
    <cellStyle name="Normal 16 16" xfId="6287" xr:uid="{00000000-0005-0000-0000-00008F180000}"/>
    <cellStyle name="Normal 16 17" xfId="6288" xr:uid="{00000000-0005-0000-0000-000090180000}"/>
    <cellStyle name="Normal 16 18" xfId="6289" xr:uid="{00000000-0005-0000-0000-000091180000}"/>
    <cellStyle name="Normal 16 19" xfId="6290" xr:uid="{00000000-0005-0000-0000-000092180000}"/>
    <cellStyle name="Normal 16 2" xfId="6291" xr:uid="{00000000-0005-0000-0000-000093180000}"/>
    <cellStyle name="Normal 16 2 2" xfId="6292" xr:uid="{00000000-0005-0000-0000-000094180000}"/>
    <cellStyle name="Normal 16 2 3" xfId="6293" xr:uid="{00000000-0005-0000-0000-000095180000}"/>
    <cellStyle name="Normal 16 20" xfId="6294" xr:uid="{00000000-0005-0000-0000-000096180000}"/>
    <cellStyle name="Normal 16 21" xfId="6295" xr:uid="{00000000-0005-0000-0000-000097180000}"/>
    <cellStyle name="Normal 16 22" xfId="6296" xr:uid="{00000000-0005-0000-0000-000098180000}"/>
    <cellStyle name="Normal 16 23" xfId="6297" xr:uid="{00000000-0005-0000-0000-000099180000}"/>
    <cellStyle name="Normal 16 24" xfId="6298" xr:uid="{00000000-0005-0000-0000-00009A180000}"/>
    <cellStyle name="Normal 16 25" xfId="6299" xr:uid="{00000000-0005-0000-0000-00009B180000}"/>
    <cellStyle name="Normal 16 26" xfId="6300" xr:uid="{00000000-0005-0000-0000-00009C180000}"/>
    <cellStyle name="Normal 16 3" xfId="6301" xr:uid="{00000000-0005-0000-0000-00009D180000}"/>
    <cellStyle name="Normal 16 3 2" xfId="6302" xr:uid="{00000000-0005-0000-0000-00009E180000}"/>
    <cellStyle name="Normal 16 3 3" xfId="6303" xr:uid="{00000000-0005-0000-0000-00009F180000}"/>
    <cellStyle name="Normal 16 4" xfId="6304" xr:uid="{00000000-0005-0000-0000-0000A0180000}"/>
    <cellStyle name="Normal 16 5" xfId="6305" xr:uid="{00000000-0005-0000-0000-0000A1180000}"/>
    <cellStyle name="Normal 16 6" xfId="6306" xr:uid="{00000000-0005-0000-0000-0000A2180000}"/>
    <cellStyle name="Normal 16 7" xfId="6307" xr:uid="{00000000-0005-0000-0000-0000A3180000}"/>
    <cellStyle name="Normal 16 8" xfId="6308" xr:uid="{00000000-0005-0000-0000-0000A4180000}"/>
    <cellStyle name="Normal 16 9" xfId="6309" xr:uid="{00000000-0005-0000-0000-0000A5180000}"/>
    <cellStyle name="Normal 160" xfId="6310" xr:uid="{00000000-0005-0000-0000-0000A6180000}"/>
    <cellStyle name="Normal 160 2" xfId="6311" xr:uid="{00000000-0005-0000-0000-0000A7180000}"/>
    <cellStyle name="Normal 161" xfId="6312" xr:uid="{00000000-0005-0000-0000-0000A8180000}"/>
    <cellStyle name="Normal 161 2" xfId="6313" xr:uid="{00000000-0005-0000-0000-0000A9180000}"/>
    <cellStyle name="Normal 162" xfId="6314" xr:uid="{00000000-0005-0000-0000-0000AA180000}"/>
    <cellStyle name="Normal 162 2" xfId="6315" xr:uid="{00000000-0005-0000-0000-0000AB180000}"/>
    <cellStyle name="Normal 163" xfId="6316" xr:uid="{00000000-0005-0000-0000-0000AC180000}"/>
    <cellStyle name="Normal 163 2" xfId="6317" xr:uid="{00000000-0005-0000-0000-0000AD180000}"/>
    <cellStyle name="Normal 164" xfId="6318" xr:uid="{00000000-0005-0000-0000-0000AE180000}"/>
    <cellStyle name="Normal 164 2" xfId="6319" xr:uid="{00000000-0005-0000-0000-0000AF180000}"/>
    <cellStyle name="Normal 165" xfId="6320" xr:uid="{00000000-0005-0000-0000-0000B0180000}"/>
    <cellStyle name="Normal 165 2" xfId="6321" xr:uid="{00000000-0005-0000-0000-0000B1180000}"/>
    <cellStyle name="Normal 166" xfId="6322" xr:uid="{00000000-0005-0000-0000-0000B2180000}"/>
    <cellStyle name="Normal 166 2" xfId="6323" xr:uid="{00000000-0005-0000-0000-0000B3180000}"/>
    <cellStyle name="Normal 167" xfId="6324" xr:uid="{00000000-0005-0000-0000-0000B4180000}"/>
    <cellStyle name="Normal 167 2" xfId="6325" xr:uid="{00000000-0005-0000-0000-0000B5180000}"/>
    <cellStyle name="Normal 168" xfId="6326" xr:uid="{00000000-0005-0000-0000-0000B6180000}"/>
    <cellStyle name="Normal 168 2" xfId="6327" xr:uid="{00000000-0005-0000-0000-0000B7180000}"/>
    <cellStyle name="Normal 169" xfId="6328" xr:uid="{00000000-0005-0000-0000-0000B8180000}"/>
    <cellStyle name="Normal 169 2" xfId="6329" xr:uid="{00000000-0005-0000-0000-0000B9180000}"/>
    <cellStyle name="Normal 17" xfId="409" xr:uid="{00000000-0005-0000-0000-000099010000}"/>
    <cellStyle name="Normal 17 10" xfId="6331" xr:uid="{00000000-0005-0000-0000-0000BB180000}"/>
    <cellStyle name="Normal 17 11" xfId="6332" xr:uid="{00000000-0005-0000-0000-0000BC180000}"/>
    <cellStyle name="Normal 17 12" xfId="6333" xr:uid="{00000000-0005-0000-0000-0000BD180000}"/>
    <cellStyle name="Normal 17 13" xfId="6334" xr:uid="{00000000-0005-0000-0000-0000BE180000}"/>
    <cellStyle name="Normal 17 14" xfId="6335" xr:uid="{00000000-0005-0000-0000-0000BF180000}"/>
    <cellStyle name="Normal 17 15" xfId="6336" xr:uid="{00000000-0005-0000-0000-0000C0180000}"/>
    <cellStyle name="Normal 17 16" xfId="6337" xr:uid="{00000000-0005-0000-0000-0000C1180000}"/>
    <cellStyle name="Normal 17 17" xfId="6338" xr:uid="{00000000-0005-0000-0000-0000C2180000}"/>
    <cellStyle name="Normal 17 18" xfId="6339" xr:uid="{00000000-0005-0000-0000-0000C3180000}"/>
    <cellStyle name="Normal 17 19" xfId="6340" xr:uid="{00000000-0005-0000-0000-0000C4180000}"/>
    <cellStyle name="Normal 17 2" xfId="6341" xr:uid="{00000000-0005-0000-0000-0000C5180000}"/>
    <cellStyle name="Normal 17 2 2" xfId="6342" xr:uid="{00000000-0005-0000-0000-0000C6180000}"/>
    <cellStyle name="Normal 17 2 3" xfId="6343" xr:uid="{00000000-0005-0000-0000-0000C7180000}"/>
    <cellStyle name="Normal 17 20" xfId="6344" xr:uid="{00000000-0005-0000-0000-0000C8180000}"/>
    <cellStyle name="Normal 17 21" xfId="6345" xr:uid="{00000000-0005-0000-0000-0000C9180000}"/>
    <cellStyle name="Normal 17 22" xfId="6346" xr:uid="{00000000-0005-0000-0000-0000CA180000}"/>
    <cellStyle name="Normal 17 23" xfId="6347" xr:uid="{00000000-0005-0000-0000-0000CB180000}"/>
    <cellStyle name="Normal 17 24" xfId="6348" xr:uid="{00000000-0005-0000-0000-0000CC180000}"/>
    <cellStyle name="Normal 17 25" xfId="6349" xr:uid="{00000000-0005-0000-0000-0000CD180000}"/>
    <cellStyle name="Normal 17 26" xfId="6350" xr:uid="{00000000-0005-0000-0000-0000CE180000}"/>
    <cellStyle name="Normal 17 27" xfId="6351" xr:uid="{00000000-0005-0000-0000-0000CF180000}"/>
    <cellStyle name="Normal 17 28" xfId="6352" xr:uid="{00000000-0005-0000-0000-0000D0180000}"/>
    <cellStyle name="Normal 17 29" xfId="6353" xr:uid="{00000000-0005-0000-0000-0000D1180000}"/>
    <cellStyle name="Normal 17 3" xfId="6354" xr:uid="{00000000-0005-0000-0000-0000D2180000}"/>
    <cellStyle name="Normal 17 3 2" xfId="6355" xr:uid="{00000000-0005-0000-0000-0000D3180000}"/>
    <cellStyle name="Normal 17 3 3" xfId="6356" xr:uid="{00000000-0005-0000-0000-0000D4180000}"/>
    <cellStyle name="Normal 17 3 4" xfId="6357" xr:uid="{00000000-0005-0000-0000-0000D5180000}"/>
    <cellStyle name="Normal 17 3 5" xfId="6358" xr:uid="{00000000-0005-0000-0000-0000D6180000}"/>
    <cellStyle name="Normal 17 30" xfId="6330" xr:uid="{00000000-0005-0000-0000-0000BA180000}"/>
    <cellStyle name="Normal 17 4" xfId="6359" xr:uid="{00000000-0005-0000-0000-0000D7180000}"/>
    <cellStyle name="Normal 17 5" xfId="6360" xr:uid="{00000000-0005-0000-0000-0000D8180000}"/>
    <cellStyle name="Normal 17 6" xfId="6361" xr:uid="{00000000-0005-0000-0000-0000D9180000}"/>
    <cellStyle name="Normal 17 7" xfId="6362" xr:uid="{00000000-0005-0000-0000-0000DA180000}"/>
    <cellStyle name="Normal 17 8" xfId="6363" xr:uid="{00000000-0005-0000-0000-0000DB180000}"/>
    <cellStyle name="Normal 17 9" xfId="6364" xr:uid="{00000000-0005-0000-0000-0000DC180000}"/>
    <cellStyle name="Normal 170" xfId="6365" xr:uid="{00000000-0005-0000-0000-0000DD180000}"/>
    <cellStyle name="Normal 171" xfId="6366" xr:uid="{00000000-0005-0000-0000-0000DE180000}"/>
    <cellStyle name="Normal 172" xfId="410" xr:uid="{00000000-0005-0000-0000-00009A010000}"/>
    <cellStyle name="Normal 172 2" xfId="39519" xr:uid="{00000000-0005-0000-0000-00005F9A0000}"/>
    <cellStyle name="Normal 174" xfId="6367" xr:uid="{00000000-0005-0000-0000-0000DF180000}"/>
    <cellStyle name="Normal 175" xfId="6368" xr:uid="{00000000-0005-0000-0000-0000E0180000}"/>
    <cellStyle name="Normal 176" xfId="6369" xr:uid="{00000000-0005-0000-0000-0000E1180000}"/>
    <cellStyle name="Normal 177" xfId="39542" xr:uid="{00000000-0005-0000-0000-0000769A0000}"/>
    <cellStyle name="Normal 18" xfId="6370" xr:uid="{00000000-0005-0000-0000-0000E2180000}"/>
    <cellStyle name="Normal 18 10" xfId="6371" xr:uid="{00000000-0005-0000-0000-0000E3180000}"/>
    <cellStyle name="Normal 18 11" xfId="6372" xr:uid="{00000000-0005-0000-0000-0000E4180000}"/>
    <cellStyle name="Normal 18 12" xfId="6373" xr:uid="{00000000-0005-0000-0000-0000E5180000}"/>
    <cellStyle name="Normal 18 13" xfId="6374" xr:uid="{00000000-0005-0000-0000-0000E6180000}"/>
    <cellStyle name="Normal 18 14" xfId="6375" xr:uid="{00000000-0005-0000-0000-0000E7180000}"/>
    <cellStyle name="Normal 18 15" xfId="6376" xr:uid="{00000000-0005-0000-0000-0000E8180000}"/>
    <cellStyle name="Normal 18 16" xfId="6377" xr:uid="{00000000-0005-0000-0000-0000E9180000}"/>
    <cellStyle name="Normal 18 17" xfId="6378" xr:uid="{00000000-0005-0000-0000-0000EA180000}"/>
    <cellStyle name="Normal 18 18" xfId="6379" xr:uid="{00000000-0005-0000-0000-0000EB180000}"/>
    <cellStyle name="Normal 18 19" xfId="6380" xr:uid="{00000000-0005-0000-0000-0000EC180000}"/>
    <cellStyle name="Normal 18 2" xfId="6381" xr:uid="{00000000-0005-0000-0000-0000ED180000}"/>
    <cellStyle name="Normal 18 2 2" xfId="6382" xr:uid="{00000000-0005-0000-0000-0000EE180000}"/>
    <cellStyle name="Normal 18 2 3" xfId="6383" xr:uid="{00000000-0005-0000-0000-0000EF180000}"/>
    <cellStyle name="Normal 18 20" xfId="6384" xr:uid="{00000000-0005-0000-0000-0000F0180000}"/>
    <cellStyle name="Normal 18 21" xfId="6385" xr:uid="{00000000-0005-0000-0000-0000F1180000}"/>
    <cellStyle name="Normal 18 22" xfId="6386" xr:uid="{00000000-0005-0000-0000-0000F2180000}"/>
    <cellStyle name="Normal 18 23" xfId="6387" xr:uid="{00000000-0005-0000-0000-0000F3180000}"/>
    <cellStyle name="Normal 18 24" xfId="6388" xr:uid="{00000000-0005-0000-0000-0000F4180000}"/>
    <cellStyle name="Normal 18 25" xfId="6389" xr:uid="{00000000-0005-0000-0000-0000F5180000}"/>
    <cellStyle name="Normal 18 3" xfId="6390" xr:uid="{00000000-0005-0000-0000-0000F6180000}"/>
    <cellStyle name="Normal 18 3 2" xfId="6391" xr:uid="{00000000-0005-0000-0000-0000F7180000}"/>
    <cellStyle name="Normal 18 3 3" xfId="6392" xr:uid="{00000000-0005-0000-0000-0000F8180000}"/>
    <cellStyle name="Normal 18 3 4" xfId="6393" xr:uid="{00000000-0005-0000-0000-0000F9180000}"/>
    <cellStyle name="Normal 18 3 5" xfId="6394" xr:uid="{00000000-0005-0000-0000-0000FA180000}"/>
    <cellStyle name="Normal 18 4" xfId="6395" xr:uid="{00000000-0005-0000-0000-0000FB180000}"/>
    <cellStyle name="Normal 18 5" xfId="6396" xr:uid="{00000000-0005-0000-0000-0000FC180000}"/>
    <cellStyle name="Normal 18 6" xfId="6397" xr:uid="{00000000-0005-0000-0000-0000FD180000}"/>
    <cellStyle name="Normal 18 7" xfId="6398" xr:uid="{00000000-0005-0000-0000-0000FE180000}"/>
    <cellStyle name="Normal 18 8" xfId="6399" xr:uid="{00000000-0005-0000-0000-0000FF180000}"/>
    <cellStyle name="Normal 18 9" xfId="6400" xr:uid="{00000000-0005-0000-0000-000000190000}"/>
    <cellStyle name="Normal 19" xfId="6401" xr:uid="{00000000-0005-0000-0000-000001190000}"/>
    <cellStyle name="Normal 19 10" xfId="6402" xr:uid="{00000000-0005-0000-0000-000002190000}"/>
    <cellStyle name="Normal 19 11" xfId="6403" xr:uid="{00000000-0005-0000-0000-000003190000}"/>
    <cellStyle name="Normal 19 12" xfId="6404" xr:uid="{00000000-0005-0000-0000-000004190000}"/>
    <cellStyle name="Normal 19 13" xfId="6405" xr:uid="{00000000-0005-0000-0000-000005190000}"/>
    <cellStyle name="Normal 19 14" xfId="6406" xr:uid="{00000000-0005-0000-0000-000006190000}"/>
    <cellStyle name="Normal 19 15" xfId="6407" xr:uid="{00000000-0005-0000-0000-000007190000}"/>
    <cellStyle name="Normal 19 16" xfId="6408" xr:uid="{00000000-0005-0000-0000-000008190000}"/>
    <cellStyle name="Normal 19 17" xfId="6409" xr:uid="{00000000-0005-0000-0000-000009190000}"/>
    <cellStyle name="Normal 19 18" xfId="6410" xr:uid="{00000000-0005-0000-0000-00000A190000}"/>
    <cellStyle name="Normal 19 19" xfId="6411" xr:uid="{00000000-0005-0000-0000-00000B190000}"/>
    <cellStyle name="Normal 19 2" xfId="6412" xr:uid="{00000000-0005-0000-0000-00000C190000}"/>
    <cellStyle name="Normal 19 2 2" xfId="6413" xr:uid="{00000000-0005-0000-0000-00000D190000}"/>
    <cellStyle name="Normal 19 2 3" xfId="6414" xr:uid="{00000000-0005-0000-0000-00000E190000}"/>
    <cellStyle name="Normal 19 20" xfId="6415" xr:uid="{00000000-0005-0000-0000-00000F190000}"/>
    <cellStyle name="Normal 19 21" xfId="6416" xr:uid="{00000000-0005-0000-0000-000010190000}"/>
    <cellStyle name="Normal 19 22" xfId="6417" xr:uid="{00000000-0005-0000-0000-000011190000}"/>
    <cellStyle name="Normal 19 23" xfId="6418" xr:uid="{00000000-0005-0000-0000-000012190000}"/>
    <cellStyle name="Normal 19 24" xfId="6419" xr:uid="{00000000-0005-0000-0000-000013190000}"/>
    <cellStyle name="Normal 19 25" xfId="6420" xr:uid="{00000000-0005-0000-0000-000014190000}"/>
    <cellStyle name="Normal 19 3" xfId="6421" xr:uid="{00000000-0005-0000-0000-000015190000}"/>
    <cellStyle name="Normal 19 3 2" xfId="6422" xr:uid="{00000000-0005-0000-0000-000016190000}"/>
    <cellStyle name="Normal 19 3 3" xfId="6423" xr:uid="{00000000-0005-0000-0000-000017190000}"/>
    <cellStyle name="Normal 19 3 4" xfId="6424" xr:uid="{00000000-0005-0000-0000-000018190000}"/>
    <cellStyle name="Normal 19 3 5" xfId="6425" xr:uid="{00000000-0005-0000-0000-000019190000}"/>
    <cellStyle name="Normal 19 4" xfId="6426" xr:uid="{00000000-0005-0000-0000-00001A190000}"/>
    <cellStyle name="Normal 19 5" xfId="6427" xr:uid="{00000000-0005-0000-0000-00001B190000}"/>
    <cellStyle name="Normal 19 6" xfId="6428" xr:uid="{00000000-0005-0000-0000-00001C190000}"/>
    <cellStyle name="Normal 19 7" xfId="6429" xr:uid="{00000000-0005-0000-0000-00001D190000}"/>
    <cellStyle name="Normal 19 8" xfId="6430" xr:uid="{00000000-0005-0000-0000-00001E190000}"/>
    <cellStyle name="Normal 19 9" xfId="6431" xr:uid="{00000000-0005-0000-0000-00001F190000}"/>
    <cellStyle name="Normal 191" xfId="39541" xr:uid="{00000000-0005-0000-0000-0000759A0000}"/>
    <cellStyle name="Normal 2" xfId="411" xr:uid="{00000000-0005-0000-0000-00009B010000}"/>
    <cellStyle name="Normal 2 10" xfId="412" xr:uid="{00000000-0005-0000-0000-00009C010000}"/>
    <cellStyle name="Normal 2 10 10" xfId="6432" xr:uid="{00000000-0005-0000-0000-000020190000}"/>
    <cellStyle name="Normal 2 10 2" xfId="550" xr:uid="{00000000-0005-0000-0000-000026020000}"/>
    <cellStyle name="Normal 2 10 3" xfId="6433" xr:uid="{00000000-0005-0000-0000-000021190000}"/>
    <cellStyle name="Normal 2 10 4" xfId="6434" xr:uid="{00000000-0005-0000-0000-000022190000}"/>
    <cellStyle name="Normal 2 10_Enlaces" xfId="6435" xr:uid="{00000000-0005-0000-0000-000023190000}"/>
    <cellStyle name="Normal 2 100" xfId="6436" xr:uid="{00000000-0005-0000-0000-000024190000}"/>
    <cellStyle name="Normal 2 100 2" xfId="6437" xr:uid="{00000000-0005-0000-0000-000025190000}"/>
    <cellStyle name="Normal 2 101" xfId="6438" xr:uid="{00000000-0005-0000-0000-000026190000}"/>
    <cellStyle name="Normal 2 101 2" xfId="6439" xr:uid="{00000000-0005-0000-0000-000027190000}"/>
    <cellStyle name="Normal 2 102" xfId="6440" xr:uid="{00000000-0005-0000-0000-000028190000}"/>
    <cellStyle name="Normal 2 102 2" xfId="6441" xr:uid="{00000000-0005-0000-0000-000029190000}"/>
    <cellStyle name="Normal 2 103" xfId="6442" xr:uid="{00000000-0005-0000-0000-00002A190000}"/>
    <cellStyle name="Normal 2 103 2" xfId="6443" xr:uid="{00000000-0005-0000-0000-00002B190000}"/>
    <cellStyle name="Normal 2 104" xfId="6444" xr:uid="{00000000-0005-0000-0000-00002C190000}"/>
    <cellStyle name="Normal 2 104 2" xfId="6445" xr:uid="{00000000-0005-0000-0000-00002D190000}"/>
    <cellStyle name="Normal 2 105" xfId="6446" xr:uid="{00000000-0005-0000-0000-00002E190000}"/>
    <cellStyle name="Normal 2 106" xfId="6447" xr:uid="{00000000-0005-0000-0000-00002F190000}"/>
    <cellStyle name="Normal 2 107" xfId="6448" xr:uid="{00000000-0005-0000-0000-000030190000}"/>
    <cellStyle name="Normal 2 108" xfId="6449" xr:uid="{00000000-0005-0000-0000-000031190000}"/>
    <cellStyle name="Normal 2 109" xfId="6450" xr:uid="{00000000-0005-0000-0000-000032190000}"/>
    <cellStyle name="Normal 2 11" xfId="413" xr:uid="{00000000-0005-0000-0000-00009D010000}"/>
    <cellStyle name="Normal 2 11 2" xfId="6451" xr:uid="{00000000-0005-0000-0000-000033190000}"/>
    <cellStyle name="Normal 2 11 3" xfId="6452" xr:uid="{00000000-0005-0000-0000-000034190000}"/>
    <cellStyle name="Normal 2 11 4" xfId="6453" xr:uid="{00000000-0005-0000-0000-000035190000}"/>
    <cellStyle name="Normal 2 11 5" xfId="6454" xr:uid="{00000000-0005-0000-0000-000036190000}"/>
    <cellStyle name="Normal 2 110" xfId="6455" xr:uid="{00000000-0005-0000-0000-000037190000}"/>
    <cellStyle name="Normal 2 111" xfId="6456" xr:uid="{00000000-0005-0000-0000-000038190000}"/>
    <cellStyle name="Normal 2 112" xfId="6457" xr:uid="{00000000-0005-0000-0000-000039190000}"/>
    <cellStyle name="Normal 2 113" xfId="6458" xr:uid="{00000000-0005-0000-0000-00003A190000}"/>
    <cellStyle name="Normal 2 114" xfId="6459" xr:uid="{00000000-0005-0000-0000-00003B190000}"/>
    <cellStyle name="Normal 2 115" xfId="6460" xr:uid="{00000000-0005-0000-0000-00003C190000}"/>
    <cellStyle name="Normal 2 116" xfId="6461" xr:uid="{00000000-0005-0000-0000-00003D190000}"/>
    <cellStyle name="Normal 2 117" xfId="6462" xr:uid="{00000000-0005-0000-0000-00003E190000}"/>
    <cellStyle name="Normal 2 118" xfId="6463" xr:uid="{00000000-0005-0000-0000-00003F190000}"/>
    <cellStyle name="Normal 2 119" xfId="6464" xr:uid="{00000000-0005-0000-0000-000040190000}"/>
    <cellStyle name="Normal 2 12" xfId="414" xr:uid="{00000000-0005-0000-0000-00009E010000}"/>
    <cellStyle name="Normal 2 12 2" xfId="6465" xr:uid="{00000000-0005-0000-0000-000041190000}"/>
    <cellStyle name="Normal 2 12 3" xfId="6466" xr:uid="{00000000-0005-0000-0000-000042190000}"/>
    <cellStyle name="Normal 2 12 4" xfId="6467" xr:uid="{00000000-0005-0000-0000-000043190000}"/>
    <cellStyle name="Normal 2 12 5" xfId="6468" xr:uid="{00000000-0005-0000-0000-000044190000}"/>
    <cellStyle name="Normal 2 12 6" xfId="6469" xr:uid="{00000000-0005-0000-0000-000045190000}"/>
    <cellStyle name="Normal 2 120" xfId="6470" xr:uid="{00000000-0005-0000-0000-000046190000}"/>
    <cellStyle name="Normal 2 121" xfId="6471" xr:uid="{00000000-0005-0000-0000-000047190000}"/>
    <cellStyle name="Normal 2 122" xfId="6472" xr:uid="{00000000-0005-0000-0000-000048190000}"/>
    <cellStyle name="Normal 2 123" xfId="6473" xr:uid="{00000000-0005-0000-0000-000049190000}"/>
    <cellStyle name="Normal 2 124" xfId="6474" xr:uid="{00000000-0005-0000-0000-00004A190000}"/>
    <cellStyle name="Normal 2 125" xfId="6475" xr:uid="{00000000-0005-0000-0000-00004B190000}"/>
    <cellStyle name="Normal 2 126" xfId="6476" xr:uid="{00000000-0005-0000-0000-00004C190000}"/>
    <cellStyle name="Normal 2 127" xfId="6477" xr:uid="{00000000-0005-0000-0000-00004D190000}"/>
    <cellStyle name="Normal 2 128" xfId="6478" xr:uid="{00000000-0005-0000-0000-00004E190000}"/>
    <cellStyle name="Normal 2 129" xfId="6479" xr:uid="{00000000-0005-0000-0000-00004F190000}"/>
    <cellStyle name="Normal 2 13" xfId="6480" xr:uid="{00000000-0005-0000-0000-000050190000}"/>
    <cellStyle name="Normal 2 13 2" xfId="6481" xr:uid="{00000000-0005-0000-0000-000051190000}"/>
    <cellStyle name="Normal 2 13 3" xfId="6482" xr:uid="{00000000-0005-0000-0000-000052190000}"/>
    <cellStyle name="Normal 2 13 4" xfId="6483" xr:uid="{00000000-0005-0000-0000-000053190000}"/>
    <cellStyle name="Normal 2 13 5" xfId="6484" xr:uid="{00000000-0005-0000-0000-000054190000}"/>
    <cellStyle name="Normal 2 13 6" xfId="6485" xr:uid="{00000000-0005-0000-0000-000055190000}"/>
    <cellStyle name="Normal 2 130" xfId="6486" xr:uid="{00000000-0005-0000-0000-000056190000}"/>
    <cellStyle name="Normal 2 131" xfId="6487" xr:uid="{00000000-0005-0000-0000-000057190000}"/>
    <cellStyle name="Normal 2 132" xfId="6488" xr:uid="{00000000-0005-0000-0000-000058190000}"/>
    <cellStyle name="Normal 2 133" xfId="6489" xr:uid="{00000000-0005-0000-0000-000059190000}"/>
    <cellStyle name="Normal 2 134" xfId="6490" xr:uid="{00000000-0005-0000-0000-00005A190000}"/>
    <cellStyle name="Normal 2 135" xfId="6491" xr:uid="{00000000-0005-0000-0000-00005B190000}"/>
    <cellStyle name="Normal 2 136" xfId="6492" xr:uid="{00000000-0005-0000-0000-00005C190000}"/>
    <cellStyle name="Normal 2 137" xfId="6493" xr:uid="{00000000-0005-0000-0000-00005D190000}"/>
    <cellStyle name="Normal 2 138" xfId="6494" xr:uid="{00000000-0005-0000-0000-00005E190000}"/>
    <cellStyle name="Normal 2 139" xfId="6495" xr:uid="{00000000-0005-0000-0000-00005F190000}"/>
    <cellStyle name="Normal 2 14" xfId="6496" xr:uid="{00000000-0005-0000-0000-000060190000}"/>
    <cellStyle name="Normal 2 14 2" xfId="6497" xr:uid="{00000000-0005-0000-0000-000061190000}"/>
    <cellStyle name="Normal 2 14 3" xfId="6498" xr:uid="{00000000-0005-0000-0000-000062190000}"/>
    <cellStyle name="Normal 2 14 4" xfId="6499" xr:uid="{00000000-0005-0000-0000-000063190000}"/>
    <cellStyle name="Normal 2 14 5" xfId="6500" xr:uid="{00000000-0005-0000-0000-000064190000}"/>
    <cellStyle name="Normal 2 140" xfId="6501" xr:uid="{00000000-0005-0000-0000-000065190000}"/>
    <cellStyle name="Normal 2 141" xfId="6502" xr:uid="{00000000-0005-0000-0000-000066190000}"/>
    <cellStyle name="Normal 2 142" xfId="6503" xr:uid="{00000000-0005-0000-0000-000067190000}"/>
    <cellStyle name="Normal 2 143" xfId="6504" xr:uid="{00000000-0005-0000-0000-000068190000}"/>
    <cellStyle name="Normal 2 144" xfId="6505" xr:uid="{00000000-0005-0000-0000-000069190000}"/>
    <cellStyle name="Normal 2 145" xfId="6506" xr:uid="{00000000-0005-0000-0000-00006A190000}"/>
    <cellStyle name="Normal 2 146" xfId="6507" xr:uid="{00000000-0005-0000-0000-00006B190000}"/>
    <cellStyle name="Normal 2 147" xfId="6508" xr:uid="{00000000-0005-0000-0000-00006C190000}"/>
    <cellStyle name="Normal 2 148" xfId="6509" xr:uid="{00000000-0005-0000-0000-00006D190000}"/>
    <cellStyle name="Normal 2 149" xfId="6510" xr:uid="{00000000-0005-0000-0000-00006E190000}"/>
    <cellStyle name="Normal 2 15" xfId="6511" xr:uid="{00000000-0005-0000-0000-00006F190000}"/>
    <cellStyle name="Normal 2 15 2" xfId="6512" xr:uid="{00000000-0005-0000-0000-000070190000}"/>
    <cellStyle name="Normal 2 15 3" xfId="6513" xr:uid="{00000000-0005-0000-0000-000071190000}"/>
    <cellStyle name="Normal 2 15 4" xfId="6514" xr:uid="{00000000-0005-0000-0000-000072190000}"/>
    <cellStyle name="Normal 2 15 5" xfId="6515" xr:uid="{00000000-0005-0000-0000-000073190000}"/>
    <cellStyle name="Normal 2 15 6" xfId="6516" xr:uid="{00000000-0005-0000-0000-000074190000}"/>
    <cellStyle name="Normal 2 150" xfId="6517" xr:uid="{00000000-0005-0000-0000-000075190000}"/>
    <cellStyle name="Normal 2 151" xfId="6518" xr:uid="{00000000-0005-0000-0000-000076190000}"/>
    <cellStyle name="Normal 2 152" xfId="6519" xr:uid="{00000000-0005-0000-0000-000077190000}"/>
    <cellStyle name="Normal 2 153" xfId="6520" xr:uid="{00000000-0005-0000-0000-000078190000}"/>
    <cellStyle name="Normal 2 154" xfId="6521" xr:uid="{00000000-0005-0000-0000-000079190000}"/>
    <cellStyle name="Normal 2 155" xfId="6522" xr:uid="{00000000-0005-0000-0000-00007A190000}"/>
    <cellStyle name="Normal 2 156" xfId="6523" xr:uid="{00000000-0005-0000-0000-00007B190000}"/>
    <cellStyle name="Normal 2 157" xfId="6524" xr:uid="{00000000-0005-0000-0000-00007C190000}"/>
    <cellStyle name="Normal 2 158" xfId="6525" xr:uid="{00000000-0005-0000-0000-00007D190000}"/>
    <cellStyle name="Normal 2 159" xfId="6526" xr:uid="{00000000-0005-0000-0000-00007E190000}"/>
    <cellStyle name="Normal 2 16" xfId="6527" xr:uid="{00000000-0005-0000-0000-00007F190000}"/>
    <cellStyle name="Normal 2 16 2" xfId="6528" xr:uid="{00000000-0005-0000-0000-000080190000}"/>
    <cellStyle name="Normal 2 16 3" xfId="6529" xr:uid="{00000000-0005-0000-0000-000081190000}"/>
    <cellStyle name="Normal 2 16 4" xfId="6530" xr:uid="{00000000-0005-0000-0000-000082190000}"/>
    <cellStyle name="Normal 2 16 5" xfId="6531" xr:uid="{00000000-0005-0000-0000-000083190000}"/>
    <cellStyle name="Normal 2 160" xfId="6532" xr:uid="{00000000-0005-0000-0000-000084190000}"/>
    <cellStyle name="Normal 2 161" xfId="6533" xr:uid="{00000000-0005-0000-0000-000085190000}"/>
    <cellStyle name="Normal 2 162" xfId="6534" xr:uid="{00000000-0005-0000-0000-000086190000}"/>
    <cellStyle name="Normal 2 163" xfId="6535" xr:uid="{00000000-0005-0000-0000-000087190000}"/>
    <cellStyle name="Normal 2 164" xfId="6536" xr:uid="{00000000-0005-0000-0000-000088190000}"/>
    <cellStyle name="Normal 2 165" xfId="6537" xr:uid="{00000000-0005-0000-0000-000089190000}"/>
    <cellStyle name="Normal 2 166" xfId="6538" xr:uid="{00000000-0005-0000-0000-00008A190000}"/>
    <cellStyle name="Normal 2 167" xfId="6539" xr:uid="{00000000-0005-0000-0000-00008B190000}"/>
    <cellStyle name="Normal 2 168" xfId="6540" xr:uid="{00000000-0005-0000-0000-00008C190000}"/>
    <cellStyle name="Normal 2 169" xfId="6541" xr:uid="{00000000-0005-0000-0000-00008D190000}"/>
    <cellStyle name="Normal 2 17" xfId="6542" xr:uid="{00000000-0005-0000-0000-00008E190000}"/>
    <cellStyle name="Normal 2 17 2" xfId="6543" xr:uid="{00000000-0005-0000-0000-00008F190000}"/>
    <cellStyle name="Normal 2 17 3" xfId="6544" xr:uid="{00000000-0005-0000-0000-000090190000}"/>
    <cellStyle name="Normal 2 17 4" xfId="6545" xr:uid="{00000000-0005-0000-0000-000091190000}"/>
    <cellStyle name="Normal 2 17 5" xfId="6546" xr:uid="{00000000-0005-0000-0000-000092190000}"/>
    <cellStyle name="Normal 2 170" xfId="6547" xr:uid="{00000000-0005-0000-0000-000093190000}"/>
    <cellStyle name="Normal 2 171" xfId="6548" xr:uid="{00000000-0005-0000-0000-000094190000}"/>
    <cellStyle name="Normal 2 172" xfId="6549" xr:uid="{00000000-0005-0000-0000-000095190000}"/>
    <cellStyle name="Normal 2 173" xfId="6550" xr:uid="{00000000-0005-0000-0000-000096190000}"/>
    <cellStyle name="Normal 2 174" xfId="6551" xr:uid="{00000000-0005-0000-0000-000097190000}"/>
    <cellStyle name="Normal 2 175" xfId="6552" xr:uid="{00000000-0005-0000-0000-000098190000}"/>
    <cellStyle name="Normal 2 176" xfId="6553" xr:uid="{00000000-0005-0000-0000-000099190000}"/>
    <cellStyle name="Normal 2 177" xfId="6554" xr:uid="{00000000-0005-0000-0000-00009A190000}"/>
    <cellStyle name="Normal 2 178" xfId="6555" xr:uid="{00000000-0005-0000-0000-00009B190000}"/>
    <cellStyle name="Normal 2 179" xfId="6556" xr:uid="{00000000-0005-0000-0000-00009C190000}"/>
    <cellStyle name="Normal 2 18" xfId="6557" xr:uid="{00000000-0005-0000-0000-00009D190000}"/>
    <cellStyle name="Normal 2 18 2" xfId="6558" xr:uid="{00000000-0005-0000-0000-00009E190000}"/>
    <cellStyle name="Normal 2 18 3" xfId="6559" xr:uid="{00000000-0005-0000-0000-00009F190000}"/>
    <cellStyle name="Normal 2 18 4" xfId="6560" xr:uid="{00000000-0005-0000-0000-0000A0190000}"/>
    <cellStyle name="Normal 2 18 5" xfId="6561" xr:uid="{00000000-0005-0000-0000-0000A1190000}"/>
    <cellStyle name="Normal 2 19" xfId="6562" xr:uid="{00000000-0005-0000-0000-0000A2190000}"/>
    <cellStyle name="Normal 2 19 2" xfId="6563" xr:uid="{00000000-0005-0000-0000-0000A3190000}"/>
    <cellStyle name="Normal 2 19 3" xfId="6564" xr:uid="{00000000-0005-0000-0000-0000A4190000}"/>
    <cellStyle name="Normal 2 19 4" xfId="6565" xr:uid="{00000000-0005-0000-0000-0000A5190000}"/>
    <cellStyle name="Normal 2 19 5" xfId="6566" xr:uid="{00000000-0005-0000-0000-0000A6190000}"/>
    <cellStyle name="Normal 2 2" xfId="415" xr:uid="{00000000-0005-0000-0000-00009F010000}"/>
    <cellStyle name="Normal 2 2 10" xfId="6567" xr:uid="{00000000-0005-0000-0000-0000A7190000}"/>
    <cellStyle name="Normal 2 2 10 10" xfId="6568" xr:uid="{00000000-0005-0000-0000-0000A8190000}"/>
    <cellStyle name="Normal 2 2 10 10 10" xfId="6569" xr:uid="{00000000-0005-0000-0000-0000A9190000}"/>
    <cellStyle name="Normal 2 2 10 10 11" xfId="6570" xr:uid="{00000000-0005-0000-0000-0000AA190000}"/>
    <cellStyle name="Normal 2 2 10 10 12" xfId="6571" xr:uid="{00000000-0005-0000-0000-0000AB190000}"/>
    <cellStyle name="Normal 2 2 10 10 13" xfId="6572" xr:uid="{00000000-0005-0000-0000-0000AC190000}"/>
    <cellStyle name="Normal 2 2 10 10 14" xfId="6573" xr:uid="{00000000-0005-0000-0000-0000AD190000}"/>
    <cellStyle name="Normal 2 2 10 10 2" xfId="6574" xr:uid="{00000000-0005-0000-0000-0000AE190000}"/>
    <cellStyle name="Normal 2 2 10 10 2 10" xfId="6575" xr:uid="{00000000-0005-0000-0000-0000AF190000}"/>
    <cellStyle name="Normal 2 2 10 10 2 2" xfId="6576" xr:uid="{00000000-0005-0000-0000-0000B0190000}"/>
    <cellStyle name="Normal 2 2 10 10 2 3" xfId="6577" xr:uid="{00000000-0005-0000-0000-0000B1190000}"/>
    <cellStyle name="Normal 2 2 10 10 2 4" xfId="6578" xr:uid="{00000000-0005-0000-0000-0000B2190000}"/>
    <cellStyle name="Normal 2 2 10 10 2 5" xfId="6579" xr:uid="{00000000-0005-0000-0000-0000B3190000}"/>
    <cellStyle name="Normal 2 2 10 10 2 6" xfId="6580" xr:uid="{00000000-0005-0000-0000-0000B4190000}"/>
    <cellStyle name="Normal 2 2 10 10 2 7" xfId="6581" xr:uid="{00000000-0005-0000-0000-0000B5190000}"/>
    <cellStyle name="Normal 2 2 10 10 2 8" xfId="6582" xr:uid="{00000000-0005-0000-0000-0000B6190000}"/>
    <cellStyle name="Normal 2 2 10 10 2 9" xfId="6583" xr:uid="{00000000-0005-0000-0000-0000B7190000}"/>
    <cellStyle name="Normal 2 2 10 10 3" xfId="6584" xr:uid="{00000000-0005-0000-0000-0000B8190000}"/>
    <cellStyle name="Normal 2 2 10 10 3 10" xfId="6585" xr:uid="{00000000-0005-0000-0000-0000B9190000}"/>
    <cellStyle name="Normal 2 2 10 10 3 2" xfId="6586" xr:uid="{00000000-0005-0000-0000-0000BA190000}"/>
    <cellStyle name="Normal 2 2 10 10 3 3" xfId="6587" xr:uid="{00000000-0005-0000-0000-0000BB190000}"/>
    <cellStyle name="Normal 2 2 10 10 3 4" xfId="6588" xr:uid="{00000000-0005-0000-0000-0000BC190000}"/>
    <cellStyle name="Normal 2 2 10 10 3 5" xfId="6589" xr:uid="{00000000-0005-0000-0000-0000BD190000}"/>
    <cellStyle name="Normal 2 2 10 10 3 6" xfId="6590" xr:uid="{00000000-0005-0000-0000-0000BE190000}"/>
    <cellStyle name="Normal 2 2 10 10 3 7" xfId="6591" xr:uid="{00000000-0005-0000-0000-0000BF190000}"/>
    <cellStyle name="Normal 2 2 10 10 3 8" xfId="6592" xr:uid="{00000000-0005-0000-0000-0000C0190000}"/>
    <cellStyle name="Normal 2 2 10 10 3 9" xfId="6593" xr:uid="{00000000-0005-0000-0000-0000C1190000}"/>
    <cellStyle name="Normal 2 2 10 10 4" xfId="6594" xr:uid="{00000000-0005-0000-0000-0000C2190000}"/>
    <cellStyle name="Normal 2 2 10 10 4 10" xfId="6595" xr:uid="{00000000-0005-0000-0000-0000C3190000}"/>
    <cellStyle name="Normal 2 2 10 10 4 2" xfId="6596" xr:uid="{00000000-0005-0000-0000-0000C4190000}"/>
    <cellStyle name="Normal 2 2 10 10 4 3" xfId="6597" xr:uid="{00000000-0005-0000-0000-0000C5190000}"/>
    <cellStyle name="Normal 2 2 10 10 4 4" xfId="6598" xr:uid="{00000000-0005-0000-0000-0000C6190000}"/>
    <cellStyle name="Normal 2 2 10 10 4 5" xfId="6599" xr:uid="{00000000-0005-0000-0000-0000C7190000}"/>
    <cellStyle name="Normal 2 2 10 10 4 6" xfId="6600" xr:uid="{00000000-0005-0000-0000-0000C8190000}"/>
    <cellStyle name="Normal 2 2 10 10 4 7" xfId="6601" xr:uid="{00000000-0005-0000-0000-0000C9190000}"/>
    <cellStyle name="Normal 2 2 10 10 4 8" xfId="6602" xr:uid="{00000000-0005-0000-0000-0000CA190000}"/>
    <cellStyle name="Normal 2 2 10 10 4 9" xfId="6603" xr:uid="{00000000-0005-0000-0000-0000CB190000}"/>
    <cellStyle name="Normal 2 2 10 10 5" xfId="6604" xr:uid="{00000000-0005-0000-0000-0000CC190000}"/>
    <cellStyle name="Normal 2 2 10 10 5 10" xfId="6605" xr:uid="{00000000-0005-0000-0000-0000CD190000}"/>
    <cellStyle name="Normal 2 2 10 10 5 2" xfId="6606" xr:uid="{00000000-0005-0000-0000-0000CE190000}"/>
    <cellStyle name="Normal 2 2 10 10 5 3" xfId="6607" xr:uid="{00000000-0005-0000-0000-0000CF190000}"/>
    <cellStyle name="Normal 2 2 10 10 5 4" xfId="6608" xr:uid="{00000000-0005-0000-0000-0000D0190000}"/>
    <cellStyle name="Normal 2 2 10 10 5 5" xfId="6609" xr:uid="{00000000-0005-0000-0000-0000D1190000}"/>
    <cellStyle name="Normal 2 2 10 10 5 6" xfId="6610" xr:uid="{00000000-0005-0000-0000-0000D2190000}"/>
    <cellStyle name="Normal 2 2 10 10 5 7" xfId="6611" xr:uid="{00000000-0005-0000-0000-0000D3190000}"/>
    <cellStyle name="Normal 2 2 10 10 5 8" xfId="6612" xr:uid="{00000000-0005-0000-0000-0000D4190000}"/>
    <cellStyle name="Normal 2 2 10 10 5 9" xfId="6613" xr:uid="{00000000-0005-0000-0000-0000D5190000}"/>
    <cellStyle name="Normal 2 2 10 10 6" xfId="6614" xr:uid="{00000000-0005-0000-0000-0000D6190000}"/>
    <cellStyle name="Normal 2 2 10 10 7" xfId="6615" xr:uid="{00000000-0005-0000-0000-0000D7190000}"/>
    <cellStyle name="Normal 2 2 10 10 8" xfId="6616" xr:uid="{00000000-0005-0000-0000-0000D8190000}"/>
    <cellStyle name="Normal 2 2 10 10 9" xfId="6617" xr:uid="{00000000-0005-0000-0000-0000D9190000}"/>
    <cellStyle name="Normal 2 2 10 11" xfId="6618" xr:uid="{00000000-0005-0000-0000-0000DA190000}"/>
    <cellStyle name="Normal 2 2 10 11 10" xfId="6619" xr:uid="{00000000-0005-0000-0000-0000DB190000}"/>
    <cellStyle name="Normal 2 2 10 11 11" xfId="6620" xr:uid="{00000000-0005-0000-0000-0000DC190000}"/>
    <cellStyle name="Normal 2 2 10 11 12" xfId="6621" xr:uid="{00000000-0005-0000-0000-0000DD190000}"/>
    <cellStyle name="Normal 2 2 10 11 13" xfId="6622" xr:uid="{00000000-0005-0000-0000-0000DE190000}"/>
    <cellStyle name="Normal 2 2 10 11 14" xfId="6623" xr:uid="{00000000-0005-0000-0000-0000DF190000}"/>
    <cellStyle name="Normal 2 2 10 11 2" xfId="6624" xr:uid="{00000000-0005-0000-0000-0000E0190000}"/>
    <cellStyle name="Normal 2 2 10 11 2 10" xfId="6625" xr:uid="{00000000-0005-0000-0000-0000E1190000}"/>
    <cellStyle name="Normal 2 2 10 11 2 2" xfId="6626" xr:uid="{00000000-0005-0000-0000-0000E2190000}"/>
    <cellStyle name="Normal 2 2 10 11 2 3" xfId="6627" xr:uid="{00000000-0005-0000-0000-0000E3190000}"/>
    <cellStyle name="Normal 2 2 10 11 2 4" xfId="6628" xr:uid="{00000000-0005-0000-0000-0000E4190000}"/>
    <cellStyle name="Normal 2 2 10 11 2 5" xfId="6629" xr:uid="{00000000-0005-0000-0000-0000E5190000}"/>
    <cellStyle name="Normal 2 2 10 11 2 6" xfId="6630" xr:uid="{00000000-0005-0000-0000-0000E6190000}"/>
    <cellStyle name="Normal 2 2 10 11 2 7" xfId="6631" xr:uid="{00000000-0005-0000-0000-0000E7190000}"/>
    <cellStyle name="Normal 2 2 10 11 2 8" xfId="6632" xr:uid="{00000000-0005-0000-0000-0000E8190000}"/>
    <cellStyle name="Normal 2 2 10 11 2 9" xfId="6633" xr:uid="{00000000-0005-0000-0000-0000E9190000}"/>
    <cellStyle name="Normal 2 2 10 11 3" xfId="6634" xr:uid="{00000000-0005-0000-0000-0000EA190000}"/>
    <cellStyle name="Normal 2 2 10 11 3 10" xfId="6635" xr:uid="{00000000-0005-0000-0000-0000EB190000}"/>
    <cellStyle name="Normal 2 2 10 11 3 2" xfId="6636" xr:uid="{00000000-0005-0000-0000-0000EC190000}"/>
    <cellStyle name="Normal 2 2 10 11 3 3" xfId="6637" xr:uid="{00000000-0005-0000-0000-0000ED190000}"/>
    <cellStyle name="Normal 2 2 10 11 3 4" xfId="6638" xr:uid="{00000000-0005-0000-0000-0000EE190000}"/>
    <cellStyle name="Normal 2 2 10 11 3 5" xfId="6639" xr:uid="{00000000-0005-0000-0000-0000EF190000}"/>
    <cellStyle name="Normal 2 2 10 11 3 6" xfId="6640" xr:uid="{00000000-0005-0000-0000-0000F0190000}"/>
    <cellStyle name="Normal 2 2 10 11 3 7" xfId="6641" xr:uid="{00000000-0005-0000-0000-0000F1190000}"/>
    <cellStyle name="Normal 2 2 10 11 3 8" xfId="6642" xr:uid="{00000000-0005-0000-0000-0000F2190000}"/>
    <cellStyle name="Normal 2 2 10 11 3 9" xfId="6643" xr:uid="{00000000-0005-0000-0000-0000F3190000}"/>
    <cellStyle name="Normal 2 2 10 11 4" xfId="6644" xr:uid="{00000000-0005-0000-0000-0000F4190000}"/>
    <cellStyle name="Normal 2 2 10 11 4 10" xfId="6645" xr:uid="{00000000-0005-0000-0000-0000F5190000}"/>
    <cellStyle name="Normal 2 2 10 11 4 2" xfId="6646" xr:uid="{00000000-0005-0000-0000-0000F6190000}"/>
    <cellStyle name="Normal 2 2 10 11 4 3" xfId="6647" xr:uid="{00000000-0005-0000-0000-0000F7190000}"/>
    <cellStyle name="Normal 2 2 10 11 4 4" xfId="6648" xr:uid="{00000000-0005-0000-0000-0000F8190000}"/>
    <cellStyle name="Normal 2 2 10 11 4 5" xfId="6649" xr:uid="{00000000-0005-0000-0000-0000F9190000}"/>
    <cellStyle name="Normal 2 2 10 11 4 6" xfId="6650" xr:uid="{00000000-0005-0000-0000-0000FA190000}"/>
    <cellStyle name="Normal 2 2 10 11 4 7" xfId="6651" xr:uid="{00000000-0005-0000-0000-0000FB190000}"/>
    <cellStyle name="Normal 2 2 10 11 4 8" xfId="6652" xr:uid="{00000000-0005-0000-0000-0000FC190000}"/>
    <cellStyle name="Normal 2 2 10 11 4 9" xfId="6653" xr:uid="{00000000-0005-0000-0000-0000FD190000}"/>
    <cellStyle name="Normal 2 2 10 11 5" xfId="6654" xr:uid="{00000000-0005-0000-0000-0000FE190000}"/>
    <cellStyle name="Normal 2 2 10 11 5 10" xfId="6655" xr:uid="{00000000-0005-0000-0000-0000FF190000}"/>
    <cellStyle name="Normal 2 2 10 11 5 2" xfId="6656" xr:uid="{00000000-0005-0000-0000-0000001A0000}"/>
    <cellStyle name="Normal 2 2 10 11 5 3" xfId="6657" xr:uid="{00000000-0005-0000-0000-0000011A0000}"/>
    <cellStyle name="Normal 2 2 10 11 5 4" xfId="6658" xr:uid="{00000000-0005-0000-0000-0000021A0000}"/>
    <cellStyle name="Normal 2 2 10 11 5 5" xfId="6659" xr:uid="{00000000-0005-0000-0000-0000031A0000}"/>
    <cellStyle name="Normal 2 2 10 11 5 6" xfId="6660" xr:uid="{00000000-0005-0000-0000-0000041A0000}"/>
    <cellStyle name="Normal 2 2 10 11 5 7" xfId="6661" xr:uid="{00000000-0005-0000-0000-0000051A0000}"/>
    <cellStyle name="Normal 2 2 10 11 5 8" xfId="6662" xr:uid="{00000000-0005-0000-0000-0000061A0000}"/>
    <cellStyle name="Normal 2 2 10 11 5 9" xfId="6663" xr:uid="{00000000-0005-0000-0000-0000071A0000}"/>
    <cellStyle name="Normal 2 2 10 11 6" xfId="6664" xr:uid="{00000000-0005-0000-0000-0000081A0000}"/>
    <cellStyle name="Normal 2 2 10 11 7" xfId="6665" xr:uid="{00000000-0005-0000-0000-0000091A0000}"/>
    <cellStyle name="Normal 2 2 10 11 8" xfId="6666" xr:uid="{00000000-0005-0000-0000-00000A1A0000}"/>
    <cellStyle name="Normal 2 2 10 11 9" xfId="6667" xr:uid="{00000000-0005-0000-0000-00000B1A0000}"/>
    <cellStyle name="Normal 2 2 10 12" xfId="6668" xr:uid="{00000000-0005-0000-0000-00000C1A0000}"/>
    <cellStyle name="Normal 2 2 10 12 10" xfId="6669" xr:uid="{00000000-0005-0000-0000-00000D1A0000}"/>
    <cellStyle name="Normal 2 2 10 12 11" xfId="6670" xr:uid="{00000000-0005-0000-0000-00000E1A0000}"/>
    <cellStyle name="Normal 2 2 10 12 12" xfId="6671" xr:uid="{00000000-0005-0000-0000-00000F1A0000}"/>
    <cellStyle name="Normal 2 2 10 12 13" xfId="6672" xr:uid="{00000000-0005-0000-0000-0000101A0000}"/>
    <cellStyle name="Normal 2 2 10 12 14" xfId="6673" xr:uid="{00000000-0005-0000-0000-0000111A0000}"/>
    <cellStyle name="Normal 2 2 10 12 2" xfId="6674" xr:uid="{00000000-0005-0000-0000-0000121A0000}"/>
    <cellStyle name="Normal 2 2 10 12 2 10" xfId="6675" xr:uid="{00000000-0005-0000-0000-0000131A0000}"/>
    <cellStyle name="Normal 2 2 10 12 2 2" xfId="6676" xr:uid="{00000000-0005-0000-0000-0000141A0000}"/>
    <cellStyle name="Normal 2 2 10 12 2 3" xfId="6677" xr:uid="{00000000-0005-0000-0000-0000151A0000}"/>
    <cellStyle name="Normal 2 2 10 12 2 4" xfId="6678" xr:uid="{00000000-0005-0000-0000-0000161A0000}"/>
    <cellStyle name="Normal 2 2 10 12 2 5" xfId="6679" xr:uid="{00000000-0005-0000-0000-0000171A0000}"/>
    <cellStyle name="Normal 2 2 10 12 2 6" xfId="6680" xr:uid="{00000000-0005-0000-0000-0000181A0000}"/>
    <cellStyle name="Normal 2 2 10 12 2 7" xfId="6681" xr:uid="{00000000-0005-0000-0000-0000191A0000}"/>
    <cellStyle name="Normal 2 2 10 12 2 8" xfId="6682" xr:uid="{00000000-0005-0000-0000-00001A1A0000}"/>
    <cellStyle name="Normal 2 2 10 12 2 9" xfId="6683" xr:uid="{00000000-0005-0000-0000-00001B1A0000}"/>
    <cellStyle name="Normal 2 2 10 12 3" xfId="6684" xr:uid="{00000000-0005-0000-0000-00001C1A0000}"/>
    <cellStyle name="Normal 2 2 10 12 3 10" xfId="6685" xr:uid="{00000000-0005-0000-0000-00001D1A0000}"/>
    <cellStyle name="Normal 2 2 10 12 3 2" xfId="6686" xr:uid="{00000000-0005-0000-0000-00001E1A0000}"/>
    <cellStyle name="Normal 2 2 10 12 3 3" xfId="6687" xr:uid="{00000000-0005-0000-0000-00001F1A0000}"/>
    <cellStyle name="Normal 2 2 10 12 3 4" xfId="6688" xr:uid="{00000000-0005-0000-0000-0000201A0000}"/>
    <cellStyle name="Normal 2 2 10 12 3 5" xfId="6689" xr:uid="{00000000-0005-0000-0000-0000211A0000}"/>
    <cellStyle name="Normal 2 2 10 12 3 6" xfId="6690" xr:uid="{00000000-0005-0000-0000-0000221A0000}"/>
    <cellStyle name="Normal 2 2 10 12 3 7" xfId="6691" xr:uid="{00000000-0005-0000-0000-0000231A0000}"/>
    <cellStyle name="Normal 2 2 10 12 3 8" xfId="6692" xr:uid="{00000000-0005-0000-0000-0000241A0000}"/>
    <cellStyle name="Normal 2 2 10 12 3 9" xfId="6693" xr:uid="{00000000-0005-0000-0000-0000251A0000}"/>
    <cellStyle name="Normal 2 2 10 12 4" xfId="6694" xr:uid="{00000000-0005-0000-0000-0000261A0000}"/>
    <cellStyle name="Normal 2 2 10 12 4 10" xfId="6695" xr:uid="{00000000-0005-0000-0000-0000271A0000}"/>
    <cellStyle name="Normal 2 2 10 12 4 2" xfId="6696" xr:uid="{00000000-0005-0000-0000-0000281A0000}"/>
    <cellStyle name="Normal 2 2 10 12 4 3" xfId="6697" xr:uid="{00000000-0005-0000-0000-0000291A0000}"/>
    <cellStyle name="Normal 2 2 10 12 4 4" xfId="6698" xr:uid="{00000000-0005-0000-0000-00002A1A0000}"/>
    <cellStyle name="Normal 2 2 10 12 4 5" xfId="6699" xr:uid="{00000000-0005-0000-0000-00002B1A0000}"/>
    <cellStyle name="Normal 2 2 10 12 4 6" xfId="6700" xr:uid="{00000000-0005-0000-0000-00002C1A0000}"/>
    <cellStyle name="Normal 2 2 10 12 4 7" xfId="6701" xr:uid="{00000000-0005-0000-0000-00002D1A0000}"/>
    <cellStyle name="Normal 2 2 10 12 4 8" xfId="6702" xr:uid="{00000000-0005-0000-0000-00002E1A0000}"/>
    <cellStyle name="Normal 2 2 10 12 4 9" xfId="6703" xr:uid="{00000000-0005-0000-0000-00002F1A0000}"/>
    <cellStyle name="Normal 2 2 10 12 5" xfId="6704" xr:uid="{00000000-0005-0000-0000-0000301A0000}"/>
    <cellStyle name="Normal 2 2 10 12 5 10" xfId="6705" xr:uid="{00000000-0005-0000-0000-0000311A0000}"/>
    <cellStyle name="Normal 2 2 10 12 5 2" xfId="6706" xr:uid="{00000000-0005-0000-0000-0000321A0000}"/>
    <cellStyle name="Normal 2 2 10 12 5 3" xfId="6707" xr:uid="{00000000-0005-0000-0000-0000331A0000}"/>
    <cellStyle name="Normal 2 2 10 12 5 4" xfId="6708" xr:uid="{00000000-0005-0000-0000-0000341A0000}"/>
    <cellStyle name="Normal 2 2 10 12 5 5" xfId="6709" xr:uid="{00000000-0005-0000-0000-0000351A0000}"/>
    <cellStyle name="Normal 2 2 10 12 5 6" xfId="6710" xr:uid="{00000000-0005-0000-0000-0000361A0000}"/>
    <cellStyle name="Normal 2 2 10 12 5 7" xfId="6711" xr:uid="{00000000-0005-0000-0000-0000371A0000}"/>
    <cellStyle name="Normal 2 2 10 12 5 8" xfId="6712" xr:uid="{00000000-0005-0000-0000-0000381A0000}"/>
    <cellStyle name="Normal 2 2 10 12 5 9" xfId="6713" xr:uid="{00000000-0005-0000-0000-0000391A0000}"/>
    <cellStyle name="Normal 2 2 10 12 6" xfId="6714" xr:uid="{00000000-0005-0000-0000-00003A1A0000}"/>
    <cellStyle name="Normal 2 2 10 12 7" xfId="6715" xr:uid="{00000000-0005-0000-0000-00003B1A0000}"/>
    <cellStyle name="Normal 2 2 10 12 8" xfId="6716" xr:uid="{00000000-0005-0000-0000-00003C1A0000}"/>
    <cellStyle name="Normal 2 2 10 12 9" xfId="6717" xr:uid="{00000000-0005-0000-0000-00003D1A0000}"/>
    <cellStyle name="Normal 2 2 10 13" xfId="6718" xr:uid="{00000000-0005-0000-0000-00003E1A0000}"/>
    <cellStyle name="Normal 2 2 10 13 10" xfId="6719" xr:uid="{00000000-0005-0000-0000-00003F1A0000}"/>
    <cellStyle name="Normal 2 2 10 13 11" xfId="6720" xr:uid="{00000000-0005-0000-0000-0000401A0000}"/>
    <cellStyle name="Normal 2 2 10 13 12" xfId="6721" xr:uid="{00000000-0005-0000-0000-0000411A0000}"/>
    <cellStyle name="Normal 2 2 10 13 13" xfId="6722" xr:uid="{00000000-0005-0000-0000-0000421A0000}"/>
    <cellStyle name="Normal 2 2 10 13 14" xfId="6723" xr:uid="{00000000-0005-0000-0000-0000431A0000}"/>
    <cellStyle name="Normal 2 2 10 13 2" xfId="6724" xr:uid="{00000000-0005-0000-0000-0000441A0000}"/>
    <cellStyle name="Normal 2 2 10 13 2 10" xfId="6725" xr:uid="{00000000-0005-0000-0000-0000451A0000}"/>
    <cellStyle name="Normal 2 2 10 13 2 2" xfId="6726" xr:uid="{00000000-0005-0000-0000-0000461A0000}"/>
    <cellStyle name="Normal 2 2 10 13 2 3" xfId="6727" xr:uid="{00000000-0005-0000-0000-0000471A0000}"/>
    <cellStyle name="Normal 2 2 10 13 2 4" xfId="6728" xr:uid="{00000000-0005-0000-0000-0000481A0000}"/>
    <cellStyle name="Normal 2 2 10 13 2 5" xfId="6729" xr:uid="{00000000-0005-0000-0000-0000491A0000}"/>
    <cellStyle name="Normal 2 2 10 13 2 6" xfId="6730" xr:uid="{00000000-0005-0000-0000-00004A1A0000}"/>
    <cellStyle name="Normal 2 2 10 13 2 7" xfId="6731" xr:uid="{00000000-0005-0000-0000-00004B1A0000}"/>
    <cellStyle name="Normal 2 2 10 13 2 8" xfId="6732" xr:uid="{00000000-0005-0000-0000-00004C1A0000}"/>
    <cellStyle name="Normal 2 2 10 13 2 9" xfId="6733" xr:uid="{00000000-0005-0000-0000-00004D1A0000}"/>
    <cellStyle name="Normal 2 2 10 13 3" xfId="6734" xr:uid="{00000000-0005-0000-0000-00004E1A0000}"/>
    <cellStyle name="Normal 2 2 10 13 3 10" xfId="6735" xr:uid="{00000000-0005-0000-0000-00004F1A0000}"/>
    <cellStyle name="Normal 2 2 10 13 3 2" xfId="6736" xr:uid="{00000000-0005-0000-0000-0000501A0000}"/>
    <cellStyle name="Normal 2 2 10 13 3 3" xfId="6737" xr:uid="{00000000-0005-0000-0000-0000511A0000}"/>
    <cellStyle name="Normal 2 2 10 13 3 4" xfId="6738" xr:uid="{00000000-0005-0000-0000-0000521A0000}"/>
    <cellStyle name="Normal 2 2 10 13 3 5" xfId="6739" xr:uid="{00000000-0005-0000-0000-0000531A0000}"/>
    <cellStyle name="Normal 2 2 10 13 3 6" xfId="6740" xr:uid="{00000000-0005-0000-0000-0000541A0000}"/>
    <cellStyle name="Normal 2 2 10 13 3 7" xfId="6741" xr:uid="{00000000-0005-0000-0000-0000551A0000}"/>
    <cellStyle name="Normal 2 2 10 13 3 8" xfId="6742" xr:uid="{00000000-0005-0000-0000-0000561A0000}"/>
    <cellStyle name="Normal 2 2 10 13 3 9" xfId="6743" xr:uid="{00000000-0005-0000-0000-0000571A0000}"/>
    <cellStyle name="Normal 2 2 10 13 4" xfId="6744" xr:uid="{00000000-0005-0000-0000-0000581A0000}"/>
    <cellStyle name="Normal 2 2 10 13 4 10" xfId="6745" xr:uid="{00000000-0005-0000-0000-0000591A0000}"/>
    <cellStyle name="Normal 2 2 10 13 4 2" xfId="6746" xr:uid="{00000000-0005-0000-0000-00005A1A0000}"/>
    <cellStyle name="Normal 2 2 10 13 4 3" xfId="6747" xr:uid="{00000000-0005-0000-0000-00005B1A0000}"/>
    <cellStyle name="Normal 2 2 10 13 4 4" xfId="6748" xr:uid="{00000000-0005-0000-0000-00005C1A0000}"/>
    <cellStyle name="Normal 2 2 10 13 4 5" xfId="6749" xr:uid="{00000000-0005-0000-0000-00005D1A0000}"/>
    <cellStyle name="Normal 2 2 10 13 4 6" xfId="6750" xr:uid="{00000000-0005-0000-0000-00005E1A0000}"/>
    <cellStyle name="Normal 2 2 10 13 4 7" xfId="6751" xr:uid="{00000000-0005-0000-0000-00005F1A0000}"/>
    <cellStyle name="Normal 2 2 10 13 4 8" xfId="6752" xr:uid="{00000000-0005-0000-0000-0000601A0000}"/>
    <cellStyle name="Normal 2 2 10 13 4 9" xfId="6753" xr:uid="{00000000-0005-0000-0000-0000611A0000}"/>
    <cellStyle name="Normal 2 2 10 13 5" xfId="6754" xr:uid="{00000000-0005-0000-0000-0000621A0000}"/>
    <cellStyle name="Normal 2 2 10 13 5 10" xfId="6755" xr:uid="{00000000-0005-0000-0000-0000631A0000}"/>
    <cellStyle name="Normal 2 2 10 13 5 2" xfId="6756" xr:uid="{00000000-0005-0000-0000-0000641A0000}"/>
    <cellStyle name="Normal 2 2 10 13 5 3" xfId="6757" xr:uid="{00000000-0005-0000-0000-0000651A0000}"/>
    <cellStyle name="Normal 2 2 10 13 5 4" xfId="6758" xr:uid="{00000000-0005-0000-0000-0000661A0000}"/>
    <cellStyle name="Normal 2 2 10 13 5 5" xfId="6759" xr:uid="{00000000-0005-0000-0000-0000671A0000}"/>
    <cellStyle name="Normal 2 2 10 13 5 6" xfId="6760" xr:uid="{00000000-0005-0000-0000-0000681A0000}"/>
    <cellStyle name="Normal 2 2 10 13 5 7" xfId="6761" xr:uid="{00000000-0005-0000-0000-0000691A0000}"/>
    <cellStyle name="Normal 2 2 10 13 5 8" xfId="6762" xr:uid="{00000000-0005-0000-0000-00006A1A0000}"/>
    <cellStyle name="Normal 2 2 10 13 5 9" xfId="6763" xr:uid="{00000000-0005-0000-0000-00006B1A0000}"/>
    <cellStyle name="Normal 2 2 10 13 6" xfId="6764" xr:uid="{00000000-0005-0000-0000-00006C1A0000}"/>
    <cellStyle name="Normal 2 2 10 13 7" xfId="6765" xr:uid="{00000000-0005-0000-0000-00006D1A0000}"/>
    <cellStyle name="Normal 2 2 10 13 8" xfId="6766" xr:uid="{00000000-0005-0000-0000-00006E1A0000}"/>
    <cellStyle name="Normal 2 2 10 13 9" xfId="6767" xr:uid="{00000000-0005-0000-0000-00006F1A0000}"/>
    <cellStyle name="Normal 2 2 10 14" xfId="6768" xr:uid="{00000000-0005-0000-0000-0000701A0000}"/>
    <cellStyle name="Normal 2 2 10 14 10" xfId="6769" xr:uid="{00000000-0005-0000-0000-0000711A0000}"/>
    <cellStyle name="Normal 2 2 10 14 11" xfId="6770" xr:uid="{00000000-0005-0000-0000-0000721A0000}"/>
    <cellStyle name="Normal 2 2 10 14 12" xfId="6771" xr:uid="{00000000-0005-0000-0000-0000731A0000}"/>
    <cellStyle name="Normal 2 2 10 14 13" xfId="6772" xr:uid="{00000000-0005-0000-0000-0000741A0000}"/>
    <cellStyle name="Normal 2 2 10 14 14" xfId="6773" xr:uid="{00000000-0005-0000-0000-0000751A0000}"/>
    <cellStyle name="Normal 2 2 10 14 2" xfId="6774" xr:uid="{00000000-0005-0000-0000-0000761A0000}"/>
    <cellStyle name="Normal 2 2 10 14 2 10" xfId="6775" xr:uid="{00000000-0005-0000-0000-0000771A0000}"/>
    <cellStyle name="Normal 2 2 10 14 2 2" xfId="6776" xr:uid="{00000000-0005-0000-0000-0000781A0000}"/>
    <cellStyle name="Normal 2 2 10 14 2 3" xfId="6777" xr:uid="{00000000-0005-0000-0000-0000791A0000}"/>
    <cellStyle name="Normal 2 2 10 14 2 4" xfId="6778" xr:uid="{00000000-0005-0000-0000-00007A1A0000}"/>
    <cellStyle name="Normal 2 2 10 14 2 5" xfId="6779" xr:uid="{00000000-0005-0000-0000-00007B1A0000}"/>
    <cellStyle name="Normal 2 2 10 14 2 6" xfId="6780" xr:uid="{00000000-0005-0000-0000-00007C1A0000}"/>
    <cellStyle name="Normal 2 2 10 14 2 7" xfId="6781" xr:uid="{00000000-0005-0000-0000-00007D1A0000}"/>
    <cellStyle name="Normal 2 2 10 14 2 8" xfId="6782" xr:uid="{00000000-0005-0000-0000-00007E1A0000}"/>
    <cellStyle name="Normal 2 2 10 14 2 9" xfId="6783" xr:uid="{00000000-0005-0000-0000-00007F1A0000}"/>
    <cellStyle name="Normal 2 2 10 14 3" xfId="6784" xr:uid="{00000000-0005-0000-0000-0000801A0000}"/>
    <cellStyle name="Normal 2 2 10 14 3 10" xfId="6785" xr:uid="{00000000-0005-0000-0000-0000811A0000}"/>
    <cellStyle name="Normal 2 2 10 14 3 2" xfId="6786" xr:uid="{00000000-0005-0000-0000-0000821A0000}"/>
    <cellStyle name="Normal 2 2 10 14 3 3" xfId="6787" xr:uid="{00000000-0005-0000-0000-0000831A0000}"/>
    <cellStyle name="Normal 2 2 10 14 3 4" xfId="6788" xr:uid="{00000000-0005-0000-0000-0000841A0000}"/>
    <cellStyle name="Normal 2 2 10 14 3 5" xfId="6789" xr:uid="{00000000-0005-0000-0000-0000851A0000}"/>
    <cellStyle name="Normal 2 2 10 14 3 6" xfId="6790" xr:uid="{00000000-0005-0000-0000-0000861A0000}"/>
    <cellStyle name="Normal 2 2 10 14 3 7" xfId="6791" xr:uid="{00000000-0005-0000-0000-0000871A0000}"/>
    <cellStyle name="Normal 2 2 10 14 3 8" xfId="6792" xr:uid="{00000000-0005-0000-0000-0000881A0000}"/>
    <cellStyle name="Normal 2 2 10 14 3 9" xfId="6793" xr:uid="{00000000-0005-0000-0000-0000891A0000}"/>
    <cellStyle name="Normal 2 2 10 14 4" xfId="6794" xr:uid="{00000000-0005-0000-0000-00008A1A0000}"/>
    <cellStyle name="Normal 2 2 10 14 4 10" xfId="6795" xr:uid="{00000000-0005-0000-0000-00008B1A0000}"/>
    <cellStyle name="Normal 2 2 10 14 4 2" xfId="6796" xr:uid="{00000000-0005-0000-0000-00008C1A0000}"/>
    <cellStyle name="Normal 2 2 10 14 4 3" xfId="6797" xr:uid="{00000000-0005-0000-0000-00008D1A0000}"/>
    <cellStyle name="Normal 2 2 10 14 4 4" xfId="6798" xr:uid="{00000000-0005-0000-0000-00008E1A0000}"/>
    <cellStyle name="Normal 2 2 10 14 4 5" xfId="6799" xr:uid="{00000000-0005-0000-0000-00008F1A0000}"/>
    <cellStyle name="Normal 2 2 10 14 4 6" xfId="6800" xr:uid="{00000000-0005-0000-0000-0000901A0000}"/>
    <cellStyle name="Normal 2 2 10 14 4 7" xfId="6801" xr:uid="{00000000-0005-0000-0000-0000911A0000}"/>
    <cellStyle name="Normal 2 2 10 14 4 8" xfId="6802" xr:uid="{00000000-0005-0000-0000-0000921A0000}"/>
    <cellStyle name="Normal 2 2 10 14 4 9" xfId="6803" xr:uid="{00000000-0005-0000-0000-0000931A0000}"/>
    <cellStyle name="Normal 2 2 10 14 5" xfId="6804" xr:uid="{00000000-0005-0000-0000-0000941A0000}"/>
    <cellStyle name="Normal 2 2 10 14 5 10" xfId="6805" xr:uid="{00000000-0005-0000-0000-0000951A0000}"/>
    <cellStyle name="Normal 2 2 10 14 5 2" xfId="6806" xr:uid="{00000000-0005-0000-0000-0000961A0000}"/>
    <cellStyle name="Normal 2 2 10 14 5 3" xfId="6807" xr:uid="{00000000-0005-0000-0000-0000971A0000}"/>
    <cellStyle name="Normal 2 2 10 14 5 4" xfId="6808" xr:uid="{00000000-0005-0000-0000-0000981A0000}"/>
    <cellStyle name="Normal 2 2 10 14 5 5" xfId="6809" xr:uid="{00000000-0005-0000-0000-0000991A0000}"/>
    <cellStyle name="Normal 2 2 10 14 5 6" xfId="6810" xr:uid="{00000000-0005-0000-0000-00009A1A0000}"/>
    <cellStyle name="Normal 2 2 10 14 5 7" xfId="6811" xr:uid="{00000000-0005-0000-0000-00009B1A0000}"/>
    <cellStyle name="Normal 2 2 10 14 5 8" xfId="6812" xr:uid="{00000000-0005-0000-0000-00009C1A0000}"/>
    <cellStyle name="Normal 2 2 10 14 5 9" xfId="6813" xr:uid="{00000000-0005-0000-0000-00009D1A0000}"/>
    <cellStyle name="Normal 2 2 10 14 6" xfId="6814" xr:uid="{00000000-0005-0000-0000-00009E1A0000}"/>
    <cellStyle name="Normal 2 2 10 14 7" xfId="6815" xr:uid="{00000000-0005-0000-0000-00009F1A0000}"/>
    <cellStyle name="Normal 2 2 10 14 8" xfId="6816" xr:uid="{00000000-0005-0000-0000-0000A01A0000}"/>
    <cellStyle name="Normal 2 2 10 14 9" xfId="6817" xr:uid="{00000000-0005-0000-0000-0000A11A0000}"/>
    <cellStyle name="Normal 2 2 10 15" xfId="6818" xr:uid="{00000000-0005-0000-0000-0000A21A0000}"/>
    <cellStyle name="Normal 2 2 10 15 10" xfId="6819" xr:uid="{00000000-0005-0000-0000-0000A31A0000}"/>
    <cellStyle name="Normal 2 2 10 15 11" xfId="6820" xr:uid="{00000000-0005-0000-0000-0000A41A0000}"/>
    <cellStyle name="Normal 2 2 10 15 12" xfId="6821" xr:uid="{00000000-0005-0000-0000-0000A51A0000}"/>
    <cellStyle name="Normal 2 2 10 15 13" xfId="6822" xr:uid="{00000000-0005-0000-0000-0000A61A0000}"/>
    <cellStyle name="Normal 2 2 10 15 14" xfId="6823" xr:uid="{00000000-0005-0000-0000-0000A71A0000}"/>
    <cellStyle name="Normal 2 2 10 15 2" xfId="6824" xr:uid="{00000000-0005-0000-0000-0000A81A0000}"/>
    <cellStyle name="Normal 2 2 10 15 2 10" xfId="6825" xr:uid="{00000000-0005-0000-0000-0000A91A0000}"/>
    <cellStyle name="Normal 2 2 10 15 2 2" xfId="6826" xr:uid="{00000000-0005-0000-0000-0000AA1A0000}"/>
    <cellStyle name="Normal 2 2 10 15 2 3" xfId="6827" xr:uid="{00000000-0005-0000-0000-0000AB1A0000}"/>
    <cellStyle name="Normal 2 2 10 15 2 4" xfId="6828" xr:uid="{00000000-0005-0000-0000-0000AC1A0000}"/>
    <cellStyle name="Normal 2 2 10 15 2 5" xfId="6829" xr:uid="{00000000-0005-0000-0000-0000AD1A0000}"/>
    <cellStyle name="Normal 2 2 10 15 2 6" xfId="6830" xr:uid="{00000000-0005-0000-0000-0000AE1A0000}"/>
    <cellStyle name="Normal 2 2 10 15 2 7" xfId="6831" xr:uid="{00000000-0005-0000-0000-0000AF1A0000}"/>
    <cellStyle name="Normal 2 2 10 15 2 8" xfId="6832" xr:uid="{00000000-0005-0000-0000-0000B01A0000}"/>
    <cellStyle name="Normal 2 2 10 15 2 9" xfId="6833" xr:uid="{00000000-0005-0000-0000-0000B11A0000}"/>
    <cellStyle name="Normal 2 2 10 15 3" xfId="6834" xr:uid="{00000000-0005-0000-0000-0000B21A0000}"/>
    <cellStyle name="Normal 2 2 10 15 3 10" xfId="6835" xr:uid="{00000000-0005-0000-0000-0000B31A0000}"/>
    <cellStyle name="Normal 2 2 10 15 3 2" xfId="6836" xr:uid="{00000000-0005-0000-0000-0000B41A0000}"/>
    <cellStyle name="Normal 2 2 10 15 3 3" xfId="6837" xr:uid="{00000000-0005-0000-0000-0000B51A0000}"/>
    <cellStyle name="Normal 2 2 10 15 3 4" xfId="6838" xr:uid="{00000000-0005-0000-0000-0000B61A0000}"/>
    <cellStyle name="Normal 2 2 10 15 3 5" xfId="6839" xr:uid="{00000000-0005-0000-0000-0000B71A0000}"/>
    <cellStyle name="Normal 2 2 10 15 3 6" xfId="6840" xr:uid="{00000000-0005-0000-0000-0000B81A0000}"/>
    <cellStyle name="Normal 2 2 10 15 3 7" xfId="6841" xr:uid="{00000000-0005-0000-0000-0000B91A0000}"/>
    <cellStyle name="Normal 2 2 10 15 3 8" xfId="6842" xr:uid="{00000000-0005-0000-0000-0000BA1A0000}"/>
    <cellStyle name="Normal 2 2 10 15 3 9" xfId="6843" xr:uid="{00000000-0005-0000-0000-0000BB1A0000}"/>
    <cellStyle name="Normal 2 2 10 15 4" xfId="6844" xr:uid="{00000000-0005-0000-0000-0000BC1A0000}"/>
    <cellStyle name="Normal 2 2 10 15 4 10" xfId="6845" xr:uid="{00000000-0005-0000-0000-0000BD1A0000}"/>
    <cellStyle name="Normal 2 2 10 15 4 2" xfId="6846" xr:uid="{00000000-0005-0000-0000-0000BE1A0000}"/>
    <cellStyle name="Normal 2 2 10 15 4 3" xfId="6847" xr:uid="{00000000-0005-0000-0000-0000BF1A0000}"/>
    <cellStyle name="Normal 2 2 10 15 4 4" xfId="6848" xr:uid="{00000000-0005-0000-0000-0000C01A0000}"/>
    <cellStyle name="Normal 2 2 10 15 4 5" xfId="6849" xr:uid="{00000000-0005-0000-0000-0000C11A0000}"/>
    <cellStyle name="Normal 2 2 10 15 4 6" xfId="6850" xr:uid="{00000000-0005-0000-0000-0000C21A0000}"/>
    <cellStyle name="Normal 2 2 10 15 4 7" xfId="6851" xr:uid="{00000000-0005-0000-0000-0000C31A0000}"/>
    <cellStyle name="Normal 2 2 10 15 4 8" xfId="6852" xr:uid="{00000000-0005-0000-0000-0000C41A0000}"/>
    <cellStyle name="Normal 2 2 10 15 4 9" xfId="6853" xr:uid="{00000000-0005-0000-0000-0000C51A0000}"/>
    <cellStyle name="Normal 2 2 10 15 5" xfId="6854" xr:uid="{00000000-0005-0000-0000-0000C61A0000}"/>
    <cellStyle name="Normal 2 2 10 15 5 10" xfId="6855" xr:uid="{00000000-0005-0000-0000-0000C71A0000}"/>
    <cellStyle name="Normal 2 2 10 15 5 2" xfId="6856" xr:uid="{00000000-0005-0000-0000-0000C81A0000}"/>
    <cellStyle name="Normal 2 2 10 15 5 3" xfId="6857" xr:uid="{00000000-0005-0000-0000-0000C91A0000}"/>
    <cellStyle name="Normal 2 2 10 15 5 4" xfId="6858" xr:uid="{00000000-0005-0000-0000-0000CA1A0000}"/>
    <cellStyle name="Normal 2 2 10 15 5 5" xfId="6859" xr:uid="{00000000-0005-0000-0000-0000CB1A0000}"/>
    <cellStyle name="Normal 2 2 10 15 5 6" xfId="6860" xr:uid="{00000000-0005-0000-0000-0000CC1A0000}"/>
    <cellStyle name="Normal 2 2 10 15 5 7" xfId="6861" xr:uid="{00000000-0005-0000-0000-0000CD1A0000}"/>
    <cellStyle name="Normal 2 2 10 15 5 8" xfId="6862" xr:uid="{00000000-0005-0000-0000-0000CE1A0000}"/>
    <cellStyle name="Normal 2 2 10 15 5 9" xfId="6863" xr:uid="{00000000-0005-0000-0000-0000CF1A0000}"/>
    <cellStyle name="Normal 2 2 10 15 6" xfId="6864" xr:uid="{00000000-0005-0000-0000-0000D01A0000}"/>
    <cellStyle name="Normal 2 2 10 15 7" xfId="6865" xr:uid="{00000000-0005-0000-0000-0000D11A0000}"/>
    <cellStyle name="Normal 2 2 10 15 8" xfId="6866" xr:uid="{00000000-0005-0000-0000-0000D21A0000}"/>
    <cellStyle name="Normal 2 2 10 15 9" xfId="6867" xr:uid="{00000000-0005-0000-0000-0000D31A0000}"/>
    <cellStyle name="Normal 2 2 10 16" xfId="6868" xr:uid="{00000000-0005-0000-0000-0000D41A0000}"/>
    <cellStyle name="Normal 2 2 10 16 10" xfId="6869" xr:uid="{00000000-0005-0000-0000-0000D51A0000}"/>
    <cellStyle name="Normal 2 2 10 16 11" xfId="6870" xr:uid="{00000000-0005-0000-0000-0000D61A0000}"/>
    <cellStyle name="Normal 2 2 10 16 12" xfId="6871" xr:uid="{00000000-0005-0000-0000-0000D71A0000}"/>
    <cellStyle name="Normal 2 2 10 16 13" xfId="6872" xr:uid="{00000000-0005-0000-0000-0000D81A0000}"/>
    <cellStyle name="Normal 2 2 10 16 14" xfId="6873" xr:uid="{00000000-0005-0000-0000-0000D91A0000}"/>
    <cellStyle name="Normal 2 2 10 16 2" xfId="6874" xr:uid="{00000000-0005-0000-0000-0000DA1A0000}"/>
    <cellStyle name="Normal 2 2 10 16 2 10" xfId="6875" xr:uid="{00000000-0005-0000-0000-0000DB1A0000}"/>
    <cellStyle name="Normal 2 2 10 16 2 2" xfId="6876" xr:uid="{00000000-0005-0000-0000-0000DC1A0000}"/>
    <cellStyle name="Normal 2 2 10 16 2 3" xfId="6877" xr:uid="{00000000-0005-0000-0000-0000DD1A0000}"/>
    <cellStyle name="Normal 2 2 10 16 2 4" xfId="6878" xr:uid="{00000000-0005-0000-0000-0000DE1A0000}"/>
    <cellStyle name="Normal 2 2 10 16 2 5" xfId="6879" xr:uid="{00000000-0005-0000-0000-0000DF1A0000}"/>
    <cellStyle name="Normal 2 2 10 16 2 6" xfId="6880" xr:uid="{00000000-0005-0000-0000-0000E01A0000}"/>
    <cellStyle name="Normal 2 2 10 16 2 7" xfId="6881" xr:uid="{00000000-0005-0000-0000-0000E11A0000}"/>
    <cellStyle name="Normal 2 2 10 16 2 8" xfId="6882" xr:uid="{00000000-0005-0000-0000-0000E21A0000}"/>
    <cellStyle name="Normal 2 2 10 16 2 9" xfId="6883" xr:uid="{00000000-0005-0000-0000-0000E31A0000}"/>
    <cellStyle name="Normal 2 2 10 16 3" xfId="6884" xr:uid="{00000000-0005-0000-0000-0000E41A0000}"/>
    <cellStyle name="Normal 2 2 10 16 3 10" xfId="6885" xr:uid="{00000000-0005-0000-0000-0000E51A0000}"/>
    <cellStyle name="Normal 2 2 10 16 3 2" xfId="6886" xr:uid="{00000000-0005-0000-0000-0000E61A0000}"/>
    <cellStyle name="Normal 2 2 10 16 3 3" xfId="6887" xr:uid="{00000000-0005-0000-0000-0000E71A0000}"/>
    <cellStyle name="Normal 2 2 10 16 3 4" xfId="6888" xr:uid="{00000000-0005-0000-0000-0000E81A0000}"/>
    <cellStyle name="Normal 2 2 10 16 3 5" xfId="6889" xr:uid="{00000000-0005-0000-0000-0000E91A0000}"/>
    <cellStyle name="Normal 2 2 10 16 3 6" xfId="6890" xr:uid="{00000000-0005-0000-0000-0000EA1A0000}"/>
    <cellStyle name="Normal 2 2 10 16 3 7" xfId="6891" xr:uid="{00000000-0005-0000-0000-0000EB1A0000}"/>
    <cellStyle name="Normal 2 2 10 16 3 8" xfId="6892" xr:uid="{00000000-0005-0000-0000-0000EC1A0000}"/>
    <cellStyle name="Normal 2 2 10 16 3 9" xfId="6893" xr:uid="{00000000-0005-0000-0000-0000ED1A0000}"/>
    <cellStyle name="Normal 2 2 10 16 4" xfId="6894" xr:uid="{00000000-0005-0000-0000-0000EE1A0000}"/>
    <cellStyle name="Normal 2 2 10 16 4 10" xfId="6895" xr:uid="{00000000-0005-0000-0000-0000EF1A0000}"/>
    <cellStyle name="Normal 2 2 10 16 4 2" xfId="6896" xr:uid="{00000000-0005-0000-0000-0000F01A0000}"/>
    <cellStyle name="Normal 2 2 10 16 4 3" xfId="6897" xr:uid="{00000000-0005-0000-0000-0000F11A0000}"/>
    <cellStyle name="Normal 2 2 10 16 4 4" xfId="6898" xr:uid="{00000000-0005-0000-0000-0000F21A0000}"/>
    <cellStyle name="Normal 2 2 10 16 4 5" xfId="6899" xr:uid="{00000000-0005-0000-0000-0000F31A0000}"/>
    <cellStyle name="Normal 2 2 10 16 4 6" xfId="6900" xr:uid="{00000000-0005-0000-0000-0000F41A0000}"/>
    <cellStyle name="Normal 2 2 10 16 4 7" xfId="6901" xr:uid="{00000000-0005-0000-0000-0000F51A0000}"/>
    <cellStyle name="Normal 2 2 10 16 4 8" xfId="6902" xr:uid="{00000000-0005-0000-0000-0000F61A0000}"/>
    <cellStyle name="Normal 2 2 10 16 4 9" xfId="6903" xr:uid="{00000000-0005-0000-0000-0000F71A0000}"/>
    <cellStyle name="Normal 2 2 10 16 5" xfId="6904" xr:uid="{00000000-0005-0000-0000-0000F81A0000}"/>
    <cellStyle name="Normal 2 2 10 16 5 10" xfId="6905" xr:uid="{00000000-0005-0000-0000-0000F91A0000}"/>
    <cellStyle name="Normal 2 2 10 16 5 2" xfId="6906" xr:uid="{00000000-0005-0000-0000-0000FA1A0000}"/>
    <cellStyle name="Normal 2 2 10 16 5 3" xfId="6907" xr:uid="{00000000-0005-0000-0000-0000FB1A0000}"/>
    <cellStyle name="Normal 2 2 10 16 5 4" xfId="6908" xr:uid="{00000000-0005-0000-0000-0000FC1A0000}"/>
    <cellStyle name="Normal 2 2 10 16 5 5" xfId="6909" xr:uid="{00000000-0005-0000-0000-0000FD1A0000}"/>
    <cellStyle name="Normal 2 2 10 16 5 6" xfId="6910" xr:uid="{00000000-0005-0000-0000-0000FE1A0000}"/>
    <cellStyle name="Normal 2 2 10 16 5 7" xfId="6911" xr:uid="{00000000-0005-0000-0000-0000FF1A0000}"/>
    <cellStyle name="Normal 2 2 10 16 5 8" xfId="6912" xr:uid="{00000000-0005-0000-0000-0000001B0000}"/>
    <cellStyle name="Normal 2 2 10 16 5 9" xfId="6913" xr:uid="{00000000-0005-0000-0000-0000011B0000}"/>
    <cellStyle name="Normal 2 2 10 16 6" xfId="6914" xr:uid="{00000000-0005-0000-0000-0000021B0000}"/>
    <cellStyle name="Normal 2 2 10 16 7" xfId="6915" xr:uid="{00000000-0005-0000-0000-0000031B0000}"/>
    <cellStyle name="Normal 2 2 10 16 8" xfId="6916" xr:uid="{00000000-0005-0000-0000-0000041B0000}"/>
    <cellStyle name="Normal 2 2 10 16 9" xfId="6917" xr:uid="{00000000-0005-0000-0000-0000051B0000}"/>
    <cellStyle name="Normal 2 2 10 17" xfId="6918" xr:uid="{00000000-0005-0000-0000-0000061B0000}"/>
    <cellStyle name="Normal 2 2 10 17 10" xfId="6919" xr:uid="{00000000-0005-0000-0000-0000071B0000}"/>
    <cellStyle name="Normal 2 2 10 17 11" xfId="6920" xr:uid="{00000000-0005-0000-0000-0000081B0000}"/>
    <cellStyle name="Normal 2 2 10 17 12" xfId="6921" xr:uid="{00000000-0005-0000-0000-0000091B0000}"/>
    <cellStyle name="Normal 2 2 10 17 13" xfId="6922" xr:uid="{00000000-0005-0000-0000-00000A1B0000}"/>
    <cellStyle name="Normal 2 2 10 17 14" xfId="6923" xr:uid="{00000000-0005-0000-0000-00000B1B0000}"/>
    <cellStyle name="Normal 2 2 10 17 2" xfId="6924" xr:uid="{00000000-0005-0000-0000-00000C1B0000}"/>
    <cellStyle name="Normal 2 2 10 17 2 10" xfId="6925" xr:uid="{00000000-0005-0000-0000-00000D1B0000}"/>
    <cellStyle name="Normal 2 2 10 17 2 2" xfId="6926" xr:uid="{00000000-0005-0000-0000-00000E1B0000}"/>
    <cellStyle name="Normal 2 2 10 17 2 3" xfId="6927" xr:uid="{00000000-0005-0000-0000-00000F1B0000}"/>
    <cellStyle name="Normal 2 2 10 17 2 4" xfId="6928" xr:uid="{00000000-0005-0000-0000-0000101B0000}"/>
    <cellStyle name="Normal 2 2 10 17 2 5" xfId="6929" xr:uid="{00000000-0005-0000-0000-0000111B0000}"/>
    <cellStyle name="Normal 2 2 10 17 2 6" xfId="6930" xr:uid="{00000000-0005-0000-0000-0000121B0000}"/>
    <cellStyle name="Normal 2 2 10 17 2 7" xfId="6931" xr:uid="{00000000-0005-0000-0000-0000131B0000}"/>
    <cellStyle name="Normal 2 2 10 17 2 8" xfId="6932" xr:uid="{00000000-0005-0000-0000-0000141B0000}"/>
    <cellStyle name="Normal 2 2 10 17 2 9" xfId="6933" xr:uid="{00000000-0005-0000-0000-0000151B0000}"/>
    <cellStyle name="Normal 2 2 10 17 3" xfId="6934" xr:uid="{00000000-0005-0000-0000-0000161B0000}"/>
    <cellStyle name="Normal 2 2 10 17 3 10" xfId="6935" xr:uid="{00000000-0005-0000-0000-0000171B0000}"/>
    <cellStyle name="Normal 2 2 10 17 3 2" xfId="6936" xr:uid="{00000000-0005-0000-0000-0000181B0000}"/>
    <cellStyle name="Normal 2 2 10 17 3 3" xfId="6937" xr:uid="{00000000-0005-0000-0000-0000191B0000}"/>
    <cellStyle name="Normal 2 2 10 17 3 4" xfId="6938" xr:uid="{00000000-0005-0000-0000-00001A1B0000}"/>
    <cellStyle name="Normal 2 2 10 17 3 5" xfId="6939" xr:uid="{00000000-0005-0000-0000-00001B1B0000}"/>
    <cellStyle name="Normal 2 2 10 17 3 6" xfId="6940" xr:uid="{00000000-0005-0000-0000-00001C1B0000}"/>
    <cellStyle name="Normal 2 2 10 17 3 7" xfId="6941" xr:uid="{00000000-0005-0000-0000-00001D1B0000}"/>
    <cellStyle name="Normal 2 2 10 17 3 8" xfId="6942" xr:uid="{00000000-0005-0000-0000-00001E1B0000}"/>
    <cellStyle name="Normal 2 2 10 17 3 9" xfId="6943" xr:uid="{00000000-0005-0000-0000-00001F1B0000}"/>
    <cellStyle name="Normal 2 2 10 17 4" xfId="6944" xr:uid="{00000000-0005-0000-0000-0000201B0000}"/>
    <cellStyle name="Normal 2 2 10 17 4 10" xfId="6945" xr:uid="{00000000-0005-0000-0000-0000211B0000}"/>
    <cellStyle name="Normal 2 2 10 17 4 2" xfId="6946" xr:uid="{00000000-0005-0000-0000-0000221B0000}"/>
    <cellStyle name="Normal 2 2 10 17 4 3" xfId="6947" xr:uid="{00000000-0005-0000-0000-0000231B0000}"/>
    <cellStyle name="Normal 2 2 10 17 4 4" xfId="6948" xr:uid="{00000000-0005-0000-0000-0000241B0000}"/>
    <cellStyle name="Normal 2 2 10 17 4 5" xfId="6949" xr:uid="{00000000-0005-0000-0000-0000251B0000}"/>
    <cellStyle name="Normal 2 2 10 17 4 6" xfId="6950" xr:uid="{00000000-0005-0000-0000-0000261B0000}"/>
    <cellStyle name="Normal 2 2 10 17 4 7" xfId="6951" xr:uid="{00000000-0005-0000-0000-0000271B0000}"/>
    <cellStyle name="Normal 2 2 10 17 4 8" xfId="6952" xr:uid="{00000000-0005-0000-0000-0000281B0000}"/>
    <cellStyle name="Normal 2 2 10 17 4 9" xfId="6953" xr:uid="{00000000-0005-0000-0000-0000291B0000}"/>
    <cellStyle name="Normal 2 2 10 17 5" xfId="6954" xr:uid="{00000000-0005-0000-0000-00002A1B0000}"/>
    <cellStyle name="Normal 2 2 10 17 5 10" xfId="6955" xr:uid="{00000000-0005-0000-0000-00002B1B0000}"/>
    <cellStyle name="Normal 2 2 10 17 5 2" xfId="6956" xr:uid="{00000000-0005-0000-0000-00002C1B0000}"/>
    <cellStyle name="Normal 2 2 10 17 5 3" xfId="6957" xr:uid="{00000000-0005-0000-0000-00002D1B0000}"/>
    <cellStyle name="Normal 2 2 10 17 5 4" xfId="6958" xr:uid="{00000000-0005-0000-0000-00002E1B0000}"/>
    <cellStyle name="Normal 2 2 10 17 5 5" xfId="6959" xr:uid="{00000000-0005-0000-0000-00002F1B0000}"/>
    <cellStyle name="Normal 2 2 10 17 5 6" xfId="6960" xr:uid="{00000000-0005-0000-0000-0000301B0000}"/>
    <cellStyle name="Normal 2 2 10 17 5 7" xfId="6961" xr:uid="{00000000-0005-0000-0000-0000311B0000}"/>
    <cellStyle name="Normal 2 2 10 17 5 8" xfId="6962" xr:uid="{00000000-0005-0000-0000-0000321B0000}"/>
    <cellStyle name="Normal 2 2 10 17 5 9" xfId="6963" xr:uid="{00000000-0005-0000-0000-0000331B0000}"/>
    <cellStyle name="Normal 2 2 10 17 6" xfId="6964" xr:uid="{00000000-0005-0000-0000-0000341B0000}"/>
    <cellStyle name="Normal 2 2 10 17 7" xfId="6965" xr:uid="{00000000-0005-0000-0000-0000351B0000}"/>
    <cellStyle name="Normal 2 2 10 17 8" xfId="6966" xr:uid="{00000000-0005-0000-0000-0000361B0000}"/>
    <cellStyle name="Normal 2 2 10 17 9" xfId="6967" xr:uid="{00000000-0005-0000-0000-0000371B0000}"/>
    <cellStyle name="Normal 2 2 10 18" xfId="6968" xr:uid="{00000000-0005-0000-0000-0000381B0000}"/>
    <cellStyle name="Normal 2 2 10 18 10" xfId="6969" xr:uid="{00000000-0005-0000-0000-0000391B0000}"/>
    <cellStyle name="Normal 2 2 10 18 11" xfId="6970" xr:uid="{00000000-0005-0000-0000-00003A1B0000}"/>
    <cellStyle name="Normal 2 2 10 18 12" xfId="6971" xr:uid="{00000000-0005-0000-0000-00003B1B0000}"/>
    <cellStyle name="Normal 2 2 10 18 13" xfId="6972" xr:uid="{00000000-0005-0000-0000-00003C1B0000}"/>
    <cellStyle name="Normal 2 2 10 18 14" xfId="6973" xr:uid="{00000000-0005-0000-0000-00003D1B0000}"/>
    <cellStyle name="Normal 2 2 10 18 2" xfId="6974" xr:uid="{00000000-0005-0000-0000-00003E1B0000}"/>
    <cellStyle name="Normal 2 2 10 18 2 10" xfId="6975" xr:uid="{00000000-0005-0000-0000-00003F1B0000}"/>
    <cellStyle name="Normal 2 2 10 18 2 2" xfId="6976" xr:uid="{00000000-0005-0000-0000-0000401B0000}"/>
    <cellStyle name="Normal 2 2 10 18 2 3" xfId="6977" xr:uid="{00000000-0005-0000-0000-0000411B0000}"/>
    <cellStyle name="Normal 2 2 10 18 2 4" xfId="6978" xr:uid="{00000000-0005-0000-0000-0000421B0000}"/>
    <cellStyle name="Normal 2 2 10 18 2 5" xfId="6979" xr:uid="{00000000-0005-0000-0000-0000431B0000}"/>
    <cellStyle name="Normal 2 2 10 18 2 6" xfId="6980" xr:uid="{00000000-0005-0000-0000-0000441B0000}"/>
    <cellStyle name="Normal 2 2 10 18 2 7" xfId="6981" xr:uid="{00000000-0005-0000-0000-0000451B0000}"/>
    <cellStyle name="Normal 2 2 10 18 2 8" xfId="6982" xr:uid="{00000000-0005-0000-0000-0000461B0000}"/>
    <cellStyle name="Normal 2 2 10 18 2 9" xfId="6983" xr:uid="{00000000-0005-0000-0000-0000471B0000}"/>
    <cellStyle name="Normal 2 2 10 18 3" xfId="6984" xr:uid="{00000000-0005-0000-0000-0000481B0000}"/>
    <cellStyle name="Normal 2 2 10 18 3 10" xfId="6985" xr:uid="{00000000-0005-0000-0000-0000491B0000}"/>
    <cellStyle name="Normal 2 2 10 18 3 2" xfId="6986" xr:uid="{00000000-0005-0000-0000-00004A1B0000}"/>
    <cellStyle name="Normal 2 2 10 18 3 3" xfId="6987" xr:uid="{00000000-0005-0000-0000-00004B1B0000}"/>
    <cellStyle name="Normal 2 2 10 18 3 4" xfId="6988" xr:uid="{00000000-0005-0000-0000-00004C1B0000}"/>
    <cellStyle name="Normal 2 2 10 18 3 5" xfId="6989" xr:uid="{00000000-0005-0000-0000-00004D1B0000}"/>
    <cellStyle name="Normal 2 2 10 18 3 6" xfId="6990" xr:uid="{00000000-0005-0000-0000-00004E1B0000}"/>
    <cellStyle name="Normal 2 2 10 18 3 7" xfId="6991" xr:uid="{00000000-0005-0000-0000-00004F1B0000}"/>
    <cellStyle name="Normal 2 2 10 18 3 8" xfId="6992" xr:uid="{00000000-0005-0000-0000-0000501B0000}"/>
    <cellStyle name="Normal 2 2 10 18 3 9" xfId="6993" xr:uid="{00000000-0005-0000-0000-0000511B0000}"/>
    <cellStyle name="Normal 2 2 10 18 4" xfId="6994" xr:uid="{00000000-0005-0000-0000-0000521B0000}"/>
    <cellStyle name="Normal 2 2 10 18 4 10" xfId="6995" xr:uid="{00000000-0005-0000-0000-0000531B0000}"/>
    <cellStyle name="Normal 2 2 10 18 4 2" xfId="6996" xr:uid="{00000000-0005-0000-0000-0000541B0000}"/>
    <cellStyle name="Normal 2 2 10 18 4 3" xfId="6997" xr:uid="{00000000-0005-0000-0000-0000551B0000}"/>
    <cellStyle name="Normal 2 2 10 18 4 4" xfId="6998" xr:uid="{00000000-0005-0000-0000-0000561B0000}"/>
    <cellStyle name="Normal 2 2 10 18 4 5" xfId="6999" xr:uid="{00000000-0005-0000-0000-0000571B0000}"/>
    <cellStyle name="Normal 2 2 10 18 4 6" xfId="7000" xr:uid="{00000000-0005-0000-0000-0000581B0000}"/>
    <cellStyle name="Normal 2 2 10 18 4 7" xfId="7001" xr:uid="{00000000-0005-0000-0000-0000591B0000}"/>
    <cellStyle name="Normal 2 2 10 18 4 8" xfId="7002" xr:uid="{00000000-0005-0000-0000-00005A1B0000}"/>
    <cellStyle name="Normal 2 2 10 18 4 9" xfId="7003" xr:uid="{00000000-0005-0000-0000-00005B1B0000}"/>
    <cellStyle name="Normal 2 2 10 18 5" xfId="7004" xr:uid="{00000000-0005-0000-0000-00005C1B0000}"/>
    <cellStyle name="Normal 2 2 10 18 5 10" xfId="7005" xr:uid="{00000000-0005-0000-0000-00005D1B0000}"/>
    <cellStyle name="Normal 2 2 10 18 5 2" xfId="7006" xr:uid="{00000000-0005-0000-0000-00005E1B0000}"/>
    <cellStyle name="Normal 2 2 10 18 5 3" xfId="7007" xr:uid="{00000000-0005-0000-0000-00005F1B0000}"/>
    <cellStyle name="Normal 2 2 10 18 5 4" xfId="7008" xr:uid="{00000000-0005-0000-0000-0000601B0000}"/>
    <cellStyle name="Normal 2 2 10 18 5 5" xfId="7009" xr:uid="{00000000-0005-0000-0000-0000611B0000}"/>
    <cellStyle name="Normal 2 2 10 18 5 6" xfId="7010" xr:uid="{00000000-0005-0000-0000-0000621B0000}"/>
    <cellStyle name="Normal 2 2 10 18 5 7" xfId="7011" xr:uid="{00000000-0005-0000-0000-0000631B0000}"/>
    <cellStyle name="Normal 2 2 10 18 5 8" xfId="7012" xr:uid="{00000000-0005-0000-0000-0000641B0000}"/>
    <cellStyle name="Normal 2 2 10 18 5 9" xfId="7013" xr:uid="{00000000-0005-0000-0000-0000651B0000}"/>
    <cellStyle name="Normal 2 2 10 18 6" xfId="7014" xr:uid="{00000000-0005-0000-0000-0000661B0000}"/>
    <cellStyle name="Normal 2 2 10 18 7" xfId="7015" xr:uid="{00000000-0005-0000-0000-0000671B0000}"/>
    <cellStyle name="Normal 2 2 10 18 8" xfId="7016" xr:uid="{00000000-0005-0000-0000-0000681B0000}"/>
    <cellStyle name="Normal 2 2 10 18 9" xfId="7017" xr:uid="{00000000-0005-0000-0000-0000691B0000}"/>
    <cellStyle name="Normal 2 2 10 19" xfId="7018" xr:uid="{00000000-0005-0000-0000-00006A1B0000}"/>
    <cellStyle name="Normal 2 2 10 19 10" xfId="7019" xr:uid="{00000000-0005-0000-0000-00006B1B0000}"/>
    <cellStyle name="Normal 2 2 10 19 11" xfId="7020" xr:uid="{00000000-0005-0000-0000-00006C1B0000}"/>
    <cellStyle name="Normal 2 2 10 19 12" xfId="7021" xr:uid="{00000000-0005-0000-0000-00006D1B0000}"/>
    <cellStyle name="Normal 2 2 10 19 13" xfId="7022" xr:uid="{00000000-0005-0000-0000-00006E1B0000}"/>
    <cellStyle name="Normal 2 2 10 19 14" xfId="7023" xr:uid="{00000000-0005-0000-0000-00006F1B0000}"/>
    <cellStyle name="Normal 2 2 10 19 2" xfId="7024" xr:uid="{00000000-0005-0000-0000-0000701B0000}"/>
    <cellStyle name="Normal 2 2 10 19 2 10" xfId="7025" xr:uid="{00000000-0005-0000-0000-0000711B0000}"/>
    <cellStyle name="Normal 2 2 10 19 2 2" xfId="7026" xr:uid="{00000000-0005-0000-0000-0000721B0000}"/>
    <cellStyle name="Normal 2 2 10 19 2 3" xfId="7027" xr:uid="{00000000-0005-0000-0000-0000731B0000}"/>
    <cellStyle name="Normal 2 2 10 19 2 4" xfId="7028" xr:uid="{00000000-0005-0000-0000-0000741B0000}"/>
    <cellStyle name="Normal 2 2 10 19 2 5" xfId="7029" xr:uid="{00000000-0005-0000-0000-0000751B0000}"/>
    <cellStyle name="Normal 2 2 10 19 2 6" xfId="7030" xr:uid="{00000000-0005-0000-0000-0000761B0000}"/>
    <cellStyle name="Normal 2 2 10 19 2 7" xfId="7031" xr:uid="{00000000-0005-0000-0000-0000771B0000}"/>
    <cellStyle name="Normal 2 2 10 19 2 8" xfId="7032" xr:uid="{00000000-0005-0000-0000-0000781B0000}"/>
    <cellStyle name="Normal 2 2 10 19 2 9" xfId="7033" xr:uid="{00000000-0005-0000-0000-0000791B0000}"/>
    <cellStyle name="Normal 2 2 10 19 3" xfId="7034" xr:uid="{00000000-0005-0000-0000-00007A1B0000}"/>
    <cellStyle name="Normal 2 2 10 19 3 10" xfId="7035" xr:uid="{00000000-0005-0000-0000-00007B1B0000}"/>
    <cellStyle name="Normal 2 2 10 19 3 2" xfId="7036" xr:uid="{00000000-0005-0000-0000-00007C1B0000}"/>
    <cellStyle name="Normal 2 2 10 19 3 3" xfId="7037" xr:uid="{00000000-0005-0000-0000-00007D1B0000}"/>
    <cellStyle name="Normal 2 2 10 19 3 4" xfId="7038" xr:uid="{00000000-0005-0000-0000-00007E1B0000}"/>
    <cellStyle name="Normal 2 2 10 19 3 5" xfId="7039" xr:uid="{00000000-0005-0000-0000-00007F1B0000}"/>
    <cellStyle name="Normal 2 2 10 19 3 6" xfId="7040" xr:uid="{00000000-0005-0000-0000-0000801B0000}"/>
    <cellStyle name="Normal 2 2 10 19 3 7" xfId="7041" xr:uid="{00000000-0005-0000-0000-0000811B0000}"/>
    <cellStyle name="Normal 2 2 10 19 3 8" xfId="7042" xr:uid="{00000000-0005-0000-0000-0000821B0000}"/>
    <cellStyle name="Normal 2 2 10 19 3 9" xfId="7043" xr:uid="{00000000-0005-0000-0000-0000831B0000}"/>
    <cellStyle name="Normal 2 2 10 19 4" xfId="7044" xr:uid="{00000000-0005-0000-0000-0000841B0000}"/>
    <cellStyle name="Normal 2 2 10 19 4 10" xfId="7045" xr:uid="{00000000-0005-0000-0000-0000851B0000}"/>
    <cellStyle name="Normal 2 2 10 19 4 2" xfId="7046" xr:uid="{00000000-0005-0000-0000-0000861B0000}"/>
    <cellStyle name="Normal 2 2 10 19 4 3" xfId="7047" xr:uid="{00000000-0005-0000-0000-0000871B0000}"/>
    <cellStyle name="Normal 2 2 10 19 4 4" xfId="7048" xr:uid="{00000000-0005-0000-0000-0000881B0000}"/>
    <cellStyle name="Normal 2 2 10 19 4 5" xfId="7049" xr:uid="{00000000-0005-0000-0000-0000891B0000}"/>
    <cellStyle name="Normal 2 2 10 19 4 6" xfId="7050" xr:uid="{00000000-0005-0000-0000-00008A1B0000}"/>
    <cellStyle name="Normal 2 2 10 19 4 7" xfId="7051" xr:uid="{00000000-0005-0000-0000-00008B1B0000}"/>
    <cellStyle name="Normal 2 2 10 19 4 8" xfId="7052" xr:uid="{00000000-0005-0000-0000-00008C1B0000}"/>
    <cellStyle name="Normal 2 2 10 19 4 9" xfId="7053" xr:uid="{00000000-0005-0000-0000-00008D1B0000}"/>
    <cellStyle name="Normal 2 2 10 19 5" xfId="7054" xr:uid="{00000000-0005-0000-0000-00008E1B0000}"/>
    <cellStyle name="Normal 2 2 10 19 5 10" xfId="7055" xr:uid="{00000000-0005-0000-0000-00008F1B0000}"/>
    <cellStyle name="Normal 2 2 10 19 5 2" xfId="7056" xr:uid="{00000000-0005-0000-0000-0000901B0000}"/>
    <cellStyle name="Normal 2 2 10 19 5 3" xfId="7057" xr:uid="{00000000-0005-0000-0000-0000911B0000}"/>
    <cellStyle name="Normal 2 2 10 19 5 4" xfId="7058" xr:uid="{00000000-0005-0000-0000-0000921B0000}"/>
    <cellStyle name="Normal 2 2 10 19 5 5" xfId="7059" xr:uid="{00000000-0005-0000-0000-0000931B0000}"/>
    <cellStyle name="Normal 2 2 10 19 5 6" xfId="7060" xr:uid="{00000000-0005-0000-0000-0000941B0000}"/>
    <cellStyle name="Normal 2 2 10 19 5 7" xfId="7061" xr:uid="{00000000-0005-0000-0000-0000951B0000}"/>
    <cellStyle name="Normal 2 2 10 19 5 8" xfId="7062" xr:uid="{00000000-0005-0000-0000-0000961B0000}"/>
    <cellStyle name="Normal 2 2 10 19 5 9" xfId="7063" xr:uid="{00000000-0005-0000-0000-0000971B0000}"/>
    <cellStyle name="Normal 2 2 10 19 6" xfId="7064" xr:uid="{00000000-0005-0000-0000-0000981B0000}"/>
    <cellStyle name="Normal 2 2 10 19 7" xfId="7065" xr:uid="{00000000-0005-0000-0000-0000991B0000}"/>
    <cellStyle name="Normal 2 2 10 19 8" xfId="7066" xr:uid="{00000000-0005-0000-0000-00009A1B0000}"/>
    <cellStyle name="Normal 2 2 10 19 9" xfId="7067" xr:uid="{00000000-0005-0000-0000-00009B1B0000}"/>
    <cellStyle name="Normal 2 2 10 2" xfId="7068" xr:uid="{00000000-0005-0000-0000-00009C1B0000}"/>
    <cellStyle name="Normal 2 2 10 2 10" xfId="7069" xr:uid="{00000000-0005-0000-0000-00009D1B0000}"/>
    <cellStyle name="Normal 2 2 10 2 10 10" xfId="7070" xr:uid="{00000000-0005-0000-0000-00009E1B0000}"/>
    <cellStyle name="Normal 2 2 10 2 10 11" xfId="7071" xr:uid="{00000000-0005-0000-0000-00009F1B0000}"/>
    <cellStyle name="Normal 2 2 10 2 10 12" xfId="7072" xr:uid="{00000000-0005-0000-0000-0000A01B0000}"/>
    <cellStyle name="Normal 2 2 10 2 10 13" xfId="7073" xr:uid="{00000000-0005-0000-0000-0000A11B0000}"/>
    <cellStyle name="Normal 2 2 10 2 10 14" xfId="7074" xr:uid="{00000000-0005-0000-0000-0000A21B0000}"/>
    <cellStyle name="Normal 2 2 10 2 10 2" xfId="7075" xr:uid="{00000000-0005-0000-0000-0000A31B0000}"/>
    <cellStyle name="Normal 2 2 10 2 10 2 10" xfId="7076" xr:uid="{00000000-0005-0000-0000-0000A41B0000}"/>
    <cellStyle name="Normal 2 2 10 2 10 2 2" xfId="7077" xr:uid="{00000000-0005-0000-0000-0000A51B0000}"/>
    <cellStyle name="Normal 2 2 10 2 10 2 3" xfId="7078" xr:uid="{00000000-0005-0000-0000-0000A61B0000}"/>
    <cellStyle name="Normal 2 2 10 2 10 2 4" xfId="7079" xr:uid="{00000000-0005-0000-0000-0000A71B0000}"/>
    <cellStyle name="Normal 2 2 10 2 10 2 5" xfId="7080" xr:uid="{00000000-0005-0000-0000-0000A81B0000}"/>
    <cellStyle name="Normal 2 2 10 2 10 2 6" xfId="7081" xr:uid="{00000000-0005-0000-0000-0000A91B0000}"/>
    <cellStyle name="Normal 2 2 10 2 10 2 7" xfId="7082" xr:uid="{00000000-0005-0000-0000-0000AA1B0000}"/>
    <cellStyle name="Normal 2 2 10 2 10 2 8" xfId="7083" xr:uid="{00000000-0005-0000-0000-0000AB1B0000}"/>
    <cellStyle name="Normal 2 2 10 2 10 2 9" xfId="7084" xr:uid="{00000000-0005-0000-0000-0000AC1B0000}"/>
    <cellStyle name="Normal 2 2 10 2 10 3" xfId="7085" xr:uid="{00000000-0005-0000-0000-0000AD1B0000}"/>
    <cellStyle name="Normal 2 2 10 2 10 3 10" xfId="7086" xr:uid="{00000000-0005-0000-0000-0000AE1B0000}"/>
    <cellStyle name="Normal 2 2 10 2 10 3 2" xfId="7087" xr:uid="{00000000-0005-0000-0000-0000AF1B0000}"/>
    <cellStyle name="Normal 2 2 10 2 10 3 3" xfId="7088" xr:uid="{00000000-0005-0000-0000-0000B01B0000}"/>
    <cellStyle name="Normal 2 2 10 2 10 3 4" xfId="7089" xr:uid="{00000000-0005-0000-0000-0000B11B0000}"/>
    <cellStyle name="Normal 2 2 10 2 10 3 5" xfId="7090" xr:uid="{00000000-0005-0000-0000-0000B21B0000}"/>
    <cellStyle name="Normal 2 2 10 2 10 3 6" xfId="7091" xr:uid="{00000000-0005-0000-0000-0000B31B0000}"/>
    <cellStyle name="Normal 2 2 10 2 10 3 7" xfId="7092" xr:uid="{00000000-0005-0000-0000-0000B41B0000}"/>
    <cellStyle name="Normal 2 2 10 2 10 3 8" xfId="7093" xr:uid="{00000000-0005-0000-0000-0000B51B0000}"/>
    <cellStyle name="Normal 2 2 10 2 10 3 9" xfId="7094" xr:uid="{00000000-0005-0000-0000-0000B61B0000}"/>
    <cellStyle name="Normal 2 2 10 2 10 4" xfId="7095" xr:uid="{00000000-0005-0000-0000-0000B71B0000}"/>
    <cellStyle name="Normal 2 2 10 2 10 4 10" xfId="7096" xr:uid="{00000000-0005-0000-0000-0000B81B0000}"/>
    <cellStyle name="Normal 2 2 10 2 10 4 2" xfId="7097" xr:uid="{00000000-0005-0000-0000-0000B91B0000}"/>
    <cellStyle name="Normal 2 2 10 2 10 4 3" xfId="7098" xr:uid="{00000000-0005-0000-0000-0000BA1B0000}"/>
    <cellStyle name="Normal 2 2 10 2 10 4 4" xfId="7099" xr:uid="{00000000-0005-0000-0000-0000BB1B0000}"/>
    <cellStyle name="Normal 2 2 10 2 10 4 5" xfId="7100" xr:uid="{00000000-0005-0000-0000-0000BC1B0000}"/>
    <cellStyle name="Normal 2 2 10 2 10 4 6" xfId="7101" xr:uid="{00000000-0005-0000-0000-0000BD1B0000}"/>
    <cellStyle name="Normal 2 2 10 2 10 4 7" xfId="7102" xr:uid="{00000000-0005-0000-0000-0000BE1B0000}"/>
    <cellStyle name="Normal 2 2 10 2 10 4 8" xfId="7103" xr:uid="{00000000-0005-0000-0000-0000BF1B0000}"/>
    <cellStyle name="Normal 2 2 10 2 10 4 9" xfId="7104" xr:uid="{00000000-0005-0000-0000-0000C01B0000}"/>
    <cellStyle name="Normal 2 2 10 2 10 5" xfId="7105" xr:uid="{00000000-0005-0000-0000-0000C11B0000}"/>
    <cellStyle name="Normal 2 2 10 2 10 5 10" xfId="7106" xr:uid="{00000000-0005-0000-0000-0000C21B0000}"/>
    <cellStyle name="Normal 2 2 10 2 10 5 2" xfId="7107" xr:uid="{00000000-0005-0000-0000-0000C31B0000}"/>
    <cellStyle name="Normal 2 2 10 2 10 5 3" xfId="7108" xr:uid="{00000000-0005-0000-0000-0000C41B0000}"/>
    <cellStyle name="Normal 2 2 10 2 10 5 4" xfId="7109" xr:uid="{00000000-0005-0000-0000-0000C51B0000}"/>
    <cellStyle name="Normal 2 2 10 2 10 5 5" xfId="7110" xr:uid="{00000000-0005-0000-0000-0000C61B0000}"/>
    <cellStyle name="Normal 2 2 10 2 10 5 6" xfId="7111" xr:uid="{00000000-0005-0000-0000-0000C71B0000}"/>
    <cellStyle name="Normal 2 2 10 2 10 5 7" xfId="7112" xr:uid="{00000000-0005-0000-0000-0000C81B0000}"/>
    <cellStyle name="Normal 2 2 10 2 10 5 8" xfId="7113" xr:uid="{00000000-0005-0000-0000-0000C91B0000}"/>
    <cellStyle name="Normal 2 2 10 2 10 5 9" xfId="7114" xr:uid="{00000000-0005-0000-0000-0000CA1B0000}"/>
    <cellStyle name="Normal 2 2 10 2 10 6" xfId="7115" xr:uid="{00000000-0005-0000-0000-0000CB1B0000}"/>
    <cellStyle name="Normal 2 2 10 2 10 7" xfId="7116" xr:uid="{00000000-0005-0000-0000-0000CC1B0000}"/>
    <cellStyle name="Normal 2 2 10 2 10 8" xfId="7117" xr:uid="{00000000-0005-0000-0000-0000CD1B0000}"/>
    <cellStyle name="Normal 2 2 10 2 10 9" xfId="7118" xr:uid="{00000000-0005-0000-0000-0000CE1B0000}"/>
    <cellStyle name="Normal 2 2 10 2 11" xfId="7119" xr:uid="{00000000-0005-0000-0000-0000CF1B0000}"/>
    <cellStyle name="Normal 2 2 10 2 11 10" xfId="7120" xr:uid="{00000000-0005-0000-0000-0000D01B0000}"/>
    <cellStyle name="Normal 2 2 10 2 11 11" xfId="7121" xr:uid="{00000000-0005-0000-0000-0000D11B0000}"/>
    <cellStyle name="Normal 2 2 10 2 11 12" xfId="7122" xr:uid="{00000000-0005-0000-0000-0000D21B0000}"/>
    <cellStyle name="Normal 2 2 10 2 11 13" xfId="7123" xr:uid="{00000000-0005-0000-0000-0000D31B0000}"/>
    <cellStyle name="Normal 2 2 10 2 11 14" xfId="7124" xr:uid="{00000000-0005-0000-0000-0000D41B0000}"/>
    <cellStyle name="Normal 2 2 10 2 11 2" xfId="7125" xr:uid="{00000000-0005-0000-0000-0000D51B0000}"/>
    <cellStyle name="Normal 2 2 10 2 11 2 10" xfId="7126" xr:uid="{00000000-0005-0000-0000-0000D61B0000}"/>
    <cellStyle name="Normal 2 2 10 2 11 2 2" xfId="7127" xr:uid="{00000000-0005-0000-0000-0000D71B0000}"/>
    <cellStyle name="Normal 2 2 10 2 11 2 3" xfId="7128" xr:uid="{00000000-0005-0000-0000-0000D81B0000}"/>
    <cellStyle name="Normal 2 2 10 2 11 2 4" xfId="7129" xr:uid="{00000000-0005-0000-0000-0000D91B0000}"/>
    <cellStyle name="Normal 2 2 10 2 11 2 5" xfId="7130" xr:uid="{00000000-0005-0000-0000-0000DA1B0000}"/>
    <cellStyle name="Normal 2 2 10 2 11 2 6" xfId="7131" xr:uid="{00000000-0005-0000-0000-0000DB1B0000}"/>
    <cellStyle name="Normal 2 2 10 2 11 2 7" xfId="7132" xr:uid="{00000000-0005-0000-0000-0000DC1B0000}"/>
    <cellStyle name="Normal 2 2 10 2 11 2 8" xfId="7133" xr:uid="{00000000-0005-0000-0000-0000DD1B0000}"/>
    <cellStyle name="Normal 2 2 10 2 11 2 9" xfId="7134" xr:uid="{00000000-0005-0000-0000-0000DE1B0000}"/>
    <cellStyle name="Normal 2 2 10 2 11 3" xfId="7135" xr:uid="{00000000-0005-0000-0000-0000DF1B0000}"/>
    <cellStyle name="Normal 2 2 10 2 11 3 10" xfId="7136" xr:uid="{00000000-0005-0000-0000-0000E01B0000}"/>
    <cellStyle name="Normal 2 2 10 2 11 3 2" xfId="7137" xr:uid="{00000000-0005-0000-0000-0000E11B0000}"/>
    <cellStyle name="Normal 2 2 10 2 11 3 3" xfId="7138" xr:uid="{00000000-0005-0000-0000-0000E21B0000}"/>
    <cellStyle name="Normal 2 2 10 2 11 3 4" xfId="7139" xr:uid="{00000000-0005-0000-0000-0000E31B0000}"/>
    <cellStyle name="Normal 2 2 10 2 11 3 5" xfId="7140" xr:uid="{00000000-0005-0000-0000-0000E41B0000}"/>
    <cellStyle name="Normal 2 2 10 2 11 3 6" xfId="7141" xr:uid="{00000000-0005-0000-0000-0000E51B0000}"/>
    <cellStyle name="Normal 2 2 10 2 11 3 7" xfId="7142" xr:uid="{00000000-0005-0000-0000-0000E61B0000}"/>
    <cellStyle name="Normal 2 2 10 2 11 3 8" xfId="7143" xr:uid="{00000000-0005-0000-0000-0000E71B0000}"/>
    <cellStyle name="Normal 2 2 10 2 11 3 9" xfId="7144" xr:uid="{00000000-0005-0000-0000-0000E81B0000}"/>
    <cellStyle name="Normal 2 2 10 2 11 4" xfId="7145" xr:uid="{00000000-0005-0000-0000-0000E91B0000}"/>
    <cellStyle name="Normal 2 2 10 2 11 4 10" xfId="7146" xr:uid="{00000000-0005-0000-0000-0000EA1B0000}"/>
    <cellStyle name="Normal 2 2 10 2 11 4 2" xfId="7147" xr:uid="{00000000-0005-0000-0000-0000EB1B0000}"/>
    <cellStyle name="Normal 2 2 10 2 11 4 3" xfId="7148" xr:uid="{00000000-0005-0000-0000-0000EC1B0000}"/>
    <cellStyle name="Normal 2 2 10 2 11 4 4" xfId="7149" xr:uid="{00000000-0005-0000-0000-0000ED1B0000}"/>
    <cellStyle name="Normal 2 2 10 2 11 4 5" xfId="7150" xr:uid="{00000000-0005-0000-0000-0000EE1B0000}"/>
    <cellStyle name="Normal 2 2 10 2 11 4 6" xfId="7151" xr:uid="{00000000-0005-0000-0000-0000EF1B0000}"/>
    <cellStyle name="Normal 2 2 10 2 11 4 7" xfId="7152" xr:uid="{00000000-0005-0000-0000-0000F01B0000}"/>
    <cellStyle name="Normal 2 2 10 2 11 4 8" xfId="7153" xr:uid="{00000000-0005-0000-0000-0000F11B0000}"/>
    <cellStyle name="Normal 2 2 10 2 11 4 9" xfId="7154" xr:uid="{00000000-0005-0000-0000-0000F21B0000}"/>
    <cellStyle name="Normal 2 2 10 2 11 5" xfId="7155" xr:uid="{00000000-0005-0000-0000-0000F31B0000}"/>
    <cellStyle name="Normal 2 2 10 2 11 5 10" xfId="7156" xr:uid="{00000000-0005-0000-0000-0000F41B0000}"/>
    <cellStyle name="Normal 2 2 10 2 11 5 2" xfId="7157" xr:uid="{00000000-0005-0000-0000-0000F51B0000}"/>
    <cellStyle name="Normal 2 2 10 2 11 5 3" xfId="7158" xr:uid="{00000000-0005-0000-0000-0000F61B0000}"/>
    <cellStyle name="Normal 2 2 10 2 11 5 4" xfId="7159" xr:uid="{00000000-0005-0000-0000-0000F71B0000}"/>
    <cellStyle name="Normal 2 2 10 2 11 5 5" xfId="7160" xr:uid="{00000000-0005-0000-0000-0000F81B0000}"/>
    <cellStyle name="Normal 2 2 10 2 11 5 6" xfId="7161" xr:uid="{00000000-0005-0000-0000-0000F91B0000}"/>
    <cellStyle name="Normal 2 2 10 2 11 5 7" xfId="7162" xr:uid="{00000000-0005-0000-0000-0000FA1B0000}"/>
    <cellStyle name="Normal 2 2 10 2 11 5 8" xfId="7163" xr:uid="{00000000-0005-0000-0000-0000FB1B0000}"/>
    <cellStyle name="Normal 2 2 10 2 11 5 9" xfId="7164" xr:uid="{00000000-0005-0000-0000-0000FC1B0000}"/>
    <cellStyle name="Normal 2 2 10 2 11 6" xfId="7165" xr:uid="{00000000-0005-0000-0000-0000FD1B0000}"/>
    <cellStyle name="Normal 2 2 10 2 11 7" xfId="7166" xr:uid="{00000000-0005-0000-0000-0000FE1B0000}"/>
    <cellStyle name="Normal 2 2 10 2 11 8" xfId="7167" xr:uid="{00000000-0005-0000-0000-0000FF1B0000}"/>
    <cellStyle name="Normal 2 2 10 2 11 9" xfId="7168" xr:uid="{00000000-0005-0000-0000-0000001C0000}"/>
    <cellStyle name="Normal 2 2 10 2 12" xfId="7169" xr:uid="{00000000-0005-0000-0000-0000011C0000}"/>
    <cellStyle name="Normal 2 2 10 2 12 10" xfId="7170" xr:uid="{00000000-0005-0000-0000-0000021C0000}"/>
    <cellStyle name="Normal 2 2 10 2 12 11" xfId="7171" xr:uid="{00000000-0005-0000-0000-0000031C0000}"/>
    <cellStyle name="Normal 2 2 10 2 12 12" xfId="7172" xr:uid="{00000000-0005-0000-0000-0000041C0000}"/>
    <cellStyle name="Normal 2 2 10 2 12 13" xfId="7173" xr:uid="{00000000-0005-0000-0000-0000051C0000}"/>
    <cellStyle name="Normal 2 2 10 2 12 14" xfId="7174" xr:uid="{00000000-0005-0000-0000-0000061C0000}"/>
    <cellStyle name="Normal 2 2 10 2 12 2" xfId="7175" xr:uid="{00000000-0005-0000-0000-0000071C0000}"/>
    <cellStyle name="Normal 2 2 10 2 12 2 10" xfId="7176" xr:uid="{00000000-0005-0000-0000-0000081C0000}"/>
    <cellStyle name="Normal 2 2 10 2 12 2 2" xfId="7177" xr:uid="{00000000-0005-0000-0000-0000091C0000}"/>
    <cellStyle name="Normal 2 2 10 2 12 2 3" xfId="7178" xr:uid="{00000000-0005-0000-0000-00000A1C0000}"/>
    <cellStyle name="Normal 2 2 10 2 12 2 4" xfId="7179" xr:uid="{00000000-0005-0000-0000-00000B1C0000}"/>
    <cellStyle name="Normal 2 2 10 2 12 2 5" xfId="7180" xr:uid="{00000000-0005-0000-0000-00000C1C0000}"/>
    <cellStyle name="Normal 2 2 10 2 12 2 6" xfId="7181" xr:uid="{00000000-0005-0000-0000-00000D1C0000}"/>
    <cellStyle name="Normal 2 2 10 2 12 2 7" xfId="7182" xr:uid="{00000000-0005-0000-0000-00000E1C0000}"/>
    <cellStyle name="Normal 2 2 10 2 12 2 8" xfId="7183" xr:uid="{00000000-0005-0000-0000-00000F1C0000}"/>
    <cellStyle name="Normal 2 2 10 2 12 2 9" xfId="7184" xr:uid="{00000000-0005-0000-0000-0000101C0000}"/>
    <cellStyle name="Normal 2 2 10 2 12 3" xfId="7185" xr:uid="{00000000-0005-0000-0000-0000111C0000}"/>
    <cellStyle name="Normal 2 2 10 2 12 3 10" xfId="7186" xr:uid="{00000000-0005-0000-0000-0000121C0000}"/>
    <cellStyle name="Normal 2 2 10 2 12 3 2" xfId="7187" xr:uid="{00000000-0005-0000-0000-0000131C0000}"/>
    <cellStyle name="Normal 2 2 10 2 12 3 3" xfId="7188" xr:uid="{00000000-0005-0000-0000-0000141C0000}"/>
    <cellStyle name="Normal 2 2 10 2 12 3 4" xfId="7189" xr:uid="{00000000-0005-0000-0000-0000151C0000}"/>
    <cellStyle name="Normal 2 2 10 2 12 3 5" xfId="7190" xr:uid="{00000000-0005-0000-0000-0000161C0000}"/>
    <cellStyle name="Normal 2 2 10 2 12 3 6" xfId="7191" xr:uid="{00000000-0005-0000-0000-0000171C0000}"/>
    <cellStyle name="Normal 2 2 10 2 12 3 7" xfId="7192" xr:uid="{00000000-0005-0000-0000-0000181C0000}"/>
    <cellStyle name="Normal 2 2 10 2 12 3 8" xfId="7193" xr:uid="{00000000-0005-0000-0000-0000191C0000}"/>
    <cellStyle name="Normal 2 2 10 2 12 3 9" xfId="7194" xr:uid="{00000000-0005-0000-0000-00001A1C0000}"/>
    <cellStyle name="Normal 2 2 10 2 12 4" xfId="7195" xr:uid="{00000000-0005-0000-0000-00001B1C0000}"/>
    <cellStyle name="Normal 2 2 10 2 12 4 10" xfId="7196" xr:uid="{00000000-0005-0000-0000-00001C1C0000}"/>
    <cellStyle name="Normal 2 2 10 2 12 4 2" xfId="7197" xr:uid="{00000000-0005-0000-0000-00001D1C0000}"/>
    <cellStyle name="Normal 2 2 10 2 12 4 3" xfId="7198" xr:uid="{00000000-0005-0000-0000-00001E1C0000}"/>
    <cellStyle name="Normal 2 2 10 2 12 4 4" xfId="7199" xr:uid="{00000000-0005-0000-0000-00001F1C0000}"/>
    <cellStyle name="Normal 2 2 10 2 12 4 5" xfId="7200" xr:uid="{00000000-0005-0000-0000-0000201C0000}"/>
    <cellStyle name="Normal 2 2 10 2 12 4 6" xfId="7201" xr:uid="{00000000-0005-0000-0000-0000211C0000}"/>
    <cellStyle name="Normal 2 2 10 2 12 4 7" xfId="7202" xr:uid="{00000000-0005-0000-0000-0000221C0000}"/>
    <cellStyle name="Normal 2 2 10 2 12 4 8" xfId="7203" xr:uid="{00000000-0005-0000-0000-0000231C0000}"/>
    <cellStyle name="Normal 2 2 10 2 12 4 9" xfId="7204" xr:uid="{00000000-0005-0000-0000-0000241C0000}"/>
    <cellStyle name="Normal 2 2 10 2 12 5" xfId="7205" xr:uid="{00000000-0005-0000-0000-0000251C0000}"/>
    <cellStyle name="Normal 2 2 10 2 12 5 10" xfId="7206" xr:uid="{00000000-0005-0000-0000-0000261C0000}"/>
    <cellStyle name="Normal 2 2 10 2 12 5 2" xfId="7207" xr:uid="{00000000-0005-0000-0000-0000271C0000}"/>
    <cellStyle name="Normal 2 2 10 2 12 5 3" xfId="7208" xr:uid="{00000000-0005-0000-0000-0000281C0000}"/>
    <cellStyle name="Normal 2 2 10 2 12 5 4" xfId="7209" xr:uid="{00000000-0005-0000-0000-0000291C0000}"/>
    <cellStyle name="Normal 2 2 10 2 12 5 5" xfId="7210" xr:uid="{00000000-0005-0000-0000-00002A1C0000}"/>
    <cellStyle name="Normal 2 2 10 2 12 5 6" xfId="7211" xr:uid="{00000000-0005-0000-0000-00002B1C0000}"/>
    <cellStyle name="Normal 2 2 10 2 12 5 7" xfId="7212" xr:uid="{00000000-0005-0000-0000-00002C1C0000}"/>
    <cellStyle name="Normal 2 2 10 2 12 5 8" xfId="7213" xr:uid="{00000000-0005-0000-0000-00002D1C0000}"/>
    <cellStyle name="Normal 2 2 10 2 12 5 9" xfId="7214" xr:uid="{00000000-0005-0000-0000-00002E1C0000}"/>
    <cellStyle name="Normal 2 2 10 2 12 6" xfId="7215" xr:uid="{00000000-0005-0000-0000-00002F1C0000}"/>
    <cellStyle name="Normal 2 2 10 2 12 7" xfId="7216" xr:uid="{00000000-0005-0000-0000-0000301C0000}"/>
    <cellStyle name="Normal 2 2 10 2 12 8" xfId="7217" xr:uid="{00000000-0005-0000-0000-0000311C0000}"/>
    <cellStyle name="Normal 2 2 10 2 12 9" xfId="7218" xr:uid="{00000000-0005-0000-0000-0000321C0000}"/>
    <cellStyle name="Normal 2 2 10 2 13" xfId="7219" xr:uid="{00000000-0005-0000-0000-0000331C0000}"/>
    <cellStyle name="Normal 2 2 10 2 13 10" xfId="7220" xr:uid="{00000000-0005-0000-0000-0000341C0000}"/>
    <cellStyle name="Normal 2 2 10 2 13 11" xfId="7221" xr:uid="{00000000-0005-0000-0000-0000351C0000}"/>
    <cellStyle name="Normal 2 2 10 2 13 12" xfId="7222" xr:uid="{00000000-0005-0000-0000-0000361C0000}"/>
    <cellStyle name="Normal 2 2 10 2 13 13" xfId="7223" xr:uid="{00000000-0005-0000-0000-0000371C0000}"/>
    <cellStyle name="Normal 2 2 10 2 13 14" xfId="7224" xr:uid="{00000000-0005-0000-0000-0000381C0000}"/>
    <cellStyle name="Normal 2 2 10 2 13 2" xfId="7225" xr:uid="{00000000-0005-0000-0000-0000391C0000}"/>
    <cellStyle name="Normal 2 2 10 2 13 2 10" xfId="7226" xr:uid="{00000000-0005-0000-0000-00003A1C0000}"/>
    <cellStyle name="Normal 2 2 10 2 13 2 2" xfId="7227" xr:uid="{00000000-0005-0000-0000-00003B1C0000}"/>
    <cellStyle name="Normal 2 2 10 2 13 2 3" xfId="7228" xr:uid="{00000000-0005-0000-0000-00003C1C0000}"/>
    <cellStyle name="Normal 2 2 10 2 13 2 4" xfId="7229" xr:uid="{00000000-0005-0000-0000-00003D1C0000}"/>
    <cellStyle name="Normal 2 2 10 2 13 2 5" xfId="7230" xr:uid="{00000000-0005-0000-0000-00003E1C0000}"/>
    <cellStyle name="Normal 2 2 10 2 13 2 6" xfId="7231" xr:uid="{00000000-0005-0000-0000-00003F1C0000}"/>
    <cellStyle name="Normal 2 2 10 2 13 2 7" xfId="7232" xr:uid="{00000000-0005-0000-0000-0000401C0000}"/>
    <cellStyle name="Normal 2 2 10 2 13 2 8" xfId="7233" xr:uid="{00000000-0005-0000-0000-0000411C0000}"/>
    <cellStyle name="Normal 2 2 10 2 13 2 9" xfId="7234" xr:uid="{00000000-0005-0000-0000-0000421C0000}"/>
    <cellStyle name="Normal 2 2 10 2 13 3" xfId="7235" xr:uid="{00000000-0005-0000-0000-0000431C0000}"/>
    <cellStyle name="Normal 2 2 10 2 13 3 10" xfId="7236" xr:uid="{00000000-0005-0000-0000-0000441C0000}"/>
    <cellStyle name="Normal 2 2 10 2 13 3 2" xfId="7237" xr:uid="{00000000-0005-0000-0000-0000451C0000}"/>
    <cellStyle name="Normal 2 2 10 2 13 3 3" xfId="7238" xr:uid="{00000000-0005-0000-0000-0000461C0000}"/>
    <cellStyle name="Normal 2 2 10 2 13 3 4" xfId="7239" xr:uid="{00000000-0005-0000-0000-0000471C0000}"/>
    <cellStyle name="Normal 2 2 10 2 13 3 5" xfId="7240" xr:uid="{00000000-0005-0000-0000-0000481C0000}"/>
    <cellStyle name="Normal 2 2 10 2 13 3 6" xfId="7241" xr:uid="{00000000-0005-0000-0000-0000491C0000}"/>
    <cellStyle name="Normal 2 2 10 2 13 3 7" xfId="7242" xr:uid="{00000000-0005-0000-0000-00004A1C0000}"/>
    <cellStyle name="Normal 2 2 10 2 13 3 8" xfId="7243" xr:uid="{00000000-0005-0000-0000-00004B1C0000}"/>
    <cellStyle name="Normal 2 2 10 2 13 3 9" xfId="7244" xr:uid="{00000000-0005-0000-0000-00004C1C0000}"/>
    <cellStyle name="Normal 2 2 10 2 13 4" xfId="7245" xr:uid="{00000000-0005-0000-0000-00004D1C0000}"/>
    <cellStyle name="Normal 2 2 10 2 13 4 10" xfId="7246" xr:uid="{00000000-0005-0000-0000-00004E1C0000}"/>
    <cellStyle name="Normal 2 2 10 2 13 4 2" xfId="7247" xr:uid="{00000000-0005-0000-0000-00004F1C0000}"/>
    <cellStyle name="Normal 2 2 10 2 13 4 3" xfId="7248" xr:uid="{00000000-0005-0000-0000-0000501C0000}"/>
    <cellStyle name="Normal 2 2 10 2 13 4 4" xfId="7249" xr:uid="{00000000-0005-0000-0000-0000511C0000}"/>
    <cellStyle name="Normal 2 2 10 2 13 4 5" xfId="7250" xr:uid="{00000000-0005-0000-0000-0000521C0000}"/>
    <cellStyle name="Normal 2 2 10 2 13 4 6" xfId="7251" xr:uid="{00000000-0005-0000-0000-0000531C0000}"/>
    <cellStyle name="Normal 2 2 10 2 13 4 7" xfId="7252" xr:uid="{00000000-0005-0000-0000-0000541C0000}"/>
    <cellStyle name="Normal 2 2 10 2 13 4 8" xfId="7253" xr:uid="{00000000-0005-0000-0000-0000551C0000}"/>
    <cellStyle name="Normal 2 2 10 2 13 4 9" xfId="7254" xr:uid="{00000000-0005-0000-0000-0000561C0000}"/>
    <cellStyle name="Normal 2 2 10 2 13 5" xfId="7255" xr:uid="{00000000-0005-0000-0000-0000571C0000}"/>
    <cellStyle name="Normal 2 2 10 2 13 5 10" xfId="7256" xr:uid="{00000000-0005-0000-0000-0000581C0000}"/>
    <cellStyle name="Normal 2 2 10 2 13 5 2" xfId="7257" xr:uid="{00000000-0005-0000-0000-0000591C0000}"/>
    <cellStyle name="Normal 2 2 10 2 13 5 3" xfId="7258" xr:uid="{00000000-0005-0000-0000-00005A1C0000}"/>
    <cellStyle name="Normal 2 2 10 2 13 5 4" xfId="7259" xr:uid="{00000000-0005-0000-0000-00005B1C0000}"/>
    <cellStyle name="Normal 2 2 10 2 13 5 5" xfId="7260" xr:uid="{00000000-0005-0000-0000-00005C1C0000}"/>
    <cellStyle name="Normal 2 2 10 2 13 5 6" xfId="7261" xr:uid="{00000000-0005-0000-0000-00005D1C0000}"/>
    <cellStyle name="Normal 2 2 10 2 13 5 7" xfId="7262" xr:uid="{00000000-0005-0000-0000-00005E1C0000}"/>
    <cellStyle name="Normal 2 2 10 2 13 5 8" xfId="7263" xr:uid="{00000000-0005-0000-0000-00005F1C0000}"/>
    <cellStyle name="Normal 2 2 10 2 13 5 9" xfId="7264" xr:uid="{00000000-0005-0000-0000-0000601C0000}"/>
    <cellStyle name="Normal 2 2 10 2 13 6" xfId="7265" xr:uid="{00000000-0005-0000-0000-0000611C0000}"/>
    <cellStyle name="Normal 2 2 10 2 13 7" xfId="7266" xr:uid="{00000000-0005-0000-0000-0000621C0000}"/>
    <cellStyle name="Normal 2 2 10 2 13 8" xfId="7267" xr:uid="{00000000-0005-0000-0000-0000631C0000}"/>
    <cellStyle name="Normal 2 2 10 2 13 9" xfId="7268" xr:uid="{00000000-0005-0000-0000-0000641C0000}"/>
    <cellStyle name="Normal 2 2 10 2 14" xfId="7269" xr:uid="{00000000-0005-0000-0000-0000651C0000}"/>
    <cellStyle name="Normal 2 2 10 2 14 10" xfId="7270" xr:uid="{00000000-0005-0000-0000-0000661C0000}"/>
    <cellStyle name="Normal 2 2 10 2 14 11" xfId="7271" xr:uid="{00000000-0005-0000-0000-0000671C0000}"/>
    <cellStyle name="Normal 2 2 10 2 14 12" xfId="7272" xr:uid="{00000000-0005-0000-0000-0000681C0000}"/>
    <cellStyle name="Normal 2 2 10 2 14 13" xfId="7273" xr:uid="{00000000-0005-0000-0000-0000691C0000}"/>
    <cellStyle name="Normal 2 2 10 2 14 14" xfId="7274" xr:uid="{00000000-0005-0000-0000-00006A1C0000}"/>
    <cellStyle name="Normal 2 2 10 2 14 2" xfId="7275" xr:uid="{00000000-0005-0000-0000-00006B1C0000}"/>
    <cellStyle name="Normal 2 2 10 2 14 2 10" xfId="7276" xr:uid="{00000000-0005-0000-0000-00006C1C0000}"/>
    <cellStyle name="Normal 2 2 10 2 14 2 2" xfId="7277" xr:uid="{00000000-0005-0000-0000-00006D1C0000}"/>
    <cellStyle name="Normal 2 2 10 2 14 2 3" xfId="7278" xr:uid="{00000000-0005-0000-0000-00006E1C0000}"/>
    <cellStyle name="Normal 2 2 10 2 14 2 4" xfId="7279" xr:uid="{00000000-0005-0000-0000-00006F1C0000}"/>
    <cellStyle name="Normal 2 2 10 2 14 2 5" xfId="7280" xr:uid="{00000000-0005-0000-0000-0000701C0000}"/>
    <cellStyle name="Normal 2 2 10 2 14 2 6" xfId="7281" xr:uid="{00000000-0005-0000-0000-0000711C0000}"/>
    <cellStyle name="Normal 2 2 10 2 14 2 7" xfId="7282" xr:uid="{00000000-0005-0000-0000-0000721C0000}"/>
    <cellStyle name="Normal 2 2 10 2 14 2 8" xfId="7283" xr:uid="{00000000-0005-0000-0000-0000731C0000}"/>
    <cellStyle name="Normal 2 2 10 2 14 2 9" xfId="7284" xr:uid="{00000000-0005-0000-0000-0000741C0000}"/>
    <cellStyle name="Normal 2 2 10 2 14 3" xfId="7285" xr:uid="{00000000-0005-0000-0000-0000751C0000}"/>
    <cellStyle name="Normal 2 2 10 2 14 3 10" xfId="7286" xr:uid="{00000000-0005-0000-0000-0000761C0000}"/>
    <cellStyle name="Normal 2 2 10 2 14 3 2" xfId="7287" xr:uid="{00000000-0005-0000-0000-0000771C0000}"/>
    <cellStyle name="Normal 2 2 10 2 14 3 3" xfId="7288" xr:uid="{00000000-0005-0000-0000-0000781C0000}"/>
    <cellStyle name="Normal 2 2 10 2 14 3 4" xfId="7289" xr:uid="{00000000-0005-0000-0000-0000791C0000}"/>
    <cellStyle name="Normal 2 2 10 2 14 3 5" xfId="7290" xr:uid="{00000000-0005-0000-0000-00007A1C0000}"/>
    <cellStyle name="Normal 2 2 10 2 14 3 6" xfId="7291" xr:uid="{00000000-0005-0000-0000-00007B1C0000}"/>
    <cellStyle name="Normal 2 2 10 2 14 3 7" xfId="7292" xr:uid="{00000000-0005-0000-0000-00007C1C0000}"/>
    <cellStyle name="Normal 2 2 10 2 14 3 8" xfId="7293" xr:uid="{00000000-0005-0000-0000-00007D1C0000}"/>
    <cellStyle name="Normal 2 2 10 2 14 3 9" xfId="7294" xr:uid="{00000000-0005-0000-0000-00007E1C0000}"/>
    <cellStyle name="Normal 2 2 10 2 14 4" xfId="7295" xr:uid="{00000000-0005-0000-0000-00007F1C0000}"/>
    <cellStyle name="Normal 2 2 10 2 14 4 10" xfId="7296" xr:uid="{00000000-0005-0000-0000-0000801C0000}"/>
    <cellStyle name="Normal 2 2 10 2 14 4 2" xfId="7297" xr:uid="{00000000-0005-0000-0000-0000811C0000}"/>
    <cellStyle name="Normal 2 2 10 2 14 4 3" xfId="7298" xr:uid="{00000000-0005-0000-0000-0000821C0000}"/>
    <cellStyle name="Normal 2 2 10 2 14 4 4" xfId="7299" xr:uid="{00000000-0005-0000-0000-0000831C0000}"/>
    <cellStyle name="Normal 2 2 10 2 14 4 5" xfId="7300" xr:uid="{00000000-0005-0000-0000-0000841C0000}"/>
    <cellStyle name="Normal 2 2 10 2 14 4 6" xfId="7301" xr:uid="{00000000-0005-0000-0000-0000851C0000}"/>
    <cellStyle name="Normal 2 2 10 2 14 4 7" xfId="7302" xr:uid="{00000000-0005-0000-0000-0000861C0000}"/>
    <cellStyle name="Normal 2 2 10 2 14 4 8" xfId="7303" xr:uid="{00000000-0005-0000-0000-0000871C0000}"/>
    <cellStyle name="Normal 2 2 10 2 14 4 9" xfId="7304" xr:uid="{00000000-0005-0000-0000-0000881C0000}"/>
    <cellStyle name="Normal 2 2 10 2 14 5" xfId="7305" xr:uid="{00000000-0005-0000-0000-0000891C0000}"/>
    <cellStyle name="Normal 2 2 10 2 14 5 10" xfId="7306" xr:uid="{00000000-0005-0000-0000-00008A1C0000}"/>
    <cellStyle name="Normal 2 2 10 2 14 5 2" xfId="7307" xr:uid="{00000000-0005-0000-0000-00008B1C0000}"/>
    <cellStyle name="Normal 2 2 10 2 14 5 3" xfId="7308" xr:uid="{00000000-0005-0000-0000-00008C1C0000}"/>
    <cellStyle name="Normal 2 2 10 2 14 5 4" xfId="7309" xr:uid="{00000000-0005-0000-0000-00008D1C0000}"/>
    <cellStyle name="Normal 2 2 10 2 14 5 5" xfId="7310" xr:uid="{00000000-0005-0000-0000-00008E1C0000}"/>
    <cellStyle name="Normal 2 2 10 2 14 5 6" xfId="7311" xr:uid="{00000000-0005-0000-0000-00008F1C0000}"/>
    <cellStyle name="Normal 2 2 10 2 14 5 7" xfId="7312" xr:uid="{00000000-0005-0000-0000-0000901C0000}"/>
    <cellStyle name="Normal 2 2 10 2 14 5 8" xfId="7313" xr:uid="{00000000-0005-0000-0000-0000911C0000}"/>
    <cellStyle name="Normal 2 2 10 2 14 5 9" xfId="7314" xr:uid="{00000000-0005-0000-0000-0000921C0000}"/>
    <cellStyle name="Normal 2 2 10 2 14 6" xfId="7315" xr:uid="{00000000-0005-0000-0000-0000931C0000}"/>
    <cellStyle name="Normal 2 2 10 2 14 7" xfId="7316" xr:uid="{00000000-0005-0000-0000-0000941C0000}"/>
    <cellStyle name="Normal 2 2 10 2 14 8" xfId="7317" xr:uid="{00000000-0005-0000-0000-0000951C0000}"/>
    <cellStyle name="Normal 2 2 10 2 14 9" xfId="7318" xr:uid="{00000000-0005-0000-0000-0000961C0000}"/>
    <cellStyle name="Normal 2 2 10 2 15" xfId="7319" xr:uid="{00000000-0005-0000-0000-0000971C0000}"/>
    <cellStyle name="Normal 2 2 10 2 15 10" xfId="7320" xr:uid="{00000000-0005-0000-0000-0000981C0000}"/>
    <cellStyle name="Normal 2 2 10 2 15 11" xfId="7321" xr:uid="{00000000-0005-0000-0000-0000991C0000}"/>
    <cellStyle name="Normal 2 2 10 2 15 12" xfId="7322" xr:uid="{00000000-0005-0000-0000-00009A1C0000}"/>
    <cellStyle name="Normal 2 2 10 2 15 13" xfId="7323" xr:uid="{00000000-0005-0000-0000-00009B1C0000}"/>
    <cellStyle name="Normal 2 2 10 2 15 14" xfId="7324" xr:uid="{00000000-0005-0000-0000-00009C1C0000}"/>
    <cellStyle name="Normal 2 2 10 2 15 2" xfId="7325" xr:uid="{00000000-0005-0000-0000-00009D1C0000}"/>
    <cellStyle name="Normal 2 2 10 2 15 2 10" xfId="7326" xr:uid="{00000000-0005-0000-0000-00009E1C0000}"/>
    <cellStyle name="Normal 2 2 10 2 15 2 2" xfId="7327" xr:uid="{00000000-0005-0000-0000-00009F1C0000}"/>
    <cellStyle name="Normal 2 2 10 2 15 2 3" xfId="7328" xr:uid="{00000000-0005-0000-0000-0000A01C0000}"/>
    <cellStyle name="Normal 2 2 10 2 15 2 4" xfId="7329" xr:uid="{00000000-0005-0000-0000-0000A11C0000}"/>
    <cellStyle name="Normal 2 2 10 2 15 2 5" xfId="7330" xr:uid="{00000000-0005-0000-0000-0000A21C0000}"/>
    <cellStyle name="Normal 2 2 10 2 15 2 6" xfId="7331" xr:uid="{00000000-0005-0000-0000-0000A31C0000}"/>
    <cellStyle name="Normal 2 2 10 2 15 2 7" xfId="7332" xr:uid="{00000000-0005-0000-0000-0000A41C0000}"/>
    <cellStyle name="Normal 2 2 10 2 15 2 8" xfId="7333" xr:uid="{00000000-0005-0000-0000-0000A51C0000}"/>
    <cellStyle name="Normal 2 2 10 2 15 2 9" xfId="7334" xr:uid="{00000000-0005-0000-0000-0000A61C0000}"/>
    <cellStyle name="Normal 2 2 10 2 15 3" xfId="7335" xr:uid="{00000000-0005-0000-0000-0000A71C0000}"/>
    <cellStyle name="Normal 2 2 10 2 15 3 10" xfId="7336" xr:uid="{00000000-0005-0000-0000-0000A81C0000}"/>
    <cellStyle name="Normal 2 2 10 2 15 3 2" xfId="7337" xr:uid="{00000000-0005-0000-0000-0000A91C0000}"/>
    <cellStyle name="Normal 2 2 10 2 15 3 3" xfId="7338" xr:uid="{00000000-0005-0000-0000-0000AA1C0000}"/>
    <cellStyle name="Normal 2 2 10 2 15 3 4" xfId="7339" xr:uid="{00000000-0005-0000-0000-0000AB1C0000}"/>
    <cellStyle name="Normal 2 2 10 2 15 3 5" xfId="7340" xr:uid="{00000000-0005-0000-0000-0000AC1C0000}"/>
    <cellStyle name="Normal 2 2 10 2 15 3 6" xfId="7341" xr:uid="{00000000-0005-0000-0000-0000AD1C0000}"/>
    <cellStyle name="Normal 2 2 10 2 15 3 7" xfId="7342" xr:uid="{00000000-0005-0000-0000-0000AE1C0000}"/>
    <cellStyle name="Normal 2 2 10 2 15 3 8" xfId="7343" xr:uid="{00000000-0005-0000-0000-0000AF1C0000}"/>
    <cellStyle name="Normal 2 2 10 2 15 3 9" xfId="7344" xr:uid="{00000000-0005-0000-0000-0000B01C0000}"/>
    <cellStyle name="Normal 2 2 10 2 15 4" xfId="7345" xr:uid="{00000000-0005-0000-0000-0000B11C0000}"/>
    <cellStyle name="Normal 2 2 10 2 15 4 10" xfId="7346" xr:uid="{00000000-0005-0000-0000-0000B21C0000}"/>
    <cellStyle name="Normal 2 2 10 2 15 4 2" xfId="7347" xr:uid="{00000000-0005-0000-0000-0000B31C0000}"/>
    <cellStyle name="Normal 2 2 10 2 15 4 3" xfId="7348" xr:uid="{00000000-0005-0000-0000-0000B41C0000}"/>
    <cellStyle name="Normal 2 2 10 2 15 4 4" xfId="7349" xr:uid="{00000000-0005-0000-0000-0000B51C0000}"/>
    <cellStyle name="Normal 2 2 10 2 15 4 5" xfId="7350" xr:uid="{00000000-0005-0000-0000-0000B61C0000}"/>
    <cellStyle name="Normal 2 2 10 2 15 4 6" xfId="7351" xr:uid="{00000000-0005-0000-0000-0000B71C0000}"/>
    <cellStyle name="Normal 2 2 10 2 15 4 7" xfId="7352" xr:uid="{00000000-0005-0000-0000-0000B81C0000}"/>
    <cellStyle name="Normal 2 2 10 2 15 4 8" xfId="7353" xr:uid="{00000000-0005-0000-0000-0000B91C0000}"/>
    <cellStyle name="Normal 2 2 10 2 15 4 9" xfId="7354" xr:uid="{00000000-0005-0000-0000-0000BA1C0000}"/>
    <cellStyle name="Normal 2 2 10 2 15 5" xfId="7355" xr:uid="{00000000-0005-0000-0000-0000BB1C0000}"/>
    <cellStyle name="Normal 2 2 10 2 15 5 10" xfId="7356" xr:uid="{00000000-0005-0000-0000-0000BC1C0000}"/>
    <cellStyle name="Normal 2 2 10 2 15 5 2" xfId="7357" xr:uid="{00000000-0005-0000-0000-0000BD1C0000}"/>
    <cellStyle name="Normal 2 2 10 2 15 5 3" xfId="7358" xr:uid="{00000000-0005-0000-0000-0000BE1C0000}"/>
    <cellStyle name="Normal 2 2 10 2 15 5 4" xfId="7359" xr:uid="{00000000-0005-0000-0000-0000BF1C0000}"/>
    <cellStyle name="Normal 2 2 10 2 15 5 5" xfId="7360" xr:uid="{00000000-0005-0000-0000-0000C01C0000}"/>
    <cellStyle name="Normal 2 2 10 2 15 5 6" xfId="7361" xr:uid="{00000000-0005-0000-0000-0000C11C0000}"/>
    <cellStyle name="Normal 2 2 10 2 15 5 7" xfId="7362" xr:uid="{00000000-0005-0000-0000-0000C21C0000}"/>
    <cellStyle name="Normal 2 2 10 2 15 5 8" xfId="7363" xr:uid="{00000000-0005-0000-0000-0000C31C0000}"/>
    <cellStyle name="Normal 2 2 10 2 15 5 9" xfId="7364" xr:uid="{00000000-0005-0000-0000-0000C41C0000}"/>
    <cellStyle name="Normal 2 2 10 2 15 6" xfId="7365" xr:uid="{00000000-0005-0000-0000-0000C51C0000}"/>
    <cellStyle name="Normal 2 2 10 2 15 7" xfId="7366" xr:uid="{00000000-0005-0000-0000-0000C61C0000}"/>
    <cellStyle name="Normal 2 2 10 2 15 8" xfId="7367" xr:uid="{00000000-0005-0000-0000-0000C71C0000}"/>
    <cellStyle name="Normal 2 2 10 2 15 9" xfId="7368" xr:uid="{00000000-0005-0000-0000-0000C81C0000}"/>
    <cellStyle name="Normal 2 2 10 2 16" xfId="7369" xr:uid="{00000000-0005-0000-0000-0000C91C0000}"/>
    <cellStyle name="Normal 2 2 10 2 16 10" xfId="7370" xr:uid="{00000000-0005-0000-0000-0000CA1C0000}"/>
    <cellStyle name="Normal 2 2 10 2 16 11" xfId="7371" xr:uid="{00000000-0005-0000-0000-0000CB1C0000}"/>
    <cellStyle name="Normal 2 2 10 2 16 12" xfId="7372" xr:uid="{00000000-0005-0000-0000-0000CC1C0000}"/>
    <cellStyle name="Normal 2 2 10 2 16 13" xfId="7373" xr:uid="{00000000-0005-0000-0000-0000CD1C0000}"/>
    <cellStyle name="Normal 2 2 10 2 16 14" xfId="7374" xr:uid="{00000000-0005-0000-0000-0000CE1C0000}"/>
    <cellStyle name="Normal 2 2 10 2 16 2" xfId="7375" xr:uid="{00000000-0005-0000-0000-0000CF1C0000}"/>
    <cellStyle name="Normal 2 2 10 2 16 2 10" xfId="7376" xr:uid="{00000000-0005-0000-0000-0000D01C0000}"/>
    <cellStyle name="Normal 2 2 10 2 16 2 2" xfId="7377" xr:uid="{00000000-0005-0000-0000-0000D11C0000}"/>
    <cellStyle name="Normal 2 2 10 2 16 2 3" xfId="7378" xr:uid="{00000000-0005-0000-0000-0000D21C0000}"/>
    <cellStyle name="Normal 2 2 10 2 16 2 4" xfId="7379" xr:uid="{00000000-0005-0000-0000-0000D31C0000}"/>
    <cellStyle name="Normal 2 2 10 2 16 2 5" xfId="7380" xr:uid="{00000000-0005-0000-0000-0000D41C0000}"/>
    <cellStyle name="Normal 2 2 10 2 16 2 6" xfId="7381" xr:uid="{00000000-0005-0000-0000-0000D51C0000}"/>
    <cellStyle name="Normal 2 2 10 2 16 2 7" xfId="7382" xr:uid="{00000000-0005-0000-0000-0000D61C0000}"/>
    <cellStyle name="Normal 2 2 10 2 16 2 8" xfId="7383" xr:uid="{00000000-0005-0000-0000-0000D71C0000}"/>
    <cellStyle name="Normal 2 2 10 2 16 2 9" xfId="7384" xr:uid="{00000000-0005-0000-0000-0000D81C0000}"/>
    <cellStyle name="Normal 2 2 10 2 16 3" xfId="7385" xr:uid="{00000000-0005-0000-0000-0000D91C0000}"/>
    <cellStyle name="Normal 2 2 10 2 16 3 10" xfId="7386" xr:uid="{00000000-0005-0000-0000-0000DA1C0000}"/>
    <cellStyle name="Normal 2 2 10 2 16 3 2" xfId="7387" xr:uid="{00000000-0005-0000-0000-0000DB1C0000}"/>
    <cellStyle name="Normal 2 2 10 2 16 3 3" xfId="7388" xr:uid="{00000000-0005-0000-0000-0000DC1C0000}"/>
    <cellStyle name="Normal 2 2 10 2 16 3 4" xfId="7389" xr:uid="{00000000-0005-0000-0000-0000DD1C0000}"/>
    <cellStyle name="Normal 2 2 10 2 16 3 5" xfId="7390" xr:uid="{00000000-0005-0000-0000-0000DE1C0000}"/>
    <cellStyle name="Normal 2 2 10 2 16 3 6" xfId="7391" xr:uid="{00000000-0005-0000-0000-0000DF1C0000}"/>
    <cellStyle name="Normal 2 2 10 2 16 3 7" xfId="7392" xr:uid="{00000000-0005-0000-0000-0000E01C0000}"/>
    <cellStyle name="Normal 2 2 10 2 16 3 8" xfId="7393" xr:uid="{00000000-0005-0000-0000-0000E11C0000}"/>
    <cellStyle name="Normal 2 2 10 2 16 3 9" xfId="7394" xr:uid="{00000000-0005-0000-0000-0000E21C0000}"/>
    <cellStyle name="Normal 2 2 10 2 16 4" xfId="7395" xr:uid="{00000000-0005-0000-0000-0000E31C0000}"/>
    <cellStyle name="Normal 2 2 10 2 16 4 10" xfId="7396" xr:uid="{00000000-0005-0000-0000-0000E41C0000}"/>
    <cellStyle name="Normal 2 2 10 2 16 4 2" xfId="7397" xr:uid="{00000000-0005-0000-0000-0000E51C0000}"/>
    <cellStyle name="Normal 2 2 10 2 16 4 3" xfId="7398" xr:uid="{00000000-0005-0000-0000-0000E61C0000}"/>
    <cellStyle name="Normal 2 2 10 2 16 4 4" xfId="7399" xr:uid="{00000000-0005-0000-0000-0000E71C0000}"/>
    <cellStyle name="Normal 2 2 10 2 16 4 5" xfId="7400" xr:uid="{00000000-0005-0000-0000-0000E81C0000}"/>
    <cellStyle name="Normal 2 2 10 2 16 4 6" xfId="7401" xr:uid="{00000000-0005-0000-0000-0000E91C0000}"/>
    <cellStyle name="Normal 2 2 10 2 16 4 7" xfId="7402" xr:uid="{00000000-0005-0000-0000-0000EA1C0000}"/>
    <cellStyle name="Normal 2 2 10 2 16 4 8" xfId="7403" xr:uid="{00000000-0005-0000-0000-0000EB1C0000}"/>
    <cellStyle name="Normal 2 2 10 2 16 4 9" xfId="7404" xr:uid="{00000000-0005-0000-0000-0000EC1C0000}"/>
    <cellStyle name="Normal 2 2 10 2 16 5" xfId="7405" xr:uid="{00000000-0005-0000-0000-0000ED1C0000}"/>
    <cellStyle name="Normal 2 2 10 2 16 5 10" xfId="7406" xr:uid="{00000000-0005-0000-0000-0000EE1C0000}"/>
    <cellStyle name="Normal 2 2 10 2 16 5 2" xfId="7407" xr:uid="{00000000-0005-0000-0000-0000EF1C0000}"/>
    <cellStyle name="Normal 2 2 10 2 16 5 3" xfId="7408" xr:uid="{00000000-0005-0000-0000-0000F01C0000}"/>
    <cellStyle name="Normal 2 2 10 2 16 5 4" xfId="7409" xr:uid="{00000000-0005-0000-0000-0000F11C0000}"/>
    <cellStyle name="Normal 2 2 10 2 16 5 5" xfId="7410" xr:uid="{00000000-0005-0000-0000-0000F21C0000}"/>
    <cellStyle name="Normal 2 2 10 2 16 5 6" xfId="7411" xr:uid="{00000000-0005-0000-0000-0000F31C0000}"/>
    <cellStyle name="Normal 2 2 10 2 16 5 7" xfId="7412" xr:uid="{00000000-0005-0000-0000-0000F41C0000}"/>
    <cellStyle name="Normal 2 2 10 2 16 5 8" xfId="7413" xr:uid="{00000000-0005-0000-0000-0000F51C0000}"/>
    <cellStyle name="Normal 2 2 10 2 16 5 9" xfId="7414" xr:uid="{00000000-0005-0000-0000-0000F61C0000}"/>
    <cellStyle name="Normal 2 2 10 2 16 6" xfId="7415" xr:uid="{00000000-0005-0000-0000-0000F71C0000}"/>
    <cellStyle name="Normal 2 2 10 2 16 7" xfId="7416" xr:uid="{00000000-0005-0000-0000-0000F81C0000}"/>
    <cellStyle name="Normal 2 2 10 2 16 8" xfId="7417" xr:uid="{00000000-0005-0000-0000-0000F91C0000}"/>
    <cellStyle name="Normal 2 2 10 2 16 9" xfId="7418" xr:uid="{00000000-0005-0000-0000-0000FA1C0000}"/>
    <cellStyle name="Normal 2 2 10 2 17" xfId="7419" xr:uid="{00000000-0005-0000-0000-0000FB1C0000}"/>
    <cellStyle name="Normal 2 2 10 2 17 10" xfId="7420" xr:uid="{00000000-0005-0000-0000-0000FC1C0000}"/>
    <cellStyle name="Normal 2 2 10 2 17 11" xfId="7421" xr:uid="{00000000-0005-0000-0000-0000FD1C0000}"/>
    <cellStyle name="Normal 2 2 10 2 17 12" xfId="7422" xr:uid="{00000000-0005-0000-0000-0000FE1C0000}"/>
    <cellStyle name="Normal 2 2 10 2 17 13" xfId="7423" xr:uid="{00000000-0005-0000-0000-0000FF1C0000}"/>
    <cellStyle name="Normal 2 2 10 2 17 14" xfId="7424" xr:uid="{00000000-0005-0000-0000-0000001D0000}"/>
    <cellStyle name="Normal 2 2 10 2 17 2" xfId="7425" xr:uid="{00000000-0005-0000-0000-0000011D0000}"/>
    <cellStyle name="Normal 2 2 10 2 17 2 10" xfId="7426" xr:uid="{00000000-0005-0000-0000-0000021D0000}"/>
    <cellStyle name="Normal 2 2 10 2 17 2 2" xfId="7427" xr:uid="{00000000-0005-0000-0000-0000031D0000}"/>
    <cellStyle name="Normal 2 2 10 2 17 2 3" xfId="7428" xr:uid="{00000000-0005-0000-0000-0000041D0000}"/>
    <cellStyle name="Normal 2 2 10 2 17 2 4" xfId="7429" xr:uid="{00000000-0005-0000-0000-0000051D0000}"/>
    <cellStyle name="Normal 2 2 10 2 17 2 5" xfId="7430" xr:uid="{00000000-0005-0000-0000-0000061D0000}"/>
    <cellStyle name="Normal 2 2 10 2 17 2 6" xfId="7431" xr:uid="{00000000-0005-0000-0000-0000071D0000}"/>
    <cellStyle name="Normal 2 2 10 2 17 2 7" xfId="7432" xr:uid="{00000000-0005-0000-0000-0000081D0000}"/>
    <cellStyle name="Normal 2 2 10 2 17 2 8" xfId="7433" xr:uid="{00000000-0005-0000-0000-0000091D0000}"/>
    <cellStyle name="Normal 2 2 10 2 17 2 9" xfId="7434" xr:uid="{00000000-0005-0000-0000-00000A1D0000}"/>
    <cellStyle name="Normal 2 2 10 2 17 3" xfId="7435" xr:uid="{00000000-0005-0000-0000-00000B1D0000}"/>
    <cellStyle name="Normal 2 2 10 2 17 3 10" xfId="7436" xr:uid="{00000000-0005-0000-0000-00000C1D0000}"/>
    <cellStyle name="Normal 2 2 10 2 17 3 2" xfId="7437" xr:uid="{00000000-0005-0000-0000-00000D1D0000}"/>
    <cellStyle name="Normal 2 2 10 2 17 3 3" xfId="7438" xr:uid="{00000000-0005-0000-0000-00000E1D0000}"/>
    <cellStyle name="Normal 2 2 10 2 17 3 4" xfId="7439" xr:uid="{00000000-0005-0000-0000-00000F1D0000}"/>
    <cellStyle name="Normal 2 2 10 2 17 3 5" xfId="7440" xr:uid="{00000000-0005-0000-0000-0000101D0000}"/>
    <cellStyle name="Normal 2 2 10 2 17 3 6" xfId="7441" xr:uid="{00000000-0005-0000-0000-0000111D0000}"/>
    <cellStyle name="Normal 2 2 10 2 17 3 7" xfId="7442" xr:uid="{00000000-0005-0000-0000-0000121D0000}"/>
    <cellStyle name="Normal 2 2 10 2 17 3 8" xfId="7443" xr:uid="{00000000-0005-0000-0000-0000131D0000}"/>
    <cellStyle name="Normal 2 2 10 2 17 3 9" xfId="7444" xr:uid="{00000000-0005-0000-0000-0000141D0000}"/>
    <cellStyle name="Normal 2 2 10 2 17 4" xfId="7445" xr:uid="{00000000-0005-0000-0000-0000151D0000}"/>
    <cellStyle name="Normal 2 2 10 2 17 4 10" xfId="7446" xr:uid="{00000000-0005-0000-0000-0000161D0000}"/>
    <cellStyle name="Normal 2 2 10 2 17 4 2" xfId="7447" xr:uid="{00000000-0005-0000-0000-0000171D0000}"/>
    <cellStyle name="Normal 2 2 10 2 17 4 3" xfId="7448" xr:uid="{00000000-0005-0000-0000-0000181D0000}"/>
    <cellStyle name="Normal 2 2 10 2 17 4 4" xfId="7449" xr:uid="{00000000-0005-0000-0000-0000191D0000}"/>
    <cellStyle name="Normal 2 2 10 2 17 4 5" xfId="7450" xr:uid="{00000000-0005-0000-0000-00001A1D0000}"/>
    <cellStyle name="Normal 2 2 10 2 17 4 6" xfId="7451" xr:uid="{00000000-0005-0000-0000-00001B1D0000}"/>
    <cellStyle name="Normal 2 2 10 2 17 4 7" xfId="7452" xr:uid="{00000000-0005-0000-0000-00001C1D0000}"/>
    <cellStyle name="Normal 2 2 10 2 17 4 8" xfId="7453" xr:uid="{00000000-0005-0000-0000-00001D1D0000}"/>
    <cellStyle name="Normal 2 2 10 2 17 4 9" xfId="7454" xr:uid="{00000000-0005-0000-0000-00001E1D0000}"/>
    <cellStyle name="Normal 2 2 10 2 17 5" xfId="7455" xr:uid="{00000000-0005-0000-0000-00001F1D0000}"/>
    <cellStyle name="Normal 2 2 10 2 17 5 10" xfId="7456" xr:uid="{00000000-0005-0000-0000-0000201D0000}"/>
    <cellStyle name="Normal 2 2 10 2 17 5 2" xfId="7457" xr:uid="{00000000-0005-0000-0000-0000211D0000}"/>
    <cellStyle name="Normal 2 2 10 2 17 5 3" xfId="7458" xr:uid="{00000000-0005-0000-0000-0000221D0000}"/>
    <cellStyle name="Normal 2 2 10 2 17 5 4" xfId="7459" xr:uid="{00000000-0005-0000-0000-0000231D0000}"/>
    <cellStyle name="Normal 2 2 10 2 17 5 5" xfId="7460" xr:uid="{00000000-0005-0000-0000-0000241D0000}"/>
    <cellStyle name="Normal 2 2 10 2 17 5 6" xfId="7461" xr:uid="{00000000-0005-0000-0000-0000251D0000}"/>
    <cellStyle name="Normal 2 2 10 2 17 5 7" xfId="7462" xr:uid="{00000000-0005-0000-0000-0000261D0000}"/>
    <cellStyle name="Normal 2 2 10 2 17 5 8" xfId="7463" xr:uid="{00000000-0005-0000-0000-0000271D0000}"/>
    <cellStyle name="Normal 2 2 10 2 17 5 9" xfId="7464" xr:uid="{00000000-0005-0000-0000-0000281D0000}"/>
    <cellStyle name="Normal 2 2 10 2 17 6" xfId="7465" xr:uid="{00000000-0005-0000-0000-0000291D0000}"/>
    <cellStyle name="Normal 2 2 10 2 17 7" xfId="7466" xr:uid="{00000000-0005-0000-0000-00002A1D0000}"/>
    <cellStyle name="Normal 2 2 10 2 17 8" xfId="7467" xr:uid="{00000000-0005-0000-0000-00002B1D0000}"/>
    <cellStyle name="Normal 2 2 10 2 17 9" xfId="7468" xr:uid="{00000000-0005-0000-0000-00002C1D0000}"/>
    <cellStyle name="Normal 2 2 10 2 18" xfId="7469" xr:uid="{00000000-0005-0000-0000-00002D1D0000}"/>
    <cellStyle name="Normal 2 2 10 2 18 10" xfId="7470" xr:uid="{00000000-0005-0000-0000-00002E1D0000}"/>
    <cellStyle name="Normal 2 2 10 2 18 11" xfId="7471" xr:uid="{00000000-0005-0000-0000-00002F1D0000}"/>
    <cellStyle name="Normal 2 2 10 2 18 12" xfId="7472" xr:uid="{00000000-0005-0000-0000-0000301D0000}"/>
    <cellStyle name="Normal 2 2 10 2 18 13" xfId="7473" xr:uid="{00000000-0005-0000-0000-0000311D0000}"/>
    <cellStyle name="Normal 2 2 10 2 18 14" xfId="7474" xr:uid="{00000000-0005-0000-0000-0000321D0000}"/>
    <cellStyle name="Normal 2 2 10 2 18 2" xfId="7475" xr:uid="{00000000-0005-0000-0000-0000331D0000}"/>
    <cellStyle name="Normal 2 2 10 2 18 2 10" xfId="7476" xr:uid="{00000000-0005-0000-0000-0000341D0000}"/>
    <cellStyle name="Normal 2 2 10 2 18 2 2" xfId="7477" xr:uid="{00000000-0005-0000-0000-0000351D0000}"/>
    <cellStyle name="Normal 2 2 10 2 18 2 3" xfId="7478" xr:uid="{00000000-0005-0000-0000-0000361D0000}"/>
    <cellStyle name="Normal 2 2 10 2 18 2 4" xfId="7479" xr:uid="{00000000-0005-0000-0000-0000371D0000}"/>
    <cellStyle name="Normal 2 2 10 2 18 2 5" xfId="7480" xr:uid="{00000000-0005-0000-0000-0000381D0000}"/>
    <cellStyle name="Normal 2 2 10 2 18 2 6" xfId="7481" xr:uid="{00000000-0005-0000-0000-0000391D0000}"/>
    <cellStyle name="Normal 2 2 10 2 18 2 7" xfId="7482" xr:uid="{00000000-0005-0000-0000-00003A1D0000}"/>
    <cellStyle name="Normal 2 2 10 2 18 2 8" xfId="7483" xr:uid="{00000000-0005-0000-0000-00003B1D0000}"/>
    <cellStyle name="Normal 2 2 10 2 18 2 9" xfId="7484" xr:uid="{00000000-0005-0000-0000-00003C1D0000}"/>
    <cellStyle name="Normal 2 2 10 2 18 3" xfId="7485" xr:uid="{00000000-0005-0000-0000-00003D1D0000}"/>
    <cellStyle name="Normal 2 2 10 2 18 3 10" xfId="7486" xr:uid="{00000000-0005-0000-0000-00003E1D0000}"/>
    <cellStyle name="Normal 2 2 10 2 18 3 2" xfId="7487" xr:uid="{00000000-0005-0000-0000-00003F1D0000}"/>
    <cellStyle name="Normal 2 2 10 2 18 3 3" xfId="7488" xr:uid="{00000000-0005-0000-0000-0000401D0000}"/>
    <cellStyle name="Normal 2 2 10 2 18 3 4" xfId="7489" xr:uid="{00000000-0005-0000-0000-0000411D0000}"/>
    <cellStyle name="Normal 2 2 10 2 18 3 5" xfId="7490" xr:uid="{00000000-0005-0000-0000-0000421D0000}"/>
    <cellStyle name="Normal 2 2 10 2 18 3 6" xfId="7491" xr:uid="{00000000-0005-0000-0000-0000431D0000}"/>
    <cellStyle name="Normal 2 2 10 2 18 3 7" xfId="7492" xr:uid="{00000000-0005-0000-0000-0000441D0000}"/>
    <cellStyle name="Normal 2 2 10 2 18 3 8" xfId="7493" xr:uid="{00000000-0005-0000-0000-0000451D0000}"/>
    <cellStyle name="Normal 2 2 10 2 18 3 9" xfId="7494" xr:uid="{00000000-0005-0000-0000-0000461D0000}"/>
    <cellStyle name="Normal 2 2 10 2 18 4" xfId="7495" xr:uid="{00000000-0005-0000-0000-0000471D0000}"/>
    <cellStyle name="Normal 2 2 10 2 18 4 10" xfId="7496" xr:uid="{00000000-0005-0000-0000-0000481D0000}"/>
    <cellStyle name="Normal 2 2 10 2 18 4 2" xfId="7497" xr:uid="{00000000-0005-0000-0000-0000491D0000}"/>
    <cellStyle name="Normal 2 2 10 2 18 4 3" xfId="7498" xr:uid="{00000000-0005-0000-0000-00004A1D0000}"/>
    <cellStyle name="Normal 2 2 10 2 18 4 4" xfId="7499" xr:uid="{00000000-0005-0000-0000-00004B1D0000}"/>
    <cellStyle name="Normal 2 2 10 2 18 4 5" xfId="7500" xr:uid="{00000000-0005-0000-0000-00004C1D0000}"/>
    <cellStyle name="Normal 2 2 10 2 18 4 6" xfId="7501" xr:uid="{00000000-0005-0000-0000-00004D1D0000}"/>
    <cellStyle name="Normal 2 2 10 2 18 4 7" xfId="7502" xr:uid="{00000000-0005-0000-0000-00004E1D0000}"/>
    <cellStyle name="Normal 2 2 10 2 18 4 8" xfId="7503" xr:uid="{00000000-0005-0000-0000-00004F1D0000}"/>
    <cellStyle name="Normal 2 2 10 2 18 4 9" xfId="7504" xr:uid="{00000000-0005-0000-0000-0000501D0000}"/>
    <cellStyle name="Normal 2 2 10 2 18 5" xfId="7505" xr:uid="{00000000-0005-0000-0000-0000511D0000}"/>
    <cellStyle name="Normal 2 2 10 2 18 5 10" xfId="7506" xr:uid="{00000000-0005-0000-0000-0000521D0000}"/>
    <cellStyle name="Normal 2 2 10 2 18 5 2" xfId="7507" xr:uid="{00000000-0005-0000-0000-0000531D0000}"/>
    <cellStyle name="Normal 2 2 10 2 18 5 3" xfId="7508" xr:uid="{00000000-0005-0000-0000-0000541D0000}"/>
    <cellStyle name="Normal 2 2 10 2 18 5 4" xfId="7509" xr:uid="{00000000-0005-0000-0000-0000551D0000}"/>
    <cellStyle name="Normal 2 2 10 2 18 5 5" xfId="7510" xr:uid="{00000000-0005-0000-0000-0000561D0000}"/>
    <cellStyle name="Normal 2 2 10 2 18 5 6" xfId="7511" xr:uid="{00000000-0005-0000-0000-0000571D0000}"/>
    <cellStyle name="Normal 2 2 10 2 18 5 7" xfId="7512" xr:uid="{00000000-0005-0000-0000-0000581D0000}"/>
    <cellStyle name="Normal 2 2 10 2 18 5 8" xfId="7513" xr:uid="{00000000-0005-0000-0000-0000591D0000}"/>
    <cellStyle name="Normal 2 2 10 2 18 5 9" xfId="7514" xr:uid="{00000000-0005-0000-0000-00005A1D0000}"/>
    <cellStyle name="Normal 2 2 10 2 18 6" xfId="7515" xr:uid="{00000000-0005-0000-0000-00005B1D0000}"/>
    <cellStyle name="Normal 2 2 10 2 18 7" xfId="7516" xr:uid="{00000000-0005-0000-0000-00005C1D0000}"/>
    <cellStyle name="Normal 2 2 10 2 18 8" xfId="7517" xr:uid="{00000000-0005-0000-0000-00005D1D0000}"/>
    <cellStyle name="Normal 2 2 10 2 18 9" xfId="7518" xr:uid="{00000000-0005-0000-0000-00005E1D0000}"/>
    <cellStyle name="Normal 2 2 10 2 19" xfId="7519" xr:uid="{00000000-0005-0000-0000-00005F1D0000}"/>
    <cellStyle name="Normal 2 2 10 2 19 10" xfId="7520" xr:uid="{00000000-0005-0000-0000-0000601D0000}"/>
    <cellStyle name="Normal 2 2 10 2 19 11" xfId="7521" xr:uid="{00000000-0005-0000-0000-0000611D0000}"/>
    <cellStyle name="Normal 2 2 10 2 19 12" xfId="7522" xr:uid="{00000000-0005-0000-0000-0000621D0000}"/>
    <cellStyle name="Normal 2 2 10 2 19 13" xfId="7523" xr:uid="{00000000-0005-0000-0000-0000631D0000}"/>
    <cellStyle name="Normal 2 2 10 2 19 14" xfId="7524" xr:uid="{00000000-0005-0000-0000-0000641D0000}"/>
    <cellStyle name="Normal 2 2 10 2 19 2" xfId="7525" xr:uid="{00000000-0005-0000-0000-0000651D0000}"/>
    <cellStyle name="Normal 2 2 10 2 19 2 10" xfId="7526" xr:uid="{00000000-0005-0000-0000-0000661D0000}"/>
    <cellStyle name="Normal 2 2 10 2 19 2 2" xfId="7527" xr:uid="{00000000-0005-0000-0000-0000671D0000}"/>
    <cellStyle name="Normal 2 2 10 2 19 2 3" xfId="7528" xr:uid="{00000000-0005-0000-0000-0000681D0000}"/>
    <cellStyle name="Normal 2 2 10 2 19 2 4" xfId="7529" xr:uid="{00000000-0005-0000-0000-0000691D0000}"/>
    <cellStyle name="Normal 2 2 10 2 19 2 5" xfId="7530" xr:uid="{00000000-0005-0000-0000-00006A1D0000}"/>
    <cellStyle name="Normal 2 2 10 2 19 2 6" xfId="7531" xr:uid="{00000000-0005-0000-0000-00006B1D0000}"/>
    <cellStyle name="Normal 2 2 10 2 19 2 7" xfId="7532" xr:uid="{00000000-0005-0000-0000-00006C1D0000}"/>
    <cellStyle name="Normal 2 2 10 2 19 2 8" xfId="7533" xr:uid="{00000000-0005-0000-0000-00006D1D0000}"/>
    <cellStyle name="Normal 2 2 10 2 19 2 9" xfId="7534" xr:uid="{00000000-0005-0000-0000-00006E1D0000}"/>
    <cellStyle name="Normal 2 2 10 2 19 3" xfId="7535" xr:uid="{00000000-0005-0000-0000-00006F1D0000}"/>
    <cellStyle name="Normal 2 2 10 2 19 3 10" xfId="7536" xr:uid="{00000000-0005-0000-0000-0000701D0000}"/>
    <cellStyle name="Normal 2 2 10 2 19 3 2" xfId="7537" xr:uid="{00000000-0005-0000-0000-0000711D0000}"/>
    <cellStyle name="Normal 2 2 10 2 19 3 3" xfId="7538" xr:uid="{00000000-0005-0000-0000-0000721D0000}"/>
    <cellStyle name="Normal 2 2 10 2 19 3 4" xfId="7539" xr:uid="{00000000-0005-0000-0000-0000731D0000}"/>
    <cellStyle name="Normal 2 2 10 2 19 3 5" xfId="7540" xr:uid="{00000000-0005-0000-0000-0000741D0000}"/>
    <cellStyle name="Normal 2 2 10 2 19 3 6" xfId="7541" xr:uid="{00000000-0005-0000-0000-0000751D0000}"/>
    <cellStyle name="Normal 2 2 10 2 19 3 7" xfId="7542" xr:uid="{00000000-0005-0000-0000-0000761D0000}"/>
    <cellStyle name="Normal 2 2 10 2 19 3 8" xfId="7543" xr:uid="{00000000-0005-0000-0000-0000771D0000}"/>
    <cellStyle name="Normal 2 2 10 2 19 3 9" xfId="7544" xr:uid="{00000000-0005-0000-0000-0000781D0000}"/>
    <cellStyle name="Normal 2 2 10 2 19 4" xfId="7545" xr:uid="{00000000-0005-0000-0000-0000791D0000}"/>
    <cellStyle name="Normal 2 2 10 2 19 4 10" xfId="7546" xr:uid="{00000000-0005-0000-0000-00007A1D0000}"/>
    <cellStyle name="Normal 2 2 10 2 19 4 2" xfId="7547" xr:uid="{00000000-0005-0000-0000-00007B1D0000}"/>
    <cellStyle name="Normal 2 2 10 2 19 4 3" xfId="7548" xr:uid="{00000000-0005-0000-0000-00007C1D0000}"/>
    <cellStyle name="Normal 2 2 10 2 19 4 4" xfId="7549" xr:uid="{00000000-0005-0000-0000-00007D1D0000}"/>
    <cellStyle name="Normal 2 2 10 2 19 4 5" xfId="7550" xr:uid="{00000000-0005-0000-0000-00007E1D0000}"/>
    <cellStyle name="Normal 2 2 10 2 19 4 6" xfId="7551" xr:uid="{00000000-0005-0000-0000-00007F1D0000}"/>
    <cellStyle name="Normal 2 2 10 2 19 4 7" xfId="7552" xr:uid="{00000000-0005-0000-0000-0000801D0000}"/>
    <cellStyle name="Normal 2 2 10 2 19 4 8" xfId="7553" xr:uid="{00000000-0005-0000-0000-0000811D0000}"/>
    <cellStyle name="Normal 2 2 10 2 19 4 9" xfId="7554" xr:uid="{00000000-0005-0000-0000-0000821D0000}"/>
    <cellStyle name="Normal 2 2 10 2 19 5" xfId="7555" xr:uid="{00000000-0005-0000-0000-0000831D0000}"/>
    <cellStyle name="Normal 2 2 10 2 19 5 10" xfId="7556" xr:uid="{00000000-0005-0000-0000-0000841D0000}"/>
    <cellStyle name="Normal 2 2 10 2 19 5 2" xfId="7557" xr:uid="{00000000-0005-0000-0000-0000851D0000}"/>
    <cellStyle name="Normal 2 2 10 2 19 5 3" xfId="7558" xr:uid="{00000000-0005-0000-0000-0000861D0000}"/>
    <cellStyle name="Normal 2 2 10 2 19 5 4" xfId="7559" xr:uid="{00000000-0005-0000-0000-0000871D0000}"/>
    <cellStyle name="Normal 2 2 10 2 19 5 5" xfId="7560" xr:uid="{00000000-0005-0000-0000-0000881D0000}"/>
    <cellStyle name="Normal 2 2 10 2 19 5 6" xfId="7561" xr:uid="{00000000-0005-0000-0000-0000891D0000}"/>
    <cellStyle name="Normal 2 2 10 2 19 5 7" xfId="7562" xr:uid="{00000000-0005-0000-0000-00008A1D0000}"/>
    <cellStyle name="Normal 2 2 10 2 19 5 8" xfId="7563" xr:uid="{00000000-0005-0000-0000-00008B1D0000}"/>
    <cellStyle name="Normal 2 2 10 2 19 5 9" xfId="7564" xr:uid="{00000000-0005-0000-0000-00008C1D0000}"/>
    <cellStyle name="Normal 2 2 10 2 19 6" xfId="7565" xr:uid="{00000000-0005-0000-0000-00008D1D0000}"/>
    <cellStyle name="Normal 2 2 10 2 19 7" xfId="7566" xr:uid="{00000000-0005-0000-0000-00008E1D0000}"/>
    <cellStyle name="Normal 2 2 10 2 19 8" xfId="7567" xr:uid="{00000000-0005-0000-0000-00008F1D0000}"/>
    <cellStyle name="Normal 2 2 10 2 19 9" xfId="7568" xr:uid="{00000000-0005-0000-0000-0000901D0000}"/>
    <cellStyle name="Normal 2 2 10 2 2" xfId="7569" xr:uid="{00000000-0005-0000-0000-0000911D0000}"/>
    <cellStyle name="Normal 2 2 10 2 2 10" xfId="7570" xr:uid="{00000000-0005-0000-0000-0000921D0000}"/>
    <cellStyle name="Normal 2 2 10 2 2 11" xfId="7571" xr:uid="{00000000-0005-0000-0000-0000931D0000}"/>
    <cellStyle name="Normal 2 2 10 2 2 12" xfId="7572" xr:uid="{00000000-0005-0000-0000-0000941D0000}"/>
    <cellStyle name="Normal 2 2 10 2 2 13" xfId="7573" xr:uid="{00000000-0005-0000-0000-0000951D0000}"/>
    <cellStyle name="Normal 2 2 10 2 2 14" xfId="7574" xr:uid="{00000000-0005-0000-0000-0000961D0000}"/>
    <cellStyle name="Normal 2 2 10 2 2 2" xfId="7575" xr:uid="{00000000-0005-0000-0000-0000971D0000}"/>
    <cellStyle name="Normal 2 2 10 2 2 2 10" xfId="7576" xr:uid="{00000000-0005-0000-0000-0000981D0000}"/>
    <cellStyle name="Normal 2 2 10 2 2 2 2" xfId="7577" xr:uid="{00000000-0005-0000-0000-0000991D0000}"/>
    <cellStyle name="Normal 2 2 10 2 2 2 3" xfId="7578" xr:uid="{00000000-0005-0000-0000-00009A1D0000}"/>
    <cellStyle name="Normal 2 2 10 2 2 2 4" xfId="7579" xr:uid="{00000000-0005-0000-0000-00009B1D0000}"/>
    <cellStyle name="Normal 2 2 10 2 2 2 5" xfId="7580" xr:uid="{00000000-0005-0000-0000-00009C1D0000}"/>
    <cellStyle name="Normal 2 2 10 2 2 2 6" xfId="7581" xr:uid="{00000000-0005-0000-0000-00009D1D0000}"/>
    <cellStyle name="Normal 2 2 10 2 2 2 7" xfId="7582" xr:uid="{00000000-0005-0000-0000-00009E1D0000}"/>
    <cellStyle name="Normal 2 2 10 2 2 2 8" xfId="7583" xr:uid="{00000000-0005-0000-0000-00009F1D0000}"/>
    <cellStyle name="Normal 2 2 10 2 2 2 9" xfId="7584" xr:uid="{00000000-0005-0000-0000-0000A01D0000}"/>
    <cellStyle name="Normal 2 2 10 2 2 3" xfId="7585" xr:uid="{00000000-0005-0000-0000-0000A11D0000}"/>
    <cellStyle name="Normal 2 2 10 2 2 3 10" xfId="7586" xr:uid="{00000000-0005-0000-0000-0000A21D0000}"/>
    <cellStyle name="Normal 2 2 10 2 2 3 2" xfId="7587" xr:uid="{00000000-0005-0000-0000-0000A31D0000}"/>
    <cellStyle name="Normal 2 2 10 2 2 3 3" xfId="7588" xr:uid="{00000000-0005-0000-0000-0000A41D0000}"/>
    <cellStyle name="Normal 2 2 10 2 2 3 4" xfId="7589" xr:uid="{00000000-0005-0000-0000-0000A51D0000}"/>
    <cellStyle name="Normal 2 2 10 2 2 3 5" xfId="7590" xr:uid="{00000000-0005-0000-0000-0000A61D0000}"/>
    <cellStyle name="Normal 2 2 10 2 2 3 6" xfId="7591" xr:uid="{00000000-0005-0000-0000-0000A71D0000}"/>
    <cellStyle name="Normal 2 2 10 2 2 3 7" xfId="7592" xr:uid="{00000000-0005-0000-0000-0000A81D0000}"/>
    <cellStyle name="Normal 2 2 10 2 2 3 8" xfId="7593" xr:uid="{00000000-0005-0000-0000-0000A91D0000}"/>
    <cellStyle name="Normal 2 2 10 2 2 3 9" xfId="7594" xr:uid="{00000000-0005-0000-0000-0000AA1D0000}"/>
    <cellStyle name="Normal 2 2 10 2 2 4" xfId="7595" xr:uid="{00000000-0005-0000-0000-0000AB1D0000}"/>
    <cellStyle name="Normal 2 2 10 2 2 4 10" xfId="7596" xr:uid="{00000000-0005-0000-0000-0000AC1D0000}"/>
    <cellStyle name="Normal 2 2 10 2 2 4 2" xfId="7597" xr:uid="{00000000-0005-0000-0000-0000AD1D0000}"/>
    <cellStyle name="Normal 2 2 10 2 2 4 3" xfId="7598" xr:uid="{00000000-0005-0000-0000-0000AE1D0000}"/>
    <cellStyle name="Normal 2 2 10 2 2 4 4" xfId="7599" xr:uid="{00000000-0005-0000-0000-0000AF1D0000}"/>
    <cellStyle name="Normal 2 2 10 2 2 4 5" xfId="7600" xr:uid="{00000000-0005-0000-0000-0000B01D0000}"/>
    <cellStyle name="Normal 2 2 10 2 2 4 6" xfId="7601" xr:uid="{00000000-0005-0000-0000-0000B11D0000}"/>
    <cellStyle name="Normal 2 2 10 2 2 4 7" xfId="7602" xr:uid="{00000000-0005-0000-0000-0000B21D0000}"/>
    <cellStyle name="Normal 2 2 10 2 2 4 8" xfId="7603" xr:uid="{00000000-0005-0000-0000-0000B31D0000}"/>
    <cellStyle name="Normal 2 2 10 2 2 4 9" xfId="7604" xr:uid="{00000000-0005-0000-0000-0000B41D0000}"/>
    <cellStyle name="Normal 2 2 10 2 2 5" xfId="7605" xr:uid="{00000000-0005-0000-0000-0000B51D0000}"/>
    <cellStyle name="Normal 2 2 10 2 2 5 10" xfId="7606" xr:uid="{00000000-0005-0000-0000-0000B61D0000}"/>
    <cellStyle name="Normal 2 2 10 2 2 5 2" xfId="7607" xr:uid="{00000000-0005-0000-0000-0000B71D0000}"/>
    <cellStyle name="Normal 2 2 10 2 2 5 3" xfId="7608" xr:uid="{00000000-0005-0000-0000-0000B81D0000}"/>
    <cellStyle name="Normal 2 2 10 2 2 5 4" xfId="7609" xr:uid="{00000000-0005-0000-0000-0000B91D0000}"/>
    <cellStyle name="Normal 2 2 10 2 2 5 5" xfId="7610" xr:uid="{00000000-0005-0000-0000-0000BA1D0000}"/>
    <cellStyle name="Normal 2 2 10 2 2 5 6" xfId="7611" xr:uid="{00000000-0005-0000-0000-0000BB1D0000}"/>
    <cellStyle name="Normal 2 2 10 2 2 5 7" xfId="7612" xr:uid="{00000000-0005-0000-0000-0000BC1D0000}"/>
    <cellStyle name="Normal 2 2 10 2 2 5 8" xfId="7613" xr:uid="{00000000-0005-0000-0000-0000BD1D0000}"/>
    <cellStyle name="Normal 2 2 10 2 2 5 9" xfId="7614" xr:uid="{00000000-0005-0000-0000-0000BE1D0000}"/>
    <cellStyle name="Normal 2 2 10 2 2 6" xfId="7615" xr:uid="{00000000-0005-0000-0000-0000BF1D0000}"/>
    <cellStyle name="Normal 2 2 10 2 2 7" xfId="7616" xr:uid="{00000000-0005-0000-0000-0000C01D0000}"/>
    <cellStyle name="Normal 2 2 10 2 2 8" xfId="7617" xr:uid="{00000000-0005-0000-0000-0000C11D0000}"/>
    <cellStyle name="Normal 2 2 10 2 2 9" xfId="7618" xr:uid="{00000000-0005-0000-0000-0000C21D0000}"/>
    <cellStyle name="Normal 2 2 10 2 20" xfId="7619" xr:uid="{00000000-0005-0000-0000-0000C31D0000}"/>
    <cellStyle name="Normal 2 2 10 2 20 10" xfId="7620" xr:uid="{00000000-0005-0000-0000-0000C41D0000}"/>
    <cellStyle name="Normal 2 2 10 2 20 11" xfId="7621" xr:uid="{00000000-0005-0000-0000-0000C51D0000}"/>
    <cellStyle name="Normal 2 2 10 2 20 12" xfId="7622" xr:uid="{00000000-0005-0000-0000-0000C61D0000}"/>
    <cellStyle name="Normal 2 2 10 2 20 13" xfId="7623" xr:uid="{00000000-0005-0000-0000-0000C71D0000}"/>
    <cellStyle name="Normal 2 2 10 2 20 14" xfId="7624" xr:uid="{00000000-0005-0000-0000-0000C81D0000}"/>
    <cellStyle name="Normal 2 2 10 2 20 2" xfId="7625" xr:uid="{00000000-0005-0000-0000-0000C91D0000}"/>
    <cellStyle name="Normal 2 2 10 2 20 2 10" xfId="7626" xr:uid="{00000000-0005-0000-0000-0000CA1D0000}"/>
    <cellStyle name="Normal 2 2 10 2 20 2 2" xfId="7627" xr:uid="{00000000-0005-0000-0000-0000CB1D0000}"/>
    <cellStyle name="Normal 2 2 10 2 20 2 3" xfId="7628" xr:uid="{00000000-0005-0000-0000-0000CC1D0000}"/>
    <cellStyle name="Normal 2 2 10 2 20 2 4" xfId="7629" xr:uid="{00000000-0005-0000-0000-0000CD1D0000}"/>
    <cellStyle name="Normal 2 2 10 2 20 2 5" xfId="7630" xr:uid="{00000000-0005-0000-0000-0000CE1D0000}"/>
    <cellStyle name="Normal 2 2 10 2 20 2 6" xfId="7631" xr:uid="{00000000-0005-0000-0000-0000CF1D0000}"/>
    <cellStyle name="Normal 2 2 10 2 20 2 7" xfId="7632" xr:uid="{00000000-0005-0000-0000-0000D01D0000}"/>
    <cellStyle name="Normal 2 2 10 2 20 2 8" xfId="7633" xr:uid="{00000000-0005-0000-0000-0000D11D0000}"/>
    <cellStyle name="Normal 2 2 10 2 20 2 9" xfId="7634" xr:uid="{00000000-0005-0000-0000-0000D21D0000}"/>
    <cellStyle name="Normal 2 2 10 2 20 3" xfId="7635" xr:uid="{00000000-0005-0000-0000-0000D31D0000}"/>
    <cellStyle name="Normal 2 2 10 2 20 3 10" xfId="7636" xr:uid="{00000000-0005-0000-0000-0000D41D0000}"/>
    <cellStyle name="Normal 2 2 10 2 20 3 2" xfId="7637" xr:uid="{00000000-0005-0000-0000-0000D51D0000}"/>
    <cellStyle name="Normal 2 2 10 2 20 3 3" xfId="7638" xr:uid="{00000000-0005-0000-0000-0000D61D0000}"/>
    <cellStyle name="Normal 2 2 10 2 20 3 4" xfId="7639" xr:uid="{00000000-0005-0000-0000-0000D71D0000}"/>
    <cellStyle name="Normal 2 2 10 2 20 3 5" xfId="7640" xr:uid="{00000000-0005-0000-0000-0000D81D0000}"/>
    <cellStyle name="Normal 2 2 10 2 20 3 6" xfId="7641" xr:uid="{00000000-0005-0000-0000-0000D91D0000}"/>
    <cellStyle name="Normal 2 2 10 2 20 3 7" xfId="7642" xr:uid="{00000000-0005-0000-0000-0000DA1D0000}"/>
    <cellStyle name="Normal 2 2 10 2 20 3 8" xfId="7643" xr:uid="{00000000-0005-0000-0000-0000DB1D0000}"/>
    <cellStyle name="Normal 2 2 10 2 20 3 9" xfId="7644" xr:uid="{00000000-0005-0000-0000-0000DC1D0000}"/>
    <cellStyle name="Normal 2 2 10 2 20 4" xfId="7645" xr:uid="{00000000-0005-0000-0000-0000DD1D0000}"/>
    <cellStyle name="Normal 2 2 10 2 20 4 10" xfId="7646" xr:uid="{00000000-0005-0000-0000-0000DE1D0000}"/>
    <cellStyle name="Normal 2 2 10 2 20 4 2" xfId="7647" xr:uid="{00000000-0005-0000-0000-0000DF1D0000}"/>
    <cellStyle name="Normal 2 2 10 2 20 4 3" xfId="7648" xr:uid="{00000000-0005-0000-0000-0000E01D0000}"/>
    <cellStyle name="Normal 2 2 10 2 20 4 4" xfId="7649" xr:uid="{00000000-0005-0000-0000-0000E11D0000}"/>
    <cellStyle name="Normal 2 2 10 2 20 4 5" xfId="7650" xr:uid="{00000000-0005-0000-0000-0000E21D0000}"/>
    <cellStyle name="Normal 2 2 10 2 20 4 6" xfId="7651" xr:uid="{00000000-0005-0000-0000-0000E31D0000}"/>
    <cellStyle name="Normal 2 2 10 2 20 4 7" xfId="7652" xr:uid="{00000000-0005-0000-0000-0000E41D0000}"/>
    <cellStyle name="Normal 2 2 10 2 20 4 8" xfId="7653" xr:uid="{00000000-0005-0000-0000-0000E51D0000}"/>
    <cellStyle name="Normal 2 2 10 2 20 4 9" xfId="7654" xr:uid="{00000000-0005-0000-0000-0000E61D0000}"/>
    <cellStyle name="Normal 2 2 10 2 20 5" xfId="7655" xr:uid="{00000000-0005-0000-0000-0000E71D0000}"/>
    <cellStyle name="Normal 2 2 10 2 20 5 10" xfId="7656" xr:uid="{00000000-0005-0000-0000-0000E81D0000}"/>
    <cellStyle name="Normal 2 2 10 2 20 5 2" xfId="7657" xr:uid="{00000000-0005-0000-0000-0000E91D0000}"/>
    <cellStyle name="Normal 2 2 10 2 20 5 3" xfId="7658" xr:uid="{00000000-0005-0000-0000-0000EA1D0000}"/>
    <cellStyle name="Normal 2 2 10 2 20 5 4" xfId="7659" xr:uid="{00000000-0005-0000-0000-0000EB1D0000}"/>
    <cellStyle name="Normal 2 2 10 2 20 5 5" xfId="7660" xr:uid="{00000000-0005-0000-0000-0000EC1D0000}"/>
    <cellStyle name="Normal 2 2 10 2 20 5 6" xfId="7661" xr:uid="{00000000-0005-0000-0000-0000ED1D0000}"/>
    <cellStyle name="Normal 2 2 10 2 20 5 7" xfId="7662" xr:uid="{00000000-0005-0000-0000-0000EE1D0000}"/>
    <cellStyle name="Normal 2 2 10 2 20 5 8" xfId="7663" xr:uid="{00000000-0005-0000-0000-0000EF1D0000}"/>
    <cellStyle name="Normal 2 2 10 2 20 5 9" xfId="7664" xr:uid="{00000000-0005-0000-0000-0000F01D0000}"/>
    <cellStyle name="Normal 2 2 10 2 20 6" xfId="7665" xr:uid="{00000000-0005-0000-0000-0000F11D0000}"/>
    <cellStyle name="Normal 2 2 10 2 20 7" xfId="7666" xr:uid="{00000000-0005-0000-0000-0000F21D0000}"/>
    <cellStyle name="Normal 2 2 10 2 20 8" xfId="7667" xr:uid="{00000000-0005-0000-0000-0000F31D0000}"/>
    <cellStyle name="Normal 2 2 10 2 20 9" xfId="7668" xr:uid="{00000000-0005-0000-0000-0000F41D0000}"/>
    <cellStyle name="Normal 2 2 10 2 21" xfId="7669" xr:uid="{00000000-0005-0000-0000-0000F51D0000}"/>
    <cellStyle name="Normal 2 2 10 2 21 10" xfId="7670" xr:uid="{00000000-0005-0000-0000-0000F61D0000}"/>
    <cellStyle name="Normal 2 2 10 2 21 11" xfId="7671" xr:uid="{00000000-0005-0000-0000-0000F71D0000}"/>
    <cellStyle name="Normal 2 2 10 2 21 12" xfId="7672" xr:uid="{00000000-0005-0000-0000-0000F81D0000}"/>
    <cellStyle name="Normal 2 2 10 2 21 13" xfId="7673" xr:uid="{00000000-0005-0000-0000-0000F91D0000}"/>
    <cellStyle name="Normal 2 2 10 2 21 14" xfId="7674" xr:uid="{00000000-0005-0000-0000-0000FA1D0000}"/>
    <cellStyle name="Normal 2 2 10 2 21 2" xfId="7675" xr:uid="{00000000-0005-0000-0000-0000FB1D0000}"/>
    <cellStyle name="Normal 2 2 10 2 21 2 10" xfId="7676" xr:uid="{00000000-0005-0000-0000-0000FC1D0000}"/>
    <cellStyle name="Normal 2 2 10 2 21 2 2" xfId="7677" xr:uid="{00000000-0005-0000-0000-0000FD1D0000}"/>
    <cellStyle name="Normal 2 2 10 2 21 2 3" xfId="7678" xr:uid="{00000000-0005-0000-0000-0000FE1D0000}"/>
    <cellStyle name="Normal 2 2 10 2 21 2 4" xfId="7679" xr:uid="{00000000-0005-0000-0000-0000FF1D0000}"/>
    <cellStyle name="Normal 2 2 10 2 21 2 5" xfId="7680" xr:uid="{00000000-0005-0000-0000-0000001E0000}"/>
    <cellStyle name="Normal 2 2 10 2 21 2 6" xfId="7681" xr:uid="{00000000-0005-0000-0000-0000011E0000}"/>
    <cellStyle name="Normal 2 2 10 2 21 2 7" xfId="7682" xr:uid="{00000000-0005-0000-0000-0000021E0000}"/>
    <cellStyle name="Normal 2 2 10 2 21 2 8" xfId="7683" xr:uid="{00000000-0005-0000-0000-0000031E0000}"/>
    <cellStyle name="Normal 2 2 10 2 21 2 9" xfId="7684" xr:uid="{00000000-0005-0000-0000-0000041E0000}"/>
    <cellStyle name="Normal 2 2 10 2 21 3" xfId="7685" xr:uid="{00000000-0005-0000-0000-0000051E0000}"/>
    <cellStyle name="Normal 2 2 10 2 21 3 10" xfId="7686" xr:uid="{00000000-0005-0000-0000-0000061E0000}"/>
    <cellStyle name="Normal 2 2 10 2 21 3 2" xfId="7687" xr:uid="{00000000-0005-0000-0000-0000071E0000}"/>
    <cellStyle name="Normal 2 2 10 2 21 3 3" xfId="7688" xr:uid="{00000000-0005-0000-0000-0000081E0000}"/>
    <cellStyle name="Normal 2 2 10 2 21 3 4" xfId="7689" xr:uid="{00000000-0005-0000-0000-0000091E0000}"/>
    <cellStyle name="Normal 2 2 10 2 21 3 5" xfId="7690" xr:uid="{00000000-0005-0000-0000-00000A1E0000}"/>
    <cellStyle name="Normal 2 2 10 2 21 3 6" xfId="7691" xr:uid="{00000000-0005-0000-0000-00000B1E0000}"/>
    <cellStyle name="Normal 2 2 10 2 21 3 7" xfId="7692" xr:uid="{00000000-0005-0000-0000-00000C1E0000}"/>
    <cellStyle name="Normal 2 2 10 2 21 3 8" xfId="7693" xr:uid="{00000000-0005-0000-0000-00000D1E0000}"/>
    <cellStyle name="Normal 2 2 10 2 21 3 9" xfId="7694" xr:uid="{00000000-0005-0000-0000-00000E1E0000}"/>
    <cellStyle name="Normal 2 2 10 2 21 4" xfId="7695" xr:uid="{00000000-0005-0000-0000-00000F1E0000}"/>
    <cellStyle name="Normal 2 2 10 2 21 4 10" xfId="7696" xr:uid="{00000000-0005-0000-0000-0000101E0000}"/>
    <cellStyle name="Normal 2 2 10 2 21 4 2" xfId="7697" xr:uid="{00000000-0005-0000-0000-0000111E0000}"/>
    <cellStyle name="Normal 2 2 10 2 21 4 3" xfId="7698" xr:uid="{00000000-0005-0000-0000-0000121E0000}"/>
    <cellStyle name="Normal 2 2 10 2 21 4 4" xfId="7699" xr:uid="{00000000-0005-0000-0000-0000131E0000}"/>
    <cellStyle name="Normal 2 2 10 2 21 4 5" xfId="7700" xr:uid="{00000000-0005-0000-0000-0000141E0000}"/>
    <cellStyle name="Normal 2 2 10 2 21 4 6" xfId="7701" xr:uid="{00000000-0005-0000-0000-0000151E0000}"/>
    <cellStyle name="Normal 2 2 10 2 21 4 7" xfId="7702" xr:uid="{00000000-0005-0000-0000-0000161E0000}"/>
    <cellStyle name="Normal 2 2 10 2 21 4 8" xfId="7703" xr:uid="{00000000-0005-0000-0000-0000171E0000}"/>
    <cellStyle name="Normal 2 2 10 2 21 4 9" xfId="7704" xr:uid="{00000000-0005-0000-0000-0000181E0000}"/>
    <cellStyle name="Normal 2 2 10 2 21 5" xfId="7705" xr:uid="{00000000-0005-0000-0000-0000191E0000}"/>
    <cellStyle name="Normal 2 2 10 2 21 5 10" xfId="7706" xr:uid="{00000000-0005-0000-0000-00001A1E0000}"/>
    <cellStyle name="Normal 2 2 10 2 21 5 2" xfId="7707" xr:uid="{00000000-0005-0000-0000-00001B1E0000}"/>
    <cellStyle name="Normal 2 2 10 2 21 5 3" xfId="7708" xr:uid="{00000000-0005-0000-0000-00001C1E0000}"/>
    <cellStyle name="Normal 2 2 10 2 21 5 4" xfId="7709" xr:uid="{00000000-0005-0000-0000-00001D1E0000}"/>
    <cellStyle name="Normal 2 2 10 2 21 5 5" xfId="7710" xr:uid="{00000000-0005-0000-0000-00001E1E0000}"/>
    <cellStyle name="Normal 2 2 10 2 21 5 6" xfId="7711" xr:uid="{00000000-0005-0000-0000-00001F1E0000}"/>
    <cellStyle name="Normal 2 2 10 2 21 5 7" xfId="7712" xr:uid="{00000000-0005-0000-0000-0000201E0000}"/>
    <cellStyle name="Normal 2 2 10 2 21 5 8" xfId="7713" xr:uid="{00000000-0005-0000-0000-0000211E0000}"/>
    <cellStyle name="Normal 2 2 10 2 21 5 9" xfId="7714" xr:uid="{00000000-0005-0000-0000-0000221E0000}"/>
    <cellStyle name="Normal 2 2 10 2 21 6" xfId="7715" xr:uid="{00000000-0005-0000-0000-0000231E0000}"/>
    <cellStyle name="Normal 2 2 10 2 21 7" xfId="7716" xr:uid="{00000000-0005-0000-0000-0000241E0000}"/>
    <cellStyle name="Normal 2 2 10 2 21 8" xfId="7717" xr:uid="{00000000-0005-0000-0000-0000251E0000}"/>
    <cellStyle name="Normal 2 2 10 2 21 9" xfId="7718" xr:uid="{00000000-0005-0000-0000-0000261E0000}"/>
    <cellStyle name="Normal 2 2 10 2 22" xfId="7719" xr:uid="{00000000-0005-0000-0000-0000271E0000}"/>
    <cellStyle name="Normal 2 2 10 2 22 10" xfId="7720" xr:uid="{00000000-0005-0000-0000-0000281E0000}"/>
    <cellStyle name="Normal 2 2 10 2 22 11" xfId="7721" xr:uid="{00000000-0005-0000-0000-0000291E0000}"/>
    <cellStyle name="Normal 2 2 10 2 22 12" xfId="7722" xr:uid="{00000000-0005-0000-0000-00002A1E0000}"/>
    <cellStyle name="Normal 2 2 10 2 22 13" xfId="7723" xr:uid="{00000000-0005-0000-0000-00002B1E0000}"/>
    <cellStyle name="Normal 2 2 10 2 22 14" xfId="7724" xr:uid="{00000000-0005-0000-0000-00002C1E0000}"/>
    <cellStyle name="Normal 2 2 10 2 22 2" xfId="7725" xr:uid="{00000000-0005-0000-0000-00002D1E0000}"/>
    <cellStyle name="Normal 2 2 10 2 22 2 10" xfId="7726" xr:uid="{00000000-0005-0000-0000-00002E1E0000}"/>
    <cellStyle name="Normal 2 2 10 2 22 2 2" xfId="7727" xr:uid="{00000000-0005-0000-0000-00002F1E0000}"/>
    <cellStyle name="Normal 2 2 10 2 22 2 3" xfId="7728" xr:uid="{00000000-0005-0000-0000-0000301E0000}"/>
    <cellStyle name="Normal 2 2 10 2 22 2 4" xfId="7729" xr:uid="{00000000-0005-0000-0000-0000311E0000}"/>
    <cellStyle name="Normal 2 2 10 2 22 2 5" xfId="7730" xr:uid="{00000000-0005-0000-0000-0000321E0000}"/>
    <cellStyle name="Normal 2 2 10 2 22 2 6" xfId="7731" xr:uid="{00000000-0005-0000-0000-0000331E0000}"/>
    <cellStyle name="Normal 2 2 10 2 22 2 7" xfId="7732" xr:uid="{00000000-0005-0000-0000-0000341E0000}"/>
    <cellStyle name="Normal 2 2 10 2 22 2 8" xfId="7733" xr:uid="{00000000-0005-0000-0000-0000351E0000}"/>
    <cellStyle name="Normal 2 2 10 2 22 2 9" xfId="7734" xr:uid="{00000000-0005-0000-0000-0000361E0000}"/>
    <cellStyle name="Normal 2 2 10 2 22 3" xfId="7735" xr:uid="{00000000-0005-0000-0000-0000371E0000}"/>
    <cellStyle name="Normal 2 2 10 2 22 3 10" xfId="7736" xr:uid="{00000000-0005-0000-0000-0000381E0000}"/>
    <cellStyle name="Normal 2 2 10 2 22 3 2" xfId="7737" xr:uid="{00000000-0005-0000-0000-0000391E0000}"/>
    <cellStyle name="Normal 2 2 10 2 22 3 3" xfId="7738" xr:uid="{00000000-0005-0000-0000-00003A1E0000}"/>
    <cellStyle name="Normal 2 2 10 2 22 3 4" xfId="7739" xr:uid="{00000000-0005-0000-0000-00003B1E0000}"/>
    <cellStyle name="Normal 2 2 10 2 22 3 5" xfId="7740" xr:uid="{00000000-0005-0000-0000-00003C1E0000}"/>
    <cellStyle name="Normal 2 2 10 2 22 3 6" xfId="7741" xr:uid="{00000000-0005-0000-0000-00003D1E0000}"/>
    <cellStyle name="Normal 2 2 10 2 22 3 7" xfId="7742" xr:uid="{00000000-0005-0000-0000-00003E1E0000}"/>
    <cellStyle name="Normal 2 2 10 2 22 3 8" xfId="7743" xr:uid="{00000000-0005-0000-0000-00003F1E0000}"/>
    <cellStyle name="Normal 2 2 10 2 22 3 9" xfId="7744" xr:uid="{00000000-0005-0000-0000-0000401E0000}"/>
    <cellStyle name="Normal 2 2 10 2 22 4" xfId="7745" xr:uid="{00000000-0005-0000-0000-0000411E0000}"/>
    <cellStyle name="Normal 2 2 10 2 22 4 10" xfId="7746" xr:uid="{00000000-0005-0000-0000-0000421E0000}"/>
    <cellStyle name="Normal 2 2 10 2 22 4 2" xfId="7747" xr:uid="{00000000-0005-0000-0000-0000431E0000}"/>
    <cellStyle name="Normal 2 2 10 2 22 4 3" xfId="7748" xr:uid="{00000000-0005-0000-0000-0000441E0000}"/>
    <cellStyle name="Normal 2 2 10 2 22 4 4" xfId="7749" xr:uid="{00000000-0005-0000-0000-0000451E0000}"/>
    <cellStyle name="Normal 2 2 10 2 22 4 5" xfId="7750" xr:uid="{00000000-0005-0000-0000-0000461E0000}"/>
    <cellStyle name="Normal 2 2 10 2 22 4 6" xfId="7751" xr:uid="{00000000-0005-0000-0000-0000471E0000}"/>
    <cellStyle name="Normal 2 2 10 2 22 4 7" xfId="7752" xr:uid="{00000000-0005-0000-0000-0000481E0000}"/>
    <cellStyle name="Normal 2 2 10 2 22 4 8" xfId="7753" xr:uid="{00000000-0005-0000-0000-0000491E0000}"/>
    <cellStyle name="Normal 2 2 10 2 22 4 9" xfId="7754" xr:uid="{00000000-0005-0000-0000-00004A1E0000}"/>
    <cellStyle name="Normal 2 2 10 2 22 5" xfId="7755" xr:uid="{00000000-0005-0000-0000-00004B1E0000}"/>
    <cellStyle name="Normal 2 2 10 2 22 5 10" xfId="7756" xr:uid="{00000000-0005-0000-0000-00004C1E0000}"/>
    <cellStyle name="Normal 2 2 10 2 22 5 2" xfId="7757" xr:uid="{00000000-0005-0000-0000-00004D1E0000}"/>
    <cellStyle name="Normal 2 2 10 2 22 5 3" xfId="7758" xr:uid="{00000000-0005-0000-0000-00004E1E0000}"/>
    <cellStyle name="Normal 2 2 10 2 22 5 4" xfId="7759" xr:uid="{00000000-0005-0000-0000-00004F1E0000}"/>
    <cellStyle name="Normal 2 2 10 2 22 5 5" xfId="7760" xr:uid="{00000000-0005-0000-0000-0000501E0000}"/>
    <cellStyle name="Normal 2 2 10 2 22 5 6" xfId="7761" xr:uid="{00000000-0005-0000-0000-0000511E0000}"/>
    <cellStyle name="Normal 2 2 10 2 22 5 7" xfId="7762" xr:uid="{00000000-0005-0000-0000-0000521E0000}"/>
    <cellStyle name="Normal 2 2 10 2 22 5 8" xfId="7763" xr:uid="{00000000-0005-0000-0000-0000531E0000}"/>
    <cellStyle name="Normal 2 2 10 2 22 5 9" xfId="7764" xr:uid="{00000000-0005-0000-0000-0000541E0000}"/>
    <cellStyle name="Normal 2 2 10 2 22 6" xfId="7765" xr:uid="{00000000-0005-0000-0000-0000551E0000}"/>
    <cellStyle name="Normal 2 2 10 2 22 7" xfId="7766" xr:uid="{00000000-0005-0000-0000-0000561E0000}"/>
    <cellStyle name="Normal 2 2 10 2 22 8" xfId="7767" xr:uid="{00000000-0005-0000-0000-0000571E0000}"/>
    <cellStyle name="Normal 2 2 10 2 22 9" xfId="7768" xr:uid="{00000000-0005-0000-0000-0000581E0000}"/>
    <cellStyle name="Normal 2 2 10 2 23" xfId="7769" xr:uid="{00000000-0005-0000-0000-0000591E0000}"/>
    <cellStyle name="Normal 2 2 10 2 23 10" xfId="7770" xr:uid="{00000000-0005-0000-0000-00005A1E0000}"/>
    <cellStyle name="Normal 2 2 10 2 23 11" xfId="7771" xr:uid="{00000000-0005-0000-0000-00005B1E0000}"/>
    <cellStyle name="Normal 2 2 10 2 23 12" xfId="7772" xr:uid="{00000000-0005-0000-0000-00005C1E0000}"/>
    <cellStyle name="Normal 2 2 10 2 23 13" xfId="7773" xr:uid="{00000000-0005-0000-0000-00005D1E0000}"/>
    <cellStyle name="Normal 2 2 10 2 23 14" xfId="7774" xr:uid="{00000000-0005-0000-0000-00005E1E0000}"/>
    <cellStyle name="Normal 2 2 10 2 23 2" xfId="7775" xr:uid="{00000000-0005-0000-0000-00005F1E0000}"/>
    <cellStyle name="Normal 2 2 10 2 23 2 10" xfId="7776" xr:uid="{00000000-0005-0000-0000-0000601E0000}"/>
    <cellStyle name="Normal 2 2 10 2 23 2 2" xfId="7777" xr:uid="{00000000-0005-0000-0000-0000611E0000}"/>
    <cellStyle name="Normal 2 2 10 2 23 2 3" xfId="7778" xr:uid="{00000000-0005-0000-0000-0000621E0000}"/>
    <cellStyle name="Normal 2 2 10 2 23 2 4" xfId="7779" xr:uid="{00000000-0005-0000-0000-0000631E0000}"/>
    <cellStyle name="Normal 2 2 10 2 23 2 5" xfId="7780" xr:uid="{00000000-0005-0000-0000-0000641E0000}"/>
    <cellStyle name="Normal 2 2 10 2 23 2 6" xfId="7781" xr:uid="{00000000-0005-0000-0000-0000651E0000}"/>
    <cellStyle name="Normal 2 2 10 2 23 2 7" xfId="7782" xr:uid="{00000000-0005-0000-0000-0000661E0000}"/>
    <cellStyle name="Normal 2 2 10 2 23 2 8" xfId="7783" xr:uid="{00000000-0005-0000-0000-0000671E0000}"/>
    <cellStyle name="Normal 2 2 10 2 23 2 9" xfId="7784" xr:uid="{00000000-0005-0000-0000-0000681E0000}"/>
    <cellStyle name="Normal 2 2 10 2 23 3" xfId="7785" xr:uid="{00000000-0005-0000-0000-0000691E0000}"/>
    <cellStyle name="Normal 2 2 10 2 23 3 10" xfId="7786" xr:uid="{00000000-0005-0000-0000-00006A1E0000}"/>
    <cellStyle name="Normal 2 2 10 2 23 3 2" xfId="7787" xr:uid="{00000000-0005-0000-0000-00006B1E0000}"/>
    <cellStyle name="Normal 2 2 10 2 23 3 3" xfId="7788" xr:uid="{00000000-0005-0000-0000-00006C1E0000}"/>
    <cellStyle name="Normal 2 2 10 2 23 3 4" xfId="7789" xr:uid="{00000000-0005-0000-0000-00006D1E0000}"/>
    <cellStyle name="Normal 2 2 10 2 23 3 5" xfId="7790" xr:uid="{00000000-0005-0000-0000-00006E1E0000}"/>
    <cellStyle name="Normal 2 2 10 2 23 3 6" xfId="7791" xr:uid="{00000000-0005-0000-0000-00006F1E0000}"/>
    <cellStyle name="Normal 2 2 10 2 23 3 7" xfId="7792" xr:uid="{00000000-0005-0000-0000-0000701E0000}"/>
    <cellStyle name="Normal 2 2 10 2 23 3 8" xfId="7793" xr:uid="{00000000-0005-0000-0000-0000711E0000}"/>
    <cellStyle name="Normal 2 2 10 2 23 3 9" xfId="7794" xr:uid="{00000000-0005-0000-0000-0000721E0000}"/>
    <cellStyle name="Normal 2 2 10 2 23 4" xfId="7795" xr:uid="{00000000-0005-0000-0000-0000731E0000}"/>
    <cellStyle name="Normal 2 2 10 2 23 4 10" xfId="7796" xr:uid="{00000000-0005-0000-0000-0000741E0000}"/>
    <cellStyle name="Normal 2 2 10 2 23 4 2" xfId="7797" xr:uid="{00000000-0005-0000-0000-0000751E0000}"/>
    <cellStyle name="Normal 2 2 10 2 23 4 3" xfId="7798" xr:uid="{00000000-0005-0000-0000-0000761E0000}"/>
    <cellStyle name="Normal 2 2 10 2 23 4 4" xfId="7799" xr:uid="{00000000-0005-0000-0000-0000771E0000}"/>
    <cellStyle name="Normal 2 2 10 2 23 4 5" xfId="7800" xr:uid="{00000000-0005-0000-0000-0000781E0000}"/>
    <cellStyle name="Normal 2 2 10 2 23 4 6" xfId="7801" xr:uid="{00000000-0005-0000-0000-0000791E0000}"/>
    <cellStyle name="Normal 2 2 10 2 23 4 7" xfId="7802" xr:uid="{00000000-0005-0000-0000-00007A1E0000}"/>
    <cellStyle name="Normal 2 2 10 2 23 4 8" xfId="7803" xr:uid="{00000000-0005-0000-0000-00007B1E0000}"/>
    <cellStyle name="Normal 2 2 10 2 23 4 9" xfId="7804" xr:uid="{00000000-0005-0000-0000-00007C1E0000}"/>
    <cellStyle name="Normal 2 2 10 2 23 5" xfId="7805" xr:uid="{00000000-0005-0000-0000-00007D1E0000}"/>
    <cellStyle name="Normal 2 2 10 2 23 5 10" xfId="7806" xr:uid="{00000000-0005-0000-0000-00007E1E0000}"/>
    <cellStyle name="Normal 2 2 10 2 23 5 2" xfId="7807" xr:uid="{00000000-0005-0000-0000-00007F1E0000}"/>
    <cellStyle name="Normal 2 2 10 2 23 5 3" xfId="7808" xr:uid="{00000000-0005-0000-0000-0000801E0000}"/>
    <cellStyle name="Normal 2 2 10 2 23 5 4" xfId="7809" xr:uid="{00000000-0005-0000-0000-0000811E0000}"/>
    <cellStyle name="Normal 2 2 10 2 23 5 5" xfId="7810" xr:uid="{00000000-0005-0000-0000-0000821E0000}"/>
    <cellStyle name="Normal 2 2 10 2 23 5 6" xfId="7811" xr:uid="{00000000-0005-0000-0000-0000831E0000}"/>
    <cellStyle name="Normal 2 2 10 2 23 5 7" xfId="7812" xr:uid="{00000000-0005-0000-0000-0000841E0000}"/>
    <cellStyle name="Normal 2 2 10 2 23 5 8" xfId="7813" xr:uid="{00000000-0005-0000-0000-0000851E0000}"/>
    <cellStyle name="Normal 2 2 10 2 23 5 9" xfId="7814" xr:uid="{00000000-0005-0000-0000-0000861E0000}"/>
    <cellStyle name="Normal 2 2 10 2 23 6" xfId="7815" xr:uid="{00000000-0005-0000-0000-0000871E0000}"/>
    <cellStyle name="Normal 2 2 10 2 23 7" xfId="7816" xr:uid="{00000000-0005-0000-0000-0000881E0000}"/>
    <cellStyle name="Normal 2 2 10 2 23 8" xfId="7817" xr:uid="{00000000-0005-0000-0000-0000891E0000}"/>
    <cellStyle name="Normal 2 2 10 2 23 9" xfId="7818" xr:uid="{00000000-0005-0000-0000-00008A1E0000}"/>
    <cellStyle name="Normal 2 2 10 2 24" xfId="7819" xr:uid="{00000000-0005-0000-0000-00008B1E0000}"/>
    <cellStyle name="Normal 2 2 10 2 24 10" xfId="7820" xr:uid="{00000000-0005-0000-0000-00008C1E0000}"/>
    <cellStyle name="Normal 2 2 10 2 24 11" xfId="7821" xr:uid="{00000000-0005-0000-0000-00008D1E0000}"/>
    <cellStyle name="Normal 2 2 10 2 24 12" xfId="7822" xr:uid="{00000000-0005-0000-0000-00008E1E0000}"/>
    <cellStyle name="Normal 2 2 10 2 24 13" xfId="7823" xr:uid="{00000000-0005-0000-0000-00008F1E0000}"/>
    <cellStyle name="Normal 2 2 10 2 24 14" xfId="7824" xr:uid="{00000000-0005-0000-0000-0000901E0000}"/>
    <cellStyle name="Normal 2 2 10 2 24 2" xfId="7825" xr:uid="{00000000-0005-0000-0000-0000911E0000}"/>
    <cellStyle name="Normal 2 2 10 2 24 2 10" xfId="7826" xr:uid="{00000000-0005-0000-0000-0000921E0000}"/>
    <cellStyle name="Normal 2 2 10 2 24 2 2" xfId="7827" xr:uid="{00000000-0005-0000-0000-0000931E0000}"/>
    <cellStyle name="Normal 2 2 10 2 24 2 3" xfId="7828" xr:uid="{00000000-0005-0000-0000-0000941E0000}"/>
    <cellStyle name="Normal 2 2 10 2 24 2 4" xfId="7829" xr:uid="{00000000-0005-0000-0000-0000951E0000}"/>
    <cellStyle name="Normal 2 2 10 2 24 2 5" xfId="7830" xr:uid="{00000000-0005-0000-0000-0000961E0000}"/>
    <cellStyle name="Normal 2 2 10 2 24 2 6" xfId="7831" xr:uid="{00000000-0005-0000-0000-0000971E0000}"/>
    <cellStyle name="Normal 2 2 10 2 24 2 7" xfId="7832" xr:uid="{00000000-0005-0000-0000-0000981E0000}"/>
    <cellStyle name="Normal 2 2 10 2 24 2 8" xfId="7833" xr:uid="{00000000-0005-0000-0000-0000991E0000}"/>
    <cellStyle name="Normal 2 2 10 2 24 2 9" xfId="7834" xr:uid="{00000000-0005-0000-0000-00009A1E0000}"/>
    <cellStyle name="Normal 2 2 10 2 24 3" xfId="7835" xr:uid="{00000000-0005-0000-0000-00009B1E0000}"/>
    <cellStyle name="Normal 2 2 10 2 24 3 10" xfId="7836" xr:uid="{00000000-0005-0000-0000-00009C1E0000}"/>
    <cellStyle name="Normal 2 2 10 2 24 3 2" xfId="7837" xr:uid="{00000000-0005-0000-0000-00009D1E0000}"/>
    <cellStyle name="Normal 2 2 10 2 24 3 3" xfId="7838" xr:uid="{00000000-0005-0000-0000-00009E1E0000}"/>
    <cellStyle name="Normal 2 2 10 2 24 3 4" xfId="7839" xr:uid="{00000000-0005-0000-0000-00009F1E0000}"/>
    <cellStyle name="Normal 2 2 10 2 24 3 5" xfId="7840" xr:uid="{00000000-0005-0000-0000-0000A01E0000}"/>
    <cellStyle name="Normal 2 2 10 2 24 3 6" xfId="7841" xr:uid="{00000000-0005-0000-0000-0000A11E0000}"/>
    <cellStyle name="Normal 2 2 10 2 24 3 7" xfId="7842" xr:uid="{00000000-0005-0000-0000-0000A21E0000}"/>
    <cellStyle name="Normal 2 2 10 2 24 3 8" xfId="7843" xr:uid="{00000000-0005-0000-0000-0000A31E0000}"/>
    <cellStyle name="Normal 2 2 10 2 24 3 9" xfId="7844" xr:uid="{00000000-0005-0000-0000-0000A41E0000}"/>
    <cellStyle name="Normal 2 2 10 2 24 4" xfId="7845" xr:uid="{00000000-0005-0000-0000-0000A51E0000}"/>
    <cellStyle name="Normal 2 2 10 2 24 4 10" xfId="7846" xr:uid="{00000000-0005-0000-0000-0000A61E0000}"/>
    <cellStyle name="Normal 2 2 10 2 24 4 2" xfId="7847" xr:uid="{00000000-0005-0000-0000-0000A71E0000}"/>
    <cellStyle name="Normal 2 2 10 2 24 4 3" xfId="7848" xr:uid="{00000000-0005-0000-0000-0000A81E0000}"/>
    <cellStyle name="Normal 2 2 10 2 24 4 4" xfId="7849" xr:uid="{00000000-0005-0000-0000-0000A91E0000}"/>
    <cellStyle name="Normal 2 2 10 2 24 4 5" xfId="7850" xr:uid="{00000000-0005-0000-0000-0000AA1E0000}"/>
    <cellStyle name="Normal 2 2 10 2 24 4 6" xfId="7851" xr:uid="{00000000-0005-0000-0000-0000AB1E0000}"/>
    <cellStyle name="Normal 2 2 10 2 24 4 7" xfId="7852" xr:uid="{00000000-0005-0000-0000-0000AC1E0000}"/>
    <cellStyle name="Normal 2 2 10 2 24 4 8" xfId="7853" xr:uid="{00000000-0005-0000-0000-0000AD1E0000}"/>
    <cellStyle name="Normal 2 2 10 2 24 4 9" xfId="7854" xr:uid="{00000000-0005-0000-0000-0000AE1E0000}"/>
    <cellStyle name="Normal 2 2 10 2 24 5" xfId="7855" xr:uid="{00000000-0005-0000-0000-0000AF1E0000}"/>
    <cellStyle name="Normal 2 2 10 2 24 5 10" xfId="7856" xr:uid="{00000000-0005-0000-0000-0000B01E0000}"/>
    <cellStyle name="Normal 2 2 10 2 24 5 2" xfId="7857" xr:uid="{00000000-0005-0000-0000-0000B11E0000}"/>
    <cellStyle name="Normal 2 2 10 2 24 5 3" xfId="7858" xr:uid="{00000000-0005-0000-0000-0000B21E0000}"/>
    <cellStyle name="Normal 2 2 10 2 24 5 4" xfId="7859" xr:uid="{00000000-0005-0000-0000-0000B31E0000}"/>
    <cellStyle name="Normal 2 2 10 2 24 5 5" xfId="7860" xr:uid="{00000000-0005-0000-0000-0000B41E0000}"/>
    <cellStyle name="Normal 2 2 10 2 24 5 6" xfId="7861" xr:uid="{00000000-0005-0000-0000-0000B51E0000}"/>
    <cellStyle name="Normal 2 2 10 2 24 5 7" xfId="7862" xr:uid="{00000000-0005-0000-0000-0000B61E0000}"/>
    <cellStyle name="Normal 2 2 10 2 24 5 8" xfId="7863" xr:uid="{00000000-0005-0000-0000-0000B71E0000}"/>
    <cellStyle name="Normal 2 2 10 2 24 5 9" xfId="7864" xr:uid="{00000000-0005-0000-0000-0000B81E0000}"/>
    <cellStyle name="Normal 2 2 10 2 24 6" xfId="7865" xr:uid="{00000000-0005-0000-0000-0000B91E0000}"/>
    <cellStyle name="Normal 2 2 10 2 24 7" xfId="7866" xr:uid="{00000000-0005-0000-0000-0000BA1E0000}"/>
    <cellStyle name="Normal 2 2 10 2 24 8" xfId="7867" xr:uid="{00000000-0005-0000-0000-0000BB1E0000}"/>
    <cellStyle name="Normal 2 2 10 2 24 9" xfId="7868" xr:uid="{00000000-0005-0000-0000-0000BC1E0000}"/>
    <cellStyle name="Normal 2 2 10 2 25" xfId="7869" xr:uid="{00000000-0005-0000-0000-0000BD1E0000}"/>
    <cellStyle name="Normal 2 2 10 2 25 10" xfId="7870" xr:uid="{00000000-0005-0000-0000-0000BE1E0000}"/>
    <cellStyle name="Normal 2 2 10 2 25 11" xfId="7871" xr:uid="{00000000-0005-0000-0000-0000BF1E0000}"/>
    <cellStyle name="Normal 2 2 10 2 25 12" xfId="7872" xr:uid="{00000000-0005-0000-0000-0000C01E0000}"/>
    <cellStyle name="Normal 2 2 10 2 25 13" xfId="7873" xr:uid="{00000000-0005-0000-0000-0000C11E0000}"/>
    <cellStyle name="Normal 2 2 10 2 25 14" xfId="7874" xr:uid="{00000000-0005-0000-0000-0000C21E0000}"/>
    <cellStyle name="Normal 2 2 10 2 25 2" xfId="7875" xr:uid="{00000000-0005-0000-0000-0000C31E0000}"/>
    <cellStyle name="Normal 2 2 10 2 25 2 10" xfId="7876" xr:uid="{00000000-0005-0000-0000-0000C41E0000}"/>
    <cellStyle name="Normal 2 2 10 2 25 2 2" xfId="7877" xr:uid="{00000000-0005-0000-0000-0000C51E0000}"/>
    <cellStyle name="Normal 2 2 10 2 25 2 3" xfId="7878" xr:uid="{00000000-0005-0000-0000-0000C61E0000}"/>
    <cellStyle name="Normal 2 2 10 2 25 2 4" xfId="7879" xr:uid="{00000000-0005-0000-0000-0000C71E0000}"/>
    <cellStyle name="Normal 2 2 10 2 25 2 5" xfId="7880" xr:uid="{00000000-0005-0000-0000-0000C81E0000}"/>
    <cellStyle name="Normal 2 2 10 2 25 2 6" xfId="7881" xr:uid="{00000000-0005-0000-0000-0000C91E0000}"/>
    <cellStyle name="Normal 2 2 10 2 25 2 7" xfId="7882" xr:uid="{00000000-0005-0000-0000-0000CA1E0000}"/>
    <cellStyle name="Normal 2 2 10 2 25 2 8" xfId="7883" xr:uid="{00000000-0005-0000-0000-0000CB1E0000}"/>
    <cellStyle name="Normal 2 2 10 2 25 2 9" xfId="7884" xr:uid="{00000000-0005-0000-0000-0000CC1E0000}"/>
    <cellStyle name="Normal 2 2 10 2 25 3" xfId="7885" xr:uid="{00000000-0005-0000-0000-0000CD1E0000}"/>
    <cellStyle name="Normal 2 2 10 2 25 3 10" xfId="7886" xr:uid="{00000000-0005-0000-0000-0000CE1E0000}"/>
    <cellStyle name="Normal 2 2 10 2 25 3 2" xfId="7887" xr:uid="{00000000-0005-0000-0000-0000CF1E0000}"/>
    <cellStyle name="Normal 2 2 10 2 25 3 3" xfId="7888" xr:uid="{00000000-0005-0000-0000-0000D01E0000}"/>
    <cellStyle name="Normal 2 2 10 2 25 3 4" xfId="7889" xr:uid="{00000000-0005-0000-0000-0000D11E0000}"/>
    <cellStyle name="Normal 2 2 10 2 25 3 5" xfId="7890" xr:uid="{00000000-0005-0000-0000-0000D21E0000}"/>
    <cellStyle name="Normal 2 2 10 2 25 3 6" xfId="7891" xr:uid="{00000000-0005-0000-0000-0000D31E0000}"/>
    <cellStyle name="Normal 2 2 10 2 25 3 7" xfId="7892" xr:uid="{00000000-0005-0000-0000-0000D41E0000}"/>
    <cellStyle name="Normal 2 2 10 2 25 3 8" xfId="7893" xr:uid="{00000000-0005-0000-0000-0000D51E0000}"/>
    <cellStyle name="Normal 2 2 10 2 25 3 9" xfId="7894" xr:uid="{00000000-0005-0000-0000-0000D61E0000}"/>
    <cellStyle name="Normal 2 2 10 2 25 4" xfId="7895" xr:uid="{00000000-0005-0000-0000-0000D71E0000}"/>
    <cellStyle name="Normal 2 2 10 2 25 4 10" xfId="7896" xr:uid="{00000000-0005-0000-0000-0000D81E0000}"/>
    <cellStyle name="Normal 2 2 10 2 25 4 2" xfId="7897" xr:uid="{00000000-0005-0000-0000-0000D91E0000}"/>
    <cellStyle name="Normal 2 2 10 2 25 4 3" xfId="7898" xr:uid="{00000000-0005-0000-0000-0000DA1E0000}"/>
    <cellStyle name="Normal 2 2 10 2 25 4 4" xfId="7899" xr:uid="{00000000-0005-0000-0000-0000DB1E0000}"/>
    <cellStyle name="Normal 2 2 10 2 25 4 5" xfId="7900" xr:uid="{00000000-0005-0000-0000-0000DC1E0000}"/>
    <cellStyle name="Normal 2 2 10 2 25 4 6" xfId="7901" xr:uid="{00000000-0005-0000-0000-0000DD1E0000}"/>
    <cellStyle name="Normal 2 2 10 2 25 4 7" xfId="7902" xr:uid="{00000000-0005-0000-0000-0000DE1E0000}"/>
    <cellStyle name="Normal 2 2 10 2 25 4 8" xfId="7903" xr:uid="{00000000-0005-0000-0000-0000DF1E0000}"/>
    <cellStyle name="Normal 2 2 10 2 25 4 9" xfId="7904" xr:uid="{00000000-0005-0000-0000-0000E01E0000}"/>
    <cellStyle name="Normal 2 2 10 2 25 5" xfId="7905" xr:uid="{00000000-0005-0000-0000-0000E11E0000}"/>
    <cellStyle name="Normal 2 2 10 2 25 5 10" xfId="7906" xr:uid="{00000000-0005-0000-0000-0000E21E0000}"/>
    <cellStyle name="Normal 2 2 10 2 25 5 2" xfId="7907" xr:uid="{00000000-0005-0000-0000-0000E31E0000}"/>
    <cellStyle name="Normal 2 2 10 2 25 5 3" xfId="7908" xr:uid="{00000000-0005-0000-0000-0000E41E0000}"/>
    <cellStyle name="Normal 2 2 10 2 25 5 4" xfId="7909" xr:uid="{00000000-0005-0000-0000-0000E51E0000}"/>
    <cellStyle name="Normal 2 2 10 2 25 5 5" xfId="7910" xr:uid="{00000000-0005-0000-0000-0000E61E0000}"/>
    <cellStyle name="Normal 2 2 10 2 25 5 6" xfId="7911" xr:uid="{00000000-0005-0000-0000-0000E71E0000}"/>
    <cellStyle name="Normal 2 2 10 2 25 5 7" xfId="7912" xr:uid="{00000000-0005-0000-0000-0000E81E0000}"/>
    <cellStyle name="Normal 2 2 10 2 25 5 8" xfId="7913" xr:uid="{00000000-0005-0000-0000-0000E91E0000}"/>
    <cellStyle name="Normal 2 2 10 2 25 5 9" xfId="7914" xr:uid="{00000000-0005-0000-0000-0000EA1E0000}"/>
    <cellStyle name="Normal 2 2 10 2 25 6" xfId="7915" xr:uid="{00000000-0005-0000-0000-0000EB1E0000}"/>
    <cellStyle name="Normal 2 2 10 2 25 7" xfId="7916" xr:uid="{00000000-0005-0000-0000-0000EC1E0000}"/>
    <cellStyle name="Normal 2 2 10 2 25 8" xfId="7917" xr:uid="{00000000-0005-0000-0000-0000ED1E0000}"/>
    <cellStyle name="Normal 2 2 10 2 25 9" xfId="7918" xr:uid="{00000000-0005-0000-0000-0000EE1E0000}"/>
    <cellStyle name="Normal 2 2 10 2 26" xfId="7919" xr:uid="{00000000-0005-0000-0000-0000EF1E0000}"/>
    <cellStyle name="Normal 2 2 10 2 26 10" xfId="7920" xr:uid="{00000000-0005-0000-0000-0000F01E0000}"/>
    <cellStyle name="Normal 2 2 10 2 26 11" xfId="7921" xr:uid="{00000000-0005-0000-0000-0000F11E0000}"/>
    <cellStyle name="Normal 2 2 10 2 26 12" xfId="7922" xr:uid="{00000000-0005-0000-0000-0000F21E0000}"/>
    <cellStyle name="Normal 2 2 10 2 26 13" xfId="7923" xr:uid="{00000000-0005-0000-0000-0000F31E0000}"/>
    <cellStyle name="Normal 2 2 10 2 26 14" xfId="7924" xr:uid="{00000000-0005-0000-0000-0000F41E0000}"/>
    <cellStyle name="Normal 2 2 10 2 26 2" xfId="7925" xr:uid="{00000000-0005-0000-0000-0000F51E0000}"/>
    <cellStyle name="Normal 2 2 10 2 26 2 10" xfId="7926" xr:uid="{00000000-0005-0000-0000-0000F61E0000}"/>
    <cellStyle name="Normal 2 2 10 2 26 2 2" xfId="7927" xr:uid="{00000000-0005-0000-0000-0000F71E0000}"/>
    <cellStyle name="Normal 2 2 10 2 26 2 3" xfId="7928" xr:uid="{00000000-0005-0000-0000-0000F81E0000}"/>
    <cellStyle name="Normal 2 2 10 2 26 2 4" xfId="7929" xr:uid="{00000000-0005-0000-0000-0000F91E0000}"/>
    <cellStyle name="Normal 2 2 10 2 26 2 5" xfId="7930" xr:uid="{00000000-0005-0000-0000-0000FA1E0000}"/>
    <cellStyle name="Normal 2 2 10 2 26 2 6" xfId="7931" xr:uid="{00000000-0005-0000-0000-0000FB1E0000}"/>
    <cellStyle name="Normal 2 2 10 2 26 2 7" xfId="7932" xr:uid="{00000000-0005-0000-0000-0000FC1E0000}"/>
    <cellStyle name="Normal 2 2 10 2 26 2 8" xfId="7933" xr:uid="{00000000-0005-0000-0000-0000FD1E0000}"/>
    <cellStyle name="Normal 2 2 10 2 26 2 9" xfId="7934" xr:uid="{00000000-0005-0000-0000-0000FE1E0000}"/>
    <cellStyle name="Normal 2 2 10 2 26 3" xfId="7935" xr:uid="{00000000-0005-0000-0000-0000FF1E0000}"/>
    <cellStyle name="Normal 2 2 10 2 26 3 10" xfId="7936" xr:uid="{00000000-0005-0000-0000-0000001F0000}"/>
    <cellStyle name="Normal 2 2 10 2 26 3 2" xfId="7937" xr:uid="{00000000-0005-0000-0000-0000011F0000}"/>
    <cellStyle name="Normal 2 2 10 2 26 3 3" xfId="7938" xr:uid="{00000000-0005-0000-0000-0000021F0000}"/>
    <cellStyle name="Normal 2 2 10 2 26 3 4" xfId="7939" xr:uid="{00000000-0005-0000-0000-0000031F0000}"/>
    <cellStyle name="Normal 2 2 10 2 26 3 5" xfId="7940" xr:uid="{00000000-0005-0000-0000-0000041F0000}"/>
    <cellStyle name="Normal 2 2 10 2 26 3 6" xfId="7941" xr:uid="{00000000-0005-0000-0000-0000051F0000}"/>
    <cellStyle name="Normal 2 2 10 2 26 3 7" xfId="7942" xr:uid="{00000000-0005-0000-0000-0000061F0000}"/>
    <cellStyle name="Normal 2 2 10 2 26 3 8" xfId="7943" xr:uid="{00000000-0005-0000-0000-0000071F0000}"/>
    <cellStyle name="Normal 2 2 10 2 26 3 9" xfId="7944" xr:uid="{00000000-0005-0000-0000-0000081F0000}"/>
    <cellStyle name="Normal 2 2 10 2 26 4" xfId="7945" xr:uid="{00000000-0005-0000-0000-0000091F0000}"/>
    <cellStyle name="Normal 2 2 10 2 26 4 10" xfId="7946" xr:uid="{00000000-0005-0000-0000-00000A1F0000}"/>
    <cellStyle name="Normal 2 2 10 2 26 4 2" xfId="7947" xr:uid="{00000000-0005-0000-0000-00000B1F0000}"/>
    <cellStyle name="Normal 2 2 10 2 26 4 3" xfId="7948" xr:uid="{00000000-0005-0000-0000-00000C1F0000}"/>
    <cellStyle name="Normal 2 2 10 2 26 4 4" xfId="7949" xr:uid="{00000000-0005-0000-0000-00000D1F0000}"/>
    <cellStyle name="Normal 2 2 10 2 26 4 5" xfId="7950" xr:uid="{00000000-0005-0000-0000-00000E1F0000}"/>
    <cellStyle name="Normal 2 2 10 2 26 4 6" xfId="7951" xr:uid="{00000000-0005-0000-0000-00000F1F0000}"/>
    <cellStyle name="Normal 2 2 10 2 26 4 7" xfId="7952" xr:uid="{00000000-0005-0000-0000-0000101F0000}"/>
    <cellStyle name="Normal 2 2 10 2 26 4 8" xfId="7953" xr:uid="{00000000-0005-0000-0000-0000111F0000}"/>
    <cellStyle name="Normal 2 2 10 2 26 4 9" xfId="7954" xr:uid="{00000000-0005-0000-0000-0000121F0000}"/>
    <cellStyle name="Normal 2 2 10 2 26 5" xfId="7955" xr:uid="{00000000-0005-0000-0000-0000131F0000}"/>
    <cellStyle name="Normal 2 2 10 2 26 5 10" xfId="7956" xr:uid="{00000000-0005-0000-0000-0000141F0000}"/>
    <cellStyle name="Normal 2 2 10 2 26 5 2" xfId="7957" xr:uid="{00000000-0005-0000-0000-0000151F0000}"/>
    <cellStyle name="Normal 2 2 10 2 26 5 3" xfId="7958" xr:uid="{00000000-0005-0000-0000-0000161F0000}"/>
    <cellStyle name="Normal 2 2 10 2 26 5 4" xfId="7959" xr:uid="{00000000-0005-0000-0000-0000171F0000}"/>
    <cellStyle name="Normal 2 2 10 2 26 5 5" xfId="7960" xr:uid="{00000000-0005-0000-0000-0000181F0000}"/>
    <cellStyle name="Normal 2 2 10 2 26 5 6" xfId="7961" xr:uid="{00000000-0005-0000-0000-0000191F0000}"/>
    <cellStyle name="Normal 2 2 10 2 26 5 7" xfId="7962" xr:uid="{00000000-0005-0000-0000-00001A1F0000}"/>
    <cellStyle name="Normal 2 2 10 2 26 5 8" xfId="7963" xr:uid="{00000000-0005-0000-0000-00001B1F0000}"/>
    <cellStyle name="Normal 2 2 10 2 26 5 9" xfId="7964" xr:uid="{00000000-0005-0000-0000-00001C1F0000}"/>
    <cellStyle name="Normal 2 2 10 2 26 6" xfId="7965" xr:uid="{00000000-0005-0000-0000-00001D1F0000}"/>
    <cellStyle name="Normal 2 2 10 2 26 7" xfId="7966" xr:uid="{00000000-0005-0000-0000-00001E1F0000}"/>
    <cellStyle name="Normal 2 2 10 2 26 8" xfId="7967" xr:uid="{00000000-0005-0000-0000-00001F1F0000}"/>
    <cellStyle name="Normal 2 2 10 2 26 9" xfId="7968" xr:uid="{00000000-0005-0000-0000-0000201F0000}"/>
    <cellStyle name="Normal 2 2 10 2 27" xfId="7969" xr:uid="{00000000-0005-0000-0000-0000211F0000}"/>
    <cellStyle name="Normal 2 2 10 2 27 10" xfId="7970" xr:uid="{00000000-0005-0000-0000-0000221F0000}"/>
    <cellStyle name="Normal 2 2 10 2 27 11" xfId="7971" xr:uid="{00000000-0005-0000-0000-0000231F0000}"/>
    <cellStyle name="Normal 2 2 10 2 27 12" xfId="7972" xr:uid="{00000000-0005-0000-0000-0000241F0000}"/>
    <cellStyle name="Normal 2 2 10 2 27 13" xfId="7973" xr:uid="{00000000-0005-0000-0000-0000251F0000}"/>
    <cellStyle name="Normal 2 2 10 2 27 14" xfId="7974" xr:uid="{00000000-0005-0000-0000-0000261F0000}"/>
    <cellStyle name="Normal 2 2 10 2 27 2" xfId="7975" xr:uid="{00000000-0005-0000-0000-0000271F0000}"/>
    <cellStyle name="Normal 2 2 10 2 27 2 10" xfId="7976" xr:uid="{00000000-0005-0000-0000-0000281F0000}"/>
    <cellStyle name="Normal 2 2 10 2 27 2 2" xfId="7977" xr:uid="{00000000-0005-0000-0000-0000291F0000}"/>
    <cellStyle name="Normal 2 2 10 2 27 2 3" xfId="7978" xr:uid="{00000000-0005-0000-0000-00002A1F0000}"/>
    <cellStyle name="Normal 2 2 10 2 27 2 4" xfId="7979" xr:uid="{00000000-0005-0000-0000-00002B1F0000}"/>
    <cellStyle name="Normal 2 2 10 2 27 2 5" xfId="7980" xr:uid="{00000000-0005-0000-0000-00002C1F0000}"/>
    <cellStyle name="Normal 2 2 10 2 27 2 6" xfId="7981" xr:uid="{00000000-0005-0000-0000-00002D1F0000}"/>
    <cellStyle name="Normal 2 2 10 2 27 2 7" xfId="7982" xr:uid="{00000000-0005-0000-0000-00002E1F0000}"/>
    <cellStyle name="Normal 2 2 10 2 27 2 8" xfId="7983" xr:uid="{00000000-0005-0000-0000-00002F1F0000}"/>
    <cellStyle name="Normal 2 2 10 2 27 2 9" xfId="7984" xr:uid="{00000000-0005-0000-0000-0000301F0000}"/>
    <cellStyle name="Normal 2 2 10 2 27 3" xfId="7985" xr:uid="{00000000-0005-0000-0000-0000311F0000}"/>
    <cellStyle name="Normal 2 2 10 2 27 3 10" xfId="7986" xr:uid="{00000000-0005-0000-0000-0000321F0000}"/>
    <cellStyle name="Normal 2 2 10 2 27 3 2" xfId="7987" xr:uid="{00000000-0005-0000-0000-0000331F0000}"/>
    <cellStyle name="Normal 2 2 10 2 27 3 3" xfId="7988" xr:uid="{00000000-0005-0000-0000-0000341F0000}"/>
    <cellStyle name="Normal 2 2 10 2 27 3 4" xfId="7989" xr:uid="{00000000-0005-0000-0000-0000351F0000}"/>
    <cellStyle name="Normal 2 2 10 2 27 3 5" xfId="7990" xr:uid="{00000000-0005-0000-0000-0000361F0000}"/>
    <cellStyle name="Normal 2 2 10 2 27 3 6" xfId="7991" xr:uid="{00000000-0005-0000-0000-0000371F0000}"/>
    <cellStyle name="Normal 2 2 10 2 27 3 7" xfId="7992" xr:uid="{00000000-0005-0000-0000-0000381F0000}"/>
    <cellStyle name="Normal 2 2 10 2 27 3 8" xfId="7993" xr:uid="{00000000-0005-0000-0000-0000391F0000}"/>
    <cellStyle name="Normal 2 2 10 2 27 3 9" xfId="7994" xr:uid="{00000000-0005-0000-0000-00003A1F0000}"/>
    <cellStyle name="Normal 2 2 10 2 27 4" xfId="7995" xr:uid="{00000000-0005-0000-0000-00003B1F0000}"/>
    <cellStyle name="Normal 2 2 10 2 27 4 10" xfId="7996" xr:uid="{00000000-0005-0000-0000-00003C1F0000}"/>
    <cellStyle name="Normal 2 2 10 2 27 4 2" xfId="7997" xr:uid="{00000000-0005-0000-0000-00003D1F0000}"/>
    <cellStyle name="Normal 2 2 10 2 27 4 3" xfId="7998" xr:uid="{00000000-0005-0000-0000-00003E1F0000}"/>
    <cellStyle name="Normal 2 2 10 2 27 4 4" xfId="7999" xr:uid="{00000000-0005-0000-0000-00003F1F0000}"/>
    <cellStyle name="Normal 2 2 10 2 27 4 5" xfId="8000" xr:uid="{00000000-0005-0000-0000-0000401F0000}"/>
    <cellStyle name="Normal 2 2 10 2 27 4 6" xfId="8001" xr:uid="{00000000-0005-0000-0000-0000411F0000}"/>
    <cellStyle name="Normal 2 2 10 2 27 4 7" xfId="8002" xr:uid="{00000000-0005-0000-0000-0000421F0000}"/>
    <cellStyle name="Normal 2 2 10 2 27 4 8" xfId="8003" xr:uid="{00000000-0005-0000-0000-0000431F0000}"/>
    <cellStyle name="Normal 2 2 10 2 27 4 9" xfId="8004" xr:uid="{00000000-0005-0000-0000-0000441F0000}"/>
    <cellStyle name="Normal 2 2 10 2 27 5" xfId="8005" xr:uid="{00000000-0005-0000-0000-0000451F0000}"/>
    <cellStyle name="Normal 2 2 10 2 27 5 10" xfId="8006" xr:uid="{00000000-0005-0000-0000-0000461F0000}"/>
    <cellStyle name="Normal 2 2 10 2 27 5 2" xfId="8007" xr:uid="{00000000-0005-0000-0000-0000471F0000}"/>
    <cellStyle name="Normal 2 2 10 2 27 5 3" xfId="8008" xr:uid="{00000000-0005-0000-0000-0000481F0000}"/>
    <cellStyle name="Normal 2 2 10 2 27 5 4" xfId="8009" xr:uid="{00000000-0005-0000-0000-0000491F0000}"/>
    <cellStyle name="Normal 2 2 10 2 27 5 5" xfId="8010" xr:uid="{00000000-0005-0000-0000-00004A1F0000}"/>
    <cellStyle name="Normal 2 2 10 2 27 5 6" xfId="8011" xr:uid="{00000000-0005-0000-0000-00004B1F0000}"/>
    <cellStyle name="Normal 2 2 10 2 27 5 7" xfId="8012" xr:uid="{00000000-0005-0000-0000-00004C1F0000}"/>
    <cellStyle name="Normal 2 2 10 2 27 5 8" xfId="8013" xr:uid="{00000000-0005-0000-0000-00004D1F0000}"/>
    <cellStyle name="Normal 2 2 10 2 27 5 9" xfId="8014" xr:uid="{00000000-0005-0000-0000-00004E1F0000}"/>
    <cellStyle name="Normal 2 2 10 2 27 6" xfId="8015" xr:uid="{00000000-0005-0000-0000-00004F1F0000}"/>
    <cellStyle name="Normal 2 2 10 2 27 7" xfId="8016" xr:uid="{00000000-0005-0000-0000-0000501F0000}"/>
    <cellStyle name="Normal 2 2 10 2 27 8" xfId="8017" xr:uid="{00000000-0005-0000-0000-0000511F0000}"/>
    <cellStyle name="Normal 2 2 10 2 27 9" xfId="8018" xr:uid="{00000000-0005-0000-0000-0000521F0000}"/>
    <cellStyle name="Normal 2 2 10 2 28" xfId="8019" xr:uid="{00000000-0005-0000-0000-0000531F0000}"/>
    <cellStyle name="Normal 2 2 10 2 28 10" xfId="8020" xr:uid="{00000000-0005-0000-0000-0000541F0000}"/>
    <cellStyle name="Normal 2 2 10 2 28 11" xfId="8021" xr:uid="{00000000-0005-0000-0000-0000551F0000}"/>
    <cellStyle name="Normal 2 2 10 2 28 12" xfId="8022" xr:uid="{00000000-0005-0000-0000-0000561F0000}"/>
    <cellStyle name="Normal 2 2 10 2 28 13" xfId="8023" xr:uid="{00000000-0005-0000-0000-0000571F0000}"/>
    <cellStyle name="Normal 2 2 10 2 28 14" xfId="8024" xr:uid="{00000000-0005-0000-0000-0000581F0000}"/>
    <cellStyle name="Normal 2 2 10 2 28 2" xfId="8025" xr:uid="{00000000-0005-0000-0000-0000591F0000}"/>
    <cellStyle name="Normal 2 2 10 2 28 2 10" xfId="8026" xr:uid="{00000000-0005-0000-0000-00005A1F0000}"/>
    <cellStyle name="Normal 2 2 10 2 28 2 2" xfId="8027" xr:uid="{00000000-0005-0000-0000-00005B1F0000}"/>
    <cellStyle name="Normal 2 2 10 2 28 2 3" xfId="8028" xr:uid="{00000000-0005-0000-0000-00005C1F0000}"/>
    <cellStyle name="Normal 2 2 10 2 28 2 4" xfId="8029" xr:uid="{00000000-0005-0000-0000-00005D1F0000}"/>
    <cellStyle name="Normal 2 2 10 2 28 2 5" xfId="8030" xr:uid="{00000000-0005-0000-0000-00005E1F0000}"/>
    <cellStyle name="Normal 2 2 10 2 28 2 6" xfId="8031" xr:uid="{00000000-0005-0000-0000-00005F1F0000}"/>
    <cellStyle name="Normal 2 2 10 2 28 2 7" xfId="8032" xr:uid="{00000000-0005-0000-0000-0000601F0000}"/>
    <cellStyle name="Normal 2 2 10 2 28 2 8" xfId="8033" xr:uid="{00000000-0005-0000-0000-0000611F0000}"/>
    <cellStyle name="Normal 2 2 10 2 28 2 9" xfId="8034" xr:uid="{00000000-0005-0000-0000-0000621F0000}"/>
    <cellStyle name="Normal 2 2 10 2 28 3" xfId="8035" xr:uid="{00000000-0005-0000-0000-0000631F0000}"/>
    <cellStyle name="Normal 2 2 10 2 28 3 10" xfId="8036" xr:uid="{00000000-0005-0000-0000-0000641F0000}"/>
    <cellStyle name="Normal 2 2 10 2 28 3 2" xfId="8037" xr:uid="{00000000-0005-0000-0000-0000651F0000}"/>
    <cellStyle name="Normal 2 2 10 2 28 3 3" xfId="8038" xr:uid="{00000000-0005-0000-0000-0000661F0000}"/>
    <cellStyle name="Normal 2 2 10 2 28 3 4" xfId="8039" xr:uid="{00000000-0005-0000-0000-0000671F0000}"/>
    <cellStyle name="Normal 2 2 10 2 28 3 5" xfId="8040" xr:uid="{00000000-0005-0000-0000-0000681F0000}"/>
    <cellStyle name="Normal 2 2 10 2 28 3 6" xfId="8041" xr:uid="{00000000-0005-0000-0000-0000691F0000}"/>
    <cellStyle name="Normal 2 2 10 2 28 3 7" xfId="8042" xr:uid="{00000000-0005-0000-0000-00006A1F0000}"/>
    <cellStyle name="Normal 2 2 10 2 28 3 8" xfId="8043" xr:uid="{00000000-0005-0000-0000-00006B1F0000}"/>
    <cellStyle name="Normal 2 2 10 2 28 3 9" xfId="8044" xr:uid="{00000000-0005-0000-0000-00006C1F0000}"/>
    <cellStyle name="Normal 2 2 10 2 28 4" xfId="8045" xr:uid="{00000000-0005-0000-0000-00006D1F0000}"/>
    <cellStyle name="Normal 2 2 10 2 28 4 10" xfId="8046" xr:uid="{00000000-0005-0000-0000-00006E1F0000}"/>
    <cellStyle name="Normal 2 2 10 2 28 4 2" xfId="8047" xr:uid="{00000000-0005-0000-0000-00006F1F0000}"/>
    <cellStyle name="Normal 2 2 10 2 28 4 3" xfId="8048" xr:uid="{00000000-0005-0000-0000-0000701F0000}"/>
    <cellStyle name="Normal 2 2 10 2 28 4 4" xfId="8049" xr:uid="{00000000-0005-0000-0000-0000711F0000}"/>
    <cellStyle name="Normal 2 2 10 2 28 4 5" xfId="8050" xr:uid="{00000000-0005-0000-0000-0000721F0000}"/>
    <cellStyle name="Normal 2 2 10 2 28 4 6" xfId="8051" xr:uid="{00000000-0005-0000-0000-0000731F0000}"/>
    <cellStyle name="Normal 2 2 10 2 28 4 7" xfId="8052" xr:uid="{00000000-0005-0000-0000-0000741F0000}"/>
    <cellStyle name="Normal 2 2 10 2 28 4 8" xfId="8053" xr:uid="{00000000-0005-0000-0000-0000751F0000}"/>
    <cellStyle name="Normal 2 2 10 2 28 4 9" xfId="8054" xr:uid="{00000000-0005-0000-0000-0000761F0000}"/>
    <cellStyle name="Normal 2 2 10 2 28 5" xfId="8055" xr:uid="{00000000-0005-0000-0000-0000771F0000}"/>
    <cellStyle name="Normal 2 2 10 2 28 5 10" xfId="8056" xr:uid="{00000000-0005-0000-0000-0000781F0000}"/>
    <cellStyle name="Normal 2 2 10 2 28 5 2" xfId="8057" xr:uid="{00000000-0005-0000-0000-0000791F0000}"/>
    <cellStyle name="Normal 2 2 10 2 28 5 3" xfId="8058" xr:uid="{00000000-0005-0000-0000-00007A1F0000}"/>
    <cellStyle name="Normal 2 2 10 2 28 5 4" xfId="8059" xr:uid="{00000000-0005-0000-0000-00007B1F0000}"/>
    <cellStyle name="Normal 2 2 10 2 28 5 5" xfId="8060" xr:uid="{00000000-0005-0000-0000-00007C1F0000}"/>
    <cellStyle name="Normal 2 2 10 2 28 5 6" xfId="8061" xr:uid="{00000000-0005-0000-0000-00007D1F0000}"/>
    <cellStyle name="Normal 2 2 10 2 28 5 7" xfId="8062" xr:uid="{00000000-0005-0000-0000-00007E1F0000}"/>
    <cellStyle name="Normal 2 2 10 2 28 5 8" xfId="8063" xr:uid="{00000000-0005-0000-0000-00007F1F0000}"/>
    <cellStyle name="Normal 2 2 10 2 28 5 9" xfId="8064" xr:uid="{00000000-0005-0000-0000-0000801F0000}"/>
    <cellStyle name="Normal 2 2 10 2 28 6" xfId="8065" xr:uid="{00000000-0005-0000-0000-0000811F0000}"/>
    <cellStyle name="Normal 2 2 10 2 28 7" xfId="8066" xr:uid="{00000000-0005-0000-0000-0000821F0000}"/>
    <cellStyle name="Normal 2 2 10 2 28 8" xfId="8067" xr:uid="{00000000-0005-0000-0000-0000831F0000}"/>
    <cellStyle name="Normal 2 2 10 2 28 9" xfId="8068" xr:uid="{00000000-0005-0000-0000-0000841F0000}"/>
    <cellStyle name="Normal 2 2 10 2 29" xfId="8069" xr:uid="{00000000-0005-0000-0000-0000851F0000}"/>
    <cellStyle name="Normal 2 2 10 2 29 10" xfId="8070" xr:uid="{00000000-0005-0000-0000-0000861F0000}"/>
    <cellStyle name="Normal 2 2 10 2 29 11" xfId="8071" xr:uid="{00000000-0005-0000-0000-0000871F0000}"/>
    <cellStyle name="Normal 2 2 10 2 29 12" xfId="8072" xr:uid="{00000000-0005-0000-0000-0000881F0000}"/>
    <cellStyle name="Normal 2 2 10 2 29 13" xfId="8073" xr:uid="{00000000-0005-0000-0000-0000891F0000}"/>
    <cellStyle name="Normal 2 2 10 2 29 14" xfId="8074" xr:uid="{00000000-0005-0000-0000-00008A1F0000}"/>
    <cellStyle name="Normal 2 2 10 2 29 2" xfId="8075" xr:uid="{00000000-0005-0000-0000-00008B1F0000}"/>
    <cellStyle name="Normal 2 2 10 2 29 2 10" xfId="8076" xr:uid="{00000000-0005-0000-0000-00008C1F0000}"/>
    <cellStyle name="Normal 2 2 10 2 29 2 2" xfId="8077" xr:uid="{00000000-0005-0000-0000-00008D1F0000}"/>
    <cellStyle name="Normal 2 2 10 2 29 2 3" xfId="8078" xr:uid="{00000000-0005-0000-0000-00008E1F0000}"/>
    <cellStyle name="Normal 2 2 10 2 29 2 4" xfId="8079" xr:uid="{00000000-0005-0000-0000-00008F1F0000}"/>
    <cellStyle name="Normal 2 2 10 2 29 2 5" xfId="8080" xr:uid="{00000000-0005-0000-0000-0000901F0000}"/>
    <cellStyle name="Normal 2 2 10 2 29 2 6" xfId="8081" xr:uid="{00000000-0005-0000-0000-0000911F0000}"/>
    <cellStyle name="Normal 2 2 10 2 29 2 7" xfId="8082" xr:uid="{00000000-0005-0000-0000-0000921F0000}"/>
    <cellStyle name="Normal 2 2 10 2 29 2 8" xfId="8083" xr:uid="{00000000-0005-0000-0000-0000931F0000}"/>
    <cellStyle name="Normal 2 2 10 2 29 2 9" xfId="8084" xr:uid="{00000000-0005-0000-0000-0000941F0000}"/>
    <cellStyle name="Normal 2 2 10 2 29 3" xfId="8085" xr:uid="{00000000-0005-0000-0000-0000951F0000}"/>
    <cellStyle name="Normal 2 2 10 2 29 3 10" xfId="8086" xr:uid="{00000000-0005-0000-0000-0000961F0000}"/>
    <cellStyle name="Normal 2 2 10 2 29 3 2" xfId="8087" xr:uid="{00000000-0005-0000-0000-0000971F0000}"/>
    <cellStyle name="Normal 2 2 10 2 29 3 3" xfId="8088" xr:uid="{00000000-0005-0000-0000-0000981F0000}"/>
    <cellStyle name="Normal 2 2 10 2 29 3 4" xfId="8089" xr:uid="{00000000-0005-0000-0000-0000991F0000}"/>
    <cellStyle name="Normal 2 2 10 2 29 3 5" xfId="8090" xr:uid="{00000000-0005-0000-0000-00009A1F0000}"/>
    <cellStyle name="Normal 2 2 10 2 29 3 6" xfId="8091" xr:uid="{00000000-0005-0000-0000-00009B1F0000}"/>
    <cellStyle name="Normal 2 2 10 2 29 3 7" xfId="8092" xr:uid="{00000000-0005-0000-0000-00009C1F0000}"/>
    <cellStyle name="Normal 2 2 10 2 29 3 8" xfId="8093" xr:uid="{00000000-0005-0000-0000-00009D1F0000}"/>
    <cellStyle name="Normal 2 2 10 2 29 3 9" xfId="8094" xr:uid="{00000000-0005-0000-0000-00009E1F0000}"/>
    <cellStyle name="Normal 2 2 10 2 29 4" xfId="8095" xr:uid="{00000000-0005-0000-0000-00009F1F0000}"/>
    <cellStyle name="Normal 2 2 10 2 29 4 10" xfId="8096" xr:uid="{00000000-0005-0000-0000-0000A01F0000}"/>
    <cellStyle name="Normal 2 2 10 2 29 4 2" xfId="8097" xr:uid="{00000000-0005-0000-0000-0000A11F0000}"/>
    <cellStyle name="Normal 2 2 10 2 29 4 3" xfId="8098" xr:uid="{00000000-0005-0000-0000-0000A21F0000}"/>
    <cellStyle name="Normal 2 2 10 2 29 4 4" xfId="8099" xr:uid="{00000000-0005-0000-0000-0000A31F0000}"/>
    <cellStyle name="Normal 2 2 10 2 29 4 5" xfId="8100" xr:uid="{00000000-0005-0000-0000-0000A41F0000}"/>
    <cellStyle name="Normal 2 2 10 2 29 4 6" xfId="8101" xr:uid="{00000000-0005-0000-0000-0000A51F0000}"/>
    <cellStyle name="Normal 2 2 10 2 29 4 7" xfId="8102" xr:uid="{00000000-0005-0000-0000-0000A61F0000}"/>
    <cellStyle name="Normal 2 2 10 2 29 4 8" xfId="8103" xr:uid="{00000000-0005-0000-0000-0000A71F0000}"/>
    <cellStyle name="Normal 2 2 10 2 29 4 9" xfId="8104" xr:uid="{00000000-0005-0000-0000-0000A81F0000}"/>
    <cellStyle name="Normal 2 2 10 2 29 5" xfId="8105" xr:uid="{00000000-0005-0000-0000-0000A91F0000}"/>
    <cellStyle name="Normal 2 2 10 2 29 5 10" xfId="8106" xr:uid="{00000000-0005-0000-0000-0000AA1F0000}"/>
    <cellStyle name="Normal 2 2 10 2 29 5 2" xfId="8107" xr:uid="{00000000-0005-0000-0000-0000AB1F0000}"/>
    <cellStyle name="Normal 2 2 10 2 29 5 3" xfId="8108" xr:uid="{00000000-0005-0000-0000-0000AC1F0000}"/>
    <cellStyle name="Normal 2 2 10 2 29 5 4" xfId="8109" xr:uid="{00000000-0005-0000-0000-0000AD1F0000}"/>
    <cellStyle name="Normal 2 2 10 2 29 5 5" xfId="8110" xr:uid="{00000000-0005-0000-0000-0000AE1F0000}"/>
    <cellStyle name="Normal 2 2 10 2 29 5 6" xfId="8111" xr:uid="{00000000-0005-0000-0000-0000AF1F0000}"/>
    <cellStyle name="Normal 2 2 10 2 29 5 7" xfId="8112" xr:uid="{00000000-0005-0000-0000-0000B01F0000}"/>
    <cellStyle name="Normal 2 2 10 2 29 5 8" xfId="8113" xr:uid="{00000000-0005-0000-0000-0000B11F0000}"/>
    <cellStyle name="Normal 2 2 10 2 29 5 9" xfId="8114" xr:uid="{00000000-0005-0000-0000-0000B21F0000}"/>
    <cellStyle name="Normal 2 2 10 2 29 6" xfId="8115" xr:uid="{00000000-0005-0000-0000-0000B31F0000}"/>
    <cellStyle name="Normal 2 2 10 2 29 7" xfId="8116" xr:uid="{00000000-0005-0000-0000-0000B41F0000}"/>
    <cellStyle name="Normal 2 2 10 2 29 8" xfId="8117" xr:uid="{00000000-0005-0000-0000-0000B51F0000}"/>
    <cellStyle name="Normal 2 2 10 2 29 9" xfId="8118" xr:uid="{00000000-0005-0000-0000-0000B61F0000}"/>
    <cellStyle name="Normal 2 2 10 2 3" xfId="8119" xr:uid="{00000000-0005-0000-0000-0000B71F0000}"/>
    <cellStyle name="Normal 2 2 10 2 3 10" xfId="8120" xr:uid="{00000000-0005-0000-0000-0000B81F0000}"/>
    <cellStyle name="Normal 2 2 10 2 3 11" xfId="8121" xr:uid="{00000000-0005-0000-0000-0000B91F0000}"/>
    <cellStyle name="Normal 2 2 10 2 3 12" xfId="8122" xr:uid="{00000000-0005-0000-0000-0000BA1F0000}"/>
    <cellStyle name="Normal 2 2 10 2 3 13" xfId="8123" xr:uid="{00000000-0005-0000-0000-0000BB1F0000}"/>
    <cellStyle name="Normal 2 2 10 2 3 14" xfId="8124" xr:uid="{00000000-0005-0000-0000-0000BC1F0000}"/>
    <cellStyle name="Normal 2 2 10 2 3 2" xfId="8125" xr:uid="{00000000-0005-0000-0000-0000BD1F0000}"/>
    <cellStyle name="Normal 2 2 10 2 3 2 10" xfId="8126" xr:uid="{00000000-0005-0000-0000-0000BE1F0000}"/>
    <cellStyle name="Normal 2 2 10 2 3 2 2" xfId="8127" xr:uid="{00000000-0005-0000-0000-0000BF1F0000}"/>
    <cellStyle name="Normal 2 2 10 2 3 2 3" xfId="8128" xr:uid="{00000000-0005-0000-0000-0000C01F0000}"/>
    <cellStyle name="Normal 2 2 10 2 3 2 4" xfId="8129" xr:uid="{00000000-0005-0000-0000-0000C11F0000}"/>
    <cellStyle name="Normal 2 2 10 2 3 2 5" xfId="8130" xr:uid="{00000000-0005-0000-0000-0000C21F0000}"/>
    <cellStyle name="Normal 2 2 10 2 3 2 6" xfId="8131" xr:uid="{00000000-0005-0000-0000-0000C31F0000}"/>
    <cellStyle name="Normal 2 2 10 2 3 2 7" xfId="8132" xr:uid="{00000000-0005-0000-0000-0000C41F0000}"/>
    <cellStyle name="Normal 2 2 10 2 3 2 8" xfId="8133" xr:uid="{00000000-0005-0000-0000-0000C51F0000}"/>
    <cellStyle name="Normal 2 2 10 2 3 2 9" xfId="8134" xr:uid="{00000000-0005-0000-0000-0000C61F0000}"/>
    <cellStyle name="Normal 2 2 10 2 3 3" xfId="8135" xr:uid="{00000000-0005-0000-0000-0000C71F0000}"/>
    <cellStyle name="Normal 2 2 10 2 3 3 10" xfId="8136" xr:uid="{00000000-0005-0000-0000-0000C81F0000}"/>
    <cellStyle name="Normal 2 2 10 2 3 3 2" xfId="8137" xr:uid="{00000000-0005-0000-0000-0000C91F0000}"/>
    <cellStyle name="Normal 2 2 10 2 3 3 3" xfId="8138" xr:uid="{00000000-0005-0000-0000-0000CA1F0000}"/>
    <cellStyle name="Normal 2 2 10 2 3 3 4" xfId="8139" xr:uid="{00000000-0005-0000-0000-0000CB1F0000}"/>
    <cellStyle name="Normal 2 2 10 2 3 3 5" xfId="8140" xr:uid="{00000000-0005-0000-0000-0000CC1F0000}"/>
    <cellStyle name="Normal 2 2 10 2 3 3 6" xfId="8141" xr:uid="{00000000-0005-0000-0000-0000CD1F0000}"/>
    <cellStyle name="Normal 2 2 10 2 3 3 7" xfId="8142" xr:uid="{00000000-0005-0000-0000-0000CE1F0000}"/>
    <cellStyle name="Normal 2 2 10 2 3 3 8" xfId="8143" xr:uid="{00000000-0005-0000-0000-0000CF1F0000}"/>
    <cellStyle name="Normal 2 2 10 2 3 3 9" xfId="8144" xr:uid="{00000000-0005-0000-0000-0000D01F0000}"/>
    <cellStyle name="Normal 2 2 10 2 3 4" xfId="8145" xr:uid="{00000000-0005-0000-0000-0000D11F0000}"/>
    <cellStyle name="Normal 2 2 10 2 3 4 10" xfId="8146" xr:uid="{00000000-0005-0000-0000-0000D21F0000}"/>
    <cellStyle name="Normal 2 2 10 2 3 4 2" xfId="8147" xr:uid="{00000000-0005-0000-0000-0000D31F0000}"/>
    <cellStyle name="Normal 2 2 10 2 3 4 3" xfId="8148" xr:uid="{00000000-0005-0000-0000-0000D41F0000}"/>
    <cellStyle name="Normal 2 2 10 2 3 4 4" xfId="8149" xr:uid="{00000000-0005-0000-0000-0000D51F0000}"/>
    <cellStyle name="Normal 2 2 10 2 3 4 5" xfId="8150" xr:uid="{00000000-0005-0000-0000-0000D61F0000}"/>
    <cellStyle name="Normal 2 2 10 2 3 4 6" xfId="8151" xr:uid="{00000000-0005-0000-0000-0000D71F0000}"/>
    <cellStyle name="Normal 2 2 10 2 3 4 7" xfId="8152" xr:uid="{00000000-0005-0000-0000-0000D81F0000}"/>
    <cellStyle name="Normal 2 2 10 2 3 4 8" xfId="8153" xr:uid="{00000000-0005-0000-0000-0000D91F0000}"/>
    <cellStyle name="Normal 2 2 10 2 3 4 9" xfId="8154" xr:uid="{00000000-0005-0000-0000-0000DA1F0000}"/>
    <cellStyle name="Normal 2 2 10 2 3 5" xfId="8155" xr:uid="{00000000-0005-0000-0000-0000DB1F0000}"/>
    <cellStyle name="Normal 2 2 10 2 3 5 10" xfId="8156" xr:uid="{00000000-0005-0000-0000-0000DC1F0000}"/>
    <cellStyle name="Normal 2 2 10 2 3 5 2" xfId="8157" xr:uid="{00000000-0005-0000-0000-0000DD1F0000}"/>
    <cellStyle name="Normal 2 2 10 2 3 5 3" xfId="8158" xr:uid="{00000000-0005-0000-0000-0000DE1F0000}"/>
    <cellStyle name="Normal 2 2 10 2 3 5 4" xfId="8159" xr:uid="{00000000-0005-0000-0000-0000DF1F0000}"/>
    <cellStyle name="Normal 2 2 10 2 3 5 5" xfId="8160" xr:uid="{00000000-0005-0000-0000-0000E01F0000}"/>
    <cellStyle name="Normal 2 2 10 2 3 5 6" xfId="8161" xr:uid="{00000000-0005-0000-0000-0000E11F0000}"/>
    <cellStyle name="Normal 2 2 10 2 3 5 7" xfId="8162" xr:uid="{00000000-0005-0000-0000-0000E21F0000}"/>
    <cellStyle name="Normal 2 2 10 2 3 5 8" xfId="8163" xr:uid="{00000000-0005-0000-0000-0000E31F0000}"/>
    <cellStyle name="Normal 2 2 10 2 3 5 9" xfId="8164" xr:uid="{00000000-0005-0000-0000-0000E41F0000}"/>
    <cellStyle name="Normal 2 2 10 2 3 6" xfId="8165" xr:uid="{00000000-0005-0000-0000-0000E51F0000}"/>
    <cellStyle name="Normal 2 2 10 2 3 7" xfId="8166" xr:uid="{00000000-0005-0000-0000-0000E61F0000}"/>
    <cellStyle name="Normal 2 2 10 2 3 8" xfId="8167" xr:uid="{00000000-0005-0000-0000-0000E71F0000}"/>
    <cellStyle name="Normal 2 2 10 2 3 9" xfId="8168" xr:uid="{00000000-0005-0000-0000-0000E81F0000}"/>
    <cellStyle name="Normal 2 2 10 2 30" xfId="8169" xr:uid="{00000000-0005-0000-0000-0000E91F0000}"/>
    <cellStyle name="Normal 2 2 10 2 30 10" xfId="8170" xr:uid="{00000000-0005-0000-0000-0000EA1F0000}"/>
    <cellStyle name="Normal 2 2 10 2 30 11" xfId="8171" xr:uid="{00000000-0005-0000-0000-0000EB1F0000}"/>
    <cellStyle name="Normal 2 2 10 2 30 12" xfId="8172" xr:uid="{00000000-0005-0000-0000-0000EC1F0000}"/>
    <cellStyle name="Normal 2 2 10 2 30 13" xfId="8173" xr:uid="{00000000-0005-0000-0000-0000ED1F0000}"/>
    <cellStyle name="Normal 2 2 10 2 30 14" xfId="8174" xr:uid="{00000000-0005-0000-0000-0000EE1F0000}"/>
    <cellStyle name="Normal 2 2 10 2 30 2" xfId="8175" xr:uid="{00000000-0005-0000-0000-0000EF1F0000}"/>
    <cellStyle name="Normal 2 2 10 2 30 2 10" xfId="8176" xr:uid="{00000000-0005-0000-0000-0000F01F0000}"/>
    <cellStyle name="Normal 2 2 10 2 30 2 2" xfId="8177" xr:uid="{00000000-0005-0000-0000-0000F11F0000}"/>
    <cellStyle name="Normal 2 2 10 2 30 2 3" xfId="8178" xr:uid="{00000000-0005-0000-0000-0000F21F0000}"/>
    <cellStyle name="Normal 2 2 10 2 30 2 4" xfId="8179" xr:uid="{00000000-0005-0000-0000-0000F31F0000}"/>
    <cellStyle name="Normal 2 2 10 2 30 2 5" xfId="8180" xr:uid="{00000000-0005-0000-0000-0000F41F0000}"/>
    <cellStyle name="Normal 2 2 10 2 30 2 6" xfId="8181" xr:uid="{00000000-0005-0000-0000-0000F51F0000}"/>
    <cellStyle name="Normal 2 2 10 2 30 2 7" xfId="8182" xr:uid="{00000000-0005-0000-0000-0000F61F0000}"/>
    <cellStyle name="Normal 2 2 10 2 30 2 8" xfId="8183" xr:uid="{00000000-0005-0000-0000-0000F71F0000}"/>
    <cellStyle name="Normal 2 2 10 2 30 2 9" xfId="8184" xr:uid="{00000000-0005-0000-0000-0000F81F0000}"/>
    <cellStyle name="Normal 2 2 10 2 30 3" xfId="8185" xr:uid="{00000000-0005-0000-0000-0000F91F0000}"/>
    <cellStyle name="Normal 2 2 10 2 30 3 10" xfId="8186" xr:uid="{00000000-0005-0000-0000-0000FA1F0000}"/>
    <cellStyle name="Normal 2 2 10 2 30 3 2" xfId="8187" xr:uid="{00000000-0005-0000-0000-0000FB1F0000}"/>
    <cellStyle name="Normal 2 2 10 2 30 3 3" xfId="8188" xr:uid="{00000000-0005-0000-0000-0000FC1F0000}"/>
    <cellStyle name="Normal 2 2 10 2 30 3 4" xfId="8189" xr:uid="{00000000-0005-0000-0000-0000FD1F0000}"/>
    <cellStyle name="Normal 2 2 10 2 30 3 5" xfId="8190" xr:uid="{00000000-0005-0000-0000-0000FE1F0000}"/>
    <cellStyle name="Normal 2 2 10 2 30 3 6" xfId="8191" xr:uid="{00000000-0005-0000-0000-0000FF1F0000}"/>
    <cellStyle name="Normal 2 2 10 2 30 3 7" xfId="8192" xr:uid="{00000000-0005-0000-0000-000000200000}"/>
    <cellStyle name="Normal 2 2 10 2 30 3 8" xfId="8193" xr:uid="{00000000-0005-0000-0000-000001200000}"/>
    <cellStyle name="Normal 2 2 10 2 30 3 9" xfId="8194" xr:uid="{00000000-0005-0000-0000-000002200000}"/>
    <cellStyle name="Normal 2 2 10 2 30 4" xfId="8195" xr:uid="{00000000-0005-0000-0000-000003200000}"/>
    <cellStyle name="Normal 2 2 10 2 30 4 10" xfId="8196" xr:uid="{00000000-0005-0000-0000-000004200000}"/>
    <cellStyle name="Normal 2 2 10 2 30 4 2" xfId="8197" xr:uid="{00000000-0005-0000-0000-000005200000}"/>
    <cellStyle name="Normal 2 2 10 2 30 4 3" xfId="8198" xr:uid="{00000000-0005-0000-0000-000006200000}"/>
    <cellStyle name="Normal 2 2 10 2 30 4 4" xfId="8199" xr:uid="{00000000-0005-0000-0000-000007200000}"/>
    <cellStyle name="Normal 2 2 10 2 30 4 5" xfId="8200" xr:uid="{00000000-0005-0000-0000-000008200000}"/>
    <cellStyle name="Normal 2 2 10 2 30 4 6" xfId="8201" xr:uid="{00000000-0005-0000-0000-000009200000}"/>
    <cellStyle name="Normal 2 2 10 2 30 4 7" xfId="8202" xr:uid="{00000000-0005-0000-0000-00000A200000}"/>
    <cellStyle name="Normal 2 2 10 2 30 4 8" xfId="8203" xr:uid="{00000000-0005-0000-0000-00000B200000}"/>
    <cellStyle name="Normal 2 2 10 2 30 4 9" xfId="8204" xr:uid="{00000000-0005-0000-0000-00000C200000}"/>
    <cellStyle name="Normal 2 2 10 2 30 5" xfId="8205" xr:uid="{00000000-0005-0000-0000-00000D200000}"/>
    <cellStyle name="Normal 2 2 10 2 30 5 10" xfId="8206" xr:uid="{00000000-0005-0000-0000-00000E200000}"/>
    <cellStyle name="Normal 2 2 10 2 30 5 2" xfId="8207" xr:uid="{00000000-0005-0000-0000-00000F200000}"/>
    <cellStyle name="Normal 2 2 10 2 30 5 3" xfId="8208" xr:uid="{00000000-0005-0000-0000-000010200000}"/>
    <cellStyle name="Normal 2 2 10 2 30 5 4" xfId="8209" xr:uid="{00000000-0005-0000-0000-000011200000}"/>
    <cellStyle name="Normal 2 2 10 2 30 5 5" xfId="8210" xr:uid="{00000000-0005-0000-0000-000012200000}"/>
    <cellStyle name="Normal 2 2 10 2 30 5 6" xfId="8211" xr:uid="{00000000-0005-0000-0000-000013200000}"/>
    <cellStyle name="Normal 2 2 10 2 30 5 7" xfId="8212" xr:uid="{00000000-0005-0000-0000-000014200000}"/>
    <cellStyle name="Normal 2 2 10 2 30 5 8" xfId="8213" xr:uid="{00000000-0005-0000-0000-000015200000}"/>
    <cellStyle name="Normal 2 2 10 2 30 5 9" xfId="8214" xr:uid="{00000000-0005-0000-0000-000016200000}"/>
    <cellStyle name="Normal 2 2 10 2 30 6" xfId="8215" xr:uid="{00000000-0005-0000-0000-000017200000}"/>
    <cellStyle name="Normal 2 2 10 2 30 7" xfId="8216" xr:uid="{00000000-0005-0000-0000-000018200000}"/>
    <cellStyle name="Normal 2 2 10 2 30 8" xfId="8217" xr:uid="{00000000-0005-0000-0000-000019200000}"/>
    <cellStyle name="Normal 2 2 10 2 30 9" xfId="8218" xr:uid="{00000000-0005-0000-0000-00001A200000}"/>
    <cellStyle name="Normal 2 2 10 2 31" xfId="8219" xr:uid="{00000000-0005-0000-0000-00001B200000}"/>
    <cellStyle name="Normal 2 2 10 2 31 10" xfId="8220" xr:uid="{00000000-0005-0000-0000-00001C200000}"/>
    <cellStyle name="Normal 2 2 10 2 31 11" xfId="8221" xr:uid="{00000000-0005-0000-0000-00001D200000}"/>
    <cellStyle name="Normal 2 2 10 2 31 12" xfId="8222" xr:uid="{00000000-0005-0000-0000-00001E200000}"/>
    <cellStyle name="Normal 2 2 10 2 31 13" xfId="8223" xr:uid="{00000000-0005-0000-0000-00001F200000}"/>
    <cellStyle name="Normal 2 2 10 2 31 14" xfId="8224" xr:uid="{00000000-0005-0000-0000-000020200000}"/>
    <cellStyle name="Normal 2 2 10 2 31 2" xfId="8225" xr:uid="{00000000-0005-0000-0000-000021200000}"/>
    <cellStyle name="Normal 2 2 10 2 31 2 10" xfId="8226" xr:uid="{00000000-0005-0000-0000-000022200000}"/>
    <cellStyle name="Normal 2 2 10 2 31 2 2" xfId="8227" xr:uid="{00000000-0005-0000-0000-000023200000}"/>
    <cellStyle name="Normal 2 2 10 2 31 2 3" xfId="8228" xr:uid="{00000000-0005-0000-0000-000024200000}"/>
    <cellStyle name="Normal 2 2 10 2 31 2 4" xfId="8229" xr:uid="{00000000-0005-0000-0000-000025200000}"/>
    <cellStyle name="Normal 2 2 10 2 31 2 5" xfId="8230" xr:uid="{00000000-0005-0000-0000-000026200000}"/>
    <cellStyle name="Normal 2 2 10 2 31 2 6" xfId="8231" xr:uid="{00000000-0005-0000-0000-000027200000}"/>
    <cellStyle name="Normal 2 2 10 2 31 2 7" xfId="8232" xr:uid="{00000000-0005-0000-0000-000028200000}"/>
    <cellStyle name="Normal 2 2 10 2 31 2 8" xfId="8233" xr:uid="{00000000-0005-0000-0000-000029200000}"/>
    <cellStyle name="Normal 2 2 10 2 31 2 9" xfId="8234" xr:uid="{00000000-0005-0000-0000-00002A200000}"/>
    <cellStyle name="Normal 2 2 10 2 31 3" xfId="8235" xr:uid="{00000000-0005-0000-0000-00002B200000}"/>
    <cellStyle name="Normal 2 2 10 2 31 3 10" xfId="8236" xr:uid="{00000000-0005-0000-0000-00002C200000}"/>
    <cellStyle name="Normal 2 2 10 2 31 3 2" xfId="8237" xr:uid="{00000000-0005-0000-0000-00002D200000}"/>
    <cellStyle name="Normal 2 2 10 2 31 3 3" xfId="8238" xr:uid="{00000000-0005-0000-0000-00002E200000}"/>
    <cellStyle name="Normal 2 2 10 2 31 3 4" xfId="8239" xr:uid="{00000000-0005-0000-0000-00002F200000}"/>
    <cellStyle name="Normal 2 2 10 2 31 3 5" xfId="8240" xr:uid="{00000000-0005-0000-0000-000030200000}"/>
    <cellStyle name="Normal 2 2 10 2 31 3 6" xfId="8241" xr:uid="{00000000-0005-0000-0000-000031200000}"/>
    <cellStyle name="Normal 2 2 10 2 31 3 7" xfId="8242" xr:uid="{00000000-0005-0000-0000-000032200000}"/>
    <cellStyle name="Normal 2 2 10 2 31 3 8" xfId="8243" xr:uid="{00000000-0005-0000-0000-000033200000}"/>
    <cellStyle name="Normal 2 2 10 2 31 3 9" xfId="8244" xr:uid="{00000000-0005-0000-0000-000034200000}"/>
    <cellStyle name="Normal 2 2 10 2 31 4" xfId="8245" xr:uid="{00000000-0005-0000-0000-000035200000}"/>
    <cellStyle name="Normal 2 2 10 2 31 4 10" xfId="8246" xr:uid="{00000000-0005-0000-0000-000036200000}"/>
    <cellStyle name="Normal 2 2 10 2 31 4 2" xfId="8247" xr:uid="{00000000-0005-0000-0000-000037200000}"/>
    <cellStyle name="Normal 2 2 10 2 31 4 3" xfId="8248" xr:uid="{00000000-0005-0000-0000-000038200000}"/>
    <cellStyle name="Normal 2 2 10 2 31 4 4" xfId="8249" xr:uid="{00000000-0005-0000-0000-000039200000}"/>
    <cellStyle name="Normal 2 2 10 2 31 4 5" xfId="8250" xr:uid="{00000000-0005-0000-0000-00003A200000}"/>
    <cellStyle name="Normal 2 2 10 2 31 4 6" xfId="8251" xr:uid="{00000000-0005-0000-0000-00003B200000}"/>
    <cellStyle name="Normal 2 2 10 2 31 4 7" xfId="8252" xr:uid="{00000000-0005-0000-0000-00003C200000}"/>
    <cellStyle name="Normal 2 2 10 2 31 4 8" xfId="8253" xr:uid="{00000000-0005-0000-0000-00003D200000}"/>
    <cellStyle name="Normal 2 2 10 2 31 4 9" xfId="8254" xr:uid="{00000000-0005-0000-0000-00003E200000}"/>
    <cellStyle name="Normal 2 2 10 2 31 5" xfId="8255" xr:uid="{00000000-0005-0000-0000-00003F200000}"/>
    <cellStyle name="Normal 2 2 10 2 31 5 10" xfId="8256" xr:uid="{00000000-0005-0000-0000-000040200000}"/>
    <cellStyle name="Normal 2 2 10 2 31 5 2" xfId="8257" xr:uid="{00000000-0005-0000-0000-000041200000}"/>
    <cellStyle name="Normal 2 2 10 2 31 5 3" xfId="8258" xr:uid="{00000000-0005-0000-0000-000042200000}"/>
    <cellStyle name="Normal 2 2 10 2 31 5 4" xfId="8259" xr:uid="{00000000-0005-0000-0000-000043200000}"/>
    <cellStyle name="Normal 2 2 10 2 31 5 5" xfId="8260" xr:uid="{00000000-0005-0000-0000-000044200000}"/>
    <cellStyle name="Normal 2 2 10 2 31 5 6" xfId="8261" xr:uid="{00000000-0005-0000-0000-000045200000}"/>
    <cellStyle name="Normal 2 2 10 2 31 5 7" xfId="8262" xr:uid="{00000000-0005-0000-0000-000046200000}"/>
    <cellStyle name="Normal 2 2 10 2 31 5 8" xfId="8263" xr:uid="{00000000-0005-0000-0000-000047200000}"/>
    <cellStyle name="Normal 2 2 10 2 31 5 9" xfId="8264" xr:uid="{00000000-0005-0000-0000-000048200000}"/>
    <cellStyle name="Normal 2 2 10 2 31 6" xfId="8265" xr:uid="{00000000-0005-0000-0000-000049200000}"/>
    <cellStyle name="Normal 2 2 10 2 31 7" xfId="8266" xr:uid="{00000000-0005-0000-0000-00004A200000}"/>
    <cellStyle name="Normal 2 2 10 2 31 8" xfId="8267" xr:uid="{00000000-0005-0000-0000-00004B200000}"/>
    <cellStyle name="Normal 2 2 10 2 31 9" xfId="8268" xr:uid="{00000000-0005-0000-0000-00004C200000}"/>
    <cellStyle name="Normal 2 2 10 2 32" xfId="8269" xr:uid="{00000000-0005-0000-0000-00004D200000}"/>
    <cellStyle name="Normal 2 2 10 2 32 10" xfId="8270" xr:uid="{00000000-0005-0000-0000-00004E200000}"/>
    <cellStyle name="Normal 2 2 10 2 32 11" xfId="8271" xr:uid="{00000000-0005-0000-0000-00004F200000}"/>
    <cellStyle name="Normal 2 2 10 2 32 12" xfId="8272" xr:uid="{00000000-0005-0000-0000-000050200000}"/>
    <cellStyle name="Normal 2 2 10 2 32 13" xfId="8273" xr:uid="{00000000-0005-0000-0000-000051200000}"/>
    <cellStyle name="Normal 2 2 10 2 32 14" xfId="8274" xr:uid="{00000000-0005-0000-0000-000052200000}"/>
    <cellStyle name="Normal 2 2 10 2 32 2" xfId="8275" xr:uid="{00000000-0005-0000-0000-000053200000}"/>
    <cellStyle name="Normal 2 2 10 2 32 2 10" xfId="8276" xr:uid="{00000000-0005-0000-0000-000054200000}"/>
    <cellStyle name="Normal 2 2 10 2 32 2 2" xfId="8277" xr:uid="{00000000-0005-0000-0000-000055200000}"/>
    <cellStyle name="Normal 2 2 10 2 32 2 3" xfId="8278" xr:uid="{00000000-0005-0000-0000-000056200000}"/>
    <cellStyle name="Normal 2 2 10 2 32 2 4" xfId="8279" xr:uid="{00000000-0005-0000-0000-000057200000}"/>
    <cellStyle name="Normal 2 2 10 2 32 2 5" xfId="8280" xr:uid="{00000000-0005-0000-0000-000058200000}"/>
    <cellStyle name="Normal 2 2 10 2 32 2 6" xfId="8281" xr:uid="{00000000-0005-0000-0000-000059200000}"/>
    <cellStyle name="Normal 2 2 10 2 32 2 7" xfId="8282" xr:uid="{00000000-0005-0000-0000-00005A200000}"/>
    <cellStyle name="Normal 2 2 10 2 32 2 8" xfId="8283" xr:uid="{00000000-0005-0000-0000-00005B200000}"/>
    <cellStyle name="Normal 2 2 10 2 32 2 9" xfId="8284" xr:uid="{00000000-0005-0000-0000-00005C200000}"/>
    <cellStyle name="Normal 2 2 10 2 32 3" xfId="8285" xr:uid="{00000000-0005-0000-0000-00005D200000}"/>
    <cellStyle name="Normal 2 2 10 2 32 3 10" xfId="8286" xr:uid="{00000000-0005-0000-0000-00005E200000}"/>
    <cellStyle name="Normal 2 2 10 2 32 3 2" xfId="8287" xr:uid="{00000000-0005-0000-0000-00005F200000}"/>
    <cellStyle name="Normal 2 2 10 2 32 3 3" xfId="8288" xr:uid="{00000000-0005-0000-0000-000060200000}"/>
    <cellStyle name="Normal 2 2 10 2 32 3 4" xfId="8289" xr:uid="{00000000-0005-0000-0000-000061200000}"/>
    <cellStyle name="Normal 2 2 10 2 32 3 5" xfId="8290" xr:uid="{00000000-0005-0000-0000-000062200000}"/>
    <cellStyle name="Normal 2 2 10 2 32 3 6" xfId="8291" xr:uid="{00000000-0005-0000-0000-000063200000}"/>
    <cellStyle name="Normal 2 2 10 2 32 3 7" xfId="8292" xr:uid="{00000000-0005-0000-0000-000064200000}"/>
    <cellStyle name="Normal 2 2 10 2 32 3 8" xfId="8293" xr:uid="{00000000-0005-0000-0000-000065200000}"/>
    <cellStyle name="Normal 2 2 10 2 32 3 9" xfId="8294" xr:uid="{00000000-0005-0000-0000-000066200000}"/>
    <cellStyle name="Normal 2 2 10 2 32 4" xfId="8295" xr:uid="{00000000-0005-0000-0000-000067200000}"/>
    <cellStyle name="Normal 2 2 10 2 32 4 10" xfId="8296" xr:uid="{00000000-0005-0000-0000-000068200000}"/>
    <cellStyle name="Normal 2 2 10 2 32 4 2" xfId="8297" xr:uid="{00000000-0005-0000-0000-000069200000}"/>
    <cellStyle name="Normal 2 2 10 2 32 4 3" xfId="8298" xr:uid="{00000000-0005-0000-0000-00006A200000}"/>
    <cellStyle name="Normal 2 2 10 2 32 4 4" xfId="8299" xr:uid="{00000000-0005-0000-0000-00006B200000}"/>
    <cellStyle name="Normal 2 2 10 2 32 4 5" xfId="8300" xr:uid="{00000000-0005-0000-0000-00006C200000}"/>
    <cellStyle name="Normal 2 2 10 2 32 4 6" xfId="8301" xr:uid="{00000000-0005-0000-0000-00006D200000}"/>
    <cellStyle name="Normal 2 2 10 2 32 4 7" xfId="8302" xr:uid="{00000000-0005-0000-0000-00006E200000}"/>
    <cellStyle name="Normal 2 2 10 2 32 4 8" xfId="8303" xr:uid="{00000000-0005-0000-0000-00006F200000}"/>
    <cellStyle name="Normal 2 2 10 2 32 4 9" xfId="8304" xr:uid="{00000000-0005-0000-0000-000070200000}"/>
    <cellStyle name="Normal 2 2 10 2 32 5" xfId="8305" xr:uid="{00000000-0005-0000-0000-000071200000}"/>
    <cellStyle name="Normal 2 2 10 2 32 5 10" xfId="8306" xr:uid="{00000000-0005-0000-0000-000072200000}"/>
    <cellStyle name="Normal 2 2 10 2 32 5 2" xfId="8307" xr:uid="{00000000-0005-0000-0000-000073200000}"/>
    <cellStyle name="Normal 2 2 10 2 32 5 3" xfId="8308" xr:uid="{00000000-0005-0000-0000-000074200000}"/>
    <cellStyle name="Normal 2 2 10 2 32 5 4" xfId="8309" xr:uid="{00000000-0005-0000-0000-000075200000}"/>
    <cellStyle name="Normal 2 2 10 2 32 5 5" xfId="8310" xr:uid="{00000000-0005-0000-0000-000076200000}"/>
    <cellStyle name="Normal 2 2 10 2 32 5 6" xfId="8311" xr:uid="{00000000-0005-0000-0000-000077200000}"/>
    <cellStyle name="Normal 2 2 10 2 32 5 7" xfId="8312" xr:uid="{00000000-0005-0000-0000-000078200000}"/>
    <cellStyle name="Normal 2 2 10 2 32 5 8" xfId="8313" xr:uid="{00000000-0005-0000-0000-000079200000}"/>
    <cellStyle name="Normal 2 2 10 2 32 5 9" xfId="8314" xr:uid="{00000000-0005-0000-0000-00007A200000}"/>
    <cellStyle name="Normal 2 2 10 2 32 6" xfId="8315" xr:uid="{00000000-0005-0000-0000-00007B200000}"/>
    <cellStyle name="Normal 2 2 10 2 32 7" xfId="8316" xr:uid="{00000000-0005-0000-0000-00007C200000}"/>
    <cellStyle name="Normal 2 2 10 2 32 8" xfId="8317" xr:uid="{00000000-0005-0000-0000-00007D200000}"/>
    <cellStyle name="Normal 2 2 10 2 32 9" xfId="8318" xr:uid="{00000000-0005-0000-0000-00007E200000}"/>
    <cellStyle name="Normal 2 2 10 2 33" xfId="8319" xr:uid="{00000000-0005-0000-0000-00007F200000}"/>
    <cellStyle name="Normal 2 2 10 2 33 10" xfId="8320" xr:uid="{00000000-0005-0000-0000-000080200000}"/>
    <cellStyle name="Normal 2 2 10 2 33 11" xfId="8321" xr:uid="{00000000-0005-0000-0000-000081200000}"/>
    <cellStyle name="Normal 2 2 10 2 33 12" xfId="8322" xr:uid="{00000000-0005-0000-0000-000082200000}"/>
    <cellStyle name="Normal 2 2 10 2 33 13" xfId="8323" xr:uid="{00000000-0005-0000-0000-000083200000}"/>
    <cellStyle name="Normal 2 2 10 2 33 14" xfId="8324" xr:uid="{00000000-0005-0000-0000-000084200000}"/>
    <cellStyle name="Normal 2 2 10 2 33 2" xfId="8325" xr:uid="{00000000-0005-0000-0000-000085200000}"/>
    <cellStyle name="Normal 2 2 10 2 33 2 10" xfId="8326" xr:uid="{00000000-0005-0000-0000-000086200000}"/>
    <cellStyle name="Normal 2 2 10 2 33 2 2" xfId="8327" xr:uid="{00000000-0005-0000-0000-000087200000}"/>
    <cellStyle name="Normal 2 2 10 2 33 2 3" xfId="8328" xr:uid="{00000000-0005-0000-0000-000088200000}"/>
    <cellStyle name="Normal 2 2 10 2 33 2 4" xfId="8329" xr:uid="{00000000-0005-0000-0000-000089200000}"/>
    <cellStyle name="Normal 2 2 10 2 33 2 5" xfId="8330" xr:uid="{00000000-0005-0000-0000-00008A200000}"/>
    <cellStyle name="Normal 2 2 10 2 33 2 6" xfId="8331" xr:uid="{00000000-0005-0000-0000-00008B200000}"/>
    <cellStyle name="Normal 2 2 10 2 33 2 7" xfId="8332" xr:uid="{00000000-0005-0000-0000-00008C200000}"/>
    <cellStyle name="Normal 2 2 10 2 33 2 8" xfId="8333" xr:uid="{00000000-0005-0000-0000-00008D200000}"/>
    <cellStyle name="Normal 2 2 10 2 33 2 9" xfId="8334" xr:uid="{00000000-0005-0000-0000-00008E200000}"/>
    <cellStyle name="Normal 2 2 10 2 33 3" xfId="8335" xr:uid="{00000000-0005-0000-0000-00008F200000}"/>
    <cellStyle name="Normal 2 2 10 2 33 3 10" xfId="8336" xr:uid="{00000000-0005-0000-0000-000090200000}"/>
    <cellStyle name="Normal 2 2 10 2 33 3 2" xfId="8337" xr:uid="{00000000-0005-0000-0000-000091200000}"/>
    <cellStyle name="Normal 2 2 10 2 33 3 3" xfId="8338" xr:uid="{00000000-0005-0000-0000-000092200000}"/>
    <cellStyle name="Normal 2 2 10 2 33 3 4" xfId="8339" xr:uid="{00000000-0005-0000-0000-000093200000}"/>
    <cellStyle name="Normal 2 2 10 2 33 3 5" xfId="8340" xr:uid="{00000000-0005-0000-0000-000094200000}"/>
    <cellStyle name="Normal 2 2 10 2 33 3 6" xfId="8341" xr:uid="{00000000-0005-0000-0000-000095200000}"/>
    <cellStyle name="Normal 2 2 10 2 33 3 7" xfId="8342" xr:uid="{00000000-0005-0000-0000-000096200000}"/>
    <cellStyle name="Normal 2 2 10 2 33 3 8" xfId="8343" xr:uid="{00000000-0005-0000-0000-000097200000}"/>
    <cellStyle name="Normal 2 2 10 2 33 3 9" xfId="8344" xr:uid="{00000000-0005-0000-0000-000098200000}"/>
    <cellStyle name="Normal 2 2 10 2 33 4" xfId="8345" xr:uid="{00000000-0005-0000-0000-000099200000}"/>
    <cellStyle name="Normal 2 2 10 2 33 4 10" xfId="8346" xr:uid="{00000000-0005-0000-0000-00009A200000}"/>
    <cellStyle name="Normal 2 2 10 2 33 4 2" xfId="8347" xr:uid="{00000000-0005-0000-0000-00009B200000}"/>
    <cellStyle name="Normal 2 2 10 2 33 4 3" xfId="8348" xr:uid="{00000000-0005-0000-0000-00009C200000}"/>
    <cellStyle name="Normal 2 2 10 2 33 4 4" xfId="8349" xr:uid="{00000000-0005-0000-0000-00009D200000}"/>
    <cellStyle name="Normal 2 2 10 2 33 4 5" xfId="8350" xr:uid="{00000000-0005-0000-0000-00009E200000}"/>
    <cellStyle name="Normal 2 2 10 2 33 4 6" xfId="8351" xr:uid="{00000000-0005-0000-0000-00009F200000}"/>
    <cellStyle name="Normal 2 2 10 2 33 4 7" xfId="8352" xr:uid="{00000000-0005-0000-0000-0000A0200000}"/>
    <cellStyle name="Normal 2 2 10 2 33 4 8" xfId="8353" xr:uid="{00000000-0005-0000-0000-0000A1200000}"/>
    <cellStyle name="Normal 2 2 10 2 33 4 9" xfId="8354" xr:uid="{00000000-0005-0000-0000-0000A2200000}"/>
    <cellStyle name="Normal 2 2 10 2 33 5" xfId="8355" xr:uid="{00000000-0005-0000-0000-0000A3200000}"/>
    <cellStyle name="Normal 2 2 10 2 33 5 10" xfId="8356" xr:uid="{00000000-0005-0000-0000-0000A4200000}"/>
    <cellStyle name="Normal 2 2 10 2 33 5 2" xfId="8357" xr:uid="{00000000-0005-0000-0000-0000A5200000}"/>
    <cellStyle name="Normal 2 2 10 2 33 5 3" xfId="8358" xr:uid="{00000000-0005-0000-0000-0000A6200000}"/>
    <cellStyle name="Normal 2 2 10 2 33 5 4" xfId="8359" xr:uid="{00000000-0005-0000-0000-0000A7200000}"/>
    <cellStyle name="Normal 2 2 10 2 33 5 5" xfId="8360" xr:uid="{00000000-0005-0000-0000-0000A8200000}"/>
    <cellStyle name="Normal 2 2 10 2 33 5 6" xfId="8361" xr:uid="{00000000-0005-0000-0000-0000A9200000}"/>
    <cellStyle name="Normal 2 2 10 2 33 5 7" xfId="8362" xr:uid="{00000000-0005-0000-0000-0000AA200000}"/>
    <cellStyle name="Normal 2 2 10 2 33 5 8" xfId="8363" xr:uid="{00000000-0005-0000-0000-0000AB200000}"/>
    <cellStyle name="Normal 2 2 10 2 33 5 9" xfId="8364" xr:uid="{00000000-0005-0000-0000-0000AC200000}"/>
    <cellStyle name="Normal 2 2 10 2 33 6" xfId="8365" xr:uid="{00000000-0005-0000-0000-0000AD200000}"/>
    <cellStyle name="Normal 2 2 10 2 33 7" xfId="8366" xr:uid="{00000000-0005-0000-0000-0000AE200000}"/>
    <cellStyle name="Normal 2 2 10 2 33 8" xfId="8367" xr:uid="{00000000-0005-0000-0000-0000AF200000}"/>
    <cellStyle name="Normal 2 2 10 2 33 9" xfId="8368" xr:uid="{00000000-0005-0000-0000-0000B0200000}"/>
    <cellStyle name="Normal 2 2 10 2 34" xfId="8369" xr:uid="{00000000-0005-0000-0000-0000B1200000}"/>
    <cellStyle name="Normal 2 2 10 2 34 10" xfId="8370" xr:uid="{00000000-0005-0000-0000-0000B2200000}"/>
    <cellStyle name="Normal 2 2 10 2 34 2" xfId="8371" xr:uid="{00000000-0005-0000-0000-0000B3200000}"/>
    <cellStyle name="Normal 2 2 10 2 34 3" xfId="8372" xr:uid="{00000000-0005-0000-0000-0000B4200000}"/>
    <cellStyle name="Normal 2 2 10 2 34 4" xfId="8373" xr:uid="{00000000-0005-0000-0000-0000B5200000}"/>
    <cellStyle name="Normal 2 2 10 2 34 5" xfId="8374" xr:uid="{00000000-0005-0000-0000-0000B6200000}"/>
    <cellStyle name="Normal 2 2 10 2 34 6" xfId="8375" xr:uid="{00000000-0005-0000-0000-0000B7200000}"/>
    <cellStyle name="Normal 2 2 10 2 34 7" xfId="8376" xr:uid="{00000000-0005-0000-0000-0000B8200000}"/>
    <cellStyle name="Normal 2 2 10 2 34 8" xfId="8377" xr:uid="{00000000-0005-0000-0000-0000B9200000}"/>
    <cellStyle name="Normal 2 2 10 2 34 9" xfId="8378" xr:uid="{00000000-0005-0000-0000-0000BA200000}"/>
    <cellStyle name="Normal 2 2 10 2 35" xfId="8379" xr:uid="{00000000-0005-0000-0000-0000BB200000}"/>
    <cellStyle name="Normal 2 2 10 2 35 10" xfId="8380" xr:uid="{00000000-0005-0000-0000-0000BC200000}"/>
    <cellStyle name="Normal 2 2 10 2 35 2" xfId="8381" xr:uid="{00000000-0005-0000-0000-0000BD200000}"/>
    <cellStyle name="Normal 2 2 10 2 35 3" xfId="8382" xr:uid="{00000000-0005-0000-0000-0000BE200000}"/>
    <cellStyle name="Normal 2 2 10 2 35 4" xfId="8383" xr:uid="{00000000-0005-0000-0000-0000BF200000}"/>
    <cellStyle name="Normal 2 2 10 2 35 5" xfId="8384" xr:uid="{00000000-0005-0000-0000-0000C0200000}"/>
    <cellStyle name="Normal 2 2 10 2 35 6" xfId="8385" xr:uid="{00000000-0005-0000-0000-0000C1200000}"/>
    <cellStyle name="Normal 2 2 10 2 35 7" xfId="8386" xr:uid="{00000000-0005-0000-0000-0000C2200000}"/>
    <cellStyle name="Normal 2 2 10 2 35 8" xfId="8387" xr:uid="{00000000-0005-0000-0000-0000C3200000}"/>
    <cellStyle name="Normal 2 2 10 2 35 9" xfId="8388" xr:uid="{00000000-0005-0000-0000-0000C4200000}"/>
    <cellStyle name="Normal 2 2 10 2 36" xfId="8389" xr:uid="{00000000-0005-0000-0000-0000C5200000}"/>
    <cellStyle name="Normal 2 2 10 2 36 10" xfId="8390" xr:uid="{00000000-0005-0000-0000-0000C6200000}"/>
    <cellStyle name="Normal 2 2 10 2 36 2" xfId="8391" xr:uid="{00000000-0005-0000-0000-0000C7200000}"/>
    <cellStyle name="Normal 2 2 10 2 36 3" xfId="8392" xr:uid="{00000000-0005-0000-0000-0000C8200000}"/>
    <cellStyle name="Normal 2 2 10 2 36 4" xfId="8393" xr:uid="{00000000-0005-0000-0000-0000C9200000}"/>
    <cellStyle name="Normal 2 2 10 2 36 5" xfId="8394" xr:uid="{00000000-0005-0000-0000-0000CA200000}"/>
    <cellStyle name="Normal 2 2 10 2 36 6" xfId="8395" xr:uid="{00000000-0005-0000-0000-0000CB200000}"/>
    <cellStyle name="Normal 2 2 10 2 36 7" xfId="8396" xr:uid="{00000000-0005-0000-0000-0000CC200000}"/>
    <cellStyle name="Normal 2 2 10 2 36 8" xfId="8397" xr:uid="{00000000-0005-0000-0000-0000CD200000}"/>
    <cellStyle name="Normal 2 2 10 2 36 9" xfId="8398" xr:uid="{00000000-0005-0000-0000-0000CE200000}"/>
    <cellStyle name="Normal 2 2 10 2 37" xfId="8399" xr:uid="{00000000-0005-0000-0000-0000CF200000}"/>
    <cellStyle name="Normal 2 2 10 2 37 10" xfId="8400" xr:uid="{00000000-0005-0000-0000-0000D0200000}"/>
    <cellStyle name="Normal 2 2 10 2 37 2" xfId="8401" xr:uid="{00000000-0005-0000-0000-0000D1200000}"/>
    <cellStyle name="Normal 2 2 10 2 37 3" xfId="8402" xr:uid="{00000000-0005-0000-0000-0000D2200000}"/>
    <cellStyle name="Normal 2 2 10 2 37 4" xfId="8403" xr:uid="{00000000-0005-0000-0000-0000D3200000}"/>
    <cellStyle name="Normal 2 2 10 2 37 5" xfId="8404" xr:uid="{00000000-0005-0000-0000-0000D4200000}"/>
    <cellStyle name="Normal 2 2 10 2 37 6" xfId="8405" xr:uid="{00000000-0005-0000-0000-0000D5200000}"/>
    <cellStyle name="Normal 2 2 10 2 37 7" xfId="8406" xr:uid="{00000000-0005-0000-0000-0000D6200000}"/>
    <cellStyle name="Normal 2 2 10 2 37 8" xfId="8407" xr:uid="{00000000-0005-0000-0000-0000D7200000}"/>
    <cellStyle name="Normal 2 2 10 2 37 9" xfId="8408" xr:uid="{00000000-0005-0000-0000-0000D8200000}"/>
    <cellStyle name="Normal 2 2 10 2 38" xfId="8409" xr:uid="{00000000-0005-0000-0000-0000D9200000}"/>
    <cellStyle name="Normal 2 2 10 2 39" xfId="8410" xr:uid="{00000000-0005-0000-0000-0000DA200000}"/>
    <cellStyle name="Normal 2 2 10 2 4" xfId="8411" xr:uid="{00000000-0005-0000-0000-0000DB200000}"/>
    <cellStyle name="Normal 2 2 10 2 4 10" xfId="8412" xr:uid="{00000000-0005-0000-0000-0000DC200000}"/>
    <cellStyle name="Normal 2 2 10 2 4 11" xfId="8413" xr:uid="{00000000-0005-0000-0000-0000DD200000}"/>
    <cellStyle name="Normal 2 2 10 2 4 12" xfId="8414" xr:uid="{00000000-0005-0000-0000-0000DE200000}"/>
    <cellStyle name="Normal 2 2 10 2 4 13" xfId="8415" xr:uid="{00000000-0005-0000-0000-0000DF200000}"/>
    <cellStyle name="Normal 2 2 10 2 4 14" xfId="8416" xr:uid="{00000000-0005-0000-0000-0000E0200000}"/>
    <cellStyle name="Normal 2 2 10 2 4 2" xfId="8417" xr:uid="{00000000-0005-0000-0000-0000E1200000}"/>
    <cellStyle name="Normal 2 2 10 2 4 2 10" xfId="8418" xr:uid="{00000000-0005-0000-0000-0000E2200000}"/>
    <cellStyle name="Normal 2 2 10 2 4 2 2" xfId="8419" xr:uid="{00000000-0005-0000-0000-0000E3200000}"/>
    <cellStyle name="Normal 2 2 10 2 4 2 3" xfId="8420" xr:uid="{00000000-0005-0000-0000-0000E4200000}"/>
    <cellStyle name="Normal 2 2 10 2 4 2 4" xfId="8421" xr:uid="{00000000-0005-0000-0000-0000E5200000}"/>
    <cellStyle name="Normal 2 2 10 2 4 2 5" xfId="8422" xr:uid="{00000000-0005-0000-0000-0000E6200000}"/>
    <cellStyle name="Normal 2 2 10 2 4 2 6" xfId="8423" xr:uid="{00000000-0005-0000-0000-0000E7200000}"/>
    <cellStyle name="Normal 2 2 10 2 4 2 7" xfId="8424" xr:uid="{00000000-0005-0000-0000-0000E8200000}"/>
    <cellStyle name="Normal 2 2 10 2 4 2 8" xfId="8425" xr:uid="{00000000-0005-0000-0000-0000E9200000}"/>
    <cellStyle name="Normal 2 2 10 2 4 2 9" xfId="8426" xr:uid="{00000000-0005-0000-0000-0000EA200000}"/>
    <cellStyle name="Normal 2 2 10 2 4 3" xfId="8427" xr:uid="{00000000-0005-0000-0000-0000EB200000}"/>
    <cellStyle name="Normal 2 2 10 2 4 3 10" xfId="8428" xr:uid="{00000000-0005-0000-0000-0000EC200000}"/>
    <cellStyle name="Normal 2 2 10 2 4 3 2" xfId="8429" xr:uid="{00000000-0005-0000-0000-0000ED200000}"/>
    <cellStyle name="Normal 2 2 10 2 4 3 3" xfId="8430" xr:uid="{00000000-0005-0000-0000-0000EE200000}"/>
    <cellStyle name="Normal 2 2 10 2 4 3 4" xfId="8431" xr:uid="{00000000-0005-0000-0000-0000EF200000}"/>
    <cellStyle name="Normal 2 2 10 2 4 3 5" xfId="8432" xr:uid="{00000000-0005-0000-0000-0000F0200000}"/>
    <cellStyle name="Normal 2 2 10 2 4 3 6" xfId="8433" xr:uid="{00000000-0005-0000-0000-0000F1200000}"/>
    <cellStyle name="Normal 2 2 10 2 4 3 7" xfId="8434" xr:uid="{00000000-0005-0000-0000-0000F2200000}"/>
    <cellStyle name="Normal 2 2 10 2 4 3 8" xfId="8435" xr:uid="{00000000-0005-0000-0000-0000F3200000}"/>
    <cellStyle name="Normal 2 2 10 2 4 3 9" xfId="8436" xr:uid="{00000000-0005-0000-0000-0000F4200000}"/>
    <cellStyle name="Normal 2 2 10 2 4 4" xfId="8437" xr:uid="{00000000-0005-0000-0000-0000F5200000}"/>
    <cellStyle name="Normal 2 2 10 2 4 4 10" xfId="8438" xr:uid="{00000000-0005-0000-0000-0000F6200000}"/>
    <cellStyle name="Normal 2 2 10 2 4 4 2" xfId="8439" xr:uid="{00000000-0005-0000-0000-0000F7200000}"/>
    <cellStyle name="Normal 2 2 10 2 4 4 3" xfId="8440" xr:uid="{00000000-0005-0000-0000-0000F8200000}"/>
    <cellStyle name="Normal 2 2 10 2 4 4 4" xfId="8441" xr:uid="{00000000-0005-0000-0000-0000F9200000}"/>
    <cellStyle name="Normal 2 2 10 2 4 4 5" xfId="8442" xr:uid="{00000000-0005-0000-0000-0000FA200000}"/>
    <cellStyle name="Normal 2 2 10 2 4 4 6" xfId="8443" xr:uid="{00000000-0005-0000-0000-0000FB200000}"/>
    <cellStyle name="Normal 2 2 10 2 4 4 7" xfId="8444" xr:uid="{00000000-0005-0000-0000-0000FC200000}"/>
    <cellStyle name="Normal 2 2 10 2 4 4 8" xfId="8445" xr:uid="{00000000-0005-0000-0000-0000FD200000}"/>
    <cellStyle name="Normal 2 2 10 2 4 4 9" xfId="8446" xr:uid="{00000000-0005-0000-0000-0000FE200000}"/>
    <cellStyle name="Normal 2 2 10 2 4 5" xfId="8447" xr:uid="{00000000-0005-0000-0000-0000FF200000}"/>
    <cellStyle name="Normal 2 2 10 2 4 5 10" xfId="8448" xr:uid="{00000000-0005-0000-0000-000000210000}"/>
    <cellStyle name="Normal 2 2 10 2 4 5 2" xfId="8449" xr:uid="{00000000-0005-0000-0000-000001210000}"/>
    <cellStyle name="Normal 2 2 10 2 4 5 3" xfId="8450" xr:uid="{00000000-0005-0000-0000-000002210000}"/>
    <cellStyle name="Normal 2 2 10 2 4 5 4" xfId="8451" xr:uid="{00000000-0005-0000-0000-000003210000}"/>
    <cellStyle name="Normal 2 2 10 2 4 5 5" xfId="8452" xr:uid="{00000000-0005-0000-0000-000004210000}"/>
    <cellStyle name="Normal 2 2 10 2 4 5 6" xfId="8453" xr:uid="{00000000-0005-0000-0000-000005210000}"/>
    <cellStyle name="Normal 2 2 10 2 4 5 7" xfId="8454" xr:uid="{00000000-0005-0000-0000-000006210000}"/>
    <cellStyle name="Normal 2 2 10 2 4 5 8" xfId="8455" xr:uid="{00000000-0005-0000-0000-000007210000}"/>
    <cellStyle name="Normal 2 2 10 2 4 5 9" xfId="8456" xr:uid="{00000000-0005-0000-0000-000008210000}"/>
    <cellStyle name="Normal 2 2 10 2 4 6" xfId="8457" xr:uid="{00000000-0005-0000-0000-000009210000}"/>
    <cellStyle name="Normal 2 2 10 2 4 7" xfId="8458" xr:uid="{00000000-0005-0000-0000-00000A210000}"/>
    <cellStyle name="Normal 2 2 10 2 4 8" xfId="8459" xr:uid="{00000000-0005-0000-0000-00000B210000}"/>
    <cellStyle name="Normal 2 2 10 2 4 9" xfId="8460" xr:uid="{00000000-0005-0000-0000-00000C210000}"/>
    <cellStyle name="Normal 2 2 10 2 40" xfId="8461" xr:uid="{00000000-0005-0000-0000-00000D210000}"/>
    <cellStyle name="Normal 2 2 10 2 41" xfId="8462" xr:uid="{00000000-0005-0000-0000-00000E210000}"/>
    <cellStyle name="Normal 2 2 10 2 42" xfId="8463" xr:uid="{00000000-0005-0000-0000-00000F210000}"/>
    <cellStyle name="Normal 2 2 10 2 43" xfId="8464" xr:uid="{00000000-0005-0000-0000-000010210000}"/>
    <cellStyle name="Normal 2 2 10 2 44" xfId="8465" xr:uid="{00000000-0005-0000-0000-000011210000}"/>
    <cellStyle name="Normal 2 2 10 2 45" xfId="8466" xr:uid="{00000000-0005-0000-0000-000012210000}"/>
    <cellStyle name="Normal 2 2 10 2 46" xfId="8467" xr:uid="{00000000-0005-0000-0000-000013210000}"/>
    <cellStyle name="Normal 2 2 10 2 5" xfId="8468" xr:uid="{00000000-0005-0000-0000-000014210000}"/>
    <cellStyle name="Normal 2 2 10 2 5 10" xfId="8469" xr:uid="{00000000-0005-0000-0000-000015210000}"/>
    <cellStyle name="Normal 2 2 10 2 5 11" xfId="8470" xr:uid="{00000000-0005-0000-0000-000016210000}"/>
    <cellStyle name="Normal 2 2 10 2 5 12" xfId="8471" xr:uid="{00000000-0005-0000-0000-000017210000}"/>
    <cellStyle name="Normal 2 2 10 2 5 13" xfId="8472" xr:uid="{00000000-0005-0000-0000-000018210000}"/>
    <cellStyle name="Normal 2 2 10 2 5 14" xfId="8473" xr:uid="{00000000-0005-0000-0000-000019210000}"/>
    <cellStyle name="Normal 2 2 10 2 5 2" xfId="8474" xr:uid="{00000000-0005-0000-0000-00001A210000}"/>
    <cellStyle name="Normal 2 2 10 2 5 2 10" xfId="8475" xr:uid="{00000000-0005-0000-0000-00001B210000}"/>
    <cellStyle name="Normal 2 2 10 2 5 2 2" xfId="8476" xr:uid="{00000000-0005-0000-0000-00001C210000}"/>
    <cellStyle name="Normal 2 2 10 2 5 2 3" xfId="8477" xr:uid="{00000000-0005-0000-0000-00001D210000}"/>
    <cellStyle name="Normal 2 2 10 2 5 2 4" xfId="8478" xr:uid="{00000000-0005-0000-0000-00001E210000}"/>
    <cellStyle name="Normal 2 2 10 2 5 2 5" xfId="8479" xr:uid="{00000000-0005-0000-0000-00001F210000}"/>
    <cellStyle name="Normal 2 2 10 2 5 2 6" xfId="8480" xr:uid="{00000000-0005-0000-0000-000020210000}"/>
    <cellStyle name="Normal 2 2 10 2 5 2 7" xfId="8481" xr:uid="{00000000-0005-0000-0000-000021210000}"/>
    <cellStyle name="Normal 2 2 10 2 5 2 8" xfId="8482" xr:uid="{00000000-0005-0000-0000-000022210000}"/>
    <cellStyle name="Normal 2 2 10 2 5 2 9" xfId="8483" xr:uid="{00000000-0005-0000-0000-000023210000}"/>
    <cellStyle name="Normal 2 2 10 2 5 3" xfId="8484" xr:uid="{00000000-0005-0000-0000-000024210000}"/>
    <cellStyle name="Normal 2 2 10 2 5 3 10" xfId="8485" xr:uid="{00000000-0005-0000-0000-000025210000}"/>
    <cellStyle name="Normal 2 2 10 2 5 3 2" xfId="8486" xr:uid="{00000000-0005-0000-0000-000026210000}"/>
    <cellStyle name="Normal 2 2 10 2 5 3 3" xfId="8487" xr:uid="{00000000-0005-0000-0000-000027210000}"/>
    <cellStyle name="Normal 2 2 10 2 5 3 4" xfId="8488" xr:uid="{00000000-0005-0000-0000-000028210000}"/>
    <cellStyle name="Normal 2 2 10 2 5 3 5" xfId="8489" xr:uid="{00000000-0005-0000-0000-000029210000}"/>
    <cellStyle name="Normal 2 2 10 2 5 3 6" xfId="8490" xr:uid="{00000000-0005-0000-0000-00002A210000}"/>
    <cellStyle name="Normal 2 2 10 2 5 3 7" xfId="8491" xr:uid="{00000000-0005-0000-0000-00002B210000}"/>
    <cellStyle name="Normal 2 2 10 2 5 3 8" xfId="8492" xr:uid="{00000000-0005-0000-0000-00002C210000}"/>
    <cellStyle name="Normal 2 2 10 2 5 3 9" xfId="8493" xr:uid="{00000000-0005-0000-0000-00002D210000}"/>
    <cellStyle name="Normal 2 2 10 2 5 4" xfId="8494" xr:uid="{00000000-0005-0000-0000-00002E210000}"/>
    <cellStyle name="Normal 2 2 10 2 5 4 10" xfId="8495" xr:uid="{00000000-0005-0000-0000-00002F210000}"/>
    <cellStyle name="Normal 2 2 10 2 5 4 2" xfId="8496" xr:uid="{00000000-0005-0000-0000-000030210000}"/>
    <cellStyle name="Normal 2 2 10 2 5 4 3" xfId="8497" xr:uid="{00000000-0005-0000-0000-000031210000}"/>
    <cellStyle name="Normal 2 2 10 2 5 4 4" xfId="8498" xr:uid="{00000000-0005-0000-0000-000032210000}"/>
    <cellStyle name="Normal 2 2 10 2 5 4 5" xfId="8499" xr:uid="{00000000-0005-0000-0000-000033210000}"/>
    <cellStyle name="Normal 2 2 10 2 5 4 6" xfId="8500" xr:uid="{00000000-0005-0000-0000-000034210000}"/>
    <cellStyle name="Normal 2 2 10 2 5 4 7" xfId="8501" xr:uid="{00000000-0005-0000-0000-000035210000}"/>
    <cellStyle name="Normal 2 2 10 2 5 4 8" xfId="8502" xr:uid="{00000000-0005-0000-0000-000036210000}"/>
    <cellStyle name="Normal 2 2 10 2 5 4 9" xfId="8503" xr:uid="{00000000-0005-0000-0000-000037210000}"/>
    <cellStyle name="Normal 2 2 10 2 5 5" xfId="8504" xr:uid="{00000000-0005-0000-0000-000038210000}"/>
    <cellStyle name="Normal 2 2 10 2 5 5 10" xfId="8505" xr:uid="{00000000-0005-0000-0000-000039210000}"/>
    <cellStyle name="Normal 2 2 10 2 5 5 2" xfId="8506" xr:uid="{00000000-0005-0000-0000-00003A210000}"/>
    <cellStyle name="Normal 2 2 10 2 5 5 3" xfId="8507" xr:uid="{00000000-0005-0000-0000-00003B210000}"/>
    <cellStyle name="Normal 2 2 10 2 5 5 4" xfId="8508" xr:uid="{00000000-0005-0000-0000-00003C210000}"/>
    <cellStyle name="Normal 2 2 10 2 5 5 5" xfId="8509" xr:uid="{00000000-0005-0000-0000-00003D210000}"/>
    <cellStyle name="Normal 2 2 10 2 5 5 6" xfId="8510" xr:uid="{00000000-0005-0000-0000-00003E210000}"/>
    <cellStyle name="Normal 2 2 10 2 5 5 7" xfId="8511" xr:uid="{00000000-0005-0000-0000-00003F210000}"/>
    <cellStyle name="Normal 2 2 10 2 5 5 8" xfId="8512" xr:uid="{00000000-0005-0000-0000-000040210000}"/>
    <cellStyle name="Normal 2 2 10 2 5 5 9" xfId="8513" xr:uid="{00000000-0005-0000-0000-000041210000}"/>
    <cellStyle name="Normal 2 2 10 2 5 6" xfId="8514" xr:uid="{00000000-0005-0000-0000-000042210000}"/>
    <cellStyle name="Normal 2 2 10 2 5 7" xfId="8515" xr:uid="{00000000-0005-0000-0000-000043210000}"/>
    <cellStyle name="Normal 2 2 10 2 5 8" xfId="8516" xr:uid="{00000000-0005-0000-0000-000044210000}"/>
    <cellStyle name="Normal 2 2 10 2 5 9" xfId="8517" xr:uid="{00000000-0005-0000-0000-000045210000}"/>
    <cellStyle name="Normal 2 2 10 2 6" xfId="8518" xr:uid="{00000000-0005-0000-0000-000046210000}"/>
    <cellStyle name="Normal 2 2 10 2 6 10" xfId="8519" xr:uid="{00000000-0005-0000-0000-000047210000}"/>
    <cellStyle name="Normal 2 2 10 2 6 11" xfId="8520" xr:uid="{00000000-0005-0000-0000-000048210000}"/>
    <cellStyle name="Normal 2 2 10 2 6 12" xfId="8521" xr:uid="{00000000-0005-0000-0000-000049210000}"/>
    <cellStyle name="Normal 2 2 10 2 6 13" xfId="8522" xr:uid="{00000000-0005-0000-0000-00004A210000}"/>
    <cellStyle name="Normal 2 2 10 2 6 14" xfId="8523" xr:uid="{00000000-0005-0000-0000-00004B210000}"/>
    <cellStyle name="Normal 2 2 10 2 6 2" xfId="8524" xr:uid="{00000000-0005-0000-0000-00004C210000}"/>
    <cellStyle name="Normal 2 2 10 2 6 2 10" xfId="8525" xr:uid="{00000000-0005-0000-0000-00004D210000}"/>
    <cellStyle name="Normal 2 2 10 2 6 2 2" xfId="8526" xr:uid="{00000000-0005-0000-0000-00004E210000}"/>
    <cellStyle name="Normal 2 2 10 2 6 2 3" xfId="8527" xr:uid="{00000000-0005-0000-0000-00004F210000}"/>
    <cellStyle name="Normal 2 2 10 2 6 2 4" xfId="8528" xr:uid="{00000000-0005-0000-0000-000050210000}"/>
    <cellStyle name="Normal 2 2 10 2 6 2 5" xfId="8529" xr:uid="{00000000-0005-0000-0000-000051210000}"/>
    <cellStyle name="Normal 2 2 10 2 6 2 6" xfId="8530" xr:uid="{00000000-0005-0000-0000-000052210000}"/>
    <cellStyle name="Normal 2 2 10 2 6 2 7" xfId="8531" xr:uid="{00000000-0005-0000-0000-000053210000}"/>
    <cellStyle name="Normal 2 2 10 2 6 2 8" xfId="8532" xr:uid="{00000000-0005-0000-0000-000054210000}"/>
    <cellStyle name="Normal 2 2 10 2 6 2 9" xfId="8533" xr:uid="{00000000-0005-0000-0000-000055210000}"/>
    <cellStyle name="Normal 2 2 10 2 6 3" xfId="8534" xr:uid="{00000000-0005-0000-0000-000056210000}"/>
    <cellStyle name="Normal 2 2 10 2 6 3 10" xfId="8535" xr:uid="{00000000-0005-0000-0000-000057210000}"/>
    <cellStyle name="Normal 2 2 10 2 6 3 2" xfId="8536" xr:uid="{00000000-0005-0000-0000-000058210000}"/>
    <cellStyle name="Normal 2 2 10 2 6 3 3" xfId="8537" xr:uid="{00000000-0005-0000-0000-000059210000}"/>
    <cellStyle name="Normal 2 2 10 2 6 3 4" xfId="8538" xr:uid="{00000000-0005-0000-0000-00005A210000}"/>
    <cellStyle name="Normal 2 2 10 2 6 3 5" xfId="8539" xr:uid="{00000000-0005-0000-0000-00005B210000}"/>
    <cellStyle name="Normal 2 2 10 2 6 3 6" xfId="8540" xr:uid="{00000000-0005-0000-0000-00005C210000}"/>
    <cellStyle name="Normal 2 2 10 2 6 3 7" xfId="8541" xr:uid="{00000000-0005-0000-0000-00005D210000}"/>
    <cellStyle name="Normal 2 2 10 2 6 3 8" xfId="8542" xr:uid="{00000000-0005-0000-0000-00005E210000}"/>
    <cellStyle name="Normal 2 2 10 2 6 3 9" xfId="8543" xr:uid="{00000000-0005-0000-0000-00005F210000}"/>
    <cellStyle name="Normal 2 2 10 2 6 4" xfId="8544" xr:uid="{00000000-0005-0000-0000-000060210000}"/>
    <cellStyle name="Normal 2 2 10 2 6 4 10" xfId="8545" xr:uid="{00000000-0005-0000-0000-000061210000}"/>
    <cellStyle name="Normal 2 2 10 2 6 4 2" xfId="8546" xr:uid="{00000000-0005-0000-0000-000062210000}"/>
    <cellStyle name="Normal 2 2 10 2 6 4 3" xfId="8547" xr:uid="{00000000-0005-0000-0000-000063210000}"/>
    <cellStyle name="Normal 2 2 10 2 6 4 4" xfId="8548" xr:uid="{00000000-0005-0000-0000-000064210000}"/>
    <cellStyle name="Normal 2 2 10 2 6 4 5" xfId="8549" xr:uid="{00000000-0005-0000-0000-000065210000}"/>
    <cellStyle name="Normal 2 2 10 2 6 4 6" xfId="8550" xr:uid="{00000000-0005-0000-0000-000066210000}"/>
    <cellStyle name="Normal 2 2 10 2 6 4 7" xfId="8551" xr:uid="{00000000-0005-0000-0000-000067210000}"/>
    <cellStyle name="Normal 2 2 10 2 6 4 8" xfId="8552" xr:uid="{00000000-0005-0000-0000-000068210000}"/>
    <cellStyle name="Normal 2 2 10 2 6 4 9" xfId="8553" xr:uid="{00000000-0005-0000-0000-000069210000}"/>
    <cellStyle name="Normal 2 2 10 2 6 5" xfId="8554" xr:uid="{00000000-0005-0000-0000-00006A210000}"/>
    <cellStyle name="Normal 2 2 10 2 6 5 10" xfId="8555" xr:uid="{00000000-0005-0000-0000-00006B210000}"/>
    <cellStyle name="Normal 2 2 10 2 6 5 2" xfId="8556" xr:uid="{00000000-0005-0000-0000-00006C210000}"/>
    <cellStyle name="Normal 2 2 10 2 6 5 3" xfId="8557" xr:uid="{00000000-0005-0000-0000-00006D210000}"/>
    <cellStyle name="Normal 2 2 10 2 6 5 4" xfId="8558" xr:uid="{00000000-0005-0000-0000-00006E210000}"/>
    <cellStyle name="Normal 2 2 10 2 6 5 5" xfId="8559" xr:uid="{00000000-0005-0000-0000-00006F210000}"/>
    <cellStyle name="Normal 2 2 10 2 6 5 6" xfId="8560" xr:uid="{00000000-0005-0000-0000-000070210000}"/>
    <cellStyle name="Normal 2 2 10 2 6 5 7" xfId="8561" xr:uid="{00000000-0005-0000-0000-000071210000}"/>
    <cellStyle name="Normal 2 2 10 2 6 5 8" xfId="8562" xr:uid="{00000000-0005-0000-0000-000072210000}"/>
    <cellStyle name="Normal 2 2 10 2 6 5 9" xfId="8563" xr:uid="{00000000-0005-0000-0000-000073210000}"/>
    <cellStyle name="Normal 2 2 10 2 6 6" xfId="8564" xr:uid="{00000000-0005-0000-0000-000074210000}"/>
    <cellStyle name="Normal 2 2 10 2 6 7" xfId="8565" xr:uid="{00000000-0005-0000-0000-000075210000}"/>
    <cellStyle name="Normal 2 2 10 2 6 8" xfId="8566" xr:uid="{00000000-0005-0000-0000-000076210000}"/>
    <cellStyle name="Normal 2 2 10 2 6 9" xfId="8567" xr:uid="{00000000-0005-0000-0000-000077210000}"/>
    <cellStyle name="Normal 2 2 10 2 7" xfId="8568" xr:uid="{00000000-0005-0000-0000-000078210000}"/>
    <cellStyle name="Normal 2 2 10 2 7 10" xfId="8569" xr:uid="{00000000-0005-0000-0000-000079210000}"/>
    <cellStyle name="Normal 2 2 10 2 7 11" xfId="8570" xr:uid="{00000000-0005-0000-0000-00007A210000}"/>
    <cellStyle name="Normal 2 2 10 2 7 12" xfId="8571" xr:uid="{00000000-0005-0000-0000-00007B210000}"/>
    <cellStyle name="Normal 2 2 10 2 7 13" xfId="8572" xr:uid="{00000000-0005-0000-0000-00007C210000}"/>
    <cellStyle name="Normal 2 2 10 2 7 14" xfId="8573" xr:uid="{00000000-0005-0000-0000-00007D210000}"/>
    <cellStyle name="Normal 2 2 10 2 7 2" xfId="8574" xr:uid="{00000000-0005-0000-0000-00007E210000}"/>
    <cellStyle name="Normal 2 2 10 2 7 2 10" xfId="8575" xr:uid="{00000000-0005-0000-0000-00007F210000}"/>
    <cellStyle name="Normal 2 2 10 2 7 2 2" xfId="8576" xr:uid="{00000000-0005-0000-0000-000080210000}"/>
    <cellStyle name="Normal 2 2 10 2 7 2 3" xfId="8577" xr:uid="{00000000-0005-0000-0000-000081210000}"/>
    <cellStyle name="Normal 2 2 10 2 7 2 4" xfId="8578" xr:uid="{00000000-0005-0000-0000-000082210000}"/>
    <cellStyle name="Normal 2 2 10 2 7 2 5" xfId="8579" xr:uid="{00000000-0005-0000-0000-000083210000}"/>
    <cellStyle name="Normal 2 2 10 2 7 2 6" xfId="8580" xr:uid="{00000000-0005-0000-0000-000084210000}"/>
    <cellStyle name="Normal 2 2 10 2 7 2 7" xfId="8581" xr:uid="{00000000-0005-0000-0000-000085210000}"/>
    <cellStyle name="Normal 2 2 10 2 7 2 8" xfId="8582" xr:uid="{00000000-0005-0000-0000-000086210000}"/>
    <cellStyle name="Normal 2 2 10 2 7 2 9" xfId="8583" xr:uid="{00000000-0005-0000-0000-000087210000}"/>
    <cellStyle name="Normal 2 2 10 2 7 3" xfId="8584" xr:uid="{00000000-0005-0000-0000-000088210000}"/>
    <cellStyle name="Normal 2 2 10 2 7 3 10" xfId="8585" xr:uid="{00000000-0005-0000-0000-000089210000}"/>
    <cellStyle name="Normal 2 2 10 2 7 3 2" xfId="8586" xr:uid="{00000000-0005-0000-0000-00008A210000}"/>
    <cellStyle name="Normal 2 2 10 2 7 3 3" xfId="8587" xr:uid="{00000000-0005-0000-0000-00008B210000}"/>
    <cellStyle name="Normal 2 2 10 2 7 3 4" xfId="8588" xr:uid="{00000000-0005-0000-0000-00008C210000}"/>
    <cellStyle name="Normal 2 2 10 2 7 3 5" xfId="8589" xr:uid="{00000000-0005-0000-0000-00008D210000}"/>
    <cellStyle name="Normal 2 2 10 2 7 3 6" xfId="8590" xr:uid="{00000000-0005-0000-0000-00008E210000}"/>
    <cellStyle name="Normal 2 2 10 2 7 3 7" xfId="8591" xr:uid="{00000000-0005-0000-0000-00008F210000}"/>
    <cellStyle name="Normal 2 2 10 2 7 3 8" xfId="8592" xr:uid="{00000000-0005-0000-0000-000090210000}"/>
    <cellStyle name="Normal 2 2 10 2 7 3 9" xfId="8593" xr:uid="{00000000-0005-0000-0000-000091210000}"/>
    <cellStyle name="Normal 2 2 10 2 7 4" xfId="8594" xr:uid="{00000000-0005-0000-0000-000092210000}"/>
    <cellStyle name="Normal 2 2 10 2 7 4 10" xfId="8595" xr:uid="{00000000-0005-0000-0000-000093210000}"/>
    <cellStyle name="Normal 2 2 10 2 7 4 2" xfId="8596" xr:uid="{00000000-0005-0000-0000-000094210000}"/>
    <cellStyle name="Normal 2 2 10 2 7 4 3" xfId="8597" xr:uid="{00000000-0005-0000-0000-000095210000}"/>
    <cellStyle name="Normal 2 2 10 2 7 4 4" xfId="8598" xr:uid="{00000000-0005-0000-0000-000096210000}"/>
    <cellStyle name="Normal 2 2 10 2 7 4 5" xfId="8599" xr:uid="{00000000-0005-0000-0000-000097210000}"/>
    <cellStyle name="Normal 2 2 10 2 7 4 6" xfId="8600" xr:uid="{00000000-0005-0000-0000-000098210000}"/>
    <cellStyle name="Normal 2 2 10 2 7 4 7" xfId="8601" xr:uid="{00000000-0005-0000-0000-000099210000}"/>
    <cellStyle name="Normal 2 2 10 2 7 4 8" xfId="8602" xr:uid="{00000000-0005-0000-0000-00009A210000}"/>
    <cellStyle name="Normal 2 2 10 2 7 4 9" xfId="8603" xr:uid="{00000000-0005-0000-0000-00009B210000}"/>
    <cellStyle name="Normal 2 2 10 2 7 5" xfId="8604" xr:uid="{00000000-0005-0000-0000-00009C210000}"/>
    <cellStyle name="Normal 2 2 10 2 7 5 10" xfId="8605" xr:uid="{00000000-0005-0000-0000-00009D210000}"/>
    <cellStyle name="Normal 2 2 10 2 7 5 2" xfId="8606" xr:uid="{00000000-0005-0000-0000-00009E210000}"/>
    <cellStyle name="Normal 2 2 10 2 7 5 3" xfId="8607" xr:uid="{00000000-0005-0000-0000-00009F210000}"/>
    <cellStyle name="Normal 2 2 10 2 7 5 4" xfId="8608" xr:uid="{00000000-0005-0000-0000-0000A0210000}"/>
    <cellStyle name="Normal 2 2 10 2 7 5 5" xfId="8609" xr:uid="{00000000-0005-0000-0000-0000A1210000}"/>
    <cellStyle name="Normal 2 2 10 2 7 5 6" xfId="8610" xr:uid="{00000000-0005-0000-0000-0000A2210000}"/>
    <cellStyle name="Normal 2 2 10 2 7 5 7" xfId="8611" xr:uid="{00000000-0005-0000-0000-0000A3210000}"/>
    <cellStyle name="Normal 2 2 10 2 7 5 8" xfId="8612" xr:uid="{00000000-0005-0000-0000-0000A4210000}"/>
    <cellStyle name="Normal 2 2 10 2 7 5 9" xfId="8613" xr:uid="{00000000-0005-0000-0000-0000A5210000}"/>
    <cellStyle name="Normal 2 2 10 2 7 6" xfId="8614" xr:uid="{00000000-0005-0000-0000-0000A6210000}"/>
    <cellStyle name="Normal 2 2 10 2 7 7" xfId="8615" xr:uid="{00000000-0005-0000-0000-0000A7210000}"/>
    <cellStyle name="Normal 2 2 10 2 7 8" xfId="8616" xr:uid="{00000000-0005-0000-0000-0000A8210000}"/>
    <cellStyle name="Normal 2 2 10 2 7 9" xfId="8617" xr:uid="{00000000-0005-0000-0000-0000A9210000}"/>
    <cellStyle name="Normal 2 2 10 2 8" xfId="8618" xr:uid="{00000000-0005-0000-0000-0000AA210000}"/>
    <cellStyle name="Normal 2 2 10 2 8 10" xfId="8619" xr:uid="{00000000-0005-0000-0000-0000AB210000}"/>
    <cellStyle name="Normal 2 2 10 2 8 11" xfId="8620" xr:uid="{00000000-0005-0000-0000-0000AC210000}"/>
    <cellStyle name="Normal 2 2 10 2 8 12" xfId="8621" xr:uid="{00000000-0005-0000-0000-0000AD210000}"/>
    <cellStyle name="Normal 2 2 10 2 8 13" xfId="8622" xr:uid="{00000000-0005-0000-0000-0000AE210000}"/>
    <cellStyle name="Normal 2 2 10 2 8 14" xfId="8623" xr:uid="{00000000-0005-0000-0000-0000AF210000}"/>
    <cellStyle name="Normal 2 2 10 2 8 2" xfId="8624" xr:uid="{00000000-0005-0000-0000-0000B0210000}"/>
    <cellStyle name="Normal 2 2 10 2 8 2 10" xfId="8625" xr:uid="{00000000-0005-0000-0000-0000B1210000}"/>
    <cellStyle name="Normal 2 2 10 2 8 2 2" xfId="8626" xr:uid="{00000000-0005-0000-0000-0000B2210000}"/>
    <cellStyle name="Normal 2 2 10 2 8 2 3" xfId="8627" xr:uid="{00000000-0005-0000-0000-0000B3210000}"/>
    <cellStyle name="Normal 2 2 10 2 8 2 4" xfId="8628" xr:uid="{00000000-0005-0000-0000-0000B4210000}"/>
    <cellStyle name="Normal 2 2 10 2 8 2 5" xfId="8629" xr:uid="{00000000-0005-0000-0000-0000B5210000}"/>
    <cellStyle name="Normal 2 2 10 2 8 2 6" xfId="8630" xr:uid="{00000000-0005-0000-0000-0000B6210000}"/>
    <cellStyle name="Normal 2 2 10 2 8 2 7" xfId="8631" xr:uid="{00000000-0005-0000-0000-0000B7210000}"/>
    <cellStyle name="Normal 2 2 10 2 8 2 8" xfId="8632" xr:uid="{00000000-0005-0000-0000-0000B8210000}"/>
    <cellStyle name="Normal 2 2 10 2 8 2 9" xfId="8633" xr:uid="{00000000-0005-0000-0000-0000B9210000}"/>
    <cellStyle name="Normal 2 2 10 2 8 3" xfId="8634" xr:uid="{00000000-0005-0000-0000-0000BA210000}"/>
    <cellStyle name="Normal 2 2 10 2 8 3 10" xfId="8635" xr:uid="{00000000-0005-0000-0000-0000BB210000}"/>
    <cellStyle name="Normal 2 2 10 2 8 3 2" xfId="8636" xr:uid="{00000000-0005-0000-0000-0000BC210000}"/>
    <cellStyle name="Normal 2 2 10 2 8 3 3" xfId="8637" xr:uid="{00000000-0005-0000-0000-0000BD210000}"/>
    <cellStyle name="Normal 2 2 10 2 8 3 4" xfId="8638" xr:uid="{00000000-0005-0000-0000-0000BE210000}"/>
    <cellStyle name="Normal 2 2 10 2 8 3 5" xfId="8639" xr:uid="{00000000-0005-0000-0000-0000BF210000}"/>
    <cellStyle name="Normal 2 2 10 2 8 3 6" xfId="8640" xr:uid="{00000000-0005-0000-0000-0000C0210000}"/>
    <cellStyle name="Normal 2 2 10 2 8 3 7" xfId="8641" xr:uid="{00000000-0005-0000-0000-0000C1210000}"/>
    <cellStyle name="Normal 2 2 10 2 8 3 8" xfId="8642" xr:uid="{00000000-0005-0000-0000-0000C2210000}"/>
    <cellStyle name="Normal 2 2 10 2 8 3 9" xfId="8643" xr:uid="{00000000-0005-0000-0000-0000C3210000}"/>
    <cellStyle name="Normal 2 2 10 2 8 4" xfId="8644" xr:uid="{00000000-0005-0000-0000-0000C4210000}"/>
    <cellStyle name="Normal 2 2 10 2 8 4 10" xfId="8645" xr:uid="{00000000-0005-0000-0000-0000C5210000}"/>
    <cellStyle name="Normal 2 2 10 2 8 4 2" xfId="8646" xr:uid="{00000000-0005-0000-0000-0000C6210000}"/>
    <cellStyle name="Normal 2 2 10 2 8 4 3" xfId="8647" xr:uid="{00000000-0005-0000-0000-0000C7210000}"/>
    <cellStyle name="Normal 2 2 10 2 8 4 4" xfId="8648" xr:uid="{00000000-0005-0000-0000-0000C8210000}"/>
    <cellStyle name="Normal 2 2 10 2 8 4 5" xfId="8649" xr:uid="{00000000-0005-0000-0000-0000C9210000}"/>
    <cellStyle name="Normal 2 2 10 2 8 4 6" xfId="8650" xr:uid="{00000000-0005-0000-0000-0000CA210000}"/>
    <cellStyle name="Normal 2 2 10 2 8 4 7" xfId="8651" xr:uid="{00000000-0005-0000-0000-0000CB210000}"/>
    <cellStyle name="Normal 2 2 10 2 8 4 8" xfId="8652" xr:uid="{00000000-0005-0000-0000-0000CC210000}"/>
    <cellStyle name="Normal 2 2 10 2 8 4 9" xfId="8653" xr:uid="{00000000-0005-0000-0000-0000CD210000}"/>
    <cellStyle name="Normal 2 2 10 2 8 5" xfId="8654" xr:uid="{00000000-0005-0000-0000-0000CE210000}"/>
    <cellStyle name="Normal 2 2 10 2 8 5 10" xfId="8655" xr:uid="{00000000-0005-0000-0000-0000CF210000}"/>
    <cellStyle name="Normal 2 2 10 2 8 5 2" xfId="8656" xr:uid="{00000000-0005-0000-0000-0000D0210000}"/>
    <cellStyle name="Normal 2 2 10 2 8 5 3" xfId="8657" xr:uid="{00000000-0005-0000-0000-0000D1210000}"/>
    <cellStyle name="Normal 2 2 10 2 8 5 4" xfId="8658" xr:uid="{00000000-0005-0000-0000-0000D2210000}"/>
    <cellStyle name="Normal 2 2 10 2 8 5 5" xfId="8659" xr:uid="{00000000-0005-0000-0000-0000D3210000}"/>
    <cellStyle name="Normal 2 2 10 2 8 5 6" xfId="8660" xr:uid="{00000000-0005-0000-0000-0000D4210000}"/>
    <cellStyle name="Normal 2 2 10 2 8 5 7" xfId="8661" xr:uid="{00000000-0005-0000-0000-0000D5210000}"/>
    <cellStyle name="Normal 2 2 10 2 8 5 8" xfId="8662" xr:uid="{00000000-0005-0000-0000-0000D6210000}"/>
    <cellStyle name="Normal 2 2 10 2 8 5 9" xfId="8663" xr:uid="{00000000-0005-0000-0000-0000D7210000}"/>
    <cellStyle name="Normal 2 2 10 2 8 6" xfId="8664" xr:uid="{00000000-0005-0000-0000-0000D8210000}"/>
    <cellStyle name="Normal 2 2 10 2 8 7" xfId="8665" xr:uid="{00000000-0005-0000-0000-0000D9210000}"/>
    <cellStyle name="Normal 2 2 10 2 8 8" xfId="8666" xr:uid="{00000000-0005-0000-0000-0000DA210000}"/>
    <cellStyle name="Normal 2 2 10 2 8 9" xfId="8667" xr:uid="{00000000-0005-0000-0000-0000DB210000}"/>
    <cellStyle name="Normal 2 2 10 2 9" xfId="8668" xr:uid="{00000000-0005-0000-0000-0000DC210000}"/>
    <cellStyle name="Normal 2 2 10 2 9 10" xfId="8669" xr:uid="{00000000-0005-0000-0000-0000DD210000}"/>
    <cellStyle name="Normal 2 2 10 2 9 11" xfId="8670" xr:uid="{00000000-0005-0000-0000-0000DE210000}"/>
    <cellStyle name="Normal 2 2 10 2 9 12" xfId="8671" xr:uid="{00000000-0005-0000-0000-0000DF210000}"/>
    <cellStyle name="Normal 2 2 10 2 9 13" xfId="8672" xr:uid="{00000000-0005-0000-0000-0000E0210000}"/>
    <cellStyle name="Normal 2 2 10 2 9 14" xfId="8673" xr:uid="{00000000-0005-0000-0000-0000E1210000}"/>
    <cellStyle name="Normal 2 2 10 2 9 2" xfId="8674" xr:uid="{00000000-0005-0000-0000-0000E2210000}"/>
    <cellStyle name="Normal 2 2 10 2 9 2 10" xfId="8675" xr:uid="{00000000-0005-0000-0000-0000E3210000}"/>
    <cellStyle name="Normal 2 2 10 2 9 2 2" xfId="8676" xr:uid="{00000000-0005-0000-0000-0000E4210000}"/>
    <cellStyle name="Normal 2 2 10 2 9 2 3" xfId="8677" xr:uid="{00000000-0005-0000-0000-0000E5210000}"/>
    <cellStyle name="Normal 2 2 10 2 9 2 4" xfId="8678" xr:uid="{00000000-0005-0000-0000-0000E6210000}"/>
    <cellStyle name="Normal 2 2 10 2 9 2 5" xfId="8679" xr:uid="{00000000-0005-0000-0000-0000E7210000}"/>
    <cellStyle name="Normal 2 2 10 2 9 2 6" xfId="8680" xr:uid="{00000000-0005-0000-0000-0000E8210000}"/>
    <cellStyle name="Normal 2 2 10 2 9 2 7" xfId="8681" xr:uid="{00000000-0005-0000-0000-0000E9210000}"/>
    <cellStyle name="Normal 2 2 10 2 9 2 8" xfId="8682" xr:uid="{00000000-0005-0000-0000-0000EA210000}"/>
    <cellStyle name="Normal 2 2 10 2 9 2 9" xfId="8683" xr:uid="{00000000-0005-0000-0000-0000EB210000}"/>
    <cellStyle name="Normal 2 2 10 2 9 3" xfId="8684" xr:uid="{00000000-0005-0000-0000-0000EC210000}"/>
    <cellStyle name="Normal 2 2 10 2 9 3 10" xfId="8685" xr:uid="{00000000-0005-0000-0000-0000ED210000}"/>
    <cellStyle name="Normal 2 2 10 2 9 3 2" xfId="8686" xr:uid="{00000000-0005-0000-0000-0000EE210000}"/>
    <cellStyle name="Normal 2 2 10 2 9 3 3" xfId="8687" xr:uid="{00000000-0005-0000-0000-0000EF210000}"/>
    <cellStyle name="Normal 2 2 10 2 9 3 4" xfId="8688" xr:uid="{00000000-0005-0000-0000-0000F0210000}"/>
    <cellStyle name="Normal 2 2 10 2 9 3 5" xfId="8689" xr:uid="{00000000-0005-0000-0000-0000F1210000}"/>
    <cellStyle name="Normal 2 2 10 2 9 3 6" xfId="8690" xr:uid="{00000000-0005-0000-0000-0000F2210000}"/>
    <cellStyle name="Normal 2 2 10 2 9 3 7" xfId="8691" xr:uid="{00000000-0005-0000-0000-0000F3210000}"/>
    <cellStyle name="Normal 2 2 10 2 9 3 8" xfId="8692" xr:uid="{00000000-0005-0000-0000-0000F4210000}"/>
    <cellStyle name="Normal 2 2 10 2 9 3 9" xfId="8693" xr:uid="{00000000-0005-0000-0000-0000F5210000}"/>
    <cellStyle name="Normal 2 2 10 2 9 4" xfId="8694" xr:uid="{00000000-0005-0000-0000-0000F6210000}"/>
    <cellStyle name="Normal 2 2 10 2 9 4 10" xfId="8695" xr:uid="{00000000-0005-0000-0000-0000F7210000}"/>
    <cellStyle name="Normal 2 2 10 2 9 4 2" xfId="8696" xr:uid="{00000000-0005-0000-0000-0000F8210000}"/>
    <cellStyle name="Normal 2 2 10 2 9 4 3" xfId="8697" xr:uid="{00000000-0005-0000-0000-0000F9210000}"/>
    <cellStyle name="Normal 2 2 10 2 9 4 4" xfId="8698" xr:uid="{00000000-0005-0000-0000-0000FA210000}"/>
    <cellStyle name="Normal 2 2 10 2 9 4 5" xfId="8699" xr:uid="{00000000-0005-0000-0000-0000FB210000}"/>
    <cellStyle name="Normal 2 2 10 2 9 4 6" xfId="8700" xr:uid="{00000000-0005-0000-0000-0000FC210000}"/>
    <cellStyle name="Normal 2 2 10 2 9 4 7" xfId="8701" xr:uid="{00000000-0005-0000-0000-0000FD210000}"/>
    <cellStyle name="Normal 2 2 10 2 9 4 8" xfId="8702" xr:uid="{00000000-0005-0000-0000-0000FE210000}"/>
    <cellStyle name="Normal 2 2 10 2 9 4 9" xfId="8703" xr:uid="{00000000-0005-0000-0000-0000FF210000}"/>
    <cellStyle name="Normal 2 2 10 2 9 5" xfId="8704" xr:uid="{00000000-0005-0000-0000-000000220000}"/>
    <cellStyle name="Normal 2 2 10 2 9 5 10" xfId="8705" xr:uid="{00000000-0005-0000-0000-000001220000}"/>
    <cellStyle name="Normal 2 2 10 2 9 5 2" xfId="8706" xr:uid="{00000000-0005-0000-0000-000002220000}"/>
    <cellStyle name="Normal 2 2 10 2 9 5 3" xfId="8707" xr:uid="{00000000-0005-0000-0000-000003220000}"/>
    <cellStyle name="Normal 2 2 10 2 9 5 4" xfId="8708" xr:uid="{00000000-0005-0000-0000-000004220000}"/>
    <cellStyle name="Normal 2 2 10 2 9 5 5" xfId="8709" xr:uid="{00000000-0005-0000-0000-000005220000}"/>
    <cellStyle name="Normal 2 2 10 2 9 5 6" xfId="8710" xr:uid="{00000000-0005-0000-0000-000006220000}"/>
    <cellStyle name="Normal 2 2 10 2 9 5 7" xfId="8711" xr:uid="{00000000-0005-0000-0000-000007220000}"/>
    <cellStyle name="Normal 2 2 10 2 9 5 8" xfId="8712" xr:uid="{00000000-0005-0000-0000-000008220000}"/>
    <cellStyle name="Normal 2 2 10 2 9 5 9" xfId="8713" xr:uid="{00000000-0005-0000-0000-000009220000}"/>
    <cellStyle name="Normal 2 2 10 2 9 6" xfId="8714" xr:uid="{00000000-0005-0000-0000-00000A220000}"/>
    <cellStyle name="Normal 2 2 10 2 9 7" xfId="8715" xr:uid="{00000000-0005-0000-0000-00000B220000}"/>
    <cellStyle name="Normal 2 2 10 2 9 8" xfId="8716" xr:uid="{00000000-0005-0000-0000-00000C220000}"/>
    <cellStyle name="Normal 2 2 10 2 9 9" xfId="8717" xr:uid="{00000000-0005-0000-0000-00000D220000}"/>
    <cellStyle name="Normal 2 2 10 20" xfId="8718" xr:uid="{00000000-0005-0000-0000-00000E220000}"/>
    <cellStyle name="Normal 2 2 10 20 10" xfId="8719" xr:uid="{00000000-0005-0000-0000-00000F220000}"/>
    <cellStyle name="Normal 2 2 10 20 11" xfId="8720" xr:uid="{00000000-0005-0000-0000-000010220000}"/>
    <cellStyle name="Normal 2 2 10 20 12" xfId="8721" xr:uid="{00000000-0005-0000-0000-000011220000}"/>
    <cellStyle name="Normal 2 2 10 20 13" xfId="8722" xr:uid="{00000000-0005-0000-0000-000012220000}"/>
    <cellStyle name="Normal 2 2 10 20 14" xfId="8723" xr:uid="{00000000-0005-0000-0000-000013220000}"/>
    <cellStyle name="Normal 2 2 10 20 2" xfId="8724" xr:uid="{00000000-0005-0000-0000-000014220000}"/>
    <cellStyle name="Normal 2 2 10 20 2 10" xfId="8725" xr:uid="{00000000-0005-0000-0000-000015220000}"/>
    <cellStyle name="Normal 2 2 10 20 2 2" xfId="8726" xr:uid="{00000000-0005-0000-0000-000016220000}"/>
    <cellStyle name="Normal 2 2 10 20 2 3" xfId="8727" xr:uid="{00000000-0005-0000-0000-000017220000}"/>
    <cellStyle name="Normal 2 2 10 20 2 4" xfId="8728" xr:uid="{00000000-0005-0000-0000-000018220000}"/>
    <cellStyle name="Normal 2 2 10 20 2 5" xfId="8729" xr:uid="{00000000-0005-0000-0000-000019220000}"/>
    <cellStyle name="Normal 2 2 10 20 2 6" xfId="8730" xr:uid="{00000000-0005-0000-0000-00001A220000}"/>
    <cellStyle name="Normal 2 2 10 20 2 7" xfId="8731" xr:uid="{00000000-0005-0000-0000-00001B220000}"/>
    <cellStyle name="Normal 2 2 10 20 2 8" xfId="8732" xr:uid="{00000000-0005-0000-0000-00001C220000}"/>
    <cellStyle name="Normal 2 2 10 20 2 9" xfId="8733" xr:uid="{00000000-0005-0000-0000-00001D220000}"/>
    <cellStyle name="Normal 2 2 10 20 3" xfId="8734" xr:uid="{00000000-0005-0000-0000-00001E220000}"/>
    <cellStyle name="Normal 2 2 10 20 3 10" xfId="8735" xr:uid="{00000000-0005-0000-0000-00001F220000}"/>
    <cellStyle name="Normal 2 2 10 20 3 2" xfId="8736" xr:uid="{00000000-0005-0000-0000-000020220000}"/>
    <cellStyle name="Normal 2 2 10 20 3 3" xfId="8737" xr:uid="{00000000-0005-0000-0000-000021220000}"/>
    <cellStyle name="Normal 2 2 10 20 3 4" xfId="8738" xr:uid="{00000000-0005-0000-0000-000022220000}"/>
    <cellStyle name="Normal 2 2 10 20 3 5" xfId="8739" xr:uid="{00000000-0005-0000-0000-000023220000}"/>
    <cellStyle name="Normal 2 2 10 20 3 6" xfId="8740" xr:uid="{00000000-0005-0000-0000-000024220000}"/>
    <cellStyle name="Normal 2 2 10 20 3 7" xfId="8741" xr:uid="{00000000-0005-0000-0000-000025220000}"/>
    <cellStyle name="Normal 2 2 10 20 3 8" xfId="8742" xr:uid="{00000000-0005-0000-0000-000026220000}"/>
    <cellStyle name="Normal 2 2 10 20 3 9" xfId="8743" xr:uid="{00000000-0005-0000-0000-000027220000}"/>
    <cellStyle name="Normal 2 2 10 20 4" xfId="8744" xr:uid="{00000000-0005-0000-0000-000028220000}"/>
    <cellStyle name="Normal 2 2 10 20 4 10" xfId="8745" xr:uid="{00000000-0005-0000-0000-000029220000}"/>
    <cellStyle name="Normal 2 2 10 20 4 2" xfId="8746" xr:uid="{00000000-0005-0000-0000-00002A220000}"/>
    <cellStyle name="Normal 2 2 10 20 4 3" xfId="8747" xr:uid="{00000000-0005-0000-0000-00002B220000}"/>
    <cellStyle name="Normal 2 2 10 20 4 4" xfId="8748" xr:uid="{00000000-0005-0000-0000-00002C220000}"/>
    <cellStyle name="Normal 2 2 10 20 4 5" xfId="8749" xr:uid="{00000000-0005-0000-0000-00002D220000}"/>
    <cellStyle name="Normal 2 2 10 20 4 6" xfId="8750" xr:uid="{00000000-0005-0000-0000-00002E220000}"/>
    <cellStyle name="Normal 2 2 10 20 4 7" xfId="8751" xr:uid="{00000000-0005-0000-0000-00002F220000}"/>
    <cellStyle name="Normal 2 2 10 20 4 8" xfId="8752" xr:uid="{00000000-0005-0000-0000-000030220000}"/>
    <cellStyle name="Normal 2 2 10 20 4 9" xfId="8753" xr:uid="{00000000-0005-0000-0000-000031220000}"/>
    <cellStyle name="Normal 2 2 10 20 5" xfId="8754" xr:uid="{00000000-0005-0000-0000-000032220000}"/>
    <cellStyle name="Normal 2 2 10 20 5 10" xfId="8755" xr:uid="{00000000-0005-0000-0000-000033220000}"/>
    <cellStyle name="Normal 2 2 10 20 5 2" xfId="8756" xr:uid="{00000000-0005-0000-0000-000034220000}"/>
    <cellStyle name="Normal 2 2 10 20 5 3" xfId="8757" xr:uid="{00000000-0005-0000-0000-000035220000}"/>
    <cellStyle name="Normal 2 2 10 20 5 4" xfId="8758" xr:uid="{00000000-0005-0000-0000-000036220000}"/>
    <cellStyle name="Normal 2 2 10 20 5 5" xfId="8759" xr:uid="{00000000-0005-0000-0000-000037220000}"/>
    <cellStyle name="Normal 2 2 10 20 5 6" xfId="8760" xr:uid="{00000000-0005-0000-0000-000038220000}"/>
    <cellStyle name="Normal 2 2 10 20 5 7" xfId="8761" xr:uid="{00000000-0005-0000-0000-000039220000}"/>
    <cellStyle name="Normal 2 2 10 20 5 8" xfId="8762" xr:uid="{00000000-0005-0000-0000-00003A220000}"/>
    <cellStyle name="Normal 2 2 10 20 5 9" xfId="8763" xr:uid="{00000000-0005-0000-0000-00003B220000}"/>
    <cellStyle name="Normal 2 2 10 20 6" xfId="8764" xr:uid="{00000000-0005-0000-0000-00003C220000}"/>
    <cellStyle name="Normal 2 2 10 20 7" xfId="8765" xr:uid="{00000000-0005-0000-0000-00003D220000}"/>
    <cellStyle name="Normal 2 2 10 20 8" xfId="8766" xr:uid="{00000000-0005-0000-0000-00003E220000}"/>
    <cellStyle name="Normal 2 2 10 20 9" xfId="8767" xr:uid="{00000000-0005-0000-0000-00003F220000}"/>
    <cellStyle name="Normal 2 2 10 21" xfId="8768" xr:uid="{00000000-0005-0000-0000-000040220000}"/>
    <cellStyle name="Normal 2 2 10 21 10" xfId="8769" xr:uid="{00000000-0005-0000-0000-000041220000}"/>
    <cellStyle name="Normal 2 2 10 21 11" xfId="8770" xr:uid="{00000000-0005-0000-0000-000042220000}"/>
    <cellStyle name="Normal 2 2 10 21 12" xfId="8771" xr:uid="{00000000-0005-0000-0000-000043220000}"/>
    <cellStyle name="Normal 2 2 10 21 13" xfId="8772" xr:uid="{00000000-0005-0000-0000-000044220000}"/>
    <cellStyle name="Normal 2 2 10 21 14" xfId="8773" xr:uid="{00000000-0005-0000-0000-000045220000}"/>
    <cellStyle name="Normal 2 2 10 21 2" xfId="8774" xr:uid="{00000000-0005-0000-0000-000046220000}"/>
    <cellStyle name="Normal 2 2 10 21 2 10" xfId="8775" xr:uid="{00000000-0005-0000-0000-000047220000}"/>
    <cellStyle name="Normal 2 2 10 21 2 2" xfId="8776" xr:uid="{00000000-0005-0000-0000-000048220000}"/>
    <cellStyle name="Normal 2 2 10 21 2 3" xfId="8777" xr:uid="{00000000-0005-0000-0000-000049220000}"/>
    <cellStyle name="Normal 2 2 10 21 2 4" xfId="8778" xr:uid="{00000000-0005-0000-0000-00004A220000}"/>
    <cellStyle name="Normal 2 2 10 21 2 5" xfId="8779" xr:uid="{00000000-0005-0000-0000-00004B220000}"/>
    <cellStyle name="Normal 2 2 10 21 2 6" xfId="8780" xr:uid="{00000000-0005-0000-0000-00004C220000}"/>
    <cellStyle name="Normal 2 2 10 21 2 7" xfId="8781" xr:uid="{00000000-0005-0000-0000-00004D220000}"/>
    <cellStyle name="Normal 2 2 10 21 2 8" xfId="8782" xr:uid="{00000000-0005-0000-0000-00004E220000}"/>
    <cellStyle name="Normal 2 2 10 21 2 9" xfId="8783" xr:uid="{00000000-0005-0000-0000-00004F220000}"/>
    <cellStyle name="Normal 2 2 10 21 3" xfId="8784" xr:uid="{00000000-0005-0000-0000-000050220000}"/>
    <cellStyle name="Normal 2 2 10 21 3 10" xfId="8785" xr:uid="{00000000-0005-0000-0000-000051220000}"/>
    <cellStyle name="Normal 2 2 10 21 3 2" xfId="8786" xr:uid="{00000000-0005-0000-0000-000052220000}"/>
    <cellStyle name="Normal 2 2 10 21 3 3" xfId="8787" xr:uid="{00000000-0005-0000-0000-000053220000}"/>
    <cellStyle name="Normal 2 2 10 21 3 4" xfId="8788" xr:uid="{00000000-0005-0000-0000-000054220000}"/>
    <cellStyle name="Normal 2 2 10 21 3 5" xfId="8789" xr:uid="{00000000-0005-0000-0000-000055220000}"/>
    <cellStyle name="Normal 2 2 10 21 3 6" xfId="8790" xr:uid="{00000000-0005-0000-0000-000056220000}"/>
    <cellStyle name="Normal 2 2 10 21 3 7" xfId="8791" xr:uid="{00000000-0005-0000-0000-000057220000}"/>
    <cellStyle name="Normal 2 2 10 21 3 8" xfId="8792" xr:uid="{00000000-0005-0000-0000-000058220000}"/>
    <cellStyle name="Normal 2 2 10 21 3 9" xfId="8793" xr:uid="{00000000-0005-0000-0000-000059220000}"/>
    <cellStyle name="Normal 2 2 10 21 4" xfId="8794" xr:uid="{00000000-0005-0000-0000-00005A220000}"/>
    <cellStyle name="Normal 2 2 10 21 4 10" xfId="8795" xr:uid="{00000000-0005-0000-0000-00005B220000}"/>
    <cellStyle name="Normal 2 2 10 21 4 2" xfId="8796" xr:uid="{00000000-0005-0000-0000-00005C220000}"/>
    <cellStyle name="Normal 2 2 10 21 4 3" xfId="8797" xr:uid="{00000000-0005-0000-0000-00005D220000}"/>
    <cellStyle name="Normal 2 2 10 21 4 4" xfId="8798" xr:uid="{00000000-0005-0000-0000-00005E220000}"/>
    <cellStyle name="Normal 2 2 10 21 4 5" xfId="8799" xr:uid="{00000000-0005-0000-0000-00005F220000}"/>
    <cellStyle name="Normal 2 2 10 21 4 6" xfId="8800" xr:uid="{00000000-0005-0000-0000-000060220000}"/>
    <cellStyle name="Normal 2 2 10 21 4 7" xfId="8801" xr:uid="{00000000-0005-0000-0000-000061220000}"/>
    <cellStyle name="Normal 2 2 10 21 4 8" xfId="8802" xr:uid="{00000000-0005-0000-0000-000062220000}"/>
    <cellStyle name="Normal 2 2 10 21 4 9" xfId="8803" xr:uid="{00000000-0005-0000-0000-000063220000}"/>
    <cellStyle name="Normal 2 2 10 21 5" xfId="8804" xr:uid="{00000000-0005-0000-0000-000064220000}"/>
    <cellStyle name="Normal 2 2 10 21 5 10" xfId="8805" xr:uid="{00000000-0005-0000-0000-000065220000}"/>
    <cellStyle name="Normal 2 2 10 21 5 2" xfId="8806" xr:uid="{00000000-0005-0000-0000-000066220000}"/>
    <cellStyle name="Normal 2 2 10 21 5 3" xfId="8807" xr:uid="{00000000-0005-0000-0000-000067220000}"/>
    <cellStyle name="Normal 2 2 10 21 5 4" xfId="8808" xr:uid="{00000000-0005-0000-0000-000068220000}"/>
    <cellStyle name="Normal 2 2 10 21 5 5" xfId="8809" xr:uid="{00000000-0005-0000-0000-000069220000}"/>
    <cellStyle name="Normal 2 2 10 21 5 6" xfId="8810" xr:uid="{00000000-0005-0000-0000-00006A220000}"/>
    <cellStyle name="Normal 2 2 10 21 5 7" xfId="8811" xr:uid="{00000000-0005-0000-0000-00006B220000}"/>
    <cellStyle name="Normal 2 2 10 21 5 8" xfId="8812" xr:uid="{00000000-0005-0000-0000-00006C220000}"/>
    <cellStyle name="Normal 2 2 10 21 5 9" xfId="8813" xr:uid="{00000000-0005-0000-0000-00006D220000}"/>
    <cellStyle name="Normal 2 2 10 21 6" xfId="8814" xr:uid="{00000000-0005-0000-0000-00006E220000}"/>
    <cellStyle name="Normal 2 2 10 21 7" xfId="8815" xr:uid="{00000000-0005-0000-0000-00006F220000}"/>
    <cellStyle name="Normal 2 2 10 21 8" xfId="8816" xr:uid="{00000000-0005-0000-0000-000070220000}"/>
    <cellStyle name="Normal 2 2 10 21 9" xfId="8817" xr:uid="{00000000-0005-0000-0000-000071220000}"/>
    <cellStyle name="Normal 2 2 10 22" xfId="8818" xr:uid="{00000000-0005-0000-0000-000072220000}"/>
    <cellStyle name="Normal 2 2 10 22 10" xfId="8819" xr:uid="{00000000-0005-0000-0000-000073220000}"/>
    <cellStyle name="Normal 2 2 10 22 11" xfId="8820" xr:uid="{00000000-0005-0000-0000-000074220000}"/>
    <cellStyle name="Normal 2 2 10 22 12" xfId="8821" xr:uid="{00000000-0005-0000-0000-000075220000}"/>
    <cellStyle name="Normal 2 2 10 22 13" xfId="8822" xr:uid="{00000000-0005-0000-0000-000076220000}"/>
    <cellStyle name="Normal 2 2 10 22 14" xfId="8823" xr:uid="{00000000-0005-0000-0000-000077220000}"/>
    <cellStyle name="Normal 2 2 10 22 2" xfId="8824" xr:uid="{00000000-0005-0000-0000-000078220000}"/>
    <cellStyle name="Normal 2 2 10 22 2 10" xfId="8825" xr:uid="{00000000-0005-0000-0000-000079220000}"/>
    <cellStyle name="Normal 2 2 10 22 2 2" xfId="8826" xr:uid="{00000000-0005-0000-0000-00007A220000}"/>
    <cellStyle name="Normal 2 2 10 22 2 3" xfId="8827" xr:uid="{00000000-0005-0000-0000-00007B220000}"/>
    <cellStyle name="Normal 2 2 10 22 2 4" xfId="8828" xr:uid="{00000000-0005-0000-0000-00007C220000}"/>
    <cellStyle name="Normal 2 2 10 22 2 5" xfId="8829" xr:uid="{00000000-0005-0000-0000-00007D220000}"/>
    <cellStyle name="Normal 2 2 10 22 2 6" xfId="8830" xr:uid="{00000000-0005-0000-0000-00007E220000}"/>
    <cellStyle name="Normal 2 2 10 22 2 7" xfId="8831" xr:uid="{00000000-0005-0000-0000-00007F220000}"/>
    <cellStyle name="Normal 2 2 10 22 2 8" xfId="8832" xr:uid="{00000000-0005-0000-0000-000080220000}"/>
    <cellStyle name="Normal 2 2 10 22 2 9" xfId="8833" xr:uid="{00000000-0005-0000-0000-000081220000}"/>
    <cellStyle name="Normal 2 2 10 22 3" xfId="8834" xr:uid="{00000000-0005-0000-0000-000082220000}"/>
    <cellStyle name="Normal 2 2 10 22 3 10" xfId="8835" xr:uid="{00000000-0005-0000-0000-000083220000}"/>
    <cellStyle name="Normal 2 2 10 22 3 2" xfId="8836" xr:uid="{00000000-0005-0000-0000-000084220000}"/>
    <cellStyle name="Normal 2 2 10 22 3 3" xfId="8837" xr:uid="{00000000-0005-0000-0000-000085220000}"/>
    <cellStyle name="Normal 2 2 10 22 3 4" xfId="8838" xr:uid="{00000000-0005-0000-0000-000086220000}"/>
    <cellStyle name="Normal 2 2 10 22 3 5" xfId="8839" xr:uid="{00000000-0005-0000-0000-000087220000}"/>
    <cellStyle name="Normal 2 2 10 22 3 6" xfId="8840" xr:uid="{00000000-0005-0000-0000-000088220000}"/>
    <cellStyle name="Normal 2 2 10 22 3 7" xfId="8841" xr:uid="{00000000-0005-0000-0000-000089220000}"/>
    <cellStyle name="Normal 2 2 10 22 3 8" xfId="8842" xr:uid="{00000000-0005-0000-0000-00008A220000}"/>
    <cellStyle name="Normal 2 2 10 22 3 9" xfId="8843" xr:uid="{00000000-0005-0000-0000-00008B220000}"/>
    <cellStyle name="Normal 2 2 10 22 4" xfId="8844" xr:uid="{00000000-0005-0000-0000-00008C220000}"/>
    <cellStyle name="Normal 2 2 10 22 4 10" xfId="8845" xr:uid="{00000000-0005-0000-0000-00008D220000}"/>
    <cellStyle name="Normal 2 2 10 22 4 2" xfId="8846" xr:uid="{00000000-0005-0000-0000-00008E220000}"/>
    <cellStyle name="Normal 2 2 10 22 4 3" xfId="8847" xr:uid="{00000000-0005-0000-0000-00008F220000}"/>
    <cellStyle name="Normal 2 2 10 22 4 4" xfId="8848" xr:uid="{00000000-0005-0000-0000-000090220000}"/>
    <cellStyle name="Normal 2 2 10 22 4 5" xfId="8849" xr:uid="{00000000-0005-0000-0000-000091220000}"/>
    <cellStyle name="Normal 2 2 10 22 4 6" xfId="8850" xr:uid="{00000000-0005-0000-0000-000092220000}"/>
    <cellStyle name="Normal 2 2 10 22 4 7" xfId="8851" xr:uid="{00000000-0005-0000-0000-000093220000}"/>
    <cellStyle name="Normal 2 2 10 22 4 8" xfId="8852" xr:uid="{00000000-0005-0000-0000-000094220000}"/>
    <cellStyle name="Normal 2 2 10 22 4 9" xfId="8853" xr:uid="{00000000-0005-0000-0000-000095220000}"/>
    <cellStyle name="Normal 2 2 10 22 5" xfId="8854" xr:uid="{00000000-0005-0000-0000-000096220000}"/>
    <cellStyle name="Normal 2 2 10 22 5 10" xfId="8855" xr:uid="{00000000-0005-0000-0000-000097220000}"/>
    <cellStyle name="Normal 2 2 10 22 5 2" xfId="8856" xr:uid="{00000000-0005-0000-0000-000098220000}"/>
    <cellStyle name="Normal 2 2 10 22 5 3" xfId="8857" xr:uid="{00000000-0005-0000-0000-000099220000}"/>
    <cellStyle name="Normal 2 2 10 22 5 4" xfId="8858" xr:uid="{00000000-0005-0000-0000-00009A220000}"/>
    <cellStyle name="Normal 2 2 10 22 5 5" xfId="8859" xr:uid="{00000000-0005-0000-0000-00009B220000}"/>
    <cellStyle name="Normal 2 2 10 22 5 6" xfId="8860" xr:uid="{00000000-0005-0000-0000-00009C220000}"/>
    <cellStyle name="Normal 2 2 10 22 5 7" xfId="8861" xr:uid="{00000000-0005-0000-0000-00009D220000}"/>
    <cellStyle name="Normal 2 2 10 22 5 8" xfId="8862" xr:uid="{00000000-0005-0000-0000-00009E220000}"/>
    <cellStyle name="Normal 2 2 10 22 5 9" xfId="8863" xr:uid="{00000000-0005-0000-0000-00009F220000}"/>
    <cellStyle name="Normal 2 2 10 22 6" xfId="8864" xr:uid="{00000000-0005-0000-0000-0000A0220000}"/>
    <cellStyle name="Normal 2 2 10 22 7" xfId="8865" xr:uid="{00000000-0005-0000-0000-0000A1220000}"/>
    <cellStyle name="Normal 2 2 10 22 8" xfId="8866" xr:uid="{00000000-0005-0000-0000-0000A2220000}"/>
    <cellStyle name="Normal 2 2 10 22 9" xfId="8867" xr:uid="{00000000-0005-0000-0000-0000A3220000}"/>
    <cellStyle name="Normal 2 2 10 23" xfId="8868" xr:uid="{00000000-0005-0000-0000-0000A4220000}"/>
    <cellStyle name="Normal 2 2 10 23 10" xfId="8869" xr:uid="{00000000-0005-0000-0000-0000A5220000}"/>
    <cellStyle name="Normal 2 2 10 23 11" xfId="8870" xr:uid="{00000000-0005-0000-0000-0000A6220000}"/>
    <cellStyle name="Normal 2 2 10 23 12" xfId="8871" xr:uid="{00000000-0005-0000-0000-0000A7220000}"/>
    <cellStyle name="Normal 2 2 10 23 13" xfId="8872" xr:uid="{00000000-0005-0000-0000-0000A8220000}"/>
    <cellStyle name="Normal 2 2 10 23 14" xfId="8873" xr:uid="{00000000-0005-0000-0000-0000A9220000}"/>
    <cellStyle name="Normal 2 2 10 23 2" xfId="8874" xr:uid="{00000000-0005-0000-0000-0000AA220000}"/>
    <cellStyle name="Normal 2 2 10 23 2 10" xfId="8875" xr:uid="{00000000-0005-0000-0000-0000AB220000}"/>
    <cellStyle name="Normal 2 2 10 23 2 2" xfId="8876" xr:uid="{00000000-0005-0000-0000-0000AC220000}"/>
    <cellStyle name="Normal 2 2 10 23 2 3" xfId="8877" xr:uid="{00000000-0005-0000-0000-0000AD220000}"/>
    <cellStyle name="Normal 2 2 10 23 2 4" xfId="8878" xr:uid="{00000000-0005-0000-0000-0000AE220000}"/>
    <cellStyle name="Normal 2 2 10 23 2 5" xfId="8879" xr:uid="{00000000-0005-0000-0000-0000AF220000}"/>
    <cellStyle name="Normal 2 2 10 23 2 6" xfId="8880" xr:uid="{00000000-0005-0000-0000-0000B0220000}"/>
    <cellStyle name="Normal 2 2 10 23 2 7" xfId="8881" xr:uid="{00000000-0005-0000-0000-0000B1220000}"/>
    <cellStyle name="Normal 2 2 10 23 2 8" xfId="8882" xr:uid="{00000000-0005-0000-0000-0000B2220000}"/>
    <cellStyle name="Normal 2 2 10 23 2 9" xfId="8883" xr:uid="{00000000-0005-0000-0000-0000B3220000}"/>
    <cellStyle name="Normal 2 2 10 23 3" xfId="8884" xr:uid="{00000000-0005-0000-0000-0000B4220000}"/>
    <cellStyle name="Normal 2 2 10 23 3 10" xfId="8885" xr:uid="{00000000-0005-0000-0000-0000B5220000}"/>
    <cellStyle name="Normal 2 2 10 23 3 2" xfId="8886" xr:uid="{00000000-0005-0000-0000-0000B6220000}"/>
    <cellStyle name="Normal 2 2 10 23 3 3" xfId="8887" xr:uid="{00000000-0005-0000-0000-0000B7220000}"/>
    <cellStyle name="Normal 2 2 10 23 3 4" xfId="8888" xr:uid="{00000000-0005-0000-0000-0000B8220000}"/>
    <cellStyle name="Normal 2 2 10 23 3 5" xfId="8889" xr:uid="{00000000-0005-0000-0000-0000B9220000}"/>
    <cellStyle name="Normal 2 2 10 23 3 6" xfId="8890" xr:uid="{00000000-0005-0000-0000-0000BA220000}"/>
    <cellStyle name="Normal 2 2 10 23 3 7" xfId="8891" xr:uid="{00000000-0005-0000-0000-0000BB220000}"/>
    <cellStyle name="Normal 2 2 10 23 3 8" xfId="8892" xr:uid="{00000000-0005-0000-0000-0000BC220000}"/>
    <cellStyle name="Normal 2 2 10 23 3 9" xfId="8893" xr:uid="{00000000-0005-0000-0000-0000BD220000}"/>
    <cellStyle name="Normal 2 2 10 23 4" xfId="8894" xr:uid="{00000000-0005-0000-0000-0000BE220000}"/>
    <cellStyle name="Normal 2 2 10 23 4 10" xfId="8895" xr:uid="{00000000-0005-0000-0000-0000BF220000}"/>
    <cellStyle name="Normal 2 2 10 23 4 2" xfId="8896" xr:uid="{00000000-0005-0000-0000-0000C0220000}"/>
    <cellStyle name="Normal 2 2 10 23 4 3" xfId="8897" xr:uid="{00000000-0005-0000-0000-0000C1220000}"/>
    <cellStyle name="Normal 2 2 10 23 4 4" xfId="8898" xr:uid="{00000000-0005-0000-0000-0000C2220000}"/>
    <cellStyle name="Normal 2 2 10 23 4 5" xfId="8899" xr:uid="{00000000-0005-0000-0000-0000C3220000}"/>
    <cellStyle name="Normal 2 2 10 23 4 6" xfId="8900" xr:uid="{00000000-0005-0000-0000-0000C4220000}"/>
    <cellStyle name="Normal 2 2 10 23 4 7" xfId="8901" xr:uid="{00000000-0005-0000-0000-0000C5220000}"/>
    <cellStyle name="Normal 2 2 10 23 4 8" xfId="8902" xr:uid="{00000000-0005-0000-0000-0000C6220000}"/>
    <cellStyle name="Normal 2 2 10 23 4 9" xfId="8903" xr:uid="{00000000-0005-0000-0000-0000C7220000}"/>
    <cellStyle name="Normal 2 2 10 23 5" xfId="8904" xr:uid="{00000000-0005-0000-0000-0000C8220000}"/>
    <cellStyle name="Normal 2 2 10 23 5 10" xfId="8905" xr:uid="{00000000-0005-0000-0000-0000C9220000}"/>
    <cellStyle name="Normal 2 2 10 23 5 2" xfId="8906" xr:uid="{00000000-0005-0000-0000-0000CA220000}"/>
    <cellStyle name="Normal 2 2 10 23 5 3" xfId="8907" xr:uid="{00000000-0005-0000-0000-0000CB220000}"/>
    <cellStyle name="Normal 2 2 10 23 5 4" xfId="8908" xr:uid="{00000000-0005-0000-0000-0000CC220000}"/>
    <cellStyle name="Normal 2 2 10 23 5 5" xfId="8909" xr:uid="{00000000-0005-0000-0000-0000CD220000}"/>
    <cellStyle name="Normal 2 2 10 23 5 6" xfId="8910" xr:uid="{00000000-0005-0000-0000-0000CE220000}"/>
    <cellStyle name="Normal 2 2 10 23 5 7" xfId="8911" xr:uid="{00000000-0005-0000-0000-0000CF220000}"/>
    <cellStyle name="Normal 2 2 10 23 5 8" xfId="8912" xr:uid="{00000000-0005-0000-0000-0000D0220000}"/>
    <cellStyle name="Normal 2 2 10 23 5 9" xfId="8913" xr:uid="{00000000-0005-0000-0000-0000D1220000}"/>
    <cellStyle name="Normal 2 2 10 23 6" xfId="8914" xr:uid="{00000000-0005-0000-0000-0000D2220000}"/>
    <cellStyle name="Normal 2 2 10 23 7" xfId="8915" xr:uid="{00000000-0005-0000-0000-0000D3220000}"/>
    <cellStyle name="Normal 2 2 10 23 8" xfId="8916" xr:uid="{00000000-0005-0000-0000-0000D4220000}"/>
    <cellStyle name="Normal 2 2 10 23 9" xfId="8917" xr:uid="{00000000-0005-0000-0000-0000D5220000}"/>
    <cellStyle name="Normal 2 2 10 24" xfId="8918" xr:uid="{00000000-0005-0000-0000-0000D6220000}"/>
    <cellStyle name="Normal 2 2 10 24 10" xfId="8919" xr:uid="{00000000-0005-0000-0000-0000D7220000}"/>
    <cellStyle name="Normal 2 2 10 24 11" xfId="8920" xr:uid="{00000000-0005-0000-0000-0000D8220000}"/>
    <cellStyle name="Normal 2 2 10 24 12" xfId="8921" xr:uid="{00000000-0005-0000-0000-0000D9220000}"/>
    <cellStyle name="Normal 2 2 10 24 13" xfId="8922" xr:uid="{00000000-0005-0000-0000-0000DA220000}"/>
    <cellStyle name="Normal 2 2 10 24 14" xfId="8923" xr:uid="{00000000-0005-0000-0000-0000DB220000}"/>
    <cellStyle name="Normal 2 2 10 24 2" xfId="8924" xr:uid="{00000000-0005-0000-0000-0000DC220000}"/>
    <cellStyle name="Normal 2 2 10 24 2 10" xfId="8925" xr:uid="{00000000-0005-0000-0000-0000DD220000}"/>
    <cellStyle name="Normal 2 2 10 24 2 2" xfId="8926" xr:uid="{00000000-0005-0000-0000-0000DE220000}"/>
    <cellStyle name="Normal 2 2 10 24 2 3" xfId="8927" xr:uid="{00000000-0005-0000-0000-0000DF220000}"/>
    <cellStyle name="Normal 2 2 10 24 2 4" xfId="8928" xr:uid="{00000000-0005-0000-0000-0000E0220000}"/>
    <cellStyle name="Normal 2 2 10 24 2 5" xfId="8929" xr:uid="{00000000-0005-0000-0000-0000E1220000}"/>
    <cellStyle name="Normal 2 2 10 24 2 6" xfId="8930" xr:uid="{00000000-0005-0000-0000-0000E2220000}"/>
    <cellStyle name="Normal 2 2 10 24 2 7" xfId="8931" xr:uid="{00000000-0005-0000-0000-0000E3220000}"/>
    <cellStyle name="Normal 2 2 10 24 2 8" xfId="8932" xr:uid="{00000000-0005-0000-0000-0000E4220000}"/>
    <cellStyle name="Normal 2 2 10 24 2 9" xfId="8933" xr:uid="{00000000-0005-0000-0000-0000E5220000}"/>
    <cellStyle name="Normal 2 2 10 24 3" xfId="8934" xr:uid="{00000000-0005-0000-0000-0000E6220000}"/>
    <cellStyle name="Normal 2 2 10 24 3 10" xfId="8935" xr:uid="{00000000-0005-0000-0000-0000E7220000}"/>
    <cellStyle name="Normal 2 2 10 24 3 2" xfId="8936" xr:uid="{00000000-0005-0000-0000-0000E8220000}"/>
    <cellStyle name="Normal 2 2 10 24 3 3" xfId="8937" xr:uid="{00000000-0005-0000-0000-0000E9220000}"/>
    <cellStyle name="Normal 2 2 10 24 3 4" xfId="8938" xr:uid="{00000000-0005-0000-0000-0000EA220000}"/>
    <cellStyle name="Normal 2 2 10 24 3 5" xfId="8939" xr:uid="{00000000-0005-0000-0000-0000EB220000}"/>
    <cellStyle name="Normal 2 2 10 24 3 6" xfId="8940" xr:uid="{00000000-0005-0000-0000-0000EC220000}"/>
    <cellStyle name="Normal 2 2 10 24 3 7" xfId="8941" xr:uid="{00000000-0005-0000-0000-0000ED220000}"/>
    <cellStyle name="Normal 2 2 10 24 3 8" xfId="8942" xr:uid="{00000000-0005-0000-0000-0000EE220000}"/>
    <cellStyle name="Normal 2 2 10 24 3 9" xfId="8943" xr:uid="{00000000-0005-0000-0000-0000EF220000}"/>
    <cellStyle name="Normal 2 2 10 24 4" xfId="8944" xr:uid="{00000000-0005-0000-0000-0000F0220000}"/>
    <cellStyle name="Normal 2 2 10 24 4 10" xfId="8945" xr:uid="{00000000-0005-0000-0000-0000F1220000}"/>
    <cellStyle name="Normal 2 2 10 24 4 2" xfId="8946" xr:uid="{00000000-0005-0000-0000-0000F2220000}"/>
    <cellStyle name="Normal 2 2 10 24 4 3" xfId="8947" xr:uid="{00000000-0005-0000-0000-0000F3220000}"/>
    <cellStyle name="Normal 2 2 10 24 4 4" xfId="8948" xr:uid="{00000000-0005-0000-0000-0000F4220000}"/>
    <cellStyle name="Normal 2 2 10 24 4 5" xfId="8949" xr:uid="{00000000-0005-0000-0000-0000F5220000}"/>
    <cellStyle name="Normal 2 2 10 24 4 6" xfId="8950" xr:uid="{00000000-0005-0000-0000-0000F6220000}"/>
    <cellStyle name="Normal 2 2 10 24 4 7" xfId="8951" xr:uid="{00000000-0005-0000-0000-0000F7220000}"/>
    <cellStyle name="Normal 2 2 10 24 4 8" xfId="8952" xr:uid="{00000000-0005-0000-0000-0000F8220000}"/>
    <cellStyle name="Normal 2 2 10 24 4 9" xfId="8953" xr:uid="{00000000-0005-0000-0000-0000F9220000}"/>
    <cellStyle name="Normal 2 2 10 24 5" xfId="8954" xr:uid="{00000000-0005-0000-0000-0000FA220000}"/>
    <cellStyle name="Normal 2 2 10 24 5 10" xfId="8955" xr:uid="{00000000-0005-0000-0000-0000FB220000}"/>
    <cellStyle name="Normal 2 2 10 24 5 2" xfId="8956" xr:uid="{00000000-0005-0000-0000-0000FC220000}"/>
    <cellStyle name="Normal 2 2 10 24 5 3" xfId="8957" xr:uid="{00000000-0005-0000-0000-0000FD220000}"/>
    <cellStyle name="Normal 2 2 10 24 5 4" xfId="8958" xr:uid="{00000000-0005-0000-0000-0000FE220000}"/>
    <cellStyle name="Normal 2 2 10 24 5 5" xfId="8959" xr:uid="{00000000-0005-0000-0000-0000FF220000}"/>
    <cellStyle name="Normal 2 2 10 24 5 6" xfId="8960" xr:uid="{00000000-0005-0000-0000-000000230000}"/>
    <cellStyle name="Normal 2 2 10 24 5 7" xfId="8961" xr:uid="{00000000-0005-0000-0000-000001230000}"/>
    <cellStyle name="Normal 2 2 10 24 5 8" xfId="8962" xr:uid="{00000000-0005-0000-0000-000002230000}"/>
    <cellStyle name="Normal 2 2 10 24 5 9" xfId="8963" xr:uid="{00000000-0005-0000-0000-000003230000}"/>
    <cellStyle name="Normal 2 2 10 24 6" xfId="8964" xr:uid="{00000000-0005-0000-0000-000004230000}"/>
    <cellStyle name="Normal 2 2 10 24 7" xfId="8965" xr:uid="{00000000-0005-0000-0000-000005230000}"/>
    <cellStyle name="Normal 2 2 10 24 8" xfId="8966" xr:uid="{00000000-0005-0000-0000-000006230000}"/>
    <cellStyle name="Normal 2 2 10 24 9" xfId="8967" xr:uid="{00000000-0005-0000-0000-000007230000}"/>
    <cellStyle name="Normal 2 2 10 25" xfId="8968" xr:uid="{00000000-0005-0000-0000-000008230000}"/>
    <cellStyle name="Normal 2 2 10 25 10" xfId="8969" xr:uid="{00000000-0005-0000-0000-000009230000}"/>
    <cellStyle name="Normal 2 2 10 25 11" xfId="8970" xr:uid="{00000000-0005-0000-0000-00000A230000}"/>
    <cellStyle name="Normal 2 2 10 25 12" xfId="8971" xr:uid="{00000000-0005-0000-0000-00000B230000}"/>
    <cellStyle name="Normal 2 2 10 25 13" xfId="8972" xr:uid="{00000000-0005-0000-0000-00000C230000}"/>
    <cellStyle name="Normal 2 2 10 25 14" xfId="8973" xr:uid="{00000000-0005-0000-0000-00000D230000}"/>
    <cellStyle name="Normal 2 2 10 25 2" xfId="8974" xr:uid="{00000000-0005-0000-0000-00000E230000}"/>
    <cellStyle name="Normal 2 2 10 25 2 10" xfId="8975" xr:uid="{00000000-0005-0000-0000-00000F230000}"/>
    <cellStyle name="Normal 2 2 10 25 2 2" xfId="8976" xr:uid="{00000000-0005-0000-0000-000010230000}"/>
    <cellStyle name="Normal 2 2 10 25 2 3" xfId="8977" xr:uid="{00000000-0005-0000-0000-000011230000}"/>
    <cellStyle name="Normal 2 2 10 25 2 4" xfId="8978" xr:uid="{00000000-0005-0000-0000-000012230000}"/>
    <cellStyle name="Normal 2 2 10 25 2 5" xfId="8979" xr:uid="{00000000-0005-0000-0000-000013230000}"/>
    <cellStyle name="Normal 2 2 10 25 2 6" xfId="8980" xr:uid="{00000000-0005-0000-0000-000014230000}"/>
    <cellStyle name="Normal 2 2 10 25 2 7" xfId="8981" xr:uid="{00000000-0005-0000-0000-000015230000}"/>
    <cellStyle name="Normal 2 2 10 25 2 8" xfId="8982" xr:uid="{00000000-0005-0000-0000-000016230000}"/>
    <cellStyle name="Normal 2 2 10 25 2 9" xfId="8983" xr:uid="{00000000-0005-0000-0000-000017230000}"/>
    <cellStyle name="Normal 2 2 10 25 3" xfId="8984" xr:uid="{00000000-0005-0000-0000-000018230000}"/>
    <cellStyle name="Normal 2 2 10 25 3 10" xfId="8985" xr:uid="{00000000-0005-0000-0000-000019230000}"/>
    <cellStyle name="Normal 2 2 10 25 3 2" xfId="8986" xr:uid="{00000000-0005-0000-0000-00001A230000}"/>
    <cellStyle name="Normal 2 2 10 25 3 3" xfId="8987" xr:uid="{00000000-0005-0000-0000-00001B230000}"/>
    <cellStyle name="Normal 2 2 10 25 3 4" xfId="8988" xr:uid="{00000000-0005-0000-0000-00001C230000}"/>
    <cellStyle name="Normal 2 2 10 25 3 5" xfId="8989" xr:uid="{00000000-0005-0000-0000-00001D230000}"/>
    <cellStyle name="Normal 2 2 10 25 3 6" xfId="8990" xr:uid="{00000000-0005-0000-0000-00001E230000}"/>
    <cellStyle name="Normal 2 2 10 25 3 7" xfId="8991" xr:uid="{00000000-0005-0000-0000-00001F230000}"/>
    <cellStyle name="Normal 2 2 10 25 3 8" xfId="8992" xr:uid="{00000000-0005-0000-0000-000020230000}"/>
    <cellStyle name="Normal 2 2 10 25 3 9" xfId="8993" xr:uid="{00000000-0005-0000-0000-000021230000}"/>
    <cellStyle name="Normal 2 2 10 25 4" xfId="8994" xr:uid="{00000000-0005-0000-0000-000022230000}"/>
    <cellStyle name="Normal 2 2 10 25 4 10" xfId="8995" xr:uid="{00000000-0005-0000-0000-000023230000}"/>
    <cellStyle name="Normal 2 2 10 25 4 2" xfId="8996" xr:uid="{00000000-0005-0000-0000-000024230000}"/>
    <cellStyle name="Normal 2 2 10 25 4 3" xfId="8997" xr:uid="{00000000-0005-0000-0000-000025230000}"/>
    <cellStyle name="Normal 2 2 10 25 4 4" xfId="8998" xr:uid="{00000000-0005-0000-0000-000026230000}"/>
    <cellStyle name="Normal 2 2 10 25 4 5" xfId="8999" xr:uid="{00000000-0005-0000-0000-000027230000}"/>
    <cellStyle name="Normal 2 2 10 25 4 6" xfId="9000" xr:uid="{00000000-0005-0000-0000-000028230000}"/>
    <cellStyle name="Normal 2 2 10 25 4 7" xfId="9001" xr:uid="{00000000-0005-0000-0000-000029230000}"/>
    <cellStyle name="Normal 2 2 10 25 4 8" xfId="9002" xr:uid="{00000000-0005-0000-0000-00002A230000}"/>
    <cellStyle name="Normal 2 2 10 25 4 9" xfId="9003" xr:uid="{00000000-0005-0000-0000-00002B230000}"/>
    <cellStyle name="Normal 2 2 10 25 5" xfId="9004" xr:uid="{00000000-0005-0000-0000-00002C230000}"/>
    <cellStyle name="Normal 2 2 10 25 5 10" xfId="9005" xr:uid="{00000000-0005-0000-0000-00002D230000}"/>
    <cellStyle name="Normal 2 2 10 25 5 2" xfId="9006" xr:uid="{00000000-0005-0000-0000-00002E230000}"/>
    <cellStyle name="Normal 2 2 10 25 5 3" xfId="9007" xr:uid="{00000000-0005-0000-0000-00002F230000}"/>
    <cellStyle name="Normal 2 2 10 25 5 4" xfId="9008" xr:uid="{00000000-0005-0000-0000-000030230000}"/>
    <cellStyle name="Normal 2 2 10 25 5 5" xfId="9009" xr:uid="{00000000-0005-0000-0000-000031230000}"/>
    <cellStyle name="Normal 2 2 10 25 5 6" xfId="9010" xr:uid="{00000000-0005-0000-0000-000032230000}"/>
    <cellStyle name="Normal 2 2 10 25 5 7" xfId="9011" xr:uid="{00000000-0005-0000-0000-000033230000}"/>
    <cellStyle name="Normal 2 2 10 25 5 8" xfId="9012" xr:uid="{00000000-0005-0000-0000-000034230000}"/>
    <cellStyle name="Normal 2 2 10 25 5 9" xfId="9013" xr:uid="{00000000-0005-0000-0000-000035230000}"/>
    <cellStyle name="Normal 2 2 10 25 6" xfId="9014" xr:uid="{00000000-0005-0000-0000-000036230000}"/>
    <cellStyle name="Normal 2 2 10 25 7" xfId="9015" xr:uid="{00000000-0005-0000-0000-000037230000}"/>
    <cellStyle name="Normal 2 2 10 25 8" xfId="9016" xr:uid="{00000000-0005-0000-0000-000038230000}"/>
    <cellStyle name="Normal 2 2 10 25 9" xfId="9017" xr:uid="{00000000-0005-0000-0000-000039230000}"/>
    <cellStyle name="Normal 2 2 10 26" xfId="9018" xr:uid="{00000000-0005-0000-0000-00003A230000}"/>
    <cellStyle name="Normal 2 2 10 26 10" xfId="9019" xr:uid="{00000000-0005-0000-0000-00003B230000}"/>
    <cellStyle name="Normal 2 2 10 26 11" xfId="9020" xr:uid="{00000000-0005-0000-0000-00003C230000}"/>
    <cellStyle name="Normal 2 2 10 26 12" xfId="9021" xr:uid="{00000000-0005-0000-0000-00003D230000}"/>
    <cellStyle name="Normal 2 2 10 26 13" xfId="9022" xr:uid="{00000000-0005-0000-0000-00003E230000}"/>
    <cellStyle name="Normal 2 2 10 26 14" xfId="9023" xr:uid="{00000000-0005-0000-0000-00003F230000}"/>
    <cellStyle name="Normal 2 2 10 26 2" xfId="9024" xr:uid="{00000000-0005-0000-0000-000040230000}"/>
    <cellStyle name="Normal 2 2 10 26 2 10" xfId="9025" xr:uid="{00000000-0005-0000-0000-000041230000}"/>
    <cellStyle name="Normal 2 2 10 26 2 2" xfId="9026" xr:uid="{00000000-0005-0000-0000-000042230000}"/>
    <cellStyle name="Normal 2 2 10 26 2 3" xfId="9027" xr:uid="{00000000-0005-0000-0000-000043230000}"/>
    <cellStyle name="Normal 2 2 10 26 2 4" xfId="9028" xr:uid="{00000000-0005-0000-0000-000044230000}"/>
    <cellStyle name="Normal 2 2 10 26 2 5" xfId="9029" xr:uid="{00000000-0005-0000-0000-000045230000}"/>
    <cellStyle name="Normal 2 2 10 26 2 6" xfId="9030" xr:uid="{00000000-0005-0000-0000-000046230000}"/>
    <cellStyle name="Normal 2 2 10 26 2 7" xfId="9031" xr:uid="{00000000-0005-0000-0000-000047230000}"/>
    <cellStyle name="Normal 2 2 10 26 2 8" xfId="9032" xr:uid="{00000000-0005-0000-0000-000048230000}"/>
    <cellStyle name="Normal 2 2 10 26 2 9" xfId="9033" xr:uid="{00000000-0005-0000-0000-000049230000}"/>
    <cellStyle name="Normal 2 2 10 26 3" xfId="9034" xr:uid="{00000000-0005-0000-0000-00004A230000}"/>
    <cellStyle name="Normal 2 2 10 26 3 10" xfId="9035" xr:uid="{00000000-0005-0000-0000-00004B230000}"/>
    <cellStyle name="Normal 2 2 10 26 3 2" xfId="9036" xr:uid="{00000000-0005-0000-0000-00004C230000}"/>
    <cellStyle name="Normal 2 2 10 26 3 3" xfId="9037" xr:uid="{00000000-0005-0000-0000-00004D230000}"/>
    <cellStyle name="Normal 2 2 10 26 3 4" xfId="9038" xr:uid="{00000000-0005-0000-0000-00004E230000}"/>
    <cellStyle name="Normal 2 2 10 26 3 5" xfId="9039" xr:uid="{00000000-0005-0000-0000-00004F230000}"/>
    <cellStyle name="Normal 2 2 10 26 3 6" xfId="9040" xr:uid="{00000000-0005-0000-0000-000050230000}"/>
    <cellStyle name="Normal 2 2 10 26 3 7" xfId="9041" xr:uid="{00000000-0005-0000-0000-000051230000}"/>
    <cellStyle name="Normal 2 2 10 26 3 8" xfId="9042" xr:uid="{00000000-0005-0000-0000-000052230000}"/>
    <cellStyle name="Normal 2 2 10 26 3 9" xfId="9043" xr:uid="{00000000-0005-0000-0000-000053230000}"/>
    <cellStyle name="Normal 2 2 10 26 4" xfId="9044" xr:uid="{00000000-0005-0000-0000-000054230000}"/>
    <cellStyle name="Normal 2 2 10 26 4 10" xfId="9045" xr:uid="{00000000-0005-0000-0000-000055230000}"/>
    <cellStyle name="Normal 2 2 10 26 4 2" xfId="9046" xr:uid="{00000000-0005-0000-0000-000056230000}"/>
    <cellStyle name="Normal 2 2 10 26 4 3" xfId="9047" xr:uid="{00000000-0005-0000-0000-000057230000}"/>
    <cellStyle name="Normal 2 2 10 26 4 4" xfId="9048" xr:uid="{00000000-0005-0000-0000-000058230000}"/>
    <cellStyle name="Normal 2 2 10 26 4 5" xfId="9049" xr:uid="{00000000-0005-0000-0000-000059230000}"/>
    <cellStyle name="Normal 2 2 10 26 4 6" xfId="9050" xr:uid="{00000000-0005-0000-0000-00005A230000}"/>
    <cellStyle name="Normal 2 2 10 26 4 7" xfId="9051" xr:uid="{00000000-0005-0000-0000-00005B230000}"/>
    <cellStyle name="Normal 2 2 10 26 4 8" xfId="9052" xr:uid="{00000000-0005-0000-0000-00005C230000}"/>
    <cellStyle name="Normal 2 2 10 26 4 9" xfId="9053" xr:uid="{00000000-0005-0000-0000-00005D230000}"/>
    <cellStyle name="Normal 2 2 10 26 5" xfId="9054" xr:uid="{00000000-0005-0000-0000-00005E230000}"/>
    <cellStyle name="Normal 2 2 10 26 5 10" xfId="9055" xr:uid="{00000000-0005-0000-0000-00005F230000}"/>
    <cellStyle name="Normal 2 2 10 26 5 2" xfId="9056" xr:uid="{00000000-0005-0000-0000-000060230000}"/>
    <cellStyle name="Normal 2 2 10 26 5 3" xfId="9057" xr:uid="{00000000-0005-0000-0000-000061230000}"/>
    <cellStyle name="Normal 2 2 10 26 5 4" xfId="9058" xr:uid="{00000000-0005-0000-0000-000062230000}"/>
    <cellStyle name="Normal 2 2 10 26 5 5" xfId="9059" xr:uid="{00000000-0005-0000-0000-000063230000}"/>
    <cellStyle name="Normal 2 2 10 26 5 6" xfId="9060" xr:uid="{00000000-0005-0000-0000-000064230000}"/>
    <cellStyle name="Normal 2 2 10 26 5 7" xfId="9061" xr:uid="{00000000-0005-0000-0000-000065230000}"/>
    <cellStyle name="Normal 2 2 10 26 5 8" xfId="9062" xr:uid="{00000000-0005-0000-0000-000066230000}"/>
    <cellStyle name="Normal 2 2 10 26 5 9" xfId="9063" xr:uid="{00000000-0005-0000-0000-000067230000}"/>
    <cellStyle name="Normal 2 2 10 26 6" xfId="9064" xr:uid="{00000000-0005-0000-0000-000068230000}"/>
    <cellStyle name="Normal 2 2 10 26 7" xfId="9065" xr:uid="{00000000-0005-0000-0000-000069230000}"/>
    <cellStyle name="Normal 2 2 10 26 8" xfId="9066" xr:uid="{00000000-0005-0000-0000-00006A230000}"/>
    <cellStyle name="Normal 2 2 10 26 9" xfId="9067" xr:uid="{00000000-0005-0000-0000-00006B230000}"/>
    <cellStyle name="Normal 2 2 10 27" xfId="9068" xr:uid="{00000000-0005-0000-0000-00006C230000}"/>
    <cellStyle name="Normal 2 2 10 27 10" xfId="9069" xr:uid="{00000000-0005-0000-0000-00006D230000}"/>
    <cellStyle name="Normal 2 2 10 27 11" xfId="9070" xr:uid="{00000000-0005-0000-0000-00006E230000}"/>
    <cellStyle name="Normal 2 2 10 27 12" xfId="9071" xr:uid="{00000000-0005-0000-0000-00006F230000}"/>
    <cellStyle name="Normal 2 2 10 27 13" xfId="9072" xr:uid="{00000000-0005-0000-0000-000070230000}"/>
    <cellStyle name="Normal 2 2 10 27 14" xfId="9073" xr:uid="{00000000-0005-0000-0000-000071230000}"/>
    <cellStyle name="Normal 2 2 10 27 2" xfId="9074" xr:uid="{00000000-0005-0000-0000-000072230000}"/>
    <cellStyle name="Normal 2 2 10 27 2 10" xfId="9075" xr:uid="{00000000-0005-0000-0000-000073230000}"/>
    <cellStyle name="Normal 2 2 10 27 2 2" xfId="9076" xr:uid="{00000000-0005-0000-0000-000074230000}"/>
    <cellStyle name="Normal 2 2 10 27 2 3" xfId="9077" xr:uid="{00000000-0005-0000-0000-000075230000}"/>
    <cellStyle name="Normal 2 2 10 27 2 4" xfId="9078" xr:uid="{00000000-0005-0000-0000-000076230000}"/>
    <cellStyle name="Normal 2 2 10 27 2 5" xfId="9079" xr:uid="{00000000-0005-0000-0000-000077230000}"/>
    <cellStyle name="Normal 2 2 10 27 2 6" xfId="9080" xr:uid="{00000000-0005-0000-0000-000078230000}"/>
    <cellStyle name="Normal 2 2 10 27 2 7" xfId="9081" xr:uid="{00000000-0005-0000-0000-000079230000}"/>
    <cellStyle name="Normal 2 2 10 27 2 8" xfId="9082" xr:uid="{00000000-0005-0000-0000-00007A230000}"/>
    <cellStyle name="Normal 2 2 10 27 2 9" xfId="9083" xr:uid="{00000000-0005-0000-0000-00007B230000}"/>
    <cellStyle name="Normal 2 2 10 27 3" xfId="9084" xr:uid="{00000000-0005-0000-0000-00007C230000}"/>
    <cellStyle name="Normal 2 2 10 27 3 10" xfId="9085" xr:uid="{00000000-0005-0000-0000-00007D230000}"/>
    <cellStyle name="Normal 2 2 10 27 3 2" xfId="9086" xr:uid="{00000000-0005-0000-0000-00007E230000}"/>
    <cellStyle name="Normal 2 2 10 27 3 3" xfId="9087" xr:uid="{00000000-0005-0000-0000-00007F230000}"/>
    <cellStyle name="Normal 2 2 10 27 3 4" xfId="9088" xr:uid="{00000000-0005-0000-0000-000080230000}"/>
    <cellStyle name="Normal 2 2 10 27 3 5" xfId="9089" xr:uid="{00000000-0005-0000-0000-000081230000}"/>
    <cellStyle name="Normal 2 2 10 27 3 6" xfId="9090" xr:uid="{00000000-0005-0000-0000-000082230000}"/>
    <cellStyle name="Normal 2 2 10 27 3 7" xfId="9091" xr:uid="{00000000-0005-0000-0000-000083230000}"/>
    <cellStyle name="Normal 2 2 10 27 3 8" xfId="9092" xr:uid="{00000000-0005-0000-0000-000084230000}"/>
    <cellStyle name="Normal 2 2 10 27 3 9" xfId="9093" xr:uid="{00000000-0005-0000-0000-000085230000}"/>
    <cellStyle name="Normal 2 2 10 27 4" xfId="9094" xr:uid="{00000000-0005-0000-0000-000086230000}"/>
    <cellStyle name="Normal 2 2 10 27 4 10" xfId="9095" xr:uid="{00000000-0005-0000-0000-000087230000}"/>
    <cellStyle name="Normal 2 2 10 27 4 2" xfId="9096" xr:uid="{00000000-0005-0000-0000-000088230000}"/>
    <cellStyle name="Normal 2 2 10 27 4 3" xfId="9097" xr:uid="{00000000-0005-0000-0000-000089230000}"/>
    <cellStyle name="Normal 2 2 10 27 4 4" xfId="9098" xr:uid="{00000000-0005-0000-0000-00008A230000}"/>
    <cellStyle name="Normal 2 2 10 27 4 5" xfId="9099" xr:uid="{00000000-0005-0000-0000-00008B230000}"/>
    <cellStyle name="Normal 2 2 10 27 4 6" xfId="9100" xr:uid="{00000000-0005-0000-0000-00008C230000}"/>
    <cellStyle name="Normal 2 2 10 27 4 7" xfId="9101" xr:uid="{00000000-0005-0000-0000-00008D230000}"/>
    <cellStyle name="Normal 2 2 10 27 4 8" xfId="9102" xr:uid="{00000000-0005-0000-0000-00008E230000}"/>
    <cellStyle name="Normal 2 2 10 27 4 9" xfId="9103" xr:uid="{00000000-0005-0000-0000-00008F230000}"/>
    <cellStyle name="Normal 2 2 10 27 5" xfId="9104" xr:uid="{00000000-0005-0000-0000-000090230000}"/>
    <cellStyle name="Normal 2 2 10 27 5 10" xfId="9105" xr:uid="{00000000-0005-0000-0000-000091230000}"/>
    <cellStyle name="Normal 2 2 10 27 5 2" xfId="9106" xr:uid="{00000000-0005-0000-0000-000092230000}"/>
    <cellStyle name="Normal 2 2 10 27 5 3" xfId="9107" xr:uid="{00000000-0005-0000-0000-000093230000}"/>
    <cellStyle name="Normal 2 2 10 27 5 4" xfId="9108" xr:uid="{00000000-0005-0000-0000-000094230000}"/>
    <cellStyle name="Normal 2 2 10 27 5 5" xfId="9109" xr:uid="{00000000-0005-0000-0000-000095230000}"/>
    <cellStyle name="Normal 2 2 10 27 5 6" xfId="9110" xr:uid="{00000000-0005-0000-0000-000096230000}"/>
    <cellStyle name="Normal 2 2 10 27 5 7" xfId="9111" xr:uid="{00000000-0005-0000-0000-000097230000}"/>
    <cellStyle name="Normal 2 2 10 27 5 8" xfId="9112" xr:uid="{00000000-0005-0000-0000-000098230000}"/>
    <cellStyle name="Normal 2 2 10 27 5 9" xfId="9113" xr:uid="{00000000-0005-0000-0000-000099230000}"/>
    <cellStyle name="Normal 2 2 10 27 6" xfId="9114" xr:uid="{00000000-0005-0000-0000-00009A230000}"/>
    <cellStyle name="Normal 2 2 10 27 7" xfId="9115" xr:uid="{00000000-0005-0000-0000-00009B230000}"/>
    <cellStyle name="Normal 2 2 10 27 8" xfId="9116" xr:uid="{00000000-0005-0000-0000-00009C230000}"/>
    <cellStyle name="Normal 2 2 10 27 9" xfId="9117" xr:uid="{00000000-0005-0000-0000-00009D230000}"/>
    <cellStyle name="Normal 2 2 10 28" xfId="9118" xr:uid="{00000000-0005-0000-0000-00009E230000}"/>
    <cellStyle name="Normal 2 2 10 28 10" xfId="9119" xr:uid="{00000000-0005-0000-0000-00009F230000}"/>
    <cellStyle name="Normal 2 2 10 28 11" xfId="9120" xr:uid="{00000000-0005-0000-0000-0000A0230000}"/>
    <cellStyle name="Normal 2 2 10 28 12" xfId="9121" xr:uid="{00000000-0005-0000-0000-0000A1230000}"/>
    <cellStyle name="Normal 2 2 10 28 13" xfId="9122" xr:uid="{00000000-0005-0000-0000-0000A2230000}"/>
    <cellStyle name="Normal 2 2 10 28 14" xfId="9123" xr:uid="{00000000-0005-0000-0000-0000A3230000}"/>
    <cellStyle name="Normal 2 2 10 28 2" xfId="9124" xr:uid="{00000000-0005-0000-0000-0000A4230000}"/>
    <cellStyle name="Normal 2 2 10 28 2 10" xfId="9125" xr:uid="{00000000-0005-0000-0000-0000A5230000}"/>
    <cellStyle name="Normal 2 2 10 28 2 2" xfId="9126" xr:uid="{00000000-0005-0000-0000-0000A6230000}"/>
    <cellStyle name="Normal 2 2 10 28 2 3" xfId="9127" xr:uid="{00000000-0005-0000-0000-0000A7230000}"/>
    <cellStyle name="Normal 2 2 10 28 2 4" xfId="9128" xr:uid="{00000000-0005-0000-0000-0000A8230000}"/>
    <cellStyle name="Normal 2 2 10 28 2 5" xfId="9129" xr:uid="{00000000-0005-0000-0000-0000A9230000}"/>
    <cellStyle name="Normal 2 2 10 28 2 6" xfId="9130" xr:uid="{00000000-0005-0000-0000-0000AA230000}"/>
    <cellStyle name="Normal 2 2 10 28 2 7" xfId="9131" xr:uid="{00000000-0005-0000-0000-0000AB230000}"/>
    <cellStyle name="Normal 2 2 10 28 2 8" xfId="9132" xr:uid="{00000000-0005-0000-0000-0000AC230000}"/>
    <cellStyle name="Normal 2 2 10 28 2 9" xfId="9133" xr:uid="{00000000-0005-0000-0000-0000AD230000}"/>
    <cellStyle name="Normal 2 2 10 28 3" xfId="9134" xr:uid="{00000000-0005-0000-0000-0000AE230000}"/>
    <cellStyle name="Normal 2 2 10 28 3 10" xfId="9135" xr:uid="{00000000-0005-0000-0000-0000AF230000}"/>
    <cellStyle name="Normal 2 2 10 28 3 2" xfId="9136" xr:uid="{00000000-0005-0000-0000-0000B0230000}"/>
    <cellStyle name="Normal 2 2 10 28 3 3" xfId="9137" xr:uid="{00000000-0005-0000-0000-0000B1230000}"/>
    <cellStyle name="Normal 2 2 10 28 3 4" xfId="9138" xr:uid="{00000000-0005-0000-0000-0000B2230000}"/>
    <cellStyle name="Normal 2 2 10 28 3 5" xfId="9139" xr:uid="{00000000-0005-0000-0000-0000B3230000}"/>
    <cellStyle name="Normal 2 2 10 28 3 6" xfId="9140" xr:uid="{00000000-0005-0000-0000-0000B4230000}"/>
    <cellStyle name="Normal 2 2 10 28 3 7" xfId="9141" xr:uid="{00000000-0005-0000-0000-0000B5230000}"/>
    <cellStyle name="Normal 2 2 10 28 3 8" xfId="9142" xr:uid="{00000000-0005-0000-0000-0000B6230000}"/>
    <cellStyle name="Normal 2 2 10 28 3 9" xfId="9143" xr:uid="{00000000-0005-0000-0000-0000B7230000}"/>
    <cellStyle name="Normal 2 2 10 28 4" xfId="9144" xr:uid="{00000000-0005-0000-0000-0000B8230000}"/>
    <cellStyle name="Normal 2 2 10 28 4 10" xfId="9145" xr:uid="{00000000-0005-0000-0000-0000B9230000}"/>
    <cellStyle name="Normal 2 2 10 28 4 2" xfId="9146" xr:uid="{00000000-0005-0000-0000-0000BA230000}"/>
    <cellStyle name="Normal 2 2 10 28 4 3" xfId="9147" xr:uid="{00000000-0005-0000-0000-0000BB230000}"/>
    <cellStyle name="Normal 2 2 10 28 4 4" xfId="9148" xr:uid="{00000000-0005-0000-0000-0000BC230000}"/>
    <cellStyle name="Normal 2 2 10 28 4 5" xfId="9149" xr:uid="{00000000-0005-0000-0000-0000BD230000}"/>
    <cellStyle name="Normal 2 2 10 28 4 6" xfId="9150" xr:uid="{00000000-0005-0000-0000-0000BE230000}"/>
    <cellStyle name="Normal 2 2 10 28 4 7" xfId="9151" xr:uid="{00000000-0005-0000-0000-0000BF230000}"/>
    <cellStyle name="Normal 2 2 10 28 4 8" xfId="9152" xr:uid="{00000000-0005-0000-0000-0000C0230000}"/>
    <cellStyle name="Normal 2 2 10 28 4 9" xfId="9153" xr:uid="{00000000-0005-0000-0000-0000C1230000}"/>
    <cellStyle name="Normal 2 2 10 28 5" xfId="9154" xr:uid="{00000000-0005-0000-0000-0000C2230000}"/>
    <cellStyle name="Normal 2 2 10 28 5 10" xfId="9155" xr:uid="{00000000-0005-0000-0000-0000C3230000}"/>
    <cellStyle name="Normal 2 2 10 28 5 2" xfId="9156" xr:uid="{00000000-0005-0000-0000-0000C4230000}"/>
    <cellStyle name="Normal 2 2 10 28 5 3" xfId="9157" xr:uid="{00000000-0005-0000-0000-0000C5230000}"/>
    <cellStyle name="Normal 2 2 10 28 5 4" xfId="9158" xr:uid="{00000000-0005-0000-0000-0000C6230000}"/>
    <cellStyle name="Normal 2 2 10 28 5 5" xfId="9159" xr:uid="{00000000-0005-0000-0000-0000C7230000}"/>
    <cellStyle name="Normal 2 2 10 28 5 6" xfId="9160" xr:uid="{00000000-0005-0000-0000-0000C8230000}"/>
    <cellStyle name="Normal 2 2 10 28 5 7" xfId="9161" xr:uid="{00000000-0005-0000-0000-0000C9230000}"/>
    <cellStyle name="Normal 2 2 10 28 5 8" xfId="9162" xr:uid="{00000000-0005-0000-0000-0000CA230000}"/>
    <cellStyle name="Normal 2 2 10 28 5 9" xfId="9163" xr:uid="{00000000-0005-0000-0000-0000CB230000}"/>
    <cellStyle name="Normal 2 2 10 28 6" xfId="9164" xr:uid="{00000000-0005-0000-0000-0000CC230000}"/>
    <cellStyle name="Normal 2 2 10 28 7" xfId="9165" xr:uid="{00000000-0005-0000-0000-0000CD230000}"/>
    <cellStyle name="Normal 2 2 10 28 8" xfId="9166" xr:uid="{00000000-0005-0000-0000-0000CE230000}"/>
    <cellStyle name="Normal 2 2 10 28 9" xfId="9167" xr:uid="{00000000-0005-0000-0000-0000CF230000}"/>
    <cellStyle name="Normal 2 2 10 29" xfId="9168" xr:uid="{00000000-0005-0000-0000-0000D0230000}"/>
    <cellStyle name="Normal 2 2 10 29 10" xfId="9169" xr:uid="{00000000-0005-0000-0000-0000D1230000}"/>
    <cellStyle name="Normal 2 2 10 29 11" xfId="9170" xr:uid="{00000000-0005-0000-0000-0000D2230000}"/>
    <cellStyle name="Normal 2 2 10 29 12" xfId="9171" xr:uid="{00000000-0005-0000-0000-0000D3230000}"/>
    <cellStyle name="Normal 2 2 10 29 13" xfId="9172" xr:uid="{00000000-0005-0000-0000-0000D4230000}"/>
    <cellStyle name="Normal 2 2 10 29 14" xfId="9173" xr:uid="{00000000-0005-0000-0000-0000D5230000}"/>
    <cellStyle name="Normal 2 2 10 29 2" xfId="9174" xr:uid="{00000000-0005-0000-0000-0000D6230000}"/>
    <cellStyle name="Normal 2 2 10 29 2 10" xfId="9175" xr:uid="{00000000-0005-0000-0000-0000D7230000}"/>
    <cellStyle name="Normal 2 2 10 29 2 2" xfId="9176" xr:uid="{00000000-0005-0000-0000-0000D8230000}"/>
    <cellStyle name="Normal 2 2 10 29 2 3" xfId="9177" xr:uid="{00000000-0005-0000-0000-0000D9230000}"/>
    <cellStyle name="Normal 2 2 10 29 2 4" xfId="9178" xr:uid="{00000000-0005-0000-0000-0000DA230000}"/>
    <cellStyle name="Normal 2 2 10 29 2 5" xfId="9179" xr:uid="{00000000-0005-0000-0000-0000DB230000}"/>
    <cellStyle name="Normal 2 2 10 29 2 6" xfId="9180" xr:uid="{00000000-0005-0000-0000-0000DC230000}"/>
    <cellStyle name="Normal 2 2 10 29 2 7" xfId="9181" xr:uid="{00000000-0005-0000-0000-0000DD230000}"/>
    <cellStyle name="Normal 2 2 10 29 2 8" xfId="9182" xr:uid="{00000000-0005-0000-0000-0000DE230000}"/>
    <cellStyle name="Normal 2 2 10 29 2 9" xfId="9183" xr:uid="{00000000-0005-0000-0000-0000DF230000}"/>
    <cellStyle name="Normal 2 2 10 29 3" xfId="9184" xr:uid="{00000000-0005-0000-0000-0000E0230000}"/>
    <cellStyle name="Normal 2 2 10 29 3 10" xfId="9185" xr:uid="{00000000-0005-0000-0000-0000E1230000}"/>
    <cellStyle name="Normal 2 2 10 29 3 2" xfId="9186" xr:uid="{00000000-0005-0000-0000-0000E2230000}"/>
    <cellStyle name="Normal 2 2 10 29 3 3" xfId="9187" xr:uid="{00000000-0005-0000-0000-0000E3230000}"/>
    <cellStyle name="Normal 2 2 10 29 3 4" xfId="9188" xr:uid="{00000000-0005-0000-0000-0000E4230000}"/>
    <cellStyle name="Normal 2 2 10 29 3 5" xfId="9189" xr:uid="{00000000-0005-0000-0000-0000E5230000}"/>
    <cellStyle name="Normal 2 2 10 29 3 6" xfId="9190" xr:uid="{00000000-0005-0000-0000-0000E6230000}"/>
    <cellStyle name="Normal 2 2 10 29 3 7" xfId="9191" xr:uid="{00000000-0005-0000-0000-0000E7230000}"/>
    <cellStyle name="Normal 2 2 10 29 3 8" xfId="9192" xr:uid="{00000000-0005-0000-0000-0000E8230000}"/>
    <cellStyle name="Normal 2 2 10 29 3 9" xfId="9193" xr:uid="{00000000-0005-0000-0000-0000E9230000}"/>
    <cellStyle name="Normal 2 2 10 29 4" xfId="9194" xr:uid="{00000000-0005-0000-0000-0000EA230000}"/>
    <cellStyle name="Normal 2 2 10 29 4 10" xfId="9195" xr:uid="{00000000-0005-0000-0000-0000EB230000}"/>
    <cellStyle name="Normal 2 2 10 29 4 2" xfId="9196" xr:uid="{00000000-0005-0000-0000-0000EC230000}"/>
    <cellStyle name="Normal 2 2 10 29 4 3" xfId="9197" xr:uid="{00000000-0005-0000-0000-0000ED230000}"/>
    <cellStyle name="Normal 2 2 10 29 4 4" xfId="9198" xr:uid="{00000000-0005-0000-0000-0000EE230000}"/>
    <cellStyle name="Normal 2 2 10 29 4 5" xfId="9199" xr:uid="{00000000-0005-0000-0000-0000EF230000}"/>
    <cellStyle name="Normal 2 2 10 29 4 6" xfId="9200" xr:uid="{00000000-0005-0000-0000-0000F0230000}"/>
    <cellStyle name="Normal 2 2 10 29 4 7" xfId="9201" xr:uid="{00000000-0005-0000-0000-0000F1230000}"/>
    <cellStyle name="Normal 2 2 10 29 4 8" xfId="9202" xr:uid="{00000000-0005-0000-0000-0000F2230000}"/>
    <cellStyle name="Normal 2 2 10 29 4 9" xfId="9203" xr:uid="{00000000-0005-0000-0000-0000F3230000}"/>
    <cellStyle name="Normal 2 2 10 29 5" xfId="9204" xr:uid="{00000000-0005-0000-0000-0000F4230000}"/>
    <cellStyle name="Normal 2 2 10 29 5 10" xfId="9205" xr:uid="{00000000-0005-0000-0000-0000F5230000}"/>
    <cellStyle name="Normal 2 2 10 29 5 2" xfId="9206" xr:uid="{00000000-0005-0000-0000-0000F6230000}"/>
    <cellStyle name="Normal 2 2 10 29 5 3" xfId="9207" xr:uid="{00000000-0005-0000-0000-0000F7230000}"/>
    <cellStyle name="Normal 2 2 10 29 5 4" xfId="9208" xr:uid="{00000000-0005-0000-0000-0000F8230000}"/>
    <cellStyle name="Normal 2 2 10 29 5 5" xfId="9209" xr:uid="{00000000-0005-0000-0000-0000F9230000}"/>
    <cellStyle name="Normal 2 2 10 29 5 6" xfId="9210" xr:uid="{00000000-0005-0000-0000-0000FA230000}"/>
    <cellStyle name="Normal 2 2 10 29 5 7" xfId="9211" xr:uid="{00000000-0005-0000-0000-0000FB230000}"/>
    <cellStyle name="Normal 2 2 10 29 5 8" xfId="9212" xr:uid="{00000000-0005-0000-0000-0000FC230000}"/>
    <cellStyle name="Normal 2 2 10 29 5 9" xfId="9213" xr:uid="{00000000-0005-0000-0000-0000FD230000}"/>
    <cellStyle name="Normal 2 2 10 29 6" xfId="9214" xr:uid="{00000000-0005-0000-0000-0000FE230000}"/>
    <cellStyle name="Normal 2 2 10 29 7" xfId="9215" xr:uid="{00000000-0005-0000-0000-0000FF230000}"/>
    <cellStyle name="Normal 2 2 10 29 8" xfId="9216" xr:uid="{00000000-0005-0000-0000-000000240000}"/>
    <cellStyle name="Normal 2 2 10 29 9" xfId="9217" xr:uid="{00000000-0005-0000-0000-000001240000}"/>
    <cellStyle name="Normal 2 2 10 3" xfId="9218" xr:uid="{00000000-0005-0000-0000-000002240000}"/>
    <cellStyle name="Normal 2 2 10 3 10" xfId="9219" xr:uid="{00000000-0005-0000-0000-000003240000}"/>
    <cellStyle name="Normal 2 2 10 3 11" xfId="9220" xr:uid="{00000000-0005-0000-0000-000004240000}"/>
    <cellStyle name="Normal 2 2 10 3 12" xfId="9221" xr:uid="{00000000-0005-0000-0000-000005240000}"/>
    <cellStyle name="Normal 2 2 10 3 13" xfId="9222" xr:uid="{00000000-0005-0000-0000-000006240000}"/>
    <cellStyle name="Normal 2 2 10 3 14" xfId="9223" xr:uid="{00000000-0005-0000-0000-000007240000}"/>
    <cellStyle name="Normal 2 2 10 3 2" xfId="9224" xr:uid="{00000000-0005-0000-0000-000008240000}"/>
    <cellStyle name="Normal 2 2 10 3 2 10" xfId="9225" xr:uid="{00000000-0005-0000-0000-000009240000}"/>
    <cellStyle name="Normal 2 2 10 3 2 2" xfId="9226" xr:uid="{00000000-0005-0000-0000-00000A240000}"/>
    <cellStyle name="Normal 2 2 10 3 2 3" xfId="9227" xr:uid="{00000000-0005-0000-0000-00000B240000}"/>
    <cellStyle name="Normal 2 2 10 3 2 4" xfId="9228" xr:uid="{00000000-0005-0000-0000-00000C240000}"/>
    <cellStyle name="Normal 2 2 10 3 2 5" xfId="9229" xr:uid="{00000000-0005-0000-0000-00000D240000}"/>
    <cellStyle name="Normal 2 2 10 3 2 6" xfId="9230" xr:uid="{00000000-0005-0000-0000-00000E240000}"/>
    <cellStyle name="Normal 2 2 10 3 2 7" xfId="9231" xr:uid="{00000000-0005-0000-0000-00000F240000}"/>
    <cellStyle name="Normal 2 2 10 3 2 8" xfId="9232" xr:uid="{00000000-0005-0000-0000-000010240000}"/>
    <cellStyle name="Normal 2 2 10 3 2 9" xfId="9233" xr:uid="{00000000-0005-0000-0000-000011240000}"/>
    <cellStyle name="Normal 2 2 10 3 3" xfId="9234" xr:uid="{00000000-0005-0000-0000-000012240000}"/>
    <cellStyle name="Normal 2 2 10 3 3 10" xfId="9235" xr:uid="{00000000-0005-0000-0000-000013240000}"/>
    <cellStyle name="Normal 2 2 10 3 3 2" xfId="9236" xr:uid="{00000000-0005-0000-0000-000014240000}"/>
    <cellStyle name="Normal 2 2 10 3 3 3" xfId="9237" xr:uid="{00000000-0005-0000-0000-000015240000}"/>
    <cellStyle name="Normal 2 2 10 3 3 4" xfId="9238" xr:uid="{00000000-0005-0000-0000-000016240000}"/>
    <cellStyle name="Normal 2 2 10 3 3 5" xfId="9239" xr:uid="{00000000-0005-0000-0000-000017240000}"/>
    <cellStyle name="Normal 2 2 10 3 3 6" xfId="9240" xr:uid="{00000000-0005-0000-0000-000018240000}"/>
    <cellStyle name="Normal 2 2 10 3 3 7" xfId="9241" xr:uid="{00000000-0005-0000-0000-000019240000}"/>
    <cellStyle name="Normal 2 2 10 3 3 8" xfId="9242" xr:uid="{00000000-0005-0000-0000-00001A240000}"/>
    <cellStyle name="Normal 2 2 10 3 3 9" xfId="9243" xr:uid="{00000000-0005-0000-0000-00001B240000}"/>
    <cellStyle name="Normal 2 2 10 3 4" xfId="9244" xr:uid="{00000000-0005-0000-0000-00001C240000}"/>
    <cellStyle name="Normal 2 2 10 3 4 10" xfId="9245" xr:uid="{00000000-0005-0000-0000-00001D240000}"/>
    <cellStyle name="Normal 2 2 10 3 4 2" xfId="9246" xr:uid="{00000000-0005-0000-0000-00001E240000}"/>
    <cellStyle name="Normal 2 2 10 3 4 3" xfId="9247" xr:uid="{00000000-0005-0000-0000-00001F240000}"/>
    <cellStyle name="Normal 2 2 10 3 4 4" xfId="9248" xr:uid="{00000000-0005-0000-0000-000020240000}"/>
    <cellStyle name="Normal 2 2 10 3 4 5" xfId="9249" xr:uid="{00000000-0005-0000-0000-000021240000}"/>
    <cellStyle name="Normal 2 2 10 3 4 6" xfId="9250" xr:uid="{00000000-0005-0000-0000-000022240000}"/>
    <cellStyle name="Normal 2 2 10 3 4 7" xfId="9251" xr:uid="{00000000-0005-0000-0000-000023240000}"/>
    <cellStyle name="Normal 2 2 10 3 4 8" xfId="9252" xr:uid="{00000000-0005-0000-0000-000024240000}"/>
    <cellStyle name="Normal 2 2 10 3 4 9" xfId="9253" xr:uid="{00000000-0005-0000-0000-000025240000}"/>
    <cellStyle name="Normal 2 2 10 3 5" xfId="9254" xr:uid="{00000000-0005-0000-0000-000026240000}"/>
    <cellStyle name="Normal 2 2 10 3 5 10" xfId="9255" xr:uid="{00000000-0005-0000-0000-000027240000}"/>
    <cellStyle name="Normal 2 2 10 3 5 2" xfId="9256" xr:uid="{00000000-0005-0000-0000-000028240000}"/>
    <cellStyle name="Normal 2 2 10 3 5 3" xfId="9257" xr:uid="{00000000-0005-0000-0000-000029240000}"/>
    <cellStyle name="Normal 2 2 10 3 5 4" xfId="9258" xr:uid="{00000000-0005-0000-0000-00002A240000}"/>
    <cellStyle name="Normal 2 2 10 3 5 5" xfId="9259" xr:uid="{00000000-0005-0000-0000-00002B240000}"/>
    <cellStyle name="Normal 2 2 10 3 5 6" xfId="9260" xr:uid="{00000000-0005-0000-0000-00002C240000}"/>
    <cellStyle name="Normal 2 2 10 3 5 7" xfId="9261" xr:uid="{00000000-0005-0000-0000-00002D240000}"/>
    <cellStyle name="Normal 2 2 10 3 5 8" xfId="9262" xr:uid="{00000000-0005-0000-0000-00002E240000}"/>
    <cellStyle name="Normal 2 2 10 3 5 9" xfId="9263" xr:uid="{00000000-0005-0000-0000-00002F240000}"/>
    <cellStyle name="Normal 2 2 10 3 6" xfId="9264" xr:uid="{00000000-0005-0000-0000-000030240000}"/>
    <cellStyle name="Normal 2 2 10 3 7" xfId="9265" xr:uid="{00000000-0005-0000-0000-000031240000}"/>
    <cellStyle name="Normal 2 2 10 3 8" xfId="9266" xr:uid="{00000000-0005-0000-0000-000032240000}"/>
    <cellStyle name="Normal 2 2 10 3 9" xfId="9267" xr:uid="{00000000-0005-0000-0000-000033240000}"/>
    <cellStyle name="Normal 2 2 10 30" xfId="9268" xr:uid="{00000000-0005-0000-0000-000034240000}"/>
    <cellStyle name="Normal 2 2 10 30 10" xfId="9269" xr:uid="{00000000-0005-0000-0000-000035240000}"/>
    <cellStyle name="Normal 2 2 10 30 11" xfId="9270" xr:uid="{00000000-0005-0000-0000-000036240000}"/>
    <cellStyle name="Normal 2 2 10 30 12" xfId="9271" xr:uid="{00000000-0005-0000-0000-000037240000}"/>
    <cellStyle name="Normal 2 2 10 30 13" xfId="9272" xr:uid="{00000000-0005-0000-0000-000038240000}"/>
    <cellStyle name="Normal 2 2 10 30 14" xfId="9273" xr:uid="{00000000-0005-0000-0000-000039240000}"/>
    <cellStyle name="Normal 2 2 10 30 2" xfId="9274" xr:uid="{00000000-0005-0000-0000-00003A240000}"/>
    <cellStyle name="Normal 2 2 10 30 2 10" xfId="9275" xr:uid="{00000000-0005-0000-0000-00003B240000}"/>
    <cellStyle name="Normal 2 2 10 30 2 2" xfId="9276" xr:uid="{00000000-0005-0000-0000-00003C240000}"/>
    <cellStyle name="Normal 2 2 10 30 2 3" xfId="9277" xr:uid="{00000000-0005-0000-0000-00003D240000}"/>
    <cellStyle name="Normal 2 2 10 30 2 4" xfId="9278" xr:uid="{00000000-0005-0000-0000-00003E240000}"/>
    <cellStyle name="Normal 2 2 10 30 2 5" xfId="9279" xr:uid="{00000000-0005-0000-0000-00003F240000}"/>
    <cellStyle name="Normal 2 2 10 30 2 6" xfId="9280" xr:uid="{00000000-0005-0000-0000-000040240000}"/>
    <cellStyle name="Normal 2 2 10 30 2 7" xfId="9281" xr:uid="{00000000-0005-0000-0000-000041240000}"/>
    <cellStyle name="Normal 2 2 10 30 2 8" xfId="9282" xr:uid="{00000000-0005-0000-0000-000042240000}"/>
    <cellStyle name="Normal 2 2 10 30 2 9" xfId="9283" xr:uid="{00000000-0005-0000-0000-000043240000}"/>
    <cellStyle name="Normal 2 2 10 30 3" xfId="9284" xr:uid="{00000000-0005-0000-0000-000044240000}"/>
    <cellStyle name="Normal 2 2 10 30 3 10" xfId="9285" xr:uid="{00000000-0005-0000-0000-000045240000}"/>
    <cellStyle name="Normal 2 2 10 30 3 2" xfId="9286" xr:uid="{00000000-0005-0000-0000-000046240000}"/>
    <cellStyle name="Normal 2 2 10 30 3 3" xfId="9287" xr:uid="{00000000-0005-0000-0000-000047240000}"/>
    <cellStyle name="Normal 2 2 10 30 3 4" xfId="9288" xr:uid="{00000000-0005-0000-0000-000048240000}"/>
    <cellStyle name="Normal 2 2 10 30 3 5" xfId="9289" xr:uid="{00000000-0005-0000-0000-000049240000}"/>
    <cellStyle name="Normal 2 2 10 30 3 6" xfId="9290" xr:uid="{00000000-0005-0000-0000-00004A240000}"/>
    <cellStyle name="Normal 2 2 10 30 3 7" xfId="9291" xr:uid="{00000000-0005-0000-0000-00004B240000}"/>
    <cellStyle name="Normal 2 2 10 30 3 8" xfId="9292" xr:uid="{00000000-0005-0000-0000-00004C240000}"/>
    <cellStyle name="Normal 2 2 10 30 3 9" xfId="9293" xr:uid="{00000000-0005-0000-0000-00004D240000}"/>
    <cellStyle name="Normal 2 2 10 30 4" xfId="9294" xr:uid="{00000000-0005-0000-0000-00004E240000}"/>
    <cellStyle name="Normal 2 2 10 30 4 10" xfId="9295" xr:uid="{00000000-0005-0000-0000-00004F240000}"/>
    <cellStyle name="Normal 2 2 10 30 4 2" xfId="9296" xr:uid="{00000000-0005-0000-0000-000050240000}"/>
    <cellStyle name="Normal 2 2 10 30 4 3" xfId="9297" xr:uid="{00000000-0005-0000-0000-000051240000}"/>
    <cellStyle name="Normal 2 2 10 30 4 4" xfId="9298" xr:uid="{00000000-0005-0000-0000-000052240000}"/>
    <cellStyle name="Normal 2 2 10 30 4 5" xfId="9299" xr:uid="{00000000-0005-0000-0000-000053240000}"/>
    <cellStyle name="Normal 2 2 10 30 4 6" xfId="9300" xr:uid="{00000000-0005-0000-0000-000054240000}"/>
    <cellStyle name="Normal 2 2 10 30 4 7" xfId="9301" xr:uid="{00000000-0005-0000-0000-000055240000}"/>
    <cellStyle name="Normal 2 2 10 30 4 8" xfId="9302" xr:uid="{00000000-0005-0000-0000-000056240000}"/>
    <cellStyle name="Normal 2 2 10 30 4 9" xfId="9303" xr:uid="{00000000-0005-0000-0000-000057240000}"/>
    <cellStyle name="Normal 2 2 10 30 5" xfId="9304" xr:uid="{00000000-0005-0000-0000-000058240000}"/>
    <cellStyle name="Normal 2 2 10 30 5 10" xfId="9305" xr:uid="{00000000-0005-0000-0000-000059240000}"/>
    <cellStyle name="Normal 2 2 10 30 5 2" xfId="9306" xr:uid="{00000000-0005-0000-0000-00005A240000}"/>
    <cellStyle name="Normal 2 2 10 30 5 3" xfId="9307" xr:uid="{00000000-0005-0000-0000-00005B240000}"/>
    <cellStyle name="Normal 2 2 10 30 5 4" xfId="9308" xr:uid="{00000000-0005-0000-0000-00005C240000}"/>
    <cellStyle name="Normal 2 2 10 30 5 5" xfId="9309" xr:uid="{00000000-0005-0000-0000-00005D240000}"/>
    <cellStyle name="Normal 2 2 10 30 5 6" xfId="9310" xr:uid="{00000000-0005-0000-0000-00005E240000}"/>
    <cellStyle name="Normal 2 2 10 30 5 7" xfId="9311" xr:uid="{00000000-0005-0000-0000-00005F240000}"/>
    <cellStyle name="Normal 2 2 10 30 5 8" xfId="9312" xr:uid="{00000000-0005-0000-0000-000060240000}"/>
    <cellStyle name="Normal 2 2 10 30 5 9" xfId="9313" xr:uid="{00000000-0005-0000-0000-000061240000}"/>
    <cellStyle name="Normal 2 2 10 30 6" xfId="9314" xr:uid="{00000000-0005-0000-0000-000062240000}"/>
    <cellStyle name="Normal 2 2 10 30 7" xfId="9315" xr:uid="{00000000-0005-0000-0000-000063240000}"/>
    <cellStyle name="Normal 2 2 10 30 8" xfId="9316" xr:uid="{00000000-0005-0000-0000-000064240000}"/>
    <cellStyle name="Normal 2 2 10 30 9" xfId="9317" xr:uid="{00000000-0005-0000-0000-000065240000}"/>
    <cellStyle name="Normal 2 2 10 31" xfId="9318" xr:uid="{00000000-0005-0000-0000-000066240000}"/>
    <cellStyle name="Normal 2 2 10 31 10" xfId="9319" xr:uid="{00000000-0005-0000-0000-000067240000}"/>
    <cellStyle name="Normal 2 2 10 31 11" xfId="9320" xr:uid="{00000000-0005-0000-0000-000068240000}"/>
    <cellStyle name="Normal 2 2 10 31 12" xfId="9321" xr:uid="{00000000-0005-0000-0000-000069240000}"/>
    <cellStyle name="Normal 2 2 10 31 13" xfId="9322" xr:uid="{00000000-0005-0000-0000-00006A240000}"/>
    <cellStyle name="Normal 2 2 10 31 14" xfId="9323" xr:uid="{00000000-0005-0000-0000-00006B240000}"/>
    <cellStyle name="Normal 2 2 10 31 2" xfId="9324" xr:uid="{00000000-0005-0000-0000-00006C240000}"/>
    <cellStyle name="Normal 2 2 10 31 2 10" xfId="9325" xr:uid="{00000000-0005-0000-0000-00006D240000}"/>
    <cellStyle name="Normal 2 2 10 31 2 2" xfId="9326" xr:uid="{00000000-0005-0000-0000-00006E240000}"/>
    <cellStyle name="Normal 2 2 10 31 2 3" xfId="9327" xr:uid="{00000000-0005-0000-0000-00006F240000}"/>
    <cellStyle name="Normal 2 2 10 31 2 4" xfId="9328" xr:uid="{00000000-0005-0000-0000-000070240000}"/>
    <cellStyle name="Normal 2 2 10 31 2 5" xfId="9329" xr:uid="{00000000-0005-0000-0000-000071240000}"/>
    <cellStyle name="Normal 2 2 10 31 2 6" xfId="9330" xr:uid="{00000000-0005-0000-0000-000072240000}"/>
    <cellStyle name="Normal 2 2 10 31 2 7" xfId="9331" xr:uid="{00000000-0005-0000-0000-000073240000}"/>
    <cellStyle name="Normal 2 2 10 31 2 8" xfId="9332" xr:uid="{00000000-0005-0000-0000-000074240000}"/>
    <cellStyle name="Normal 2 2 10 31 2 9" xfId="9333" xr:uid="{00000000-0005-0000-0000-000075240000}"/>
    <cellStyle name="Normal 2 2 10 31 3" xfId="9334" xr:uid="{00000000-0005-0000-0000-000076240000}"/>
    <cellStyle name="Normal 2 2 10 31 3 10" xfId="9335" xr:uid="{00000000-0005-0000-0000-000077240000}"/>
    <cellStyle name="Normal 2 2 10 31 3 2" xfId="9336" xr:uid="{00000000-0005-0000-0000-000078240000}"/>
    <cellStyle name="Normal 2 2 10 31 3 3" xfId="9337" xr:uid="{00000000-0005-0000-0000-000079240000}"/>
    <cellStyle name="Normal 2 2 10 31 3 4" xfId="9338" xr:uid="{00000000-0005-0000-0000-00007A240000}"/>
    <cellStyle name="Normal 2 2 10 31 3 5" xfId="9339" xr:uid="{00000000-0005-0000-0000-00007B240000}"/>
    <cellStyle name="Normal 2 2 10 31 3 6" xfId="9340" xr:uid="{00000000-0005-0000-0000-00007C240000}"/>
    <cellStyle name="Normal 2 2 10 31 3 7" xfId="9341" xr:uid="{00000000-0005-0000-0000-00007D240000}"/>
    <cellStyle name="Normal 2 2 10 31 3 8" xfId="9342" xr:uid="{00000000-0005-0000-0000-00007E240000}"/>
    <cellStyle name="Normal 2 2 10 31 3 9" xfId="9343" xr:uid="{00000000-0005-0000-0000-00007F240000}"/>
    <cellStyle name="Normal 2 2 10 31 4" xfId="9344" xr:uid="{00000000-0005-0000-0000-000080240000}"/>
    <cellStyle name="Normal 2 2 10 31 4 10" xfId="9345" xr:uid="{00000000-0005-0000-0000-000081240000}"/>
    <cellStyle name="Normal 2 2 10 31 4 2" xfId="9346" xr:uid="{00000000-0005-0000-0000-000082240000}"/>
    <cellStyle name="Normal 2 2 10 31 4 3" xfId="9347" xr:uid="{00000000-0005-0000-0000-000083240000}"/>
    <cellStyle name="Normal 2 2 10 31 4 4" xfId="9348" xr:uid="{00000000-0005-0000-0000-000084240000}"/>
    <cellStyle name="Normal 2 2 10 31 4 5" xfId="9349" xr:uid="{00000000-0005-0000-0000-000085240000}"/>
    <cellStyle name="Normal 2 2 10 31 4 6" xfId="9350" xr:uid="{00000000-0005-0000-0000-000086240000}"/>
    <cellStyle name="Normal 2 2 10 31 4 7" xfId="9351" xr:uid="{00000000-0005-0000-0000-000087240000}"/>
    <cellStyle name="Normal 2 2 10 31 4 8" xfId="9352" xr:uid="{00000000-0005-0000-0000-000088240000}"/>
    <cellStyle name="Normal 2 2 10 31 4 9" xfId="9353" xr:uid="{00000000-0005-0000-0000-000089240000}"/>
    <cellStyle name="Normal 2 2 10 31 5" xfId="9354" xr:uid="{00000000-0005-0000-0000-00008A240000}"/>
    <cellStyle name="Normal 2 2 10 31 5 10" xfId="9355" xr:uid="{00000000-0005-0000-0000-00008B240000}"/>
    <cellStyle name="Normal 2 2 10 31 5 2" xfId="9356" xr:uid="{00000000-0005-0000-0000-00008C240000}"/>
    <cellStyle name="Normal 2 2 10 31 5 3" xfId="9357" xr:uid="{00000000-0005-0000-0000-00008D240000}"/>
    <cellStyle name="Normal 2 2 10 31 5 4" xfId="9358" xr:uid="{00000000-0005-0000-0000-00008E240000}"/>
    <cellStyle name="Normal 2 2 10 31 5 5" xfId="9359" xr:uid="{00000000-0005-0000-0000-00008F240000}"/>
    <cellStyle name="Normal 2 2 10 31 5 6" xfId="9360" xr:uid="{00000000-0005-0000-0000-000090240000}"/>
    <cellStyle name="Normal 2 2 10 31 5 7" xfId="9361" xr:uid="{00000000-0005-0000-0000-000091240000}"/>
    <cellStyle name="Normal 2 2 10 31 5 8" xfId="9362" xr:uid="{00000000-0005-0000-0000-000092240000}"/>
    <cellStyle name="Normal 2 2 10 31 5 9" xfId="9363" xr:uid="{00000000-0005-0000-0000-000093240000}"/>
    <cellStyle name="Normal 2 2 10 31 6" xfId="9364" xr:uid="{00000000-0005-0000-0000-000094240000}"/>
    <cellStyle name="Normal 2 2 10 31 7" xfId="9365" xr:uid="{00000000-0005-0000-0000-000095240000}"/>
    <cellStyle name="Normal 2 2 10 31 8" xfId="9366" xr:uid="{00000000-0005-0000-0000-000096240000}"/>
    <cellStyle name="Normal 2 2 10 31 9" xfId="9367" xr:uid="{00000000-0005-0000-0000-000097240000}"/>
    <cellStyle name="Normal 2 2 10 32" xfId="9368" xr:uid="{00000000-0005-0000-0000-000098240000}"/>
    <cellStyle name="Normal 2 2 10 32 10" xfId="9369" xr:uid="{00000000-0005-0000-0000-000099240000}"/>
    <cellStyle name="Normal 2 2 10 32 11" xfId="9370" xr:uid="{00000000-0005-0000-0000-00009A240000}"/>
    <cellStyle name="Normal 2 2 10 32 12" xfId="9371" xr:uid="{00000000-0005-0000-0000-00009B240000}"/>
    <cellStyle name="Normal 2 2 10 32 13" xfId="9372" xr:uid="{00000000-0005-0000-0000-00009C240000}"/>
    <cellStyle name="Normal 2 2 10 32 14" xfId="9373" xr:uid="{00000000-0005-0000-0000-00009D240000}"/>
    <cellStyle name="Normal 2 2 10 32 2" xfId="9374" xr:uid="{00000000-0005-0000-0000-00009E240000}"/>
    <cellStyle name="Normal 2 2 10 32 2 10" xfId="9375" xr:uid="{00000000-0005-0000-0000-00009F240000}"/>
    <cellStyle name="Normal 2 2 10 32 2 2" xfId="9376" xr:uid="{00000000-0005-0000-0000-0000A0240000}"/>
    <cellStyle name="Normal 2 2 10 32 2 3" xfId="9377" xr:uid="{00000000-0005-0000-0000-0000A1240000}"/>
    <cellStyle name="Normal 2 2 10 32 2 4" xfId="9378" xr:uid="{00000000-0005-0000-0000-0000A2240000}"/>
    <cellStyle name="Normal 2 2 10 32 2 5" xfId="9379" xr:uid="{00000000-0005-0000-0000-0000A3240000}"/>
    <cellStyle name="Normal 2 2 10 32 2 6" xfId="9380" xr:uid="{00000000-0005-0000-0000-0000A4240000}"/>
    <cellStyle name="Normal 2 2 10 32 2 7" xfId="9381" xr:uid="{00000000-0005-0000-0000-0000A5240000}"/>
    <cellStyle name="Normal 2 2 10 32 2 8" xfId="9382" xr:uid="{00000000-0005-0000-0000-0000A6240000}"/>
    <cellStyle name="Normal 2 2 10 32 2 9" xfId="9383" xr:uid="{00000000-0005-0000-0000-0000A7240000}"/>
    <cellStyle name="Normal 2 2 10 32 3" xfId="9384" xr:uid="{00000000-0005-0000-0000-0000A8240000}"/>
    <cellStyle name="Normal 2 2 10 32 3 10" xfId="9385" xr:uid="{00000000-0005-0000-0000-0000A9240000}"/>
    <cellStyle name="Normal 2 2 10 32 3 2" xfId="9386" xr:uid="{00000000-0005-0000-0000-0000AA240000}"/>
    <cellStyle name="Normal 2 2 10 32 3 3" xfId="9387" xr:uid="{00000000-0005-0000-0000-0000AB240000}"/>
    <cellStyle name="Normal 2 2 10 32 3 4" xfId="9388" xr:uid="{00000000-0005-0000-0000-0000AC240000}"/>
    <cellStyle name="Normal 2 2 10 32 3 5" xfId="9389" xr:uid="{00000000-0005-0000-0000-0000AD240000}"/>
    <cellStyle name="Normal 2 2 10 32 3 6" xfId="9390" xr:uid="{00000000-0005-0000-0000-0000AE240000}"/>
    <cellStyle name="Normal 2 2 10 32 3 7" xfId="9391" xr:uid="{00000000-0005-0000-0000-0000AF240000}"/>
    <cellStyle name="Normal 2 2 10 32 3 8" xfId="9392" xr:uid="{00000000-0005-0000-0000-0000B0240000}"/>
    <cellStyle name="Normal 2 2 10 32 3 9" xfId="9393" xr:uid="{00000000-0005-0000-0000-0000B1240000}"/>
    <cellStyle name="Normal 2 2 10 32 4" xfId="9394" xr:uid="{00000000-0005-0000-0000-0000B2240000}"/>
    <cellStyle name="Normal 2 2 10 32 4 10" xfId="9395" xr:uid="{00000000-0005-0000-0000-0000B3240000}"/>
    <cellStyle name="Normal 2 2 10 32 4 2" xfId="9396" xr:uid="{00000000-0005-0000-0000-0000B4240000}"/>
    <cellStyle name="Normal 2 2 10 32 4 3" xfId="9397" xr:uid="{00000000-0005-0000-0000-0000B5240000}"/>
    <cellStyle name="Normal 2 2 10 32 4 4" xfId="9398" xr:uid="{00000000-0005-0000-0000-0000B6240000}"/>
    <cellStyle name="Normal 2 2 10 32 4 5" xfId="9399" xr:uid="{00000000-0005-0000-0000-0000B7240000}"/>
    <cellStyle name="Normal 2 2 10 32 4 6" xfId="9400" xr:uid="{00000000-0005-0000-0000-0000B8240000}"/>
    <cellStyle name="Normal 2 2 10 32 4 7" xfId="9401" xr:uid="{00000000-0005-0000-0000-0000B9240000}"/>
    <cellStyle name="Normal 2 2 10 32 4 8" xfId="9402" xr:uid="{00000000-0005-0000-0000-0000BA240000}"/>
    <cellStyle name="Normal 2 2 10 32 4 9" xfId="9403" xr:uid="{00000000-0005-0000-0000-0000BB240000}"/>
    <cellStyle name="Normal 2 2 10 32 5" xfId="9404" xr:uid="{00000000-0005-0000-0000-0000BC240000}"/>
    <cellStyle name="Normal 2 2 10 32 5 10" xfId="9405" xr:uid="{00000000-0005-0000-0000-0000BD240000}"/>
    <cellStyle name="Normal 2 2 10 32 5 2" xfId="9406" xr:uid="{00000000-0005-0000-0000-0000BE240000}"/>
    <cellStyle name="Normal 2 2 10 32 5 3" xfId="9407" xr:uid="{00000000-0005-0000-0000-0000BF240000}"/>
    <cellStyle name="Normal 2 2 10 32 5 4" xfId="9408" xr:uid="{00000000-0005-0000-0000-0000C0240000}"/>
    <cellStyle name="Normal 2 2 10 32 5 5" xfId="9409" xr:uid="{00000000-0005-0000-0000-0000C1240000}"/>
    <cellStyle name="Normal 2 2 10 32 5 6" xfId="9410" xr:uid="{00000000-0005-0000-0000-0000C2240000}"/>
    <cellStyle name="Normal 2 2 10 32 5 7" xfId="9411" xr:uid="{00000000-0005-0000-0000-0000C3240000}"/>
    <cellStyle name="Normal 2 2 10 32 5 8" xfId="9412" xr:uid="{00000000-0005-0000-0000-0000C4240000}"/>
    <cellStyle name="Normal 2 2 10 32 5 9" xfId="9413" xr:uid="{00000000-0005-0000-0000-0000C5240000}"/>
    <cellStyle name="Normal 2 2 10 32 6" xfId="9414" xr:uid="{00000000-0005-0000-0000-0000C6240000}"/>
    <cellStyle name="Normal 2 2 10 32 7" xfId="9415" xr:uid="{00000000-0005-0000-0000-0000C7240000}"/>
    <cellStyle name="Normal 2 2 10 32 8" xfId="9416" xr:uid="{00000000-0005-0000-0000-0000C8240000}"/>
    <cellStyle name="Normal 2 2 10 32 9" xfId="9417" xr:uid="{00000000-0005-0000-0000-0000C9240000}"/>
    <cellStyle name="Normal 2 2 10 33" xfId="9418" xr:uid="{00000000-0005-0000-0000-0000CA240000}"/>
    <cellStyle name="Normal 2 2 10 33 10" xfId="9419" xr:uid="{00000000-0005-0000-0000-0000CB240000}"/>
    <cellStyle name="Normal 2 2 10 33 11" xfId="9420" xr:uid="{00000000-0005-0000-0000-0000CC240000}"/>
    <cellStyle name="Normal 2 2 10 33 12" xfId="9421" xr:uid="{00000000-0005-0000-0000-0000CD240000}"/>
    <cellStyle name="Normal 2 2 10 33 13" xfId="9422" xr:uid="{00000000-0005-0000-0000-0000CE240000}"/>
    <cellStyle name="Normal 2 2 10 33 14" xfId="9423" xr:uid="{00000000-0005-0000-0000-0000CF240000}"/>
    <cellStyle name="Normal 2 2 10 33 2" xfId="9424" xr:uid="{00000000-0005-0000-0000-0000D0240000}"/>
    <cellStyle name="Normal 2 2 10 33 2 10" xfId="9425" xr:uid="{00000000-0005-0000-0000-0000D1240000}"/>
    <cellStyle name="Normal 2 2 10 33 2 2" xfId="9426" xr:uid="{00000000-0005-0000-0000-0000D2240000}"/>
    <cellStyle name="Normal 2 2 10 33 2 3" xfId="9427" xr:uid="{00000000-0005-0000-0000-0000D3240000}"/>
    <cellStyle name="Normal 2 2 10 33 2 4" xfId="9428" xr:uid="{00000000-0005-0000-0000-0000D4240000}"/>
    <cellStyle name="Normal 2 2 10 33 2 5" xfId="9429" xr:uid="{00000000-0005-0000-0000-0000D5240000}"/>
    <cellStyle name="Normal 2 2 10 33 2 6" xfId="9430" xr:uid="{00000000-0005-0000-0000-0000D6240000}"/>
    <cellStyle name="Normal 2 2 10 33 2 7" xfId="9431" xr:uid="{00000000-0005-0000-0000-0000D7240000}"/>
    <cellStyle name="Normal 2 2 10 33 2 8" xfId="9432" xr:uid="{00000000-0005-0000-0000-0000D8240000}"/>
    <cellStyle name="Normal 2 2 10 33 2 9" xfId="9433" xr:uid="{00000000-0005-0000-0000-0000D9240000}"/>
    <cellStyle name="Normal 2 2 10 33 3" xfId="9434" xr:uid="{00000000-0005-0000-0000-0000DA240000}"/>
    <cellStyle name="Normal 2 2 10 33 3 10" xfId="9435" xr:uid="{00000000-0005-0000-0000-0000DB240000}"/>
    <cellStyle name="Normal 2 2 10 33 3 2" xfId="9436" xr:uid="{00000000-0005-0000-0000-0000DC240000}"/>
    <cellStyle name="Normal 2 2 10 33 3 3" xfId="9437" xr:uid="{00000000-0005-0000-0000-0000DD240000}"/>
    <cellStyle name="Normal 2 2 10 33 3 4" xfId="9438" xr:uid="{00000000-0005-0000-0000-0000DE240000}"/>
    <cellStyle name="Normal 2 2 10 33 3 5" xfId="9439" xr:uid="{00000000-0005-0000-0000-0000DF240000}"/>
    <cellStyle name="Normal 2 2 10 33 3 6" xfId="9440" xr:uid="{00000000-0005-0000-0000-0000E0240000}"/>
    <cellStyle name="Normal 2 2 10 33 3 7" xfId="9441" xr:uid="{00000000-0005-0000-0000-0000E1240000}"/>
    <cellStyle name="Normal 2 2 10 33 3 8" xfId="9442" xr:uid="{00000000-0005-0000-0000-0000E2240000}"/>
    <cellStyle name="Normal 2 2 10 33 3 9" xfId="9443" xr:uid="{00000000-0005-0000-0000-0000E3240000}"/>
    <cellStyle name="Normal 2 2 10 33 4" xfId="9444" xr:uid="{00000000-0005-0000-0000-0000E4240000}"/>
    <cellStyle name="Normal 2 2 10 33 4 10" xfId="9445" xr:uid="{00000000-0005-0000-0000-0000E5240000}"/>
    <cellStyle name="Normal 2 2 10 33 4 2" xfId="9446" xr:uid="{00000000-0005-0000-0000-0000E6240000}"/>
    <cellStyle name="Normal 2 2 10 33 4 3" xfId="9447" xr:uid="{00000000-0005-0000-0000-0000E7240000}"/>
    <cellStyle name="Normal 2 2 10 33 4 4" xfId="9448" xr:uid="{00000000-0005-0000-0000-0000E8240000}"/>
    <cellStyle name="Normal 2 2 10 33 4 5" xfId="9449" xr:uid="{00000000-0005-0000-0000-0000E9240000}"/>
    <cellStyle name="Normal 2 2 10 33 4 6" xfId="9450" xr:uid="{00000000-0005-0000-0000-0000EA240000}"/>
    <cellStyle name="Normal 2 2 10 33 4 7" xfId="9451" xr:uid="{00000000-0005-0000-0000-0000EB240000}"/>
    <cellStyle name="Normal 2 2 10 33 4 8" xfId="9452" xr:uid="{00000000-0005-0000-0000-0000EC240000}"/>
    <cellStyle name="Normal 2 2 10 33 4 9" xfId="9453" xr:uid="{00000000-0005-0000-0000-0000ED240000}"/>
    <cellStyle name="Normal 2 2 10 33 5" xfId="9454" xr:uid="{00000000-0005-0000-0000-0000EE240000}"/>
    <cellStyle name="Normal 2 2 10 33 5 10" xfId="9455" xr:uid="{00000000-0005-0000-0000-0000EF240000}"/>
    <cellStyle name="Normal 2 2 10 33 5 2" xfId="9456" xr:uid="{00000000-0005-0000-0000-0000F0240000}"/>
    <cellStyle name="Normal 2 2 10 33 5 3" xfId="9457" xr:uid="{00000000-0005-0000-0000-0000F1240000}"/>
    <cellStyle name="Normal 2 2 10 33 5 4" xfId="9458" xr:uid="{00000000-0005-0000-0000-0000F2240000}"/>
    <cellStyle name="Normal 2 2 10 33 5 5" xfId="9459" xr:uid="{00000000-0005-0000-0000-0000F3240000}"/>
    <cellStyle name="Normal 2 2 10 33 5 6" xfId="9460" xr:uid="{00000000-0005-0000-0000-0000F4240000}"/>
    <cellStyle name="Normal 2 2 10 33 5 7" xfId="9461" xr:uid="{00000000-0005-0000-0000-0000F5240000}"/>
    <cellStyle name="Normal 2 2 10 33 5 8" xfId="9462" xr:uid="{00000000-0005-0000-0000-0000F6240000}"/>
    <cellStyle name="Normal 2 2 10 33 5 9" xfId="9463" xr:uid="{00000000-0005-0000-0000-0000F7240000}"/>
    <cellStyle name="Normal 2 2 10 33 6" xfId="9464" xr:uid="{00000000-0005-0000-0000-0000F8240000}"/>
    <cellStyle name="Normal 2 2 10 33 7" xfId="9465" xr:uid="{00000000-0005-0000-0000-0000F9240000}"/>
    <cellStyle name="Normal 2 2 10 33 8" xfId="9466" xr:uid="{00000000-0005-0000-0000-0000FA240000}"/>
    <cellStyle name="Normal 2 2 10 33 9" xfId="9467" xr:uid="{00000000-0005-0000-0000-0000FB240000}"/>
    <cellStyle name="Normal 2 2 10 34" xfId="9468" xr:uid="{00000000-0005-0000-0000-0000FC240000}"/>
    <cellStyle name="Normal 2 2 10 34 10" xfId="9469" xr:uid="{00000000-0005-0000-0000-0000FD240000}"/>
    <cellStyle name="Normal 2 2 10 34 11" xfId="9470" xr:uid="{00000000-0005-0000-0000-0000FE240000}"/>
    <cellStyle name="Normal 2 2 10 34 12" xfId="9471" xr:uid="{00000000-0005-0000-0000-0000FF240000}"/>
    <cellStyle name="Normal 2 2 10 34 13" xfId="9472" xr:uid="{00000000-0005-0000-0000-000000250000}"/>
    <cellStyle name="Normal 2 2 10 34 14" xfId="9473" xr:uid="{00000000-0005-0000-0000-000001250000}"/>
    <cellStyle name="Normal 2 2 10 34 2" xfId="9474" xr:uid="{00000000-0005-0000-0000-000002250000}"/>
    <cellStyle name="Normal 2 2 10 34 2 10" xfId="9475" xr:uid="{00000000-0005-0000-0000-000003250000}"/>
    <cellStyle name="Normal 2 2 10 34 2 2" xfId="9476" xr:uid="{00000000-0005-0000-0000-000004250000}"/>
    <cellStyle name="Normal 2 2 10 34 2 3" xfId="9477" xr:uid="{00000000-0005-0000-0000-000005250000}"/>
    <cellStyle name="Normal 2 2 10 34 2 4" xfId="9478" xr:uid="{00000000-0005-0000-0000-000006250000}"/>
    <cellStyle name="Normal 2 2 10 34 2 5" xfId="9479" xr:uid="{00000000-0005-0000-0000-000007250000}"/>
    <cellStyle name="Normal 2 2 10 34 2 6" xfId="9480" xr:uid="{00000000-0005-0000-0000-000008250000}"/>
    <cellStyle name="Normal 2 2 10 34 2 7" xfId="9481" xr:uid="{00000000-0005-0000-0000-000009250000}"/>
    <cellStyle name="Normal 2 2 10 34 2 8" xfId="9482" xr:uid="{00000000-0005-0000-0000-00000A250000}"/>
    <cellStyle name="Normal 2 2 10 34 2 9" xfId="9483" xr:uid="{00000000-0005-0000-0000-00000B250000}"/>
    <cellStyle name="Normal 2 2 10 34 3" xfId="9484" xr:uid="{00000000-0005-0000-0000-00000C250000}"/>
    <cellStyle name="Normal 2 2 10 34 3 10" xfId="9485" xr:uid="{00000000-0005-0000-0000-00000D250000}"/>
    <cellStyle name="Normal 2 2 10 34 3 2" xfId="9486" xr:uid="{00000000-0005-0000-0000-00000E250000}"/>
    <cellStyle name="Normal 2 2 10 34 3 3" xfId="9487" xr:uid="{00000000-0005-0000-0000-00000F250000}"/>
    <cellStyle name="Normal 2 2 10 34 3 4" xfId="9488" xr:uid="{00000000-0005-0000-0000-000010250000}"/>
    <cellStyle name="Normal 2 2 10 34 3 5" xfId="9489" xr:uid="{00000000-0005-0000-0000-000011250000}"/>
    <cellStyle name="Normal 2 2 10 34 3 6" xfId="9490" xr:uid="{00000000-0005-0000-0000-000012250000}"/>
    <cellStyle name="Normal 2 2 10 34 3 7" xfId="9491" xr:uid="{00000000-0005-0000-0000-000013250000}"/>
    <cellStyle name="Normal 2 2 10 34 3 8" xfId="9492" xr:uid="{00000000-0005-0000-0000-000014250000}"/>
    <cellStyle name="Normal 2 2 10 34 3 9" xfId="9493" xr:uid="{00000000-0005-0000-0000-000015250000}"/>
    <cellStyle name="Normal 2 2 10 34 4" xfId="9494" xr:uid="{00000000-0005-0000-0000-000016250000}"/>
    <cellStyle name="Normal 2 2 10 34 4 10" xfId="9495" xr:uid="{00000000-0005-0000-0000-000017250000}"/>
    <cellStyle name="Normal 2 2 10 34 4 2" xfId="9496" xr:uid="{00000000-0005-0000-0000-000018250000}"/>
    <cellStyle name="Normal 2 2 10 34 4 3" xfId="9497" xr:uid="{00000000-0005-0000-0000-000019250000}"/>
    <cellStyle name="Normal 2 2 10 34 4 4" xfId="9498" xr:uid="{00000000-0005-0000-0000-00001A250000}"/>
    <cellStyle name="Normal 2 2 10 34 4 5" xfId="9499" xr:uid="{00000000-0005-0000-0000-00001B250000}"/>
    <cellStyle name="Normal 2 2 10 34 4 6" xfId="9500" xr:uid="{00000000-0005-0000-0000-00001C250000}"/>
    <cellStyle name="Normal 2 2 10 34 4 7" xfId="9501" xr:uid="{00000000-0005-0000-0000-00001D250000}"/>
    <cellStyle name="Normal 2 2 10 34 4 8" xfId="9502" xr:uid="{00000000-0005-0000-0000-00001E250000}"/>
    <cellStyle name="Normal 2 2 10 34 4 9" xfId="9503" xr:uid="{00000000-0005-0000-0000-00001F250000}"/>
    <cellStyle name="Normal 2 2 10 34 5" xfId="9504" xr:uid="{00000000-0005-0000-0000-000020250000}"/>
    <cellStyle name="Normal 2 2 10 34 5 10" xfId="9505" xr:uid="{00000000-0005-0000-0000-000021250000}"/>
    <cellStyle name="Normal 2 2 10 34 5 2" xfId="9506" xr:uid="{00000000-0005-0000-0000-000022250000}"/>
    <cellStyle name="Normal 2 2 10 34 5 3" xfId="9507" xr:uid="{00000000-0005-0000-0000-000023250000}"/>
    <cellStyle name="Normal 2 2 10 34 5 4" xfId="9508" xr:uid="{00000000-0005-0000-0000-000024250000}"/>
    <cellStyle name="Normal 2 2 10 34 5 5" xfId="9509" xr:uid="{00000000-0005-0000-0000-000025250000}"/>
    <cellStyle name="Normal 2 2 10 34 5 6" xfId="9510" xr:uid="{00000000-0005-0000-0000-000026250000}"/>
    <cellStyle name="Normal 2 2 10 34 5 7" xfId="9511" xr:uid="{00000000-0005-0000-0000-000027250000}"/>
    <cellStyle name="Normal 2 2 10 34 5 8" xfId="9512" xr:uid="{00000000-0005-0000-0000-000028250000}"/>
    <cellStyle name="Normal 2 2 10 34 5 9" xfId="9513" xr:uid="{00000000-0005-0000-0000-000029250000}"/>
    <cellStyle name="Normal 2 2 10 34 6" xfId="9514" xr:uid="{00000000-0005-0000-0000-00002A250000}"/>
    <cellStyle name="Normal 2 2 10 34 7" xfId="9515" xr:uid="{00000000-0005-0000-0000-00002B250000}"/>
    <cellStyle name="Normal 2 2 10 34 8" xfId="9516" xr:uid="{00000000-0005-0000-0000-00002C250000}"/>
    <cellStyle name="Normal 2 2 10 34 9" xfId="9517" xr:uid="{00000000-0005-0000-0000-00002D250000}"/>
    <cellStyle name="Normal 2 2 10 35" xfId="9518" xr:uid="{00000000-0005-0000-0000-00002E250000}"/>
    <cellStyle name="Normal 2 2 10 35 10" xfId="9519" xr:uid="{00000000-0005-0000-0000-00002F250000}"/>
    <cellStyle name="Normal 2 2 10 35 2" xfId="9520" xr:uid="{00000000-0005-0000-0000-000030250000}"/>
    <cellStyle name="Normal 2 2 10 35 3" xfId="9521" xr:uid="{00000000-0005-0000-0000-000031250000}"/>
    <cellStyle name="Normal 2 2 10 35 4" xfId="9522" xr:uid="{00000000-0005-0000-0000-000032250000}"/>
    <cellStyle name="Normal 2 2 10 35 5" xfId="9523" xr:uid="{00000000-0005-0000-0000-000033250000}"/>
    <cellStyle name="Normal 2 2 10 35 6" xfId="9524" xr:uid="{00000000-0005-0000-0000-000034250000}"/>
    <cellStyle name="Normal 2 2 10 35 7" xfId="9525" xr:uid="{00000000-0005-0000-0000-000035250000}"/>
    <cellStyle name="Normal 2 2 10 35 8" xfId="9526" xr:uid="{00000000-0005-0000-0000-000036250000}"/>
    <cellStyle name="Normal 2 2 10 35 9" xfId="9527" xr:uid="{00000000-0005-0000-0000-000037250000}"/>
    <cellStyle name="Normal 2 2 10 36" xfId="9528" xr:uid="{00000000-0005-0000-0000-000038250000}"/>
    <cellStyle name="Normal 2 2 10 36 10" xfId="9529" xr:uid="{00000000-0005-0000-0000-000039250000}"/>
    <cellStyle name="Normal 2 2 10 36 2" xfId="9530" xr:uid="{00000000-0005-0000-0000-00003A250000}"/>
    <cellStyle name="Normal 2 2 10 36 3" xfId="9531" xr:uid="{00000000-0005-0000-0000-00003B250000}"/>
    <cellStyle name="Normal 2 2 10 36 4" xfId="9532" xr:uid="{00000000-0005-0000-0000-00003C250000}"/>
    <cellStyle name="Normal 2 2 10 36 5" xfId="9533" xr:uid="{00000000-0005-0000-0000-00003D250000}"/>
    <cellStyle name="Normal 2 2 10 36 6" xfId="9534" xr:uid="{00000000-0005-0000-0000-00003E250000}"/>
    <cellStyle name="Normal 2 2 10 36 7" xfId="9535" xr:uid="{00000000-0005-0000-0000-00003F250000}"/>
    <cellStyle name="Normal 2 2 10 36 8" xfId="9536" xr:uid="{00000000-0005-0000-0000-000040250000}"/>
    <cellStyle name="Normal 2 2 10 36 9" xfId="9537" xr:uid="{00000000-0005-0000-0000-000041250000}"/>
    <cellStyle name="Normal 2 2 10 37" xfId="9538" xr:uid="{00000000-0005-0000-0000-000042250000}"/>
    <cellStyle name="Normal 2 2 10 37 10" xfId="9539" xr:uid="{00000000-0005-0000-0000-000043250000}"/>
    <cellStyle name="Normal 2 2 10 37 2" xfId="9540" xr:uid="{00000000-0005-0000-0000-000044250000}"/>
    <cellStyle name="Normal 2 2 10 37 3" xfId="9541" xr:uid="{00000000-0005-0000-0000-000045250000}"/>
    <cellStyle name="Normal 2 2 10 37 4" xfId="9542" xr:uid="{00000000-0005-0000-0000-000046250000}"/>
    <cellStyle name="Normal 2 2 10 37 5" xfId="9543" xr:uid="{00000000-0005-0000-0000-000047250000}"/>
    <cellStyle name="Normal 2 2 10 37 6" xfId="9544" xr:uid="{00000000-0005-0000-0000-000048250000}"/>
    <cellStyle name="Normal 2 2 10 37 7" xfId="9545" xr:uid="{00000000-0005-0000-0000-000049250000}"/>
    <cellStyle name="Normal 2 2 10 37 8" xfId="9546" xr:uid="{00000000-0005-0000-0000-00004A250000}"/>
    <cellStyle name="Normal 2 2 10 37 9" xfId="9547" xr:uid="{00000000-0005-0000-0000-00004B250000}"/>
    <cellStyle name="Normal 2 2 10 38" xfId="9548" xr:uid="{00000000-0005-0000-0000-00004C250000}"/>
    <cellStyle name="Normal 2 2 10 38 10" xfId="9549" xr:uid="{00000000-0005-0000-0000-00004D250000}"/>
    <cellStyle name="Normal 2 2 10 38 2" xfId="9550" xr:uid="{00000000-0005-0000-0000-00004E250000}"/>
    <cellStyle name="Normal 2 2 10 38 3" xfId="9551" xr:uid="{00000000-0005-0000-0000-00004F250000}"/>
    <cellStyle name="Normal 2 2 10 38 4" xfId="9552" xr:uid="{00000000-0005-0000-0000-000050250000}"/>
    <cellStyle name="Normal 2 2 10 38 5" xfId="9553" xr:uid="{00000000-0005-0000-0000-000051250000}"/>
    <cellStyle name="Normal 2 2 10 38 6" xfId="9554" xr:uid="{00000000-0005-0000-0000-000052250000}"/>
    <cellStyle name="Normal 2 2 10 38 7" xfId="9555" xr:uid="{00000000-0005-0000-0000-000053250000}"/>
    <cellStyle name="Normal 2 2 10 38 8" xfId="9556" xr:uid="{00000000-0005-0000-0000-000054250000}"/>
    <cellStyle name="Normal 2 2 10 38 9" xfId="9557" xr:uid="{00000000-0005-0000-0000-000055250000}"/>
    <cellStyle name="Normal 2 2 10 39" xfId="9558" xr:uid="{00000000-0005-0000-0000-000056250000}"/>
    <cellStyle name="Normal 2 2 10 4" xfId="9559" xr:uid="{00000000-0005-0000-0000-000057250000}"/>
    <cellStyle name="Normal 2 2 10 4 10" xfId="9560" xr:uid="{00000000-0005-0000-0000-000058250000}"/>
    <cellStyle name="Normal 2 2 10 4 11" xfId="9561" xr:uid="{00000000-0005-0000-0000-000059250000}"/>
    <cellStyle name="Normal 2 2 10 4 12" xfId="9562" xr:uid="{00000000-0005-0000-0000-00005A250000}"/>
    <cellStyle name="Normal 2 2 10 4 13" xfId="9563" xr:uid="{00000000-0005-0000-0000-00005B250000}"/>
    <cellStyle name="Normal 2 2 10 4 14" xfId="9564" xr:uid="{00000000-0005-0000-0000-00005C250000}"/>
    <cellStyle name="Normal 2 2 10 4 2" xfId="9565" xr:uid="{00000000-0005-0000-0000-00005D250000}"/>
    <cellStyle name="Normal 2 2 10 4 2 10" xfId="9566" xr:uid="{00000000-0005-0000-0000-00005E250000}"/>
    <cellStyle name="Normal 2 2 10 4 2 2" xfId="9567" xr:uid="{00000000-0005-0000-0000-00005F250000}"/>
    <cellStyle name="Normal 2 2 10 4 2 3" xfId="9568" xr:uid="{00000000-0005-0000-0000-000060250000}"/>
    <cellStyle name="Normal 2 2 10 4 2 4" xfId="9569" xr:uid="{00000000-0005-0000-0000-000061250000}"/>
    <cellStyle name="Normal 2 2 10 4 2 5" xfId="9570" xr:uid="{00000000-0005-0000-0000-000062250000}"/>
    <cellStyle name="Normal 2 2 10 4 2 6" xfId="9571" xr:uid="{00000000-0005-0000-0000-000063250000}"/>
    <cellStyle name="Normal 2 2 10 4 2 7" xfId="9572" xr:uid="{00000000-0005-0000-0000-000064250000}"/>
    <cellStyle name="Normal 2 2 10 4 2 8" xfId="9573" xr:uid="{00000000-0005-0000-0000-000065250000}"/>
    <cellStyle name="Normal 2 2 10 4 2 9" xfId="9574" xr:uid="{00000000-0005-0000-0000-000066250000}"/>
    <cellStyle name="Normal 2 2 10 4 3" xfId="9575" xr:uid="{00000000-0005-0000-0000-000067250000}"/>
    <cellStyle name="Normal 2 2 10 4 3 10" xfId="9576" xr:uid="{00000000-0005-0000-0000-000068250000}"/>
    <cellStyle name="Normal 2 2 10 4 3 2" xfId="9577" xr:uid="{00000000-0005-0000-0000-000069250000}"/>
    <cellStyle name="Normal 2 2 10 4 3 3" xfId="9578" xr:uid="{00000000-0005-0000-0000-00006A250000}"/>
    <cellStyle name="Normal 2 2 10 4 3 4" xfId="9579" xr:uid="{00000000-0005-0000-0000-00006B250000}"/>
    <cellStyle name="Normal 2 2 10 4 3 5" xfId="9580" xr:uid="{00000000-0005-0000-0000-00006C250000}"/>
    <cellStyle name="Normal 2 2 10 4 3 6" xfId="9581" xr:uid="{00000000-0005-0000-0000-00006D250000}"/>
    <cellStyle name="Normal 2 2 10 4 3 7" xfId="9582" xr:uid="{00000000-0005-0000-0000-00006E250000}"/>
    <cellStyle name="Normal 2 2 10 4 3 8" xfId="9583" xr:uid="{00000000-0005-0000-0000-00006F250000}"/>
    <cellStyle name="Normal 2 2 10 4 3 9" xfId="9584" xr:uid="{00000000-0005-0000-0000-000070250000}"/>
    <cellStyle name="Normal 2 2 10 4 4" xfId="9585" xr:uid="{00000000-0005-0000-0000-000071250000}"/>
    <cellStyle name="Normal 2 2 10 4 4 10" xfId="9586" xr:uid="{00000000-0005-0000-0000-000072250000}"/>
    <cellStyle name="Normal 2 2 10 4 4 2" xfId="9587" xr:uid="{00000000-0005-0000-0000-000073250000}"/>
    <cellStyle name="Normal 2 2 10 4 4 3" xfId="9588" xr:uid="{00000000-0005-0000-0000-000074250000}"/>
    <cellStyle name="Normal 2 2 10 4 4 4" xfId="9589" xr:uid="{00000000-0005-0000-0000-000075250000}"/>
    <cellStyle name="Normal 2 2 10 4 4 5" xfId="9590" xr:uid="{00000000-0005-0000-0000-000076250000}"/>
    <cellStyle name="Normal 2 2 10 4 4 6" xfId="9591" xr:uid="{00000000-0005-0000-0000-000077250000}"/>
    <cellStyle name="Normal 2 2 10 4 4 7" xfId="9592" xr:uid="{00000000-0005-0000-0000-000078250000}"/>
    <cellStyle name="Normal 2 2 10 4 4 8" xfId="9593" xr:uid="{00000000-0005-0000-0000-000079250000}"/>
    <cellStyle name="Normal 2 2 10 4 4 9" xfId="9594" xr:uid="{00000000-0005-0000-0000-00007A250000}"/>
    <cellStyle name="Normal 2 2 10 4 5" xfId="9595" xr:uid="{00000000-0005-0000-0000-00007B250000}"/>
    <cellStyle name="Normal 2 2 10 4 5 10" xfId="9596" xr:uid="{00000000-0005-0000-0000-00007C250000}"/>
    <cellStyle name="Normal 2 2 10 4 5 2" xfId="9597" xr:uid="{00000000-0005-0000-0000-00007D250000}"/>
    <cellStyle name="Normal 2 2 10 4 5 3" xfId="9598" xr:uid="{00000000-0005-0000-0000-00007E250000}"/>
    <cellStyle name="Normal 2 2 10 4 5 4" xfId="9599" xr:uid="{00000000-0005-0000-0000-00007F250000}"/>
    <cellStyle name="Normal 2 2 10 4 5 5" xfId="9600" xr:uid="{00000000-0005-0000-0000-000080250000}"/>
    <cellStyle name="Normal 2 2 10 4 5 6" xfId="9601" xr:uid="{00000000-0005-0000-0000-000081250000}"/>
    <cellStyle name="Normal 2 2 10 4 5 7" xfId="9602" xr:uid="{00000000-0005-0000-0000-000082250000}"/>
    <cellStyle name="Normal 2 2 10 4 5 8" xfId="9603" xr:uid="{00000000-0005-0000-0000-000083250000}"/>
    <cellStyle name="Normal 2 2 10 4 5 9" xfId="9604" xr:uid="{00000000-0005-0000-0000-000084250000}"/>
    <cellStyle name="Normal 2 2 10 4 6" xfId="9605" xr:uid="{00000000-0005-0000-0000-000085250000}"/>
    <cellStyle name="Normal 2 2 10 4 7" xfId="9606" xr:uid="{00000000-0005-0000-0000-000086250000}"/>
    <cellStyle name="Normal 2 2 10 4 8" xfId="9607" xr:uid="{00000000-0005-0000-0000-000087250000}"/>
    <cellStyle name="Normal 2 2 10 4 9" xfId="9608" xr:uid="{00000000-0005-0000-0000-000088250000}"/>
    <cellStyle name="Normal 2 2 10 40" xfId="9609" xr:uid="{00000000-0005-0000-0000-000089250000}"/>
    <cellStyle name="Normal 2 2 10 41" xfId="9610" xr:uid="{00000000-0005-0000-0000-00008A250000}"/>
    <cellStyle name="Normal 2 2 10 42" xfId="9611" xr:uid="{00000000-0005-0000-0000-00008B250000}"/>
    <cellStyle name="Normal 2 2 10 43" xfId="9612" xr:uid="{00000000-0005-0000-0000-00008C250000}"/>
    <cellStyle name="Normal 2 2 10 44" xfId="9613" xr:uid="{00000000-0005-0000-0000-00008D250000}"/>
    <cellStyle name="Normal 2 2 10 45" xfId="9614" xr:uid="{00000000-0005-0000-0000-00008E250000}"/>
    <cellStyle name="Normal 2 2 10 46" xfId="9615" xr:uid="{00000000-0005-0000-0000-00008F250000}"/>
    <cellStyle name="Normal 2 2 10 47" xfId="9616" xr:uid="{00000000-0005-0000-0000-000090250000}"/>
    <cellStyle name="Normal 2 2 10 5" xfId="9617" xr:uid="{00000000-0005-0000-0000-000091250000}"/>
    <cellStyle name="Normal 2 2 10 5 10" xfId="9618" xr:uid="{00000000-0005-0000-0000-000092250000}"/>
    <cellStyle name="Normal 2 2 10 5 11" xfId="9619" xr:uid="{00000000-0005-0000-0000-000093250000}"/>
    <cellStyle name="Normal 2 2 10 5 12" xfId="9620" xr:uid="{00000000-0005-0000-0000-000094250000}"/>
    <cellStyle name="Normal 2 2 10 5 13" xfId="9621" xr:uid="{00000000-0005-0000-0000-000095250000}"/>
    <cellStyle name="Normal 2 2 10 5 14" xfId="9622" xr:uid="{00000000-0005-0000-0000-000096250000}"/>
    <cellStyle name="Normal 2 2 10 5 2" xfId="9623" xr:uid="{00000000-0005-0000-0000-000097250000}"/>
    <cellStyle name="Normal 2 2 10 5 2 10" xfId="9624" xr:uid="{00000000-0005-0000-0000-000098250000}"/>
    <cellStyle name="Normal 2 2 10 5 2 2" xfId="9625" xr:uid="{00000000-0005-0000-0000-000099250000}"/>
    <cellStyle name="Normal 2 2 10 5 2 3" xfId="9626" xr:uid="{00000000-0005-0000-0000-00009A250000}"/>
    <cellStyle name="Normal 2 2 10 5 2 4" xfId="9627" xr:uid="{00000000-0005-0000-0000-00009B250000}"/>
    <cellStyle name="Normal 2 2 10 5 2 5" xfId="9628" xr:uid="{00000000-0005-0000-0000-00009C250000}"/>
    <cellStyle name="Normal 2 2 10 5 2 6" xfId="9629" xr:uid="{00000000-0005-0000-0000-00009D250000}"/>
    <cellStyle name="Normal 2 2 10 5 2 7" xfId="9630" xr:uid="{00000000-0005-0000-0000-00009E250000}"/>
    <cellStyle name="Normal 2 2 10 5 2 8" xfId="9631" xr:uid="{00000000-0005-0000-0000-00009F250000}"/>
    <cellStyle name="Normal 2 2 10 5 2 9" xfId="9632" xr:uid="{00000000-0005-0000-0000-0000A0250000}"/>
    <cellStyle name="Normal 2 2 10 5 3" xfId="9633" xr:uid="{00000000-0005-0000-0000-0000A1250000}"/>
    <cellStyle name="Normal 2 2 10 5 3 10" xfId="9634" xr:uid="{00000000-0005-0000-0000-0000A2250000}"/>
    <cellStyle name="Normal 2 2 10 5 3 2" xfId="9635" xr:uid="{00000000-0005-0000-0000-0000A3250000}"/>
    <cellStyle name="Normal 2 2 10 5 3 3" xfId="9636" xr:uid="{00000000-0005-0000-0000-0000A4250000}"/>
    <cellStyle name="Normal 2 2 10 5 3 4" xfId="9637" xr:uid="{00000000-0005-0000-0000-0000A5250000}"/>
    <cellStyle name="Normal 2 2 10 5 3 5" xfId="9638" xr:uid="{00000000-0005-0000-0000-0000A6250000}"/>
    <cellStyle name="Normal 2 2 10 5 3 6" xfId="9639" xr:uid="{00000000-0005-0000-0000-0000A7250000}"/>
    <cellStyle name="Normal 2 2 10 5 3 7" xfId="9640" xr:uid="{00000000-0005-0000-0000-0000A8250000}"/>
    <cellStyle name="Normal 2 2 10 5 3 8" xfId="9641" xr:uid="{00000000-0005-0000-0000-0000A9250000}"/>
    <cellStyle name="Normal 2 2 10 5 3 9" xfId="9642" xr:uid="{00000000-0005-0000-0000-0000AA250000}"/>
    <cellStyle name="Normal 2 2 10 5 4" xfId="9643" xr:uid="{00000000-0005-0000-0000-0000AB250000}"/>
    <cellStyle name="Normal 2 2 10 5 4 10" xfId="9644" xr:uid="{00000000-0005-0000-0000-0000AC250000}"/>
    <cellStyle name="Normal 2 2 10 5 4 2" xfId="9645" xr:uid="{00000000-0005-0000-0000-0000AD250000}"/>
    <cellStyle name="Normal 2 2 10 5 4 3" xfId="9646" xr:uid="{00000000-0005-0000-0000-0000AE250000}"/>
    <cellStyle name="Normal 2 2 10 5 4 4" xfId="9647" xr:uid="{00000000-0005-0000-0000-0000AF250000}"/>
    <cellStyle name="Normal 2 2 10 5 4 5" xfId="9648" xr:uid="{00000000-0005-0000-0000-0000B0250000}"/>
    <cellStyle name="Normal 2 2 10 5 4 6" xfId="9649" xr:uid="{00000000-0005-0000-0000-0000B1250000}"/>
    <cellStyle name="Normal 2 2 10 5 4 7" xfId="9650" xr:uid="{00000000-0005-0000-0000-0000B2250000}"/>
    <cellStyle name="Normal 2 2 10 5 4 8" xfId="9651" xr:uid="{00000000-0005-0000-0000-0000B3250000}"/>
    <cellStyle name="Normal 2 2 10 5 4 9" xfId="9652" xr:uid="{00000000-0005-0000-0000-0000B4250000}"/>
    <cellStyle name="Normal 2 2 10 5 5" xfId="9653" xr:uid="{00000000-0005-0000-0000-0000B5250000}"/>
    <cellStyle name="Normal 2 2 10 5 5 10" xfId="9654" xr:uid="{00000000-0005-0000-0000-0000B6250000}"/>
    <cellStyle name="Normal 2 2 10 5 5 2" xfId="9655" xr:uid="{00000000-0005-0000-0000-0000B7250000}"/>
    <cellStyle name="Normal 2 2 10 5 5 3" xfId="9656" xr:uid="{00000000-0005-0000-0000-0000B8250000}"/>
    <cellStyle name="Normal 2 2 10 5 5 4" xfId="9657" xr:uid="{00000000-0005-0000-0000-0000B9250000}"/>
    <cellStyle name="Normal 2 2 10 5 5 5" xfId="9658" xr:uid="{00000000-0005-0000-0000-0000BA250000}"/>
    <cellStyle name="Normal 2 2 10 5 5 6" xfId="9659" xr:uid="{00000000-0005-0000-0000-0000BB250000}"/>
    <cellStyle name="Normal 2 2 10 5 5 7" xfId="9660" xr:uid="{00000000-0005-0000-0000-0000BC250000}"/>
    <cellStyle name="Normal 2 2 10 5 5 8" xfId="9661" xr:uid="{00000000-0005-0000-0000-0000BD250000}"/>
    <cellStyle name="Normal 2 2 10 5 5 9" xfId="9662" xr:uid="{00000000-0005-0000-0000-0000BE250000}"/>
    <cellStyle name="Normal 2 2 10 5 6" xfId="9663" xr:uid="{00000000-0005-0000-0000-0000BF250000}"/>
    <cellStyle name="Normal 2 2 10 5 7" xfId="9664" xr:uid="{00000000-0005-0000-0000-0000C0250000}"/>
    <cellStyle name="Normal 2 2 10 5 8" xfId="9665" xr:uid="{00000000-0005-0000-0000-0000C1250000}"/>
    <cellStyle name="Normal 2 2 10 5 9" xfId="9666" xr:uid="{00000000-0005-0000-0000-0000C2250000}"/>
    <cellStyle name="Normal 2 2 10 6" xfId="9667" xr:uid="{00000000-0005-0000-0000-0000C3250000}"/>
    <cellStyle name="Normal 2 2 10 6 10" xfId="9668" xr:uid="{00000000-0005-0000-0000-0000C4250000}"/>
    <cellStyle name="Normal 2 2 10 6 11" xfId="9669" xr:uid="{00000000-0005-0000-0000-0000C5250000}"/>
    <cellStyle name="Normal 2 2 10 6 12" xfId="9670" xr:uid="{00000000-0005-0000-0000-0000C6250000}"/>
    <cellStyle name="Normal 2 2 10 6 13" xfId="9671" xr:uid="{00000000-0005-0000-0000-0000C7250000}"/>
    <cellStyle name="Normal 2 2 10 6 14" xfId="9672" xr:uid="{00000000-0005-0000-0000-0000C8250000}"/>
    <cellStyle name="Normal 2 2 10 6 2" xfId="9673" xr:uid="{00000000-0005-0000-0000-0000C9250000}"/>
    <cellStyle name="Normal 2 2 10 6 2 10" xfId="9674" xr:uid="{00000000-0005-0000-0000-0000CA250000}"/>
    <cellStyle name="Normal 2 2 10 6 2 2" xfId="9675" xr:uid="{00000000-0005-0000-0000-0000CB250000}"/>
    <cellStyle name="Normal 2 2 10 6 2 3" xfId="9676" xr:uid="{00000000-0005-0000-0000-0000CC250000}"/>
    <cellStyle name="Normal 2 2 10 6 2 4" xfId="9677" xr:uid="{00000000-0005-0000-0000-0000CD250000}"/>
    <cellStyle name="Normal 2 2 10 6 2 5" xfId="9678" xr:uid="{00000000-0005-0000-0000-0000CE250000}"/>
    <cellStyle name="Normal 2 2 10 6 2 6" xfId="9679" xr:uid="{00000000-0005-0000-0000-0000CF250000}"/>
    <cellStyle name="Normal 2 2 10 6 2 7" xfId="9680" xr:uid="{00000000-0005-0000-0000-0000D0250000}"/>
    <cellStyle name="Normal 2 2 10 6 2 8" xfId="9681" xr:uid="{00000000-0005-0000-0000-0000D1250000}"/>
    <cellStyle name="Normal 2 2 10 6 2 9" xfId="9682" xr:uid="{00000000-0005-0000-0000-0000D2250000}"/>
    <cellStyle name="Normal 2 2 10 6 3" xfId="9683" xr:uid="{00000000-0005-0000-0000-0000D3250000}"/>
    <cellStyle name="Normal 2 2 10 6 3 10" xfId="9684" xr:uid="{00000000-0005-0000-0000-0000D4250000}"/>
    <cellStyle name="Normal 2 2 10 6 3 2" xfId="9685" xr:uid="{00000000-0005-0000-0000-0000D5250000}"/>
    <cellStyle name="Normal 2 2 10 6 3 3" xfId="9686" xr:uid="{00000000-0005-0000-0000-0000D6250000}"/>
    <cellStyle name="Normal 2 2 10 6 3 4" xfId="9687" xr:uid="{00000000-0005-0000-0000-0000D7250000}"/>
    <cellStyle name="Normal 2 2 10 6 3 5" xfId="9688" xr:uid="{00000000-0005-0000-0000-0000D8250000}"/>
    <cellStyle name="Normal 2 2 10 6 3 6" xfId="9689" xr:uid="{00000000-0005-0000-0000-0000D9250000}"/>
    <cellStyle name="Normal 2 2 10 6 3 7" xfId="9690" xr:uid="{00000000-0005-0000-0000-0000DA250000}"/>
    <cellStyle name="Normal 2 2 10 6 3 8" xfId="9691" xr:uid="{00000000-0005-0000-0000-0000DB250000}"/>
    <cellStyle name="Normal 2 2 10 6 3 9" xfId="9692" xr:uid="{00000000-0005-0000-0000-0000DC250000}"/>
    <cellStyle name="Normal 2 2 10 6 4" xfId="9693" xr:uid="{00000000-0005-0000-0000-0000DD250000}"/>
    <cellStyle name="Normal 2 2 10 6 4 10" xfId="9694" xr:uid="{00000000-0005-0000-0000-0000DE250000}"/>
    <cellStyle name="Normal 2 2 10 6 4 2" xfId="9695" xr:uid="{00000000-0005-0000-0000-0000DF250000}"/>
    <cellStyle name="Normal 2 2 10 6 4 3" xfId="9696" xr:uid="{00000000-0005-0000-0000-0000E0250000}"/>
    <cellStyle name="Normal 2 2 10 6 4 4" xfId="9697" xr:uid="{00000000-0005-0000-0000-0000E1250000}"/>
    <cellStyle name="Normal 2 2 10 6 4 5" xfId="9698" xr:uid="{00000000-0005-0000-0000-0000E2250000}"/>
    <cellStyle name="Normal 2 2 10 6 4 6" xfId="9699" xr:uid="{00000000-0005-0000-0000-0000E3250000}"/>
    <cellStyle name="Normal 2 2 10 6 4 7" xfId="9700" xr:uid="{00000000-0005-0000-0000-0000E4250000}"/>
    <cellStyle name="Normal 2 2 10 6 4 8" xfId="9701" xr:uid="{00000000-0005-0000-0000-0000E5250000}"/>
    <cellStyle name="Normal 2 2 10 6 4 9" xfId="9702" xr:uid="{00000000-0005-0000-0000-0000E6250000}"/>
    <cellStyle name="Normal 2 2 10 6 5" xfId="9703" xr:uid="{00000000-0005-0000-0000-0000E7250000}"/>
    <cellStyle name="Normal 2 2 10 6 5 10" xfId="9704" xr:uid="{00000000-0005-0000-0000-0000E8250000}"/>
    <cellStyle name="Normal 2 2 10 6 5 2" xfId="9705" xr:uid="{00000000-0005-0000-0000-0000E9250000}"/>
    <cellStyle name="Normal 2 2 10 6 5 3" xfId="9706" xr:uid="{00000000-0005-0000-0000-0000EA250000}"/>
    <cellStyle name="Normal 2 2 10 6 5 4" xfId="9707" xr:uid="{00000000-0005-0000-0000-0000EB250000}"/>
    <cellStyle name="Normal 2 2 10 6 5 5" xfId="9708" xr:uid="{00000000-0005-0000-0000-0000EC250000}"/>
    <cellStyle name="Normal 2 2 10 6 5 6" xfId="9709" xr:uid="{00000000-0005-0000-0000-0000ED250000}"/>
    <cellStyle name="Normal 2 2 10 6 5 7" xfId="9710" xr:uid="{00000000-0005-0000-0000-0000EE250000}"/>
    <cellStyle name="Normal 2 2 10 6 5 8" xfId="9711" xr:uid="{00000000-0005-0000-0000-0000EF250000}"/>
    <cellStyle name="Normal 2 2 10 6 5 9" xfId="9712" xr:uid="{00000000-0005-0000-0000-0000F0250000}"/>
    <cellStyle name="Normal 2 2 10 6 6" xfId="9713" xr:uid="{00000000-0005-0000-0000-0000F1250000}"/>
    <cellStyle name="Normal 2 2 10 6 7" xfId="9714" xr:uid="{00000000-0005-0000-0000-0000F2250000}"/>
    <cellStyle name="Normal 2 2 10 6 8" xfId="9715" xr:uid="{00000000-0005-0000-0000-0000F3250000}"/>
    <cellStyle name="Normal 2 2 10 6 9" xfId="9716" xr:uid="{00000000-0005-0000-0000-0000F4250000}"/>
    <cellStyle name="Normal 2 2 10 7" xfId="9717" xr:uid="{00000000-0005-0000-0000-0000F5250000}"/>
    <cellStyle name="Normal 2 2 10 7 10" xfId="9718" xr:uid="{00000000-0005-0000-0000-0000F6250000}"/>
    <cellStyle name="Normal 2 2 10 7 11" xfId="9719" xr:uid="{00000000-0005-0000-0000-0000F7250000}"/>
    <cellStyle name="Normal 2 2 10 7 12" xfId="9720" xr:uid="{00000000-0005-0000-0000-0000F8250000}"/>
    <cellStyle name="Normal 2 2 10 7 13" xfId="9721" xr:uid="{00000000-0005-0000-0000-0000F9250000}"/>
    <cellStyle name="Normal 2 2 10 7 14" xfId="9722" xr:uid="{00000000-0005-0000-0000-0000FA250000}"/>
    <cellStyle name="Normal 2 2 10 7 2" xfId="9723" xr:uid="{00000000-0005-0000-0000-0000FB250000}"/>
    <cellStyle name="Normal 2 2 10 7 2 10" xfId="9724" xr:uid="{00000000-0005-0000-0000-0000FC250000}"/>
    <cellStyle name="Normal 2 2 10 7 2 2" xfId="9725" xr:uid="{00000000-0005-0000-0000-0000FD250000}"/>
    <cellStyle name="Normal 2 2 10 7 2 3" xfId="9726" xr:uid="{00000000-0005-0000-0000-0000FE250000}"/>
    <cellStyle name="Normal 2 2 10 7 2 4" xfId="9727" xr:uid="{00000000-0005-0000-0000-0000FF250000}"/>
    <cellStyle name="Normal 2 2 10 7 2 5" xfId="9728" xr:uid="{00000000-0005-0000-0000-000000260000}"/>
    <cellStyle name="Normal 2 2 10 7 2 6" xfId="9729" xr:uid="{00000000-0005-0000-0000-000001260000}"/>
    <cellStyle name="Normal 2 2 10 7 2 7" xfId="9730" xr:uid="{00000000-0005-0000-0000-000002260000}"/>
    <cellStyle name="Normal 2 2 10 7 2 8" xfId="9731" xr:uid="{00000000-0005-0000-0000-000003260000}"/>
    <cellStyle name="Normal 2 2 10 7 2 9" xfId="9732" xr:uid="{00000000-0005-0000-0000-000004260000}"/>
    <cellStyle name="Normal 2 2 10 7 3" xfId="9733" xr:uid="{00000000-0005-0000-0000-000005260000}"/>
    <cellStyle name="Normal 2 2 10 7 3 10" xfId="9734" xr:uid="{00000000-0005-0000-0000-000006260000}"/>
    <cellStyle name="Normal 2 2 10 7 3 2" xfId="9735" xr:uid="{00000000-0005-0000-0000-000007260000}"/>
    <cellStyle name="Normal 2 2 10 7 3 3" xfId="9736" xr:uid="{00000000-0005-0000-0000-000008260000}"/>
    <cellStyle name="Normal 2 2 10 7 3 4" xfId="9737" xr:uid="{00000000-0005-0000-0000-000009260000}"/>
    <cellStyle name="Normal 2 2 10 7 3 5" xfId="9738" xr:uid="{00000000-0005-0000-0000-00000A260000}"/>
    <cellStyle name="Normal 2 2 10 7 3 6" xfId="9739" xr:uid="{00000000-0005-0000-0000-00000B260000}"/>
    <cellStyle name="Normal 2 2 10 7 3 7" xfId="9740" xr:uid="{00000000-0005-0000-0000-00000C260000}"/>
    <cellStyle name="Normal 2 2 10 7 3 8" xfId="9741" xr:uid="{00000000-0005-0000-0000-00000D260000}"/>
    <cellStyle name="Normal 2 2 10 7 3 9" xfId="9742" xr:uid="{00000000-0005-0000-0000-00000E260000}"/>
    <cellStyle name="Normal 2 2 10 7 4" xfId="9743" xr:uid="{00000000-0005-0000-0000-00000F260000}"/>
    <cellStyle name="Normal 2 2 10 7 4 10" xfId="9744" xr:uid="{00000000-0005-0000-0000-000010260000}"/>
    <cellStyle name="Normal 2 2 10 7 4 2" xfId="9745" xr:uid="{00000000-0005-0000-0000-000011260000}"/>
    <cellStyle name="Normal 2 2 10 7 4 3" xfId="9746" xr:uid="{00000000-0005-0000-0000-000012260000}"/>
    <cellStyle name="Normal 2 2 10 7 4 4" xfId="9747" xr:uid="{00000000-0005-0000-0000-000013260000}"/>
    <cellStyle name="Normal 2 2 10 7 4 5" xfId="9748" xr:uid="{00000000-0005-0000-0000-000014260000}"/>
    <cellStyle name="Normal 2 2 10 7 4 6" xfId="9749" xr:uid="{00000000-0005-0000-0000-000015260000}"/>
    <cellStyle name="Normal 2 2 10 7 4 7" xfId="9750" xr:uid="{00000000-0005-0000-0000-000016260000}"/>
    <cellStyle name="Normal 2 2 10 7 4 8" xfId="9751" xr:uid="{00000000-0005-0000-0000-000017260000}"/>
    <cellStyle name="Normal 2 2 10 7 4 9" xfId="9752" xr:uid="{00000000-0005-0000-0000-000018260000}"/>
    <cellStyle name="Normal 2 2 10 7 5" xfId="9753" xr:uid="{00000000-0005-0000-0000-000019260000}"/>
    <cellStyle name="Normal 2 2 10 7 5 10" xfId="9754" xr:uid="{00000000-0005-0000-0000-00001A260000}"/>
    <cellStyle name="Normal 2 2 10 7 5 2" xfId="9755" xr:uid="{00000000-0005-0000-0000-00001B260000}"/>
    <cellStyle name="Normal 2 2 10 7 5 3" xfId="9756" xr:uid="{00000000-0005-0000-0000-00001C260000}"/>
    <cellStyle name="Normal 2 2 10 7 5 4" xfId="9757" xr:uid="{00000000-0005-0000-0000-00001D260000}"/>
    <cellStyle name="Normal 2 2 10 7 5 5" xfId="9758" xr:uid="{00000000-0005-0000-0000-00001E260000}"/>
    <cellStyle name="Normal 2 2 10 7 5 6" xfId="9759" xr:uid="{00000000-0005-0000-0000-00001F260000}"/>
    <cellStyle name="Normal 2 2 10 7 5 7" xfId="9760" xr:uid="{00000000-0005-0000-0000-000020260000}"/>
    <cellStyle name="Normal 2 2 10 7 5 8" xfId="9761" xr:uid="{00000000-0005-0000-0000-000021260000}"/>
    <cellStyle name="Normal 2 2 10 7 5 9" xfId="9762" xr:uid="{00000000-0005-0000-0000-000022260000}"/>
    <cellStyle name="Normal 2 2 10 7 6" xfId="9763" xr:uid="{00000000-0005-0000-0000-000023260000}"/>
    <cellStyle name="Normal 2 2 10 7 7" xfId="9764" xr:uid="{00000000-0005-0000-0000-000024260000}"/>
    <cellStyle name="Normal 2 2 10 7 8" xfId="9765" xr:uid="{00000000-0005-0000-0000-000025260000}"/>
    <cellStyle name="Normal 2 2 10 7 9" xfId="9766" xr:uid="{00000000-0005-0000-0000-000026260000}"/>
    <cellStyle name="Normal 2 2 10 8" xfId="9767" xr:uid="{00000000-0005-0000-0000-000027260000}"/>
    <cellStyle name="Normal 2 2 10 8 10" xfId="9768" xr:uid="{00000000-0005-0000-0000-000028260000}"/>
    <cellStyle name="Normal 2 2 10 8 11" xfId="9769" xr:uid="{00000000-0005-0000-0000-000029260000}"/>
    <cellStyle name="Normal 2 2 10 8 12" xfId="9770" xr:uid="{00000000-0005-0000-0000-00002A260000}"/>
    <cellStyle name="Normal 2 2 10 8 13" xfId="9771" xr:uid="{00000000-0005-0000-0000-00002B260000}"/>
    <cellStyle name="Normal 2 2 10 8 14" xfId="9772" xr:uid="{00000000-0005-0000-0000-00002C260000}"/>
    <cellStyle name="Normal 2 2 10 8 2" xfId="9773" xr:uid="{00000000-0005-0000-0000-00002D260000}"/>
    <cellStyle name="Normal 2 2 10 8 2 10" xfId="9774" xr:uid="{00000000-0005-0000-0000-00002E260000}"/>
    <cellStyle name="Normal 2 2 10 8 2 2" xfId="9775" xr:uid="{00000000-0005-0000-0000-00002F260000}"/>
    <cellStyle name="Normal 2 2 10 8 2 3" xfId="9776" xr:uid="{00000000-0005-0000-0000-000030260000}"/>
    <cellStyle name="Normal 2 2 10 8 2 4" xfId="9777" xr:uid="{00000000-0005-0000-0000-000031260000}"/>
    <cellStyle name="Normal 2 2 10 8 2 5" xfId="9778" xr:uid="{00000000-0005-0000-0000-000032260000}"/>
    <cellStyle name="Normal 2 2 10 8 2 6" xfId="9779" xr:uid="{00000000-0005-0000-0000-000033260000}"/>
    <cellStyle name="Normal 2 2 10 8 2 7" xfId="9780" xr:uid="{00000000-0005-0000-0000-000034260000}"/>
    <cellStyle name="Normal 2 2 10 8 2 8" xfId="9781" xr:uid="{00000000-0005-0000-0000-000035260000}"/>
    <cellStyle name="Normal 2 2 10 8 2 9" xfId="9782" xr:uid="{00000000-0005-0000-0000-000036260000}"/>
    <cellStyle name="Normal 2 2 10 8 3" xfId="9783" xr:uid="{00000000-0005-0000-0000-000037260000}"/>
    <cellStyle name="Normal 2 2 10 8 3 10" xfId="9784" xr:uid="{00000000-0005-0000-0000-000038260000}"/>
    <cellStyle name="Normal 2 2 10 8 3 2" xfId="9785" xr:uid="{00000000-0005-0000-0000-000039260000}"/>
    <cellStyle name="Normal 2 2 10 8 3 3" xfId="9786" xr:uid="{00000000-0005-0000-0000-00003A260000}"/>
    <cellStyle name="Normal 2 2 10 8 3 4" xfId="9787" xr:uid="{00000000-0005-0000-0000-00003B260000}"/>
    <cellStyle name="Normal 2 2 10 8 3 5" xfId="9788" xr:uid="{00000000-0005-0000-0000-00003C260000}"/>
    <cellStyle name="Normal 2 2 10 8 3 6" xfId="9789" xr:uid="{00000000-0005-0000-0000-00003D260000}"/>
    <cellStyle name="Normal 2 2 10 8 3 7" xfId="9790" xr:uid="{00000000-0005-0000-0000-00003E260000}"/>
    <cellStyle name="Normal 2 2 10 8 3 8" xfId="9791" xr:uid="{00000000-0005-0000-0000-00003F260000}"/>
    <cellStyle name="Normal 2 2 10 8 3 9" xfId="9792" xr:uid="{00000000-0005-0000-0000-000040260000}"/>
    <cellStyle name="Normal 2 2 10 8 4" xfId="9793" xr:uid="{00000000-0005-0000-0000-000041260000}"/>
    <cellStyle name="Normal 2 2 10 8 4 10" xfId="9794" xr:uid="{00000000-0005-0000-0000-000042260000}"/>
    <cellStyle name="Normal 2 2 10 8 4 2" xfId="9795" xr:uid="{00000000-0005-0000-0000-000043260000}"/>
    <cellStyle name="Normal 2 2 10 8 4 3" xfId="9796" xr:uid="{00000000-0005-0000-0000-000044260000}"/>
    <cellStyle name="Normal 2 2 10 8 4 4" xfId="9797" xr:uid="{00000000-0005-0000-0000-000045260000}"/>
    <cellStyle name="Normal 2 2 10 8 4 5" xfId="9798" xr:uid="{00000000-0005-0000-0000-000046260000}"/>
    <cellStyle name="Normal 2 2 10 8 4 6" xfId="9799" xr:uid="{00000000-0005-0000-0000-000047260000}"/>
    <cellStyle name="Normal 2 2 10 8 4 7" xfId="9800" xr:uid="{00000000-0005-0000-0000-000048260000}"/>
    <cellStyle name="Normal 2 2 10 8 4 8" xfId="9801" xr:uid="{00000000-0005-0000-0000-000049260000}"/>
    <cellStyle name="Normal 2 2 10 8 4 9" xfId="9802" xr:uid="{00000000-0005-0000-0000-00004A260000}"/>
    <cellStyle name="Normal 2 2 10 8 5" xfId="9803" xr:uid="{00000000-0005-0000-0000-00004B260000}"/>
    <cellStyle name="Normal 2 2 10 8 5 10" xfId="9804" xr:uid="{00000000-0005-0000-0000-00004C260000}"/>
    <cellStyle name="Normal 2 2 10 8 5 2" xfId="9805" xr:uid="{00000000-0005-0000-0000-00004D260000}"/>
    <cellStyle name="Normal 2 2 10 8 5 3" xfId="9806" xr:uid="{00000000-0005-0000-0000-00004E260000}"/>
    <cellStyle name="Normal 2 2 10 8 5 4" xfId="9807" xr:uid="{00000000-0005-0000-0000-00004F260000}"/>
    <cellStyle name="Normal 2 2 10 8 5 5" xfId="9808" xr:uid="{00000000-0005-0000-0000-000050260000}"/>
    <cellStyle name="Normal 2 2 10 8 5 6" xfId="9809" xr:uid="{00000000-0005-0000-0000-000051260000}"/>
    <cellStyle name="Normal 2 2 10 8 5 7" xfId="9810" xr:uid="{00000000-0005-0000-0000-000052260000}"/>
    <cellStyle name="Normal 2 2 10 8 5 8" xfId="9811" xr:uid="{00000000-0005-0000-0000-000053260000}"/>
    <cellStyle name="Normal 2 2 10 8 5 9" xfId="9812" xr:uid="{00000000-0005-0000-0000-000054260000}"/>
    <cellStyle name="Normal 2 2 10 8 6" xfId="9813" xr:uid="{00000000-0005-0000-0000-000055260000}"/>
    <cellStyle name="Normal 2 2 10 8 7" xfId="9814" xr:uid="{00000000-0005-0000-0000-000056260000}"/>
    <cellStyle name="Normal 2 2 10 8 8" xfId="9815" xr:uid="{00000000-0005-0000-0000-000057260000}"/>
    <cellStyle name="Normal 2 2 10 8 9" xfId="9816" xr:uid="{00000000-0005-0000-0000-000058260000}"/>
    <cellStyle name="Normal 2 2 10 9" xfId="9817" xr:uid="{00000000-0005-0000-0000-000059260000}"/>
    <cellStyle name="Normal 2 2 10 9 10" xfId="9818" xr:uid="{00000000-0005-0000-0000-00005A260000}"/>
    <cellStyle name="Normal 2 2 10 9 11" xfId="9819" xr:uid="{00000000-0005-0000-0000-00005B260000}"/>
    <cellStyle name="Normal 2 2 10 9 12" xfId="9820" xr:uid="{00000000-0005-0000-0000-00005C260000}"/>
    <cellStyle name="Normal 2 2 10 9 13" xfId="9821" xr:uid="{00000000-0005-0000-0000-00005D260000}"/>
    <cellStyle name="Normal 2 2 10 9 14" xfId="9822" xr:uid="{00000000-0005-0000-0000-00005E260000}"/>
    <cellStyle name="Normal 2 2 10 9 2" xfId="9823" xr:uid="{00000000-0005-0000-0000-00005F260000}"/>
    <cellStyle name="Normal 2 2 10 9 2 10" xfId="9824" xr:uid="{00000000-0005-0000-0000-000060260000}"/>
    <cellStyle name="Normal 2 2 10 9 2 2" xfId="9825" xr:uid="{00000000-0005-0000-0000-000061260000}"/>
    <cellStyle name="Normal 2 2 10 9 2 3" xfId="9826" xr:uid="{00000000-0005-0000-0000-000062260000}"/>
    <cellStyle name="Normal 2 2 10 9 2 4" xfId="9827" xr:uid="{00000000-0005-0000-0000-000063260000}"/>
    <cellStyle name="Normal 2 2 10 9 2 5" xfId="9828" xr:uid="{00000000-0005-0000-0000-000064260000}"/>
    <cellStyle name="Normal 2 2 10 9 2 6" xfId="9829" xr:uid="{00000000-0005-0000-0000-000065260000}"/>
    <cellStyle name="Normal 2 2 10 9 2 7" xfId="9830" xr:uid="{00000000-0005-0000-0000-000066260000}"/>
    <cellStyle name="Normal 2 2 10 9 2 8" xfId="9831" xr:uid="{00000000-0005-0000-0000-000067260000}"/>
    <cellStyle name="Normal 2 2 10 9 2 9" xfId="9832" xr:uid="{00000000-0005-0000-0000-000068260000}"/>
    <cellStyle name="Normal 2 2 10 9 3" xfId="9833" xr:uid="{00000000-0005-0000-0000-000069260000}"/>
    <cellStyle name="Normal 2 2 10 9 3 10" xfId="9834" xr:uid="{00000000-0005-0000-0000-00006A260000}"/>
    <cellStyle name="Normal 2 2 10 9 3 2" xfId="9835" xr:uid="{00000000-0005-0000-0000-00006B260000}"/>
    <cellStyle name="Normal 2 2 10 9 3 3" xfId="9836" xr:uid="{00000000-0005-0000-0000-00006C260000}"/>
    <cellStyle name="Normal 2 2 10 9 3 4" xfId="9837" xr:uid="{00000000-0005-0000-0000-00006D260000}"/>
    <cellStyle name="Normal 2 2 10 9 3 5" xfId="9838" xr:uid="{00000000-0005-0000-0000-00006E260000}"/>
    <cellStyle name="Normal 2 2 10 9 3 6" xfId="9839" xr:uid="{00000000-0005-0000-0000-00006F260000}"/>
    <cellStyle name="Normal 2 2 10 9 3 7" xfId="9840" xr:uid="{00000000-0005-0000-0000-000070260000}"/>
    <cellStyle name="Normal 2 2 10 9 3 8" xfId="9841" xr:uid="{00000000-0005-0000-0000-000071260000}"/>
    <cellStyle name="Normal 2 2 10 9 3 9" xfId="9842" xr:uid="{00000000-0005-0000-0000-000072260000}"/>
    <cellStyle name="Normal 2 2 10 9 4" xfId="9843" xr:uid="{00000000-0005-0000-0000-000073260000}"/>
    <cellStyle name="Normal 2 2 10 9 4 10" xfId="9844" xr:uid="{00000000-0005-0000-0000-000074260000}"/>
    <cellStyle name="Normal 2 2 10 9 4 2" xfId="9845" xr:uid="{00000000-0005-0000-0000-000075260000}"/>
    <cellStyle name="Normal 2 2 10 9 4 3" xfId="9846" xr:uid="{00000000-0005-0000-0000-000076260000}"/>
    <cellStyle name="Normal 2 2 10 9 4 4" xfId="9847" xr:uid="{00000000-0005-0000-0000-000077260000}"/>
    <cellStyle name="Normal 2 2 10 9 4 5" xfId="9848" xr:uid="{00000000-0005-0000-0000-000078260000}"/>
    <cellStyle name="Normal 2 2 10 9 4 6" xfId="9849" xr:uid="{00000000-0005-0000-0000-000079260000}"/>
    <cellStyle name="Normal 2 2 10 9 4 7" xfId="9850" xr:uid="{00000000-0005-0000-0000-00007A260000}"/>
    <cellStyle name="Normal 2 2 10 9 4 8" xfId="9851" xr:uid="{00000000-0005-0000-0000-00007B260000}"/>
    <cellStyle name="Normal 2 2 10 9 4 9" xfId="9852" xr:uid="{00000000-0005-0000-0000-00007C260000}"/>
    <cellStyle name="Normal 2 2 10 9 5" xfId="9853" xr:uid="{00000000-0005-0000-0000-00007D260000}"/>
    <cellStyle name="Normal 2 2 10 9 5 10" xfId="9854" xr:uid="{00000000-0005-0000-0000-00007E260000}"/>
    <cellStyle name="Normal 2 2 10 9 5 2" xfId="9855" xr:uid="{00000000-0005-0000-0000-00007F260000}"/>
    <cellStyle name="Normal 2 2 10 9 5 3" xfId="9856" xr:uid="{00000000-0005-0000-0000-000080260000}"/>
    <cellStyle name="Normal 2 2 10 9 5 4" xfId="9857" xr:uid="{00000000-0005-0000-0000-000081260000}"/>
    <cellStyle name="Normal 2 2 10 9 5 5" xfId="9858" xr:uid="{00000000-0005-0000-0000-000082260000}"/>
    <cellStyle name="Normal 2 2 10 9 5 6" xfId="9859" xr:uid="{00000000-0005-0000-0000-000083260000}"/>
    <cellStyle name="Normal 2 2 10 9 5 7" xfId="9860" xr:uid="{00000000-0005-0000-0000-000084260000}"/>
    <cellStyle name="Normal 2 2 10 9 5 8" xfId="9861" xr:uid="{00000000-0005-0000-0000-000085260000}"/>
    <cellStyle name="Normal 2 2 10 9 5 9" xfId="9862" xr:uid="{00000000-0005-0000-0000-000086260000}"/>
    <cellStyle name="Normal 2 2 10 9 6" xfId="9863" xr:uid="{00000000-0005-0000-0000-000087260000}"/>
    <cellStyle name="Normal 2 2 10 9 7" xfId="9864" xr:uid="{00000000-0005-0000-0000-000088260000}"/>
    <cellStyle name="Normal 2 2 10 9 8" xfId="9865" xr:uid="{00000000-0005-0000-0000-000089260000}"/>
    <cellStyle name="Normal 2 2 10 9 9" xfId="9866" xr:uid="{00000000-0005-0000-0000-00008A260000}"/>
    <cellStyle name="Normal 2 2 11" xfId="9867" xr:uid="{00000000-0005-0000-0000-00008B260000}"/>
    <cellStyle name="Normal 2 2 12" xfId="9868" xr:uid="{00000000-0005-0000-0000-00008C260000}"/>
    <cellStyle name="Normal 2 2 13" xfId="9869" xr:uid="{00000000-0005-0000-0000-00008D260000}"/>
    <cellStyle name="Normal 2 2 14" xfId="9870" xr:uid="{00000000-0005-0000-0000-00008E260000}"/>
    <cellStyle name="Normal 2 2 15" xfId="9871" xr:uid="{00000000-0005-0000-0000-00008F260000}"/>
    <cellStyle name="Normal 2 2 16" xfId="9872" xr:uid="{00000000-0005-0000-0000-000090260000}"/>
    <cellStyle name="Normal 2 2 17" xfId="9873" xr:uid="{00000000-0005-0000-0000-000091260000}"/>
    <cellStyle name="Normal 2 2 18" xfId="9874" xr:uid="{00000000-0005-0000-0000-000092260000}"/>
    <cellStyle name="Normal 2 2 19" xfId="9875" xr:uid="{00000000-0005-0000-0000-000093260000}"/>
    <cellStyle name="Normal 2 2 2" xfId="416" xr:uid="{00000000-0005-0000-0000-0000A0010000}"/>
    <cellStyle name="Normal 2 2 2 10" xfId="9876" xr:uid="{00000000-0005-0000-0000-000094260000}"/>
    <cellStyle name="Normal 2 2 2 10 10" xfId="9877" xr:uid="{00000000-0005-0000-0000-000095260000}"/>
    <cellStyle name="Normal 2 2 2 10 11" xfId="9878" xr:uid="{00000000-0005-0000-0000-000096260000}"/>
    <cellStyle name="Normal 2 2 2 10 12" xfId="9879" xr:uid="{00000000-0005-0000-0000-000097260000}"/>
    <cellStyle name="Normal 2 2 2 10 13" xfId="9880" xr:uid="{00000000-0005-0000-0000-000098260000}"/>
    <cellStyle name="Normal 2 2 2 10 14" xfId="9881" xr:uid="{00000000-0005-0000-0000-000099260000}"/>
    <cellStyle name="Normal 2 2 2 10 2" xfId="9882" xr:uid="{00000000-0005-0000-0000-00009A260000}"/>
    <cellStyle name="Normal 2 2 2 10 2 10" xfId="9883" xr:uid="{00000000-0005-0000-0000-00009B260000}"/>
    <cellStyle name="Normal 2 2 2 10 2 2" xfId="9884" xr:uid="{00000000-0005-0000-0000-00009C260000}"/>
    <cellStyle name="Normal 2 2 2 10 2 3" xfId="9885" xr:uid="{00000000-0005-0000-0000-00009D260000}"/>
    <cellStyle name="Normal 2 2 2 10 2 4" xfId="9886" xr:uid="{00000000-0005-0000-0000-00009E260000}"/>
    <cellStyle name="Normal 2 2 2 10 2 5" xfId="9887" xr:uid="{00000000-0005-0000-0000-00009F260000}"/>
    <cellStyle name="Normal 2 2 2 10 2 6" xfId="9888" xr:uid="{00000000-0005-0000-0000-0000A0260000}"/>
    <cellStyle name="Normal 2 2 2 10 2 7" xfId="9889" xr:uid="{00000000-0005-0000-0000-0000A1260000}"/>
    <cellStyle name="Normal 2 2 2 10 2 8" xfId="9890" xr:uid="{00000000-0005-0000-0000-0000A2260000}"/>
    <cellStyle name="Normal 2 2 2 10 2 9" xfId="9891" xr:uid="{00000000-0005-0000-0000-0000A3260000}"/>
    <cellStyle name="Normal 2 2 2 10 3" xfId="9892" xr:uid="{00000000-0005-0000-0000-0000A4260000}"/>
    <cellStyle name="Normal 2 2 2 10 3 10" xfId="9893" xr:uid="{00000000-0005-0000-0000-0000A5260000}"/>
    <cellStyle name="Normal 2 2 2 10 3 2" xfId="9894" xr:uid="{00000000-0005-0000-0000-0000A6260000}"/>
    <cellStyle name="Normal 2 2 2 10 3 3" xfId="9895" xr:uid="{00000000-0005-0000-0000-0000A7260000}"/>
    <cellStyle name="Normal 2 2 2 10 3 4" xfId="9896" xr:uid="{00000000-0005-0000-0000-0000A8260000}"/>
    <cellStyle name="Normal 2 2 2 10 3 5" xfId="9897" xr:uid="{00000000-0005-0000-0000-0000A9260000}"/>
    <cellStyle name="Normal 2 2 2 10 3 6" xfId="9898" xr:uid="{00000000-0005-0000-0000-0000AA260000}"/>
    <cellStyle name="Normal 2 2 2 10 3 7" xfId="9899" xr:uid="{00000000-0005-0000-0000-0000AB260000}"/>
    <cellStyle name="Normal 2 2 2 10 3 8" xfId="9900" xr:uid="{00000000-0005-0000-0000-0000AC260000}"/>
    <cellStyle name="Normal 2 2 2 10 3 9" xfId="9901" xr:uid="{00000000-0005-0000-0000-0000AD260000}"/>
    <cellStyle name="Normal 2 2 2 10 4" xfId="9902" xr:uid="{00000000-0005-0000-0000-0000AE260000}"/>
    <cellStyle name="Normal 2 2 2 10 4 10" xfId="9903" xr:uid="{00000000-0005-0000-0000-0000AF260000}"/>
    <cellStyle name="Normal 2 2 2 10 4 2" xfId="9904" xr:uid="{00000000-0005-0000-0000-0000B0260000}"/>
    <cellStyle name="Normal 2 2 2 10 4 3" xfId="9905" xr:uid="{00000000-0005-0000-0000-0000B1260000}"/>
    <cellStyle name="Normal 2 2 2 10 4 4" xfId="9906" xr:uid="{00000000-0005-0000-0000-0000B2260000}"/>
    <cellStyle name="Normal 2 2 2 10 4 5" xfId="9907" xr:uid="{00000000-0005-0000-0000-0000B3260000}"/>
    <cellStyle name="Normal 2 2 2 10 4 6" xfId="9908" xr:uid="{00000000-0005-0000-0000-0000B4260000}"/>
    <cellStyle name="Normal 2 2 2 10 4 7" xfId="9909" xr:uid="{00000000-0005-0000-0000-0000B5260000}"/>
    <cellStyle name="Normal 2 2 2 10 4 8" xfId="9910" xr:uid="{00000000-0005-0000-0000-0000B6260000}"/>
    <cellStyle name="Normal 2 2 2 10 4 9" xfId="9911" xr:uid="{00000000-0005-0000-0000-0000B7260000}"/>
    <cellStyle name="Normal 2 2 2 10 5" xfId="9912" xr:uid="{00000000-0005-0000-0000-0000B8260000}"/>
    <cellStyle name="Normal 2 2 2 10 5 10" xfId="9913" xr:uid="{00000000-0005-0000-0000-0000B9260000}"/>
    <cellStyle name="Normal 2 2 2 10 5 2" xfId="9914" xr:uid="{00000000-0005-0000-0000-0000BA260000}"/>
    <cellStyle name="Normal 2 2 2 10 5 3" xfId="9915" xr:uid="{00000000-0005-0000-0000-0000BB260000}"/>
    <cellStyle name="Normal 2 2 2 10 5 4" xfId="9916" xr:uid="{00000000-0005-0000-0000-0000BC260000}"/>
    <cellStyle name="Normal 2 2 2 10 5 5" xfId="9917" xr:uid="{00000000-0005-0000-0000-0000BD260000}"/>
    <cellStyle name="Normal 2 2 2 10 5 6" xfId="9918" xr:uid="{00000000-0005-0000-0000-0000BE260000}"/>
    <cellStyle name="Normal 2 2 2 10 5 7" xfId="9919" xr:uid="{00000000-0005-0000-0000-0000BF260000}"/>
    <cellStyle name="Normal 2 2 2 10 5 8" xfId="9920" xr:uid="{00000000-0005-0000-0000-0000C0260000}"/>
    <cellStyle name="Normal 2 2 2 10 5 9" xfId="9921" xr:uid="{00000000-0005-0000-0000-0000C1260000}"/>
    <cellStyle name="Normal 2 2 2 10 6" xfId="9922" xr:uid="{00000000-0005-0000-0000-0000C2260000}"/>
    <cellStyle name="Normal 2 2 2 10 7" xfId="9923" xr:uid="{00000000-0005-0000-0000-0000C3260000}"/>
    <cellStyle name="Normal 2 2 2 10 8" xfId="9924" xr:uid="{00000000-0005-0000-0000-0000C4260000}"/>
    <cellStyle name="Normal 2 2 2 10 9" xfId="9925" xr:uid="{00000000-0005-0000-0000-0000C5260000}"/>
    <cellStyle name="Normal 2 2 2 11" xfId="9926" xr:uid="{00000000-0005-0000-0000-0000C6260000}"/>
    <cellStyle name="Normal 2 2 2 11 10" xfId="9927" xr:uid="{00000000-0005-0000-0000-0000C7260000}"/>
    <cellStyle name="Normal 2 2 2 11 11" xfId="9928" xr:uid="{00000000-0005-0000-0000-0000C8260000}"/>
    <cellStyle name="Normal 2 2 2 11 12" xfId="9929" xr:uid="{00000000-0005-0000-0000-0000C9260000}"/>
    <cellStyle name="Normal 2 2 2 11 13" xfId="9930" xr:uid="{00000000-0005-0000-0000-0000CA260000}"/>
    <cellStyle name="Normal 2 2 2 11 14" xfId="9931" xr:uid="{00000000-0005-0000-0000-0000CB260000}"/>
    <cellStyle name="Normal 2 2 2 11 2" xfId="9932" xr:uid="{00000000-0005-0000-0000-0000CC260000}"/>
    <cellStyle name="Normal 2 2 2 11 2 10" xfId="9933" xr:uid="{00000000-0005-0000-0000-0000CD260000}"/>
    <cellStyle name="Normal 2 2 2 11 2 2" xfId="9934" xr:uid="{00000000-0005-0000-0000-0000CE260000}"/>
    <cellStyle name="Normal 2 2 2 11 2 3" xfId="9935" xr:uid="{00000000-0005-0000-0000-0000CF260000}"/>
    <cellStyle name="Normal 2 2 2 11 2 4" xfId="9936" xr:uid="{00000000-0005-0000-0000-0000D0260000}"/>
    <cellStyle name="Normal 2 2 2 11 2 5" xfId="9937" xr:uid="{00000000-0005-0000-0000-0000D1260000}"/>
    <cellStyle name="Normal 2 2 2 11 2 6" xfId="9938" xr:uid="{00000000-0005-0000-0000-0000D2260000}"/>
    <cellStyle name="Normal 2 2 2 11 2 7" xfId="9939" xr:uid="{00000000-0005-0000-0000-0000D3260000}"/>
    <cellStyle name="Normal 2 2 2 11 2 8" xfId="9940" xr:uid="{00000000-0005-0000-0000-0000D4260000}"/>
    <cellStyle name="Normal 2 2 2 11 2 9" xfId="9941" xr:uid="{00000000-0005-0000-0000-0000D5260000}"/>
    <cellStyle name="Normal 2 2 2 11 3" xfId="9942" xr:uid="{00000000-0005-0000-0000-0000D6260000}"/>
    <cellStyle name="Normal 2 2 2 11 3 10" xfId="9943" xr:uid="{00000000-0005-0000-0000-0000D7260000}"/>
    <cellStyle name="Normal 2 2 2 11 3 2" xfId="9944" xr:uid="{00000000-0005-0000-0000-0000D8260000}"/>
    <cellStyle name="Normal 2 2 2 11 3 3" xfId="9945" xr:uid="{00000000-0005-0000-0000-0000D9260000}"/>
    <cellStyle name="Normal 2 2 2 11 3 4" xfId="9946" xr:uid="{00000000-0005-0000-0000-0000DA260000}"/>
    <cellStyle name="Normal 2 2 2 11 3 5" xfId="9947" xr:uid="{00000000-0005-0000-0000-0000DB260000}"/>
    <cellStyle name="Normal 2 2 2 11 3 6" xfId="9948" xr:uid="{00000000-0005-0000-0000-0000DC260000}"/>
    <cellStyle name="Normal 2 2 2 11 3 7" xfId="9949" xr:uid="{00000000-0005-0000-0000-0000DD260000}"/>
    <cellStyle name="Normal 2 2 2 11 3 8" xfId="9950" xr:uid="{00000000-0005-0000-0000-0000DE260000}"/>
    <cellStyle name="Normal 2 2 2 11 3 9" xfId="9951" xr:uid="{00000000-0005-0000-0000-0000DF260000}"/>
    <cellStyle name="Normal 2 2 2 11 4" xfId="9952" xr:uid="{00000000-0005-0000-0000-0000E0260000}"/>
    <cellStyle name="Normal 2 2 2 11 4 10" xfId="9953" xr:uid="{00000000-0005-0000-0000-0000E1260000}"/>
    <cellStyle name="Normal 2 2 2 11 4 2" xfId="9954" xr:uid="{00000000-0005-0000-0000-0000E2260000}"/>
    <cellStyle name="Normal 2 2 2 11 4 3" xfId="9955" xr:uid="{00000000-0005-0000-0000-0000E3260000}"/>
    <cellStyle name="Normal 2 2 2 11 4 4" xfId="9956" xr:uid="{00000000-0005-0000-0000-0000E4260000}"/>
    <cellStyle name="Normal 2 2 2 11 4 5" xfId="9957" xr:uid="{00000000-0005-0000-0000-0000E5260000}"/>
    <cellStyle name="Normal 2 2 2 11 4 6" xfId="9958" xr:uid="{00000000-0005-0000-0000-0000E6260000}"/>
    <cellStyle name="Normal 2 2 2 11 4 7" xfId="9959" xr:uid="{00000000-0005-0000-0000-0000E7260000}"/>
    <cellStyle name="Normal 2 2 2 11 4 8" xfId="9960" xr:uid="{00000000-0005-0000-0000-0000E8260000}"/>
    <cellStyle name="Normal 2 2 2 11 4 9" xfId="9961" xr:uid="{00000000-0005-0000-0000-0000E9260000}"/>
    <cellStyle name="Normal 2 2 2 11 5" xfId="9962" xr:uid="{00000000-0005-0000-0000-0000EA260000}"/>
    <cellStyle name="Normal 2 2 2 11 5 10" xfId="9963" xr:uid="{00000000-0005-0000-0000-0000EB260000}"/>
    <cellStyle name="Normal 2 2 2 11 5 2" xfId="9964" xr:uid="{00000000-0005-0000-0000-0000EC260000}"/>
    <cellStyle name="Normal 2 2 2 11 5 3" xfId="9965" xr:uid="{00000000-0005-0000-0000-0000ED260000}"/>
    <cellStyle name="Normal 2 2 2 11 5 4" xfId="9966" xr:uid="{00000000-0005-0000-0000-0000EE260000}"/>
    <cellStyle name="Normal 2 2 2 11 5 5" xfId="9967" xr:uid="{00000000-0005-0000-0000-0000EF260000}"/>
    <cellStyle name="Normal 2 2 2 11 5 6" xfId="9968" xr:uid="{00000000-0005-0000-0000-0000F0260000}"/>
    <cellStyle name="Normal 2 2 2 11 5 7" xfId="9969" xr:uid="{00000000-0005-0000-0000-0000F1260000}"/>
    <cellStyle name="Normal 2 2 2 11 5 8" xfId="9970" xr:uid="{00000000-0005-0000-0000-0000F2260000}"/>
    <cellStyle name="Normal 2 2 2 11 5 9" xfId="9971" xr:uid="{00000000-0005-0000-0000-0000F3260000}"/>
    <cellStyle name="Normal 2 2 2 11 6" xfId="9972" xr:uid="{00000000-0005-0000-0000-0000F4260000}"/>
    <cellStyle name="Normal 2 2 2 11 7" xfId="9973" xr:uid="{00000000-0005-0000-0000-0000F5260000}"/>
    <cellStyle name="Normal 2 2 2 11 8" xfId="9974" xr:uid="{00000000-0005-0000-0000-0000F6260000}"/>
    <cellStyle name="Normal 2 2 2 11 9" xfId="9975" xr:uid="{00000000-0005-0000-0000-0000F7260000}"/>
    <cellStyle name="Normal 2 2 2 12" xfId="9976" xr:uid="{00000000-0005-0000-0000-0000F8260000}"/>
    <cellStyle name="Normal 2 2 2 12 10" xfId="9977" xr:uid="{00000000-0005-0000-0000-0000F9260000}"/>
    <cellStyle name="Normal 2 2 2 12 11" xfId="9978" xr:uid="{00000000-0005-0000-0000-0000FA260000}"/>
    <cellStyle name="Normal 2 2 2 12 12" xfId="9979" xr:uid="{00000000-0005-0000-0000-0000FB260000}"/>
    <cellStyle name="Normal 2 2 2 12 13" xfId="9980" xr:uid="{00000000-0005-0000-0000-0000FC260000}"/>
    <cellStyle name="Normal 2 2 2 12 14" xfId="9981" xr:uid="{00000000-0005-0000-0000-0000FD260000}"/>
    <cellStyle name="Normal 2 2 2 12 2" xfId="9982" xr:uid="{00000000-0005-0000-0000-0000FE260000}"/>
    <cellStyle name="Normal 2 2 2 12 2 10" xfId="9983" xr:uid="{00000000-0005-0000-0000-0000FF260000}"/>
    <cellStyle name="Normal 2 2 2 12 2 2" xfId="9984" xr:uid="{00000000-0005-0000-0000-000000270000}"/>
    <cellStyle name="Normal 2 2 2 12 2 3" xfId="9985" xr:uid="{00000000-0005-0000-0000-000001270000}"/>
    <cellStyle name="Normal 2 2 2 12 2 4" xfId="9986" xr:uid="{00000000-0005-0000-0000-000002270000}"/>
    <cellStyle name="Normal 2 2 2 12 2 5" xfId="9987" xr:uid="{00000000-0005-0000-0000-000003270000}"/>
    <cellStyle name="Normal 2 2 2 12 2 6" xfId="9988" xr:uid="{00000000-0005-0000-0000-000004270000}"/>
    <cellStyle name="Normal 2 2 2 12 2 7" xfId="9989" xr:uid="{00000000-0005-0000-0000-000005270000}"/>
    <cellStyle name="Normal 2 2 2 12 2 8" xfId="9990" xr:uid="{00000000-0005-0000-0000-000006270000}"/>
    <cellStyle name="Normal 2 2 2 12 2 9" xfId="9991" xr:uid="{00000000-0005-0000-0000-000007270000}"/>
    <cellStyle name="Normal 2 2 2 12 3" xfId="9992" xr:uid="{00000000-0005-0000-0000-000008270000}"/>
    <cellStyle name="Normal 2 2 2 12 3 10" xfId="9993" xr:uid="{00000000-0005-0000-0000-000009270000}"/>
    <cellStyle name="Normal 2 2 2 12 3 2" xfId="9994" xr:uid="{00000000-0005-0000-0000-00000A270000}"/>
    <cellStyle name="Normal 2 2 2 12 3 3" xfId="9995" xr:uid="{00000000-0005-0000-0000-00000B270000}"/>
    <cellStyle name="Normal 2 2 2 12 3 4" xfId="9996" xr:uid="{00000000-0005-0000-0000-00000C270000}"/>
    <cellStyle name="Normal 2 2 2 12 3 5" xfId="9997" xr:uid="{00000000-0005-0000-0000-00000D270000}"/>
    <cellStyle name="Normal 2 2 2 12 3 6" xfId="9998" xr:uid="{00000000-0005-0000-0000-00000E270000}"/>
    <cellStyle name="Normal 2 2 2 12 3 7" xfId="9999" xr:uid="{00000000-0005-0000-0000-00000F270000}"/>
    <cellStyle name="Normal 2 2 2 12 3 8" xfId="10000" xr:uid="{00000000-0005-0000-0000-000010270000}"/>
    <cellStyle name="Normal 2 2 2 12 3 9" xfId="10001" xr:uid="{00000000-0005-0000-0000-000011270000}"/>
    <cellStyle name="Normal 2 2 2 12 4" xfId="10002" xr:uid="{00000000-0005-0000-0000-000012270000}"/>
    <cellStyle name="Normal 2 2 2 12 4 10" xfId="10003" xr:uid="{00000000-0005-0000-0000-000013270000}"/>
    <cellStyle name="Normal 2 2 2 12 4 2" xfId="10004" xr:uid="{00000000-0005-0000-0000-000014270000}"/>
    <cellStyle name="Normal 2 2 2 12 4 3" xfId="10005" xr:uid="{00000000-0005-0000-0000-000015270000}"/>
    <cellStyle name="Normal 2 2 2 12 4 4" xfId="10006" xr:uid="{00000000-0005-0000-0000-000016270000}"/>
    <cellStyle name="Normal 2 2 2 12 4 5" xfId="10007" xr:uid="{00000000-0005-0000-0000-000017270000}"/>
    <cellStyle name="Normal 2 2 2 12 4 6" xfId="10008" xr:uid="{00000000-0005-0000-0000-000018270000}"/>
    <cellStyle name="Normal 2 2 2 12 4 7" xfId="10009" xr:uid="{00000000-0005-0000-0000-000019270000}"/>
    <cellStyle name="Normal 2 2 2 12 4 8" xfId="10010" xr:uid="{00000000-0005-0000-0000-00001A270000}"/>
    <cellStyle name="Normal 2 2 2 12 4 9" xfId="10011" xr:uid="{00000000-0005-0000-0000-00001B270000}"/>
    <cellStyle name="Normal 2 2 2 12 5" xfId="10012" xr:uid="{00000000-0005-0000-0000-00001C270000}"/>
    <cellStyle name="Normal 2 2 2 12 5 10" xfId="10013" xr:uid="{00000000-0005-0000-0000-00001D270000}"/>
    <cellStyle name="Normal 2 2 2 12 5 2" xfId="10014" xr:uid="{00000000-0005-0000-0000-00001E270000}"/>
    <cellStyle name="Normal 2 2 2 12 5 3" xfId="10015" xr:uid="{00000000-0005-0000-0000-00001F270000}"/>
    <cellStyle name="Normal 2 2 2 12 5 4" xfId="10016" xr:uid="{00000000-0005-0000-0000-000020270000}"/>
    <cellStyle name="Normal 2 2 2 12 5 5" xfId="10017" xr:uid="{00000000-0005-0000-0000-000021270000}"/>
    <cellStyle name="Normal 2 2 2 12 5 6" xfId="10018" xr:uid="{00000000-0005-0000-0000-000022270000}"/>
    <cellStyle name="Normal 2 2 2 12 5 7" xfId="10019" xr:uid="{00000000-0005-0000-0000-000023270000}"/>
    <cellStyle name="Normal 2 2 2 12 5 8" xfId="10020" xr:uid="{00000000-0005-0000-0000-000024270000}"/>
    <cellStyle name="Normal 2 2 2 12 5 9" xfId="10021" xr:uid="{00000000-0005-0000-0000-000025270000}"/>
    <cellStyle name="Normal 2 2 2 12 6" xfId="10022" xr:uid="{00000000-0005-0000-0000-000026270000}"/>
    <cellStyle name="Normal 2 2 2 12 7" xfId="10023" xr:uid="{00000000-0005-0000-0000-000027270000}"/>
    <cellStyle name="Normal 2 2 2 12 8" xfId="10024" xr:uid="{00000000-0005-0000-0000-000028270000}"/>
    <cellStyle name="Normal 2 2 2 12 9" xfId="10025" xr:uid="{00000000-0005-0000-0000-000029270000}"/>
    <cellStyle name="Normal 2 2 2 13" xfId="10026" xr:uid="{00000000-0005-0000-0000-00002A270000}"/>
    <cellStyle name="Normal 2 2 2 13 10" xfId="10027" xr:uid="{00000000-0005-0000-0000-00002B270000}"/>
    <cellStyle name="Normal 2 2 2 13 11" xfId="10028" xr:uid="{00000000-0005-0000-0000-00002C270000}"/>
    <cellStyle name="Normal 2 2 2 13 12" xfId="10029" xr:uid="{00000000-0005-0000-0000-00002D270000}"/>
    <cellStyle name="Normal 2 2 2 13 13" xfId="10030" xr:uid="{00000000-0005-0000-0000-00002E270000}"/>
    <cellStyle name="Normal 2 2 2 13 14" xfId="10031" xr:uid="{00000000-0005-0000-0000-00002F270000}"/>
    <cellStyle name="Normal 2 2 2 13 2" xfId="10032" xr:uid="{00000000-0005-0000-0000-000030270000}"/>
    <cellStyle name="Normal 2 2 2 13 2 10" xfId="10033" xr:uid="{00000000-0005-0000-0000-000031270000}"/>
    <cellStyle name="Normal 2 2 2 13 2 2" xfId="10034" xr:uid="{00000000-0005-0000-0000-000032270000}"/>
    <cellStyle name="Normal 2 2 2 13 2 3" xfId="10035" xr:uid="{00000000-0005-0000-0000-000033270000}"/>
    <cellStyle name="Normal 2 2 2 13 2 4" xfId="10036" xr:uid="{00000000-0005-0000-0000-000034270000}"/>
    <cellStyle name="Normal 2 2 2 13 2 5" xfId="10037" xr:uid="{00000000-0005-0000-0000-000035270000}"/>
    <cellStyle name="Normal 2 2 2 13 2 6" xfId="10038" xr:uid="{00000000-0005-0000-0000-000036270000}"/>
    <cellStyle name="Normal 2 2 2 13 2 7" xfId="10039" xr:uid="{00000000-0005-0000-0000-000037270000}"/>
    <cellStyle name="Normal 2 2 2 13 2 8" xfId="10040" xr:uid="{00000000-0005-0000-0000-000038270000}"/>
    <cellStyle name="Normal 2 2 2 13 2 9" xfId="10041" xr:uid="{00000000-0005-0000-0000-000039270000}"/>
    <cellStyle name="Normal 2 2 2 13 3" xfId="10042" xr:uid="{00000000-0005-0000-0000-00003A270000}"/>
    <cellStyle name="Normal 2 2 2 13 3 10" xfId="10043" xr:uid="{00000000-0005-0000-0000-00003B270000}"/>
    <cellStyle name="Normal 2 2 2 13 3 2" xfId="10044" xr:uid="{00000000-0005-0000-0000-00003C270000}"/>
    <cellStyle name="Normal 2 2 2 13 3 3" xfId="10045" xr:uid="{00000000-0005-0000-0000-00003D270000}"/>
    <cellStyle name="Normal 2 2 2 13 3 4" xfId="10046" xr:uid="{00000000-0005-0000-0000-00003E270000}"/>
    <cellStyle name="Normal 2 2 2 13 3 5" xfId="10047" xr:uid="{00000000-0005-0000-0000-00003F270000}"/>
    <cellStyle name="Normal 2 2 2 13 3 6" xfId="10048" xr:uid="{00000000-0005-0000-0000-000040270000}"/>
    <cellStyle name="Normal 2 2 2 13 3 7" xfId="10049" xr:uid="{00000000-0005-0000-0000-000041270000}"/>
    <cellStyle name="Normal 2 2 2 13 3 8" xfId="10050" xr:uid="{00000000-0005-0000-0000-000042270000}"/>
    <cellStyle name="Normal 2 2 2 13 3 9" xfId="10051" xr:uid="{00000000-0005-0000-0000-000043270000}"/>
    <cellStyle name="Normal 2 2 2 13 4" xfId="10052" xr:uid="{00000000-0005-0000-0000-000044270000}"/>
    <cellStyle name="Normal 2 2 2 13 4 10" xfId="10053" xr:uid="{00000000-0005-0000-0000-000045270000}"/>
    <cellStyle name="Normal 2 2 2 13 4 2" xfId="10054" xr:uid="{00000000-0005-0000-0000-000046270000}"/>
    <cellStyle name="Normal 2 2 2 13 4 3" xfId="10055" xr:uid="{00000000-0005-0000-0000-000047270000}"/>
    <cellStyle name="Normal 2 2 2 13 4 4" xfId="10056" xr:uid="{00000000-0005-0000-0000-000048270000}"/>
    <cellStyle name="Normal 2 2 2 13 4 5" xfId="10057" xr:uid="{00000000-0005-0000-0000-000049270000}"/>
    <cellStyle name="Normal 2 2 2 13 4 6" xfId="10058" xr:uid="{00000000-0005-0000-0000-00004A270000}"/>
    <cellStyle name="Normal 2 2 2 13 4 7" xfId="10059" xr:uid="{00000000-0005-0000-0000-00004B270000}"/>
    <cellStyle name="Normal 2 2 2 13 4 8" xfId="10060" xr:uid="{00000000-0005-0000-0000-00004C270000}"/>
    <cellStyle name="Normal 2 2 2 13 4 9" xfId="10061" xr:uid="{00000000-0005-0000-0000-00004D270000}"/>
    <cellStyle name="Normal 2 2 2 13 5" xfId="10062" xr:uid="{00000000-0005-0000-0000-00004E270000}"/>
    <cellStyle name="Normal 2 2 2 13 5 10" xfId="10063" xr:uid="{00000000-0005-0000-0000-00004F270000}"/>
    <cellStyle name="Normal 2 2 2 13 5 2" xfId="10064" xr:uid="{00000000-0005-0000-0000-000050270000}"/>
    <cellStyle name="Normal 2 2 2 13 5 3" xfId="10065" xr:uid="{00000000-0005-0000-0000-000051270000}"/>
    <cellStyle name="Normal 2 2 2 13 5 4" xfId="10066" xr:uid="{00000000-0005-0000-0000-000052270000}"/>
    <cellStyle name="Normal 2 2 2 13 5 5" xfId="10067" xr:uid="{00000000-0005-0000-0000-000053270000}"/>
    <cellStyle name="Normal 2 2 2 13 5 6" xfId="10068" xr:uid="{00000000-0005-0000-0000-000054270000}"/>
    <cellStyle name="Normal 2 2 2 13 5 7" xfId="10069" xr:uid="{00000000-0005-0000-0000-000055270000}"/>
    <cellStyle name="Normal 2 2 2 13 5 8" xfId="10070" xr:uid="{00000000-0005-0000-0000-000056270000}"/>
    <cellStyle name="Normal 2 2 2 13 5 9" xfId="10071" xr:uid="{00000000-0005-0000-0000-000057270000}"/>
    <cellStyle name="Normal 2 2 2 13 6" xfId="10072" xr:uid="{00000000-0005-0000-0000-000058270000}"/>
    <cellStyle name="Normal 2 2 2 13 7" xfId="10073" xr:uid="{00000000-0005-0000-0000-000059270000}"/>
    <cellStyle name="Normal 2 2 2 13 8" xfId="10074" xr:uid="{00000000-0005-0000-0000-00005A270000}"/>
    <cellStyle name="Normal 2 2 2 13 9" xfId="10075" xr:uid="{00000000-0005-0000-0000-00005B270000}"/>
    <cellStyle name="Normal 2 2 2 14" xfId="10076" xr:uid="{00000000-0005-0000-0000-00005C270000}"/>
    <cellStyle name="Normal 2 2 2 14 10" xfId="10077" xr:uid="{00000000-0005-0000-0000-00005D270000}"/>
    <cellStyle name="Normal 2 2 2 14 11" xfId="10078" xr:uid="{00000000-0005-0000-0000-00005E270000}"/>
    <cellStyle name="Normal 2 2 2 14 12" xfId="10079" xr:uid="{00000000-0005-0000-0000-00005F270000}"/>
    <cellStyle name="Normal 2 2 2 14 13" xfId="10080" xr:uid="{00000000-0005-0000-0000-000060270000}"/>
    <cellStyle name="Normal 2 2 2 14 14" xfId="10081" xr:uid="{00000000-0005-0000-0000-000061270000}"/>
    <cellStyle name="Normal 2 2 2 14 2" xfId="10082" xr:uid="{00000000-0005-0000-0000-000062270000}"/>
    <cellStyle name="Normal 2 2 2 14 2 10" xfId="10083" xr:uid="{00000000-0005-0000-0000-000063270000}"/>
    <cellStyle name="Normal 2 2 2 14 2 2" xfId="10084" xr:uid="{00000000-0005-0000-0000-000064270000}"/>
    <cellStyle name="Normal 2 2 2 14 2 3" xfId="10085" xr:uid="{00000000-0005-0000-0000-000065270000}"/>
    <cellStyle name="Normal 2 2 2 14 2 4" xfId="10086" xr:uid="{00000000-0005-0000-0000-000066270000}"/>
    <cellStyle name="Normal 2 2 2 14 2 5" xfId="10087" xr:uid="{00000000-0005-0000-0000-000067270000}"/>
    <cellStyle name="Normal 2 2 2 14 2 6" xfId="10088" xr:uid="{00000000-0005-0000-0000-000068270000}"/>
    <cellStyle name="Normal 2 2 2 14 2 7" xfId="10089" xr:uid="{00000000-0005-0000-0000-000069270000}"/>
    <cellStyle name="Normal 2 2 2 14 2 8" xfId="10090" xr:uid="{00000000-0005-0000-0000-00006A270000}"/>
    <cellStyle name="Normal 2 2 2 14 2 9" xfId="10091" xr:uid="{00000000-0005-0000-0000-00006B270000}"/>
    <cellStyle name="Normal 2 2 2 14 3" xfId="10092" xr:uid="{00000000-0005-0000-0000-00006C270000}"/>
    <cellStyle name="Normal 2 2 2 14 3 10" xfId="10093" xr:uid="{00000000-0005-0000-0000-00006D270000}"/>
    <cellStyle name="Normal 2 2 2 14 3 2" xfId="10094" xr:uid="{00000000-0005-0000-0000-00006E270000}"/>
    <cellStyle name="Normal 2 2 2 14 3 3" xfId="10095" xr:uid="{00000000-0005-0000-0000-00006F270000}"/>
    <cellStyle name="Normal 2 2 2 14 3 4" xfId="10096" xr:uid="{00000000-0005-0000-0000-000070270000}"/>
    <cellStyle name="Normal 2 2 2 14 3 5" xfId="10097" xr:uid="{00000000-0005-0000-0000-000071270000}"/>
    <cellStyle name="Normal 2 2 2 14 3 6" xfId="10098" xr:uid="{00000000-0005-0000-0000-000072270000}"/>
    <cellStyle name="Normal 2 2 2 14 3 7" xfId="10099" xr:uid="{00000000-0005-0000-0000-000073270000}"/>
    <cellStyle name="Normal 2 2 2 14 3 8" xfId="10100" xr:uid="{00000000-0005-0000-0000-000074270000}"/>
    <cellStyle name="Normal 2 2 2 14 3 9" xfId="10101" xr:uid="{00000000-0005-0000-0000-000075270000}"/>
    <cellStyle name="Normal 2 2 2 14 4" xfId="10102" xr:uid="{00000000-0005-0000-0000-000076270000}"/>
    <cellStyle name="Normal 2 2 2 14 4 10" xfId="10103" xr:uid="{00000000-0005-0000-0000-000077270000}"/>
    <cellStyle name="Normal 2 2 2 14 4 2" xfId="10104" xr:uid="{00000000-0005-0000-0000-000078270000}"/>
    <cellStyle name="Normal 2 2 2 14 4 3" xfId="10105" xr:uid="{00000000-0005-0000-0000-000079270000}"/>
    <cellStyle name="Normal 2 2 2 14 4 4" xfId="10106" xr:uid="{00000000-0005-0000-0000-00007A270000}"/>
    <cellStyle name="Normal 2 2 2 14 4 5" xfId="10107" xr:uid="{00000000-0005-0000-0000-00007B270000}"/>
    <cellStyle name="Normal 2 2 2 14 4 6" xfId="10108" xr:uid="{00000000-0005-0000-0000-00007C270000}"/>
    <cellStyle name="Normal 2 2 2 14 4 7" xfId="10109" xr:uid="{00000000-0005-0000-0000-00007D270000}"/>
    <cellStyle name="Normal 2 2 2 14 4 8" xfId="10110" xr:uid="{00000000-0005-0000-0000-00007E270000}"/>
    <cellStyle name="Normal 2 2 2 14 4 9" xfId="10111" xr:uid="{00000000-0005-0000-0000-00007F270000}"/>
    <cellStyle name="Normal 2 2 2 14 5" xfId="10112" xr:uid="{00000000-0005-0000-0000-000080270000}"/>
    <cellStyle name="Normal 2 2 2 14 5 10" xfId="10113" xr:uid="{00000000-0005-0000-0000-000081270000}"/>
    <cellStyle name="Normal 2 2 2 14 5 2" xfId="10114" xr:uid="{00000000-0005-0000-0000-000082270000}"/>
    <cellStyle name="Normal 2 2 2 14 5 3" xfId="10115" xr:uid="{00000000-0005-0000-0000-000083270000}"/>
    <cellStyle name="Normal 2 2 2 14 5 4" xfId="10116" xr:uid="{00000000-0005-0000-0000-000084270000}"/>
    <cellStyle name="Normal 2 2 2 14 5 5" xfId="10117" xr:uid="{00000000-0005-0000-0000-000085270000}"/>
    <cellStyle name="Normal 2 2 2 14 5 6" xfId="10118" xr:uid="{00000000-0005-0000-0000-000086270000}"/>
    <cellStyle name="Normal 2 2 2 14 5 7" xfId="10119" xr:uid="{00000000-0005-0000-0000-000087270000}"/>
    <cellStyle name="Normal 2 2 2 14 5 8" xfId="10120" xr:uid="{00000000-0005-0000-0000-000088270000}"/>
    <cellStyle name="Normal 2 2 2 14 5 9" xfId="10121" xr:uid="{00000000-0005-0000-0000-000089270000}"/>
    <cellStyle name="Normal 2 2 2 14 6" xfId="10122" xr:uid="{00000000-0005-0000-0000-00008A270000}"/>
    <cellStyle name="Normal 2 2 2 14 7" xfId="10123" xr:uid="{00000000-0005-0000-0000-00008B270000}"/>
    <cellStyle name="Normal 2 2 2 14 8" xfId="10124" xr:uid="{00000000-0005-0000-0000-00008C270000}"/>
    <cellStyle name="Normal 2 2 2 14 9" xfId="10125" xr:uid="{00000000-0005-0000-0000-00008D270000}"/>
    <cellStyle name="Normal 2 2 2 15" xfId="10126" xr:uid="{00000000-0005-0000-0000-00008E270000}"/>
    <cellStyle name="Normal 2 2 2 15 10" xfId="10127" xr:uid="{00000000-0005-0000-0000-00008F270000}"/>
    <cellStyle name="Normal 2 2 2 15 11" xfId="10128" xr:uid="{00000000-0005-0000-0000-000090270000}"/>
    <cellStyle name="Normal 2 2 2 15 12" xfId="10129" xr:uid="{00000000-0005-0000-0000-000091270000}"/>
    <cellStyle name="Normal 2 2 2 15 13" xfId="10130" xr:uid="{00000000-0005-0000-0000-000092270000}"/>
    <cellStyle name="Normal 2 2 2 15 14" xfId="10131" xr:uid="{00000000-0005-0000-0000-000093270000}"/>
    <cellStyle name="Normal 2 2 2 15 2" xfId="10132" xr:uid="{00000000-0005-0000-0000-000094270000}"/>
    <cellStyle name="Normal 2 2 2 15 2 10" xfId="10133" xr:uid="{00000000-0005-0000-0000-000095270000}"/>
    <cellStyle name="Normal 2 2 2 15 2 2" xfId="10134" xr:uid="{00000000-0005-0000-0000-000096270000}"/>
    <cellStyle name="Normal 2 2 2 15 2 3" xfId="10135" xr:uid="{00000000-0005-0000-0000-000097270000}"/>
    <cellStyle name="Normal 2 2 2 15 2 4" xfId="10136" xr:uid="{00000000-0005-0000-0000-000098270000}"/>
    <cellStyle name="Normal 2 2 2 15 2 5" xfId="10137" xr:uid="{00000000-0005-0000-0000-000099270000}"/>
    <cellStyle name="Normal 2 2 2 15 2 6" xfId="10138" xr:uid="{00000000-0005-0000-0000-00009A270000}"/>
    <cellStyle name="Normal 2 2 2 15 2 7" xfId="10139" xr:uid="{00000000-0005-0000-0000-00009B270000}"/>
    <cellStyle name="Normal 2 2 2 15 2 8" xfId="10140" xr:uid="{00000000-0005-0000-0000-00009C270000}"/>
    <cellStyle name="Normal 2 2 2 15 2 9" xfId="10141" xr:uid="{00000000-0005-0000-0000-00009D270000}"/>
    <cellStyle name="Normal 2 2 2 15 3" xfId="10142" xr:uid="{00000000-0005-0000-0000-00009E270000}"/>
    <cellStyle name="Normal 2 2 2 15 3 10" xfId="10143" xr:uid="{00000000-0005-0000-0000-00009F270000}"/>
    <cellStyle name="Normal 2 2 2 15 3 2" xfId="10144" xr:uid="{00000000-0005-0000-0000-0000A0270000}"/>
    <cellStyle name="Normal 2 2 2 15 3 3" xfId="10145" xr:uid="{00000000-0005-0000-0000-0000A1270000}"/>
    <cellStyle name="Normal 2 2 2 15 3 4" xfId="10146" xr:uid="{00000000-0005-0000-0000-0000A2270000}"/>
    <cellStyle name="Normal 2 2 2 15 3 5" xfId="10147" xr:uid="{00000000-0005-0000-0000-0000A3270000}"/>
    <cellStyle name="Normal 2 2 2 15 3 6" xfId="10148" xr:uid="{00000000-0005-0000-0000-0000A4270000}"/>
    <cellStyle name="Normal 2 2 2 15 3 7" xfId="10149" xr:uid="{00000000-0005-0000-0000-0000A5270000}"/>
    <cellStyle name="Normal 2 2 2 15 3 8" xfId="10150" xr:uid="{00000000-0005-0000-0000-0000A6270000}"/>
    <cellStyle name="Normal 2 2 2 15 3 9" xfId="10151" xr:uid="{00000000-0005-0000-0000-0000A7270000}"/>
    <cellStyle name="Normal 2 2 2 15 4" xfId="10152" xr:uid="{00000000-0005-0000-0000-0000A8270000}"/>
    <cellStyle name="Normal 2 2 2 15 4 10" xfId="10153" xr:uid="{00000000-0005-0000-0000-0000A9270000}"/>
    <cellStyle name="Normal 2 2 2 15 4 2" xfId="10154" xr:uid="{00000000-0005-0000-0000-0000AA270000}"/>
    <cellStyle name="Normal 2 2 2 15 4 3" xfId="10155" xr:uid="{00000000-0005-0000-0000-0000AB270000}"/>
    <cellStyle name="Normal 2 2 2 15 4 4" xfId="10156" xr:uid="{00000000-0005-0000-0000-0000AC270000}"/>
    <cellStyle name="Normal 2 2 2 15 4 5" xfId="10157" xr:uid="{00000000-0005-0000-0000-0000AD270000}"/>
    <cellStyle name="Normal 2 2 2 15 4 6" xfId="10158" xr:uid="{00000000-0005-0000-0000-0000AE270000}"/>
    <cellStyle name="Normal 2 2 2 15 4 7" xfId="10159" xr:uid="{00000000-0005-0000-0000-0000AF270000}"/>
    <cellStyle name="Normal 2 2 2 15 4 8" xfId="10160" xr:uid="{00000000-0005-0000-0000-0000B0270000}"/>
    <cellStyle name="Normal 2 2 2 15 4 9" xfId="10161" xr:uid="{00000000-0005-0000-0000-0000B1270000}"/>
    <cellStyle name="Normal 2 2 2 15 5" xfId="10162" xr:uid="{00000000-0005-0000-0000-0000B2270000}"/>
    <cellStyle name="Normal 2 2 2 15 5 10" xfId="10163" xr:uid="{00000000-0005-0000-0000-0000B3270000}"/>
    <cellStyle name="Normal 2 2 2 15 5 2" xfId="10164" xr:uid="{00000000-0005-0000-0000-0000B4270000}"/>
    <cellStyle name="Normal 2 2 2 15 5 3" xfId="10165" xr:uid="{00000000-0005-0000-0000-0000B5270000}"/>
    <cellStyle name="Normal 2 2 2 15 5 4" xfId="10166" xr:uid="{00000000-0005-0000-0000-0000B6270000}"/>
    <cellStyle name="Normal 2 2 2 15 5 5" xfId="10167" xr:uid="{00000000-0005-0000-0000-0000B7270000}"/>
    <cellStyle name="Normal 2 2 2 15 5 6" xfId="10168" xr:uid="{00000000-0005-0000-0000-0000B8270000}"/>
    <cellStyle name="Normal 2 2 2 15 5 7" xfId="10169" xr:uid="{00000000-0005-0000-0000-0000B9270000}"/>
    <cellStyle name="Normal 2 2 2 15 5 8" xfId="10170" xr:uid="{00000000-0005-0000-0000-0000BA270000}"/>
    <cellStyle name="Normal 2 2 2 15 5 9" xfId="10171" xr:uid="{00000000-0005-0000-0000-0000BB270000}"/>
    <cellStyle name="Normal 2 2 2 15 6" xfId="10172" xr:uid="{00000000-0005-0000-0000-0000BC270000}"/>
    <cellStyle name="Normal 2 2 2 15 7" xfId="10173" xr:uid="{00000000-0005-0000-0000-0000BD270000}"/>
    <cellStyle name="Normal 2 2 2 15 8" xfId="10174" xr:uid="{00000000-0005-0000-0000-0000BE270000}"/>
    <cellStyle name="Normal 2 2 2 15 9" xfId="10175" xr:uid="{00000000-0005-0000-0000-0000BF270000}"/>
    <cellStyle name="Normal 2 2 2 16" xfId="10176" xr:uid="{00000000-0005-0000-0000-0000C0270000}"/>
    <cellStyle name="Normal 2 2 2 16 10" xfId="10177" xr:uid="{00000000-0005-0000-0000-0000C1270000}"/>
    <cellStyle name="Normal 2 2 2 16 11" xfId="10178" xr:uid="{00000000-0005-0000-0000-0000C2270000}"/>
    <cellStyle name="Normal 2 2 2 16 12" xfId="10179" xr:uid="{00000000-0005-0000-0000-0000C3270000}"/>
    <cellStyle name="Normal 2 2 2 16 13" xfId="10180" xr:uid="{00000000-0005-0000-0000-0000C4270000}"/>
    <cellStyle name="Normal 2 2 2 16 14" xfId="10181" xr:uid="{00000000-0005-0000-0000-0000C5270000}"/>
    <cellStyle name="Normal 2 2 2 16 2" xfId="10182" xr:uid="{00000000-0005-0000-0000-0000C6270000}"/>
    <cellStyle name="Normal 2 2 2 16 2 10" xfId="10183" xr:uid="{00000000-0005-0000-0000-0000C7270000}"/>
    <cellStyle name="Normal 2 2 2 16 2 2" xfId="10184" xr:uid="{00000000-0005-0000-0000-0000C8270000}"/>
    <cellStyle name="Normal 2 2 2 16 2 3" xfId="10185" xr:uid="{00000000-0005-0000-0000-0000C9270000}"/>
    <cellStyle name="Normal 2 2 2 16 2 4" xfId="10186" xr:uid="{00000000-0005-0000-0000-0000CA270000}"/>
    <cellStyle name="Normal 2 2 2 16 2 5" xfId="10187" xr:uid="{00000000-0005-0000-0000-0000CB270000}"/>
    <cellStyle name="Normal 2 2 2 16 2 6" xfId="10188" xr:uid="{00000000-0005-0000-0000-0000CC270000}"/>
    <cellStyle name="Normal 2 2 2 16 2 7" xfId="10189" xr:uid="{00000000-0005-0000-0000-0000CD270000}"/>
    <cellStyle name="Normal 2 2 2 16 2 8" xfId="10190" xr:uid="{00000000-0005-0000-0000-0000CE270000}"/>
    <cellStyle name="Normal 2 2 2 16 2 9" xfId="10191" xr:uid="{00000000-0005-0000-0000-0000CF270000}"/>
    <cellStyle name="Normal 2 2 2 16 3" xfId="10192" xr:uid="{00000000-0005-0000-0000-0000D0270000}"/>
    <cellStyle name="Normal 2 2 2 16 3 10" xfId="10193" xr:uid="{00000000-0005-0000-0000-0000D1270000}"/>
    <cellStyle name="Normal 2 2 2 16 3 2" xfId="10194" xr:uid="{00000000-0005-0000-0000-0000D2270000}"/>
    <cellStyle name="Normal 2 2 2 16 3 3" xfId="10195" xr:uid="{00000000-0005-0000-0000-0000D3270000}"/>
    <cellStyle name="Normal 2 2 2 16 3 4" xfId="10196" xr:uid="{00000000-0005-0000-0000-0000D4270000}"/>
    <cellStyle name="Normal 2 2 2 16 3 5" xfId="10197" xr:uid="{00000000-0005-0000-0000-0000D5270000}"/>
    <cellStyle name="Normal 2 2 2 16 3 6" xfId="10198" xr:uid="{00000000-0005-0000-0000-0000D6270000}"/>
    <cellStyle name="Normal 2 2 2 16 3 7" xfId="10199" xr:uid="{00000000-0005-0000-0000-0000D7270000}"/>
    <cellStyle name="Normal 2 2 2 16 3 8" xfId="10200" xr:uid="{00000000-0005-0000-0000-0000D8270000}"/>
    <cellStyle name="Normal 2 2 2 16 3 9" xfId="10201" xr:uid="{00000000-0005-0000-0000-0000D9270000}"/>
    <cellStyle name="Normal 2 2 2 16 4" xfId="10202" xr:uid="{00000000-0005-0000-0000-0000DA270000}"/>
    <cellStyle name="Normal 2 2 2 16 4 10" xfId="10203" xr:uid="{00000000-0005-0000-0000-0000DB270000}"/>
    <cellStyle name="Normal 2 2 2 16 4 2" xfId="10204" xr:uid="{00000000-0005-0000-0000-0000DC270000}"/>
    <cellStyle name="Normal 2 2 2 16 4 3" xfId="10205" xr:uid="{00000000-0005-0000-0000-0000DD270000}"/>
    <cellStyle name="Normal 2 2 2 16 4 4" xfId="10206" xr:uid="{00000000-0005-0000-0000-0000DE270000}"/>
    <cellStyle name="Normal 2 2 2 16 4 5" xfId="10207" xr:uid="{00000000-0005-0000-0000-0000DF270000}"/>
    <cellStyle name="Normal 2 2 2 16 4 6" xfId="10208" xr:uid="{00000000-0005-0000-0000-0000E0270000}"/>
    <cellStyle name="Normal 2 2 2 16 4 7" xfId="10209" xr:uid="{00000000-0005-0000-0000-0000E1270000}"/>
    <cellStyle name="Normal 2 2 2 16 4 8" xfId="10210" xr:uid="{00000000-0005-0000-0000-0000E2270000}"/>
    <cellStyle name="Normal 2 2 2 16 4 9" xfId="10211" xr:uid="{00000000-0005-0000-0000-0000E3270000}"/>
    <cellStyle name="Normal 2 2 2 16 5" xfId="10212" xr:uid="{00000000-0005-0000-0000-0000E4270000}"/>
    <cellStyle name="Normal 2 2 2 16 5 10" xfId="10213" xr:uid="{00000000-0005-0000-0000-0000E5270000}"/>
    <cellStyle name="Normal 2 2 2 16 5 2" xfId="10214" xr:uid="{00000000-0005-0000-0000-0000E6270000}"/>
    <cellStyle name="Normal 2 2 2 16 5 3" xfId="10215" xr:uid="{00000000-0005-0000-0000-0000E7270000}"/>
    <cellStyle name="Normal 2 2 2 16 5 4" xfId="10216" xr:uid="{00000000-0005-0000-0000-0000E8270000}"/>
    <cellStyle name="Normal 2 2 2 16 5 5" xfId="10217" xr:uid="{00000000-0005-0000-0000-0000E9270000}"/>
    <cellStyle name="Normal 2 2 2 16 5 6" xfId="10218" xr:uid="{00000000-0005-0000-0000-0000EA270000}"/>
    <cellStyle name="Normal 2 2 2 16 5 7" xfId="10219" xr:uid="{00000000-0005-0000-0000-0000EB270000}"/>
    <cellStyle name="Normal 2 2 2 16 5 8" xfId="10220" xr:uid="{00000000-0005-0000-0000-0000EC270000}"/>
    <cellStyle name="Normal 2 2 2 16 5 9" xfId="10221" xr:uid="{00000000-0005-0000-0000-0000ED270000}"/>
    <cellStyle name="Normal 2 2 2 16 6" xfId="10222" xr:uid="{00000000-0005-0000-0000-0000EE270000}"/>
    <cellStyle name="Normal 2 2 2 16 7" xfId="10223" xr:uid="{00000000-0005-0000-0000-0000EF270000}"/>
    <cellStyle name="Normal 2 2 2 16 8" xfId="10224" xr:uid="{00000000-0005-0000-0000-0000F0270000}"/>
    <cellStyle name="Normal 2 2 2 16 9" xfId="10225" xr:uid="{00000000-0005-0000-0000-0000F1270000}"/>
    <cellStyle name="Normal 2 2 2 17" xfId="10226" xr:uid="{00000000-0005-0000-0000-0000F2270000}"/>
    <cellStyle name="Normal 2 2 2 17 10" xfId="10227" xr:uid="{00000000-0005-0000-0000-0000F3270000}"/>
    <cellStyle name="Normal 2 2 2 17 11" xfId="10228" xr:uid="{00000000-0005-0000-0000-0000F4270000}"/>
    <cellStyle name="Normal 2 2 2 17 12" xfId="10229" xr:uid="{00000000-0005-0000-0000-0000F5270000}"/>
    <cellStyle name="Normal 2 2 2 17 13" xfId="10230" xr:uid="{00000000-0005-0000-0000-0000F6270000}"/>
    <cellStyle name="Normal 2 2 2 17 14" xfId="10231" xr:uid="{00000000-0005-0000-0000-0000F7270000}"/>
    <cellStyle name="Normal 2 2 2 17 2" xfId="10232" xr:uid="{00000000-0005-0000-0000-0000F8270000}"/>
    <cellStyle name="Normal 2 2 2 17 2 10" xfId="10233" xr:uid="{00000000-0005-0000-0000-0000F9270000}"/>
    <cellStyle name="Normal 2 2 2 17 2 2" xfId="10234" xr:uid="{00000000-0005-0000-0000-0000FA270000}"/>
    <cellStyle name="Normal 2 2 2 17 2 3" xfId="10235" xr:uid="{00000000-0005-0000-0000-0000FB270000}"/>
    <cellStyle name="Normal 2 2 2 17 2 4" xfId="10236" xr:uid="{00000000-0005-0000-0000-0000FC270000}"/>
    <cellStyle name="Normal 2 2 2 17 2 5" xfId="10237" xr:uid="{00000000-0005-0000-0000-0000FD270000}"/>
    <cellStyle name="Normal 2 2 2 17 2 6" xfId="10238" xr:uid="{00000000-0005-0000-0000-0000FE270000}"/>
    <cellStyle name="Normal 2 2 2 17 2 7" xfId="10239" xr:uid="{00000000-0005-0000-0000-0000FF270000}"/>
    <cellStyle name="Normal 2 2 2 17 2 8" xfId="10240" xr:uid="{00000000-0005-0000-0000-000000280000}"/>
    <cellStyle name="Normal 2 2 2 17 2 9" xfId="10241" xr:uid="{00000000-0005-0000-0000-000001280000}"/>
    <cellStyle name="Normal 2 2 2 17 3" xfId="10242" xr:uid="{00000000-0005-0000-0000-000002280000}"/>
    <cellStyle name="Normal 2 2 2 17 3 10" xfId="10243" xr:uid="{00000000-0005-0000-0000-000003280000}"/>
    <cellStyle name="Normal 2 2 2 17 3 2" xfId="10244" xr:uid="{00000000-0005-0000-0000-000004280000}"/>
    <cellStyle name="Normal 2 2 2 17 3 3" xfId="10245" xr:uid="{00000000-0005-0000-0000-000005280000}"/>
    <cellStyle name="Normal 2 2 2 17 3 4" xfId="10246" xr:uid="{00000000-0005-0000-0000-000006280000}"/>
    <cellStyle name="Normal 2 2 2 17 3 5" xfId="10247" xr:uid="{00000000-0005-0000-0000-000007280000}"/>
    <cellStyle name="Normal 2 2 2 17 3 6" xfId="10248" xr:uid="{00000000-0005-0000-0000-000008280000}"/>
    <cellStyle name="Normal 2 2 2 17 3 7" xfId="10249" xr:uid="{00000000-0005-0000-0000-000009280000}"/>
    <cellStyle name="Normal 2 2 2 17 3 8" xfId="10250" xr:uid="{00000000-0005-0000-0000-00000A280000}"/>
    <cellStyle name="Normal 2 2 2 17 3 9" xfId="10251" xr:uid="{00000000-0005-0000-0000-00000B280000}"/>
    <cellStyle name="Normal 2 2 2 17 4" xfId="10252" xr:uid="{00000000-0005-0000-0000-00000C280000}"/>
    <cellStyle name="Normal 2 2 2 17 4 10" xfId="10253" xr:uid="{00000000-0005-0000-0000-00000D280000}"/>
    <cellStyle name="Normal 2 2 2 17 4 2" xfId="10254" xr:uid="{00000000-0005-0000-0000-00000E280000}"/>
    <cellStyle name="Normal 2 2 2 17 4 3" xfId="10255" xr:uid="{00000000-0005-0000-0000-00000F280000}"/>
    <cellStyle name="Normal 2 2 2 17 4 4" xfId="10256" xr:uid="{00000000-0005-0000-0000-000010280000}"/>
    <cellStyle name="Normal 2 2 2 17 4 5" xfId="10257" xr:uid="{00000000-0005-0000-0000-000011280000}"/>
    <cellStyle name="Normal 2 2 2 17 4 6" xfId="10258" xr:uid="{00000000-0005-0000-0000-000012280000}"/>
    <cellStyle name="Normal 2 2 2 17 4 7" xfId="10259" xr:uid="{00000000-0005-0000-0000-000013280000}"/>
    <cellStyle name="Normal 2 2 2 17 4 8" xfId="10260" xr:uid="{00000000-0005-0000-0000-000014280000}"/>
    <cellStyle name="Normal 2 2 2 17 4 9" xfId="10261" xr:uid="{00000000-0005-0000-0000-000015280000}"/>
    <cellStyle name="Normal 2 2 2 17 5" xfId="10262" xr:uid="{00000000-0005-0000-0000-000016280000}"/>
    <cellStyle name="Normal 2 2 2 17 5 10" xfId="10263" xr:uid="{00000000-0005-0000-0000-000017280000}"/>
    <cellStyle name="Normal 2 2 2 17 5 2" xfId="10264" xr:uid="{00000000-0005-0000-0000-000018280000}"/>
    <cellStyle name="Normal 2 2 2 17 5 3" xfId="10265" xr:uid="{00000000-0005-0000-0000-000019280000}"/>
    <cellStyle name="Normal 2 2 2 17 5 4" xfId="10266" xr:uid="{00000000-0005-0000-0000-00001A280000}"/>
    <cellStyle name="Normal 2 2 2 17 5 5" xfId="10267" xr:uid="{00000000-0005-0000-0000-00001B280000}"/>
    <cellStyle name="Normal 2 2 2 17 5 6" xfId="10268" xr:uid="{00000000-0005-0000-0000-00001C280000}"/>
    <cellStyle name="Normal 2 2 2 17 5 7" xfId="10269" xr:uid="{00000000-0005-0000-0000-00001D280000}"/>
    <cellStyle name="Normal 2 2 2 17 5 8" xfId="10270" xr:uid="{00000000-0005-0000-0000-00001E280000}"/>
    <cellStyle name="Normal 2 2 2 17 5 9" xfId="10271" xr:uid="{00000000-0005-0000-0000-00001F280000}"/>
    <cellStyle name="Normal 2 2 2 17 6" xfId="10272" xr:uid="{00000000-0005-0000-0000-000020280000}"/>
    <cellStyle name="Normal 2 2 2 17 7" xfId="10273" xr:uid="{00000000-0005-0000-0000-000021280000}"/>
    <cellStyle name="Normal 2 2 2 17 8" xfId="10274" xr:uid="{00000000-0005-0000-0000-000022280000}"/>
    <cellStyle name="Normal 2 2 2 17 9" xfId="10275" xr:uid="{00000000-0005-0000-0000-000023280000}"/>
    <cellStyle name="Normal 2 2 2 18" xfId="10276" xr:uid="{00000000-0005-0000-0000-000024280000}"/>
    <cellStyle name="Normal 2 2 2 18 10" xfId="10277" xr:uid="{00000000-0005-0000-0000-000025280000}"/>
    <cellStyle name="Normal 2 2 2 18 11" xfId="10278" xr:uid="{00000000-0005-0000-0000-000026280000}"/>
    <cellStyle name="Normal 2 2 2 18 12" xfId="10279" xr:uid="{00000000-0005-0000-0000-000027280000}"/>
    <cellStyle name="Normal 2 2 2 18 13" xfId="10280" xr:uid="{00000000-0005-0000-0000-000028280000}"/>
    <cellStyle name="Normal 2 2 2 18 14" xfId="10281" xr:uid="{00000000-0005-0000-0000-000029280000}"/>
    <cellStyle name="Normal 2 2 2 18 2" xfId="10282" xr:uid="{00000000-0005-0000-0000-00002A280000}"/>
    <cellStyle name="Normal 2 2 2 18 2 10" xfId="10283" xr:uid="{00000000-0005-0000-0000-00002B280000}"/>
    <cellStyle name="Normal 2 2 2 18 2 2" xfId="10284" xr:uid="{00000000-0005-0000-0000-00002C280000}"/>
    <cellStyle name="Normal 2 2 2 18 2 3" xfId="10285" xr:uid="{00000000-0005-0000-0000-00002D280000}"/>
    <cellStyle name="Normal 2 2 2 18 2 4" xfId="10286" xr:uid="{00000000-0005-0000-0000-00002E280000}"/>
    <cellStyle name="Normal 2 2 2 18 2 5" xfId="10287" xr:uid="{00000000-0005-0000-0000-00002F280000}"/>
    <cellStyle name="Normal 2 2 2 18 2 6" xfId="10288" xr:uid="{00000000-0005-0000-0000-000030280000}"/>
    <cellStyle name="Normal 2 2 2 18 2 7" xfId="10289" xr:uid="{00000000-0005-0000-0000-000031280000}"/>
    <cellStyle name="Normal 2 2 2 18 2 8" xfId="10290" xr:uid="{00000000-0005-0000-0000-000032280000}"/>
    <cellStyle name="Normal 2 2 2 18 2 9" xfId="10291" xr:uid="{00000000-0005-0000-0000-000033280000}"/>
    <cellStyle name="Normal 2 2 2 18 3" xfId="10292" xr:uid="{00000000-0005-0000-0000-000034280000}"/>
    <cellStyle name="Normal 2 2 2 18 3 10" xfId="10293" xr:uid="{00000000-0005-0000-0000-000035280000}"/>
    <cellStyle name="Normal 2 2 2 18 3 2" xfId="10294" xr:uid="{00000000-0005-0000-0000-000036280000}"/>
    <cellStyle name="Normal 2 2 2 18 3 3" xfId="10295" xr:uid="{00000000-0005-0000-0000-000037280000}"/>
    <cellStyle name="Normal 2 2 2 18 3 4" xfId="10296" xr:uid="{00000000-0005-0000-0000-000038280000}"/>
    <cellStyle name="Normal 2 2 2 18 3 5" xfId="10297" xr:uid="{00000000-0005-0000-0000-000039280000}"/>
    <cellStyle name="Normal 2 2 2 18 3 6" xfId="10298" xr:uid="{00000000-0005-0000-0000-00003A280000}"/>
    <cellStyle name="Normal 2 2 2 18 3 7" xfId="10299" xr:uid="{00000000-0005-0000-0000-00003B280000}"/>
    <cellStyle name="Normal 2 2 2 18 3 8" xfId="10300" xr:uid="{00000000-0005-0000-0000-00003C280000}"/>
    <cellStyle name="Normal 2 2 2 18 3 9" xfId="10301" xr:uid="{00000000-0005-0000-0000-00003D280000}"/>
    <cellStyle name="Normal 2 2 2 18 4" xfId="10302" xr:uid="{00000000-0005-0000-0000-00003E280000}"/>
    <cellStyle name="Normal 2 2 2 18 4 10" xfId="10303" xr:uid="{00000000-0005-0000-0000-00003F280000}"/>
    <cellStyle name="Normal 2 2 2 18 4 2" xfId="10304" xr:uid="{00000000-0005-0000-0000-000040280000}"/>
    <cellStyle name="Normal 2 2 2 18 4 3" xfId="10305" xr:uid="{00000000-0005-0000-0000-000041280000}"/>
    <cellStyle name="Normal 2 2 2 18 4 4" xfId="10306" xr:uid="{00000000-0005-0000-0000-000042280000}"/>
    <cellStyle name="Normal 2 2 2 18 4 5" xfId="10307" xr:uid="{00000000-0005-0000-0000-000043280000}"/>
    <cellStyle name="Normal 2 2 2 18 4 6" xfId="10308" xr:uid="{00000000-0005-0000-0000-000044280000}"/>
    <cellStyle name="Normal 2 2 2 18 4 7" xfId="10309" xr:uid="{00000000-0005-0000-0000-000045280000}"/>
    <cellStyle name="Normal 2 2 2 18 4 8" xfId="10310" xr:uid="{00000000-0005-0000-0000-000046280000}"/>
    <cellStyle name="Normal 2 2 2 18 4 9" xfId="10311" xr:uid="{00000000-0005-0000-0000-000047280000}"/>
    <cellStyle name="Normal 2 2 2 18 5" xfId="10312" xr:uid="{00000000-0005-0000-0000-000048280000}"/>
    <cellStyle name="Normal 2 2 2 18 5 10" xfId="10313" xr:uid="{00000000-0005-0000-0000-000049280000}"/>
    <cellStyle name="Normal 2 2 2 18 5 2" xfId="10314" xr:uid="{00000000-0005-0000-0000-00004A280000}"/>
    <cellStyle name="Normal 2 2 2 18 5 3" xfId="10315" xr:uid="{00000000-0005-0000-0000-00004B280000}"/>
    <cellStyle name="Normal 2 2 2 18 5 4" xfId="10316" xr:uid="{00000000-0005-0000-0000-00004C280000}"/>
    <cellStyle name="Normal 2 2 2 18 5 5" xfId="10317" xr:uid="{00000000-0005-0000-0000-00004D280000}"/>
    <cellStyle name="Normal 2 2 2 18 5 6" xfId="10318" xr:uid="{00000000-0005-0000-0000-00004E280000}"/>
    <cellStyle name="Normal 2 2 2 18 5 7" xfId="10319" xr:uid="{00000000-0005-0000-0000-00004F280000}"/>
    <cellStyle name="Normal 2 2 2 18 5 8" xfId="10320" xr:uid="{00000000-0005-0000-0000-000050280000}"/>
    <cellStyle name="Normal 2 2 2 18 5 9" xfId="10321" xr:uid="{00000000-0005-0000-0000-000051280000}"/>
    <cellStyle name="Normal 2 2 2 18 6" xfId="10322" xr:uid="{00000000-0005-0000-0000-000052280000}"/>
    <cellStyle name="Normal 2 2 2 18 7" xfId="10323" xr:uid="{00000000-0005-0000-0000-000053280000}"/>
    <cellStyle name="Normal 2 2 2 18 8" xfId="10324" xr:uid="{00000000-0005-0000-0000-000054280000}"/>
    <cellStyle name="Normal 2 2 2 18 9" xfId="10325" xr:uid="{00000000-0005-0000-0000-000055280000}"/>
    <cellStyle name="Normal 2 2 2 19" xfId="10326" xr:uid="{00000000-0005-0000-0000-000056280000}"/>
    <cellStyle name="Normal 2 2 2 19 10" xfId="10327" xr:uid="{00000000-0005-0000-0000-000057280000}"/>
    <cellStyle name="Normal 2 2 2 19 11" xfId="10328" xr:uid="{00000000-0005-0000-0000-000058280000}"/>
    <cellStyle name="Normal 2 2 2 19 12" xfId="10329" xr:uid="{00000000-0005-0000-0000-000059280000}"/>
    <cellStyle name="Normal 2 2 2 19 13" xfId="10330" xr:uid="{00000000-0005-0000-0000-00005A280000}"/>
    <cellStyle name="Normal 2 2 2 19 14" xfId="10331" xr:uid="{00000000-0005-0000-0000-00005B280000}"/>
    <cellStyle name="Normal 2 2 2 19 2" xfId="10332" xr:uid="{00000000-0005-0000-0000-00005C280000}"/>
    <cellStyle name="Normal 2 2 2 19 2 10" xfId="10333" xr:uid="{00000000-0005-0000-0000-00005D280000}"/>
    <cellStyle name="Normal 2 2 2 19 2 2" xfId="10334" xr:uid="{00000000-0005-0000-0000-00005E280000}"/>
    <cellStyle name="Normal 2 2 2 19 2 3" xfId="10335" xr:uid="{00000000-0005-0000-0000-00005F280000}"/>
    <cellStyle name="Normal 2 2 2 19 2 4" xfId="10336" xr:uid="{00000000-0005-0000-0000-000060280000}"/>
    <cellStyle name="Normal 2 2 2 19 2 5" xfId="10337" xr:uid="{00000000-0005-0000-0000-000061280000}"/>
    <cellStyle name="Normal 2 2 2 19 2 6" xfId="10338" xr:uid="{00000000-0005-0000-0000-000062280000}"/>
    <cellStyle name="Normal 2 2 2 19 2 7" xfId="10339" xr:uid="{00000000-0005-0000-0000-000063280000}"/>
    <cellStyle name="Normal 2 2 2 19 2 8" xfId="10340" xr:uid="{00000000-0005-0000-0000-000064280000}"/>
    <cellStyle name="Normal 2 2 2 19 2 9" xfId="10341" xr:uid="{00000000-0005-0000-0000-000065280000}"/>
    <cellStyle name="Normal 2 2 2 19 3" xfId="10342" xr:uid="{00000000-0005-0000-0000-000066280000}"/>
    <cellStyle name="Normal 2 2 2 19 3 10" xfId="10343" xr:uid="{00000000-0005-0000-0000-000067280000}"/>
    <cellStyle name="Normal 2 2 2 19 3 2" xfId="10344" xr:uid="{00000000-0005-0000-0000-000068280000}"/>
    <cellStyle name="Normal 2 2 2 19 3 3" xfId="10345" xr:uid="{00000000-0005-0000-0000-000069280000}"/>
    <cellStyle name="Normal 2 2 2 19 3 4" xfId="10346" xr:uid="{00000000-0005-0000-0000-00006A280000}"/>
    <cellStyle name="Normal 2 2 2 19 3 5" xfId="10347" xr:uid="{00000000-0005-0000-0000-00006B280000}"/>
    <cellStyle name="Normal 2 2 2 19 3 6" xfId="10348" xr:uid="{00000000-0005-0000-0000-00006C280000}"/>
    <cellStyle name="Normal 2 2 2 19 3 7" xfId="10349" xr:uid="{00000000-0005-0000-0000-00006D280000}"/>
    <cellStyle name="Normal 2 2 2 19 3 8" xfId="10350" xr:uid="{00000000-0005-0000-0000-00006E280000}"/>
    <cellStyle name="Normal 2 2 2 19 3 9" xfId="10351" xr:uid="{00000000-0005-0000-0000-00006F280000}"/>
    <cellStyle name="Normal 2 2 2 19 4" xfId="10352" xr:uid="{00000000-0005-0000-0000-000070280000}"/>
    <cellStyle name="Normal 2 2 2 19 4 10" xfId="10353" xr:uid="{00000000-0005-0000-0000-000071280000}"/>
    <cellStyle name="Normal 2 2 2 19 4 2" xfId="10354" xr:uid="{00000000-0005-0000-0000-000072280000}"/>
    <cellStyle name="Normal 2 2 2 19 4 3" xfId="10355" xr:uid="{00000000-0005-0000-0000-000073280000}"/>
    <cellStyle name="Normal 2 2 2 19 4 4" xfId="10356" xr:uid="{00000000-0005-0000-0000-000074280000}"/>
    <cellStyle name="Normal 2 2 2 19 4 5" xfId="10357" xr:uid="{00000000-0005-0000-0000-000075280000}"/>
    <cellStyle name="Normal 2 2 2 19 4 6" xfId="10358" xr:uid="{00000000-0005-0000-0000-000076280000}"/>
    <cellStyle name="Normal 2 2 2 19 4 7" xfId="10359" xr:uid="{00000000-0005-0000-0000-000077280000}"/>
    <cellStyle name="Normal 2 2 2 19 4 8" xfId="10360" xr:uid="{00000000-0005-0000-0000-000078280000}"/>
    <cellStyle name="Normal 2 2 2 19 4 9" xfId="10361" xr:uid="{00000000-0005-0000-0000-000079280000}"/>
    <cellStyle name="Normal 2 2 2 19 5" xfId="10362" xr:uid="{00000000-0005-0000-0000-00007A280000}"/>
    <cellStyle name="Normal 2 2 2 19 5 10" xfId="10363" xr:uid="{00000000-0005-0000-0000-00007B280000}"/>
    <cellStyle name="Normal 2 2 2 19 5 2" xfId="10364" xr:uid="{00000000-0005-0000-0000-00007C280000}"/>
    <cellStyle name="Normal 2 2 2 19 5 3" xfId="10365" xr:uid="{00000000-0005-0000-0000-00007D280000}"/>
    <cellStyle name="Normal 2 2 2 19 5 4" xfId="10366" xr:uid="{00000000-0005-0000-0000-00007E280000}"/>
    <cellStyle name="Normal 2 2 2 19 5 5" xfId="10367" xr:uid="{00000000-0005-0000-0000-00007F280000}"/>
    <cellStyle name="Normal 2 2 2 19 5 6" xfId="10368" xr:uid="{00000000-0005-0000-0000-000080280000}"/>
    <cellStyle name="Normal 2 2 2 19 5 7" xfId="10369" xr:uid="{00000000-0005-0000-0000-000081280000}"/>
    <cellStyle name="Normal 2 2 2 19 5 8" xfId="10370" xr:uid="{00000000-0005-0000-0000-000082280000}"/>
    <cellStyle name="Normal 2 2 2 19 5 9" xfId="10371" xr:uid="{00000000-0005-0000-0000-000083280000}"/>
    <cellStyle name="Normal 2 2 2 19 6" xfId="10372" xr:uid="{00000000-0005-0000-0000-000084280000}"/>
    <cellStyle name="Normal 2 2 2 19 7" xfId="10373" xr:uid="{00000000-0005-0000-0000-000085280000}"/>
    <cellStyle name="Normal 2 2 2 19 8" xfId="10374" xr:uid="{00000000-0005-0000-0000-000086280000}"/>
    <cellStyle name="Normal 2 2 2 19 9" xfId="10375" xr:uid="{00000000-0005-0000-0000-000087280000}"/>
    <cellStyle name="Normal 2 2 2 2" xfId="417" xr:uid="{00000000-0005-0000-0000-0000A1010000}"/>
    <cellStyle name="Normal 2 2 2 2 10" xfId="10376" xr:uid="{00000000-0005-0000-0000-000088280000}"/>
    <cellStyle name="Normal 2 2 2 2 11" xfId="10377" xr:uid="{00000000-0005-0000-0000-000089280000}"/>
    <cellStyle name="Normal 2 2 2 2 12" xfId="10378" xr:uid="{00000000-0005-0000-0000-00008A280000}"/>
    <cellStyle name="Normal 2 2 2 2 13" xfId="10379" xr:uid="{00000000-0005-0000-0000-00008B280000}"/>
    <cellStyle name="Normal 2 2 2 2 14" xfId="10380" xr:uid="{00000000-0005-0000-0000-00008C280000}"/>
    <cellStyle name="Normal 2 2 2 2 15" xfId="10381" xr:uid="{00000000-0005-0000-0000-00008D280000}"/>
    <cellStyle name="Normal 2 2 2 2 16" xfId="10382" xr:uid="{00000000-0005-0000-0000-00008E280000}"/>
    <cellStyle name="Normal 2 2 2 2 17" xfId="10383" xr:uid="{00000000-0005-0000-0000-00008F280000}"/>
    <cellStyle name="Normal 2 2 2 2 18" xfId="10384" xr:uid="{00000000-0005-0000-0000-000090280000}"/>
    <cellStyle name="Normal 2 2 2 2 19" xfId="10385" xr:uid="{00000000-0005-0000-0000-000091280000}"/>
    <cellStyle name="Normal 2 2 2 2 2" xfId="418" xr:uid="{00000000-0005-0000-0000-0000A2010000}"/>
    <cellStyle name="Normal 2 2 2 2 2 10" xfId="10386" xr:uid="{00000000-0005-0000-0000-000092280000}"/>
    <cellStyle name="Normal 2 2 2 2 2 10 10" xfId="10387" xr:uid="{00000000-0005-0000-0000-000093280000}"/>
    <cellStyle name="Normal 2 2 2 2 2 10 11" xfId="10388" xr:uid="{00000000-0005-0000-0000-000094280000}"/>
    <cellStyle name="Normal 2 2 2 2 2 10 12" xfId="10389" xr:uid="{00000000-0005-0000-0000-000095280000}"/>
    <cellStyle name="Normal 2 2 2 2 2 10 13" xfId="10390" xr:uid="{00000000-0005-0000-0000-000096280000}"/>
    <cellStyle name="Normal 2 2 2 2 2 10 14" xfId="10391" xr:uid="{00000000-0005-0000-0000-000097280000}"/>
    <cellStyle name="Normal 2 2 2 2 2 10 2" xfId="10392" xr:uid="{00000000-0005-0000-0000-000098280000}"/>
    <cellStyle name="Normal 2 2 2 2 2 10 2 10" xfId="10393" xr:uid="{00000000-0005-0000-0000-000099280000}"/>
    <cellStyle name="Normal 2 2 2 2 2 10 2 2" xfId="10394" xr:uid="{00000000-0005-0000-0000-00009A280000}"/>
    <cellStyle name="Normal 2 2 2 2 2 10 2 3" xfId="10395" xr:uid="{00000000-0005-0000-0000-00009B280000}"/>
    <cellStyle name="Normal 2 2 2 2 2 10 2 4" xfId="10396" xr:uid="{00000000-0005-0000-0000-00009C280000}"/>
    <cellStyle name="Normal 2 2 2 2 2 10 2 5" xfId="10397" xr:uid="{00000000-0005-0000-0000-00009D280000}"/>
    <cellStyle name="Normal 2 2 2 2 2 10 2 6" xfId="10398" xr:uid="{00000000-0005-0000-0000-00009E280000}"/>
    <cellStyle name="Normal 2 2 2 2 2 10 2 7" xfId="10399" xr:uid="{00000000-0005-0000-0000-00009F280000}"/>
    <cellStyle name="Normal 2 2 2 2 2 10 2 8" xfId="10400" xr:uid="{00000000-0005-0000-0000-0000A0280000}"/>
    <cellStyle name="Normal 2 2 2 2 2 10 2 9" xfId="10401" xr:uid="{00000000-0005-0000-0000-0000A1280000}"/>
    <cellStyle name="Normal 2 2 2 2 2 10 3" xfId="10402" xr:uid="{00000000-0005-0000-0000-0000A2280000}"/>
    <cellStyle name="Normal 2 2 2 2 2 10 3 10" xfId="10403" xr:uid="{00000000-0005-0000-0000-0000A3280000}"/>
    <cellStyle name="Normal 2 2 2 2 2 10 3 2" xfId="10404" xr:uid="{00000000-0005-0000-0000-0000A4280000}"/>
    <cellStyle name="Normal 2 2 2 2 2 10 3 3" xfId="10405" xr:uid="{00000000-0005-0000-0000-0000A5280000}"/>
    <cellStyle name="Normal 2 2 2 2 2 10 3 4" xfId="10406" xr:uid="{00000000-0005-0000-0000-0000A6280000}"/>
    <cellStyle name="Normal 2 2 2 2 2 10 3 5" xfId="10407" xr:uid="{00000000-0005-0000-0000-0000A7280000}"/>
    <cellStyle name="Normal 2 2 2 2 2 10 3 6" xfId="10408" xr:uid="{00000000-0005-0000-0000-0000A8280000}"/>
    <cellStyle name="Normal 2 2 2 2 2 10 3 7" xfId="10409" xr:uid="{00000000-0005-0000-0000-0000A9280000}"/>
    <cellStyle name="Normal 2 2 2 2 2 10 3 8" xfId="10410" xr:uid="{00000000-0005-0000-0000-0000AA280000}"/>
    <cellStyle name="Normal 2 2 2 2 2 10 3 9" xfId="10411" xr:uid="{00000000-0005-0000-0000-0000AB280000}"/>
    <cellStyle name="Normal 2 2 2 2 2 10 4" xfId="10412" xr:uid="{00000000-0005-0000-0000-0000AC280000}"/>
    <cellStyle name="Normal 2 2 2 2 2 10 4 10" xfId="10413" xr:uid="{00000000-0005-0000-0000-0000AD280000}"/>
    <cellStyle name="Normal 2 2 2 2 2 10 4 2" xfId="10414" xr:uid="{00000000-0005-0000-0000-0000AE280000}"/>
    <cellStyle name="Normal 2 2 2 2 2 10 4 3" xfId="10415" xr:uid="{00000000-0005-0000-0000-0000AF280000}"/>
    <cellStyle name="Normal 2 2 2 2 2 10 4 4" xfId="10416" xr:uid="{00000000-0005-0000-0000-0000B0280000}"/>
    <cellStyle name="Normal 2 2 2 2 2 10 4 5" xfId="10417" xr:uid="{00000000-0005-0000-0000-0000B1280000}"/>
    <cellStyle name="Normal 2 2 2 2 2 10 4 6" xfId="10418" xr:uid="{00000000-0005-0000-0000-0000B2280000}"/>
    <cellStyle name="Normal 2 2 2 2 2 10 4 7" xfId="10419" xr:uid="{00000000-0005-0000-0000-0000B3280000}"/>
    <cellStyle name="Normal 2 2 2 2 2 10 4 8" xfId="10420" xr:uid="{00000000-0005-0000-0000-0000B4280000}"/>
    <cellStyle name="Normal 2 2 2 2 2 10 4 9" xfId="10421" xr:uid="{00000000-0005-0000-0000-0000B5280000}"/>
    <cellStyle name="Normal 2 2 2 2 2 10 5" xfId="10422" xr:uid="{00000000-0005-0000-0000-0000B6280000}"/>
    <cellStyle name="Normal 2 2 2 2 2 10 5 10" xfId="10423" xr:uid="{00000000-0005-0000-0000-0000B7280000}"/>
    <cellStyle name="Normal 2 2 2 2 2 10 5 2" xfId="10424" xr:uid="{00000000-0005-0000-0000-0000B8280000}"/>
    <cellStyle name="Normal 2 2 2 2 2 10 5 3" xfId="10425" xr:uid="{00000000-0005-0000-0000-0000B9280000}"/>
    <cellStyle name="Normal 2 2 2 2 2 10 5 4" xfId="10426" xr:uid="{00000000-0005-0000-0000-0000BA280000}"/>
    <cellStyle name="Normal 2 2 2 2 2 10 5 5" xfId="10427" xr:uid="{00000000-0005-0000-0000-0000BB280000}"/>
    <cellStyle name="Normal 2 2 2 2 2 10 5 6" xfId="10428" xr:uid="{00000000-0005-0000-0000-0000BC280000}"/>
    <cellStyle name="Normal 2 2 2 2 2 10 5 7" xfId="10429" xr:uid="{00000000-0005-0000-0000-0000BD280000}"/>
    <cellStyle name="Normal 2 2 2 2 2 10 5 8" xfId="10430" xr:uid="{00000000-0005-0000-0000-0000BE280000}"/>
    <cellStyle name="Normal 2 2 2 2 2 10 5 9" xfId="10431" xr:uid="{00000000-0005-0000-0000-0000BF280000}"/>
    <cellStyle name="Normal 2 2 2 2 2 10 6" xfId="10432" xr:uid="{00000000-0005-0000-0000-0000C0280000}"/>
    <cellStyle name="Normal 2 2 2 2 2 10 7" xfId="10433" xr:uid="{00000000-0005-0000-0000-0000C1280000}"/>
    <cellStyle name="Normal 2 2 2 2 2 10 8" xfId="10434" xr:uid="{00000000-0005-0000-0000-0000C2280000}"/>
    <cellStyle name="Normal 2 2 2 2 2 10 9" xfId="10435" xr:uid="{00000000-0005-0000-0000-0000C3280000}"/>
    <cellStyle name="Normal 2 2 2 2 2 11" xfId="10436" xr:uid="{00000000-0005-0000-0000-0000C4280000}"/>
    <cellStyle name="Normal 2 2 2 2 2 11 10" xfId="10437" xr:uid="{00000000-0005-0000-0000-0000C5280000}"/>
    <cellStyle name="Normal 2 2 2 2 2 11 11" xfId="10438" xr:uid="{00000000-0005-0000-0000-0000C6280000}"/>
    <cellStyle name="Normal 2 2 2 2 2 11 12" xfId="10439" xr:uid="{00000000-0005-0000-0000-0000C7280000}"/>
    <cellStyle name="Normal 2 2 2 2 2 11 13" xfId="10440" xr:uid="{00000000-0005-0000-0000-0000C8280000}"/>
    <cellStyle name="Normal 2 2 2 2 2 11 14" xfId="10441" xr:uid="{00000000-0005-0000-0000-0000C9280000}"/>
    <cellStyle name="Normal 2 2 2 2 2 11 2" xfId="10442" xr:uid="{00000000-0005-0000-0000-0000CA280000}"/>
    <cellStyle name="Normal 2 2 2 2 2 11 2 10" xfId="10443" xr:uid="{00000000-0005-0000-0000-0000CB280000}"/>
    <cellStyle name="Normal 2 2 2 2 2 11 2 2" xfId="10444" xr:uid="{00000000-0005-0000-0000-0000CC280000}"/>
    <cellStyle name="Normal 2 2 2 2 2 11 2 3" xfId="10445" xr:uid="{00000000-0005-0000-0000-0000CD280000}"/>
    <cellStyle name="Normal 2 2 2 2 2 11 2 4" xfId="10446" xr:uid="{00000000-0005-0000-0000-0000CE280000}"/>
    <cellStyle name="Normal 2 2 2 2 2 11 2 5" xfId="10447" xr:uid="{00000000-0005-0000-0000-0000CF280000}"/>
    <cellStyle name="Normal 2 2 2 2 2 11 2 6" xfId="10448" xr:uid="{00000000-0005-0000-0000-0000D0280000}"/>
    <cellStyle name="Normal 2 2 2 2 2 11 2 7" xfId="10449" xr:uid="{00000000-0005-0000-0000-0000D1280000}"/>
    <cellStyle name="Normal 2 2 2 2 2 11 2 8" xfId="10450" xr:uid="{00000000-0005-0000-0000-0000D2280000}"/>
    <cellStyle name="Normal 2 2 2 2 2 11 2 9" xfId="10451" xr:uid="{00000000-0005-0000-0000-0000D3280000}"/>
    <cellStyle name="Normal 2 2 2 2 2 11 3" xfId="10452" xr:uid="{00000000-0005-0000-0000-0000D4280000}"/>
    <cellStyle name="Normal 2 2 2 2 2 11 3 10" xfId="10453" xr:uid="{00000000-0005-0000-0000-0000D5280000}"/>
    <cellStyle name="Normal 2 2 2 2 2 11 3 2" xfId="10454" xr:uid="{00000000-0005-0000-0000-0000D6280000}"/>
    <cellStyle name="Normal 2 2 2 2 2 11 3 3" xfId="10455" xr:uid="{00000000-0005-0000-0000-0000D7280000}"/>
    <cellStyle name="Normal 2 2 2 2 2 11 3 4" xfId="10456" xr:uid="{00000000-0005-0000-0000-0000D8280000}"/>
    <cellStyle name="Normal 2 2 2 2 2 11 3 5" xfId="10457" xr:uid="{00000000-0005-0000-0000-0000D9280000}"/>
    <cellStyle name="Normal 2 2 2 2 2 11 3 6" xfId="10458" xr:uid="{00000000-0005-0000-0000-0000DA280000}"/>
    <cellStyle name="Normal 2 2 2 2 2 11 3 7" xfId="10459" xr:uid="{00000000-0005-0000-0000-0000DB280000}"/>
    <cellStyle name="Normal 2 2 2 2 2 11 3 8" xfId="10460" xr:uid="{00000000-0005-0000-0000-0000DC280000}"/>
    <cellStyle name="Normal 2 2 2 2 2 11 3 9" xfId="10461" xr:uid="{00000000-0005-0000-0000-0000DD280000}"/>
    <cellStyle name="Normal 2 2 2 2 2 11 4" xfId="10462" xr:uid="{00000000-0005-0000-0000-0000DE280000}"/>
    <cellStyle name="Normal 2 2 2 2 2 11 4 10" xfId="10463" xr:uid="{00000000-0005-0000-0000-0000DF280000}"/>
    <cellStyle name="Normal 2 2 2 2 2 11 4 2" xfId="10464" xr:uid="{00000000-0005-0000-0000-0000E0280000}"/>
    <cellStyle name="Normal 2 2 2 2 2 11 4 3" xfId="10465" xr:uid="{00000000-0005-0000-0000-0000E1280000}"/>
    <cellStyle name="Normal 2 2 2 2 2 11 4 4" xfId="10466" xr:uid="{00000000-0005-0000-0000-0000E2280000}"/>
    <cellStyle name="Normal 2 2 2 2 2 11 4 5" xfId="10467" xr:uid="{00000000-0005-0000-0000-0000E3280000}"/>
    <cellStyle name="Normal 2 2 2 2 2 11 4 6" xfId="10468" xr:uid="{00000000-0005-0000-0000-0000E4280000}"/>
    <cellStyle name="Normal 2 2 2 2 2 11 4 7" xfId="10469" xr:uid="{00000000-0005-0000-0000-0000E5280000}"/>
    <cellStyle name="Normal 2 2 2 2 2 11 4 8" xfId="10470" xr:uid="{00000000-0005-0000-0000-0000E6280000}"/>
    <cellStyle name="Normal 2 2 2 2 2 11 4 9" xfId="10471" xr:uid="{00000000-0005-0000-0000-0000E7280000}"/>
    <cellStyle name="Normal 2 2 2 2 2 11 5" xfId="10472" xr:uid="{00000000-0005-0000-0000-0000E8280000}"/>
    <cellStyle name="Normal 2 2 2 2 2 11 5 10" xfId="10473" xr:uid="{00000000-0005-0000-0000-0000E9280000}"/>
    <cellStyle name="Normal 2 2 2 2 2 11 5 2" xfId="10474" xr:uid="{00000000-0005-0000-0000-0000EA280000}"/>
    <cellStyle name="Normal 2 2 2 2 2 11 5 3" xfId="10475" xr:uid="{00000000-0005-0000-0000-0000EB280000}"/>
    <cellStyle name="Normal 2 2 2 2 2 11 5 4" xfId="10476" xr:uid="{00000000-0005-0000-0000-0000EC280000}"/>
    <cellStyle name="Normal 2 2 2 2 2 11 5 5" xfId="10477" xr:uid="{00000000-0005-0000-0000-0000ED280000}"/>
    <cellStyle name="Normal 2 2 2 2 2 11 5 6" xfId="10478" xr:uid="{00000000-0005-0000-0000-0000EE280000}"/>
    <cellStyle name="Normal 2 2 2 2 2 11 5 7" xfId="10479" xr:uid="{00000000-0005-0000-0000-0000EF280000}"/>
    <cellStyle name="Normal 2 2 2 2 2 11 5 8" xfId="10480" xr:uid="{00000000-0005-0000-0000-0000F0280000}"/>
    <cellStyle name="Normal 2 2 2 2 2 11 5 9" xfId="10481" xr:uid="{00000000-0005-0000-0000-0000F1280000}"/>
    <cellStyle name="Normal 2 2 2 2 2 11 6" xfId="10482" xr:uid="{00000000-0005-0000-0000-0000F2280000}"/>
    <cellStyle name="Normal 2 2 2 2 2 11 7" xfId="10483" xr:uid="{00000000-0005-0000-0000-0000F3280000}"/>
    <cellStyle name="Normal 2 2 2 2 2 11 8" xfId="10484" xr:uid="{00000000-0005-0000-0000-0000F4280000}"/>
    <cellStyle name="Normal 2 2 2 2 2 11 9" xfId="10485" xr:uid="{00000000-0005-0000-0000-0000F5280000}"/>
    <cellStyle name="Normal 2 2 2 2 2 12" xfId="10486" xr:uid="{00000000-0005-0000-0000-0000F6280000}"/>
    <cellStyle name="Normal 2 2 2 2 2 12 10" xfId="10487" xr:uid="{00000000-0005-0000-0000-0000F7280000}"/>
    <cellStyle name="Normal 2 2 2 2 2 12 11" xfId="10488" xr:uid="{00000000-0005-0000-0000-0000F8280000}"/>
    <cellStyle name="Normal 2 2 2 2 2 12 12" xfId="10489" xr:uid="{00000000-0005-0000-0000-0000F9280000}"/>
    <cellStyle name="Normal 2 2 2 2 2 12 13" xfId="10490" xr:uid="{00000000-0005-0000-0000-0000FA280000}"/>
    <cellStyle name="Normal 2 2 2 2 2 12 14" xfId="10491" xr:uid="{00000000-0005-0000-0000-0000FB280000}"/>
    <cellStyle name="Normal 2 2 2 2 2 12 2" xfId="10492" xr:uid="{00000000-0005-0000-0000-0000FC280000}"/>
    <cellStyle name="Normal 2 2 2 2 2 12 2 10" xfId="10493" xr:uid="{00000000-0005-0000-0000-0000FD280000}"/>
    <cellStyle name="Normal 2 2 2 2 2 12 2 2" xfId="10494" xr:uid="{00000000-0005-0000-0000-0000FE280000}"/>
    <cellStyle name="Normal 2 2 2 2 2 12 2 3" xfId="10495" xr:uid="{00000000-0005-0000-0000-0000FF280000}"/>
    <cellStyle name="Normal 2 2 2 2 2 12 2 4" xfId="10496" xr:uid="{00000000-0005-0000-0000-000000290000}"/>
    <cellStyle name="Normal 2 2 2 2 2 12 2 5" xfId="10497" xr:uid="{00000000-0005-0000-0000-000001290000}"/>
    <cellStyle name="Normal 2 2 2 2 2 12 2 6" xfId="10498" xr:uid="{00000000-0005-0000-0000-000002290000}"/>
    <cellStyle name="Normal 2 2 2 2 2 12 2 7" xfId="10499" xr:uid="{00000000-0005-0000-0000-000003290000}"/>
    <cellStyle name="Normal 2 2 2 2 2 12 2 8" xfId="10500" xr:uid="{00000000-0005-0000-0000-000004290000}"/>
    <cellStyle name="Normal 2 2 2 2 2 12 2 9" xfId="10501" xr:uid="{00000000-0005-0000-0000-000005290000}"/>
    <cellStyle name="Normal 2 2 2 2 2 12 3" xfId="10502" xr:uid="{00000000-0005-0000-0000-000006290000}"/>
    <cellStyle name="Normal 2 2 2 2 2 12 3 10" xfId="10503" xr:uid="{00000000-0005-0000-0000-000007290000}"/>
    <cellStyle name="Normal 2 2 2 2 2 12 3 2" xfId="10504" xr:uid="{00000000-0005-0000-0000-000008290000}"/>
    <cellStyle name="Normal 2 2 2 2 2 12 3 3" xfId="10505" xr:uid="{00000000-0005-0000-0000-000009290000}"/>
    <cellStyle name="Normal 2 2 2 2 2 12 3 4" xfId="10506" xr:uid="{00000000-0005-0000-0000-00000A290000}"/>
    <cellStyle name="Normal 2 2 2 2 2 12 3 5" xfId="10507" xr:uid="{00000000-0005-0000-0000-00000B290000}"/>
    <cellStyle name="Normal 2 2 2 2 2 12 3 6" xfId="10508" xr:uid="{00000000-0005-0000-0000-00000C290000}"/>
    <cellStyle name="Normal 2 2 2 2 2 12 3 7" xfId="10509" xr:uid="{00000000-0005-0000-0000-00000D290000}"/>
    <cellStyle name="Normal 2 2 2 2 2 12 3 8" xfId="10510" xr:uid="{00000000-0005-0000-0000-00000E290000}"/>
    <cellStyle name="Normal 2 2 2 2 2 12 3 9" xfId="10511" xr:uid="{00000000-0005-0000-0000-00000F290000}"/>
    <cellStyle name="Normal 2 2 2 2 2 12 4" xfId="10512" xr:uid="{00000000-0005-0000-0000-000010290000}"/>
    <cellStyle name="Normal 2 2 2 2 2 12 4 10" xfId="10513" xr:uid="{00000000-0005-0000-0000-000011290000}"/>
    <cellStyle name="Normal 2 2 2 2 2 12 4 2" xfId="10514" xr:uid="{00000000-0005-0000-0000-000012290000}"/>
    <cellStyle name="Normal 2 2 2 2 2 12 4 3" xfId="10515" xr:uid="{00000000-0005-0000-0000-000013290000}"/>
    <cellStyle name="Normal 2 2 2 2 2 12 4 4" xfId="10516" xr:uid="{00000000-0005-0000-0000-000014290000}"/>
    <cellStyle name="Normal 2 2 2 2 2 12 4 5" xfId="10517" xr:uid="{00000000-0005-0000-0000-000015290000}"/>
    <cellStyle name="Normal 2 2 2 2 2 12 4 6" xfId="10518" xr:uid="{00000000-0005-0000-0000-000016290000}"/>
    <cellStyle name="Normal 2 2 2 2 2 12 4 7" xfId="10519" xr:uid="{00000000-0005-0000-0000-000017290000}"/>
    <cellStyle name="Normal 2 2 2 2 2 12 4 8" xfId="10520" xr:uid="{00000000-0005-0000-0000-000018290000}"/>
    <cellStyle name="Normal 2 2 2 2 2 12 4 9" xfId="10521" xr:uid="{00000000-0005-0000-0000-000019290000}"/>
    <cellStyle name="Normal 2 2 2 2 2 12 5" xfId="10522" xr:uid="{00000000-0005-0000-0000-00001A290000}"/>
    <cellStyle name="Normal 2 2 2 2 2 12 5 10" xfId="10523" xr:uid="{00000000-0005-0000-0000-00001B290000}"/>
    <cellStyle name="Normal 2 2 2 2 2 12 5 2" xfId="10524" xr:uid="{00000000-0005-0000-0000-00001C290000}"/>
    <cellStyle name="Normal 2 2 2 2 2 12 5 3" xfId="10525" xr:uid="{00000000-0005-0000-0000-00001D290000}"/>
    <cellStyle name="Normal 2 2 2 2 2 12 5 4" xfId="10526" xr:uid="{00000000-0005-0000-0000-00001E290000}"/>
    <cellStyle name="Normal 2 2 2 2 2 12 5 5" xfId="10527" xr:uid="{00000000-0005-0000-0000-00001F290000}"/>
    <cellStyle name="Normal 2 2 2 2 2 12 5 6" xfId="10528" xr:uid="{00000000-0005-0000-0000-000020290000}"/>
    <cellStyle name="Normal 2 2 2 2 2 12 5 7" xfId="10529" xr:uid="{00000000-0005-0000-0000-000021290000}"/>
    <cellStyle name="Normal 2 2 2 2 2 12 5 8" xfId="10530" xr:uid="{00000000-0005-0000-0000-000022290000}"/>
    <cellStyle name="Normal 2 2 2 2 2 12 5 9" xfId="10531" xr:uid="{00000000-0005-0000-0000-000023290000}"/>
    <cellStyle name="Normal 2 2 2 2 2 12 6" xfId="10532" xr:uid="{00000000-0005-0000-0000-000024290000}"/>
    <cellStyle name="Normal 2 2 2 2 2 12 7" xfId="10533" xr:uid="{00000000-0005-0000-0000-000025290000}"/>
    <cellStyle name="Normal 2 2 2 2 2 12 8" xfId="10534" xr:uid="{00000000-0005-0000-0000-000026290000}"/>
    <cellStyle name="Normal 2 2 2 2 2 12 9" xfId="10535" xr:uid="{00000000-0005-0000-0000-000027290000}"/>
    <cellStyle name="Normal 2 2 2 2 2 13" xfId="10536" xr:uid="{00000000-0005-0000-0000-000028290000}"/>
    <cellStyle name="Normal 2 2 2 2 2 13 10" xfId="10537" xr:uid="{00000000-0005-0000-0000-000029290000}"/>
    <cellStyle name="Normal 2 2 2 2 2 13 11" xfId="10538" xr:uid="{00000000-0005-0000-0000-00002A290000}"/>
    <cellStyle name="Normal 2 2 2 2 2 13 12" xfId="10539" xr:uid="{00000000-0005-0000-0000-00002B290000}"/>
    <cellStyle name="Normal 2 2 2 2 2 13 13" xfId="10540" xr:uid="{00000000-0005-0000-0000-00002C290000}"/>
    <cellStyle name="Normal 2 2 2 2 2 13 14" xfId="10541" xr:uid="{00000000-0005-0000-0000-00002D290000}"/>
    <cellStyle name="Normal 2 2 2 2 2 13 2" xfId="10542" xr:uid="{00000000-0005-0000-0000-00002E290000}"/>
    <cellStyle name="Normal 2 2 2 2 2 13 2 10" xfId="10543" xr:uid="{00000000-0005-0000-0000-00002F290000}"/>
    <cellStyle name="Normal 2 2 2 2 2 13 2 2" xfId="10544" xr:uid="{00000000-0005-0000-0000-000030290000}"/>
    <cellStyle name="Normal 2 2 2 2 2 13 2 3" xfId="10545" xr:uid="{00000000-0005-0000-0000-000031290000}"/>
    <cellStyle name="Normal 2 2 2 2 2 13 2 4" xfId="10546" xr:uid="{00000000-0005-0000-0000-000032290000}"/>
    <cellStyle name="Normal 2 2 2 2 2 13 2 5" xfId="10547" xr:uid="{00000000-0005-0000-0000-000033290000}"/>
    <cellStyle name="Normal 2 2 2 2 2 13 2 6" xfId="10548" xr:uid="{00000000-0005-0000-0000-000034290000}"/>
    <cellStyle name="Normal 2 2 2 2 2 13 2 7" xfId="10549" xr:uid="{00000000-0005-0000-0000-000035290000}"/>
    <cellStyle name="Normal 2 2 2 2 2 13 2 8" xfId="10550" xr:uid="{00000000-0005-0000-0000-000036290000}"/>
    <cellStyle name="Normal 2 2 2 2 2 13 2 9" xfId="10551" xr:uid="{00000000-0005-0000-0000-000037290000}"/>
    <cellStyle name="Normal 2 2 2 2 2 13 3" xfId="10552" xr:uid="{00000000-0005-0000-0000-000038290000}"/>
    <cellStyle name="Normal 2 2 2 2 2 13 3 10" xfId="10553" xr:uid="{00000000-0005-0000-0000-000039290000}"/>
    <cellStyle name="Normal 2 2 2 2 2 13 3 2" xfId="10554" xr:uid="{00000000-0005-0000-0000-00003A290000}"/>
    <cellStyle name="Normal 2 2 2 2 2 13 3 3" xfId="10555" xr:uid="{00000000-0005-0000-0000-00003B290000}"/>
    <cellStyle name="Normal 2 2 2 2 2 13 3 4" xfId="10556" xr:uid="{00000000-0005-0000-0000-00003C290000}"/>
    <cellStyle name="Normal 2 2 2 2 2 13 3 5" xfId="10557" xr:uid="{00000000-0005-0000-0000-00003D290000}"/>
    <cellStyle name="Normal 2 2 2 2 2 13 3 6" xfId="10558" xr:uid="{00000000-0005-0000-0000-00003E290000}"/>
    <cellStyle name="Normal 2 2 2 2 2 13 3 7" xfId="10559" xr:uid="{00000000-0005-0000-0000-00003F290000}"/>
    <cellStyle name="Normal 2 2 2 2 2 13 3 8" xfId="10560" xr:uid="{00000000-0005-0000-0000-000040290000}"/>
    <cellStyle name="Normal 2 2 2 2 2 13 3 9" xfId="10561" xr:uid="{00000000-0005-0000-0000-000041290000}"/>
    <cellStyle name="Normal 2 2 2 2 2 13 4" xfId="10562" xr:uid="{00000000-0005-0000-0000-000042290000}"/>
    <cellStyle name="Normal 2 2 2 2 2 13 4 10" xfId="10563" xr:uid="{00000000-0005-0000-0000-000043290000}"/>
    <cellStyle name="Normal 2 2 2 2 2 13 4 2" xfId="10564" xr:uid="{00000000-0005-0000-0000-000044290000}"/>
    <cellStyle name="Normal 2 2 2 2 2 13 4 3" xfId="10565" xr:uid="{00000000-0005-0000-0000-000045290000}"/>
    <cellStyle name="Normal 2 2 2 2 2 13 4 4" xfId="10566" xr:uid="{00000000-0005-0000-0000-000046290000}"/>
    <cellStyle name="Normal 2 2 2 2 2 13 4 5" xfId="10567" xr:uid="{00000000-0005-0000-0000-000047290000}"/>
    <cellStyle name="Normal 2 2 2 2 2 13 4 6" xfId="10568" xr:uid="{00000000-0005-0000-0000-000048290000}"/>
    <cellStyle name="Normal 2 2 2 2 2 13 4 7" xfId="10569" xr:uid="{00000000-0005-0000-0000-000049290000}"/>
    <cellStyle name="Normal 2 2 2 2 2 13 4 8" xfId="10570" xr:uid="{00000000-0005-0000-0000-00004A290000}"/>
    <cellStyle name="Normal 2 2 2 2 2 13 4 9" xfId="10571" xr:uid="{00000000-0005-0000-0000-00004B290000}"/>
    <cellStyle name="Normal 2 2 2 2 2 13 5" xfId="10572" xr:uid="{00000000-0005-0000-0000-00004C290000}"/>
    <cellStyle name="Normal 2 2 2 2 2 13 5 10" xfId="10573" xr:uid="{00000000-0005-0000-0000-00004D290000}"/>
    <cellStyle name="Normal 2 2 2 2 2 13 5 2" xfId="10574" xr:uid="{00000000-0005-0000-0000-00004E290000}"/>
    <cellStyle name="Normal 2 2 2 2 2 13 5 3" xfId="10575" xr:uid="{00000000-0005-0000-0000-00004F290000}"/>
    <cellStyle name="Normal 2 2 2 2 2 13 5 4" xfId="10576" xr:uid="{00000000-0005-0000-0000-000050290000}"/>
    <cellStyle name="Normal 2 2 2 2 2 13 5 5" xfId="10577" xr:uid="{00000000-0005-0000-0000-000051290000}"/>
    <cellStyle name="Normal 2 2 2 2 2 13 5 6" xfId="10578" xr:uid="{00000000-0005-0000-0000-000052290000}"/>
    <cellStyle name="Normal 2 2 2 2 2 13 5 7" xfId="10579" xr:uid="{00000000-0005-0000-0000-000053290000}"/>
    <cellStyle name="Normal 2 2 2 2 2 13 5 8" xfId="10580" xr:uid="{00000000-0005-0000-0000-000054290000}"/>
    <cellStyle name="Normal 2 2 2 2 2 13 5 9" xfId="10581" xr:uid="{00000000-0005-0000-0000-000055290000}"/>
    <cellStyle name="Normal 2 2 2 2 2 13 6" xfId="10582" xr:uid="{00000000-0005-0000-0000-000056290000}"/>
    <cellStyle name="Normal 2 2 2 2 2 13 7" xfId="10583" xr:uid="{00000000-0005-0000-0000-000057290000}"/>
    <cellStyle name="Normal 2 2 2 2 2 13 8" xfId="10584" xr:uid="{00000000-0005-0000-0000-000058290000}"/>
    <cellStyle name="Normal 2 2 2 2 2 13 9" xfId="10585" xr:uid="{00000000-0005-0000-0000-000059290000}"/>
    <cellStyle name="Normal 2 2 2 2 2 14" xfId="10586" xr:uid="{00000000-0005-0000-0000-00005A290000}"/>
    <cellStyle name="Normal 2 2 2 2 2 14 10" xfId="10587" xr:uid="{00000000-0005-0000-0000-00005B290000}"/>
    <cellStyle name="Normal 2 2 2 2 2 14 11" xfId="10588" xr:uid="{00000000-0005-0000-0000-00005C290000}"/>
    <cellStyle name="Normal 2 2 2 2 2 14 12" xfId="10589" xr:uid="{00000000-0005-0000-0000-00005D290000}"/>
    <cellStyle name="Normal 2 2 2 2 2 14 13" xfId="10590" xr:uid="{00000000-0005-0000-0000-00005E290000}"/>
    <cellStyle name="Normal 2 2 2 2 2 14 14" xfId="10591" xr:uid="{00000000-0005-0000-0000-00005F290000}"/>
    <cellStyle name="Normal 2 2 2 2 2 14 2" xfId="10592" xr:uid="{00000000-0005-0000-0000-000060290000}"/>
    <cellStyle name="Normal 2 2 2 2 2 14 2 10" xfId="10593" xr:uid="{00000000-0005-0000-0000-000061290000}"/>
    <cellStyle name="Normal 2 2 2 2 2 14 2 2" xfId="10594" xr:uid="{00000000-0005-0000-0000-000062290000}"/>
    <cellStyle name="Normal 2 2 2 2 2 14 2 3" xfId="10595" xr:uid="{00000000-0005-0000-0000-000063290000}"/>
    <cellStyle name="Normal 2 2 2 2 2 14 2 4" xfId="10596" xr:uid="{00000000-0005-0000-0000-000064290000}"/>
    <cellStyle name="Normal 2 2 2 2 2 14 2 5" xfId="10597" xr:uid="{00000000-0005-0000-0000-000065290000}"/>
    <cellStyle name="Normal 2 2 2 2 2 14 2 6" xfId="10598" xr:uid="{00000000-0005-0000-0000-000066290000}"/>
    <cellStyle name="Normal 2 2 2 2 2 14 2 7" xfId="10599" xr:uid="{00000000-0005-0000-0000-000067290000}"/>
    <cellStyle name="Normal 2 2 2 2 2 14 2 8" xfId="10600" xr:uid="{00000000-0005-0000-0000-000068290000}"/>
    <cellStyle name="Normal 2 2 2 2 2 14 2 9" xfId="10601" xr:uid="{00000000-0005-0000-0000-000069290000}"/>
    <cellStyle name="Normal 2 2 2 2 2 14 3" xfId="10602" xr:uid="{00000000-0005-0000-0000-00006A290000}"/>
    <cellStyle name="Normal 2 2 2 2 2 14 3 10" xfId="10603" xr:uid="{00000000-0005-0000-0000-00006B290000}"/>
    <cellStyle name="Normal 2 2 2 2 2 14 3 2" xfId="10604" xr:uid="{00000000-0005-0000-0000-00006C290000}"/>
    <cellStyle name="Normal 2 2 2 2 2 14 3 3" xfId="10605" xr:uid="{00000000-0005-0000-0000-00006D290000}"/>
    <cellStyle name="Normal 2 2 2 2 2 14 3 4" xfId="10606" xr:uid="{00000000-0005-0000-0000-00006E290000}"/>
    <cellStyle name="Normal 2 2 2 2 2 14 3 5" xfId="10607" xr:uid="{00000000-0005-0000-0000-00006F290000}"/>
    <cellStyle name="Normal 2 2 2 2 2 14 3 6" xfId="10608" xr:uid="{00000000-0005-0000-0000-000070290000}"/>
    <cellStyle name="Normal 2 2 2 2 2 14 3 7" xfId="10609" xr:uid="{00000000-0005-0000-0000-000071290000}"/>
    <cellStyle name="Normal 2 2 2 2 2 14 3 8" xfId="10610" xr:uid="{00000000-0005-0000-0000-000072290000}"/>
    <cellStyle name="Normal 2 2 2 2 2 14 3 9" xfId="10611" xr:uid="{00000000-0005-0000-0000-000073290000}"/>
    <cellStyle name="Normal 2 2 2 2 2 14 4" xfId="10612" xr:uid="{00000000-0005-0000-0000-000074290000}"/>
    <cellStyle name="Normal 2 2 2 2 2 14 4 10" xfId="10613" xr:uid="{00000000-0005-0000-0000-000075290000}"/>
    <cellStyle name="Normal 2 2 2 2 2 14 4 2" xfId="10614" xr:uid="{00000000-0005-0000-0000-000076290000}"/>
    <cellStyle name="Normal 2 2 2 2 2 14 4 3" xfId="10615" xr:uid="{00000000-0005-0000-0000-000077290000}"/>
    <cellStyle name="Normal 2 2 2 2 2 14 4 4" xfId="10616" xr:uid="{00000000-0005-0000-0000-000078290000}"/>
    <cellStyle name="Normal 2 2 2 2 2 14 4 5" xfId="10617" xr:uid="{00000000-0005-0000-0000-000079290000}"/>
    <cellStyle name="Normal 2 2 2 2 2 14 4 6" xfId="10618" xr:uid="{00000000-0005-0000-0000-00007A290000}"/>
    <cellStyle name="Normal 2 2 2 2 2 14 4 7" xfId="10619" xr:uid="{00000000-0005-0000-0000-00007B290000}"/>
    <cellStyle name="Normal 2 2 2 2 2 14 4 8" xfId="10620" xr:uid="{00000000-0005-0000-0000-00007C290000}"/>
    <cellStyle name="Normal 2 2 2 2 2 14 4 9" xfId="10621" xr:uid="{00000000-0005-0000-0000-00007D290000}"/>
    <cellStyle name="Normal 2 2 2 2 2 14 5" xfId="10622" xr:uid="{00000000-0005-0000-0000-00007E290000}"/>
    <cellStyle name="Normal 2 2 2 2 2 14 5 10" xfId="10623" xr:uid="{00000000-0005-0000-0000-00007F290000}"/>
    <cellStyle name="Normal 2 2 2 2 2 14 5 2" xfId="10624" xr:uid="{00000000-0005-0000-0000-000080290000}"/>
    <cellStyle name="Normal 2 2 2 2 2 14 5 3" xfId="10625" xr:uid="{00000000-0005-0000-0000-000081290000}"/>
    <cellStyle name="Normal 2 2 2 2 2 14 5 4" xfId="10626" xr:uid="{00000000-0005-0000-0000-000082290000}"/>
    <cellStyle name="Normal 2 2 2 2 2 14 5 5" xfId="10627" xr:uid="{00000000-0005-0000-0000-000083290000}"/>
    <cellStyle name="Normal 2 2 2 2 2 14 5 6" xfId="10628" xr:uid="{00000000-0005-0000-0000-000084290000}"/>
    <cellStyle name="Normal 2 2 2 2 2 14 5 7" xfId="10629" xr:uid="{00000000-0005-0000-0000-000085290000}"/>
    <cellStyle name="Normal 2 2 2 2 2 14 5 8" xfId="10630" xr:uid="{00000000-0005-0000-0000-000086290000}"/>
    <cellStyle name="Normal 2 2 2 2 2 14 5 9" xfId="10631" xr:uid="{00000000-0005-0000-0000-000087290000}"/>
    <cellStyle name="Normal 2 2 2 2 2 14 6" xfId="10632" xr:uid="{00000000-0005-0000-0000-000088290000}"/>
    <cellStyle name="Normal 2 2 2 2 2 14 7" xfId="10633" xr:uid="{00000000-0005-0000-0000-000089290000}"/>
    <cellStyle name="Normal 2 2 2 2 2 14 8" xfId="10634" xr:uid="{00000000-0005-0000-0000-00008A290000}"/>
    <cellStyle name="Normal 2 2 2 2 2 14 9" xfId="10635" xr:uid="{00000000-0005-0000-0000-00008B290000}"/>
    <cellStyle name="Normal 2 2 2 2 2 15" xfId="10636" xr:uid="{00000000-0005-0000-0000-00008C290000}"/>
    <cellStyle name="Normal 2 2 2 2 2 15 10" xfId="10637" xr:uid="{00000000-0005-0000-0000-00008D290000}"/>
    <cellStyle name="Normal 2 2 2 2 2 15 11" xfId="10638" xr:uid="{00000000-0005-0000-0000-00008E290000}"/>
    <cellStyle name="Normal 2 2 2 2 2 15 12" xfId="10639" xr:uid="{00000000-0005-0000-0000-00008F290000}"/>
    <cellStyle name="Normal 2 2 2 2 2 15 13" xfId="10640" xr:uid="{00000000-0005-0000-0000-000090290000}"/>
    <cellStyle name="Normal 2 2 2 2 2 15 14" xfId="10641" xr:uid="{00000000-0005-0000-0000-000091290000}"/>
    <cellStyle name="Normal 2 2 2 2 2 15 2" xfId="10642" xr:uid="{00000000-0005-0000-0000-000092290000}"/>
    <cellStyle name="Normal 2 2 2 2 2 15 2 10" xfId="10643" xr:uid="{00000000-0005-0000-0000-000093290000}"/>
    <cellStyle name="Normal 2 2 2 2 2 15 2 2" xfId="10644" xr:uid="{00000000-0005-0000-0000-000094290000}"/>
    <cellStyle name="Normal 2 2 2 2 2 15 2 3" xfId="10645" xr:uid="{00000000-0005-0000-0000-000095290000}"/>
    <cellStyle name="Normal 2 2 2 2 2 15 2 4" xfId="10646" xr:uid="{00000000-0005-0000-0000-000096290000}"/>
    <cellStyle name="Normal 2 2 2 2 2 15 2 5" xfId="10647" xr:uid="{00000000-0005-0000-0000-000097290000}"/>
    <cellStyle name="Normal 2 2 2 2 2 15 2 6" xfId="10648" xr:uid="{00000000-0005-0000-0000-000098290000}"/>
    <cellStyle name="Normal 2 2 2 2 2 15 2 7" xfId="10649" xr:uid="{00000000-0005-0000-0000-000099290000}"/>
    <cellStyle name="Normal 2 2 2 2 2 15 2 8" xfId="10650" xr:uid="{00000000-0005-0000-0000-00009A290000}"/>
    <cellStyle name="Normal 2 2 2 2 2 15 2 9" xfId="10651" xr:uid="{00000000-0005-0000-0000-00009B290000}"/>
    <cellStyle name="Normal 2 2 2 2 2 15 3" xfId="10652" xr:uid="{00000000-0005-0000-0000-00009C290000}"/>
    <cellStyle name="Normal 2 2 2 2 2 15 3 10" xfId="10653" xr:uid="{00000000-0005-0000-0000-00009D290000}"/>
    <cellStyle name="Normal 2 2 2 2 2 15 3 2" xfId="10654" xr:uid="{00000000-0005-0000-0000-00009E290000}"/>
    <cellStyle name="Normal 2 2 2 2 2 15 3 3" xfId="10655" xr:uid="{00000000-0005-0000-0000-00009F290000}"/>
    <cellStyle name="Normal 2 2 2 2 2 15 3 4" xfId="10656" xr:uid="{00000000-0005-0000-0000-0000A0290000}"/>
    <cellStyle name="Normal 2 2 2 2 2 15 3 5" xfId="10657" xr:uid="{00000000-0005-0000-0000-0000A1290000}"/>
    <cellStyle name="Normal 2 2 2 2 2 15 3 6" xfId="10658" xr:uid="{00000000-0005-0000-0000-0000A2290000}"/>
    <cellStyle name="Normal 2 2 2 2 2 15 3 7" xfId="10659" xr:uid="{00000000-0005-0000-0000-0000A3290000}"/>
    <cellStyle name="Normal 2 2 2 2 2 15 3 8" xfId="10660" xr:uid="{00000000-0005-0000-0000-0000A4290000}"/>
    <cellStyle name="Normal 2 2 2 2 2 15 3 9" xfId="10661" xr:uid="{00000000-0005-0000-0000-0000A5290000}"/>
    <cellStyle name="Normal 2 2 2 2 2 15 4" xfId="10662" xr:uid="{00000000-0005-0000-0000-0000A6290000}"/>
    <cellStyle name="Normal 2 2 2 2 2 15 4 10" xfId="10663" xr:uid="{00000000-0005-0000-0000-0000A7290000}"/>
    <cellStyle name="Normal 2 2 2 2 2 15 4 2" xfId="10664" xr:uid="{00000000-0005-0000-0000-0000A8290000}"/>
    <cellStyle name="Normal 2 2 2 2 2 15 4 3" xfId="10665" xr:uid="{00000000-0005-0000-0000-0000A9290000}"/>
    <cellStyle name="Normal 2 2 2 2 2 15 4 4" xfId="10666" xr:uid="{00000000-0005-0000-0000-0000AA290000}"/>
    <cellStyle name="Normal 2 2 2 2 2 15 4 5" xfId="10667" xr:uid="{00000000-0005-0000-0000-0000AB290000}"/>
    <cellStyle name="Normal 2 2 2 2 2 15 4 6" xfId="10668" xr:uid="{00000000-0005-0000-0000-0000AC290000}"/>
    <cellStyle name="Normal 2 2 2 2 2 15 4 7" xfId="10669" xr:uid="{00000000-0005-0000-0000-0000AD290000}"/>
    <cellStyle name="Normal 2 2 2 2 2 15 4 8" xfId="10670" xr:uid="{00000000-0005-0000-0000-0000AE290000}"/>
    <cellStyle name="Normal 2 2 2 2 2 15 4 9" xfId="10671" xr:uid="{00000000-0005-0000-0000-0000AF290000}"/>
    <cellStyle name="Normal 2 2 2 2 2 15 5" xfId="10672" xr:uid="{00000000-0005-0000-0000-0000B0290000}"/>
    <cellStyle name="Normal 2 2 2 2 2 15 5 10" xfId="10673" xr:uid="{00000000-0005-0000-0000-0000B1290000}"/>
    <cellStyle name="Normal 2 2 2 2 2 15 5 2" xfId="10674" xr:uid="{00000000-0005-0000-0000-0000B2290000}"/>
    <cellStyle name="Normal 2 2 2 2 2 15 5 3" xfId="10675" xr:uid="{00000000-0005-0000-0000-0000B3290000}"/>
    <cellStyle name="Normal 2 2 2 2 2 15 5 4" xfId="10676" xr:uid="{00000000-0005-0000-0000-0000B4290000}"/>
    <cellStyle name="Normal 2 2 2 2 2 15 5 5" xfId="10677" xr:uid="{00000000-0005-0000-0000-0000B5290000}"/>
    <cellStyle name="Normal 2 2 2 2 2 15 5 6" xfId="10678" xr:uid="{00000000-0005-0000-0000-0000B6290000}"/>
    <cellStyle name="Normal 2 2 2 2 2 15 5 7" xfId="10679" xr:uid="{00000000-0005-0000-0000-0000B7290000}"/>
    <cellStyle name="Normal 2 2 2 2 2 15 5 8" xfId="10680" xr:uid="{00000000-0005-0000-0000-0000B8290000}"/>
    <cellStyle name="Normal 2 2 2 2 2 15 5 9" xfId="10681" xr:uid="{00000000-0005-0000-0000-0000B9290000}"/>
    <cellStyle name="Normal 2 2 2 2 2 15 6" xfId="10682" xr:uid="{00000000-0005-0000-0000-0000BA290000}"/>
    <cellStyle name="Normal 2 2 2 2 2 15 7" xfId="10683" xr:uid="{00000000-0005-0000-0000-0000BB290000}"/>
    <cellStyle name="Normal 2 2 2 2 2 15 8" xfId="10684" xr:uid="{00000000-0005-0000-0000-0000BC290000}"/>
    <cellStyle name="Normal 2 2 2 2 2 15 9" xfId="10685" xr:uid="{00000000-0005-0000-0000-0000BD290000}"/>
    <cellStyle name="Normal 2 2 2 2 2 16" xfId="10686" xr:uid="{00000000-0005-0000-0000-0000BE290000}"/>
    <cellStyle name="Normal 2 2 2 2 2 16 10" xfId="10687" xr:uid="{00000000-0005-0000-0000-0000BF290000}"/>
    <cellStyle name="Normal 2 2 2 2 2 16 11" xfId="10688" xr:uid="{00000000-0005-0000-0000-0000C0290000}"/>
    <cellStyle name="Normal 2 2 2 2 2 16 12" xfId="10689" xr:uid="{00000000-0005-0000-0000-0000C1290000}"/>
    <cellStyle name="Normal 2 2 2 2 2 16 13" xfId="10690" xr:uid="{00000000-0005-0000-0000-0000C2290000}"/>
    <cellStyle name="Normal 2 2 2 2 2 16 14" xfId="10691" xr:uid="{00000000-0005-0000-0000-0000C3290000}"/>
    <cellStyle name="Normal 2 2 2 2 2 16 2" xfId="10692" xr:uid="{00000000-0005-0000-0000-0000C4290000}"/>
    <cellStyle name="Normal 2 2 2 2 2 16 2 10" xfId="10693" xr:uid="{00000000-0005-0000-0000-0000C5290000}"/>
    <cellStyle name="Normal 2 2 2 2 2 16 2 2" xfId="10694" xr:uid="{00000000-0005-0000-0000-0000C6290000}"/>
    <cellStyle name="Normal 2 2 2 2 2 16 2 3" xfId="10695" xr:uid="{00000000-0005-0000-0000-0000C7290000}"/>
    <cellStyle name="Normal 2 2 2 2 2 16 2 4" xfId="10696" xr:uid="{00000000-0005-0000-0000-0000C8290000}"/>
    <cellStyle name="Normal 2 2 2 2 2 16 2 5" xfId="10697" xr:uid="{00000000-0005-0000-0000-0000C9290000}"/>
    <cellStyle name="Normal 2 2 2 2 2 16 2 6" xfId="10698" xr:uid="{00000000-0005-0000-0000-0000CA290000}"/>
    <cellStyle name="Normal 2 2 2 2 2 16 2 7" xfId="10699" xr:uid="{00000000-0005-0000-0000-0000CB290000}"/>
    <cellStyle name="Normal 2 2 2 2 2 16 2 8" xfId="10700" xr:uid="{00000000-0005-0000-0000-0000CC290000}"/>
    <cellStyle name="Normal 2 2 2 2 2 16 2 9" xfId="10701" xr:uid="{00000000-0005-0000-0000-0000CD290000}"/>
    <cellStyle name="Normal 2 2 2 2 2 16 3" xfId="10702" xr:uid="{00000000-0005-0000-0000-0000CE290000}"/>
    <cellStyle name="Normal 2 2 2 2 2 16 3 10" xfId="10703" xr:uid="{00000000-0005-0000-0000-0000CF290000}"/>
    <cellStyle name="Normal 2 2 2 2 2 16 3 2" xfId="10704" xr:uid="{00000000-0005-0000-0000-0000D0290000}"/>
    <cellStyle name="Normal 2 2 2 2 2 16 3 3" xfId="10705" xr:uid="{00000000-0005-0000-0000-0000D1290000}"/>
    <cellStyle name="Normal 2 2 2 2 2 16 3 4" xfId="10706" xr:uid="{00000000-0005-0000-0000-0000D2290000}"/>
    <cellStyle name="Normal 2 2 2 2 2 16 3 5" xfId="10707" xr:uid="{00000000-0005-0000-0000-0000D3290000}"/>
    <cellStyle name="Normal 2 2 2 2 2 16 3 6" xfId="10708" xr:uid="{00000000-0005-0000-0000-0000D4290000}"/>
    <cellStyle name="Normal 2 2 2 2 2 16 3 7" xfId="10709" xr:uid="{00000000-0005-0000-0000-0000D5290000}"/>
    <cellStyle name="Normal 2 2 2 2 2 16 3 8" xfId="10710" xr:uid="{00000000-0005-0000-0000-0000D6290000}"/>
    <cellStyle name="Normal 2 2 2 2 2 16 3 9" xfId="10711" xr:uid="{00000000-0005-0000-0000-0000D7290000}"/>
    <cellStyle name="Normal 2 2 2 2 2 16 4" xfId="10712" xr:uid="{00000000-0005-0000-0000-0000D8290000}"/>
    <cellStyle name="Normal 2 2 2 2 2 16 4 10" xfId="10713" xr:uid="{00000000-0005-0000-0000-0000D9290000}"/>
    <cellStyle name="Normal 2 2 2 2 2 16 4 2" xfId="10714" xr:uid="{00000000-0005-0000-0000-0000DA290000}"/>
    <cellStyle name="Normal 2 2 2 2 2 16 4 3" xfId="10715" xr:uid="{00000000-0005-0000-0000-0000DB290000}"/>
    <cellStyle name="Normal 2 2 2 2 2 16 4 4" xfId="10716" xr:uid="{00000000-0005-0000-0000-0000DC290000}"/>
    <cellStyle name="Normal 2 2 2 2 2 16 4 5" xfId="10717" xr:uid="{00000000-0005-0000-0000-0000DD290000}"/>
    <cellStyle name="Normal 2 2 2 2 2 16 4 6" xfId="10718" xr:uid="{00000000-0005-0000-0000-0000DE290000}"/>
    <cellStyle name="Normal 2 2 2 2 2 16 4 7" xfId="10719" xr:uid="{00000000-0005-0000-0000-0000DF290000}"/>
    <cellStyle name="Normal 2 2 2 2 2 16 4 8" xfId="10720" xr:uid="{00000000-0005-0000-0000-0000E0290000}"/>
    <cellStyle name="Normal 2 2 2 2 2 16 4 9" xfId="10721" xr:uid="{00000000-0005-0000-0000-0000E1290000}"/>
    <cellStyle name="Normal 2 2 2 2 2 16 5" xfId="10722" xr:uid="{00000000-0005-0000-0000-0000E2290000}"/>
    <cellStyle name="Normal 2 2 2 2 2 16 5 10" xfId="10723" xr:uid="{00000000-0005-0000-0000-0000E3290000}"/>
    <cellStyle name="Normal 2 2 2 2 2 16 5 2" xfId="10724" xr:uid="{00000000-0005-0000-0000-0000E4290000}"/>
    <cellStyle name="Normal 2 2 2 2 2 16 5 3" xfId="10725" xr:uid="{00000000-0005-0000-0000-0000E5290000}"/>
    <cellStyle name="Normal 2 2 2 2 2 16 5 4" xfId="10726" xr:uid="{00000000-0005-0000-0000-0000E6290000}"/>
    <cellStyle name="Normal 2 2 2 2 2 16 5 5" xfId="10727" xr:uid="{00000000-0005-0000-0000-0000E7290000}"/>
    <cellStyle name="Normal 2 2 2 2 2 16 5 6" xfId="10728" xr:uid="{00000000-0005-0000-0000-0000E8290000}"/>
    <cellStyle name="Normal 2 2 2 2 2 16 5 7" xfId="10729" xr:uid="{00000000-0005-0000-0000-0000E9290000}"/>
    <cellStyle name="Normal 2 2 2 2 2 16 5 8" xfId="10730" xr:uid="{00000000-0005-0000-0000-0000EA290000}"/>
    <cellStyle name="Normal 2 2 2 2 2 16 5 9" xfId="10731" xr:uid="{00000000-0005-0000-0000-0000EB290000}"/>
    <cellStyle name="Normal 2 2 2 2 2 16 6" xfId="10732" xr:uid="{00000000-0005-0000-0000-0000EC290000}"/>
    <cellStyle name="Normal 2 2 2 2 2 16 7" xfId="10733" xr:uid="{00000000-0005-0000-0000-0000ED290000}"/>
    <cellStyle name="Normal 2 2 2 2 2 16 8" xfId="10734" xr:uid="{00000000-0005-0000-0000-0000EE290000}"/>
    <cellStyle name="Normal 2 2 2 2 2 16 9" xfId="10735" xr:uid="{00000000-0005-0000-0000-0000EF290000}"/>
    <cellStyle name="Normal 2 2 2 2 2 17" xfId="10736" xr:uid="{00000000-0005-0000-0000-0000F0290000}"/>
    <cellStyle name="Normal 2 2 2 2 2 17 10" xfId="10737" xr:uid="{00000000-0005-0000-0000-0000F1290000}"/>
    <cellStyle name="Normal 2 2 2 2 2 17 11" xfId="10738" xr:uid="{00000000-0005-0000-0000-0000F2290000}"/>
    <cellStyle name="Normal 2 2 2 2 2 17 12" xfId="10739" xr:uid="{00000000-0005-0000-0000-0000F3290000}"/>
    <cellStyle name="Normal 2 2 2 2 2 17 13" xfId="10740" xr:uid="{00000000-0005-0000-0000-0000F4290000}"/>
    <cellStyle name="Normal 2 2 2 2 2 17 14" xfId="10741" xr:uid="{00000000-0005-0000-0000-0000F5290000}"/>
    <cellStyle name="Normal 2 2 2 2 2 17 2" xfId="10742" xr:uid="{00000000-0005-0000-0000-0000F6290000}"/>
    <cellStyle name="Normal 2 2 2 2 2 17 2 10" xfId="10743" xr:uid="{00000000-0005-0000-0000-0000F7290000}"/>
    <cellStyle name="Normal 2 2 2 2 2 17 2 2" xfId="10744" xr:uid="{00000000-0005-0000-0000-0000F8290000}"/>
    <cellStyle name="Normal 2 2 2 2 2 17 2 3" xfId="10745" xr:uid="{00000000-0005-0000-0000-0000F9290000}"/>
    <cellStyle name="Normal 2 2 2 2 2 17 2 4" xfId="10746" xr:uid="{00000000-0005-0000-0000-0000FA290000}"/>
    <cellStyle name="Normal 2 2 2 2 2 17 2 5" xfId="10747" xr:uid="{00000000-0005-0000-0000-0000FB290000}"/>
    <cellStyle name="Normal 2 2 2 2 2 17 2 6" xfId="10748" xr:uid="{00000000-0005-0000-0000-0000FC290000}"/>
    <cellStyle name="Normal 2 2 2 2 2 17 2 7" xfId="10749" xr:uid="{00000000-0005-0000-0000-0000FD290000}"/>
    <cellStyle name="Normal 2 2 2 2 2 17 2 8" xfId="10750" xr:uid="{00000000-0005-0000-0000-0000FE290000}"/>
    <cellStyle name="Normal 2 2 2 2 2 17 2 9" xfId="10751" xr:uid="{00000000-0005-0000-0000-0000FF290000}"/>
    <cellStyle name="Normal 2 2 2 2 2 17 3" xfId="10752" xr:uid="{00000000-0005-0000-0000-0000002A0000}"/>
    <cellStyle name="Normal 2 2 2 2 2 17 3 10" xfId="10753" xr:uid="{00000000-0005-0000-0000-0000012A0000}"/>
    <cellStyle name="Normal 2 2 2 2 2 17 3 2" xfId="10754" xr:uid="{00000000-0005-0000-0000-0000022A0000}"/>
    <cellStyle name="Normal 2 2 2 2 2 17 3 3" xfId="10755" xr:uid="{00000000-0005-0000-0000-0000032A0000}"/>
    <cellStyle name="Normal 2 2 2 2 2 17 3 4" xfId="10756" xr:uid="{00000000-0005-0000-0000-0000042A0000}"/>
    <cellStyle name="Normal 2 2 2 2 2 17 3 5" xfId="10757" xr:uid="{00000000-0005-0000-0000-0000052A0000}"/>
    <cellStyle name="Normal 2 2 2 2 2 17 3 6" xfId="10758" xr:uid="{00000000-0005-0000-0000-0000062A0000}"/>
    <cellStyle name="Normal 2 2 2 2 2 17 3 7" xfId="10759" xr:uid="{00000000-0005-0000-0000-0000072A0000}"/>
    <cellStyle name="Normal 2 2 2 2 2 17 3 8" xfId="10760" xr:uid="{00000000-0005-0000-0000-0000082A0000}"/>
    <cellStyle name="Normal 2 2 2 2 2 17 3 9" xfId="10761" xr:uid="{00000000-0005-0000-0000-0000092A0000}"/>
    <cellStyle name="Normal 2 2 2 2 2 17 4" xfId="10762" xr:uid="{00000000-0005-0000-0000-00000A2A0000}"/>
    <cellStyle name="Normal 2 2 2 2 2 17 4 10" xfId="10763" xr:uid="{00000000-0005-0000-0000-00000B2A0000}"/>
    <cellStyle name="Normal 2 2 2 2 2 17 4 2" xfId="10764" xr:uid="{00000000-0005-0000-0000-00000C2A0000}"/>
    <cellStyle name="Normal 2 2 2 2 2 17 4 3" xfId="10765" xr:uid="{00000000-0005-0000-0000-00000D2A0000}"/>
    <cellStyle name="Normal 2 2 2 2 2 17 4 4" xfId="10766" xr:uid="{00000000-0005-0000-0000-00000E2A0000}"/>
    <cellStyle name="Normal 2 2 2 2 2 17 4 5" xfId="10767" xr:uid="{00000000-0005-0000-0000-00000F2A0000}"/>
    <cellStyle name="Normal 2 2 2 2 2 17 4 6" xfId="10768" xr:uid="{00000000-0005-0000-0000-0000102A0000}"/>
    <cellStyle name="Normal 2 2 2 2 2 17 4 7" xfId="10769" xr:uid="{00000000-0005-0000-0000-0000112A0000}"/>
    <cellStyle name="Normal 2 2 2 2 2 17 4 8" xfId="10770" xr:uid="{00000000-0005-0000-0000-0000122A0000}"/>
    <cellStyle name="Normal 2 2 2 2 2 17 4 9" xfId="10771" xr:uid="{00000000-0005-0000-0000-0000132A0000}"/>
    <cellStyle name="Normal 2 2 2 2 2 17 5" xfId="10772" xr:uid="{00000000-0005-0000-0000-0000142A0000}"/>
    <cellStyle name="Normal 2 2 2 2 2 17 5 10" xfId="10773" xr:uid="{00000000-0005-0000-0000-0000152A0000}"/>
    <cellStyle name="Normal 2 2 2 2 2 17 5 2" xfId="10774" xr:uid="{00000000-0005-0000-0000-0000162A0000}"/>
    <cellStyle name="Normal 2 2 2 2 2 17 5 3" xfId="10775" xr:uid="{00000000-0005-0000-0000-0000172A0000}"/>
    <cellStyle name="Normal 2 2 2 2 2 17 5 4" xfId="10776" xr:uid="{00000000-0005-0000-0000-0000182A0000}"/>
    <cellStyle name="Normal 2 2 2 2 2 17 5 5" xfId="10777" xr:uid="{00000000-0005-0000-0000-0000192A0000}"/>
    <cellStyle name="Normal 2 2 2 2 2 17 5 6" xfId="10778" xr:uid="{00000000-0005-0000-0000-00001A2A0000}"/>
    <cellStyle name="Normal 2 2 2 2 2 17 5 7" xfId="10779" xr:uid="{00000000-0005-0000-0000-00001B2A0000}"/>
    <cellStyle name="Normal 2 2 2 2 2 17 5 8" xfId="10780" xr:uid="{00000000-0005-0000-0000-00001C2A0000}"/>
    <cellStyle name="Normal 2 2 2 2 2 17 5 9" xfId="10781" xr:uid="{00000000-0005-0000-0000-00001D2A0000}"/>
    <cellStyle name="Normal 2 2 2 2 2 17 6" xfId="10782" xr:uid="{00000000-0005-0000-0000-00001E2A0000}"/>
    <cellStyle name="Normal 2 2 2 2 2 17 7" xfId="10783" xr:uid="{00000000-0005-0000-0000-00001F2A0000}"/>
    <cellStyle name="Normal 2 2 2 2 2 17 8" xfId="10784" xr:uid="{00000000-0005-0000-0000-0000202A0000}"/>
    <cellStyle name="Normal 2 2 2 2 2 17 9" xfId="10785" xr:uid="{00000000-0005-0000-0000-0000212A0000}"/>
    <cellStyle name="Normal 2 2 2 2 2 18" xfId="10786" xr:uid="{00000000-0005-0000-0000-0000222A0000}"/>
    <cellStyle name="Normal 2 2 2 2 2 18 10" xfId="10787" xr:uid="{00000000-0005-0000-0000-0000232A0000}"/>
    <cellStyle name="Normal 2 2 2 2 2 18 11" xfId="10788" xr:uid="{00000000-0005-0000-0000-0000242A0000}"/>
    <cellStyle name="Normal 2 2 2 2 2 18 12" xfId="10789" xr:uid="{00000000-0005-0000-0000-0000252A0000}"/>
    <cellStyle name="Normal 2 2 2 2 2 18 13" xfId="10790" xr:uid="{00000000-0005-0000-0000-0000262A0000}"/>
    <cellStyle name="Normal 2 2 2 2 2 18 14" xfId="10791" xr:uid="{00000000-0005-0000-0000-0000272A0000}"/>
    <cellStyle name="Normal 2 2 2 2 2 18 2" xfId="10792" xr:uid="{00000000-0005-0000-0000-0000282A0000}"/>
    <cellStyle name="Normal 2 2 2 2 2 18 2 10" xfId="10793" xr:uid="{00000000-0005-0000-0000-0000292A0000}"/>
    <cellStyle name="Normal 2 2 2 2 2 18 2 2" xfId="10794" xr:uid="{00000000-0005-0000-0000-00002A2A0000}"/>
    <cellStyle name="Normal 2 2 2 2 2 18 2 3" xfId="10795" xr:uid="{00000000-0005-0000-0000-00002B2A0000}"/>
    <cellStyle name="Normal 2 2 2 2 2 18 2 4" xfId="10796" xr:uid="{00000000-0005-0000-0000-00002C2A0000}"/>
    <cellStyle name="Normal 2 2 2 2 2 18 2 5" xfId="10797" xr:uid="{00000000-0005-0000-0000-00002D2A0000}"/>
    <cellStyle name="Normal 2 2 2 2 2 18 2 6" xfId="10798" xr:uid="{00000000-0005-0000-0000-00002E2A0000}"/>
    <cellStyle name="Normal 2 2 2 2 2 18 2 7" xfId="10799" xr:uid="{00000000-0005-0000-0000-00002F2A0000}"/>
    <cellStyle name="Normal 2 2 2 2 2 18 2 8" xfId="10800" xr:uid="{00000000-0005-0000-0000-0000302A0000}"/>
    <cellStyle name="Normal 2 2 2 2 2 18 2 9" xfId="10801" xr:uid="{00000000-0005-0000-0000-0000312A0000}"/>
    <cellStyle name="Normal 2 2 2 2 2 18 3" xfId="10802" xr:uid="{00000000-0005-0000-0000-0000322A0000}"/>
    <cellStyle name="Normal 2 2 2 2 2 18 3 10" xfId="10803" xr:uid="{00000000-0005-0000-0000-0000332A0000}"/>
    <cellStyle name="Normal 2 2 2 2 2 18 3 2" xfId="10804" xr:uid="{00000000-0005-0000-0000-0000342A0000}"/>
    <cellStyle name="Normal 2 2 2 2 2 18 3 3" xfId="10805" xr:uid="{00000000-0005-0000-0000-0000352A0000}"/>
    <cellStyle name="Normal 2 2 2 2 2 18 3 4" xfId="10806" xr:uid="{00000000-0005-0000-0000-0000362A0000}"/>
    <cellStyle name="Normal 2 2 2 2 2 18 3 5" xfId="10807" xr:uid="{00000000-0005-0000-0000-0000372A0000}"/>
    <cellStyle name="Normal 2 2 2 2 2 18 3 6" xfId="10808" xr:uid="{00000000-0005-0000-0000-0000382A0000}"/>
    <cellStyle name="Normal 2 2 2 2 2 18 3 7" xfId="10809" xr:uid="{00000000-0005-0000-0000-0000392A0000}"/>
    <cellStyle name="Normal 2 2 2 2 2 18 3 8" xfId="10810" xr:uid="{00000000-0005-0000-0000-00003A2A0000}"/>
    <cellStyle name="Normal 2 2 2 2 2 18 3 9" xfId="10811" xr:uid="{00000000-0005-0000-0000-00003B2A0000}"/>
    <cellStyle name="Normal 2 2 2 2 2 18 4" xfId="10812" xr:uid="{00000000-0005-0000-0000-00003C2A0000}"/>
    <cellStyle name="Normal 2 2 2 2 2 18 4 10" xfId="10813" xr:uid="{00000000-0005-0000-0000-00003D2A0000}"/>
    <cellStyle name="Normal 2 2 2 2 2 18 4 2" xfId="10814" xr:uid="{00000000-0005-0000-0000-00003E2A0000}"/>
    <cellStyle name="Normal 2 2 2 2 2 18 4 3" xfId="10815" xr:uid="{00000000-0005-0000-0000-00003F2A0000}"/>
    <cellStyle name="Normal 2 2 2 2 2 18 4 4" xfId="10816" xr:uid="{00000000-0005-0000-0000-0000402A0000}"/>
    <cellStyle name="Normal 2 2 2 2 2 18 4 5" xfId="10817" xr:uid="{00000000-0005-0000-0000-0000412A0000}"/>
    <cellStyle name="Normal 2 2 2 2 2 18 4 6" xfId="10818" xr:uid="{00000000-0005-0000-0000-0000422A0000}"/>
    <cellStyle name="Normal 2 2 2 2 2 18 4 7" xfId="10819" xr:uid="{00000000-0005-0000-0000-0000432A0000}"/>
    <cellStyle name="Normal 2 2 2 2 2 18 4 8" xfId="10820" xr:uid="{00000000-0005-0000-0000-0000442A0000}"/>
    <cellStyle name="Normal 2 2 2 2 2 18 4 9" xfId="10821" xr:uid="{00000000-0005-0000-0000-0000452A0000}"/>
    <cellStyle name="Normal 2 2 2 2 2 18 5" xfId="10822" xr:uid="{00000000-0005-0000-0000-0000462A0000}"/>
    <cellStyle name="Normal 2 2 2 2 2 18 5 10" xfId="10823" xr:uid="{00000000-0005-0000-0000-0000472A0000}"/>
    <cellStyle name="Normal 2 2 2 2 2 18 5 2" xfId="10824" xr:uid="{00000000-0005-0000-0000-0000482A0000}"/>
    <cellStyle name="Normal 2 2 2 2 2 18 5 3" xfId="10825" xr:uid="{00000000-0005-0000-0000-0000492A0000}"/>
    <cellStyle name="Normal 2 2 2 2 2 18 5 4" xfId="10826" xr:uid="{00000000-0005-0000-0000-00004A2A0000}"/>
    <cellStyle name="Normal 2 2 2 2 2 18 5 5" xfId="10827" xr:uid="{00000000-0005-0000-0000-00004B2A0000}"/>
    <cellStyle name="Normal 2 2 2 2 2 18 5 6" xfId="10828" xr:uid="{00000000-0005-0000-0000-00004C2A0000}"/>
    <cellStyle name="Normal 2 2 2 2 2 18 5 7" xfId="10829" xr:uid="{00000000-0005-0000-0000-00004D2A0000}"/>
    <cellStyle name="Normal 2 2 2 2 2 18 5 8" xfId="10830" xr:uid="{00000000-0005-0000-0000-00004E2A0000}"/>
    <cellStyle name="Normal 2 2 2 2 2 18 5 9" xfId="10831" xr:uid="{00000000-0005-0000-0000-00004F2A0000}"/>
    <cellStyle name="Normal 2 2 2 2 2 18 6" xfId="10832" xr:uid="{00000000-0005-0000-0000-0000502A0000}"/>
    <cellStyle name="Normal 2 2 2 2 2 18 7" xfId="10833" xr:uid="{00000000-0005-0000-0000-0000512A0000}"/>
    <cellStyle name="Normal 2 2 2 2 2 18 8" xfId="10834" xr:uid="{00000000-0005-0000-0000-0000522A0000}"/>
    <cellStyle name="Normal 2 2 2 2 2 18 9" xfId="10835" xr:uid="{00000000-0005-0000-0000-0000532A0000}"/>
    <cellStyle name="Normal 2 2 2 2 2 19" xfId="10836" xr:uid="{00000000-0005-0000-0000-0000542A0000}"/>
    <cellStyle name="Normal 2 2 2 2 2 19 10" xfId="10837" xr:uid="{00000000-0005-0000-0000-0000552A0000}"/>
    <cellStyle name="Normal 2 2 2 2 2 19 11" xfId="10838" xr:uid="{00000000-0005-0000-0000-0000562A0000}"/>
    <cellStyle name="Normal 2 2 2 2 2 19 12" xfId="10839" xr:uid="{00000000-0005-0000-0000-0000572A0000}"/>
    <cellStyle name="Normal 2 2 2 2 2 19 13" xfId="10840" xr:uid="{00000000-0005-0000-0000-0000582A0000}"/>
    <cellStyle name="Normal 2 2 2 2 2 19 14" xfId="10841" xr:uid="{00000000-0005-0000-0000-0000592A0000}"/>
    <cellStyle name="Normal 2 2 2 2 2 19 2" xfId="10842" xr:uid="{00000000-0005-0000-0000-00005A2A0000}"/>
    <cellStyle name="Normal 2 2 2 2 2 19 2 10" xfId="10843" xr:uid="{00000000-0005-0000-0000-00005B2A0000}"/>
    <cellStyle name="Normal 2 2 2 2 2 19 2 2" xfId="10844" xr:uid="{00000000-0005-0000-0000-00005C2A0000}"/>
    <cellStyle name="Normal 2 2 2 2 2 19 2 3" xfId="10845" xr:uid="{00000000-0005-0000-0000-00005D2A0000}"/>
    <cellStyle name="Normal 2 2 2 2 2 19 2 4" xfId="10846" xr:uid="{00000000-0005-0000-0000-00005E2A0000}"/>
    <cellStyle name="Normal 2 2 2 2 2 19 2 5" xfId="10847" xr:uid="{00000000-0005-0000-0000-00005F2A0000}"/>
    <cellStyle name="Normal 2 2 2 2 2 19 2 6" xfId="10848" xr:uid="{00000000-0005-0000-0000-0000602A0000}"/>
    <cellStyle name="Normal 2 2 2 2 2 19 2 7" xfId="10849" xr:uid="{00000000-0005-0000-0000-0000612A0000}"/>
    <cellStyle name="Normal 2 2 2 2 2 19 2 8" xfId="10850" xr:uid="{00000000-0005-0000-0000-0000622A0000}"/>
    <cellStyle name="Normal 2 2 2 2 2 19 2 9" xfId="10851" xr:uid="{00000000-0005-0000-0000-0000632A0000}"/>
    <cellStyle name="Normal 2 2 2 2 2 19 3" xfId="10852" xr:uid="{00000000-0005-0000-0000-0000642A0000}"/>
    <cellStyle name="Normal 2 2 2 2 2 19 3 10" xfId="10853" xr:uid="{00000000-0005-0000-0000-0000652A0000}"/>
    <cellStyle name="Normal 2 2 2 2 2 19 3 2" xfId="10854" xr:uid="{00000000-0005-0000-0000-0000662A0000}"/>
    <cellStyle name="Normal 2 2 2 2 2 19 3 3" xfId="10855" xr:uid="{00000000-0005-0000-0000-0000672A0000}"/>
    <cellStyle name="Normal 2 2 2 2 2 19 3 4" xfId="10856" xr:uid="{00000000-0005-0000-0000-0000682A0000}"/>
    <cellStyle name="Normal 2 2 2 2 2 19 3 5" xfId="10857" xr:uid="{00000000-0005-0000-0000-0000692A0000}"/>
    <cellStyle name="Normal 2 2 2 2 2 19 3 6" xfId="10858" xr:uid="{00000000-0005-0000-0000-00006A2A0000}"/>
    <cellStyle name="Normal 2 2 2 2 2 19 3 7" xfId="10859" xr:uid="{00000000-0005-0000-0000-00006B2A0000}"/>
    <cellStyle name="Normal 2 2 2 2 2 19 3 8" xfId="10860" xr:uid="{00000000-0005-0000-0000-00006C2A0000}"/>
    <cellStyle name="Normal 2 2 2 2 2 19 3 9" xfId="10861" xr:uid="{00000000-0005-0000-0000-00006D2A0000}"/>
    <cellStyle name="Normal 2 2 2 2 2 19 4" xfId="10862" xr:uid="{00000000-0005-0000-0000-00006E2A0000}"/>
    <cellStyle name="Normal 2 2 2 2 2 19 4 10" xfId="10863" xr:uid="{00000000-0005-0000-0000-00006F2A0000}"/>
    <cellStyle name="Normal 2 2 2 2 2 19 4 2" xfId="10864" xr:uid="{00000000-0005-0000-0000-0000702A0000}"/>
    <cellStyle name="Normal 2 2 2 2 2 19 4 3" xfId="10865" xr:uid="{00000000-0005-0000-0000-0000712A0000}"/>
    <cellStyle name="Normal 2 2 2 2 2 19 4 4" xfId="10866" xr:uid="{00000000-0005-0000-0000-0000722A0000}"/>
    <cellStyle name="Normal 2 2 2 2 2 19 4 5" xfId="10867" xr:uid="{00000000-0005-0000-0000-0000732A0000}"/>
    <cellStyle name="Normal 2 2 2 2 2 19 4 6" xfId="10868" xr:uid="{00000000-0005-0000-0000-0000742A0000}"/>
    <cellStyle name="Normal 2 2 2 2 2 19 4 7" xfId="10869" xr:uid="{00000000-0005-0000-0000-0000752A0000}"/>
    <cellStyle name="Normal 2 2 2 2 2 19 4 8" xfId="10870" xr:uid="{00000000-0005-0000-0000-0000762A0000}"/>
    <cellStyle name="Normal 2 2 2 2 2 19 4 9" xfId="10871" xr:uid="{00000000-0005-0000-0000-0000772A0000}"/>
    <cellStyle name="Normal 2 2 2 2 2 19 5" xfId="10872" xr:uid="{00000000-0005-0000-0000-0000782A0000}"/>
    <cellStyle name="Normal 2 2 2 2 2 19 5 10" xfId="10873" xr:uid="{00000000-0005-0000-0000-0000792A0000}"/>
    <cellStyle name="Normal 2 2 2 2 2 19 5 2" xfId="10874" xr:uid="{00000000-0005-0000-0000-00007A2A0000}"/>
    <cellStyle name="Normal 2 2 2 2 2 19 5 3" xfId="10875" xr:uid="{00000000-0005-0000-0000-00007B2A0000}"/>
    <cellStyle name="Normal 2 2 2 2 2 19 5 4" xfId="10876" xr:uid="{00000000-0005-0000-0000-00007C2A0000}"/>
    <cellStyle name="Normal 2 2 2 2 2 19 5 5" xfId="10877" xr:uid="{00000000-0005-0000-0000-00007D2A0000}"/>
    <cellStyle name="Normal 2 2 2 2 2 19 5 6" xfId="10878" xr:uid="{00000000-0005-0000-0000-00007E2A0000}"/>
    <cellStyle name="Normal 2 2 2 2 2 19 5 7" xfId="10879" xr:uid="{00000000-0005-0000-0000-00007F2A0000}"/>
    <cellStyle name="Normal 2 2 2 2 2 19 5 8" xfId="10880" xr:uid="{00000000-0005-0000-0000-0000802A0000}"/>
    <cellStyle name="Normal 2 2 2 2 2 19 5 9" xfId="10881" xr:uid="{00000000-0005-0000-0000-0000812A0000}"/>
    <cellStyle name="Normal 2 2 2 2 2 19 6" xfId="10882" xr:uid="{00000000-0005-0000-0000-0000822A0000}"/>
    <cellStyle name="Normal 2 2 2 2 2 19 7" xfId="10883" xr:uid="{00000000-0005-0000-0000-0000832A0000}"/>
    <cellStyle name="Normal 2 2 2 2 2 19 8" xfId="10884" xr:uid="{00000000-0005-0000-0000-0000842A0000}"/>
    <cellStyle name="Normal 2 2 2 2 2 19 9" xfId="10885" xr:uid="{00000000-0005-0000-0000-0000852A0000}"/>
    <cellStyle name="Normal 2 2 2 2 2 2" xfId="10886" xr:uid="{00000000-0005-0000-0000-0000862A0000}"/>
    <cellStyle name="Normal 2 2 2 2 2 2 10" xfId="10887" xr:uid="{00000000-0005-0000-0000-0000872A0000}"/>
    <cellStyle name="Normal 2 2 2 2 2 2 10 10" xfId="10888" xr:uid="{00000000-0005-0000-0000-0000882A0000}"/>
    <cellStyle name="Normal 2 2 2 2 2 2 10 11" xfId="10889" xr:uid="{00000000-0005-0000-0000-0000892A0000}"/>
    <cellStyle name="Normal 2 2 2 2 2 2 10 12" xfId="10890" xr:uid="{00000000-0005-0000-0000-00008A2A0000}"/>
    <cellStyle name="Normal 2 2 2 2 2 2 10 13" xfId="10891" xr:uid="{00000000-0005-0000-0000-00008B2A0000}"/>
    <cellStyle name="Normal 2 2 2 2 2 2 10 14" xfId="10892" xr:uid="{00000000-0005-0000-0000-00008C2A0000}"/>
    <cellStyle name="Normal 2 2 2 2 2 2 10 2" xfId="10893" xr:uid="{00000000-0005-0000-0000-00008D2A0000}"/>
    <cellStyle name="Normal 2 2 2 2 2 2 10 2 10" xfId="10894" xr:uid="{00000000-0005-0000-0000-00008E2A0000}"/>
    <cellStyle name="Normal 2 2 2 2 2 2 10 2 2" xfId="10895" xr:uid="{00000000-0005-0000-0000-00008F2A0000}"/>
    <cellStyle name="Normal 2 2 2 2 2 2 10 2 3" xfId="10896" xr:uid="{00000000-0005-0000-0000-0000902A0000}"/>
    <cellStyle name="Normal 2 2 2 2 2 2 10 2 4" xfId="10897" xr:uid="{00000000-0005-0000-0000-0000912A0000}"/>
    <cellStyle name="Normal 2 2 2 2 2 2 10 2 5" xfId="10898" xr:uid="{00000000-0005-0000-0000-0000922A0000}"/>
    <cellStyle name="Normal 2 2 2 2 2 2 10 2 6" xfId="10899" xr:uid="{00000000-0005-0000-0000-0000932A0000}"/>
    <cellStyle name="Normal 2 2 2 2 2 2 10 2 7" xfId="10900" xr:uid="{00000000-0005-0000-0000-0000942A0000}"/>
    <cellStyle name="Normal 2 2 2 2 2 2 10 2 8" xfId="10901" xr:uid="{00000000-0005-0000-0000-0000952A0000}"/>
    <cellStyle name="Normal 2 2 2 2 2 2 10 2 9" xfId="10902" xr:uid="{00000000-0005-0000-0000-0000962A0000}"/>
    <cellStyle name="Normal 2 2 2 2 2 2 10 3" xfId="10903" xr:uid="{00000000-0005-0000-0000-0000972A0000}"/>
    <cellStyle name="Normal 2 2 2 2 2 2 10 3 10" xfId="10904" xr:uid="{00000000-0005-0000-0000-0000982A0000}"/>
    <cellStyle name="Normal 2 2 2 2 2 2 10 3 2" xfId="10905" xr:uid="{00000000-0005-0000-0000-0000992A0000}"/>
    <cellStyle name="Normal 2 2 2 2 2 2 10 3 3" xfId="10906" xr:uid="{00000000-0005-0000-0000-00009A2A0000}"/>
    <cellStyle name="Normal 2 2 2 2 2 2 10 3 4" xfId="10907" xr:uid="{00000000-0005-0000-0000-00009B2A0000}"/>
    <cellStyle name="Normal 2 2 2 2 2 2 10 3 5" xfId="10908" xr:uid="{00000000-0005-0000-0000-00009C2A0000}"/>
    <cellStyle name="Normal 2 2 2 2 2 2 10 3 6" xfId="10909" xr:uid="{00000000-0005-0000-0000-00009D2A0000}"/>
    <cellStyle name="Normal 2 2 2 2 2 2 10 3 7" xfId="10910" xr:uid="{00000000-0005-0000-0000-00009E2A0000}"/>
    <cellStyle name="Normal 2 2 2 2 2 2 10 3 8" xfId="10911" xr:uid="{00000000-0005-0000-0000-00009F2A0000}"/>
    <cellStyle name="Normal 2 2 2 2 2 2 10 3 9" xfId="10912" xr:uid="{00000000-0005-0000-0000-0000A02A0000}"/>
    <cellStyle name="Normal 2 2 2 2 2 2 10 4" xfId="10913" xr:uid="{00000000-0005-0000-0000-0000A12A0000}"/>
    <cellStyle name="Normal 2 2 2 2 2 2 10 4 10" xfId="10914" xr:uid="{00000000-0005-0000-0000-0000A22A0000}"/>
    <cellStyle name="Normal 2 2 2 2 2 2 10 4 2" xfId="10915" xr:uid="{00000000-0005-0000-0000-0000A32A0000}"/>
    <cellStyle name="Normal 2 2 2 2 2 2 10 4 3" xfId="10916" xr:uid="{00000000-0005-0000-0000-0000A42A0000}"/>
    <cellStyle name="Normal 2 2 2 2 2 2 10 4 4" xfId="10917" xr:uid="{00000000-0005-0000-0000-0000A52A0000}"/>
    <cellStyle name="Normal 2 2 2 2 2 2 10 4 5" xfId="10918" xr:uid="{00000000-0005-0000-0000-0000A62A0000}"/>
    <cellStyle name="Normal 2 2 2 2 2 2 10 4 6" xfId="10919" xr:uid="{00000000-0005-0000-0000-0000A72A0000}"/>
    <cellStyle name="Normal 2 2 2 2 2 2 10 4 7" xfId="10920" xr:uid="{00000000-0005-0000-0000-0000A82A0000}"/>
    <cellStyle name="Normal 2 2 2 2 2 2 10 4 8" xfId="10921" xr:uid="{00000000-0005-0000-0000-0000A92A0000}"/>
    <cellStyle name="Normal 2 2 2 2 2 2 10 4 9" xfId="10922" xr:uid="{00000000-0005-0000-0000-0000AA2A0000}"/>
    <cellStyle name="Normal 2 2 2 2 2 2 10 5" xfId="10923" xr:uid="{00000000-0005-0000-0000-0000AB2A0000}"/>
    <cellStyle name="Normal 2 2 2 2 2 2 10 5 10" xfId="10924" xr:uid="{00000000-0005-0000-0000-0000AC2A0000}"/>
    <cellStyle name="Normal 2 2 2 2 2 2 10 5 2" xfId="10925" xr:uid="{00000000-0005-0000-0000-0000AD2A0000}"/>
    <cellStyle name="Normal 2 2 2 2 2 2 10 5 3" xfId="10926" xr:uid="{00000000-0005-0000-0000-0000AE2A0000}"/>
    <cellStyle name="Normal 2 2 2 2 2 2 10 5 4" xfId="10927" xr:uid="{00000000-0005-0000-0000-0000AF2A0000}"/>
    <cellStyle name="Normal 2 2 2 2 2 2 10 5 5" xfId="10928" xr:uid="{00000000-0005-0000-0000-0000B02A0000}"/>
    <cellStyle name="Normal 2 2 2 2 2 2 10 5 6" xfId="10929" xr:uid="{00000000-0005-0000-0000-0000B12A0000}"/>
    <cellStyle name="Normal 2 2 2 2 2 2 10 5 7" xfId="10930" xr:uid="{00000000-0005-0000-0000-0000B22A0000}"/>
    <cellStyle name="Normal 2 2 2 2 2 2 10 5 8" xfId="10931" xr:uid="{00000000-0005-0000-0000-0000B32A0000}"/>
    <cellStyle name="Normal 2 2 2 2 2 2 10 5 9" xfId="10932" xr:uid="{00000000-0005-0000-0000-0000B42A0000}"/>
    <cellStyle name="Normal 2 2 2 2 2 2 10 6" xfId="10933" xr:uid="{00000000-0005-0000-0000-0000B52A0000}"/>
    <cellStyle name="Normal 2 2 2 2 2 2 10 7" xfId="10934" xr:uid="{00000000-0005-0000-0000-0000B62A0000}"/>
    <cellStyle name="Normal 2 2 2 2 2 2 10 8" xfId="10935" xr:uid="{00000000-0005-0000-0000-0000B72A0000}"/>
    <cellStyle name="Normal 2 2 2 2 2 2 10 9" xfId="10936" xr:uid="{00000000-0005-0000-0000-0000B82A0000}"/>
    <cellStyle name="Normal 2 2 2 2 2 2 11" xfId="10937" xr:uid="{00000000-0005-0000-0000-0000B92A0000}"/>
    <cellStyle name="Normal 2 2 2 2 2 2 11 10" xfId="10938" xr:uid="{00000000-0005-0000-0000-0000BA2A0000}"/>
    <cellStyle name="Normal 2 2 2 2 2 2 11 11" xfId="10939" xr:uid="{00000000-0005-0000-0000-0000BB2A0000}"/>
    <cellStyle name="Normal 2 2 2 2 2 2 11 12" xfId="10940" xr:uid="{00000000-0005-0000-0000-0000BC2A0000}"/>
    <cellStyle name="Normal 2 2 2 2 2 2 11 13" xfId="10941" xr:uid="{00000000-0005-0000-0000-0000BD2A0000}"/>
    <cellStyle name="Normal 2 2 2 2 2 2 11 14" xfId="10942" xr:uid="{00000000-0005-0000-0000-0000BE2A0000}"/>
    <cellStyle name="Normal 2 2 2 2 2 2 11 2" xfId="10943" xr:uid="{00000000-0005-0000-0000-0000BF2A0000}"/>
    <cellStyle name="Normal 2 2 2 2 2 2 11 2 10" xfId="10944" xr:uid="{00000000-0005-0000-0000-0000C02A0000}"/>
    <cellStyle name="Normal 2 2 2 2 2 2 11 2 2" xfId="10945" xr:uid="{00000000-0005-0000-0000-0000C12A0000}"/>
    <cellStyle name="Normal 2 2 2 2 2 2 11 2 3" xfId="10946" xr:uid="{00000000-0005-0000-0000-0000C22A0000}"/>
    <cellStyle name="Normal 2 2 2 2 2 2 11 2 4" xfId="10947" xr:uid="{00000000-0005-0000-0000-0000C32A0000}"/>
    <cellStyle name="Normal 2 2 2 2 2 2 11 2 5" xfId="10948" xr:uid="{00000000-0005-0000-0000-0000C42A0000}"/>
    <cellStyle name="Normal 2 2 2 2 2 2 11 2 6" xfId="10949" xr:uid="{00000000-0005-0000-0000-0000C52A0000}"/>
    <cellStyle name="Normal 2 2 2 2 2 2 11 2 7" xfId="10950" xr:uid="{00000000-0005-0000-0000-0000C62A0000}"/>
    <cellStyle name="Normal 2 2 2 2 2 2 11 2 8" xfId="10951" xr:uid="{00000000-0005-0000-0000-0000C72A0000}"/>
    <cellStyle name="Normal 2 2 2 2 2 2 11 2 9" xfId="10952" xr:uid="{00000000-0005-0000-0000-0000C82A0000}"/>
    <cellStyle name="Normal 2 2 2 2 2 2 11 3" xfId="10953" xr:uid="{00000000-0005-0000-0000-0000C92A0000}"/>
    <cellStyle name="Normal 2 2 2 2 2 2 11 3 10" xfId="10954" xr:uid="{00000000-0005-0000-0000-0000CA2A0000}"/>
    <cellStyle name="Normal 2 2 2 2 2 2 11 3 2" xfId="10955" xr:uid="{00000000-0005-0000-0000-0000CB2A0000}"/>
    <cellStyle name="Normal 2 2 2 2 2 2 11 3 3" xfId="10956" xr:uid="{00000000-0005-0000-0000-0000CC2A0000}"/>
    <cellStyle name="Normal 2 2 2 2 2 2 11 3 4" xfId="10957" xr:uid="{00000000-0005-0000-0000-0000CD2A0000}"/>
    <cellStyle name="Normal 2 2 2 2 2 2 11 3 5" xfId="10958" xr:uid="{00000000-0005-0000-0000-0000CE2A0000}"/>
    <cellStyle name="Normal 2 2 2 2 2 2 11 3 6" xfId="10959" xr:uid="{00000000-0005-0000-0000-0000CF2A0000}"/>
    <cellStyle name="Normal 2 2 2 2 2 2 11 3 7" xfId="10960" xr:uid="{00000000-0005-0000-0000-0000D02A0000}"/>
    <cellStyle name="Normal 2 2 2 2 2 2 11 3 8" xfId="10961" xr:uid="{00000000-0005-0000-0000-0000D12A0000}"/>
    <cellStyle name="Normal 2 2 2 2 2 2 11 3 9" xfId="10962" xr:uid="{00000000-0005-0000-0000-0000D22A0000}"/>
    <cellStyle name="Normal 2 2 2 2 2 2 11 4" xfId="10963" xr:uid="{00000000-0005-0000-0000-0000D32A0000}"/>
    <cellStyle name="Normal 2 2 2 2 2 2 11 4 10" xfId="10964" xr:uid="{00000000-0005-0000-0000-0000D42A0000}"/>
    <cellStyle name="Normal 2 2 2 2 2 2 11 4 2" xfId="10965" xr:uid="{00000000-0005-0000-0000-0000D52A0000}"/>
    <cellStyle name="Normal 2 2 2 2 2 2 11 4 3" xfId="10966" xr:uid="{00000000-0005-0000-0000-0000D62A0000}"/>
    <cellStyle name="Normal 2 2 2 2 2 2 11 4 4" xfId="10967" xr:uid="{00000000-0005-0000-0000-0000D72A0000}"/>
    <cellStyle name="Normal 2 2 2 2 2 2 11 4 5" xfId="10968" xr:uid="{00000000-0005-0000-0000-0000D82A0000}"/>
    <cellStyle name="Normal 2 2 2 2 2 2 11 4 6" xfId="10969" xr:uid="{00000000-0005-0000-0000-0000D92A0000}"/>
    <cellStyle name="Normal 2 2 2 2 2 2 11 4 7" xfId="10970" xr:uid="{00000000-0005-0000-0000-0000DA2A0000}"/>
    <cellStyle name="Normal 2 2 2 2 2 2 11 4 8" xfId="10971" xr:uid="{00000000-0005-0000-0000-0000DB2A0000}"/>
    <cellStyle name="Normal 2 2 2 2 2 2 11 4 9" xfId="10972" xr:uid="{00000000-0005-0000-0000-0000DC2A0000}"/>
    <cellStyle name="Normal 2 2 2 2 2 2 11 5" xfId="10973" xr:uid="{00000000-0005-0000-0000-0000DD2A0000}"/>
    <cellStyle name="Normal 2 2 2 2 2 2 11 5 10" xfId="10974" xr:uid="{00000000-0005-0000-0000-0000DE2A0000}"/>
    <cellStyle name="Normal 2 2 2 2 2 2 11 5 2" xfId="10975" xr:uid="{00000000-0005-0000-0000-0000DF2A0000}"/>
    <cellStyle name="Normal 2 2 2 2 2 2 11 5 3" xfId="10976" xr:uid="{00000000-0005-0000-0000-0000E02A0000}"/>
    <cellStyle name="Normal 2 2 2 2 2 2 11 5 4" xfId="10977" xr:uid="{00000000-0005-0000-0000-0000E12A0000}"/>
    <cellStyle name="Normal 2 2 2 2 2 2 11 5 5" xfId="10978" xr:uid="{00000000-0005-0000-0000-0000E22A0000}"/>
    <cellStyle name="Normal 2 2 2 2 2 2 11 5 6" xfId="10979" xr:uid="{00000000-0005-0000-0000-0000E32A0000}"/>
    <cellStyle name="Normal 2 2 2 2 2 2 11 5 7" xfId="10980" xr:uid="{00000000-0005-0000-0000-0000E42A0000}"/>
    <cellStyle name="Normal 2 2 2 2 2 2 11 5 8" xfId="10981" xr:uid="{00000000-0005-0000-0000-0000E52A0000}"/>
    <cellStyle name="Normal 2 2 2 2 2 2 11 5 9" xfId="10982" xr:uid="{00000000-0005-0000-0000-0000E62A0000}"/>
    <cellStyle name="Normal 2 2 2 2 2 2 11 6" xfId="10983" xr:uid="{00000000-0005-0000-0000-0000E72A0000}"/>
    <cellStyle name="Normal 2 2 2 2 2 2 11 7" xfId="10984" xr:uid="{00000000-0005-0000-0000-0000E82A0000}"/>
    <cellStyle name="Normal 2 2 2 2 2 2 11 8" xfId="10985" xr:uid="{00000000-0005-0000-0000-0000E92A0000}"/>
    <cellStyle name="Normal 2 2 2 2 2 2 11 9" xfId="10986" xr:uid="{00000000-0005-0000-0000-0000EA2A0000}"/>
    <cellStyle name="Normal 2 2 2 2 2 2 12" xfId="10987" xr:uid="{00000000-0005-0000-0000-0000EB2A0000}"/>
    <cellStyle name="Normal 2 2 2 2 2 2 12 10" xfId="10988" xr:uid="{00000000-0005-0000-0000-0000EC2A0000}"/>
    <cellStyle name="Normal 2 2 2 2 2 2 12 11" xfId="10989" xr:uid="{00000000-0005-0000-0000-0000ED2A0000}"/>
    <cellStyle name="Normal 2 2 2 2 2 2 12 12" xfId="10990" xr:uid="{00000000-0005-0000-0000-0000EE2A0000}"/>
    <cellStyle name="Normal 2 2 2 2 2 2 12 13" xfId="10991" xr:uid="{00000000-0005-0000-0000-0000EF2A0000}"/>
    <cellStyle name="Normal 2 2 2 2 2 2 12 14" xfId="10992" xr:uid="{00000000-0005-0000-0000-0000F02A0000}"/>
    <cellStyle name="Normal 2 2 2 2 2 2 12 2" xfId="10993" xr:uid="{00000000-0005-0000-0000-0000F12A0000}"/>
    <cellStyle name="Normal 2 2 2 2 2 2 12 2 10" xfId="10994" xr:uid="{00000000-0005-0000-0000-0000F22A0000}"/>
    <cellStyle name="Normal 2 2 2 2 2 2 12 2 2" xfId="10995" xr:uid="{00000000-0005-0000-0000-0000F32A0000}"/>
    <cellStyle name="Normal 2 2 2 2 2 2 12 2 3" xfId="10996" xr:uid="{00000000-0005-0000-0000-0000F42A0000}"/>
    <cellStyle name="Normal 2 2 2 2 2 2 12 2 4" xfId="10997" xr:uid="{00000000-0005-0000-0000-0000F52A0000}"/>
    <cellStyle name="Normal 2 2 2 2 2 2 12 2 5" xfId="10998" xr:uid="{00000000-0005-0000-0000-0000F62A0000}"/>
    <cellStyle name="Normal 2 2 2 2 2 2 12 2 6" xfId="10999" xr:uid="{00000000-0005-0000-0000-0000F72A0000}"/>
    <cellStyle name="Normal 2 2 2 2 2 2 12 2 7" xfId="11000" xr:uid="{00000000-0005-0000-0000-0000F82A0000}"/>
    <cellStyle name="Normal 2 2 2 2 2 2 12 2 8" xfId="11001" xr:uid="{00000000-0005-0000-0000-0000F92A0000}"/>
    <cellStyle name="Normal 2 2 2 2 2 2 12 2 9" xfId="11002" xr:uid="{00000000-0005-0000-0000-0000FA2A0000}"/>
    <cellStyle name="Normal 2 2 2 2 2 2 12 3" xfId="11003" xr:uid="{00000000-0005-0000-0000-0000FB2A0000}"/>
    <cellStyle name="Normal 2 2 2 2 2 2 12 3 10" xfId="11004" xr:uid="{00000000-0005-0000-0000-0000FC2A0000}"/>
    <cellStyle name="Normal 2 2 2 2 2 2 12 3 2" xfId="11005" xr:uid="{00000000-0005-0000-0000-0000FD2A0000}"/>
    <cellStyle name="Normal 2 2 2 2 2 2 12 3 3" xfId="11006" xr:uid="{00000000-0005-0000-0000-0000FE2A0000}"/>
    <cellStyle name="Normal 2 2 2 2 2 2 12 3 4" xfId="11007" xr:uid="{00000000-0005-0000-0000-0000FF2A0000}"/>
    <cellStyle name="Normal 2 2 2 2 2 2 12 3 5" xfId="11008" xr:uid="{00000000-0005-0000-0000-0000002B0000}"/>
    <cellStyle name="Normal 2 2 2 2 2 2 12 3 6" xfId="11009" xr:uid="{00000000-0005-0000-0000-0000012B0000}"/>
    <cellStyle name="Normal 2 2 2 2 2 2 12 3 7" xfId="11010" xr:uid="{00000000-0005-0000-0000-0000022B0000}"/>
    <cellStyle name="Normal 2 2 2 2 2 2 12 3 8" xfId="11011" xr:uid="{00000000-0005-0000-0000-0000032B0000}"/>
    <cellStyle name="Normal 2 2 2 2 2 2 12 3 9" xfId="11012" xr:uid="{00000000-0005-0000-0000-0000042B0000}"/>
    <cellStyle name="Normal 2 2 2 2 2 2 12 4" xfId="11013" xr:uid="{00000000-0005-0000-0000-0000052B0000}"/>
    <cellStyle name="Normal 2 2 2 2 2 2 12 4 10" xfId="11014" xr:uid="{00000000-0005-0000-0000-0000062B0000}"/>
    <cellStyle name="Normal 2 2 2 2 2 2 12 4 2" xfId="11015" xr:uid="{00000000-0005-0000-0000-0000072B0000}"/>
    <cellStyle name="Normal 2 2 2 2 2 2 12 4 3" xfId="11016" xr:uid="{00000000-0005-0000-0000-0000082B0000}"/>
    <cellStyle name="Normal 2 2 2 2 2 2 12 4 4" xfId="11017" xr:uid="{00000000-0005-0000-0000-0000092B0000}"/>
    <cellStyle name="Normal 2 2 2 2 2 2 12 4 5" xfId="11018" xr:uid="{00000000-0005-0000-0000-00000A2B0000}"/>
    <cellStyle name="Normal 2 2 2 2 2 2 12 4 6" xfId="11019" xr:uid="{00000000-0005-0000-0000-00000B2B0000}"/>
    <cellStyle name="Normal 2 2 2 2 2 2 12 4 7" xfId="11020" xr:uid="{00000000-0005-0000-0000-00000C2B0000}"/>
    <cellStyle name="Normal 2 2 2 2 2 2 12 4 8" xfId="11021" xr:uid="{00000000-0005-0000-0000-00000D2B0000}"/>
    <cellStyle name="Normal 2 2 2 2 2 2 12 4 9" xfId="11022" xr:uid="{00000000-0005-0000-0000-00000E2B0000}"/>
    <cellStyle name="Normal 2 2 2 2 2 2 12 5" xfId="11023" xr:uid="{00000000-0005-0000-0000-00000F2B0000}"/>
    <cellStyle name="Normal 2 2 2 2 2 2 12 5 10" xfId="11024" xr:uid="{00000000-0005-0000-0000-0000102B0000}"/>
    <cellStyle name="Normal 2 2 2 2 2 2 12 5 2" xfId="11025" xr:uid="{00000000-0005-0000-0000-0000112B0000}"/>
    <cellStyle name="Normal 2 2 2 2 2 2 12 5 3" xfId="11026" xr:uid="{00000000-0005-0000-0000-0000122B0000}"/>
    <cellStyle name="Normal 2 2 2 2 2 2 12 5 4" xfId="11027" xr:uid="{00000000-0005-0000-0000-0000132B0000}"/>
    <cellStyle name="Normal 2 2 2 2 2 2 12 5 5" xfId="11028" xr:uid="{00000000-0005-0000-0000-0000142B0000}"/>
    <cellStyle name="Normal 2 2 2 2 2 2 12 5 6" xfId="11029" xr:uid="{00000000-0005-0000-0000-0000152B0000}"/>
    <cellStyle name="Normal 2 2 2 2 2 2 12 5 7" xfId="11030" xr:uid="{00000000-0005-0000-0000-0000162B0000}"/>
    <cellStyle name="Normal 2 2 2 2 2 2 12 5 8" xfId="11031" xr:uid="{00000000-0005-0000-0000-0000172B0000}"/>
    <cellStyle name="Normal 2 2 2 2 2 2 12 5 9" xfId="11032" xr:uid="{00000000-0005-0000-0000-0000182B0000}"/>
    <cellStyle name="Normal 2 2 2 2 2 2 12 6" xfId="11033" xr:uid="{00000000-0005-0000-0000-0000192B0000}"/>
    <cellStyle name="Normal 2 2 2 2 2 2 12 7" xfId="11034" xr:uid="{00000000-0005-0000-0000-00001A2B0000}"/>
    <cellStyle name="Normal 2 2 2 2 2 2 12 8" xfId="11035" xr:uid="{00000000-0005-0000-0000-00001B2B0000}"/>
    <cellStyle name="Normal 2 2 2 2 2 2 12 9" xfId="11036" xr:uid="{00000000-0005-0000-0000-00001C2B0000}"/>
    <cellStyle name="Normal 2 2 2 2 2 2 13" xfId="11037" xr:uid="{00000000-0005-0000-0000-00001D2B0000}"/>
    <cellStyle name="Normal 2 2 2 2 2 2 13 10" xfId="11038" xr:uid="{00000000-0005-0000-0000-00001E2B0000}"/>
    <cellStyle name="Normal 2 2 2 2 2 2 13 11" xfId="11039" xr:uid="{00000000-0005-0000-0000-00001F2B0000}"/>
    <cellStyle name="Normal 2 2 2 2 2 2 13 12" xfId="11040" xr:uid="{00000000-0005-0000-0000-0000202B0000}"/>
    <cellStyle name="Normal 2 2 2 2 2 2 13 13" xfId="11041" xr:uid="{00000000-0005-0000-0000-0000212B0000}"/>
    <cellStyle name="Normal 2 2 2 2 2 2 13 14" xfId="11042" xr:uid="{00000000-0005-0000-0000-0000222B0000}"/>
    <cellStyle name="Normal 2 2 2 2 2 2 13 2" xfId="11043" xr:uid="{00000000-0005-0000-0000-0000232B0000}"/>
    <cellStyle name="Normal 2 2 2 2 2 2 13 2 10" xfId="11044" xr:uid="{00000000-0005-0000-0000-0000242B0000}"/>
    <cellStyle name="Normal 2 2 2 2 2 2 13 2 2" xfId="11045" xr:uid="{00000000-0005-0000-0000-0000252B0000}"/>
    <cellStyle name="Normal 2 2 2 2 2 2 13 2 3" xfId="11046" xr:uid="{00000000-0005-0000-0000-0000262B0000}"/>
    <cellStyle name="Normal 2 2 2 2 2 2 13 2 4" xfId="11047" xr:uid="{00000000-0005-0000-0000-0000272B0000}"/>
    <cellStyle name="Normal 2 2 2 2 2 2 13 2 5" xfId="11048" xr:uid="{00000000-0005-0000-0000-0000282B0000}"/>
    <cellStyle name="Normal 2 2 2 2 2 2 13 2 6" xfId="11049" xr:uid="{00000000-0005-0000-0000-0000292B0000}"/>
    <cellStyle name="Normal 2 2 2 2 2 2 13 2 7" xfId="11050" xr:uid="{00000000-0005-0000-0000-00002A2B0000}"/>
    <cellStyle name="Normal 2 2 2 2 2 2 13 2 8" xfId="11051" xr:uid="{00000000-0005-0000-0000-00002B2B0000}"/>
    <cellStyle name="Normal 2 2 2 2 2 2 13 2 9" xfId="11052" xr:uid="{00000000-0005-0000-0000-00002C2B0000}"/>
    <cellStyle name="Normal 2 2 2 2 2 2 13 3" xfId="11053" xr:uid="{00000000-0005-0000-0000-00002D2B0000}"/>
    <cellStyle name="Normal 2 2 2 2 2 2 13 3 10" xfId="11054" xr:uid="{00000000-0005-0000-0000-00002E2B0000}"/>
    <cellStyle name="Normal 2 2 2 2 2 2 13 3 2" xfId="11055" xr:uid="{00000000-0005-0000-0000-00002F2B0000}"/>
    <cellStyle name="Normal 2 2 2 2 2 2 13 3 3" xfId="11056" xr:uid="{00000000-0005-0000-0000-0000302B0000}"/>
    <cellStyle name="Normal 2 2 2 2 2 2 13 3 4" xfId="11057" xr:uid="{00000000-0005-0000-0000-0000312B0000}"/>
    <cellStyle name="Normal 2 2 2 2 2 2 13 3 5" xfId="11058" xr:uid="{00000000-0005-0000-0000-0000322B0000}"/>
    <cellStyle name="Normal 2 2 2 2 2 2 13 3 6" xfId="11059" xr:uid="{00000000-0005-0000-0000-0000332B0000}"/>
    <cellStyle name="Normal 2 2 2 2 2 2 13 3 7" xfId="11060" xr:uid="{00000000-0005-0000-0000-0000342B0000}"/>
    <cellStyle name="Normal 2 2 2 2 2 2 13 3 8" xfId="11061" xr:uid="{00000000-0005-0000-0000-0000352B0000}"/>
    <cellStyle name="Normal 2 2 2 2 2 2 13 3 9" xfId="11062" xr:uid="{00000000-0005-0000-0000-0000362B0000}"/>
    <cellStyle name="Normal 2 2 2 2 2 2 13 4" xfId="11063" xr:uid="{00000000-0005-0000-0000-0000372B0000}"/>
    <cellStyle name="Normal 2 2 2 2 2 2 13 4 10" xfId="11064" xr:uid="{00000000-0005-0000-0000-0000382B0000}"/>
    <cellStyle name="Normal 2 2 2 2 2 2 13 4 2" xfId="11065" xr:uid="{00000000-0005-0000-0000-0000392B0000}"/>
    <cellStyle name="Normal 2 2 2 2 2 2 13 4 3" xfId="11066" xr:uid="{00000000-0005-0000-0000-00003A2B0000}"/>
    <cellStyle name="Normal 2 2 2 2 2 2 13 4 4" xfId="11067" xr:uid="{00000000-0005-0000-0000-00003B2B0000}"/>
    <cellStyle name="Normal 2 2 2 2 2 2 13 4 5" xfId="11068" xr:uid="{00000000-0005-0000-0000-00003C2B0000}"/>
    <cellStyle name="Normal 2 2 2 2 2 2 13 4 6" xfId="11069" xr:uid="{00000000-0005-0000-0000-00003D2B0000}"/>
    <cellStyle name="Normal 2 2 2 2 2 2 13 4 7" xfId="11070" xr:uid="{00000000-0005-0000-0000-00003E2B0000}"/>
    <cellStyle name="Normal 2 2 2 2 2 2 13 4 8" xfId="11071" xr:uid="{00000000-0005-0000-0000-00003F2B0000}"/>
    <cellStyle name="Normal 2 2 2 2 2 2 13 4 9" xfId="11072" xr:uid="{00000000-0005-0000-0000-0000402B0000}"/>
    <cellStyle name="Normal 2 2 2 2 2 2 13 5" xfId="11073" xr:uid="{00000000-0005-0000-0000-0000412B0000}"/>
    <cellStyle name="Normal 2 2 2 2 2 2 13 5 10" xfId="11074" xr:uid="{00000000-0005-0000-0000-0000422B0000}"/>
    <cellStyle name="Normal 2 2 2 2 2 2 13 5 2" xfId="11075" xr:uid="{00000000-0005-0000-0000-0000432B0000}"/>
    <cellStyle name="Normal 2 2 2 2 2 2 13 5 3" xfId="11076" xr:uid="{00000000-0005-0000-0000-0000442B0000}"/>
    <cellStyle name="Normal 2 2 2 2 2 2 13 5 4" xfId="11077" xr:uid="{00000000-0005-0000-0000-0000452B0000}"/>
    <cellStyle name="Normal 2 2 2 2 2 2 13 5 5" xfId="11078" xr:uid="{00000000-0005-0000-0000-0000462B0000}"/>
    <cellStyle name="Normal 2 2 2 2 2 2 13 5 6" xfId="11079" xr:uid="{00000000-0005-0000-0000-0000472B0000}"/>
    <cellStyle name="Normal 2 2 2 2 2 2 13 5 7" xfId="11080" xr:uid="{00000000-0005-0000-0000-0000482B0000}"/>
    <cellStyle name="Normal 2 2 2 2 2 2 13 5 8" xfId="11081" xr:uid="{00000000-0005-0000-0000-0000492B0000}"/>
    <cellStyle name="Normal 2 2 2 2 2 2 13 5 9" xfId="11082" xr:uid="{00000000-0005-0000-0000-00004A2B0000}"/>
    <cellStyle name="Normal 2 2 2 2 2 2 13 6" xfId="11083" xr:uid="{00000000-0005-0000-0000-00004B2B0000}"/>
    <cellStyle name="Normal 2 2 2 2 2 2 13 7" xfId="11084" xr:uid="{00000000-0005-0000-0000-00004C2B0000}"/>
    <cellStyle name="Normal 2 2 2 2 2 2 13 8" xfId="11085" xr:uid="{00000000-0005-0000-0000-00004D2B0000}"/>
    <cellStyle name="Normal 2 2 2 2 2 2 13 9" xfId="11086" xr:uid="{00000000-0005-0000-0000-00004E2B0000}"/>
    <cellStyle name="Normal 2 2 2 2 2 2 14" xfId="11087" xr:uid="{00000000-0005-0000-0000-00004F2B0000}"/>
    <cellStyle name="Normal 2 2 2 2 2 2 14 10" xfId="11088" xr:uid="{00000000-0005-0000-0000-0000502B0000}"/>
    <cellStyle name="Normal 2 2 2 2 2 2 14 11" xfId="11089" xr:uid="{00000000-0005-0000-0000-0000512B0000}"/>
    <cellStyle name="Normal 2 2 2 2 2 2 14 12" xfId="11090" xr:uid="{00000000-0005-0000-0000-0000522B0000}"/>
    <cellStyle name="Normal 2 2 2 2 2 2 14 13" xfId="11091" xr:uid="{00000000-0005-0000-0000-0000532B0000}"/>
    <cellStyle name="Normal 2 2 2 2 2 2 14 14" xfId="11092" xr:uid="{00000000-0005-0000-0000-0000542B0000}"/>
    <cellStyle name="Normal 2 2 2 2 2 2 14 2" xfId="11093" xr:uid="{00000000-0005-0000-0000-0000552B0000}"/>
    <cellStyle name="Normal 2 2 2 2 2 2 14 2 10" xfId="11094" xr:uid="{00000000-0005-0000-0000-0000562B0000}"/>
    <cellStyle name="Normal 2 2 2 2 2 2 14 2 2" xfId="11095" xr:uid="{00000000-0005-0000-0000-0000572B0000}"/>
    <cellStyle name="Normal 2 2 2 2 2 2 14 2 3" xfId="11096" xr:uid="{00000000-0005-0000-0000-0000582B0000}"/>
    <cellStyle name="Normal 2 2 2 2 2 2 14 2 4" xfId="11097" xr:uid="{00000000-0005-0000-0000-0000592B0000}"/>
    <cellStyle name="Normal 2 2 2 2 2 2 14 2 5" xfId="11098" xr:uid="{00000000-0005-0000-0000-00005A2B0000}"/>
    <cellStyle name="Normal 2 2 2 2 2 2 14 2 6" xfId="11099" xr:uid="{00000000-0005-0000-0000-00005B2B0000}"/>
    <cellStyle name="Normal 2 2 2 2 2 2 14 2 7" xfId="11100" xr:uid="{00000000-0005-0000-0000-00005C2B0000}"/>
    <cellStyle name="Normal 2 2 2 2 2 2 14 2 8" xfId="11101" xr:uid="{00000000-0005-0000-0000-00005D2B0000}"/>
    <cellStyle name="Normal 2 2 2 2 2 2 14 2 9" xfId="11102" xr:uid="{00000000-0005-0000-0000-00005E2B0000}"/>
    <cellStyle name="Normal 2 2 2 2 2 2 14 3" xfId="11103" xr:uid="{00000000-0005-0000-0000-00005F2B0000}"/>
    <cellStyle name="Normal 2 2 2 2 2 2 14 3 10" xfId="11104" xr:uid="{00000000-0005-0000-0000-0000602B0000}"/>
    <cellStyle name="Normal 2 2 2 2 2 2 14 3 2" xfId="11105" xr:uid="{00000000-0005-0000-0000-0000612B0000}"/>
    <cellStyle name="Normal 2 2 2 2 2 2 14 3 3" xfId="11106" xr:uid="{00000000-0005-0000-0000-0000622B0000}"/>
    <cellStyle name="Normal 2 2 2 2 2 2 14 3 4" xfId="11107" xr:uid="{00000000-0005-0000-0000-0000632B0000}"/>
    <cellStyle name="Normal 2 2 2 2 2 2 14 3 5" xfId="11108" xr:uid="{00000000-0005-0000-0000-0000642B0000}"/>
    <cellStyle name="Normal 2 2 2 2 2 2 14 3 6" xfId="11109" xr:uid="{00000000-0005-0000-0000-0000652B0000}"/>
    <cellStyle name="Normal 2 2 2 2 2 2 14 3 7" xfId="11110" xr:uid="{00000000-0005-0000-0000-0000662B0000}"/>
    <cellStyle name="Normal 2 2 2 2 2 2 14 3 8" xfId="11111" xr:uid="{00000000-0005-0000-0000-0000672B0000}"/>
    <cellStyle name="Normal 2 2 2 2 2 2 14 3 9" xfId="11112" xr:uid="{00000000-0005-0000-0000-0000682B0000}"/>
    <cellStyle name="Normal 2 2 2 2 2 2 14 4" xfId="11113" xr:uid="{00000000-0005-0000-0000-0000692B0000}"/>
    <cellStyle name="Normal 2 2 2 2 2 2 14 4 10" xfId="11114" xr:uid="{00000000-0005-0000-0000-00006A2B0000}"/>
    <cellStyle name="Normal 2 2 2 2 2 2 14 4 2" xfId="11115" xr:uid="{00000000-0005-0000-0000-00006B2B0000}"/>
    <cellStyle name="Normal 2 2 2 2 2 2 14 4 3" xfId="11116" xr:uid="{00000000-0005-0000-0000-00006C2B0000}"/>
    <cellStyle name="Normal 2 2 2 2 2 2 14 4 4" xfId="11117" xr:uid="{00000000-0005-0000-0000-00006D2B0000}"/>
    <cellStyle name="Normal 2 2 2 2 2 2 14 4 5" xfId="11118" xr:uid="{00000000-0005-0000-0000-00006E2B0000}"/>
    <cellStyle name="Normal 2 2 2 2 2 2 14 4 6" xfId="11119" xr:uid="{00000000-0005-0000-0000-00006F2B0000}"/>
    <cellStyle name="Normal 2 2 2 2 2 2 14 4 7" xfId="11120" xr:uid="{00000000-0005-0000-0000-0000702B0000}"/>
    <cellStyle name="Normal 2 2 2 2 2 2 14 4 8" xfId="11121" xr:uid="{00000000-0005-0000-0000-0000712B0000}"/>
    <cellStyle name="Normal 2 2 2 2 2 2 14 4 9" xfId="11122" xr:uid="{00000000-0005-0000-0000-0000722B0000}"/>
    <cellStyle name="Normal 2 2 2 2 2 2 14 5" xfId="11123" xr:uid="{00000000-0005-0000-0000-0000732B0000}"/>
    <cellStyle name="Normal 2 2 2 2 2 2 14 5 10" xfId="11124" xr:uid="{00000000-0005-0000-0000-0000742B0000}"/>
    <cellStyle name="Normal 2 2 2 2 2 2 14 5 2" xfId="11125" xr:uid="{00000000-0005-0000-0000-0000752B0000}"/>
    <cellStyle name="Normal 2 2 2 2 2 2 14 5 3" xfId="11126" xr:uid="{00000000-0005-0000-0000-0000762B0000}"/>
    <cellStyle name="Normal 2 2 2 2 2 2 14 5 4" xfId="11127" xr:uid="{00000000-0005-0000-0000-0000772B0000}"/>
    <cellStyle name="Normal 2 2 2 2 2 2 14 5 5" xfId="11128" xr:uid="{00000000-0005-0000-0000-0000782B0000}"/>
    <cellStyle name="Normal 2 2 2 2 2 2 14 5 6" xfId="11129" xr:uid="{00000000-0005-0000-0000-0000792B0000}"/>
    <cellStyle name="Normal 2 2 2 2 2 2 14 5 7" xfId="11130" xr:uid="{00000000-0005-0000-0000-00007A2B0000}"/>
    <cellStyle name="Normal 2 2 2 2 2 2 14 5 8" xfId="11131" xr:uid="{00000000-0005-0000-0000-00007B2B0000}"/>
    <cellStyle name="Normal 2 2 2 2 2 2 14 5 9" xfId="11132" xr:uid="{00000000-0005-0000-0000-00007C2B0000}"/>
    <cellStyle name="Normal 2 2 2 2 2 2 14 6" xfId="11133" xr:uid="{00000000-0005-0000-0000-00007D2B0000}"/>
    <cellStyle name="Normal 2 2 2 2 2 2 14 7" xfId="11134" xr:uid="{00000000-0005-0000-0000-00007E2B0000}"/>
    <cellStyle name="Normal 2 2 2 2 2 2 14 8" xfId="11135" xr:uid="{00000000-0005-0000-0000-00007F2B0000}"/>
    <cellStyle name="Normal 2 2 2 2 2 2 14 9" xfId="11136" xr:uid="{00000000-0005-0000-0000-0000802B0000}"/>
    <cellStyle name="Normal 2 2 2 2 2 2 15" xfId="11137" xr:uid="{00000000-0005-0000-0000-0000812B0000}"/>
    <cellStyle name="Normal 2 2 2 2 2 2 15 10" xfId="11138" xr:uid="{00000000-0005-0000-0000-0000822B0000}"/>
    <cellStyle name="Normal 2 2 2 2 2 2 15 11" xfId="11139" xr:uid="{00000000-0005-0000-0000-0000832B0000}"/>
    <cellStyle name="Normal 2 2 2 2 2 2 15 12" xfId="11140" xr:uid="{00000000-0005-0000-0000-0000842B0000}"/>
    <cellStyle name="Normal 2 2 2 2 2 2 15 13" xfId="11141" xr:uid="{00000000-0005-0000-0000-0000852B0000}"/>
    <cellStyle name="Normal 2 2 2 2 2 2 15 14" xfId="11142" xr:uid="{00000000-0005-0000-0000-0000862B0000}"/>
    <cellStyle name="Normal 2 2 2 2 2 2 15 2" xfId="11143" xr:uid="{00000000-0005-0000-0000-0000872B0000}"/>
    <cellStyle name="Normal 2 2 2 2 2 2 15 2 10" xfId="11144" xr:uid="{00000000-0005-0000-0000-0000882B0000}"/>
    <cellStyle name="Normal 2 2 2 2 2 2 15 2 2" xfId="11145" xr:uid="{00000000-0005-0000-0000-0000892B0000}"/>
    <cellStyle name="Normal 2 2 2 2 2 2 15 2 3" xfId="11146" xr:uid="{00000000-0005-0000-0000-00008A2B0000}"/>
    <cellStyle name="Normal 2 2 2 2 2 2 15 2 4" xfId="11147" xr:uid="{00000000-0005-0000-0000-00008B2B0000}"/>
    <cellStyle name="Normal 2 2 2 2 2 2 15 2 5" xfId="11148" xr:uid="{00000000-0005-0000-0000-00008C2B0000}"/>
    <cellStyle name="Normal 2 2 2 2 2 2 15 2 6" xfId="11149" xr:uid="{00000000-0005-0000-0000-00008D2B0000}"/>
    <cellStyle name="Normal 2 2 2 2 2 2 15 2 7" xfId="11150" xr:uid="{00000000-0005-0000-0000-00008E2B0000}"/>
    <cellStyle name="Normal 2 2 2 2 2 2 15 2 8" xfId="11151" xr:uid="{00000000-0005-0000-0000-00008F2B0000}"/>
    <cellStyle name="Normal 2 2 2 2 2 2 15 2 9" xfId="11152" xr:uid="{00000000-0005-0000-0000-0000902B0000}"/>
    <cellStyle name="Normal 2 2 2 2 2 2 15 3" xfId="11153" xr:uid="{00000000-0005-0000-0000-0000912B0000}"/>
    <cellStyle name="Normal 2 2 2 2 2 2 15 3 10" xfId="11154" xr:uid="{00000000-0005-0000-0000-0000922B0000}"/>
    <cellStyle name="Normal 2 2 2 2 2 2 15 3 2" xfId="11155" xr:uid="{00000000-0005-0000-0000-0000932B0000}"/>
    <cellStyle name="Normal 2 2 2 2 2 2 15 3 3" xfId="11156" xr:uid="{00000000-0005-0000-0000-0000942B0000}"/>
    <cellStyle name="Normal 2 2 2 2 2 2 15 3 4" xfId="11157" xr:uid="{00000000-0005-0000-0000-0000952B0000}"/>
    <cellStyle name="Normal 2 2 2 2 2 2 15 3 5" xfId="11158" xr:uid="{00000000-0005-0000-0000-0000962B0000}"/>
    <cellStyle name="Normal 2 2 2 2 2 2 15 3 6" xfId="11159" xr:uid="{00000000-0005-0000-0000-0000972B0000}"/>
    <cellStyle name="Normal 2 2 2 2 2 2 15 3 7" xfId="11160" xr:uid="{00000000-0005-0000-0000-0000982B0000}"/>
    <cellStyle name="Normal 2 2 2 2 2 2 15 3 8" xfId="11161" xr:uid="{00000000-0005-0000-0000-0000992B0000}"/>
    <cellStyle name="Normal 2 2 2 2 2 2 15 3 9" xfId="11162" xr:uid="{00000000-0005-0000-0000-00009A2B0000}"/>
    <cellStyle name="Normal 2 2 2 2 2 2 15 4" xfId="11163" xr:uid="{00000000-0005-0000-0000-00009B2B0000}"/>
    <cellStyle name="Normal 2 2 2 2 2 2 15 4 10" xfId="11164" xr:uid="{00000000-0005-0000-0000-00009C2B0000}"/>
    <cellStyle name="Normal 2 2 2 2 2 2 15 4 2" xfId="11165" xr:uid="{00000000-0005-0000-0000-00009D2B0000}"/>
    <cellStyle name="Normal 2 2 2 2 2 2 15 4 3" xfId="11166" xr:uid="{00000000-0005-0000-0000-00009E2B0000}"/>
    <cellStyle name="Normal 2 2 2 2 2 2 15 4 4" xfId="11167" xr:uid="{00000000-0005-0000-0000-00009F2B0000}"/>
    <cellStyle name="Normal 2 2 2 2 2 2 15 4 5" xfId="11168" xr:uid="{00000000-0005-0000-0000-0000A02B0000}"/>
    <cellStyle name="Normal 2 2 2 2 2 2 15 4 6" xfId="11169" xr:uid="{00000000-0005-0000-0000-0000A12B0000}"/>
    <cellStyle name="Normal 2 2 2 2 2 2 15 4 7" xfId="11170" xr:uid="{00000000-0005-0000-0000-0000A22B0000}"/>
    <cellStyle name="Normal 2 2 2 2 2 2 15 4 8" xfId="11171" xr:uid="{00000000-0005-0000-0000-0000A32B0000}"/>
    <cellStyle name="Normal 2 2 2 2 2 2 15 4 9" xfId="11172" xr:uid="{00000000-0005-0000-0000-0000A42B0000}"/>
    <cellStyle name="Normal 2 2 2 2 2 2 15 5" xfId="11173" xr:uid="{00000000-0005-0000-0000-0000A52B0000}"/>
    <cellStyle name="Normal 2 2 2 2 2 2 15 5 10" xfId="11174" xr:uid="{00000000-0005-0000-0000-0000A62B0000}"/>
    <cellStyle name="Normal 2 2 2 2 2 2 15 5 2" xfId="11175" xr:uid="{00000000-0005-0000-0000-0000A72B0000}"/>
    <cellStyle name="Normal 2 2 2 2 2 2 15 5 3" xfId="11176" xr:uid="{00000000-0005-0000-0000-0000A82B0000}"/>
    <cellStyle name="Normal 2 2 2 2 2 2 15 5 4" xfId="11177" xr:uid="{00000000-0005-0000-0000-0000A92B0000}"/>
    <cellStyle name="Normal 2 2 2 2 2 2 15 5 5" xfId="11178" xr:uid="{00000000-0005-0000-0000-0000AA2B0000}"/>
    <cellStyle name="Normal 2 2 2 2 2 2 15 5 6" xfId="11179" xr:uid="{00000000-0005-0000-0000-0000AB2B0000}"/>
    <cellStyle name="Normal 2 2 2 2 2 2 15 5 7" xfId="11180" xr:uid="{00000000-0005-0000-0000-0000AC2B0000}"/>
    <cellStyle name="Normal 2 2 2 2 2 2 15 5 8" xfId="11181" xr:uid="{00000000-0005-0000-0000-0000AD2B0000}"/>
    <cellStyle name="Normal 2 2 2 2 2 2 15 5 9" xfId="11182" xr:uid="{00000000-0005-0000-0000-0000AE2B0000}"/>
    <cellStyle name="Normal 2 2 2 2 2 2 15 6" xfId="11183" xr:uid="{00000000-0005-0000-0000-0000AF2B0000}"/>
    <cellStyle name="Normal 2 2 2 2 2 2 15 7" xfId="11184" xr:uid="{00000000-0005-0000-0000-0000B02B0000}"/>
    <cellStyle name="Normal 2 2 2 2 2 2 15 8" xfId="11185" xr:uid="{00000000-0005-0000-0000-0000B12B0000}"/>
    <cellStyle name="Normal 2 2 2 2 2 2 15 9" xfId="11186" xr:uid="{00000000-0005-0000-0000-0000B22B0000}"/>
    <cellStyle name="Normal 2 2 2 2 2 2 16" xfId="11187" xr:uid="{00000000-0005-0000-0000-0000B32B0000}"/>
    <cellStyle name="Normal 2 2 2 2 2 2 16 10" xfId="11188" xr:uid="{00000000-0005-0000-0000-0000B42B0000}"/>
    <cellStyle name="Normal 2 2 2 2 2 2 16 11" xfId="11189" xr:uid="{00000000-0005-0000-0000-0000B52B0000}"/>
    <cellStyle name="Normal 2 2 2 2 2 2 16 12" xfId="11190" xr:uid="{00000000-0005-0000-0000-0000B62B0000}"/>
    <cellStyle name="Normal 2 2 2 2 2 2 16 13" xfId="11191" xr:uid="{00000000-0005-0000-0000-0000B72B0000}"/>
    <cellStyle name="Normal 2 2 2 2 2 2 16 14" xfId="11192" xr:uid="{00000000-0005-0000-0000-0000B82B0000}"/>
    <cellStyle name="Normal 2 2 2 2 2 2 16 2" xfId="11193" xr:uid="{00000000-0005-0000-0000-0000B92B0000}"/>
    <cellStyle name="Normal 2 2 2 2 2 2 16 2 10" xfId="11194" xr:uid="{00000000-0005-0000-0000-0000BA2B0000}"/>
    <cellStyle name="Normal 2 2 2 2 2 2 16 2 2" xfId="11195" xr:uid="{00000000-0005-0000-0000-0000BB2B0000}"/>
    <cellStyle name="Normal 2 2 2 2 2 2 16 2 3" xfId="11196" xr:uid="{00000000-0005-0000-0000-0000BC2B0000}"/>
    <cellStyle name="Normal 2 2 2 2 2 2 16 2 4" xfId="11197" xr:uid="{00000000-0005-0000-0000-0000BD2B0000}"/>
    <cellStyle name="Normal 2 2 2 2 2 2 16 2 5" xfId="11198" xr:uid="{00000000-0005-0000-0000-0000BE2B0000}"/>
    <cellStyle name="Normal 2 2 2 2 2 2 16 2 6" xfId="11199" xr:uid="{00000000-0005-0000-0000-0000BF2B0000}"/>
    <cellStyle name="Normal 2 2 2 2 2 2 16 2 7" xfId="11200" xr:uid="{00000000-0005-0000-0000-0000C02B0000}"/>
    <cellStyle name="Normal 2 2 2 2 2 2 16 2 8" xfId="11201" xr:uid="{00000000-0005-0000-0000-0000C12B0000}"/>
    <cellStyle name="Normal 2 2 2 2 2 2 16 2 9" xfId="11202" xr:uid="{00000000-0005-0000-0000-0000C22B0000}"/>
    <cellStyle name="Normal 2 2 2 2 2 2 16 3" xfId="11203" xr:uid="{00000000-0005-0000-0000-0000C32B0000}"/>
    <cellStyle name="Normal 2 2 2 2 2 2 16 3 10" xfId="11204" xr:uid="{00000000-0005-0000-0000-0000C42B0000}"/>
    <cellStyle name="Normal 2 2 2 2 2 2 16 3 2" xfId="11205" xr:uid="{00000000-0005-0000-0000-0000C52B0000}"/>
    <cellStyle name="Normal 2 2 2 2 2 2 16 3 3" xfId="11206" xr:uid="{00000000-0005-0000-0000-0000C62B0000}"/>
    <cellStyle name="Normal 2 2 2 2 2 2 16 3 4" xfId="11207" xr:uid="{00000000-0005-0000-0000-0000C72B0000}"/>
    <cellStyle name="Normal 2 2 2 2 2 2 16 3 5" xfId="11208" xr:uid="{00000000-0005-0000-0000-0000C82B0000}"/>
    <cellStyle name="Normal 2 2 2 2 2 2 16 3 6" xfId="11209" xr:uid="{00000000-0005-0000-0000-0000C92B0000}"/>
    <cellStyle name="Normal 2 2 2 2 2 2 16 3 7" xfId="11210" xr:uid="{00000000-0005-0000-0000-0000CA2B0000}"/>
    <cellStyle name="Normal 2 2 2 2 2 2 16 3 8" xfId="11211" xr:uid="{00000000-0005-0000-0000-0000CB2B0000}"/>
    <cellStyle name="Normal 2 2 2 2 2 2 16 3 9" xfId="11212" xr:uid="{00000000-0005-0000-0000-0000CC2B0000}"/>
    <cellStyle name="Normal 2 2 2 2 2 2 16 4" xfId="11213" xr:uid="{00000000-0005-0000-0000-0000CD2B0000}"/>
    <cellStyle name="Normal 2 2 2 2 2 2 16 4 10" xfId="11214" xr:uid="{00000000-0005-0000-0000-0000CE2B0000}"/>
    <cellStyle name="Normal 2 2 2 2 2 2 16 4 2" xfId="11215" xr:uid="{00000000-0005-0000-0000-0000CF2B0000}"/>
    <cellStyle name="Normal 2 2 2 2 2 2 16 4 3" xfId="11216" xr:uid="{00000000-0005-0000-0000-0000D02B0000}"/>
    <cellStyle name="Normal 2 2 2 2 2 2 16 4 4" xfId="11217" xr:uid="{00000000-0005-0000-0000-0000D12B0000}"/>
    <cellStyle name="Normal 2 2 2 2 2 2 16 4 5" xfId="11218" xr:uid="{00000000-0005-0000-0000-0000D22B0000}"/>
    <cellStyle name="Normal 2 2 2 2 2 2 16 4 6" xfId="11219" xr:uid="{00000000-0005-0000-0000-0000D32B0000}"/>
    <cellStyle name="Normal 2 2 2 2 2 2 16 4 7" xfId="11220" xr:uid="{00000000-0005-0000-0000-0000D42B0000}"/>
    <cellStyle name="Normal 2 2 2 2 2 2 16 4 8" xfId="11221" xr:uid="{00000000-0005-0000-0000-0000D52B0000}"/>
    <cellStyle name="Normal 2 2 2 2 2 2 16 4 9" xfId="11222" xr:uid="{00000000-0005-0000-0000-0000D62B0000}"/>
    <cellStyle name="Normal 2 2 2 2 2 2 16 5" xfId="11223" xr:uid="{00000000-0005-0000-0000-0000D72B0000}"/>
    <cellStyle name="Normal 2 2 2 2 2 2 16 5 10" xfId="11224" xr:uid="{00000000-0005-0000-0000-0000D82B0000}"/>
    <cellStyle name="Normal 2 2 2 2 2 2 16 5 2" xfId="11225" xr:uid="{00000000-0005-0000-0000-0000D92B0000}"/>
    <cellStyle name="Normal 2 2 2 2 2 2 16 5 3" xfId="11226" xr:uid="{00000000-0005-0000-0000-0000DA2B0000}"/>
    <cellStyle name="Normal 2 2 2 2 2 2 16 5 4" xfId="11227" xr:uid="{00000000-0005-0000-0000-0000DB2B0000}"/>
    <cellStyle name="Normal 2 2 2 2 2 2 16 5 5" xfId="11228" xr:uid="{00000000-0005-0000-0000-0000DC2B0000}"/>
    <cellStyle name="Normal 2 2 2 2 2 2 16 5 6" xfId="11229" xr:uid="{00000000-0005-0000-0000-0000DD2B0000}"/>
    <cellStyle name="Normal 2 2 2 2 2 2 16 5 7" xfId="11230" xr:uid="{00000000-0005-0000-0000-0000DE2B0000}"/>
    <cellStyle name="Normal 2 2 2 2 2 2 16 5 8" xfId="11231" xr:uid="{00000000-0005-0000-0000-0000DF2B0000}"/>
    <cellStyle name="Normal 2 2 2 2 2 2 16 5 9" xfId="11232" xr:uid="{00000000-0005-0000-0000-0000E02B0000}"/>
    <cellStyle name="Normal 2 2 2 2 2 2 16 6" xfId="11233" xr:uid="{00000000-0005-0000-0000-0000E12B0000}"/>
    <cellStyle name="Normal 2 2 2 2 2 2 16 7" xfId="11234" xr:uid="{00000000-0005-0000-0000-0000E22B0000}"/>
    <cellStyle name="Normal 2 2 2 2 2 2 16 8" xfId="11235" xr:uid="{00000000-0005-0000-0000-0000E32B0000}"/>
    <cellStyle name="Normal 2 2 2 2 2 2 16 9" xfId="11236" xr:uid="{00000000-0005-0000-0000-0000E42B0000}"/>
    <cellStyle name="Normal 2 2 2 2 2 2 17" xfId="11237" xr:uid="{00000000-0005-0000-0000-0000E52B0000}"/>
    <cellStyle name="Normal 2 2 2 2 2 2 17 10" xfId="11238" xr:uid="{00000000-0005-0000-0000-0000E62B0000}"/>
    <cellStyle name="Normal 2 2 2 2 2 2 17 11" xfId="11239" xr:uid="{00000000-0005-0000-0000-0000E72B0000}"/>
    <cellStyle name="Normal 2 2 2 2 2 2 17 12" xfId="11240" xr:uid="{00000000-0005-0000-0000-0000E82B0000}"/>
    <cellStyle name="Normal 2 2 2 2 2 2 17 13" xfId="11241" xr:uid="{00000000-0005-0000-0000-0000E92B0000}"/>
    <cellStyle name="Normal 2 2 2 2 2 2 17 14" xfId="11242" xr:uid="{00000000-0005-0000-0000-0000EA2B0000}"/>
    <cellStyle name="Normal 2 2 2 2 2 2 17 2" xfId="11243" xr:uid="{00000000-0005-0000-0000-0000EB2B0000}"/>
    <cellStyle name="Normal 2 2 2 2 2 2 17 2 10" xfId="11244" xr:uid="{00000000-0005-0000-0000-0000EC2B0000}"/>
    <cellStyle name="Normal 2 2 2 2 2 2 17 2 2" xfId="11245" xr:uid="{00000000-0005-0000-0000-0000ED2B0000}"/>
    <cellStyle name="Normal 2 2 2 2 2 2 17 2 3" xfId="11246" xr:uid="{00000000-0005-0000-0000-0000EE2B0000}"/>
    <cellStyle name="Normal 2 2 2 2 2 2 17 2 4" xfId="11247" xr:uid="{00000000-0005-0000-0000-0000EF2B0000}"/>
    <cellStyle name="Normal 2 2 2 2 2 2 17 2 5" xfId="11248" xr:uid="{00000000-0005-0000-0000-0000F02B0000}"/>
    <cellStyle name="Normal 2 2 2 2 2 2 17 2 6" xfId="11249" xr:uid="{00000000-0005-0000-0000-0000F12B0000}"/>
    <cellStyle name="Normal 2 2 2 2 2 2 17 2 7" xfId="11250" xr:uid="{00000000-0005-0000-0000-0000F22B0000}"/>
    <cellStyle name="Normal 2 2 2 2 2 2 17 2 8" xfId="11251" xr:uid="{00000000-0005-0000-0000-0000F32B0000}"/>
    <cellStyle name="Normal 2 2 2 2 2 2 17 2 9" xfId="11252" xr:uid="{00000000-0005-0000-0000-0000F42B0000}"/>
    <cellStyle name="Normal 2 2 2 2 2 2 17 3" xfId="11253" xr:uid="{00000000-0005-0000-0000-0000F52B0000}"/>
    <cellStyle name="Normal 2 2 2 2 2 2 17 3 10" xfId="11254" xr:uid="{00000000-0005-0000-0000-0000F62B0000}"/>
    <cellStyle name="Normal 2 2 2 2 2 2 17 3 2" xfId="11255" xr:uid="{00000000-0005-0000-0000-0000F72B0000}"/>
    <cellStyle name="Normal 2 2 2 2 2 2 17 3 3" xfId="11256" xr:uid="{00000000-0005-0000-0000-0000F82B0000}"/>
    <cellStyle name="Normal 2 2 2 2 2 2 17 3 4" xfId="11257" xr:uid="{00000000-0005-0000-0000-0000F92B0000}"/>
    <cellStyle name="Normal 2 2 2 2 2 2 17 3 5" xfId="11258" xr:uid="{00000000-0005-0000-0000-0000FA2B0000}"/>
    <cellStyle name="Normal 2 2 2 2 2 2 17 3 6" xfId="11259" xr:uid="{00000000-0005-0000-0000-0000FB2B0000}"/>
    <cellStyle name="Normal 2 2 2 2 2 2 17 3 7" xfId="11260" xr:uid="{00000000-0005-0000-0000-0000FC2B0000}"/>
    <cellStyle name="Normal 2 2 2 2 2 2 17 3 8" xfId="11261" xr:uid="{00000000-0005-0000-0000-0000FD2B0000}"/>
    <cellStyle name="Normal 2 2 2 2 2 2 17 3 9" xfId="11262" xr:uid="{00000000-0005-0000-0000-0000FE2B0000}"/>
    <cellStyle name="Normal 2 2 2 2 2 2 17 4" xfId="11263" xr:uid="{00000000-0005-0000-0000-0000FF2B0000}"/>
    <cellStyle name="Normal 2 2 2 2 2 2 17 4 10" xfId="11264" xr:uid="{00000000-0005-0000-0000-0000002C0000}"/>
    <cellStyle name="Normal 2 2 2 2 2 2 17 4 2" xfId="11265" xr:uid="{00000000-0005-0000-0000-0000012C0000}"/>
    <cellStyle name="Normal 2 2 2 2 2 2 17 4 3" xfId="11266" xr:uid="{00000000-0005-0000-0000-0000022C0000}"/>
    <cellStyle name="Normal 2 2 2 2 2 2 17 4 4" xfId="11267" xr:uid="{00000000-0005-0000-0000-0000032C0000}"/>
    <cellStyle name="Normal 2 2 2 2 2 2 17 4 5" xfId="11268" xr:uid="{00000000-0005-0000-0000-0000042C0000}"/>
    <cellStyle name="Normal 2 2 2 2 2 2 17 4 6" xfId="11269" xr:uid="{00000000-0005-0000-0000-0000052C0000}"/>
    <cellStyle name="Normal 2 2 2 2 2 2 17 4 7" xfId="11270" xr:uid="{00000000-0005-0000-0000-0000062C0000}"/>
    <cellStyle name="Normal 2 2 2 2 2 2 17 4 8" xfId="11271" xr:uid="{00000000-0005-0000-0000-0000072C0000}"/>
    <cellStyle name="Normal 2 2 2 2 2 2 17 4 9" xfId="11272" xr:uid="{00000000-0005-0000-0000-0000082C0000}"/>
    <cellStyle name="Normal 2 2 2 2 2 2 17 5" xfId="11273" xr:uid="{00000000-0005-0000-0000-0000092C0000}"/>
    <cellStyle name="Normal 2 2 2 2 2 2 17 5 10" xfId="11274" xr:uid="{00000000-0005-0000-0000-00000A2C0000}"/>
    <cellStyle name="Normal 2 2 2 2 2 2 17 5 2" xfId="11275" xr:uid="{00000000-0005-0000-0000-00000B2C0000}"/>
    <cellStyle name="Normal 2 2 2 2 2 2 17 5 3" xfId="11276" xr:uid="{00000000-0005-0000-0000-00000C2C0000}"/>
    <cellStyle name="Normal 2 2 2 2 2 2 17 5 4" xfId="11277" xr:uid="{00000000-0005-0000-0000-00000D2C0000}"/>
    <cellStyle name="Normal 2 2 2 2 2 2 17 5 5" xfId="11278" xr:uid="{00000000-0005-0000-0000-00000E2C0000}"/>
    <cellStyle name="Normal 2 2 2 2 2 2 17 5 6" xfId="11279" xr:uid="{00000000-0005-0000-0000-00000F2C0000}"/>
    <cellStyle name="Normal 2 2 2 2 2 2 17 5 7" xfId="11280" xr:uid="{00000000-0005-0000-0000-0000102C0000}"/>
    <cellStyle name="Normal 2 2 2 2 2 2 17 5 8" xfId="11281" xr:uid="{00000000-0005-0000-0000-0000112C0000}"/>
    <cellStyle name="Normal 2 2 2 2 2 2 17 5 9" xfId="11282" xr:uid="{00000000-0005-0000-0000-0000122C0000}"/>
    <cellStyle name="Normal 2 2 2 2 2 2 17 6" xfId="11283" xr:uid="{00000000-0005-0000-0000-0000132C0000}"/>
    <cellStyle name="Normal 2 2 2 2 2 2 17 7" xfId="11284" xr:uid="{00000000-0005-0000-0000-0000142C0000}"/>
    <cellStyle name="Normal 2 2 2 2 2 2 17 8" xfId="11285" xr:uid="{00000000-0005-0000-0000-0000152C0000}"/>
    <cellStyle name="Normal 2 2 2 2 2 2 17 9" xfId="11286" xr:uid="{00000000-0005-0000-0000-0000162C0000}"/>
    <cellStyle name="Normal 2 2 2 2 2 2 18" xfId="11287" xr:uid="{00000000-0005-0000-0000-0000172C0000}"/>
    <cellStyle name="Normal 2 2 2 2 2 2 18 10" xfId="11288" xr:uid="{00000000-0005-0000-0000-0000182C0000}"/>
    <cellStyle name="Normal 2 2 2 2 2 2 18 11" xfId="11289" xr:uid="{00000000-0005-0000-0000-0000192C0000}"/>
    <cellStyle name="Normal 2 2 2 2 2 2 18 12" xfId="11290" xr:uid="{00000000-0005-0000-0000-00001A2C0000}"/>
    <cellStyle name="Normal 2 2 2 2 2 2 18 13" xfId="11291" xr:uid="{00000000-0005-0000-0000-00001B2C0000}"/>
    <cellStyle name="Normal 2 2 2 2 2 2 18 14" xfId="11292" xr:uid="{00000000-0005-0000-0000-00001C2C0000}"/>
    <cellStyle name="Normal 2 2 2 2 2 2 18 2" xfId="11293" xr:uid="{00000000-0005-0000-0000-00001D2C0000}"/>
    <cellStyle name="Normal 2 2 2 2 2 2 18 2 10" xfId="11294" xr:uid="{00000000-0005-0000-0000-00001E2C0000}"/>
    <cellStyle name="Normal 2 2 2 2 2 2 18 2 2" xfId="11295" xr:uid="{00000000-0005-0000-0000-00001F2C0000}"/>
    <cellStyle name="Normal 2 2 2 2 2 2 18 2 3" xfId="11296" xr:uid="{00000000-0005-0000-0000-0000202C0000}"/>
    <cellStyle name="Normal 2 2 2 2 2 2 18 2 4" xfId="11297" xr:uid="{00000000-0005-0000-0000-0000212C0000}"/>
    <cellStyle name="Normal 2 2 2 2 2 2 18 2 5" xfId="11298" xr:uid="{00000000-0005-0000-0000-0000222C0000}"/>
    <cellStyle name="Normal 2 2 2 2 2 2 18 2 6" xfId="11299" xr:uid="{00000000-0005-0000-0000-0000232C0000}"/>
    <cellStyle name="Normal 2 2 2 2 2 2 18 2 7" xfId="11300" xr:uid="{00000000-0005-0000-0000-0000242C0000}"/>
    <cellStyle name="Normal 2 2 2 2 2 2 18 2 8" xfId="11301" xr:uid="{00000000-0005-0000-0000-0000252C0000}"/>
    <cellStyle name="Normal 2 2 2 2 2 2 18 2 9" xfId="11302" xr:uid="{00000000-0005-0000-0000-0000262C0000}"/>
    <cellStyle name="Normal 2 2 2 2 2 2 18 3" xfId="11303" xr:uid="{00000000-0005-0000-0000-0000272C0000}"/>
    <cellStyle name="Normal 2 2 2 2 2 2 18 3 10" xfId="11304" xr:uid="{00000000-0005-0000-0000-0000282C0000}"/>
    <cellStyle name="Normal 2 2 2 2 2 2 18 3 2" xfId="11305" xr:uid="{00000000-0005-0000-0000-0000292C0000}"/>
    <cellStyle name="Normal 2 2 2 2 2 2 18 3 3" xfId="11306" xr:uid="{00000000-0005-0000-0000-00002A2C0000}"/>
    <cellStyle name="Normal 2 2 2 2 2 2 18 3 4" xfId="11307" xr:uid="{00000000-0005-0000-0000-00002B2C0000}"/>
    <cellStyle name="Normal 2 2 2 2 2 2 18 3 5" xfId="11308" xr:uid="{00000000-0005-0000-0000-00002C2C0000}"/>
    <cellStyle name="Normal 2 2 2 2 2 2 18 3 6" xfId="11309" xr:uid="{00000000-0005-0000-0000-00002D2C0000}"/>
    <cellStyle name="Normal 2 2 2 2 2 2 18 3 7" xfId="11310" xr:uid="{00000000-0005-0000-0000-00002E2C0000}"/>
    <cellStyle name="Normal 2 2 2 2 2 2 18 3 8" xfId="11311" xr:uid="{00000000-0005-0000-0000-00002F2C0000}"/>
    <cellStyle name="Normal 2 2 2 2 2 2 18 3 9" xfId="11312" xr:uid="{00000000-0005-0000-0000-0000302C0000}"/>
    <cellStyle name="Normal 2 2 2 2 2 2 18 4" xfId="11313" xr:uid="{00000000-0005-0000-0000-0000312C0000}"/>
    <cellStyle name="Normal 2 2 2 2 2 2 18 4 10" xfId="11314" xr:uid="{00000000-0005-0000-0000-0000322C0000}"/>
    <cellStyle name="Normal 2 2 2 2 2 2 18 4 2" xfId="11315" xr:uid="{00000000-0005-0000-0000-0000332C0000}"/>
    <cellStyle name="Normal 2 2 2 2 2 2 18 4 3" xfId="11316" xr:uid="{00000000-0005-0000-0000-0000342C0000}"/>
    <cellStyle name="Normal 2 2 2 2 2 2 18 4 4" xfId="11317" xr:uid="{00000000-0005-0000-0000-0000352C0000}"/>
    <cellStyle name="Normal 2 2 2 2 2 2 18 4 5" xfId="11318" xr:uid="{00000000-0005-0000-0000-0000362C0000}"/>
    <cellStyle name="Normal 2 2 2 2 2 2 18 4 6" xfId="11319" xr:uid="{00000000-0005-0000-0000-0000372C0000}"/>
    <cellStyle name="Normal 2 2 2 2 2 2 18 4 7" xfId="11320" xr:uid="{00000000-0005-0000-0000-0000382C0000}"/>
    <cellStyle name="Normal 2 2 2 2 2 2 18 4 8" xfId="11321" xr:uid="{00000000-0005-0000-0000-0000392C0000}"/>
    <cellStyle name="Normal 2 2 2 2 2 2 18 4 9" xfId="11322" xr:uid="{00000000-0005-0000-0000-00003A2C0000}"/>
    <cellStyle name="Normal 2 2 2 2 2 2 18 5" xfId="11323" xr:uid="{00000000-0005-0000-0000-00003B2C0000}"/>
    <cellStyle name="Normal 2 2 2 2 2 2 18 5 10" xfId="11324" xr:uid="{00000000-0005-0000-0000-00003C2C0000}"/>
    <cellStyle name="Normal 2 2 2 2 2 2 18 5 2" xfId="11325" xr:uid="{00000000-0005-0000-0000-00003D2C0000}"/>
    <cellStyle name="Normal 2 2 2 2 2 2 18 5 3" xfId="11326" xr:uid="{00000000-0005-0000-0000-00003E2C0000}"/>
    <cellStyle name="Normal 2 2 2 2 2 2 18 5 4" xfId="11327" xr:uid="{00000000-0005-0000-0000-00003F2C0000}"/>
    <cellStyle name="Normal 2 2 2 2 2 2 18 5 5" xfId="11328" xr:uid="{00000000-0005-0000-0000-0000402C0000}"/>
    <cellStyle name="Normal 2 2 2 2 2 2 18 5 6" xfId="11329" xr:uid="{00000000-0005-0000-0000-0000412C0000}"/>
    <cellStyle name="Normal 2 2 2 2 2 2 18 5 7" xfId="11330" xr:uid="{00000000-0005-0000-0000-0000422C0000}"/>
    <cellStyle name="Normal 2 2 2 2 2 2 18 5 8" xfId="11331" xr:uid="{00000000-0005-0000-0000-0000432C0000}"/>
    <cellStyle name="Normal 2 2 2 2 2 2 18 5 9" xfId="11332" xr:uid="{00000000-0005-0000-0000-0000442C0000}"/>
    <cellStyle name="Normal 2 2 2 2 2 2 18 6" xfId="11333" xr:uid="{00000000-0005-0000-0000-0000452C0000}"/>
    <cellStyle name="Normal 2 2 2 2 2 2 18 7" xfId="11334" xr:uid="{00000000-0005-0000-0000-0000462C0000}"/>
    <cellStyle name="Normal 2 2 2 2 2 2 18 8" xfId="11335" xr:uid="{00000000-0005-0000-0000-0000472C0000}"/>
    <cellStyle name="Normal 2 2 2 2 2 2 18 9" xfId="11336" xr:uid="{00000000-0005-0000-0000-0000482C0000}"/>
    <cellStyle name="Normal 2 2 2 2 2 2 19" xfId="11337" xr:uid="{00000000-0005-0000-0000-0000492C0000}"/>
    <cellStyle name="Normal 2 2 2 2 2 2 19 10" xfId="11338" xr:uid="{00000000-0005-0000-0000-00004A2C0000}"/>
    <cellStyle name="Normal 2 2 2 2 2 2 19 11" xfId="11339" xr:uid="{00000000-0005-0000-0000-00004B2C0000}"/>
    <cellStyle name="Normal 2 2 2 2 2 2 19 12" xfId="11340" xr:uid="{00000000-0005-0000-0000-00004C2C0000}"/>
    <cellStyle name="Normal 2 2 2 2 2 2 19 13" xfId="11341" xr:uid="{00000000-0005-0000-0000-00004D2C0000}"/>
    <cellStyle name="Normal 2 2 2 2 2 2 19 14" xfId="11342" xr:uid="{00000000-0005-0000-0000-00004E2C0000}"/>
    <cellStyle name="Normal 2 2 2 2 2 2 19 2" xfId="11343" xr:uid="{00000000-0005-0000-0000-00004F2C0000}"/>
    <cellStyle name="Normal 2 2 2 2 2 2 19 2 10" xfId="11344" xr:uid="{00000000-0005-0000-0000-0000502C0000}"/>
    <cellStyle name="Normal 2 2 2 2 2 2 19 2 2" xfId="11345" xr:uid="{00000000-0005-0000-0000-0000512C0000}"/>
    <cellStyle name="Normal 2 2 2 2 2 2 19 2 3" xfId="11346" xr:uid="{00000000-0005-0000-0000-0000522C0000}"/>
    <cellStyle name="Normal 2 2 2 2 2 2 19 2 4" xfId="11347" xr:uid="{00000000-0005-0000-0000-0000532C0000}"/>
    <cellStyle name="Normal 2 2 2 2 2 2 19 2 5" xfId="11348" xr:uid="{00000000-0005-0000-0000-0000542C0000}"/>
    <cellStyle name="Normal 2 2 2 2 2 2 19 2 6" xfId="11349" xr:uid="{00000000-0005-0000-0000-0000552C0000}"/>
    <cellStyle name="Normal 2 2 2 2 2 2 19 2 7" xfId="11350" xr:uid="{00000000-0005-0000-0000-0000562C0000}"/>
    <cellStyle name="Normal 2 2 2 2 2 2 19 2 8" xfId="11351" xr:uid="{00000000-0005-0000-0000-0000572C0000}"/>
    <cellStyle name="Normal 2 2 2 2 2 2 19 2 9" xfId="11352" xr:uid="{00000000-0005-0000-0000-0000582C0000}"/>
    <cellStyle name="Normal 2 2 2 2 2 2 19 3" xfId="11353" xr:uid="{00000000-0005-0000-0000-0000592C0000}"/>
    <cellStyle name="Normal 2 2 2 2 2 2 19 3 10" xfId="11354" xr:uid="{00000000-0005-0000-0000-00005A2C0000}"/>
    <cellStyle name="Normal 2 2 2 2 2 2 19 3 2" xfId="11355" xr:uid="{00000000-0005-0000-0000-00005B2C0000}"/>
    <cellStyle name="Normal 2 2 2 2 2 2 19 3 3" xfId="11356" xr:uid="{00000000-0005-0000-0000-00005C2C0000}"/>
    <cellStyle name="Normal 2 2 2 2 2 2 19 3 4" xfId="11357" xr:uid="{00000000-0005-0000-0000-00005D2C0000}"/>
    <cellStyle name="Normal 2 2 2 2 2 2 19 3 5" xfId="11358" xr:uid="{00000000-0005-0000-0000-00005E2C0000}"/>
    <cellStyle name="Normal 2 2 2 2 2 2 19 3 6" xfId="11359" xr:uid="{00000000-0005-0000-0000-00005F2C0000}"/>
    <cellStyle name="Normal 2 2 2 2 2 2 19 3 7" xfId="11360" xr:uid="{00000000-0005-0000-0000-0000602C0000}"/>
    <cellStyle name="Normal 2 2 2 2 2 2 19 3 8" xfId="11361" xr:uid="{00000000-0005-0000-0000-0000612C0000}"/>
    <cellStyle name="Normal 2 2 2 2 2 2 19 3 9" xfId="11362" xr:uid="{00000000-0005-0000-0000-0000622C0000}"/>
    <cellStyle name="Normal 2 2 2 2 2 2 19 4" xfId="11363" xr:uid="{00000000-0005-0000-0000-0000632C0000}"/>
    <cellStyle name="Normal 2 2 2 2 2 2 19 4 10" xfId="11364" xr:uid="{00000000-0005-0000-0000-0000642C0000}"/>
    <cellStyle name="Normal 2 2 2 2 2 2 19 4 2" xfId="11365" xr:uid="{00000000-0005-0000-0000-0000652C0000}"/>
    <cellStyle name="Normal 2 2 2 2 2 2 19 4 3" xfId="11366" xr:uid="{00000000-0005-0000-0000-0000662C0000}"/>
    <cellStyle name="Normal 2 2 2 2 2 2 19 4 4" xfId="11367" xr:uid="{00000000-0005-0000-0000-0000672C0000}"/>
    <cellStyle name="Normal 2 2 2 2 2 2 19 4 5" xfId="11368" xr:uid="{00000000-0005-0000-0000-0000682C0000}"/>
    <cellStyle name="Normal 2 2 2 2 2 2 19 4 6" xfId="11369" xr:uid="{00000000-0005-0000-0000-0000692C0000}"/>
    <cellStyle name="Normal 2 2 2 2 2 2 19 4 7" xfId="11370" xr:uid="{00000000-0005-0000-0000-00006A2C0000}"/>
    <cellStyle name="Normal 2 2 2 2 2 2 19 4 8" xfId="11371" xr:uid="{00000000-0005-0000-0000-00006B2C0000}"/>
    <cellStyle name="Normal 2 2 2 2 2 2 19 4 9" xfId="11372" xr:uid="{00000000-0005-0000-0000-00006C2C0000}"/>
    <cellStyle name="Normal 2 2 2 2 2 2 19 5" xfId="11373" xr:uid="{00000000-0005-0000-0000-00006D2C0000}"/>
    <cellStyle name="Normal 2 2 2 2 2 2 19 5 10" xfId="11374" xr:uid="{00000000-0005-0000-0000-00006E2C0000}"/>
    <cellStyle name="Normal 2 2 2 2 2 2 19 5 2" xfId="11375" xr:uid="{00000000-0005-0000-0000-00006F2C0000}"/>
    <cellStyle name="Normal 2 2 2 2 2 2 19 5 3" xfId="11376" xr:uid="{00000000-0005-0000-0000-0000702C0000}"/>
    <cellStyle name="Normal 2 2 2 2 2 2 19 5 4" xfId="11377" xr:uid="{00000000-0005-0000-0000-0000712C0000}"/>
    <cellStyle name="Normal 2 2 2 2 2 2 19 5 5" xfId="11378" xr:uid="{00000000-0005-0000-0000-0000722C0000}"/>
    <cellStyle name="Normal 2 2 2 2 2 2 19 5 6" xfId="11379" xr:uid="{00000000-0005-0000-0000-0000732C0000}"/>
    <cellStyle name="Normal 2 2 2 2 2 2 19 5 7" xfId="11380" xr:uid="{00000000-0005-0000-0000-0000742C0000}"/>
    <cellStyle name="Normal 2 2 2 2 2 2 19 5 8" xfId="11381" xr:uid="{00000000-0005-0000-0000-0000752C0000}"/>
    <cellStyle name="Normal 2 2 2 2 2 2 19 5 9" xfId="11382" xr:uid="{00000000-0005-0000-0000-0000762C0000}"/>
    <cellStyle name="Normal 2 2 2 2 2 2 19 6" xfId="11383" xr:uid="{00000000-0005-0000-0000-0000772C0000}"/>
    <cellStyle name="Normal 2 2 2 2 2 2 19 7" xfId="11384" xr:uid="{00000000-0005-0000-0000-0000782C0000}"/>
    <cellStyle name="Normal 2 2 2 2 2 2 19 8" xfId="11385" xr:uid="{00000000-0005-0000-0000-0000792C0000}"/>
    <cellStyle name="Normal 2 2 2 2 2 2 19 9" xfId="11386" xr:uid="{00000000-0005-0000-0000-00007A2C0000}"/>
    <cellStyle name="Normal 2 2 2 2 2 2 2" xfId="11387" xr:uid="{00000000-0005-0000-0000-00007B2C0000}"/>
    <cellStyle name="Normal 2 2 2 2 2 2 2 10" xfId="11388" xr:uid="{00000000-0005-0000-0000-00007C2C0000}"/>
    <cellStyle name="Normal 2 2 2 2 2 2 2 11" xfId="11389" xr:uid="{00000000-0005-0000-0000-00007D2C0000}"/>
    <cellStyle name="Normal 2 2 2 2 2 2 2 12" xfId="11390" xr:uid="{00000000-0005-0000-0000-00007E2C0000}"/>
    <cellStyle name="Normal 2 2 2 2 2 2 2 13" xfId="11391" xr:uid="{00000000-0005-0000-0000-00007F2C0000}"/>
    <cellStyle name="Normal 2 2 2 2 2 2 2 14" xfId="11392" xr:uid="{00000000-0005-0000-0000-0000802C0000}"/>
    <cellStyle name="Normal 2 2 2 2 2 2 2 15" xfId="11393" xr:uid="{00000000-0005-0000-0000-0000812C0000}"/>
    <cellStyle name="Normal 2 2 2 2 2 2 2 16" xfId="11394" xr:uid="{00000000-0005-0000-0000-0000822C0000}"/>
    <cellStyle name="Normal 2 2 2 2 2 2 2 2" xfId="11395" xr:uid="{00000000-0005-0000-0000-0000832C0000}"/>
    <cellStyle name="Normal 2 2 2 2 2 2 2 2 10" xfId="11396" xr:uid="{00000000-0005-0000-0000-0000842C0000}"/>
    <cellStyle name="Normal 2 2 2 2 2 2 2 2 11" xfId="11397" xr:uid="{00000000-0005-0000-0000-0000852C0000}"/>
    <cellStyle name="Normal 2 2 2 2 2 2 2 2 12" xfId="11398" xr:uid="{00000000-0005-0000-0000-0000862C0000}"/>
    <cellStyle name="Normal 2 2 2 2 2 2 2 2 2" xfId="11399" xr:uid="{00000000-0005-0000-0000-0000872C0000}"/>
    <cellStyle name="Normal 2 2 2 2 2 2 2 2 3" xfId="11400" xr:uid="{00000000-0005-0000-0000-0000882C0000}"/>
    <cellStyle name="Normal 2 2 2 2 2 2 2 2 4" xfId="11401" xr:uid="{00000000-0005-0000-0000-0000892C0000}"/>
    <cellStyle name="Normal 2 2 2 2 2 2 2 2 5" xfId="11402" xr:uid="{00000000-0005-0000-0000-00008A2C0000}"/>
    <cellStyle name="Normal 2 2 2 2 2 2 2 2 6" xfId="11403" xr:uid="{00000000-0005-0000-0000-00008B2C0000}"/>
    <cellStyle name="Normal 2 2 2 2 2 2 2 2 7" xfId="11404" xr:uid="{00000000-0005-0000-0000-00008C2C0000}"/>
    <cellStyle name="Normal 2 2 2 2 2 2 2 2 8" xfId="11405" xr:uid="{00000000-0005-0000-0000-00008D2C0000}"/>
    <cellStyle name="Normal 2 2 2 2 2 2 2 2 9" xfId="11406" xr:uid="{00000000-0005-0000-0000-00008E2C0000}"/>
    <cellStyle name="Normal 2 2 2 2 2 2 2 3" xfId="11407" xr:uid="{00000000-0005-0000-0000-00008F2C0000}"/>
    <cellStyle name="Normal 2 2 2 2 2 2 2 3 10" xfId="11408" xr:uid="{00000000-0005-0000-0000-0000902C0000}"/>
    <cellStyle name="Normal 2 2 2 2 2 2 2 3 2" xfId="11409" xr:uid="{00000000-0005-0000-0000-0000912C0000}"/>
    <cellStyle name="Normal 2 2 2 2 2 2 2 3 3" xfId="11410" xr:uid="{00000000-0005-0000-0000-0000922C0000}"/>
    <cellStyle name="Normal 2 2 2 2 2 2 2 3 4" xfId="11411" xr:uid="{00000000-0005-0000-0000-0000932C0000}"/>
    <cellStyle name="Normal 2 2 2 2 2 2 2 3 5" xfId="11412" xr:uid="{00000000-0005-0000-0000-0000942C0000}"/>
    <cellStyle name="Normal 2 2 2 2 2 2 2 3 6" xfId="11413" xr:uid="{00000000-0005-0000-0000-0000952C0000}"/>
    <cellStyle name="Normal 2 2 2 2 2 2 2 3 7" xfId="11414" xr:uid="{00000000-0005-0000-0000-0000962C0000}"/>
    <cellStyle name="Normal 2 2 2 2 2 2 2 3 8" xfId="11415" xr:uid="{00000000-0005-0000-0000-0000972C0000}"/>
    <cellStyle name="Normal 2 2 2 2 2 2 2 3 9" xfId="11416" xr:uid="{00000000-0005-0000-0000-0000982C0000}"/>
    <cellStyle name="Normal 2 2 2 2 2 2 2 4" xfId="11417" xr:uid="{00000000-0005-0000-0000-0000992C0000}"/>
    <cellStyle name="Normal 2 2 2 2 2 2 2 4 10" xfId="11418" xr:uid="{00000000-0005-0000-0000-00009A2C0000}"/>
    <cellStyle name="Normal 2 2 2 2 2 2 2 4 2" xfId="11419" xr:uid="{00000000-0005-0000-0000-00009B2C0000}"/>
    <cellStyle name="Normal 2 2 2 2 2 2 2 4 3" xfId="11420" xr:uid="{00000000-0005-0000-0000-00009C2C0000}"/>
    <cellStyle name="Normal 2 2 2 2 2 2 2 4 4" xfId="11421" xr:uid="{00000000-0005-0000-0000-00009D2C0000}"/>
    <cellStyle name="Normal 2 2 2 2 2 2 2 4 5" xfId="11422" xr:uid="{00000000-0005-0000-0000-00009E2C0000}"/>
    <cellStyle name="Normal 2 2 2 2 2 2 2 4 6" xfId="11423" xr:uid="{00000000-0005-0000-0000-00009F2C0000}"/>
    <cellStyle name="Normal 2 2 2 2 2 2 2 4 7" xfId="11424" xr:uid="{00000000-0005-0000-0000-0000A02C0000}"/>
    <cellStyle name="Normal 2 2 2 2 2 2 2 4 8" xfId="11425" xr:uid="{00000000-0005-0000-0000-0000A12C0000}"/>
    <cellStyle name="Normal 2 2 2 2 2 2 2 4 9" xfId="11426" xr:uid="{00000000-0005-0000-0000-0000A22C0000}"/>
    <cellStyle name="Normal 2 2 2 2 2 2 2 5" xfId="11427" xr:uid="{00000000-0005-0000-0000-0000A32C0000}"/>
    <cellStyle name="Normal 2 2 2 2 2 2 2 5 10" xfId="11428" xr:uid="{00000000-0005-0000-0000-0000A42C0000}"/>
    <cellStyle name="Normal 2 2 2 2 2 2 2 5 2" xfId="11429" xr:uid="{00000000-0005-0000-0000-0000A52C0000}"/>
    <cellStyle name="Normal 2 2 2 2 2 2 2 5 3" xfId="11430" xr:uid="{00000000-0005-0000-0000-0000A62C0000}"/>
    <cellStyle name="Normal 2 2 2 2 2 2 2 5 4" xfId="11431" xr:uid="{00000000-0005-0000-0000-0000A72C0000}"/>
    <cellStyle name="Normal 2 2 2 2 2 2 2 5 5" xfId="11432" xr:uid="{00000000-0005-0000-0000-0000A82C0000}"/>
    <cellStyle name="Normal 2 2 2 2 2 2 2 5 6" xfId="11433" xr:uid="{00000000-0005-0000-0000-0000A92C0000}"/>
    <cellStyle name="Normal 2 2 2 2 2 2 2 5 7" xfId="11434" xr:uid="{00000000-0005-0000-0000-0000AA2C0000}"/>
    <cellStyle name="Normal 2 2 2 2 2 2 2 5 8" xfId="11435" xr:uid="{00000000-0005-0000-0000-0000AB2C0000}"/>
    <cellStyle name="Normal 2 2 2 2 2 2 2 5 9" xfId="11436" xr:uid="{00000000-0005-0000-0000-0000AC2C0000}"/>
    <cellStyle name="Normal 2 2 2 2 2 2 2 6" xfId="11437" xr:uid="{00000000-0005-0000-0000-0000AD2C0000}"/>
    <cellStyle name="Normal 2 2 2 2 2 2 2 7" xfId="11438" xr:uid="{00000000-0005-0000-0000-0000AE2C0000}"/>
    <cellStyle name="Normal 2 2 2 2 2 2 2 8" xfId="11439" xr:uid="{00000000-0005-0000-0000-0000AF2C0000}"/>
    <cellStyle name="Normal 2 2 2 2 2 2 2 9" xfId="11440" xr:uid="{00000000-0005-0000-0000-0000B02C0000}"/>
    <cellStyle name="Normal 2 2 2 2 2 2 20" xfId="11441" xr:uid="{00000000-0005-0000-0000-0000B12C0000}"/>
    <cellStyle name="Normal 2 2 2 2 2 2 20 10" xfId="11442" xr:uid="{00000000-0005-0000-0000-0000B22C0000}"/>
    <cellStyle name="Normal 2 2 2 2 2 2 20 11" xfId="11443" xr:uid="{00000000-0005-0000-0000-0000B32C0000}"/>
    <cellStyle name="Normal 2 2 2 2 2 2 20 12" xfId="11444" xr:uid="{00000000-0005-0000-0000-0000B42C0000}"/>
    <cellStyle name="Normal 2 2 2 2 2 2 20 13" xfId="11445" xr:uid="{00000000-0005-0000-0000-0000B52C0000}"/>
    <cellStyle name="Normal 2 2 2 2 2 2 20 14" xfId="11446" xr:uid="{00000000-0005-0000-0000-0000B62C0000}"/>
    <cellStyle name="Normal 2 2 2 2 2 2 20 2" xfId="11447" xr:uid="{00000000-0005-0000-0000-0000B72C0000}"/>
    <cellStyle name="Normal 2 2 2 2 2 2 20 2 10" xfId="11448" xr:uid="{00000000-0005-0000-0000-0000B82C0000}"/>
    <cellStyle name="Normal 2 2 2 2 2 2 20 2 2" xfId="11449" xr:uid="{00000000-0005-0000-0000-0000B92C0000}"/>
    <cellStyle name="Normal 2 2 2 2 2 2 20 2 3" xfId="11450" xr:uid="{00000000-0005-0000-0000-0000BA2C0000}"/>
    <cellStyle name="Normal 2 2 2 2 2 2 20 2 4" xfId="11451" xr:uid="{00000000-0005-0000-0000-0000BB2C0000}"/>
    <cellStyle name="Normal 2 2 2 2 2 2 20 2 5" xfId="11452" xr:uid="{00000000-0005-0000-0000-0000BC2C0000}"/>
    <cellStyle name="Normal 2 2 2 2 2 2 20 2 6" xfId="11453" xr:uid="{00000000-0005-0000-0000-0000BD2C0000}"/>
    <cellStyle name="Normal 2 2 2 2 2 2 20 2 7" xfId="11454" xr:uid="{00000000-0005-0000-0000-0000BE2C0000}"/>
    <cellStyle name="Normal 2 2 2 2 2 2 20 2 8" xfId="11455" xr:uid="{00000000-0005-0000-0000-0000BF2C0000}"/>
    <cellStyle name="Normal 2 2 2 2 2 2 20 2 9" xfId="11456" xr:uid="{00000000-0005-0000-0000-0000C02C0000}"/>
    <cellStyle name="Normal 2 2 2 2 2 2 20 3" xfId="11457" xr:uid="{00000000-0005-0000-0000-0000C12C0000}"/>
    <cellStyle name="Normal 2 2 2 2 2 2 20 3 10" xfId="11458" xr:uid="{00000000-0005-0000-0000-0000C22C0000}"/>
    <cellStyle name="Normal 2 2 2 2 2 2 20 3 2" xfId="11459" xr:uid="{00000000-0005-0000-0000-0000C32C0000}"/>
    <cellStyle name="Normal 2 2 2 2 2 2 20 3 3" xfId="11460" xr:uid="{00000000-0005-0000-0000-0000C42C0000}"/>
    <cellStyle name="Normal 2 2 2 2 2 2 20 3 4" xfId="11461" xr:uid="{00000000-0005-0000-0000-0000C52C0000}"/>
    <cellStyle name="Normal 2 2 2 2 2 2 20 3 5" xfId="11462" xr:uid="{00000000-0005-0000-0000-0000C62C0000}"/>
    <cellStyle name="Normal 2 2 2 2 2 2 20 3 6" xfId="11463" xr:uid="{00000000-0005-0000-0000-0000C72C0000}"/>
    <cellStyle name="Normal 2 2 2 2 2 2 20 3 7" xfId="11464" xr:uid="{00000000-0005-0000-0000-0000C82C0000}"/>
    <cellStyle name="Normal 2 2 2 2 2 2 20 3 8" xfId="11465" xr:uid="{00000000-0005-0000-0000-0000C92C0000}"/>
    <cellStyle name="Normal 2 2 2 2 2 2 20 3 9" xfId="11466" xr:uid="{00000000-0005-0000-0000-0000CA2C0000}"/>
    <cellStyle name="Normal 2 2 2 2 2 2 20 4" xfId="11467" xr:uid="{00000000-0005-0000-0000-0000CB2C0000}"/>
    <cellStyle name="Normal 2 2 2 2 2 2 20 4 10" xfId="11468" xr:uid="{00000000-0005-0000-0000-0000CC2C0000}"/>
    <cellStyle name="Normal 2 2 2 2 2 2 20 4 2" xfId="11469" xr:uid="{00000000-0005-0000-0000-0000CD2C0000}"/>
    <cellStyle name="Normal 2 2 2 2 2 2 20 4 3" xfId="11470" xr:uid="{00000000-0005-0000-0000-0000CE2C0000}"/>
    <cellStyle name="Normal 2 2 2 2 2 2 20 4 4" xfId="11471" xr:uid="{00000000-0005-0000-0000-0000CF2C0000}"/>
    <cellStyle name="Normal 2 2 2 2 2 2 20 4 5" xfId="11472" xr:uid="{00000000-0005-0000-0000-0000D02C0000}"/>
    <cellStyle name="Normal 2 2 2 2 2 2 20 4 6" xfId="11473" xr:uid="{00000000-0005-0000-0000-0000D12C0000}"/>
    <cellStyle name="Normal 2 2 2 2 2 2 20 4 7" xfId="11474" xr:uid="{00000000-0005-0000-0000-0000D22C0000}"/>
    <cellStyle name="Normal 2 2 2 2 2 2 20 4 8" xfId="11475" xr:uid="{00000000-0005-0000-0000-0000D32C0000}"/>
    <cellStyle name="Normal 2 2 2 2 2 2 20 4 9" xfId="11476" xr:uid="{00000000-0005-0000-0000-0000D42C0000}"/>
    <cellStyle name="Normal 2 2 2 2 2 2 20 5" xfId="11477" xr:uid="{00000000-0005-0000-0000-0000D52C0000}"/>
    <cellStyle name="Normal 2 2 2 2 2 2 20 5 10" xfId="11478" xr:uid="{00000000-0005-0000-0000-0000D62C0000}"/>
    <cellStyle name="Normal 2 2 2 2 2 2 20 5 2" xfId="11479" xr:uid="{00000000-0005-0000-0000-0000D72C0000}"/>
    <cellStyle name="Normal 2 2 2 2 2 2 20 5 3" xfId="11480" xr:uid="{00000000-0005-0000-0000-0000D82C0000}"/>
    <cellStyle name="Normal 2 2 2 2 2 2 20 5 4" xfId="11481" xr:uid="{00000000-0005-0000-0000-0000D92C0000}"/>
    <cellStyle name="Normal 2 2 2 2 2 2 20 5 5" xfId="11482" xr:uid="{00000000-0005-0000-0000-0000DA2C0000}"/>
    <cellStyle name="Normal 2 2 2 2 2 2 20 5 6" xfId="11483" xr:uid="{00000000-0005-0000-0000-0000DB2C0000}"/>
    <cellStyle name="Normal 2 2 2 2 2 2 20 5 7" xfId="11484" xr:uid="{00000000-0005-0000-0000-0000DC2C0000}"/>
    <cellStyle name="Normal 2 2 2 2 2 2 20 5 8" xfId="11485" xr:uid="{00000000-0005-0000-0000-0000DD2C0000}"/>
    <cellStyle name="Normal 2 2 2 2 2 2 20 5 9" xfId="11486" xr:uid="{00000000-0005-0000-0000-0000DE2C0000}"/>
    <cellStyle name="Normal 2 2 2 2 2 2 20 6" xfId="11487" xr:uid="{00000000-0005-0000-0000-0000DF2C0000}"/>
    <cellStyle name="Normal 2 2 2 2 2 2 20 7" xfId="11488" xr:uid="{00000000-0005-0000-0000-0000E02C0000}"/>
    <cellStyle name="Normal 2 2 2 2 2 2 20 8" xfId="11489" xr:uid="{00000000-0005-0000-0000-0000E12C0000}"/>
    <cellStyle name="Normal 2 2 2 2 2 2 20 9" xfId="11490" xr:uid="{00000000-0005-0000-0000-0000E22C0000}"/>
    <cellStyle name="Normal 2 2 2 2 2 2 21" xfId="11491" xr:uid="{00000000-0005-0000-0000-0000E32C0000}"/>
    <cellStyle name="Normal 2 2 2 2 2 2 21 10" xfId="11492" xr:uid="{00000000-0005-0000-0000-0000E42C0000}"/>
    <cellStyle name="Normal 2 2 2 2 2 2 21 11" xfId="11493" xr:uid="{00000000-0005-0000-0000-0000E52C0000}"/>
    <cellStyle name="Normal 2 2 2 2 2 2 21 12" xfId="11494" xr:uid="{00000000-0005-0000-0000-0000E62C0000}"/>
    <cellStyle name="Normal 2 2 2 2 2 2 21 13" xfId="11495" xr:uid="{00000000-0005-0000-0000-0000E72C0000}"/>
    <cellStyle name="Normal 2 2 2 2 2 2 21 14" xfId="11496" xr:uid="{00000000-0005-0000-0000-0000E82C0000}"/>
    <cellStyle name="Normal 2 2 2 2 2 2 21 2" xfId="11497" xr:uid="{00000000-0005-0000-0000-0000E92C0000}"/>
    <cellStyle name="Normal 2 2 2 2 2 2 21 2 10" xfId="11498" xr:uid="{00000000-0005-0000-0000-0000EA2C0000}"/>
    <cellStyle name="Normal 2 2 2 2 2 2 21 2 2" xfId="11499" xr:uid="{00000000-0005-0000-0000-0000EB2C0000}"/>
    <cellStyle name="Normal 2 2 2 2 2 2 21 2 3" xfId="11500" xr:uid="{00000000-0005-0000-0000-0000EC2C0000}"/>
    <cellStyle name="Normal 2 2 2 2 2 2 21 2 4" xfId="11501" xr:uid="{00000000-0005-0000-0000-0000ED2C0000}"/>
    <cellStyle name="Normal 2 2 2 2 2 2 21 2 5" xfId="11502" xr:uid="{00000000-0005-0000-0000-0000EE2C0000}"/>
    <cellStyle name="Normal 2 2 2 2 2 2 21 2 6" xfId="11503" xr:uid="{00000000-0005-0000-0000-0000EF2C0000}"/>
    <cellStyle name="Normal 2 2 2 2 2 2 21 2 7" xfId="11504" xr:uid="{00000000-0005-0000-0000-0000F02C0000}"/>
    <cellStyle name="Normal 2 2 2 2 2 2 21 2 8" xfId="11505" xr:uid="{00000000-0005-0000-0000-0000F12C0000}"/>
    <cellStyle name="Normal 2 2 2 2 2 2 21 2 9" xfId="11506" xr:uid="{00000000-0005-0000-0000-0000F22C0000}"/>
    <cellStyle name="Normal 2 2 2 2 2 2 21 3" xfId="11507" xr:uid="{00000000-0005-0000-0000-0000F32C0000}"/>
    <cellStyle name="Normal 2 2 2 2 2 2 21 3 10" xfId="11508" xr:uid="{00000000-0005-0000-0000-0000F42C0000}"/>
    <cellStyle name="Normal 2 2 2 2 2 2 21 3 2" xfId="11509" xr:uid="{00000000-0005-0000-0000-0000F52C0000}"/>
    <cellStyle name="Normal 2 2 2 2 2 2 21 3 3" xfId="11510" xr:uid="{00000000-0005-0000-0000-0000F62C0000}"/>
    <cellStyle name="Normal 2 2 2 2 2 2 21 3 4" xfId="11511" xr:uid="{00000000-0005-0000-0000-0000F72C0000}"/>
    <cellStyle name="Normal 2 2 2 2 2 2 21 3 5" xfId="11512" xr:uid="{00000000-0005-0000-0000-0000F82C0000}"/>
    <cellStyle name="Normal 2 2 2 2 2 2 21 3 6" xfId="11513" xr:uid="{00000000-0005-0000-0000-0000F92C0000}"/>
    <cellStyle name="Normal 2 2 2 2 2 2 21 3 7" xfId="11514" xr:uid="{00000000-0005-0000-0000-0000FA2C0000}"/>
    <cellStyle name="Normal 2 2 2 2 2 2 21 3 8" xfId="11515" xr:uid="{00000000-0005-0000-0000-0000FB2C0000}"/>
    <cellStyle name="Normal 2 2 2 2 2 2 21 3 9" xfId="11516" xr:uid="{00000000-0005-0000-0000-0000FC2C0000}"/>
    <cellStyle name="Normal 2 2 2 2 2 2 21 4" xfId="11517" xr:uid="{00000000-0005-0000-0000-0000FD2C0000}"/>
    <cellStyle name="Normal 2 2 2 2 2 2 21 4 10" xfId="11518" xr:uid="{00000000-0005-0000-0000-0000FE2C0000}"/>
    <cellStyle name="Normal 2 2 2 2 2 2 21 4 2" xfId="11519" xr:uid="{00000000-0005-0000-0000-0000FF2C0000}"/>
    <cellStyle name="Normal 2 2 2 2 2 2 21 4 3" xfId="11520" xr:uid="{00000000-0005-0000-0000-0000002D0000}"/>
    <cellStyle name="Normal 2 2 2 2 2 2 21 4 4" xfId="11521" xr:uid="{00000000-0005-0000-0000-0000012D0000}"/>
    <cellStyle name="Normal 2 2 2 2 2 2 21 4 5" xfId="11522" xr:uid="{00000000-0005-0000-0000-0000022D0000}"/>
    <cellStyle name="Normal 2 2 2 2 2 2 21 4 6" xfId="11523" xr:uid="{00000000-0005-0000-0000-0000032D0000}"/>
    <cellStyle name="Normal 2 2 2 2 2 2 21 4 7" xfId="11524" xr:uid="{00000000-0005-0000-0000-0000042D0000}"/>
    <cellStyle name="Normal 2 2 2 2 2 2 21 4 8" xfId="11525" xr:uid="{00000000-0005-0000-0000-0000052D0000}"/>
    <cellStyle name="Normal 2 2 2 2 2 2 21 4 9" xfId="11526" xr:uid="{00000000-0005-0000-0000-0000062D0000}"/>
    <cellStyle name="Normal 2 2 2 2 2 2 21 5" xfId="11527" xr:uid="{00000000-0005-0000-0000-0000072D0000}"/>
    <cellStyle name="Normal 2 2 2 2 2 2 21 5 10" xfId="11528" xr:uid="{00000000-0005-0000-0000-0000082D0000}"/>
    <cellStyle name="Normal 2 2 2 2 2 2 21 5 2" xfId="11529" xr:uid="{00000000-0005-0000-0000-0000092D0000}"/>
    <cellStyle name="Normal 2 2 2 2 2 2 21 5 3" xfId="11530" xr:uid="{00000000-0005-0000-0000-00000A2D0000}"/>
    <cellStyle name="Normal 2 2 2 2 2 2 21 5 4" xfId="11531" xr:uid="{00000000-0005-0000-0000-00000B2D0000}"/>
    <cellStyle name="Normal 2 2 2 2 2 2 21 5 5" xfId="11532" xr:uid="{00000000-0005-0000-0000-00000C2D0000}"/>
    <cellStyle name="Normal 2 2 2 2 2 2 21 5 6" xfId="11533" xr:uid="{00000000-0005-0000-0000-00000D2D0000}"/>
    <cellStyle name="Normal 2 2 2 2 2 2 21 5 7" xfId="11534" xr:uid="{00000000-0005-0000-0000-00000E2D0000}"/>
    <cellStyle name="Normal 2 2 2 2 2 2 21 5 8" xfId="11535" xr:uid="{00000000-0005-0000-0000-00000F2D0000}"/>
    <cellStyle name="Normal 2 2 2 2 2 2 21 5 9" xfId="11536" xr:uid="{00000000-0005-0000-0000-0000102D0000}"/>
    <cellStyle name="Normal 2 2 2 2 2 2 21 6" xfId="11537" xr:uid="{00000000-0005-0000-0000-0000112D0000}"/>
    <cellStyle name="Normal 2 2 2 2 2 2 21 7" xfId="11538" xr:uid="{00000000-0005-0000-0000-0000122D0000}"/>
    <cellStyle name="Normal 2 2 2 2 2 2 21 8" xfId="11539" xr:uid="{00000000-0005-0000-0000-0000132D0000}"/>
    <cellStyle name="Normal 2 2 2 2 2 2 21 9" xfId="11540" xr:uid="{00000000-0005-0000-0000-0000142D0000}"/>
    <cellStyle name="Normal 2 2 2 2 2 2 22" xfId="11541" xr:uid="{00000000-0005-0000-0000-0000152D0000}"/>
    <cellStyle name="Normal 2 2 2 2 2 2 22 10" xfId="11542" xr:uid="{00000000-0005-0000-0000-0000162D0000}"/>
    <cellStyle name="Normal 2 2 2 2 2 2 22 11" xfId="11543" xr:uid="{00000000-0005-0000-0000-0000172D0000}"/>
    <cellStyle name="Normal 2 2 2 2 2 2 22 12" xfId="11544" xr:uid="{00000000-0005-0000-0000-0000182D0000}"/>
    <cellStyle name="Normal 2 2 2 2 2 2 22 13" xfId="11545" xr:uid="{00000000-0005-0000-0000-0000192D0000}"/>
    <cellStyle name="Normal 2 2 2 2 2 2 22 14" xfId="11546" xr:uid="{00000000-0005-0000-0000-00001A2D0000}"/>
    <cellStyle name="Normal 2 2 2 2 2 2 22 2" xfId="11547" xr:uid="{00000000-0005-0000-0000-00001B2D0000}"/>
    <cellStyle name="Normal 2 2 2 2 2 2 22 2 10" xfId="11548" xr:uid="{00000000-0005-0000-0000-00001C2D0000}"/>
    <cellStyle name="Normal 2 2 2 2 2 2 22 2 2" xfId="11549" xr:uid="{00000000-0005-0000-0000-00001D2D0000}"/>
    <cellStyle name="Normal 2 2 2 2 2 2 22 2 3" xfId="11550" xr:uid="{00000000-0005-0000-0000-00001E2D0000}"/>
    <cellStyle name="Normal 2 2 2 2 2 2 22 2 4" xfId="11551" xr:uid="{00000000-0005-0000-0000-00001F2D0000}"/>
    <cellStyle name="Normal 2 2 2 2 2 2 22 2 5" xfId="11552" xr:uid="{00000000-0005-0000-0000-0000202D0000}"/>
    <cellStyle name="Normal 2 2 2 2 2 2 22 2 6" xfId="11553" xr:uid="{00000000-0005-0000-0000-0000212D0000}"/>
    <cellStyle name="Normal 2 2 2 2 2 2 22 2 7" xfId="11554" xr:uid="{00000000-0005-0000-0000-0000222D0000}"/>
    <cellStyle name="Normal 2 2 2 2 2 2 22 2 8" xfId="11555" xr:uid="{00000000-0005-0000-0000-0000232D0000}"/>
    <cellStyle name="Normal 2 2 2 2 2 2 22 2 9" xfId="11556" xr:uid="{00000000-0005-0000-0000-0000242D0000}"/>
    <cellStyle name="Normal 2 2 2 2 2 2 22 3" xfId="11557" xr:uid="{00000000-0005-0000-0000-0000252D0000}"/>
    <cellStyle name="Normal 2 2 2 2 2 2 22 3 10" xfId="11558" xr:uid="{00000000-0005-0000-0000-0000262D0000}"/>
    <cellStyle name="Normal 2 2 2 2 2 2 22 3 2" xfId="11559" xr:uid="{00000000-0005-0000-0000-0000272D0000}"/>
    <cellStyle name="Normal 2 2 2 2 2 2 22 3 3" xfId="11560" xr:uid="{00000000-0005-0000-0000-0000282D0000}"/>
    <cellStyle name="Normal 2 2 2 2 2 2 22 3 4" xfId="11561" xr:uid="{00000000-0005-0000-0000-0000292D0000}"/>
    <cellStyle name="Normal 2 2 2 2 2 2 22 3 5" xfId="11562" xr:uid="{00000000-0005-0000-0000-00002A2D0000}"/>
    <cellStyle name="Normal 2 2 2 2 2 2 22 3 6" xfId="11563" xr:uid="{00000000-0005-0000-0000-00002B2D0000}"/>
    <cellStyle name="Normal 2 2 2 2 2 2 22 3 7" xfId="11564" xr:uid="{00000000-0005-0000-0000-00002C2D0000}"/>
    <cellStyle name="Normal 2 2 2 2 2 2 22 3 8" xfId="11565" xr:uid="{00000000-0005-0000-0000-00002D2D0000}"/>
    <cellStyle name="Normal 2 2 2 2 2 2 22 3 9" xfId="11566" xr:uid="{00000000-0005-0000-0000-00002E2D0000}"/>
    <cellStyle name="Normal 2 2 2 2 2 2 22 4" xfId="11567" xr:uid="{00000000-0005-0000-0000-00002F2D0000}"/>
    <cellStyle name="Normal 2 2 2 2 2 2 22 4 10" xfId="11568" xr:uid="{00000000-0005-0000-0000-0000302D0000}"/>
    <cellStyle name="Normal 2 2 2 2 2 2 22 4 2" xfId="11569" xr:uid="{00000000-0005-0000-0000-0000312D0000}"/>
    <cellStyle name="Normal 2 2 2 2 2 2 22 4 3" xfId="11570" xr:uid="{00000000-0005-0000-0000-0000322D0000}"/>
    <cellStyle name="Normal 2 2 2 2 2 2 22 4 4" xfId="11571" xr:uid="{00000000-0005-0000-0000-0000332D0000}"/>
    <cellStyle name="Normal 2 2 2 2 2 2 22 4 5" xfId="11572" xr:uid="{00000000-0005-0000-0000-0000342D0000}"/>
    <cellStyle name="Normal 2 2 2 2 2 2 22 4 6" xfId="11573" xr:uid="{00000000-0005-0000-0000-0000352D0000}"/>
    <cellStyle name="Normal 2 2 2 2 2 2 22 4 7" xfId="11574" xr:uid="{00000000-0005-0000-0000-0000362D0000}"/>
    <cellStyle name="Normal 2 2 2 2 2 2 22 4 8" xfId="11575" xr:uid="{00000000-0005-0000-0000-0000372D0000}"/>
    <cellStyle name="Normal 2 2 2 2 2 2 22 4 9" xfId="11576" xr:uid="{00000000-0005-0000-0000-0000382D0000}"/>
    <cellStyle name="Normal 2 2 2 2 2 2 22 5" xfId="11577" xr:uid="{00000000-0005-0000-0000-0000392D0000}"/>
    <cellStyle name="Normal 2 2 2 2 2 2 22 5 10" xfId="11578" xr:uid="{00000000-0005-0000-0000-00003A2D0000}"/>
    <cellStyle name="Normal 2 2 2 2 2 2 22 5 2" xfId="11579" xr:uid="{00000000-0005-0000-0000-00003B2D0000}"/>
    <cellStyle name="Normal 2 2 2 2 2 2 22 5 3" xfId="11580" xr:uid="{00000000-0005-0000-0000-00003C2D0000}"/>
    <cellStyle name="Normal 2 2 2 2 2 2 22 5 4" xfId="11581" xr:uid="{00000000-0005-0000-0000-00003D2D0000}"/>
    <cellStyle name="Normal 2 2 2 2 2 2 22 5 5" xfId="11582" xr:uid="{00000000-0005-0000-0000-00003E2D0000}"/>
    <cellStyle name="Normal 2 2 2 2 2 2 22 5 6" xfId="11583" xr:uid="{00000000-0005-0000-0000-00003F2D0000}"/>
    <cellStyle name="Normal 2 2 2 2 2 2 22 5 7" xfId="11584" xr:uid="{00000000-0005-0000-0000-0000402D0000}"/>
    <cellStyle name="Normal 2 2 2 2 2 2 22 5 8" xfId="11585" xr:uid="{00000000-0005-0000-0000-0000412D0000}"/>
    <cellStyle name="Normal 2 2 2 2 2 2 22 5 9" xfId="11586" xr:uid="{00000000-0005-0000-0000-0000422D0000}"/>
    <cellStyle name="Normal 2 2 2 2 2 2 22 6" xfId="11587" xr:uid="{00000000-0005-0000-0000-0000432D0000}"/>
    <cellStyle name="Normal 2 2 2 2 2 2 22 7" xfId="11588" xr:uid="{00000000-0005-0000-0000-0000442D0000}"/>
    <cellStyle name="Normal 2 2 2 2 2 2 22 8" xfId="11589" xr:uid="{00000000-0005-0000-0000-0000452D0000}"/>
    <cellStyle name="Normal 2 2 2 2 2 2 22 9" xfId="11590" xr:uid="{00000000-0005-0000-0000-0000462D0000}"/>
    <cellStyle name="Normal 2 2 2 2 2 2 23" xfId="11591" xr:uid="{00000000-0005-0000-0000-0000472D0000}"/>
    <cellStyle name="Normal 2 2 2 2 2 2 23 10" xfId="11592" xr:uid="{00000000-0005-0000-0000-0000482D0000}"/>
    <cellStyle name="Normal 2 2 2 2 2 2 23 11" xfId="11593" xr:uid="{00000000-0005-0000-0000-0000492D0000}"/>
    <cellStyle name="Normal 2 2 2 2 2 2 23 12" xfId="11594" xr:uid="{00000000-0005-0000-0000-00004A2D0000}"/>
    <cellStyle name="Normal 2 2 2 2 2 2 23 13" xfId="11595" xr:uid="{00000000-0005-0000-0000-00004B2D0000}"/>
    <cellStyle name="Normal 2 2 2 2 2 2 23 14" xfId="11596" xr:uid="{00000000-0005-0000-0000-00004C2D0000}"/>
    <cellStyle name="Normal 2 2 2 2 2 2 23 2" xfId="11597" xr:uid="{00000000-0005-0000-0000-00004D2D0000}"/>
    <cellStyle name="Normal 2 2 2 2 2 2 23 2 10" xfId="11598" xr:uid="{00000000-0005-0000-0000-00004E2D0000}"/>
    <cellStyle name="Normal 2 2 2 2 2 2 23 2 2" xfId="11599" xr:uid="{00000000-0005-0000-0000-00004F2D0000}"/>
    <cellStyle name="Normal 2 2 2 2 2 2 23 2 3" xfId="11600" xr:uid="{00000000-0005-0000-0000-0000502D0000}"/>
    <cellStyle name="Normal 2 2 2 2 2 2 23 2 4" xfId="11601" xr:uid="{00000000-0005-0000-0000-0000512D0000}"/>
    <cellStyle name="Normal 2 2 2 2 2 2 23 2 5" xfId="11602" xr:uid="{00000000-0005-0000-0000-0000522D0000}"/>
    <cellStyle name="Normal 2 2 2 2 2 2 23 2 6" xfId="11603" xr:uid="{00000000-0005-0000-0000-0000532D0000}"/>
    <cellStyle name="Normal 2 2 2 2 2 2 23 2 7" xfId="11604" xr:uid="{00000000-0005-0000-0000-0000542D0000}"/>
    <cellStyle name="Normal 2 2 2 2 2 2 23 2 8" xfId="11605" xr:uid="{00000000-0005-0000-0000-0000552D0000}"/>
    <cellStyle name="Normal 2 2 2 2 2 2 23 2 9" xfId="11606" xr:uid="{00000000-0005-0000-0000-0000562D0000}"/>
    <cellStyle name="Normal 2 2 2 2 2 2 23 3" xfId="11607" xr:uid="{00000000-0005-0000-0000-0000572D0000}"/>
    <cellStyle name="Normal 2 2 2 2 2 2 23 3 10" xfId="11608" xr:uid="{00000000-0005-0000-0000-0000582D0000}"/>
    <cellStyle name="Normal 2 2 2 2 2 2 23 3 2" xfId="11609" xr:uid="{00000000-0005-0000-0000-0000592D0000}"/>
    <cellStyle name="Normal 2 2 2 2 2 2 23 3 3" xfId="11610" xr:uid="{00000000-0005-0000-0000-00005A2D0000}"/>
    <cellStyle name="Normal 2 2 2 2 2 2 23 3 4" xfId="11611" xr:uid="{00000000-0005-0000-0000-00005B2D0000}"/>
    <cellStyle name="Normal 2 2 2 2 2 2 23 3 5" xfId="11612" xr:uid="{00000000-0005-0000-0000-00005C2D0000}"/>
    <cellStyle name="Normal 2 2 2 2 2 2 23 3 6" xfId="11613" xr:uid="{00000000-0005-0000-0000-00005D2D0000}"/>
    <cellStyle name="Normal 2 2 2 2 2 2 23 3 7" xfId="11614" xr:uid="{00000000-0005-0000-0000-00005E2D0000}"/>
    <cellStyle name="Normal 2 2 2 2 2 2 23 3 8" xfId="11615" xr:uid="{00000000-0005-0000-0000-00005F2D0000}"/>
    <cellStyle name="Normal 2 2 2 2 2 2 23 3 9" xfId="11616" xr:uid="{00000000-0005-0000-0000-0000602D0000}"/>
    <cellStyle name="Normal 2 2 2 2 2 2 23 4" xfId="11617" xr:uid="{00000000-0005-0000-0000-0000612D0000}"/>
    <cellStyle name="Normal 2 2 2 2 2 2 23 4 10" xfId="11618" xr:uid="{00000000-0005-0000-0000-0000622D0000}"/>
    <cellStyle name="Normal 2 2 2 2 2 2 23 4 2" xfId="11619" xr:uid="{00000000-0005-0000-0000-0000632D0000}"/>
    <cellStyle name="Normal 2 2 2 2 2 2 23 4 3" xfId="11620" xr:uid="{00000000-0005-0000-0000-0000642D0000}"/>
    <cellStyle name="Normal 2 2 2 2 2 2 23 4 4" xfId="11621" xr:uid="{00000000-0005-0000-0000-0000652D0000}"/>
    <cellStyle name="Normal 2 2 2 2 2 2 23 4 5" xfId="11622" xr:uid="{00000000-0005-0000-0000-0000662D0000}"/>
    <cellStyle name="Normal 2 2 2 2 2 2 23 4 6" xfId="11623" xr:uid="{00000000-0005-0000-0000-0000672D0000}"/>
    <cellStyle name="Normal 2 2 2 2 2 2 23 4 7" xfId="11624" xr:uid="{00000000-0005-0000-0000-0000682D0000}"/>
    <cellStyle name="Normal 2 2 2 2 2 2 23 4 8" xfId="11625" xr:uid="{00000000-0005-0000-0000-0000692D0000}"/>
    <cellStyle name="Normal 2 2 2 2 2 2 23 4 9" xfId="11626" xr:uid="{00000000-0005-0000-0000-00006A2D0000}"/>
    <cellStyle name="Normal 2 2 2 2 2 2 23 5" xfId="11627" xr:uid="{00000000-0005-0000-0000-00006B2D0000}"/>
    <cellStyle name="Normal 2 2 2 2 2 2 23 5 10" xfId="11628" xr:uid="{00000000-0005-0000-0000-00006C2D0000}"/>
    <cellStyle name="Normal 2 2 2 2 2 2 23 5 2" xfId="11629" xr:uid="{00000000-0005-0000-0000-00006D2D0000}"/>
    <cellStyle name="Normal 2 2 2 2 2 2 23 5 3" xfId="11630" xr:uid="{00000000-0005-0000-0000-00006E2D0000}"/>
    <cellStyle name="Normal 2 2 2 2 2 2 23 5 4" xfId="11631" xr:uid="{00000000-0005-0000-0000-00006F2D0000}"/>
    <cellStyle name="Normal 2 2 2 2 2 2 23 5 5" xfId="11632" xr:uid="{00000000-0005-0000-0000-0000702D0000}"/>
    <cellStyle name="Normal 2 2 2 2 2 2 23 5 6" xfId="11633" xr:uid="{00000000-0005-0000-0000-0000712D0000}"/>
    <cellStyle name="Normal 2 2 2 2 2 2 23 5 7" xfId="11634" xr:uid="{00000000-0005-0000-0000-0000722D0000}"/>
    <cellStyle name="Normal 2 2 2 2 2 2 23 5 8" xfId="11635" xr:uid="{00000000-0005-0000-0000-0000732D0000}"/>
    <cellStyle name="Normal 2 2 2 2 2 2 23 5 9" xfId="11636" xr:uid="{00000000-0005-0000-0000-0000742D0000}"/>
    <cellStyle name="Normal 2 2 2 2 2 2 23 6" xfId="11637" xr:uid="{00000000-0005-0000-0000-0000752D0000}"/>
    <cellStyle name="Normal 2 2 2 2 2 2 23 7" xfId="11638" xr:uid="{00000000-0005-0000-0000-0000762D0000}"/>
    <cellStyle name="Normal 2 2 2 2 2 2 23 8" xfId="11639" xr:uid="{00000000-0005-0000-0000-0000772D0000}"/>
    <cellStyle name="Normal 2 2 2 2 2 2 23 9" xfId="11640" xr:uid="{00000000-0005-0000-0000-0000782D0000}"/>
    <cellStyle name="Normal 2 2 2 2 2 2 24" xfId="11641" xr:uid="{00000000-0005-0000-0000-0000792D0000}"/>
    <cellStyle name="Normal 2 2 2 2 2 2 24 10" xfId="11642" xr:uid="{00000000-0005-0000-0000-00007A2D0000}"/>
    <cellStyle name="Normal 2 2 2 2 2 2 24 11" xfId="11643" xr:uid="{00000000-0005-0000-0000-00007B2D0000}"/>
    <cellStyle name="Normal 2 2 2 2 2 2 24 12" xfId="11644" xr:uid="{00000000-0005-0000-0000-00007C2D0000}"/>
    <cellStyle name="Normal 2 2 2 2 2 2 24 13" xfId="11645" xr:uid="{00000000-0005-0000-0000-00007D2D0000}"/>
    <cellStyle name="Normal 2 2 2 2 2 2 24 14" xfId="11646" xr:uid="{00000000-0005-0000-0000-00007E2D0000}"/>
    <cellStyle name="Normal 2 2 2 2 2 2 24 2" xfId="11647" xr:uid="{00000000-0005-0000-0000-00007F2D0000}"/>
    <cellStyle name="Normal 2 2 2 2 2 2 24 2 10" xfId="11648" xr:uid="{00000000-0005-0000-0000-0000802D0000}"/>
    <cellStyle name="Normal 2 2 2 2 2 2 24 2 2" xfId="11649" xr:uid="{00000000-0005-0000-0000-0000812D0000}"/>
    <cellStyle name="Normal 2 2 2 2 2 2 24 2 3" xfId="11650" xr:uid="{00000000-0005-0000-0000-0000822D0000}"/>
    <cellStyle name="Normal 2 2 2 2 2 2 24 2 4" xfId="11651" xr:uid="{00000000-0005-0000-0000-0000832D0000}"/>
    <cellStyle name="Normal 2 2 2 2 2 2 24 2 5" xfId="11652" xr:uid="{00000000-0005-0000-0000-0000842D0000}"/>
    <cellStyle name="Normal 2 2 2 2 2 2 24 2 6" xfId="11653" xr:uid="{00000000-0005-0000-0000-0000852D0000}"/>
    <cellStyle name="Normal 2 2 2 2 2 2 24 2 7" xfId="11654" xr:uid="{00000000-0005-0000-0000-0000862D0000}"/>
    <cellStyle name="Normal 2 2 2 2 2 2 24 2 8" xfId="11655" xr:uid="{00000000-0005-0000-0000-0000872D0000}"/>
    <cellStyle name="Normal 2 2 2 2 2 2 24 2 9" xfId="11656" xr:uid="{00000000-0005-0000-0000-0000882D0000}"/>
    <cellStyle name="Normal 2 2 2 2 2 2 24 3" xfId="11657" xr:uid="{00000000-0005-0000-0000-0000892D0000}"/>
    <cellStyle name="Normal 2 2 2 2 2 2 24 3 10" xfId="11658" xr:uid="{00000000-0005-0000-0000-00008A2D0000}"/>
    <cellStyle name="Normal 2 2 2 2 2 2 24 3 2" xfId="11659" xr:uid="{00000000-0005-0000-0000-00008B2D0000}"/>
    <cellStyle name="Normal 2 2 2 2 2 2 24 3 3" xfId="11660" xr:uid="{00000000-0005-0000-0000-00008C2D0000}"/>
    <cellStyle name="Normal 2 2 2 2 2 2 24 3 4" xfId="11661" xr:uid="{00000000-0005-0000-0000-00008D2D0000}"/>
    <cellStyle name="Normal 2 2 2 2 2 2 24 3 5" xfId="11662" xr:uid="{00000000-0005-0000-0000-00008E2D0000}"/>
    <cellStyle name="Normal 2 2 2 2 2 2 24 3 6" xfId="11663" xr:uid="{00000000-0005-0000-0000-00008F2D0000}"/>
    <cellStyle name="Normal 2 2 2 2 2 2 24 3 7" xfId="11664" xr:uid="{00000000-0005-0000-0000-0000902D0000}"/>
    <cellStyle name="Normal 2 2 2 2 2 2 24 3 8" xfId="11665" xr:uid="{00000000-0005-0000-0000-0000912D0000}"/>
    <cellStyle name="Normal 2 2 2 2 2 2 24 3 9" xfId="11666" xr:uid="{00000000-0005-0000-0000-0000922D0000}"/>
    <cellStyle name="Normal 2 2 2 2 2 2 24 4" xfId="11667" xr:uid="{00000000-0005-0000-0000-0000932D0000}"/>
    <cellStyle name="Normal 2 2 2 2 2 2 24 4 10" xfId="11668" xr:uid="{00000000-0005-0000-0000-0000942D0000}"/>
    <cellStyle name="Normal 2 2 2 2 2 2 24 4 2" xfId="11669" xr:uid="{00000000-0005-0000-0000-0000952D0000}"/>
    <cellStyle name="Normal 2 2 2 2 2 2 24 4 3" xfId="11670" xr:uid="{00000000-0005-0000-0000-0000962D0000}"/>
    <cellStyle name="Normal 2 2 2 2 2 2 24 4 4" xfId="11671" xr:uid="{00000000-0005-0000-0000-0000972D0000}"/>
    <cellStyle name="Normal 2 2 2 2 2 2 24 4 5" xfId="11672" xr:uid="{00000000-0005-0000-0000-0000982D0000}"/>
    <cellStyle name="Normal 2 2 2 2 2 2 24 4 6" xfId="11673" xr:uid="{00000000-0005-0000-0000-0000992D0000}"/>
    <cellStyle name="Normal 2 2 2 2 2 2 24 4 7" xfId="11674" xr:uid="{00000000-0005-0000-0000-00009A2D0000}"/>
    <cellStyle name="Normal 2 2 2 2 2 2 24 4 8" xfId="11675" xr:uid="{00000000-0005-0000-0000-00009B2D0000}"/>
    <cellStyle name="Normal 2 2 2 2 2 2 24 4 9" xfId="11676" xr:uid="{00000000-0005-0000-0000-00009C2D0000}"/>
    <cellStyle name="Normal 2 2 2 2 2 2 24 5" xfId="11677" xr:uid="{00000000-0005-0000-0000-00009D2D0000}"/>
    <cellStyle name="Normal 2 2 2 2 2 2 24 5 10" xfId="11678" xr:uid="{00000000-0005-0000-0000-00009E2D0000}"/>
    <cellStyle name="Normal 2 2 2 2 2 2 24 5 2" xfId="11679" xr:uid="{00000000-0005-0000-0000-00009F2D0000}"/>
    <cellStyle name="Normal 2 2 2 2 2 2 24 5 3" xfId="11680" xr:uid="{00000000-0005-0000-0000-0000A02D0000}"/>
    <cellStyle name="Normal 2 2 2 2 2 2 24 5 4" xfId="11681" xr:uid="{00000000-0005-0000-0000-0000A12D0000}"/>
    <cellStyle name="Normal 2 2 2 2 2 2 24 5 5" xfId="11682" xr:uid="{00000000-0005-0000-0000-0000A22D0000}"/>
    <cellStyle name="Normal 2 2 2 2 2 2 24 5 6" xfId="11683" xr:uid="{00000000-0005-0000-0000-0000A32D0000}"/>
    <cellStyle name="Normal 2 2 2 2 2 2 24 5 7" xfId="11684" xr:uid="{00000000-0005-0000-0000-0000A42D0000}"/>
    <cellStyle name="Normal 2 2 2 2 2 2 24 5 8" xfId="11685" xr:uid="{00000000-0005-0000-0000-0000A52D0000}"/>
    <cellStyle name="Normal 2 2 2 2 2 2 24 5 9" xfId="11686" xr:uid="{00000000-0005-0000-0000-0000A62D0000}"/>
    <cellStyle name="Normal 2 2 2 2 2 2 24 6" xfId="11687" xr:uid="{00000000-0005-0000-0000-0000A72D0000}"/>
    <cellStyle name="Normal 2 2 2 2 2 2 24 7" xfId="11688" xr:uid="{00000000-0005-0000-0000-0000A82D0000}"/>
    <cellStyle name="Normal 2 2 2 2 2 2 24 8" xfId="11689" xr:uid="{00000000-0005-0000-0000-0000A92D0000}"/>
    <cellStyle name="Normal 2 2 2 2 2 2 24 9" xfId="11690" xr:uid="{00000000-0005-0000-0000-0000AA2D0000}"/>
    <cellStyle name="Normal 2 2 2 2 2 2 25" xfId="11691" xr:uid="{00000000-0005-0000-0000-0000AB2D0000}"/>
    <cellStyle name="Normal 2 2 2 2 2 2 25 10" xfId="11692" xr:uid="{00000000-0005-0000-0000-0000AC2D0000}"/>
    <cellStyle name="Normal 2 2 2 2 2 2 25 11" xfId="11693" xr:uid="{00000000-0005-0000-0000-0000AD2D0000}"/>
    <cellStyle name="Normal 2 2 2 2 2 2 25 12" xfId="11694" xr:uid="{00000000-0005-0000-0000-0000AE2D0000}"/>
    <cellStyle name="Normal 2 2 2 2 2 2 25 13" xfId="11695" xr:uid="{00000000-0005-0000-0000-0000AF2D0000}"/>
    <cellStyle name="Normal 2 2 2 2 2 2 25 14" xfId="11696" xr:uid="{00000000-0005-0000-0000-0000B02D0000}"/>
    <cellStyle name="Normal 2 2 2 2 2 2 25 2" xfId="11697" xr:uid="{00000000-0005-0000-0000-0000B12D0000}"/>
    <cellStyle name="Normal 2 2 2 2 2 2 25 2 10" xfId="11698" xr:uid="{00000000-0005-0000-0000-0000B22D0000}"/>
    <cellStyle name="Normal 2 2 2 2 2 2 25 2 2" xfId="11699" xr:uid="{00000000-0005-0000-0000-0000B32D0000}"/>
    <cellStyle name="Normal 2 2 2 2 2 2 25 2 3" xfId="11700" xr:uid="{00000000-0005-0000-0000-0000B42D0000}"/>
    <cellStyle name="Normal 2 2 2 2 2 2 25 2 4" xfId="11701" xr:uid="{00000000-0005-0000-0000-0000B52D0000}"/>
    <cellStyle name="Normal 2 2 2 2 2 2 25 2 5" xfId="11702" xr:uid="{00000000-0005-0000-0000-0000B62D0000}"/>
    <cellStyle name="Normal 2 2 2 2 2 2 25 2 6" xfId="11703" xr:uid="{00000000-0005-0000-0000-0000B72D0000}"/>
    <cellStyle name="Normal 2 2 2 2 2 2 25 2 7" xfId="11704" xr:uid="{00000000-0005-0000-0000-0000B82D0000}"/>
    <cellStyle name="Normal 2 2 2 2 2 2 25 2 8" xfId="11705" xr:uid="{00000000-0005-0000-0000-0000B92D0000}"/>
    <cellStyle name="Normal 2 2 2 2 2 2 25 2 9" xfId="11706" xr:uid="{00000000-0005-0000-0000-0000BA2D0000}"/>
    <cellStyle name="Normal 2 2 2 2 2 2 25 3" xfId="11707" xr:uid="{00000000-0005-0000-0000-0000BB2D0000}"/>
    <cellStyle name="Normal 2 2 2 2 2 2 25 3 10" xfId="11708" xr:uid="{00000000-0005-0000-0000-0000BC2D0000}"/>
    <cellStyle name="Normal 2 2 2 2 2 2 25 3 2" xfId="11709" xr:uid="{00000000-0005-0000-0000-0000BD2D0000}"/>
    <cellStyle name="Normal 2 2 2 2 2 2 25 3 3" xfId="11710" xr:uid="{00000000-0005-0000-0000-0000BE2D0000}"/>
    <cellStyle name="Normal 2 2 2 2 2 2 25 3 4" xfId="11711" xr:uid="{00000000-0005-0000-0000-0000BF2D0000}"/>
    <cellStyle name="Normal 2 2 2 2 2 2 25 3 5" xfId="11712" xr:uid="{00000000-0005-0000-0000-0000C02D0000}"/>
    <cellStyle name="Normal 2 2 2 2 2 2 25 3 6" xfId="11713" xr:uid="{00000000-0005-0000-0000-0000C12D0000}"/>
    <cellStyle name="Normal 2 2 2 2 2 2 25 3 7" xfId="11714" xr:uid="{00000000-0005-0000-0000-0000C22D0000}"/>
    <cellStyle name="Normal 2 2 2 2 2 2 25 3 8" xfId="11715" xr:uid="{00000000-0005-0000-0000-0000C32D0000}"/>
    <cellStyle name="Normal 2 2 2 2 2 2 25 3 9" xfId="11716" xr:uid="{00000000-0005-0000-0000-0000C42D0000}"/>
    <cellStyle name="Normal 2 2 2 2 2 2 25 4" xfId="11717" xr:uid="{00000000-0005-0000-0000-0000C52D0000}"/>
    <cellStyle name="Normal 2 2 2 2 2 2 25 4 10" xfId="11718" xr:uid="{00000000-0005-0000-0000-0000C62D0000}"/>
    <cellStyle name="Normal 2 2 2 2 2 2 25 4 2" xfId="11719" xr:uid="{00000000-0005-0000-0000-0000C72D0000}"/>
    <cellStyle name="Normal 2 2 2 2 2 2 25 4 3" xfId="11720" xr:uid="{00000000-0005-0000-0000-0000C82D0000}"/>
    <cellStyle name="Normal 2 2 2 2 2 2 25 4 4" xfId="11721" xr:uid="{00000000-0005-0000-0000-0000C92D0000}"/>
    <cellStyle name="Normal 2 2 2 2 2 2 25 4 5" xfId="11722" xr:uid="{00000000-0005-0000-0000-0000CA2D0000}"/>
    <cellStyle name="Normal 2 2 2 2 2 2 25 4 6" xfId="11723" xr:uid="{00000000-0005-0000-0000-0000CB2D0000}"/>
    <cellStyle name="Normal 2 2 2 2 2 2 25 4 7" xfId="11724" xr:uid="{00000000-0005-0000-0000-0000CC2D0000}"/>
    <cellStyle name="Normal 2 2 2 2 2 2 25 4 8" xfId="11725" xr:uid="{00000000-0005-0000-0000-0000CD2D0000}"/>
    <cellStyle name="Normal 2 2 2 2 2 2 25 4 9" xfId="11726" xr:uid="{00000000-0005-0000-0000-0000CE2D0000}"/>
    <cellStyle name="Normal 2 2 2 2 2 2 25 5" xfId="11727" xr:uid="{00000000-0005-0000-0000-0000CF2D0000}"/>
    <cellStyle name="Normal 2 2 2 2 2 2 25 5 10" xfId="11728" xr:uid="{00000000-0005-0000-0000-0000D02D0000}"/>
    <cellStyle name="Normal 2 2 2 2 2 2 25 5 2" xfId="11729" xr:uid="{00000000-0005-0000-0000-0000D12D0000}"/>
    <cellStyle name="Normal 2 2 2 2 2 2 25 5 3" xfId="11730" xr:uid="{00000000-0005-0000-0000-0000D22D0000}"/>
    <cellStyle name="Normal 2 2 2 2 2 2 25 5 4" xfId="11731" xr:uid="{00000000-0005-0000-0000-0000D32D0000}"/>
    <cellStyle name="Normal 2 2 2 2 2 2 25 5 5" xfId="11732" xr:uid="{00000000-0005-0000-0000-0000D42D0000}"/>
    <cellStyle name="Normal 2 2 2 2 2 2 25 5 6" xfId="11733" xr:uid="{00000000-0005-0000-0000-0000D52D0000}"/>
    <cellStyle name="Normal 2 2 2 2 2 2 25 5 7" xfId="11734" xr:uid="{00000000-0005-0000-0000-0000D62D0000}"/>
    <cellStyle name="Normal 2 2 2 2 2 2 25 5 8" xfId="11735" xr:uid="{00000000-0005-0000-0000-0000D72D0000}"/>
    <cellStyle name="Normal 2 2 2 2 2 2 25 5 9" xfId="11736" xr:uid="{00000000-0005-0000-0000-0000D82D0000}"/>
    <cellStyle name="Normal 2 2 2 2 2 2 25 6" xfId="11737" xr:uid="{00000000-0005-0000-0000-0000D92D0000}"/>
    <cellStyle name="Normal 2 2 2 2 2 2 25 7" xfId="11738" xr:uid="{00000000-0005-0000-0000-0000DA2D0000}"/>
    <cellStyle name="Normal 2 2 2 2 2 2 25 8" xfId="11739" xr:uid="{00000000-0005-0000-0000-0000DB2D0000}"/>
    <cellStyle name="Normal 2 2 2 2 2 2 25 9" xfId="11740" xr:uid="{00000000-0005-0000-0000-0000DC2D0000}"/>
    <cellStyle name="Normal 2 2 2 2 2 2 26" xfId="11741" xr:uid="{00000000-0005-0000-0000-0000DD2D0000}"/>
    <cellStyle name="Normal 2 2 2 2 2 2 26 10" xfId="11742" xr:uid="{00000000-0005-0000-0000-0000DE2D0000}"/>
    <cellStyle name="Normal 2 2 2 2 2 2 26 11" xfId="11743" xr:uid="{00000000-0005-0000-0000-0000DF2D0000}"/>
    <cellStyle name="Normal 2 2 2 2 2 2 26 12" xfId="11744" xr:uid="{00000000-0005-0000-0000-0000E02D0000}"/>
    <cellStyle name="Normal 2 2 2 2 2 2 26 13" xfId="11745" xr:uid="{00000000-0005-0000-0000-0000E12D0000}"/>
    <cellStyle name="Normal 2 2 2 2 2 2 26 14" xfId="11746" xr:uid="{00000000-0005-0000-0000-0000E22D0000}"/>
    <cellStyle name="Normal 2 2 2 2 2 2 26 2" xfId="11747" xr:uid="{00000000-0005-0000-0000-0000E32D0000}"/>
    <cellStyle name="Normal 2 2 2 2 2 2 26 2 10" xfId="11748" xr:uid="{00000000-0005-0000-0000-0000E42D0000}"/>
    <cellStyle name="Normal 2 2 2 2 2 2 26 2 2" xfId="11749" xr:uid="{00000000-0005-0000-0000-0000E52D0000}"/>
    <cellStyle name="Normal 2 2 2 2 2 2 26 2 3" xfId="11750" xr:uid="{00000000-0005-0000-0000-0000E62D0000}"/>
    <cellStyle name="Normal 2 2 2 2 2 2 26 2 4" xfId="11751" xr:uid="{00000000-0005-0000-0000-0000E72D0000}"/>
    <cellStyle name="Normal 2 2 2 2 2 2 26 2 5" xfId="11752" xr:uid="{00000000-0005-0000-0000-0000E82D0000}"/>
    <cellStyle name="Normal 2 2 2 2 2 2 26 2 6" xfId="11753" xr:uid="{00000000-0005-0000-0000-0000E92D0000}"/>
    <cellStyle name="Normal 2 2 2 2 2 2 26 2 7" xfId="11754" xr:uid="{00000000-0005-0000-0000-0000EA2D0000}"/>
    <cellStyle name="Normal 2 2 2 2 2 2 26 2 8" xfId="11755" xr:uid="{00000000-0005-0000-0000-0000EB2D0000}"/>
    <cellStyle name="Normal 2 2 2 2 2 2 26 2 9" xfId="11756" xr:uid="{00000000-0005-0000-0000-0000EC2D0000}"/>
    <cellStyle name="Normal 2 2 2 2 2 2 26 3" xfId="11757" xr:uid="{00000000-0005-0000-0000-0000ED2D0000}"/>
    <cellStyle name="Normal 2 2 2 2 2 2 26 3 10" xfId="11758" xr:uid="{00000000-0005-0000-0000-0000EE2D0000}"/>
    <cellStyle name="Normal 2 2 2 2 2 2 26 3 2" xfId="11759" xr:uid="{00000000-0005-0000-0000-0000EF2D0000}"/>
    <cellStyle name="Normal 2 2 2 2 2 2 26 3 3" xfId="11760" xr:uid="{00000000-0005-0000-0000-0000F02D0000}"/>
    <cellStyle name="Normal 2 2 2 2 2 2 26 3 4" xfId="11761" xr:uid="{00000000-0005-0000-0000-0000F12D0000}"/>
    <cellStyle name="Normal 2 2 2 2 2 2 26 3 5" xfId="11762" xr:uid="{00000000-0005-0000-0000-0000F22D0000}"/>
    <cellStyle name="Normal 2 2 2 2 2 2 26 3 6" xfId="11763" xr:uid="{00000000-0005-0000-0000-0000F32D0000}"/>
    <cellStyle name="Normal 2 2 2 2 2 2 26 3 7" xfId="11764" xr:uid="{00000000-0005-0000-0000-0000F42D0000}"/>
    <cellStyle name="Normal 2 2 2 2 2 2 26 3 8" xfId="11765" xr:uid="{00000000-0005-0000-0000-0000F52D0000}"/>
    <cellStyle name="Normal 2 2 2 2 2 2 26 3 9" xfId="11766" xr:uid="{00000000-0005-0000-0000-0000F62D0000}"/>
    <cellStyle name="Normal 2 2 2 2 2 2 26 4" xfId="11767" xr:uid="{00000000-0005-0000-0000-0000F72D0000}"/>
    <cellStyle name="Normal 2 2 2 2 2 2 26 4 10" xfId="11768" xr:uid="{00000000-0005-0000-0000-0000F82D0000}"/>
    <cellStyle name="Normal 2 2 2 2 2 2 26 4 2" xfId="11769" xr:uid="{00000000-0005-0000-0000-0000F92D0000}"/>
    <cellStyle name="Normal 2 2 2 2 2 2 26 4 3" xfId="11770" xr:uid="{00000000-0005-0000-0000-0000FA2D0000}"/>
    <cellStyle name="Normal 2 2 2 2 2 2 26 4 4" xfId="11771" xr:uid="{00000000-0005-0000-0000-0000FB2D0000}"/>
    <cellStyle name="Normal 2 2 2 2 2 2 26 4 5" xfId="11772" xr:uid="{00000000-0005-0000-0000-0000FC2D0000}"/>
    <cellStyle name="Normal 2 2 2 2 2 2 26 4 6" xfId="11773" xr:uid="{00000000-0005-0000-0000-0000FD2D0000}"/>
    <cellStyle name="Normal 2 2 2 2 2 2 26 4 7" xfId="11774" xr:uid="{00000000-0005-0000-0000-0000FE2D0000}"/>
    <cellStyle name="Normal 2 2 2 2 2 2 26 4 8" xfId="11775" xr:uid="{00000000-0005-0000-0000-0000FF2D0000}"/>
    <cellStyle name="Normal 2 2 2 2 2 2 26 4 9" xfId="11776" xr:uid="{00000000-0005-0000-0000-0000002E0000}"/>
    <cellStyle name="Normal 2 2 2 2 2 2 26 5" xfId="11777" xr:uid="{00000000-0005-0000-0000-0000012E0000}"/>
    <cellStyle name="Normal 2 2 2 2 2 2 26 5 10" xfId="11778" xr:uid="{00000000-0005-0000-0000-0000022E0000}"/>
    <cellStyle name="Normal 2 2 2 2 2 2 26 5 2" xfId="11779" xr:uid="{00000000-0005-0000-0000-0000032E0000}"/>
    <cellStyle name="Normal 2 2 2 2 2 2 26 5 3" xfId="11780" xr:uid="{00000000-0005-0000-0000-0000042E0000}"/>
    <cellStyle name="Normal 2 2 2 2 2 2 26 5 4" xfId="11781" xr:uid="{00000000-0005-0000-0000-0000052E0000}"/>
    <cellStyle name="Normal 2 2 2 2 2 2 26 5 5" xfId="11782" xr:uid="{00000000-0005-0000-0000-0000062E0000}"/>
    <cellStyle name="Normal 2 2 2 2 2 2 26 5 6" xfId="11783" xr:uid="{00000000-0005-0000-0000-0000072E0000}"/>
    <cellStyle name="Normal 2 2 2 2 2 2 26 5 7" xfId="11784" xr:uid="{00000000-0005-0000-0000-0000082E0000}"/>
    <cellStyle name="Normal 2 2 2 2 2 2 26 5 8" xfId="11785" xr:uid="{00000000-0005-0000-0000-0000092E0000}"/>
    <cellStyle name="Normal 2 2 2 2 2 2 26 5 9" xfId="11786" xr:uid="{00000000-0005-0000-0000-00000A2E0000}"/>
    <cellStyle name="Normal 2 2 2 2 2 2 26 6" xfId="11787" xr:uid="{00000000-0005-0000-0000-00000B2E0000}"/>
    <cellStyle name="Normal 2 2 2 2 2 2 26 7" xfId="11788" xr:uid="{00000000-0005-0000-0000-00000C2E0000}"/>
    <cellStyle name="Normal 2 2 2 2 2 2 26 8" xfId="11789" xr:uid="{00000000-0005-0000-0000-00000D2E0000}"/>
    <cellStyle name="Normal 2 2 2 2 2 2 26 9" xfId="11790" xr:uid="{00000000-0005-0000-0000-00000E2E0000}"/>
    <cellStyle name="Normal 2 2 2 2 2 2 27" xfId="11791" xr:uid="{00000000-0005-0000-0000-00000F2E0000}"/>
    <cellStyle name="Normal 2 2 2 2 2 2 27 10" xfId="11792" xr:uid="{00000000-0005-0000-0000-0000102E0000}"/>
    <cellStyle name="Normal 2 2 2 2 2 2 27 11" xfId="11793" xr:uid="{00000000-0005-0000-0000-0000112E0000}"/>
    <cellStyle name="Normal 2 2 2 2 2 2 27 12" xfId="11794" xr:uid="{00000000-0005-0000-0000-0000122E0000}"/>
    <cellStyle name="Normal 2 2 2 2 2 2 27 13" xfId="11795" xr:uid="{00000000-0005-0000-0000-0000132E0000}"/>
    <cellStyle name="Normal 2 2 2 2 2 2 27 14" xfId="11796" xr:uid="{00000000-0005-0000-0000-0000142E0000}"/>
    <cellStyle name="Normal 2 2 2 2 2 2 27 2" xfId="11797" xr:uid="{00000000-0005-0000-0000-0000152E0000}"/>
    <cellStyle name="Normal 2 2 2 2 2 2 27 2 10" xfId="11798" xr:uid="{00000000-0005-0000-0000-0000162E0000}"/>
    <cellStyle name="Normal 2 2 2 2 2 2 27 2 2" xfId="11799" xr:uid="{00000000-0005-0000-0000-0000172E0000}"/>
    <cellStyle name="Normal 2 2 2 2 2 2 27 2 3" xfId="11800" xr:uid="{00000000-0005-0000-0000-0000182E0000}"/>
    <cellStyle name="Normal 2 2 2 2 2 2 27 2 4" xfId="11801" xr:uid="{00000000-0005-0000-0000-0000192E0000}"/>
    <cellStyle name="Normal 2 2 2 2 2 2 27 2 5" xfId="11802" xr:uid="{00000000-0005-0000-0000-00001A2E0000}"/>
    <cellStyle name="Normal 2 2 2 2 2 2 27 2 6" xfId="11803" xr:uid="{00000000-0005-0000-0000-00001B2E0000}"/>
    <cellStyle name="Normal 2 2 2 2 2 2 27 2 7" xfId="11804" xr:uid="{00000000-0005-0000-0000-00001C2E0000}"/>
    <cellStyle name="Normal 2 2 2 2 2 2 27 2 8" xfId="11805" xr:uid="{00000000-0005-0000-0000-00001D2E0000}"/>
    <cellStyle name="Normal 2 2 2 2 2 2 27 2 9" xfId="11806" xr:uid="{00000000-0005-0000-0000-00001E2E0000}"/>
    <cellStyle name="Normal 2 2 2 2 2 2 27 3" xfId="11807" xr:uid="{00000000-0005-0000-0000-00001F2E0000}"/>
    <cellStyle name="Normal 2 2 2 2 2 2 27 3 10" xfId="11808" xr:uid="{00000000-0005-0000-0000-0000202E0000}"/>
    <cellStyle name="Normal 2 2 2 2 2 2 27 3 2" xfId="11809" xr:uid="{00000000-0005-0000-0000-0000212E0000}"/>
    <cellStyle name="Normal 2 2 2 2 2 2 27 3 3" xfId="11810" xr:uid="{00000000-0005-0000-0000-0000222E0000}"/>
    <cellStyle name="Normal 2 2 2 2 2 2 27 3 4" xfId="11811" xr:uid="{00000000-0005-0000-0000-0000232E0000}"/>
    <cellStyle name="Normal 2 2 2 2 2 2 27 3 5" xfId="11812" xr:uid="{00000000-0005-0000-0000-0000242E0000}"/>
    <cellStyle name="Normal 2 2 2 2 2 2 27 3 6" xfId="11813" xr:uid="{00000000-0005-0000-0000-0000252E0000}"/>
    <cellStyle name="Normal 2 2 2 2 2 2 27 3 7" xfId="11814" xr:uid="{00000000-0005-0000-0000-0000262E0000}"/>
    <cellStyle name="Normal 2 2 2 2 2 2 27 3 8" xfId="11815" xr:uid="{00000000-0005-0000-0000-0000272E0000}"/>
    <cellStyle name="Normal 2 2 2 2 2 2 27 3 9" xfId="11816" xr:uid="{00000000-0005-0000-0000-0000282E0000}"/>
    <cellStyle name="Normal 2 2 2 2 2 2 27 4" xfId="11817" xr:uid="{00000000-0005-0000-0000-0000292E0000}"/>
    <cellStyle name="Normal 2 2 2 2 2 2 27 4 10" xfId="11818" xr:uid="{00000000-0005-0000-0000-00002A2E0000}"/>
    <cellStyle name="Normal 2 2 2 2 2 2 27 4 2" xfId="11819" xr:uid="{00000000-0005-0000-0000-00002B2E0000}"/>
    <cellStyle name="Normal 2 2 2 2 2 2 27 4 3" xfId="11820" xr:uid="{00000000-0005-0000-0000-00002C2E0000}"/>
    <cellStyle name="Normal 2 2 2 2 2 2 27 4 4" xfId="11821" xr:uid="{00000000-0005-0000-0000-00002D2E0000}"/>
    <cellStyle name="Normal 2 2 2 2 2 2 27 4 5" xfId="11822" xr:uid="{00000000-0005-0000-0000-00002E2E0000}"/>
    <cellStyle name="Normal 2 2 2 2 2 2 27 4 6" xfId="11823" xr:uid="{00000000-0005-0000-0000-00002F2E0000}"/>
    <cellStyle name="Normal 2 2 2 2 2 2 27 4 7" xfId="11824" xr:uid="{00000000-0005-0000-0000-0000302E0000}"/>
    <cellStyle name="Normal 2 2 2 2 2 2 27 4 8" xfId="11825" xr:uid="{00000000-0005-0000-0000-0000312E0000}"/>
    <cellStyle name="Normal 2 2 2 2 2 2 27 4 9" xfId="11826" xr:uid="{00000000-0005-0000-0000-0000322E0000}"/>
    <cellStyle name="Normal 2 2 2 2 2 2 27 5" xfId="11827" xr:uid="{00000000-0005-0000-0000-0000332E0000}"/>
    <cellStyle name="Normal 2 2 2 2 2 2 27 5 10" xfId="11828" xr:uid="{00000000-0005-0000-0000-0000342E0000}"/>
    <cellStyle name="Normal 2 2 2 2 2 2 27 5 2" xfId="11829" xr:uid="{00000000-0005-0000-0000-0000352E0000}"/>
    <cellStyle name="Normal 2 2 2 2 2 2 27 5 3" xfId="11830" xr:uid="{00000000-0005-0000-0000-0000362E0000}"/>
    <cellStyle name="Normal 2 2 2 2 2 2 27 5 4" xfId="11831" xr:uid="{00000000-0005-0000-0000-0000372E0000}"/>
    <cellStyle name="Normal 2 2 2 2 2 2 27 5 5" xfId="11832" xr:uid="{00000000-0005-0000-0000-0000382E0000}"/>
    <cellStyle name="Normal 2 2 2 2 2 2 27 5 6" xfId="11833" xr:uid="{00000000-0005-0000-0000-0000392E0000}"/>
    <cellStyle name="Normal 2 2 2 2 2 2 27 5 7" xfId="11834" xr:uid="{00000000-0005-0000-0000-00003A2E0000}"/>
    <cellStyle name="Normal 2 2 2 2 2 2 27 5 8" xfId="11835" xr:uid="{00000000-0005-0000-0000-00003B2E0000}"/>
    <cellStyle name="Normal 2 2 2 2 2 2 27 5 9" xfId="11836" xr:uid="{00000000-0005-0000-0000-00003C2E0000}"/>
    <cellStyle name="Normal 2 2 2 2 2 2 27 6" xfId="11837" xr:uid="{00000000-0005-0000-0000-00003D2E0000}"/>
    <cellStyle name="Normal 2 2 2 2 2 2 27 7" xfId="11838" xr:uid="{00000000-0005-0000-0000-00003E2E0000}"/>
    <cellStyle name="Normal 2 2 2 2 2 2 27 8" xfId="11839" xr:uid="{00000000-0005-0000-0000-00003F2E0000}"/>
    <cellStyle name="Normal 2 2 2 2 2 2 27 9" xfId="11840" xr:uid="{00000000-0005-0000-0000-0000402E0000}"/>
    <cellStyle name="Normal 2 2 2 2 2 2 28" xfId="11841" xr:uid="{00000000-0005-0000-0000-0000412E0000}"/>
    <cellStyle name="Normal 2 2 2 2 2 2 28 10" xfId="11842" xr:uid="{00000000-0005-0000-0000-0000422E0000}"/>
    <cellStyle name="Normal 2 2 2 2 2 2 28 11" xfId="11843" xr:uid="{00000000-0005-0000-0000-0000432E0000}"/>
    <cellStyle name="Normal 2 2 2 2 2 2 28 12" xfId="11844" xr:uid="{00000000-0005-0000-0000-0000442E0000}"/>
    <cellStyle name="Normal 2 2 2 2 2 2 28 13" xfId="11845" xr:uid="{00000000-0005-0000-0000-0000452E0000}"/>
    <cellStyle name="Normal 2 2 2 2 2 2 28 14" xfId="11846" xr:uid="{00000000-0005-0000-0000-0000462E0000}"/>
    <cellStyle name="Normal 2 2 2 2 2 2 28 2" xfId="11847" xr:uid="{00000000-0005-0000-0000-0000472E0000}"/>
    <cellStyle name="Normal 2 2 2 2 2 2 28 2 10" xfId="11848" xr:uid="{00000000-0005-0000-0000-0000482E0000}"/>
    <cellStyle name="Normal 2 2 2 2 2 2 28 2 2" xfId="11849" xr:uid="{00000000-0005-0000-0000-0000492E0000}"/>
    <cellStyle name="Normal 2 2 2 2 2 2 28 2 3" xfId="11850" xr:uid="{00000000-0005-0000-0000-00004A2E0000}"/>
    <cellStyle name="Normal 2 2 2 2 2 2 28 2 4" xfId="11851" xr:uid="{00000000-0005-0000-0000-00004B2E0000}"/>
    <cellStyle name="Normal 2 2 2 2 2 2 28 2 5" xfId="11852" xr:uid="{00000000-0005-0000-0000-00004C2E0000}"/>
    <cellStyle name="Normal 2 2 2 2 2 2 28 2 6" xfId="11853" xr:uid="{00000000-0005-0000-0000-00004D2E0000}"/>
    <cellStyle name="Normal 2 2 2 2 2 2 28 2 7" xfId="11854" xr:uid="{00000000-0005-0000-0000-00004E2E0000}"/>
    <cellStyle name="Normal 2 2 2 2 2 2 28 2 8" xfId="11855" xr:uid="{00000000-0005-0000-0000-00004F2E0000}"/>
    <cellStyle name="Normal 2 2 2 2 2 2 28 2 9" xfId="11856" xr:uid="{00000000-0005-0000-0000-0000502E0000}"/>
    <cellStyle name="Normal 2 2 2 2 2 2 28 3" xfId="11857" xr:uid="{00000000-0005-0000-0000-0000512E0000}"/>
    <cellStyle name="Normal 2 2 2 2 2 2 28 3 10" xfId="11858" xr:uid="{00000000-0005-0000-0000-0000522E0000}"/>
    <cellStyle name="Normal 2 2 2 2 2 2 28 3 2" xfId="11859" xr:uid="{00000000-0005-0000-0000-0000532E0000}"/>
    <cellStyle name="Normal 2 2 2 2 2 2 28 3 3" xfId="11860" xr:uid="{00000000-0005-0000-0000-0000542E0000}"/>
    <cellStyle name="Normal 2 2 2 2 2 2 28 3 4" xfId="11861" xr:uid="{00000000-0005-0000-0000-0000552E0000}"/>
    <cellStyle name="Normal 2 2 2 2 2 2 28 3 5" xfId="11862" xr:uid="{00000000-0005-0000-0000-0000562E0000}"/>
    <cellStyle name="Normal 2 2 2 2 2 2 28 3 6" xfId="11863" xr:uid="{00000000-0005-0000-0000-0000572E0000}"/>
    <cellStyle name="Normal 2 2 2 2 2 2 28 3 7" xfId="11864" xr:uid="{00000000-0005-0000-0000-0000582E0000}"/>
    <cellStyle name="Normal 2 2 2 2 2 2 28 3 8" xfId="11865" xr:uid="{00000000-0005-0000-0000-0000592E0000}"/>
    <cellStyle name="Normal 2 2 2 2 2 2 28 3 9" xfId="11866" xr:uid="{00000000-0005-0000-0000-00005A2E0000}"/>
    <cellStyle name="Normal 2 2 2 2 2 2 28 4" xfId="11867" xr:uid="{00000000-0005-0000-0000-00005B2E0000}"/>
    <cellStyle name="Normal 2 2 2 2 2 2 28 4 10" xfId="11868" xr:uid="{00000000-0005-0000-0000-00005C2E0000}"/>
    <cellStyle name="Normal 2 2 2 2 2 2 28 4 2" xfId="11869" xr:uid="{00000000-0005-0000-0000-00005D2E0000}"/>
    <cellStyle name="Normal 2 2 2 2 2 2 28 4 3" xfId="11870" xr:uid="{00000000-0005-0000-0000-00005E2E0000}"/>
    <cellStyle name="Normal 2 2 2 2 2 2 28 4 4" xfId="11871" xr:uid="{00000000-0005-0000-0000-00005F2E0000}"/>
    <cellStyle name="Normal 2 2 2 2 2 2 28 4 5" xfId="11872" xr:uid="{00000000-0005-0000-0000-0000602E0000}"/>
    <cellStyle name="Normal 2 2 2 2 2 2 28 4 6" xfId="11873" xr:uid="{00000000-0005-0000-0000-0000612E0000}"/>
    <cellStyle name="Normal 2 2 2 2 2 2 28 4 7" xfId="11874" xr:uid="{00000000-0005-0000-0000-0000622E0000}"/>
    <cellStyle name="Normal 2 2 2 2 2 2 28 4 8" xfId="11875" xr:uid="{00000000-0005-0000-0000-0000632E0000}"/>
    <cellStyle name="Normal 2 2 2 2 2 2 28 4 9" xfId="11876" xr:uid="{00000000-0005-0000-0000-0000642E0000}"/>
    <cellStyle name="Normal 2 2 2 2 2 2 28 5" xfId="11877" xr:uid="{00000000-0005-0000-0000-0000652E0000}"/>
    <cellStyle name="Normal 2 2 2 2 2 2 28 5 10" xfId="11878" xr:uid="{00000000-0005-0000-0000-0000662E0000}"/>
    <cellStyle name="Normal 2 2 2 2 2 2 28 5 2" xfId="11879" xr:uid="{00000000-0005-0000-0000-0000672E0000}"/>
    <cellStyle name="Normal 2 2 2 2 2 2 28 5 3" xfId="11880" xr:uid="{00000000-0005-0000-0000-0000682E0000}"/>
    <cellStyle name="Normal 2 2 2 2 2 2 28 5 4" xfId="11881" xr:uid="{00000000-0005-0000-0000-0000692E0000}"/>
    <cellStyle name="Normal 2 2 2 2 2 2 28 5 5" xfId="11882" xr:uid="{00000000-0005-0000-0000-00006A2E0000}"/>
    <cellStyle name="Normal 2 2 2 2 2 2 28 5 6" xfId="11883" xr:uid="{00000000-0005-0000-0000-00006B2E0000}"/>
    <cellStyle name="Normal 2 2 2 2 2 2 28 5 7" xfId="11884" xr:uid="{00000000-0005-0000-0000-00006C2E0000}"/>
    <cellStyle name="Normal 2 2 2 2 2 2 28 5 8" xfId="11885" xr:uid="{00000000-0005-0000-0000-00006D2E0000}"/>
    <cellStyle name="Normal 2 2 2 2 2 2 28 5 9" xfId="11886" xr:uid="{00000000-0005-0000-0000-00006E2E0000}"/>
    <cellStyle name="Normal 2 2 2 2 2 2 28 6" xfId="11887" xr:uid="{00000000-0005-0000-0000-00006F2E0000}"/>
    <cellStyle name="Normal 2 2 2 2 2 2 28 7" xfId="11888" xr:uid="{00000000-0005-0000-0000-0000702E0000}"/>
    <cellStyle name="Normal 2 2 2 2 2 2 28 8" xfId="11889" xr:uid="{00000000-0005-0000-0000-0000712E0000}"/>
    <cellStyle name="Normal 2 2 2 2 2 2 28 9" xfId="11890" xr:uid="{00000000-0005-0000-0000-0000722E0000}"/>
    <cellStyle name="Normal 2 2 2 2 2 2 29" xfId="11891" xr:uid="{00000000-0005-0000-0000-0000732E0000}"/>
    <cellStyle name="Normal 2 2 2 2 2 2 29 10" xfId="11892" xr:uid="{00000000-0005-0000-0000-0000742E0000}"/>
    <cellStyle name="Normal 2 2 2 2 2 2 29 11" xfId="11893" xr:uid="{00000000-0005-0000-0000-0000752E0000}"/>
    <cellStyle name="Normal 2 2 2 2 2 2 29 12" xfId="11894" xr:uid="{00000000-0005-0000-0000-0000762E0000}"/>
    <cellStyle name="Normal 2 2 2 2 2 2 29 13" xfId="11895" xr:uid="{00000000-0005-0000-0000-0000772E0000}"/>
    <cellStyle name="Normal 2 2 2 2 2 2 29 14" xfId="11896" xr:uid="{00000000-0005-0000-0000-0000782E0000}"/>
    <cellStyle name="Normal 2 2 2 2 2 2 29 2" xfId="11897" xr:uid="{00000000-0005-0000-0000-0000792E0000}"/>
    <cellStyle name="Normal 2 2 2 2 2 2 29 2 10" xfId="11898" xr:uid="{00000000-0005-0000-0000-00007A2E0000}"/>
    <cellStyle name="Normal 2 2 2 2 2 2 29 2 2" xfId="11899" xr:uid="{00000000-0005-0000-0000-00007B2E0000}"/>
    <cellStyle name="Normal 2 2 2 2 2 2 29 2 3" xfId="11900" xr:uid="{00000000-0005-0000-0000-00007C2E0000}"/>
    <cellStyle name="Normal 2 2 2 2 2 2 29 2 4" xfId="11901" xr:uid="{00000000-0005-0000-0000-00007D2E0000}"/>
    <cellStyle name="Normal 2 2 2 2 2 2 29 2 5" xfId="11902" xr:uid="{00000000-0005-0000-0000-00007E2E0000}"/>
    <cellStyle name="Normal 2 2 2 2 2 2 29 2 6" xfId="11903" xr:uid="{00000000-0005-0000-0000-00007F2E0000}"/>
    <cellStyle name="Normal 2 2 2 2 2 2 29 2 7" xfId="11904" xr:uid="{00000000-0005-0000-0000-0000802E0000}"/>
    <cellStyle name="Normal 2 2 2 2 2 2 29 2 8" xfId="11905" xr:uid="{00000000-0005-0000-0000-0000812E0000}"/>
    <cellStyle name="Normal 2 2 2 2 2 2 29 2 9" xfId="11906" xr:uid="{00000000-0005-0000-0000-0000822E0000}"/>
    <cellStyle name="Normal 2 2 2 2 2 2 29 3" xfId="11907" xr:uid="{00000000-0005-0000-0000-0000832E0000}"/>
    <cellStyle name="Normal 2 2 2 2 2 2 29 3 10" xfId="11908" xr:uid="{00000000-0005-0000-0000-0000842E0000}"/>
    <cellStyle name="Normal 2 2 2 2 2 2 29 3 2" xfId="11909" xr:uid="{00000000-0005-0000-0000-0000852E0000}"/>
    <cellStyle name="Normal 2 2 2 2 2 2 29 3 3" xfId="11910" xr:uid="{00000000-0005-0000-0000-0000862E0000}"/>
    <cellStyle name="Normal 2 2 2 2 2 2 29 3 4" xfId="11911" xr:uid="{00000000-0005-0000-0000-0000872E0000}"/>
    <cellStyle name="Normal 2 2 2 2 2 2 29 3 5" xfId="11912" xr:uid="{00000000-0005-0000-0000-0000882E0000}"/>
    <cellStyle name="Normal 2 2 2 2 2 2 29 3 6" xfId="11913" xr:uid="{00000000-0005-0000-0000-0000892E0000}"/>
    <cellStyle name="Normal 2 2 2 2 2 2 29 3 7" xfId="11914" xr:uid="{00000000-0005-0000-0000-00008A2E0000}"/>
    <cellStyle name="Normal 2 2 2 2 2 2 29 3 8" xfId="11915" xr:uid="{00000000-0005-0000-0000-00008B2E0000}"/>
    <cellStyle name="Normal 2 2 2 2 2 2 29 3 9" xfId="11916" xr:uid="{00000000-0005-0000-0000-00008C2E0000}"/>
    <cellStyle name="Normal 2 2 2 2 2 2 29 4" xfId="11917" xr:uid="{00000000-0005-0000-0000-00008D2E0000}"/>
    <cellStyle name="Normal 2 2 2 2 2 2 29 4 10" xfId="11918" xr:uid="{00000000-0005-0000-0000-00008E2E0000}"/>
    <cellStyle name="Normal 2 2 2 2 2 2 29 4 2" xfId="11919" xr:uid="{00000000-0005-0000-0000-00008F2E0000}"/>
    <cellStyle name="Normal 2 2 2 2 2 2 29 4 3" xfId="11920" xr:uid="{00000000-0005-0000-0000-0000902E0000}"/>
    <cellStyle name="Normal 2 2 2 2 2 2 29 4 4" xfId="11921" xr:uid="{00000000-0005-0000-0000-0000912E0000}"/>
    <cellStyle name="Normal 2 2 2 2 2 2 29 4 5" xfId="11922" xr:uid="{00000000-0005-0000-0000-0000922E0000}"/>
    <cellStyle name="Normal 2 2 2 2 2 2 29 4 6" xfId="11923" xr:uid="{00000000-0005-0000-0000-0000932E0000}"/>
    <cellStyle name="Normal 2 2 2 2 2 2 29 4 7" xfId="11924" xr:uid="{00000000-0005-0000-0000-0000942E0000}"/>
    <cellStyle name="Normal 2 2 2 2 2 2 29 4 8" xfId="11925" xr:uid="{00000000-0005-0000-0000-0000952E0000}"/>
    <cellStyle name="Normal 2 2 2 2 2 2 29 4 9" xfId="11926" xr:uid="{00000000-0005-0000-0000-0000962E0000}"/>
    <cellStyle name="Normal 2 2 2 2 2 2 29 5" xfId="11927" xr:uid="{00000000-0005-0000-0000-0000972E0000}"/>
    <cellStyle name="Normal 2 2 2 2 2 2 29 5 10" xfId="11928" xr:uid="{00000000-0005-0000-0000-0000982E0000}"/>
    <cellStyle name="Normal 2 2 2 2 2 2 29 5 2" xfId="11929" xr:uid="{00000000-0005-0000-0000-0000992E0000}"/>
    <cellStyle name="Normal 2 2 2 2 2 2 29 5 3" xfId="11930" xr:uid="{00000000-0005-0000-0000-00009A2E0000}"/>
    <cellStyle name="Normal 2 2 2 2 2 2 29 5 4" xfId="11931" xr:uid="{00000000-0005-0000-0000-00009B2E0000}"/>
    <cellStyle name="Normal 2 2 2 2 2 2 29 5 5" xfId="11932" xr:uid="{00000000-0005-0000-0000-00009C2E0000}"/>
    <cellStyle name="Normal 2 2 2 2 2 2 29 5 6" xfId="11933" xr:uid="{00000000-0005-0000-0000-00009D2E0000}"/>
    <cellStyle name="Normal 2 2 2 2 2 2 29 5 7" xfId="11934" xr:uid="{00000000-0005-0000-0000-00009E2E0000}"/>
    <cellStyle name="Normal 2 2 2 2 2 2 29 5 8" xfId="11935" xr:uid="{00000000-0005-0000-0000-00009F2E0000}"/>
    <cellStyle name="Normal 2 2 2 2 2 2 29 5 9" xfId="11936" xr:uid="{00000000-0005-0000-0000-0000A02E0000}"/>
    <cellStyle name="Normal 2 2 2 2 2 2 29 6" xfId="11937" xr:uid="{00000000-0005-0000-0000-0000A12E0000}"/>
    <cellStyle name="Normal 2 2 2 2 2 2 29 7" xfId="11938" xr:uid="{00000000-0005-0000-0000-0000A22E0000}"/>
    <cellStyle name="Normal 2 2 2 2 2 2 29 8" xfId="11939" xr:uid="{00000000-0005-0000-0000-0000A32E0000}"/>
    <cellStyle name="Normal 2 2 2 2 2 2 29 9" xfId="11940" xr:uid="{00000000-0005-0000-0000-0000A42E0000}"/>
    <cellStyle name="Normal 2 2 2 2 2 2 3" xfId="11941" xr:uid="{00000000-0005-0000-0000-0000A52E0000}"/>
    <cellStyle name="Normal 2 2 2 2 2 2 3 10" xfId="11942" xr:uid="{00000000-0005-0000-0000-0000A62E0000}"/>
    <cellStyle name="Normal 2 2 2 2 2 2 3 11" xfId="11943" xr:uid="{00000000-0005-0000-0000-0000A72E0000}"/>
    <cellStyle name="Normal 2 2 2 2 2 2 3 12" xfId="11944" xr:uid="{00000000-0005-0000-0000-0000A82E0000}"/>
    <cellStyle name="Normal 2 2 2 2 2 2 3 13" xfId="11945" xr:uid="{00000000-0005-0000-0000-0000A92E0000}"/>
    <cellStyle name="Normal 2 2 2 2 2 2 3 14" xfId="11946" xr:uid="{00000000-0005-0000-0000-0000AA2E0000}"/>
    <cellStyle name="Normal 2 2 2 2 2 2 3 15" xfId="11947" xr:uid="{00000000-0005-0000-0000-0000AB2E0000}"/>
    <cellStyle name="Normal 2 2 2 2 2 2 3 16" xfId="11948" xr:uid="{00000000-0005-0000-0000-0000AC2E0000}"/>
    <cellStyle name="Normal 2 2 2 2 2 2 3 2" xfId="11949" xr:uid="{00000000-0005-0000-0000-0000AD2E0000}"/>
    <cellStyle name="Normal 2 2 2 2 2 2 3 2 10" xfId="11950" xr:uid="{00000000-0005-0000-0000-0000AE2E0000}"/>
    <cellStyle name="Normal 2 2 2 2 2 2 3 2 2" xfId="11951" xr:uid="{00000000-0005-0000-0000-0000AF2E0000}"/>
    <cellStyle name="Normal 2 2 2 2 2 2 3 2 3" xfId="11952" xr:uid="{00000000-0005-0000-0000-0000B02E0000}"/>
    <cellStyle name="Normal 2 2 2 2 2 2 3 2 4" xfId="11953" xr:uid="{00000000-0005-0000-0000-0000B12E0000}"/>
    <cellStyle name="Normal 2 2 2 2 2 2 3 2 5" xfId="11954" xr:uid="{00000000-0005-0000-0000-0000B22E0000}"/>
    <cellStyle name="Normal 2 2 2 2 2 2 3 2 6" xfId="11955" xr:uid="{00000000-0005-0000-0000-0000B32E0000}"/>
    <cellStyle name="Normal 2 2 2 2 2 2 3 2 7" xfId="11956" xr:uid="{00000000-0005-0000-0000-0000B42E0000}"/>
    <cellStyle name="Normal 2 2 2 2 2 2 3 2 8" xfId="11957" xr:uid="{00000000-0005-0000-0000-0000B52E0000}"/>
    <cellStyle name="Normal 2 2 2 2 2 2 3 2 9" xfId="11958" xr:uid="{00000000-0005-0000-0000-0000B62E0000}"/>
    <cellStyle name="Normal 2 2 2 2 2 2 3 3" xfId="11959" xr:uid="{00000000-0005-0000-0000-0000B72E0000}"/>
    <cellStyle name="Normal 2 2 2 2 2 2 3 3 10" xfId="11960" xr:uid="{00000000-0005-0000-0000-0000B82E0000}"/>
    <cellStyle name="Normal 2 2 2 2 2 2 3 3 2" xfId="11961" xr:uid="{00000000-0005-0000-0000-0000B92E0000}"/>
    <cellStyle name="Normal 2 2 2 2 2 2 3 3 3" xfId="11962" xr:uid="{00000000-0005-0000-0000-0000BA2E0000}"/>
    <cellStyle name="Normal 2 2 2 2 2 2 3 3 4" xfId="11963" xr:uid="{00000000-0005-0000-0000-0000BB2E0000}"/>
    <cellStyle name="Normal 2 2 2 2 2 2 3 3 5" xfId="11964" xr:uid="{00000000-0005-0000-0000-0000BC2E0000}"/>
    <cellStyle name="Normal 2 2 2 2 2 2 3 3 6" xfId="11965" xr:uid="{00000000-0005-0000-0000-0000BD2E0000}"/>
    <cellStyle name="Normal 2 2 2 2 2 2 3 3 7" xfId="11966" xr:uid="{00000000-0005-0000-0000-0000BE2E0000}"/>
    <cellStyle name="Normal 2 2 2 2 2 2 3 3 8" xfId="11967" xr:uid="{00000000-0005-0000-0000-0000BF2E0000}"/>
    <cellStyle name="Normal 2 2 2 2 2 2 3 3 9" xfId="11968" xr:uid="{00000000-0005-0000-0000-0000C02E0000}"/>
    <cellStyle name="Normal 2 2 2 2 2 2 3 4" xfId="11969" xr:uid="{00000000-0005-0000-0000-0000C12E0000}"/>
    <cellStyle name="Normal 2 2 2 2 2 2 3 4 10" xfId="11970" xr:uid="{00000000-0005-0000-0000-0000C22E0000}"/>
    <cellStyle name="Normal 2 2 2 2 2 2 3 4 2" xfId="11971" xr:uid="{00000000-0005-0000-0000-0000C32E0000}"/>
    <cellStyle name="Normal 2 2 2 2 2 2 3 4 3" xfId="11972" xr:uid="{00000000-0005-0000-0000-0000C42E0000}"/>
    <cellStyle name="Normal 2 2 2 2 2 2 3 4 4" xfId="11973" xr:uid="{00000000-0005-0000-0000-0000C52E0000}"/>
    <cellStyle name="Normal 2 2 2 2 2 2 3 4 5" xfId="11974" xr:uid="{00000000-0005-0000-0000-0000C62E0000}"/>
    <cellStyle name="Normal 2 2 2 2 2 2 3 4 6" xfId="11975" xr:uid="{00000000-0005-0000-0000-0000C72E0000}"/>
    <cellStyle name="Normal 2 2 2 2 2 2 3 4 7" xfId="11976" xr:uid="{00000000-0005-0000-0000-0000C82E0000}"/>
    <cellStyle name="Normal 2 2 2 2 2 2 3 4 8" xfId="11977" xr:uid="{00000000-0005-0000-0000-0000C92E0000}"/>
    <cellStyle name="Normal 2 2 2 2 2 2 3 4 9" xfId="11978" xr:uid="{00000000-0005-0000-0000-0000CA2E0000}"/>
    <cellStyle name="Normal 2 2 2 2 2 2 3 5" xfId="11979" xr:uid="{00000000-0005-0000-0000-0000CB2E0000}"/>
    <cellStyle name="Normal 2 2 2 2 2 2 3 5 10" xfId="11980" xr:uid="{00000000-0005-0000-0000-0000CC2E0000}"/>
    <cellStyle name="Normal 2 2 2 2 2 2 3 5 2" xfId="11981" xr:uid="{00000000-0005-0000-0000-0000CD2E0000}"/>
    <cellStyle name="Normal 2 2 2 2 2 2 3 5 3" xfId="11982" xr:uid="{00000000-0005-0000-0000-0000CE2E0000}"/>
    <cellStyle name="Normal 2 2 2 2 2 2 3 5 4" xfId="11983" xr:uid="{00000000-0005-0000-0000-0000CF2E0000}"/>
    <cellStyle name="Normal 2 2 2 2 2 2 3 5 5" xfId="11984" xr:uid="{00000000-0005-0000-0000-0000D02E0000}"/>
    <cellStyle name="Normal 2 2 2 2 2 2 3 5 6" xfId="11985" xr:uid="{00000000-0005-0000-0000-0000D12E0000}"/>
    <cellStyle name="Normal 2 2 2 2 2 2 3 5 7" xfId="11986" xr:uid="{00000000-0005-0000-0000-0000D22E0000}"/>
    <cellStyle name="Normal 2 2 2 2 2 2 3 5 8" xfId="11987" xr:uid="{00000000-0005-0000-0000-0000D32E0000}"/>
    <cellStyle name="Normal 2 2 2 2 2 2 3 5 9" xfId="11988" xr:uid="{00000000-0005-0000-0000-0000D42E0000}"/>
    <cellStyle name="Normal 2 2 2 2 2 2 3 6" xfId="11989" xr:uid="{00000000-0005-0000-0000-0000D52E0000}"/>
    <cellStyle name="Normal 2 2 2 2 2 2 3 7" xfId="11990" xr:uid="{00000000-0005-0000-0000-0000D62E0000}"/>
    <cellStyle name="Normal 2 2 2 2 2 2 3 8" xfId="11991" xr:uid="{00000000-0005-0000-0000-0000D72E0000}"/>
    <cellStyle name="Normal 2 2 2 2 2 2 3 9" xfId="11992" xr:uid="{00000000-0005-0000-0000-0000D82E0000}"/>
    <cellStyle name="Normal 2 2 2 2 2 2 30" xfId="11993" xr:uid="{00000000-0005-0000-0000-0000D92E0000}"/>
    <cellStyle name="Normal 2 2 2 2 2 2 30 10" xfId="11994" xr:uid="{00000000-0005-0000-0000-0000DA2E0000}"/>
    <cellStyle name="Normal 2 2 2 2 2 2 30 11" xfId="11995" xr:uid="{00000000-0005-0000-0000-0000DB2E0000}"/>
    <cellStyle name="Normal 2 2 2 2 2 2 30 12" xfId="11996" xr:uid="{00000000-0005-0000-0000-0000DC2E0000}"/>
    <cellStyle name="Normal 2 2 2 2 2 2 30 13" xfId="11997" xr:uid="{00000000-0005-0000-0000-0000DD2E0000}"/>
    <cellStyle name="Normal 2 2 2 2 2 2 30 14" xfId="11998" xr:uid="{00000000-0005-0000-0000-0000DE2E0000}"/>
    <cellStyle name="Normal 2 2 2 2 2 2 30 2" xfId="11999" xr:uid="{00000000-0005-0000-0000-0000DF2E0000}"/>
    <cellStyle name="Normal 2 2 2 2 2 2 30 2 10" xfId="12000" xr:uid="{00000000-0005-0000-0000-0000E02E0000}"/>
    <cellStyle name="Normal 2 2 2 2 2 2 30 2 2" xfId="12001" xr:uid="{00000000-0005-0000-0000-0000E12E0000}"/>
    <cellStyle name="Normal 2 2 2 2 2 2 30 2 3" xfId="12002" xr:uid="{00000000-0005-0000-0000-0000E22E0000}"/>
    <cellStyle name="Normal 2 2 2 2 2 2 30 2 4" xfId="12003" xr:uid="{00000000-0005-0000-0000-0000E32E0000}"/>
    <cellStyle name="Normal 2 2 2 2 2 2 30 2 5" xfId="12004" xr:uid="{00000000-0005-0000-0000-0000E42E0000}"/>
    <cellStyle name="Normal 2 2 2 2 2 2 30 2 6" xfId="12005" xr:uid="{00000000-0005-0000-0000-0000E52E0000}"/>
    <cellStyle name="Normal 2 2 2 2 2 2 30 2 7" xfId="12006" xr:uid="{00000000-0005-0000-0000-0000E62E0000}"/>
    <cellStyle name="Normal 2 2 2 2 2 2 30 2 8" xfId="12007" xr:uid="{00000000-0005-0000-0000-0000E72E0000}"/>
    <cellStyle name="Normal 2 2 2 2 2 2 30 2 9" xfId="12008" xr:uid="{00000000-0005-0000-0000-0000E82E0000}"/>
    <cellStyle name="Normal 2 2 2 2 2 2 30 3" xfId="12009" xr:uid="{00000000-0005-0000-0000-0000E92E0000}"/>
    <cellStyle name="Normal 2 2 2 2 2 2 30 3 10" xfId="12010" xr:uid="{00000000-0005-0000-0000-0000EA2E0000}"/>
    <cellStyle name="Normal 2 2 2 2 2 2 30 3 2" xfId="12011" xr:uid="{00000000-0005-0000-0000-0000EB2E0000}"/>
    <cellStyle name="Normal 2 2 2 2 2 2 30 3 3" xfId="12012" xr:uid="{00000000-0005-0000-0000-0000EC2E0000}"/>
    <cellStyle name="Normal 2 2 2 2 2 2 30 3 4" xfId="12013" xr:uid="{00000000-0005-0000-0000-0000ED2E0000}"/>
    <cellStyle name="Normal 2 2 2 2 2 2 30 3 5" xfId="12014" xr:uid="{00000000-0005-0000-0000-0000EE2E0000}"/>
    <cellStyle name="Normal 2 2 2 2 2 2 30 3 6" xfId="12015" xr:uid="{00000000-0005-0000-0000-0000EF2E0000}"/>
    <cellStyle name="Normal 2 2 2 2 2 2 30 3 7" xfId="12016" xr:uid="{00000000-0005-0000-0000-0000F02E0000}"/>
    <cellStyle name="Normal 2 2 2 2 2 2 30 3 8" xfId="12017" xr:uid="{00000000-0005-0000-0000-0000F12E0000}"/>
    <cellStyle name="Normal 2 2 2 2 2 2 30 3 9" xfId="12018" xr:uid="{00000000-0005-0000-0000-0000F22E0000}"/>
    <cellStyle name="Normal 2 2 2 2 2 2 30 4" xfId="12019" xr:uid="{00000000-0005-0000-0000-0000F32E0000}"/>
    <cellStyle name="Normal 2 2 2 2 2 2 30 4 10" xfId="12020" xr:uid="{00000000-0005-0000-0000-0000F42E0000}"/>
    <cellStyle name="Normal 2 2 2 2 2 2 30 4 2" xfId="12021" xr:uid="{00000000-0005-0000-0000-0000F52E0000}"/>
    <cellStyle name="Normal 2 2 2 2 2 2 30 4 3" xfId="12022" xr:uid="{00000000-0005-0000-0000-0000F62E0000}"/>
    <cellStyle name="Normal 2 2 2 2 2 2 30 4 4" xfId="12023" xr:uid="{00000000-0005-0000-0000-0000F72E0000}"/>
    <cellStyle name="Normal 2 2 2 2 2 2 30 4 5" xfId="12024" xr:uid="{00000000-0005-0000-0000-0000F82E0000}"/>
    <cellStyle name="Normal 2 2 2 2 2 2 30 4 6" xfId="12025" xr:uid="{00000000-0005-0000-0000-0000F92E0000}"/>
    <cellStyle name="Normal 2 2 2 2 2 2 30 4 7" xfId="12026" xr:uid="{00000000-0005-0000-0000-0000FA2E0000}"/>
    <cellStyle name="Normal 2 2 2 2 2 2 30 4 8" xfId="12027" xr:uid="{00000000-0005-0000-0000-0000FB2E0000}"/>
    <cellStyle name="Normal 2 2 2 2 2 2 30 4 9" xfId="12028" xr:uid="{00000000-0005-0000-0000-0000FC2E0000}"/>
    <cellStyle name="Normal 2 2 2 2 2 2 30 5" xfId="12029" xr:uid="{00000000-0005-0000-0000-0000FD2E0000}"/>
    <cellStyle name="Normal 2 2 2 2 2 2 30 5 10" xfId="12030" xr:uid="{00000000-0005-0000-0000-0000FE2E0000}"/>
    <cellStyle name="Normal 2 2 2 2 2 2 30 5 2" xfId="12031" xr:uid="{00000000-0005-0000-0000-0000FF2E0000}"/>
    <cellStyle name="Normal 2 2 2 2 2 2 30 5 3" xfId="12032" xr:uid="{00000000-0005-0000-0000-0000002F0000}"/>
    <cellStyle name="Normal 2 2 2 2 2 2 30 5 4" xfId="12033" xr:uid="{00000000-0005-0000-0000-0000012F0000}"/>
    <cellStyle name="Normal 2 2 2 2 2 2 30 5 5" xfId="12034" xr:uid="{00000000-0005-0000-0000-0000022F0000}"/>
    <cellStyle name="Normal 2 2 2 2 2 2 30 5 6" xfId="12035" xr:uid="{00000000-0005-0000-0000-0000032F0000}"/>
    <cellStyle name="Normal 2 2 2 2 2 2 30 5 7" xfId="12036" xr:uid="{00000000-0005-0000-0000-0000042F0000}"/>
    <cellStyle name="Normal 2 2 2 2 2 2 30 5 8" xfId="12037" xr:uid="{00000000-0005-0000-0000-0000052F0000}"/>
    <cellStyle name="Normal 2 2 2 2 2 2 30 5 9" xfId="12038" xr:uid="{00000000-0005-0000-0000-0000062F0000}"/>
    <cellStyle name="Normal 2 2 2 2 2 2 30 6" xfId="12039" xr:uid="{00000000-0005-0000-0000-0000072F0000}"/>
    <cellStyle name="Normal 2 2 2 2 2 2 30 7" xfId="12040" xr:uid="{00000000-0005-0000-0000-0000082F0000}"/>
    <cellStyle name="Normal 2 2 2 2 2 2 30 8" xfId="12041" xr:uid="{00000000-0005-0000-0000-0000092F0000}"/>
    <cellStyle name="Normal 2 2 2 2 2 2 30 9" xfId="12042" xr:uid="{00000000-0005-0000-0000-00000A2F0000}"/>
    <cellStyle name="Normal 2 2 2 2 2 2 31" xfId="12043" xr:uid="{00000000-0005-0000-0000-00000B2F0000}"/>
    <cellStyle name="Normal 2 2 2 2 2 2 31 10" xfId="12044" xr:uid="{00000000-0005-0000-0000-00000C2F0000}"/>
    <cellStyle name="Normal 2 2 2 2 2 2 31 11" xfId="12045" xr:uid="{00000000-0005-0000-0000-00000D2F0000}"/>
    <cellStyle name="Normal 2 2 2 2 2 2 31 12" xfId="12046" xr:uid="{00000000-0005-0000-0000-00000E2F0000}"/>
    <cellStyle name="Normal 2 2 2 2 2 2 31 13" xfId="12047" xr:uid="{00000000-0005-0000-0000-00000F2F0000}"/>
    <cellStyle name="Normal 2 2 2 2 2 2 31 14" xfId="12048" xr:uid="{00000000-0005-0000-0000-0000102F0000}"/>
    <cellStyle name="Normal 2 2 2 2 2 2 31 2" xfId="12049" xr:uid="{00000000-0005-0000-0000-0000112F0000}"/>
    <cellStyle name="Normal 2 2 2 2 2 2 31 2 10" xfId="12050" xr:uid="{00000000-0005-0000-0000-0000122F0000}"/>
    <cellStyle name="Normal 2 2 2 2 2 2 31 2 2" xfId="12051" xr:uid="{00000000-0005-0000-0000-0000132F0000}"/>
    <cellStyle name="Normal 2 2 2 2 2 2 31 2 3" xfId="12052" xr:uid="{00000000-0005-0000-0000-0000142F0000}"/>
    <cellStyle name="Normal 2 2 2 2 2 2 31 2 4" xfId="12053" xr:uid="{00000000-0005-0000-0000-0000152F0000}"/>
    <cellStyle name="Normal 2 2 2 2 2 2 31 2 5" xfId="12054" xr:uid="{00000000-0005-0000-0000-0000162F0000}"/>
    <cellStyle name="Normal 2 2 2 2 2 2 31 2 6" xfId="12055" xr:uid="{00000000-0005-0000-0000-0000172F0000}"/>
    <cellStyle name="Normal 2 2 2 2 2 2 31 2 7" xfId="12056" xr:uid="{00000000-0005-0000-0000-0000182F0000}"/>
    <cellStyle name="Normal 2 2 2 2 2 2 31 2 8" xfId="12057" xr:uid="{00000000-0005-0000-0000-0000192F0000}"/>
    <cellStyle name="Normal 2 2 2 2 2 2 31 2 9" xfId="12058" xr:uid="{00000000-0005-0000-0000-00001A2F0000}"/>
    <cellStyle name="Normal 2 2 2 2 2 2 31 3" xfId="12059" xr:uid="{00000000-0005-0000-0000-00001B2F0000}"/>
    <cellStyle name="Normal 2 2 2 2 2 2 31 3 10" xfId="12060" xr:uid="{00000000-0005-0000-0000-00001C2F0000}"/>
    <cellStyle name="Normal 2 2 2 2 2 2 31 3 2" xfId="12061" xr:uid="{00000000-0005-0000-0000-00001D2F0000}"/>
    <cellStyle name="Normal 2 2 2 2 2 2 31 3 3" xfId="12062" xr:uid="{00000000-0005-0000-0000-00001E2F0000}"/>
    <cellStyle name="Normal 2 2 2 2 2 2 31 3 4" xfId="12063" xr:uid="{00000000-0005-0000-0000-00001F2F0000}"/>
    <cellStyle name="Normal 2 2 2 2 2 2 31 3 5" xfId="12064" xr:uid="{00000000-0005-0000-0000-0000202F0000}"/>
    <cellStyle name="Normal 2 2 2 2 2 2 31 3 6" xfId="12065" xr:uid="{00000000-0005-0000-0000-0000212F0000}"/>
    <cellStyle name="Normal 2 2 2 2 2 2 31 3 7" xfId="12066" xr:uid="{00000000-0005-0000-0000-0000222F0000}"/>
    <cellStyle name="Normal 2 2 2 2 2 2 31 3 8" xfId="12067" xr:uid="{00000000-0005-0000-0000-0000232F0000}"/>
    <cellStyle name="Normal 2 2 2 2 2 2 31 3 9" xfId="12068" xr:uid="{00000000-0005-0000-0000-0000242F0000}"/>
    <cellStyle name="Normal 2 2 2 2 2 2 31 4" xfId="12069" xr:uid="{00000000-0005-0000-0000-0000252F0000}"/>
    <cellStyle name="Normal 2 2 2 2 2 2 31 4 10" xfId="12070" xr:uid="{00000000-0005-0000-0000-0000262F0000}"/>
    <cellStyle name="Normal 2 2 2 2 2 2 31 4 2" xfId="12071" xr:uid="{00000000-0005-0000-0000-0000272F0000}"/>
    <cellStyle name="Normal 2 2 2 2 2 2 31 4 3" xfId="12072" xr:uid="{00000000-0005-0000-0000-0000282F0000}"/>
    <cellStyle name="Normal 2 2 2 2 2 2 31 4 4" xfId="12073" xr:uid="{00000000-0005-0000-0000-0000292F0000}"/>
    <cellStyle name="Normal 2 2 2 2 2 2 31 4 5" xfId="12074" xr:uid="{00000000-0005-0000-0000-00002A2F0000}"/>
    <cellStyle name="Normal 2 2 2 2 2 2 31 4 6" xfId="12075" xr:uid="{00000000-0005-0000-0000-00002B2F0000}"/>
    <cellStyle name="Normal 2 2 2 2 2 2 31 4 7" xfId="12076" xr:uid="{00000000-0005-0000-0000-00002C2F0000}"/>
    <cellStyle name="Normal 2 2 2 2 2 2 31 4 8" xfId="12077" xr:uid="{00000000-0005-0000-0000-00002D2F0000}"/>
    <cellStyle name="Normal 2 2 2 2 2 2 31 4 9" xfId="12078" xr:uid="{00000000-0005-0000-0000-00002E2F0000}"/>
    <cellStyle name="Normal 2 2 2 2 2 2 31 5" xfId="12079" xr:uid="{00000000-0005-0000-0000-00002F2F0000}"/>
    <cellStyle name="Normal 2 2 2 2 2 2 31 5 10" xfId="12080" xr:uid="{00000000-0005-0000-0000-0000302F0000}"/>
    <cellStyle name="Normal 2 2 2 2 2 2 31 5 2" xfId="12081" xr:uid="{00000000-0005-0000-0000-0000312F0000}"/>
    <cellStyle name="Normal 2 2 2 2 2 2 31 5 3" xfId="12082" xr:uid="{00000000-0005-0000-0000-0000322F0000}"/>
    <cellStyle name="Normal 2 2 2 2 2 2 31 5 4" xfId="12083" xr:uid="{00000000-0005-0000-0000-0000332F0000}"/>
    <cellStyle name="Normal 2 2 2 2 2 2 31 5 5" xfId="12084" xr:uid="{00000000-0005-0000-0000-0000342F0000}"/>
    <cellStyle name="Normal 2 2 2 2 2 2 31 5 6" xfId="12085" xr:uid="{00000000-0005-0000-0000-0000352F0000}"/>
    <cellStyle name="Normal 2 2 2 2 2 2 31 5 7" xfId="12086" xr:uid="{00000000-0005-0000-0000-0000362F0000}"/>
    <cellStyle name="Normal 2 2 2 2 2 2 31 5 8" xfId="12087" xr:uid="{00000000-0005-0000-0000-0000372F0000}"/>
    <cellStyle name="Normal 2 2 2 2 2 2 31 5 9" xfId="12088" xr:uid="{00000000-0005-0000-0000-0000382F0000}"/>
    <cellStyle name="Normal 2 2 2 2 2 2 31 6" xfId="12089" xr:uid="{00000000-0005-0000-0000-0000392F0000}"/>
    <cellStyle name="Normal 2 2 2 2 2 2 31 7" xfId="12090" xr:uid="{00000000-0005-0000-0000-00003A2F0000}"/>
    <cellStyle name="Normal 2 2 2 2 2 2 31 8" xfId="12091" xr:uid="{00000000-0005-0000-0000-00003B2F0000}"/>
    <cellStyle name="Normal 2 2 2 2 2 2 31 9" xfId="12092" xr:uid="{00000000-0005-0000-0000-00003C2F0000}"/>
    <cellStyle name="Normal 2 2 2 2 2 2 32" xfId="12093" xr:uid="{00000000-0005-0000-0000-00003D2F0000}"/>
    <cellStyle name="Normal 2 2 2 2 2 2 32 10" xfId="12094" xr:uid="{00000000-0005-0000-0000-00003E2F0000}"/>
    <cellStyle name="Normal 2 2 2 2 2 2 32 11" xfId="12095" xr:uid="{00000000-0005-0000-0000-00003F2F0000}"/>
    <cellStyle name="Normal 2 2 2 2 2 2 32 12" xfId="12096" xr:uid="{00000000-0005-0000-0000-0000402F0000}"/>
    <cellStyle name="Normal 2 2 2 2 2 2 32 13" xfId="12097" xr:uid="{00000000-0005-0000-0000-0000412F0000}"/>
    <cellStyle name="Normal 2 2 2 2 2 2 32 14" xfId="12098" xr:uid="{00000000-0005-0000-0000-0000422F0000}"/>
    <cellStyle name="Normal 2 2 2 2 2 2 32 2" xfId="12099" xr:uid="{00000000-0005-0000-0000-0000432F0000}"/>
    <cellStyle name="Normal 2 2 2 2 2 2 32 2 10" xfId="12100" xr:uid="{00000000-0005-0000-0000-0000442F0000}"/>
    <cellStyle name="Normal 2 2 2 2 2 2 32 2 2" xfId="12101" xr:uid="{00000000-0005-0000-0000-0000452F0000}"/>
    <cellStyle name="Normal 2 2 2 2 2 2 32 2 3" xfId="12102" xr:uid="{00000000-0005-0000-0000-0000462F0000}"/>
    <cellStyle name="Normal 2 2 2 2 2 2 32 2 4" xfId="12103" xr:uid="{00000000-0005-0000-0000-0000472F0000}"/>
    <cellStyle name="Normal 2 2 2 2 2 2 32 2 5" xfId="12104" xr:uid="{00000000-0005-0000-0000-0000482F0000}"/>
    <cellStyle name="Normal 2 2 2 2 2 2 32 2 6" xfId="12105" xr:uid="{00000000-0005-0000-0000-0000492F0000}"/>
    <cellStyle name="Normal 2 2 2 2 2 2 32 2 7" xfId="12106" xr:uid="{00000000-0005-0000-0000-00004A2F0000}"/>
    <cellStyle name="Normal 2 2 2 2 2 2 32 2 8" xfId="12107" xr:uid="{00000000-0005-0000-0000-00004B2F0000}"/>
    <cellStyle name="Normal 2 2 2 2 2 2 32 2 9" xfId="12108" xr:uid="{00000000-0005-0000-0000-00004C2F0000}"/>
    <cellStyle name="Normal 2 2 2 2 2 2 32 3" xfId="12109" xr:uid="{00000000-0005-0000-0000-00004D2F0000}"/>
    <cellStyle name="Normal 2 2 2 2 2 2 32 3 10" xfId="12110" xr:uid="{00000000-0005-0000-0000-00004E2F0000}"/>
    <cellStyle name="Normal 2 2 2 2 2 2 32 3 2" xfId="12111" xr:uid="{00000000-0005-0000-0000-00004F2F0000}"/>
    <cellStyle name="Normal 2 2 2 2 2 2 32 3 3" xfId="12112" xr:uid="{00000000-0005-0000-0000-0000502F0000}"/>
    <cellStyle name="Normal 2 2 2 2 2 2 32 3 4" xfId="12113" xr:uid="{00000000-0005-0000-0000-0000512F0000}"/>
    <cellStyle name="Normal 2 2 2 2 2 2 32 3 5" xfId="12114" xr:uid="{00000000-0005-0000-0000-0000522F0000}"/>
    <cellStyle name="Normal 2 2 2 2 2 2 32 3 6" xfId="12115" xr:uid="{00000000-0005-0000-0000-0000532F0000}"/>
    <cellStyle name="Normal 2 2 2 2 2 2 32 3 7" xfId="12116" xr:uid="{00000000-0005-0000-0000-0000542F0000}"/>
    <cellStyle name="Normal 2 2 2 2 2 2 32 3 8" xfId="12117" xr:uid="{00000000-0005-0000-0000-0000552F0000}"/>
    <cellStyle name="Normal 2 2 2 2 2 2 32 3 9" xfId="12118" xr:uid="{00000000-0005-0000-0000-0000562F0000}"/>
    <cellStyle name="Normal 2 2 2 2 2 2 32 4" xfId="12119" xr:uid="{00000000-0005-0000-0000-0000572F0000}"/>
    <cellStyle name="Normal 2 2 2 2 2 2 32 4 10" xfId="12120" xr:uid="{00000000-0005-0000-0000-0000582F0000}"/>
    <cellStyle name="Normal 2 2 2 2 2 2 32 4 2" xfId="12121" xr:uid="{00000000-0005-0000-0000-0000592F0000}"/>
    <cellStyle name="Normal 2 2 2 2 2 2 32 4 3" xfId="12122" xr:uid="{00000000-0005-0000-0000-00005A2F0000}"/>
    <cellStyle name="Normal 2 2 2 2 2 2 32 4 4" xfId="12123" xr:uid="{00000000-0005-0000-0000-00005B2F0000}"/>
    <cellStyle name="Normal 2 2 2 2 2 2 32 4 5" xfId="12124" xr:uid="{00000000-0005-0000-0000-00005C2F0000}"/>
    <cellStyle name="Normal 2 2 2 2 2 2 32 4 6" xfId="12125" xr:uid="{00000000-0005-0000-0000-00005D2F0000}"/>
    <cellStyle name="Normal 2 2 2 2 2 2 32 4 7" xfId="12126" xr:uid="{00000000-0005-0000-0000-00005E2F0000}"/>
    <cellStyle name="Normal 2 2 2 2 2 2 32 4 8" xfId="12127" xr:uid="{00000000-0005-0000-0000-00005F2F0000}"/>
    <cellStyle name="Normal 2 2 2 2 2 2 32 4 9" xfId="12128" xr:uid="{00000000-0005-0000-0000-0000602F0000}"/>
    <cellStyle name="Normal 2 2 2 2 2 2 32 5" xfId="12129" xr:uid="{00000000-0005-0000-0000-0000612F0000}"/>
    <cellStyle name="Normal 2 2 2 2 2 2 32 5 10" xfId="12130" xr:uid="{00000000-0005-0000-0000-0000622F0000}"/>
    <cellStyle name="Normal 2 2 2 2 2 2 32 5 2" xfId="12131" xr:uid="{00000000-0005-0000-0000-0000632F0000}"/>
    <cellStyle name="Normal 2 2 2 2 2 2 32 5 3" xfId="12132" xr:uid="{00000000-0005-0000-0000-0000642F0000}"/>
    <cellStyle name="Normal 2 2 2 2 2 2 32 5 4" xfId="12133" xr:uid="{00000000-0005-0000-0000-0000652F0000}"/>
    <cellStyle name="Normal 2 2 2 2 2 2 32 5 5" xfId="12134" xr:uid="{00000000-0005-0000-0000-0000662F0000}"/>
    <cellStyle name="Normal 2 2 2 2 2 2 32 5 6" xfId="12135" xr:uid="{00000000-0005-0000-0000-0000672F0000}"/>
    <cellStyle name="Normal 2 2 2 2 2 2 32 5 7" xfId="12136" xr:uid="{00000000-0005-0000-0000-0000682F0000}"/>
    <cellStyle name="Normal 2 2 2 2 2 2 32 5 8" xfId="12137" xr:uid="{00000000-0005-0000-0000-0000692F0000}"/>
    <cellStyle name="Normal 2 2 2 2 2 2 32 5 9" xfId="12138" xr:uid="{00000000-0005-0000-0000-00006A2F0000}"/>
    <cellStyle name="Normal 2 2 2 2 2 2 32 6" xfId="12139" xr:uid="{00000000-0005-0000-0000-00006B2F0000}"/>
    <cellStyle name="Normal 2 2 2 2 2 2 32 7" xfId="12140" xr:uid="{00000000-0005-0000-0000-00006C2F0000}"/>
    <cellStyle name="Normal 2 2 2 2 2 2 32 8" xfId="12141" xr:uid="{00000000-0005-0000-0000-00006D2F0000}"/>
    <cellStyle name="Normal 2 2 2 2 2 2 32 9" xfId="12142" xr:uid="{00000000-0005-0000-0000-00006E2F0000}"/>
    <cellStyle name="Normal 2 2 2 2 2 2 33" xfId="12143" xr:uid="{00000000-0005-0000-0000-00006F2F0000}"/>
    <cellStyle name="Normal 2 2 2 2 2 2 33 10" xfId="12144" xr:uid="{00000000-0005-0000-0000-0000702F0000}"/>
    <cellStyle name="Normal 2 2 2 2 2 2 33 11" xfId="12145" xr:uid="{00000000-0005-0000-0000-0000712F0000}"/>
    <cellStyle name="Normal 2 2 2 2 2 2 33 12" xfId="12146" xr:uid="{00000000-0005-0000-0000-0000722F0000}"/>
    <cellStyle name="Normal 2 2 2 2 2 2 33 13" xfId="12147" xr:uid="{00000000-0005-0000-0000-0000732F0000}"/>
    <cellStyle name="Normal 2 2 2 2 2 2 33 14" xfId="12148" xr:uid="{00000000-0005-0000-0000-0000742F0000}"/>
    <cellStyle name="Normal 2 2 2 2 2 2 33 2" xfId="12149" xr:uid="{00000000-0005-0000-0000-0000752F0000}"/>
    <cellStyle name="Normal 2 2 2 2 2 2 33 2 10" xfId="12150" xr:uid="{00000000-0005-0000-0000-0000762F0000}"/>
    <cellStyle name="Normal 2 2 2 2 2 2 33 2 2" xfId="12151" xr:uid="{00000000-0005-0000-0000-0000772F0000}"/>
    <cellStyle name="Normal 2 2 2 2 2 2 33 2 3" xfId="12152" xr:uid="{00000000-0005-0000-0000-0000782F0000}"/>
    <cellStyle name="Normal 2 2 2 2 2 2 33 2 4" xfId="12153" xr:uid="{00000000-0005-0000-0000-0000792F0000}"/>
    <cellStyle name="Normal 2 2 2 2 2 2 33 2 5" xfId="12154" xr:uid="{00000000-0005-0000-0000-00007A2F0000}"/>
    <cellStyle name="Normal 2 2 2 2 2 2 33 2 6" xfId="12155" xr:uid="{00000000-0005-0000-0000-00007B2F0000}"/>
    <cellStyle name="Normal 2 2 2 2 2 2 33 2 7" xfId="12156" xr:uid="{00000000-0005-0000-0000-00007C2F0000}"/>
    <cellStyle name="Normal 2 2 2 2 2 2 33 2 8" xfId="12157" xr:uid="{00000000-0005-0000-0000-00007D2F0000}"/>
    <cellStyle name="Normal 2 2 2 2 2 2 33 2 9" xfId="12158" xr:uid="{00000000-0005-0000-0000-00007E2F0000}"/>
    <cellStyle name="Normal 2 2 2 2 2 2 33 3" xfId="12159" xr:uid="{00000000-0005-0000-0000-00007F2F0000}"/>
    <cellStyle name="Normal 2 2 2 2 2 2 33 3 10" xfId="12160" xr:uid="{00000000-0005-0000-0000-0000802F0000}"/>
    <cellStyle name="Normal 2 2 2 2 2 2 33 3 2" xfId="12161" xr:uid="{00000000-0005-0000-0000-0000812F0000}"/>
    <cellStyle name="Normal 2 2 2 2 2 2 33 3 3" xfId="12162" xr:uid="{00000000-0005-0000-0000-0000822F0000}"/>
    <cellStyle name="Normal 2 2 2 2 2 2 33 3 4" xfId="12163" xr:uid="{00000000-0005-0000-0000-0000832F0000}"/>
    <cellStyle name="Normal 2 2 2 2 2 2 33 3 5" xfId="12164" xr:uid="{00000000-0005-0000-0000-0000842F0000}"/>
    <cellStyle name="Normal 2 2 2 2 2 2 33 3 6" xfId="12165" xr:uid="{00000000-0005-0000-0000-0000852F0000}"/>
    <cellStyle name="Normal 2 2 2 2 2 2 33 3 7" xfId="12166" xr:uid="{00000000-0005-0000-0000-0000862F0000}"/>
    <cellStyle name="Normal 2 2 2 2 2 2 33 3 8" xfId="12167" xr:uid="{00000000-0005-0000-0000-0000872F0000}"/>
    <cellStyle name="Normal 2 2 2 2 2 2 33 3 9" xfId="12168" xr:uid="{00000000-0005-0000-0000-0000882F0000}"/>
    <cellStyle name="Normal 2 2 2 2 2 2 33 4" xfId="12169" xr:uid="{00000000-0005-0000-0000-0000892F0000}"/>
    <cellStyle name="Normal 2 2 2 2 2 2 33 4 10" xfId="12170" xr:uid="{00000000-0005-0000-0000-00008A2F0000}"/>
    <cellStyle name="Normal 2 2 2 2 2 2 33 4 2" xfId="12171" xr:uid="{00000000-0005-0000-0000-00008B2F0000}"/>
    <cellStyle name="Normal 2 2 2 2 2 2 33 4 3" xfId="12172" xr:uid="{00000000-0005-0000-0000-00008C2F0000}"/>
    <cellStyle name="Normal 2 2 2 2 2 2 33 4 4" xfId="12173" xr:uid="{00000000-0005-0000-0000-00008D2F0000}"/>
    <cellStyle name="Normal 2 2 2 2 2 2 33 4 5" xfId="12174" xr:uid="{00000000-0005-0000-0000-00008E2F0000}"/>
    <cellStyle name="Normal 2 2 2 2 2 2 33 4 6" xfId="12175" xr:uid="{00000000-0005-0000-0000-00008F2F0000}"/>
    <cellStyle name="Normal 2 2 2 2 2 2 33 4 7" xfId="12176" xr:uid="{00000000-0005-0000-0000-0000902F0000}"/>
    <cellStyle name="Normal 2 2 2 2 2 2 33 4 8" xfId="12177" xr:uid="{00000000-0005-0000-0000-0000912F0000}"/>
    <cellStyle name="Normal 2 2 2 2 2 2 33 4 9" xfId="12178" xr:uid="{00000000-0005-0000-0000-0000922F0000}"/>
    <cellStyle name="Normal 2 2 2 2 2 2 33 5" xfId="12179" xr:uid="{00000000-0005-0000-0000-0000932F0000}"/>
    <cellStyle name="Normal 2 2 2 2 2 2 33 5 10" xfId="12180" xr:uid="{00000000-0005-0000-0000-0000942F0000}"/>
    <cellStyle name="Normal 2 2 2 2 2 2 33 5 2" xfId="12181" xr:uid="{00000000-0005-0000-0000-0000952F0000}"/>
    <cellStyle name="Normal 2 2 2 2 2 2 33 5 3" xfId="12182" xr:uid="{00000000-0005-0000-0000-0000962F0000}"/>
    <cellStyle name="Normal 2 2 2 2 2 2 33 5 4" xfId="12183" xr:uid="{00000000-0005-0000-0000-0000972F0000}"/>
    <cellStyle name="Normal 2 2 2 2 2 2 33 5 5" xfId="12184" xr:uid="{00000000-0005-0000-0000-0000982F0000}"/>
    <cellStyle name="Normal 2 2 2 2 2 2 33 5 6" xfId="12185" xr:uid="{00000000-0005-0000-0000-0000992F0000}"/>
    <cellStyle name="Normal 2 2 2 2 2 2 33 5 7" xfId="12186" xr:uid="{00000000-0005-0000-0000-00009A2F0000}"/>
    <cellStyle name="Normal 2 2 2 2 2 2 33 5 8" xfId="12187" xr:uid="{00000000-0005-0000-0000-00009B2F0000}"/>
    <cellStyle name="Normal 2 2 2 2 2 2 33 5 9" xfId="12188" xr:uid="{00000000-0005-0000-0000-00009C2F0000}"/>
    <cellStyle name="Normal 2 2 2 2 2 2 33 6" xfId="12189" xr:uid="{00000000-0005-0000-0000-00009D2F0000}"/>
    <cellStyle name="Normal 2 2 2 2 2 2 33 7" xfId="12190" xr:uid="{00000000-0005-0000-0000-00009E2F0000}"/>
    <cellStyle name="Normal 2 2 2 2 2 2 33 8" xfId="12191" xr:uid="{00000000-0005-0000-0000-00009F2F0000}"/>
    <cellStyle name="Normal 2 2 2 2 2 2 33 9" xfId="12192" xr:uid="{00000000-0005-0000-0000-0000A02F0000}"/>
    <cellStyle name="Normal 2 2 2 2 2 2 34" xfId="12193" xr:uid="{00000000-0005-0000-0000-0000A12F0000}"/>
    <cellStyle name="Normal 2 2 2 2 2 2 34 10" xfId="12194" xr:uid="{00000000-0005-0000-0000-0000A22F0000}"/>
    <cellStyle name="Normal 2 2 2 2 2 2 34 2" xfId="12195" xr:uid="{00000000-0005-0000-0000-0000A32F0000}"/>
    <cellStyle name="Normal 2 2 2 2 2 2 34 3" xfId="12196" xr:uid="{00000000-0005-0000-0000-0000A42F0000}"/>
    <cellStyle name="Normal 2 2 2 2 2 2 34 4" xfId="12197" xr:uid="{00000000-0005-0000-0000-0000A52F0000}"/>
    <cellStyle name="Normal 2 2 2 2 2 2 34 5" xfId="12198" xr:uid="{00000000-0005-0000-0000-0000A62F0000}"/>
    <cellStyle name="Normal 2 2 2 2 2 2 34 6" xfId="12199" xr:uid="{00000000-0005-0000-0000-0000A72F0000}"/>
    <cellStyle name="Normal 2 2 2 2 2 2 34 7" xfId="12200" xr:uid="{00000000-0005-0000-0000-0000A82F0000}"/>
    <cellStyle name="Normal 2 2 2 2 2 2 34 8" xfId="12201" xr:uid="{00000000-0005-0000-0000-0000A92F0000}"/>
    <cellStyle name="Normal 2 2 2 2 2 2 34 9" xfId="12202" xr:uid="{00000000-0005-0000-0000-0000AA2F0000}"/>
    <cellStyle name="Normal 2 2 2 2 2 2 35" xfId="12203" xr:uid="{00000000-0005-0000-0000-0000AB2F0000}"/>
    <cellStyle name="Normal 2 2 2 2 2 2 35 10" xfId="12204" xr:uid="{00000000-0005-0000-0000-0000AC2F0000}"/>
    <cellStyle name="Normal 2 2 2 2 2 2 35 2" xfId="12205" xr:uid="{00000000-0005-0000-0000-0000AD2F0000}"/>
    <cellStyle name="Normal 2 2 2 2 2 2 35 3" xfId="12206" xr:uid="{00000000-0005-0000-0000-0000AE2F0000}"/>
    <cellStyle name="Normal 2 2 2 2 2 2 35 4" xfId="12207" xr:uid="{00000000-0005-0000-0000-0000AF2F0000}"/>
    <cellStyle name="Normal 2 2 2 2 2 2 35 5" xfId="12208" xr:uid="{00000000-0005-0000-0000-0000B02F0000}"/>
    <cellStyle name="Normal 2 2 2 2 2 2 35 6" xfId="12209" xr:uid="{00000000-0005-0000-0000-0000B12F0000}"/>
    <cellStyle name="Normal 2 2 2 2 2 2 35 7" xfId="12210" xr:uid="{00000000-0005-0000-0000-0000B22F0000}"/>
    <cellStyle name="Normal 2 2 2 2 2 2 35 8" xfId="12211" xr:uid="{00000000-0005-0000-0000-0000B32F0000}"/>
    <cellStyle name="Normal 2 2 2 2 2 2 35 9" xfId="12212" xr:uid="{00000000-0005-0000-0000-0000B42F0000}"/>
    <cellStyle name="Normal 2 2 2 2 2 2 36" xfId="12213" xr:uid="{00000000-0005-0000-0000-0000B52F0000}"/>
    <cellStyle name="Normal 2 2 2 2 2 2 36 10" xfId="12214" xr:uid="{00000000-0005-0000-0000-0000B62F0000}"/>
    <cellStyle name="Normal 2 2 2 2 2 2 36 2" xfId="12215" xr:uid="{00000000-0005-0000-0000-0000B72F0000}"/>
    <cellStyle name="Normal 2 2 2 2 2 2 36 3" xfId="12216" xr:uid="{00000000-0005-0000-0000-0000B82F0000}"/>
    <cellStyle name="Normal 2 2 2 2 2 2 36 4" xfId="12217" xr:uid="{00000000-0005-0000-0000-0000B92F0000}"/>
    <cellStyle name="Normal 2 2 2 2 2 2 36 5" xfId="12218" xr:uid="{00000000-0005-0000-0000-0000BA2F0000}"/>
    <cellStyle name="Normal 2 2 2 2 2 2 36 6" xfId="12219" xr:uid="{00000000-0005-0000-0000-0000BB2F0000}"/>
    <cellStyle name="Normal 2 2 2 2 2 2 36 7" xfId="12220" xr:uid="{00000000-0005-0000-0000-0000BC2F0000}"/>
    <cellStyle name="Normal 2 2 2 2 2 2 36 8" xfId="12221" xr:uid="{00000000-0005-0000-0000-0000BD2F0000}"/>
    <cellStyle name="Normal 2 2 2 2 2 2 36 9" xfId="12222" xr:uid="{00000000-0005-0000-0000-0000BE2F0000}"/>
    <cellStyle name="Normal 2 2 2 2 2 2 37" xfId="12223" xr:uid="{00000000-0005-0000-0000-0000BF2F0000}"/>
    <cellStyle name="Normal 2 2 2 2 2 2 37 10" xfId="12224" xr:uid="{00000000-0005-0000-0000-0000C02F0000}"/>
    <cellStyle name="Normal 2 2 2 2 2 2 37 2" xfId="12225" xr:uid="{00000000-0005-0000-0000-0000C12F0000}"/>
    <cellStyle name="Normal 2 2 2 2 2 2 37 3" xfId="12226" xr:uid="{00000000-0005-0000-0000-0000C22F0000}"/>
    <cellStyle name="Normal 2 2 2 2 2 2 37 4" xfId="12227" xr:uid="{00000000-0005-0000-0000-0000C32F0000}"/>
    <cellStyle name="Normal 2 2 2 2 2 2 37 5" xfId="12228" xr:uid="{00000000-0005-0000-0000-0000C42F0000}"/>
    <cellStyle name="Normal 2 2 2 2 2 2 37 6" xfId="12229" xr:uid="{00000000-0005-0000-0000-0000C52F0000}"/>
    <cellStyle name="Normal 2 2 2 2 2 2 37 7" xfId="12230" xr:uid="{00000000-0005-0000-0000-0000C62F0000}"/>
    <cellStyle name="Normal 2 2 2 2 2 2 37 8" xfId="12231" xr:uid="{00000000-0005-0000-0000-0000C72F0000}"/>
    <cellStyle name="Normal 2 2 2 2 2 2 37 9" xfId="12232" xr:uid="{00000000-0005-0000-0000-0000C82F0000}"/>
    <cellStyle name="Normal 2 2 2 2 2 2 38" xfId="12233" xr:uid="{00000000-0005-0000-0000-0000C92F0000}"/>
    <cellStyle name="Normal 2 2 2 2 2 2 39" xfId="12234" xr:uid="{00000000-0005-0000-0000-0000CA2F0000}"/>
    <cellStyle name="Normal 2 2 2 2 2 2 4" xfId="12235" xr:uid="{00000000-0005-0000-0000-0000CB2F0000}"/>
    <cellStyle name="Normal 2 2 2 2 2 2 4 10" xfId="12236" xr:uid="{00000000-0005-0000-0000-0000CC2F0000}"/>
    <cellStyle name="Normal 2 2 2 2 2 2 4 11" xfId="12237" xr:uid="{00000000-0005-0000-0000-0000CD2F0000}"/>
    <cellStyle name="Normal 2 2 2 2 2 2 4 12" xfId="12238" xr:uid="{00000000-0005-0000-0000-0000CE2F0000}"/>
    <cellStyle name="Normal 2 2 2 2 2 2 4 13" xfId="12239" xr:uid="{00000000-0005-0000-0000-0000CF2F0000}"/>
    <cellStyle name="Normal 2 2 2 2 2 2 4 14" xfId="12240" xr:uid="{00000000-0005-0000-0000-0000D02F0000}"/>
    <cellStyle name="Normal 2 2 2 2 2 2 4 2" xfId="12241" xr:uid="{00000000-0005-0000-0000-0000D12F0000}"/>
    <cellStyle name="Normal 2 2 2 2 2 2 4 2 10" xfId="12242" xr:uid="{00000000-0005-0000-0000-0000D22F0000}"/>
    <cellStyle name="Normal 2 2 2 2 2 2 4 2 2" xfId="12243" xr:uid="{00000000-0005-0000-0000-0000D32F0000}"/>
    <cellStyle name="Normal 2 2 2 2 2 2 4 2 3" xfId="12244" xr:uid="{00000000-0005-0000-0000-0000D42F0000}"/>
    <cellStyle name="Normal 2 2 2 2 2 2 4 2 4" xfId="12245" xr:uid="{00000000-0005-0000-0000-0000D52F0000}"/>
    <cellStyle name="Normal 2 2 2 2 2 2 4 2 5" xfId="12246" xr:uid="{00000000-0005-0000-0000-0000D62F0000}"/>
    <cellStyle name="Normal 2 2 2 2 2 2 4 2 6" xfId="12247" xr:uid="{00000000-0005-0000-0000-0000D72F0000}"/>
    <cellStyle name="Normal 2 2 2 2 2 2 4 2 7" xfId="12248" xr:uid="{00000000-0005-0000-0000-0000D82F0000}"/>
    <cellStyle name="Normal 2 2 2 2 2 2 4 2 8" xfId="12249" xr:uid="{00000000-0005-0000-0000-0000D92F0000}"/>
    <cellStyle name="Normal 2 2 2 2 2 2 4 2 9" xfId="12250" xr:uid="{00000000-0005-0000-0000-0000DA2F0000}"/>
    <cellStyle name="Normal 2 2 2 2 2 2 4 3" xfId="12251" xr:uid="{00000000-0005-0000-0000-0000DB2F0000}"/>
    <cellStyle name="Normal 2 2 2 2 2 2 4 3 10" xfId="12252" xr:uid="{00000000-0005-0000-0000-0000DC2F0000}"/>
    <cellStyle name="Normal 2 2 2 2 2 2 4 3 2" xfId="12253" xr:uid="{00000000-0005-0000-0000-0000DD2F0000}"/>
    <cellStyle name="Normal 2 2 2 2 2 2 4 3 3" xfId="12254" xr:uid="{00000000-0005-0000-0000-0000DE2F0000}"/>
    <cellStyle name="Normal 2 2 2 2 2 2 4 3 4" xfId="12255" xr:uid="{00000000-0005-0000-0000-0000DF2F0000}"/>
    <cellStyle name="Normal 2 2 2 2 2 2 4 3 5" xfId="12256" xr:uid="{00000000-0005-0000-0000-0000E02F0000}"/>
    <cellStyle name="Normal 2 2 2 2 2 2 4 3 6" xfId="12257" xr:uid="{00000000-0005-0000-0000-0000E12F0000}"/>
    <cellStyle name="Normal 2 2 2 2 2 2 4 3 7" xfId="12258" xr:uid="{00000000-0005-0000-0000-0000E22F0000}"/>
    <cellStyle name="Normal 2 2 2 2 2 2 4 3 8" xfId="12259" xr:uid="{00000000-0005-0000-0000-0000E32F0000}"/>
    <cellStyle name="Normal 2 2 2 2 2 2 4 3 9" xfId="12260" xr:uid="{00000000-0005-0000-0000-0000E42F0000}"/>
    <cellStyle name="Normal 2 2 2 2 2 2 4 4" xfId="12261" xr:uid="{00000000-0005-0000-0000-0000E52F0000}"/>
    <cellStyle name="Normal 2 2 2 2 2 2 4 4 10" xfId="12262" xr:uid="{00000000-0005-0000-0000-0000E62F0000}"/>
    <cellStyle name="Normal 2 2 2 2 2 2 4 4 2" xfId="12263" xr:uid="{00000000-0005-0000-0000-0000E72F0000}"/>
    <cellStyle name="Normal 2 2 2 2 2 2 4 4 3" xfId="12264" xr:uid="{00000000-0005-0000-0000-0000E82F0000}"/>
    <cellStyle name="Normal 2 2 2 2 2 2 4 4 4" xfId="12265" xr:uid="{00000000-0005-0000-0000-0000E92F0000}"/>
    <cellStyle name="Normal 2 2 2 2 2 2 4 4 5" xfId="12266" xr:uid="{00000000-0005-0000-0000-0000EA2F0000}"/>
    <cellStyle name="Normal 2 2 2 2 2 2 4 4 6" xfId="12267" xr:uid="{00000000-0005-0000-0000-0000EB2F0000}"/>
    <cellStyle name="Normal 2 2 2 2 2 2 4 4 7" xfId="12268" xr:uid="{00000000-0005-0000-0000-0000EC2F0000}"/>
    <cellStyle name="Normal 2 2 2 2 2 2 4 4 8" xfId="12269" xr:uid="{00000000-0005-0000-0000-0000ED2F0000}"/>
    <cellStyle name="Normal 2 2 2 2 2 2 4 4 9" xfId="12270" xr:uid="{00000000-0005-0000-0000-0000EE2F0000}"/>
    <cellStyle name="Normal 2 2 2 2 2 2 4 5" xfId="12271" xr:uid="{00000000-0005-0000-0000-0000EF2F0000}"/>
    <cellStyle name="Normal 2 2 2 2 2 2 4 5 10" xfId="12272" xr:uid="{00000000-0005-0000-0000-0000F02F0000}"/>
    <cellStyle name="Normal 2 2 2 2 2 2 4 5 2" xfId="12273" xr:uid="{00000000-0005-0000-0000-0000F12F0000}"/>
    <cellStyle name="Normal 2 2 2 2 2 2 4 5 3" xfId="12274" xr:uid="{00000000-0005-0000-0000-0000F22F0000}"/>
    <cellStyle name="Normal 2 2 2 2 2 2 4 5 4" xfId="12275" xr:uid="{00000000-0005-0000-0000-0000F32F0000}"/>
    <cellStyle name="Normal 2 2 2 2 2 2 4 5 5" xfId="12276" xr:uid="{00000000-0005-0000-0000-0000F42F0000}"/>
    <cellStyle name="Normal 2 2 2 2 2 2 4 5 6" xfId="12277" xr:uid="{00000000-0005-0000-0000-0000F52F0000}"/>
    <cellStyle name="Normal 2 2 2 2 2 2 4 5 7" xfId="12278" xr:uid="{00000000-0005-0000-0000-0000F62F0000}"/>
    <cellStyle name="Normal 2 2 2 2 2 2 4 5 8" xfId="12279" xr:uid="{00000000-0005-0000-0000-0000F72F0000}"/>
    <cellStyle name="Normal 2 2 2 2 2 2 4 5 9" xfId="12280" xr:uid="{00000000-0005-0000-0000-0000F82F0000}"/>
    <cellStyle name="Normal 2 2 2 2 2 2 4 6" xfId="12281" xr:uid="{00000000-0005-0000-0000-0000F92F0000}"/>
    <cellStyle name="Normal 2 2 2 2 2 2 4 7" xfId="12282" xr:uid="{00000000-0005-0000-0000-0000FA2F0000}"/>
    <cellStyle name="Normal 2 2 2 2 2 2 4 8" xfId="12283" xr:uid="{00000000-0005-0000-0000-0000FB2F0000}"/>
    <cellStyle name="Normal 2 2 2 2 2 2 4 9" xfId="12284" xr:uid="{00000000-0005-0000-0000-0000FC2F0000}"/>
    <cellStyle name="Normal 2 2 2 2 2 2 40" xfId="12285" xr:uid="{00000000-0005-0000-0000-0000FD2F0000}"/>
    <cellStyle name="Normal 2 2 2 2 2 2 41" xfId="12286" xr:uid="{00000000-0005-0000-0000-0000FE2F0000}"/>
    <cellStyle name="Normal 2 2 2 2 2 2 42" xfId="12287" xr:uid="{00000000-0005-0000-0000-0000FF2F0000}"/>
    <cellStyle name="Normal 2 2 2 2 2 2 43" xfId="12288" xr:uid="{00000000-0005-0000-0000-000000300000}"/>
    <cellStyle name="Normal 2 2 2 2 2 2 44" xfId="12289" xr:uid="{00000000-0005-0000-0000-000001300000}"/>
    <cellStyle name="Normal 2 2 2 2 2 2 45" xfId="12290" xr:uid="{00000000-0005-0000-0000-000002300000}"/>
    <cellStyle name="Normal 2 2 2 2 2 2 46" xfId="12291" xr:uid="{00000000-0005-0000-0000-000003300000}"/>
    <cellStyle name="Normal 2 2 2 2 2 2 47" xfId="12292" xr:uid="{00000000-0005-0000-0000-000004300000}"/>
    <cellStyle name="Normal 2 2 2 2 2 2 48" xfId="12293" xr:uid="{00000000-0005-0000-0000-000005300000}"/>
    <cellStyle name="Normal 2 2 2 2 2 2 5" xfId="12294" xr:uid="{00000000-0005-0000-0000-000006300000}"/>
    <cellStyle name="Normal 2 2 2 2 2 2 5 10" xfId="12295" xr:uid="{00000000-0005-0000-0000-000007300000}"/>
    <cellStyle name="Normal 2 2 2 2 2 2 5 11" xfId="12296" xr:uid="{00000000-0005-0000-0000-000008300000}"/>
    <cellStyle name="Normal 2 2 2 2 2 2 5 12" xfId="12297" xr:uid="{00000000-0005-0000-0000-000009300000}"/>
    <cellStyle name="Normal 2 2 2 2 2 2 5 13" xfId="12298" xr:uid="{00000000-0005-0000-0000-00000A300000}"/>
    <cellStyle name="Normal 2 2 2 2 2 2 5 14" xfId="12299" xr:uid="{00000000-0005-0000-0000-00000B300000}"/>
    <cellStyle name="Normal 2 2 2 2 2 2 5 2" xfId="12300" xr:uid="{00000000-0005-0000-0000-00000C300000}"/>
    <cellStyle name="Normal 2 2 2 2 2 2 5 2 10" xfId="12301" xr:uid="{00000000-0005-0000-0000-00000D300000}"/>
    <cellStyle name="Normal 2 2 2 2 2 2 5 2 2" xfId="12302" xr:uid="{00000000-0005-0000-0000-00000E300000}"/>
    <cellStyle name="Normal 2 2 2 2 2 2 5 2 3" xfId="12303" xr:uid="{00000000-0005-0000-0000-00000F300000}"/>
    <cellStyle name="Normal 2 2 2 2 2 2 5 2 4" xfId="12304" xr:uid="{00000000-0005-0000-0000-000010300000}"/>
    <cellStyle name="Normal 2 2 2 2 2 2 5 2 5" xfId="12305" xr:uid="{00000000-0005-0000-0000-000011300000}"/>
    <cellStyle name="Normal 2 2 2 2 2 2 5 2 6" xfId="12306" xr:uid="{00000000-0005-0000-0000-000012300000}"/>
    <cellStyle name="Normal 2 2 2 2 2 2 5 2 7" xfId="12307" xr:uid="{00000000-0005-0000-0000-000013300000}"/>
    <cellStyle name="Normal 2 2 2 2 2 2 5 2 8" xfId="12308" xr:uid="{00000000-0005-0000-0000-000014300000}"/>
    <cellStyle name="Normal 2 2 2 2 2 2 5 2 9" xfId="12309" xr:uid="{00000000-0005-0000-0000-000015300000}"/>
    <cellStyle name="Normal 2 2 2 2 2 2 5 3" xfId="12310" xr:uid="{00000000-0005-0000-0000-000016300000}"/>
    <cellStyle name="Normal 2 2 2 2 2 2 5 3 10" xfId="12311" xr:uid="{00000000-0005-0000-0000-000017300000}"/>
    <cellStyle name="Normal 2 2 2 2 2 2 5 3 2" xfId="12312" xr:uid="{00000000-0005-0000-0000-000018300000}"/>
    <cellStyle name="Normal 2 2 2 2 2 2 5 3 3" xfId="12313" xr:uid="{00000000-0005-0000-0000-000019300000}"/>
    <cellStyle name="Normal 2 2 2 2 2 2 5 3 4" xfId="12314" xr:uid="{00000000-0005-0000-0000-00001A300000}"/>
    <cellStyle name="Normal 2 2 2 2 2 2 5 3 5" xfId="12315" xr:uid="{00000000-0005-0000-0000-00001B300000}"/>
    <cellStyle name="Normal 2 2 2 2 2 2 5 3 6" xfId="12316" xr:uid="{00000000-0005-0000-0000-00001C300000}"/>
    <cellStyle name="Normal 2 2 2 2 2 2 5 3 7" xfId="12317" xr:uid="{00000000-0005-0000-0000-00001D300000}"/>
    <cellStyle name="Normal 2 2 2 2 2 2 5 3 8" xfId="12318" xr:uid="{00000000-0005-0000-0000-00001E300000}"/>
    <cellStyle name="Normal 2 2 2 2 2 2 5 3 9" xfId="12319" xr:uid="{00000000-0005-0000-0000-00001F300000}"/>
    <cellStyle name="Normal 2 2 2 2 2 2 5 4" xfId="12320" xr:uid="{00000000-0005-0000-0000-000020300000}"/>
    <cellStyle name="Normal 2 2 2 2 2 2 5 4 10" xfId="12321" xr:uid="{00000000-0005-0000-0000-000021300000}"/>
    <cellStyle name="Normal 2 2 2 2 2 2 5 4 2" xfId="12322" xr:uid="{00000000-0005-0000-0000-000022300000}"/>
    <cellStyle name="Normal 2 2 2 2 2 2 5 4 3" xfId="12323" xr:uid="{00000000-0005-0000-0000-000023300000}"/>
    <cellStyle name="Normal 2 2 2 2 2 2 5 4 4" xfId="12324" xr:uid="{00000000-0005-0000-0000-000024300000}"/>
    <cellStyle name="Normal 2 2 2 2 2 2 5 4 5" xfId="12325" xr:uid="{00000000-0005-0000-0000-000025300000}"/>
    <cellStyle name="Normal 2 2 2 2 2 2 5 4 6" xfId="12326" xr:uid="{00000000-0005-0000-0000-000026300000}"/>
    <cellStyle name="Normal 2 2 2 2 2 2 5 4 7" xfId="12327" xr:uid="{00000000-0005-0000-0000-000027300000}"/>
    <cellStyle name="Normal 2 2 2 2 2 2 5 4 8" xfId="12328" xr:uid="{00000000-0005-0000-0000-000028300000}"/>
    <cellStyle name="Normal 2 2 2 2 2 2 5 4 9" xfId="12329" xr:uid="{00000000-0005-0000-0000-000029300000}"/>
    <cellStyle name="Normal 2 2 2 2 2 2 5 5" xfId="12330" xr:uid="{00000000-0005-0000-0000-00002A300000}"/>
    <cellStyle name="Normal 2 2 2 2 2 2 5 5 10" xfId="12331" xr:uid="{00000000-0005-0000-0000-00002B300000}"/>
    <cellStyle name="Normal 2 2 2 2 2 2 5 5 2" xfId="12332" xr:uid="{00000000-0005-0000-0000-00002C300000}"/>
    <cellStyle name="Normal 2 2 2 2 2 2 5 5 3" xfId="12333" xr:uid="{00000000-0005-0000-0000-00002D300000}"/>
    <cellStyle name="Normal 2 2 2 2 2 2 5 5 4" xfId="12334" xr:uid="{00000000-0005-0000-0000-00002E300000}"/>
    <cellStyle name="Normal 2 2 2 2 2 2 5 5 5" xfId="12335" xr:uid="{00000000-0005-0000-0000-00002F300000}"/>
    <cellStyle name="Normal 2 2 2 2 2 2 5 5 6" xfId="12336" xr:uid="{00000000-0005-0000-0000-000030300000}"/>
    <cellStyle name="Normal 2 2 2 2 2 2 5 5 7" xfId="12337" xr:uid="{00000000-0005-0000-0000-000031300000}"/>
    <cellStyle name="Normal 2 2 2 2 2 2 5 5 8" xfId="12338" xr:uid="{00000000-0005-0000-0000-000032300000}"/>
    <cellStyle name="Normal 2 2 2 2 2 2 5 5 9" xfId="12339" xr:uid="{00000000-0005-0000-0000-000033300000}"/>
    <cellStyle name="Normal 2 2 2 2 2 2 5 6" xfId="12340" xr:uid="{00000000-0005-0000-0000-000034300000}"/>
    <cellStyle name="Normal 2 2 2 2 2 2 5 7" xfId="12341" xr:uid="{00000000-0005-0000-0000-000035300000}"/>
    <cellStyle name="Normal 2 2 2 2 2 2 5 8" xfId="12342" xr:uid="{00000000-0005-0000-0000-000036300000}"/>
    <cellStyle name="Normal 2 2 2 2 2 2 5 9" xfId="12343" xr:uid="{00000000-0005-0000-0000-000037300000}"/>
    <cellStyle name="Normal 2 2 2 2 2 2 6" xfId="12344" xr:uid="{00000000-0005-0000-0000-000038300000}"/>
    <cellStyle name="Normal 2 2 2 2 2 2 6 10" xfId="12345" xr:uid="{00000000-0005-0000-0000-000039300000}"/>
    <cellStyle name="Normal 2 2 2 2 2 2 6 11" xfId="12346" xr:uid="{00000000-0005-0000-0000-00003A300000}"/>
    <cellStyle name="Normal 2 2 2 2 2 2 6 12" xfId="12347" xr:uid="{00000000-0005-0000-0000-00003B300000}"/>
    <cellStyle name="Normal 2 2 2 2 2 2 6 13" xfId="12348" xr:uid="{00000000-0005-0000-0000-00003C300000}"/>
    <cellStyle name="Normal 2 2 2 2 2 2 6 14" xfId="12349" xr:uid="{00000000-0005-0000-0000-00003D300000}"/>
    <cellStyle name="Normal 2 2 2 2 2 2 6 2" xfId="12350" xr:uid="{00000000-0005-0000-0000-00003E300000}"/>
    <cellStyle name="Normal 2 2 2 2 2 2 6 2 10" xfId="12351" xr:uid="{00000000-0005-0000-0000-00003F300000}"/>
    <cellStyle name="Normal 2 2 2 2 2 2 6 2 2" xfId="12352" xr:uid="{00000000-0005-0000-0000-000040300000}"/>
    <cellStyle name="Normal 2 2 2 2 2 2 6 2 3" xfId="12353" xr:uid="{00000000-0005-0000-0000-000041300000}"/>
    <cellStyle name="Normal 2 2 2 2 2 2 6 2 4" xfId="12354" xr:uid="{00000000-0005-0000-0000-000042300000}"/>
    <cellStyle name="Normal 2 2 2 2 2 2 6 2 5" xfId="12355" xr:uid="{00000000-0005-0000-0000-000043300000}"/>
    <cellStyle name="Normal 2 2 2 2 2 2 6 2 6" xfId="12356" xr:uid="{00000000-0005-0000-0000-000044300000}"/>
    <cellStyle name="Normal 2 2 2 2 2 2 6 2 7" xfId="12357" xr:uid="{00000000-0005-0000-0000-000045300000}"/>
    <cellStyle name="Normal 2 2 2 2 2 2 6 2 8" xfId="12358" xr:uid="{00000000-0005-0000-0000-000046300000}"/>
    <cellStyle name="Normal 2 2 2 2 2 2 6 2 9" xfId="12359" xr:uid="{00000000-0005-0000-0000-000047300000}"/>
    <cellStyle name="Normal 2 2 2 2 2 2 6 3" xfId="12360" xr:uid="{00000000-0005-0000-0000-000048300000}"/>
    <cellStyle name="Normal 2 2 2 2 2 2 6 3 10" xfId="12361" xr:uid="{00000000-0005-0000-0000-000049300000}"/>
    <cellStyle name="Normal 2 2 2 2 2 2 6 3 2" xfId="12362" xr:uid="{00000000-0005-0000-0000-00004A300000}"/>
    <cellStyle name="Normal 2 2 2 2 2 2 6 3 3" xfId="12363" xr:uid="{00000000-0005-0000-0000-00004B300000}"/>
    <cellStyle name="Normal 2 2 2 2 2 2 6 3 4" xfId="12364" xr:uid="{00000000-0005-0000-0000-00004C300000}"/>
    <cellStyle name="Normal 2 2 2 2 2 2 6 3 5" xfId="12365" xr:uid="{00000000-0005-0000-0000-00004D300000}"/>
    <cellStyle name="Normal 2 2 2 2 2 2 6 3 6" xfId="12366" xr:uid="{00000000-0005-0000-0000-00004E300000}"/>
    <cellStyle name="Normal 2 2 2 2 2 2 6 3 7" xfId="12367" xr:uid="{00000000-0005-0000-0000-00004F300000}"/>
    <cellStyle name="Normal 2 2 2 2 2 2 6 3 8" xfId="12368" xr:uid="{00000000-0005-0000-0000-000050300000}"/>
    <cellStyle name="Normal 2 2 2 2 2 2 6 3 9" xfId="12369" xr:uid="{00000000-0005-0000-0000-000051300000}"/>
    <cellStyle name="Normal 2 2 2 2 2 2 6 4" xfId="12370" xr:uid="{00000000-0005-0000-0000-000052300000}"/>
    <cellStyle name="Normal 2 2 2 2 2 2 6 4 10" xfId="12371" xr:uid="{00000000-0005-0000-0000-000053300000}"/>
    <cellStyle name="Normal 2 2 2 2 2 2 6 4 2" xfId="12372" xr:uid="{00000000-0005-0000-0000-000054300000}"/>
    <cellStyle name="Normal 2 2 2 2 2 2 6 4 3" xfId="12373" xr:uid="{00000000-0005-0000-0000-000055300000}"/>
    <cellStyle name="Normal 2 2 2 2 2 2 6 4 4" xfId="12374" xr:uid="{00000000-0005-0000-0000-000056300000}"/>
    <cellStyle name="Normal 2 2 2 2 2 2 6 4 5" xfId="12375" xr:uid="{00000000-0005-0000-0000-000057300000}"/>
    <cellStyle name="Normal 2 2 2 2 2 2 6 4 6" xfId="12376" xr:uid="{00000000-0005-0000-0000-000058300000}"/>
    <cellStyle name="Normal 2 2 2 2 2 2 6 4 7" xfId="12377" xr:uid="{00000000-0005-0000-0000-000059300000}"/>
    <cellStyle name="Normal 2 2 2 2 2 2 6 4 8" xfId="12378" xr:uid="{00000000-0005-0000-0000-00005A300000}"/>
    <cellStyle name="Normal 2 2 2 2 2 2 6 4 9" xfId="12379" xr:uid="{00000000-0005-0000-0000-00005B300000}"/>
    <cellStyle name="Normal 2 2 2 2 2 2 6 5" xfId="12380" xr:uid="{00000000-0005-0000-0000-00005C300000}"/>
    <cellStyle name="Normal 2 2 2 2 2 2 6 5 10" xfId="12381" xr:uid="{00000000-0005-0000-0000-00005D300000}"/>
    <cellStyle name="Normal 2 2 2 2 2 2 6 5 2" xfId="12382" xr:uid="{00000000-0005-0000-0000-00005E300000}"/>
    <cellStyle name="Normal 2 2 2 2 2 2 6 5 3" xfId="12383" xr:uid="{00000000-0005-0000-0000-00005F300000}"/>
    <cellStyle name="Normal 2 2 2 2 2 2 6 5 4" xfId="12384" xr:uid="{00000000-0005-0000-0000-000060300000}"/>
    <cellStyle name="Normal 2 2 2 2 2 2 6 5 5" xfId="12385" xr:uid="{00000000-0005-0000-0000-000061300000}"/>
    <cellStyle name="Normal 2 2 2 2 2 2 6 5 6" xfId="12386" xr:uid="{00000000-0005-0000-0000-000062300000}"/>
    <cellStyle name="Normal 2 2 2 2 2 2 6 5 7" xfId="12387" xr:uid="{00000000-0005-0000-0000-000063300000}"/>
    <cellStyle name="Normal 2 2 2 2 2 2 6 5 8" xfId="12388" xr:uid="{00000000-0005-0000-0000-000064300000}"/>
    <cellStyle name="Normal 2 2 2 2 2 2 6 5 9" xfId="12389" xr:uid="{00000000-0005-0000-0000-000065300000}"/>
    <cellStyle name="Normal 2 2 2 2 2 2 6 6" xfId="12390" xr:uid="{00000000-0005-0000-0000-000066300000}"/>
    <cellStyle name="Normal 2 2 2 2 2 2 6 7" xfId="12391" xr:uid="{00000000-0005-0000-0000-000067300000}"/>
    <cellStyle name="Normal 2 2 2 2 2 2 6 8" xfId="12392" xr:uid="{00000000-0005-0000-0000-000068300000}"/>
    <cellStyle name="Normal 2 2 2 2 2 2 6 9" xfId="12393" xr:uid="{00000000-0005-0000-0000-000069300000}"/>
    <cellStyle name="Normal 2 2 2 2 2 2 7" xfId="12394" xr:uid="{00000000-0005-0000-0000-00006A300000}"/>
    <cellStyle name="Normal 2 2 2 2 2 2 7 10" xfId="12395" xr:uid="{00000000-0005-0000-0000-00006B300000}"/>
    <cellStyle name="Normal 2 2 2 2 2 2 7 11" xfId="12396" xr:uid="{00000000-0005-0000-0000-00006C300000}"/>
    <cellStyle name="Normal 2 2 2 2 2 2 7 12" xfId="12397" xr:uid="{00000000-0005-0000-0000-00006D300000}"/>
    <cellStyle name="Normal 2 2 2 2 2 2 7 13" xfId="12398" xr:uid="{00000000-0005-0000-0000-00006E300000}"/>
    <cellStyle name="Normal 2 2 2 2 2 2 7 14" xfId="12399" xr:uid="{00000000-0005-0000-0000-00006F300000}"/>
    <cellStyle name="Normal 2 2 2 2 2 2 7 2" xfId="12400" xr:uid="{00000000-0005-0000-0000-000070300000}"/>
    <cellStyle name="Normal 2 2 2 2 2 2 7 2 10" xfId="12401" xr:uid="{00000000-0005-0000-0000-000071300000}"/>
    <cellStyle name="Normal 2 2 2 2 2 2 7 2 2" xfId="12402" xr:uid="{00000000-0005-0000-0000-000072300000}"/>
    <cellStyle name="Normal 2 2 2 2 2 2 7 2 3" xfId="12403" xr:uid="{00000000-0005-0000-0000-000073300000}"/>
    <cellStyle name="Normal 2 2 2 2 2 2 7 2 4" xfId="12404" xr:uid="{00000000-0005-0000-0000-000074300000}"/>
    <cellStyle name="Normal 2 2 2 2 2 2 7 2 5" xfId="12405" xr:uid="{00000000-0005-0000-0000-000075300000}"/>
    <cellStyle name="Normal 2 2 2 2 2 2 7 2 6" xfId="12406" xr:uid="{00000000-0005-0000-0000-000076300000}"/>
    <cellStyle name="Normal 2 2 2 2 2 2 7 2 7" xfId="12407" xr:uid="{00000000-0005-0000-0000-000077300000}"/>
    <cellStyle name="Normal 2 2 2 2 2 2 7 2 8" xfId="12408" xr:uid="{00000000-0005-0000-0000-000078300000}"/>
    <cellStyle name="Normal 2 2 2 2 2 2 7 2 9" xfId="12409" xr:uid="{00000000-0005-0000-0000-000079300000}"/>
    <cellStyle name="Normal 2 2 2 2 2 2 7 3" xfId="12410" xr:uid="{00000000-0005-0000-0000-00007A300000}"/>
    <cellStyle name="Normal 2 2 2 2 2 2 7 3 10" xfId="12411" xr:uid="{00000000-0005-0000-0000-00007B300000}"/>
    <cellStyle name="Normal 2 2 2 2 2 2 7 3 2" xfId="12412" xr:uid="{00000000-0005-0000-0000-00007C300000}"/>
    <cellStyle name="Normal 2 2 2 2 2 2 7 3 3" xfId="12413" xr:uid="{00000000-0005-0000-0000-00007D300000}"/>
    <cellStyle name="Normal 2 2 2 2 2 2 7 3 4" xfId="12414" xr:uid="{00000000-0005-0000-0000-00007E300000}"/>
    <cellStyle name="Normal 2 2 2 2 2 2 7 3 5" xfId="12415" xr:uid="{00000000-0005-0000-0000-00007F300000}"/>
    <cellStyle name="Normal 2 2 2 2 2 2 7 3 6" xfId="12416" xr:uid="{00000000-0005-0000-0000-000080300000}"/>
    <cellStyle name="Normal 2 2 2 2 2 2 7 3 7" xfId="12417" xr:uid="{00000000-0005-0000-0000-000081300000}"/>
    <cellStyle name="Normal 2 2 2 2 2 2 7 3 8" xfId="12418" xr:uid="{00000000-0005-0000-0000-000082300000}"/>
    <cellStyle name="Normal 2 2 2 2 2 2 7 3 9" xfId="12419" xr:uid="{00000000-0005-0000-0000-000083300000}"/>
    <cellStyle name="Normal 2 2 2 2 2 2 7 4" xfId="12420" xr:uid="{00000000-0005-0000-0000-000084300000}"/>
    <cellStyle name="Normal 2 2 2 2 2 2 7 4 10" xfId="12421" xr:uid="{00000000-0005-0000-0000-000085300000}"/>
    <cellStyle name="Normal 2 2 2 2 2 2 7 4 2" xfId="12422" xr:uid="{00000000-0005-0000-0000-000086300000}"/>
    <cellStyle name="Normal 2 2 2 2 2 2 7 4 3" xfId="12423" xr:uid="{00000000-0005-0000-0000-000087300000}"/>
    <cellStyle name="Normal 2 2 2 2 2 2 7 4 4" xfId="12424" xr:uid="{00000000-0005-0000-0000-000088300000}"/>
    <cellStyle name="Normal 2 2 2 2 2 2 7 4 5" xfId="12425" xr:uid="{00000000-0005-0000-0000-000089300000}"/>
    <cellStyle name="Normal 2 2 2 2 2 2 7 4 6" xfId="12426" xr:uid="{00000000-0005-0000-0000-00008A300000}"/>
    <cellStyle name="Normal 2 2 2 2 2 2 7 4 7" xfId="12427" xr:uid="{00000000-0005-0000-0000-00008B300000}"/>
    <cellStyle name="Normal 2 2 2 2 2 2 7 4 8" xfId="12428" xr:uid="{00000000-0005-0000-0000-00008C300000}"/>
    <cellStyle name="Normal 2 2 2 2 2 2 7 4 9" xfId="12429" xr:uid="{00000000-0005-0000-0000-00008D300000}"/>
    <cellStyle name="Normal 2 2 2 2 2 2 7 5" xfId="12430" xr:uid="{00000000-0005-0000-0000-00008E300000}"/>
    <cellStyle name="Normal 2 2 2 2 2 2 7 5 10" xfId="12431" xr:uid="{00000000-0005-0000-0000-00008F300000}"/>
    <cellStyle name="Normal 2 2 2 2 2 2 7 5 2" xfId="12432" xr:uid="{00000000-0005-0000-0000-000090300000}"/>
    <cellStyle name="Normal 2 2 2 2 2 2 7 5 3" xfId="12433" xr:uid="{00000000-0005-0000-0000-000091300000}"/>
    <cellStyle name="Normal 2 2 2 2 2 2 7 5 4" xfId="12434" xr:uid="{00000000-0005-0000-0000-000092300000}"/>
    <cellStyle name="Normal 2 2 2 2 2 2 7 5 5" xfId="12435" xr:uid="{00000000-0005-0000-0000-000093300000}"/>
    <cellStyle name="Normal 2 2 2 2 2 2 7 5 6" xfId="12436" xr:uid="{00000000-0005-0000-0000-000094300000}"/>
    <cellStyle name="Normal 2 2 2 2 2 2 7 5 7" xfId="12437" xr:uid="{00000000-0005-0000-0000-000095300000}"/>
    <cellStyle name="Normal 2 2 2 2 2 2 7 5 8" xfId="12438" xr:uid="{00000000-0005-0000-0000-000096300000}"/>
    <cellStyle name="Normal 2 2 2 2 2 2 7 5 9" xfId="12439" xr:uid="{00000000-0005-0000-0000-000097300000}"/>
    <cellStyle name="Normal 2 2 2 2 2 2 7 6" xfId="12440" xr:uid="{00000000-0005-0000-0000-000098300000}"/>
    <cellStyle name="Normal 2 2 2 2 2 2 7 7" xfId="12441" xr:uid="{00000000-0005-0000-0000-000099300000}"/>
    <cellStyle name="Normal 2 2 2 2 2 2 7 8" xfId="12442" xr:uid="{00000000-0005-0000-0000-00009A300000}"/>
    <cellStyle name="Normal 2 2 2 2 2 2 7 9" xfId="12443" xr:uid="{00000000-0005-0000-0000-00009B300000}"/>
    <cellStyle name="Normal 2 2 2 2 2 2 8" xfId="12444" xr:uid="{00000000-0005-0000-0000-00009C300000}"/>
    <cellStyle name="Normal 2 2 2 2 2 2 8 10" xfId="12445" xr:uid="{00000000-0005-0000-0000-00009D300000}"/>
    <cellStyle name="Normal 2 2 2 2 2 2 8 11" xfId="12446" xr:uid="{00000000-0005-0000-0000-00009E300000}"/>
    <cellStyle name="Normal 2 2 2 2 2 2 8 12" xfId="12447" xr:uid="{00000000-0005-0000-0000-00009F300000}"/>
    <cellStyle name="Normal 2 2 2 2 2 2 8 13" xfId="12448" xr:uid="{00000000-0005-0000-0000-0000A0300000}"/>
    <cellStyle name="Normal 2 2 2 2 2 2 8 14" xfId="12449" xr:uid="{00000000-0005-0000-0000-0000A1300000}"/>
    <cellStyle name="Normal 2 2 2 2 2 2 8 2" xfId="12450" xr:uid="{00000000-0005-0000-0000-0000A2300000}"/>
    <cellStyle name="Normal 2 2 2 2 2 2 8 2 10" xfId="12451" xr:uid="{00000000-0005-0000-0000-0000A3300000}"/>
    <cellStyle name="Normal 2 2 2 2 2 2 8 2 2" xfId="12452" xr:uid="{00000000-0005-0000-0000-0000A4300000}"/>
    <cellStyle name="Normal 2 2 2 2 2 2 8 2 3" xfId="12453" xr:uid="{00000000-0005-0000-0000-0000A5300000}"/>
    <cellStyle name="Normal 2 2 2 2 2 2 8 2 4" xfId="12454" xr:uid="{00000000-0005-0000-0000-0000A6300000}"/>
    <cellStyle name="Normal 2 2 2 2 2 2 8 2 5" xfId="12455" xr:uid="{00000000-0005-0000-0000-0000A7300000}"/>
    <cellStyle name="Normal 2 2 2 2 2 2 8 2 6" xfId="12456" xr:uid="{00000000-0005-0000-0000-0000A8300000}"/>
    <cellStyle name="Normal 2 2 2 2 2 2 8 2 7" xfId="12457" xr:uid="{00000000-0005-0000-0000-0000A9300000}"/>
    <cellStyle name="Normal 2 2 2 2 2 2 8 2 8" xfId="12458" xr:uid="{00000000-0005-0000-0000-0000AA300000}"/>
    <cellStyle name="Normal 2 2 2 2 2 2 8 2 9" xfId="12459" xr:uid="{00000000-0005-0000-0000-0000AB300000}"/>
    <cellStyle name="Normal 2 2 2 2 2 2 8 3" xfId="12460" xr:uid="{00000000-0005-0000-0000-0000AC300000}"/>
    <cellStyle name="Normal 2 2 2 2 2 2 8 3 10" xfId="12461" xr:uid="{00000000-0005-0000-0000-0000AD300000}"/>
    <cellStyle name="Normal 2 2 2 2 2 2 8 3 2" xfId="12462" xr:uid="{00000000-0005-0000-0000-0000AE300000}"/>
    <cellStyle name="Normal 2 2 2 2 2 2 8 3 3" xfId="12463" xr:uid="{00000000-0005-0000-0000-0000AF300000}"/>
    <cellStyle name="Normal 2 2 2 2 2 2 8 3 4" xfId="12464" xr:uid="{00000000-0005-0000-0000-0000B0300000}"/>
    <cellStyle name="Normal 2 2 2 2 2 2 8 3 5" xfId="12465" xr:uid="{00000000-0005-0000-0000-0000B1300000}"/>
    <cellStyle name="Normal 2 2 2 2 2 2 8 3 6" xfId="12466" xr:uid="{00000000-0005-0000-0000-0000B2300000}"/>
    <cellStyle name="Normal 2 2 2 2 2 2 8 3 7" xfId="12467" xr:uid="{00000000-0005-0000-0000-0000B3300000}"/>
    <cellStyle name="Normal 2 2 2 2 2 2 8 3 8" xfId="12468" xr:uid="{00000000-0005-0000-0000-0000B4300000}"/>
    <cellStyle name="Normal 2 2 2 2 2 2 8 3 9" xfId="12469" xr:uid="{00000000-0005-0000-0000-0000B5300000}"/>
    <cellStyle name="Normal 2 2 2 2 2 2 8 4" xfId="12470" xr:uid="{00000000-0005-0000-0000-0000B6300000}"/>
    <cellStyle name="Normal 2 2 2 2 2 2 8 4 10" xfId="12471" xr:uid="{00000000-0005-0000-0000-0000B7300000}"/>
    <cellStyle name="Normal 2 2 2 2 2 2 8 4 2" xfId="12472" xr:uid="{00000000-0005-0000-0000-0000B8300000}"/>
    <cellStyle name="Normal 2 2 2 2 2 2 8 4 3" xfId="12473" xr:uid="{00000000-0005-0000-0000-0000B9300000}"/>
    <cellStyle name="Normal 2 2 2 2 2 2 8 4 4" xfId="12474" xr:uid="{00000000-0005-0000-0000-0000BA300000}"/>
    <cellStyle name="Normal 2 2 2 2 2 2 8 4 5" xfId="12475" xr:uid="{00000000-0005-0000-0000-0000BB300000}"/>
    <cellStyle name="Normal 2 2 2 2 2 2 8 4 6" xfId="12476" xr:uid="{00000000-0005-0000-0000-0000BC300000}"/>
    <cellStyle name="Normal 2 2 2 2 2 2 8 4 7" xfId="12477" xr:uid="{00000000-0005-0000-0000-0000BD300000}"/>
    <cellStyle name="Normal 2 2 2 2 2 2 8 4 8" xfId="12478" xr:uid="{00000000-0005-0000-0000-0000BE300000}"/>
    <cellStyle name="Normal 2 2 2 2 2 2 8 4 9" xfId="12479" xr:uid="{00000000-0005-0000-0000-0000BF300000}"/>
    <cellStyle name="Normal 2 2 2 2 2 2 8 5" xfId="12480" xr:uid="{00000000-0005-0000-0000-0000C0300000}"/>
    <cellStyle name="Normal 2 2 2 2 2 2 8 5 10" xfId="12481" xr:uid="{00000000-0005-0000-0000-0000C1300000}"/>
    <cellStyle name="Normal 2 2 2 2 2 2 8 5 2" xfId="12482" xr:uid="{00000000-0005-0000-0000-0000C2300000}"/>
    <cellStyle name="Normal 2 2 2 2 2 2 8 5 3" xfId="12483" xr:uid="{00000000-0005-0000-0000-0000C3300000}"/>
    <cellStyle name="Normal 2 2 2 2 2 2 8 5 4" xfId="12484" xr:uid="{00000000-0005-0000-0000-0000C4300000}"/>
    <cellStyle name="Normal 2 2 2 2 2 2 8 5 5" xfId="12485" xr:uid="{00000000-0005-0000-0000-0000C5300000}"/>
    <cellStyle name="Normal 2 2 2 2 2 2 8 5 6" xfId="12486" xr:uid="{00000000-0005-0000-0000-0000C6300000}"/>
    <cellStyle name="Normal 2 2 2 2 2 2 8 5 7" xfId="12487" xr:uid="{00000000-0005-0000-0000-0000C7300000}"/>
    <cellStyle name="Normal 2 2 2 2 2 2 8 5 8" xfId="12488" xr:uid="{00000000-0005-0000-0000-0000C8300000}"/>
    <cellStyle name="Normal 2 2 2 2 2 2 8 5 9" xfId="12489" xr:uid="{00000000-0005-0000-0000-0000C9300000}"/>
    <cellStyle name="Normal 2 2 2 2 2 2 8 6" xfId="12490" xr:uid="{00000000-0005-0000-0000-0000CA300000}"/>
    <cellStyle name="Normal 2 2 2 2 2 2 8 7" xfId="12491" xr:uid="{00000000-0005-0000-0000-0000CB300000}"/>
    <cellStyle name="Normal 2 2 2 2 2 2 8 8" xfId="12492" xr:uid="{00000000-0005-0000-0000-0000CC300000}"/>
    <cellStyle name="Normal 2 2 2 2 2 2 8 9" xfId="12493" xr:uid="{00000000-0005-0000-0000-0000CD300000}"/>
    <cellStyle name="Normal 2 2 2 2 2 2 9" xfId="12494" xr:uid="{00000000-0005-0000-0000-0000CE300000}"/>
    <cellStyle name="Normal 2 2 2 2 2 2 9 10" xfId="12495" xr:uid="{00000000-0005-0000-0000-0000CF300000}"/>
    <cellStyle name="Normal 2 2 2 2 2 2 9 11" xfId="12496" xr:uid="{00000000-0005-0000-0000-0000D0300000}"/>
    <cellStyle name="Normal 2 2 2 2 2 2 9 12" xfId="12497" xr:uid="{00000000-0005-0000-0000-0000D1300000}"/>
    <cellStyle name="Normal 2 2 2 2 2 2 9 13" xfId="12498" xr:uid="{00000000-0005-0000-0000-0000D2300000}"/>
    <cellStyle name="Normal 2 2 2 2 2 2 9 14" xfId="12499" xr:uid="{00000000-0005-0000-0000-0000D3300000}"/>
    <cellStyle name="Normal 2 2 2 2 2 2 9 2" xfId="12500" xr:uid="{00000000-0005-0000-0000-0000D4300000}"/>
    <cellStyle name="Normal 2 2 2 2 2 2 9 2 10" xfId="12501" xr:uid="{00000000-0005-0000-0000-0000D5300000}"/>
    <cellStyle name="Normal 2 2 2 2 2 2 9 2 2" xfId="12502" xr:uid="{00000000-0005-0000-0000-0000D6300000}"/>
    <cellStyle name="Normal 2 2 2 2 2 2 9 2 3" xfId="12503" xr:uid="{00000000-0005-0000-0000-0000D7300000}"/>
    <cellStyle name="Normal 2 2 2 2 2 2 9 2 4" xfId="12504" xr:uid="{00000000-0005-0000-0000-0000D8300000}"/>
    <cellStyle name="Normal 2 2 2 2 2 2 9 2 5" xfId="12505" xr:uid="{00000000-0005-0000-0000-0000D9300000}"/>
    <cellStyle name="Normal 2 2 2 2 2 2 9 2 6" xfId="12506" xr:uid="{00000000-0005-0000-0000-0000DA300000}"/>
    <cellStyle name="Normal 2 2 2 2 2 2 9 2 7" xfId="12507" xr:uid="{00000000-0005-0000-0000-0000DB300000}"/>
    <cellStyle name="Normal 2 2 2 2 2 2 9 2 8" xfId="12508" xr:uid="{00000000-0005-0000-0000-0000DC300000}"/>
    <cellStyle name="Normal 2 2 2 2 2 2 9 2 9" xfId="12509" xr:uid="{00000000-0005-0000-0000-0000DD300000}"/>
    <cellStyle name="Normal 2 2 2 2 2 2 9 3" xfId="12510" xr:uid="{00000000-0005-0000-0000-0000DE300000}"/>
    <cellStyle name="Normal 2 2 2 2 2 2 9 3 10" xfId="12511" xr:uid="{00000000-0005-0000-0000-0000DF300000}"/>
    <cellStyle name="Normal 2 2 2 2 2 2 9 3 2" xfId="12512" xr:uid="{00000000-0005-0000-0000-0000E0300000}"/>
    <cellStyle name="Normal 2 2 2 2 2 2 9 3 3" xfId="12513" xr:uid="{00000000-0005-0000-0000-0000E1300000}"/>
    <cellStyle name="Normal 2 2 2 2 2 2 9 3 4" xfId="12514" xr:uid="{00000000-0005-0000-0000-0000E2300000}"/>
    <cellStyle name="Normal 2 2 2 2 2 2 9 3 5" xfId="12515" xr:uid="{00000000-0005-0000-0000-0000E3300000}"/>
    <cellStyle name="Normal 2 2 2 2 2 2 9 3 6" xfId="12516" xr:uid="{00000000-0005-0000-0000-0000E4300000}"/>
    <cellStyle name="Normal 2 2 2 2 2 2 9 3 7" xfId="12517" xr:uid="{00000000-0005-0000-0000-0000E5300000}"/>
    <cellStyle name="Normal 2 2 2 2 2 2 9 3 8" xfId="12518" xr:uid="{00000000-0005-0000-0000-0000E6300000}"/>
    <cellStyle name="Normal 2 2 2 2 2 2 9 3 9" xfId="12519" xr:uid="{00000000-0005-0000-0000-0000E7300000}"/>
    <cellStyle name="Normal 2 2 2 2 2 2 9 4" xfId="12520" xr:uid="{00000000-0005-0000-0000-0000E8300000}"/>
    <cellStyle name="Normal 2 2 2 2 2 2 9 4 10" xfId="12521" xr:uid="{00000000-0005-0000-0000-0000E9300000}"/>
    <cellStyle name="Normal 2 2 2 2 2 2 9 4 2" xfId="12522" xr:uid="{00000000-0005-0000-0000-0000EA300000}"/>
    <cellStyle name="Normal 2 2 2 2 2 2 9 4 3" xfId="12523" xr:uid="{00000000-0005-0000-0000-0000EB300000}"/>
    <cellStyle name="Normal 2 2 2 2 2 2 9 4 4" xfId="12524" xr:uid="{00000000-0005-0000-0000-0000EC300000}"/>
    <cellStyle name="Normal 2 2 2 2 2 2 9 4 5" xfId="12525" xr:uid="{00000000-0005-0000-0000-0000ED300000}"/>
    <cellStyle name="Normal 2 2 2 2 2 2 9 4 6" xfId="12526" xr:uid="{00000000-0005-0000-0000-0000EE300000}"/>
    <cellStyle name="Normal 2 2 2 2 2 2 9 4 7" xfId="12527" xr:uid="{00000000-0005-0000-0000-0000EF300000}"/>
    <cellStyle name="Normal 2 2 2 2 2 2 9 4 8" xfId="12528" xr:uid="{00000000-0005-0000-0000-0000F0300000}"/>
    <cellStyle name="Normal 2 2 2 2 2 2 9 4 9" xfId="12529" xr:uid="{00000000-0005-0000-0000-0000F1300000}"/>
    <cellStyle name="Normal 2 2 2 2 2 2 9 5" xfId="12530" xr:uid="{00000000-0005-0000-0000-0000F2300000}"/>
    <cellStyle name="Normal 2 2 2 2 2 2 9 5 10" xfId="12531" xr:uid="{00000000-0005-0000-0000-0000F3300000}"/>
    <cellStyle name="Normal 2 2 2 2 2 2 9 5 2" xfId="12532" xr:uid="{00000000-0005-0000-0000-0000F4300000}"/>
    <cellStyle name="Normal 2 2 2 2 2 2 9 5 3" xfId="12533" xr:uid="{00000000-0005-0000-0000-0000F5300000}"/>
    <cellStyle name="Normal 2 2 2 2 2 2 9 5 4" xfId="12534" xr:uid="{00000000-0005-0000-0000-0000F6300000}"/>
    <cellStyle name="Normal 2 2 2 2 2 2 9 5 5" xfId="12535" xr:uid="{00000000-0005-0000-0000-0000F7300000}"/>
    <cellStyle name="Normal 2 2 2 2 2 2 9 5 6" xfId="12536" xr:uid="{00000000-0005-0000-0000-0000F8300000}"/>
    <cellStyle name="Normal 2 2 2 2 2 2 9 5 7" xfId="12537" xr:uid="{00000000-0005-0000-0000-0000F9300000}"/>
    <cellStyle name="Normal 2 2 2 2 2 2 9 5 8" xfId="12538" xr:uid="{00000000-0005-0000-0000-0000FA300000}"/>
    <cellStyle name="Normal 2 2 2 2 2 2 9 5 9" xfId="12539" xr:uid="{00000000-0005-0000-0000-0000FB300000}"/>
    <cellStyle name="Normal 2 2 2 2 2 2 9 6" xfId="12540" xr:uid="{00000000-0005-0000-0000-0000FC300000}"/>
    <cellStyle name="Normal 2 2 2 2 2 2 9 7" xfId="12541" xr:uid="{00000000-0005-0000-0000-0000FD300000}"/>
    <cellStyle name="Normal 2 2 2 2 2 2 9 8" xfId="12542" xr:uid="{00000000-0005-0000-0000-0000FE300000}"/>
    <cellStyle name="Normal 2 2 2 2 2 2 9 9" xfId="12543" xr:uid="{00000000-0005-0000-0000-0000FF300000}"/>
    <cellStyle name="Normal 2 2 2 2 2 20" xfId="12544" xr:uid="{00000000-0005-0000-0000-000000310000}"/>
    <cellStyle name="Normal 2 2 2 2 2 20 10" xfId="12545" xr:uid="{00000000-0005-0000-0000-000001310000}"/>
    <cellStyle name="Normal 2 2 2 2 2 20 11" xfId="12546" xr:uid="{00000000-0005-0000-0000-000002310000}"/>
    <cellStyle name="Normal 2 2 2 2 2 20 12" xfId="12547" xr:uid="{00000000-0005-0000-0000-000003310000}"/>
    <cellStyle name="Normal 2 2 2 2 2 20 13" xfId="12548" xr:uid="{00000000-0005-0000-0000-000004310000}"/>
    <cellStyle name="Normal 2 2 2 2 2 20 14" xfId="12549" xr:uid="{00000000-0005-0000-0000-000005310000}"/>
    <cellStyle name="Normal 2 2 2 2 2 20 2" xfId="12550" xr:uid="{00000000-0005-0000-0000-000006310000}"/>
    <cellStyle name="Normal 2 2 2 2 2 20 2 10" xfId="12551" xr:uid="{00000000-0005-0000-0000-000007310000}"/>
    <cellStyle name="Normal 2 2 2 2 2 20 2 2" xfId="12552" xr:uid="{00000000-0005-0000-0000-000008310000}"/>
    <cellStyle name="Normal 2 2 2 2 2 20 2 3" xfId="12553" xr:uid="{00000000-0005-0000-0000-000009310000}"/>
    <cellStyle name="Normal 2 2 2 2 2 20 2 4" xfId="12554" xr:uid="{00000000-0005-0000-0000-00000A310000}"/>
    <cellStyle name="Normal 2 2 2 2 2 20 2 5" xfId="12555" xr:uid="{00000000-0005-0000-0000-00000B310000}"/>
    <cellStyle name="Normal 2 2 2 2 2 20 2 6" xfId="12556" xr:uid="{00000000-0005-0000-0000-00000C310000}"/>
    <cellStyle name="Normal 2 2 2 2 2 20 2 7" xfId="12557" xr:uid="{00000000-0005-0000-0000-00000D310000}"/>
    <cellStyle name="Normal 2 2 2 2 2 20 2 8" xfId="12558" xr:uid="{00000000-0005-0000-0000-00000E310000}"/>
    <cellStyle name="Normal 2 2 2 2 2 20 2 9" xfId="12559" xr:uid="{00000000-0005-0000-0000-00000F310000}"/>
    <cellStyle name="Normal 2 2 2 2 2 20 3" xfId="12560" xr:uid="{00000000-0005-0000-0000-000010310000}"/>
    <cellStyle name="Normal 2 2 2 2 2 20 3 10" xfId="12561" xr:uid="{00000000-0005-0000-0000-000011310000}"/>
    <cellStyle name="Normal 2 2 2 2 2 20 3 2" xfId="12562" xr:uid="{00000000-0005-0000-0000-000012310000}"/>
    <cellStyle name="Normal 2 2 2 2 2 20 3 3" xfId="12563" xr:uid="{00000000-0005-0000-0000-000013310000}"/>
    <cellStyle name="Normal 2 2 2 2 2 20 3 4" xfId="12564" xr:uid="{00000000-0005-0000-0000-000014310000}"/>
    <cellStyle name="Normal 2 2 2 2 2 20 3 5" xfId="12565" xr:uid="{00000000-0005-0000-0000-000015310000}"/>
    <cellStyle name="Normal 2 2 2 2 2 20 3 6" xfId="12566" xr:uid="{00000000-0005-0000-0000-000016310000}"/>
    <cellStyle name="Normal 2 2 2 2 2 20 3 7" xfId="12567" xr:uid="{00000000-0005-0000-0000-000017310000}"/>
    <cellStyle name="Normal 2 2 2 2 2 20 3 8" xfId="12568" xr:uid="{00000000-0005-0000-0000-000018310000}"/>
    <cellStyle name="Normal 2 2 2 2 2 20 3 9" xfId="12569" xr:uid="{00000000-0005-0000-0000-000019310000}"/>
    <cellStyle name="Normal 2 2 2 2 2 20 4" xfId="12570" xr:uid="{00000000-0005-0000-0000-00001A310000}"/>
    <cellStyle name="Normal 2 2 2 2 2 20 4 10" xfId="12571" xr:uid="{00000000-0005-0000-0000-00001B310000}"/>
    <cellStyle name="Normal 2 2 2 2 2 20 4 2" xfId="12572" xr:uid="{00000000-0005-0000-0000-00001C310000}"/>
    <cellStyle name="Normal 2 2 2 2 2 20 4 3" xfId="12573" xr:uid="{00000000-0005-0000-0000-00001D310000}"/>
    <cellStyle name="Normal 2 2 2 2 2 20 4 4" xfId="12574" xr:uid="{00000000-0005-0000-0000-00001E310000}"/>
    <cellStyle name="Normal 2 2 2 2 2 20 4 5" xfId="12575" xr:uid="{00000000-0005-0000-0000-00001F310000}"/>
    <cellStyle name="Normal 2 2 2 2 2 20 4 6" xfId="12576" xr:uid="{00000000-0005-0000-0000-000020310000}"/>
    <cellStyle name="Normal 2 2 2 2 2 20 4 7" xfId="12577" xr:uid="{00000000-0005-0000-0000-000021310000}"/>
    <cellStyle name="Normal 2 2 2 2 2 20 4 8" xfId="12578" xr:uid="{00000000-0005-0000-0000-000022310000}"/>
    <cellStyle name="Normal 2 2 2 2 2 20 4 9" xfId="12579" xr:uid="{00000000-0005-0000-0000-000023310000}"/>
    <cellStyle name="Normal 2 2 2 2 2 20 5" xfId="12580" xr:uid="{00000000-0005-0000-0000-000024310000}"/>
    <cellStyle name="Normal 2 2 2 2 2 20 5 10" xfId="12581" xr:uid="{00000000-0005-0000-0000-000025310000}"/>
    <cellStyle name="Normal 2 2 2 2 2 20 5 2" xfId="12582" xr:uid="{00000000-0005-0000-0000-000026310000}"/>
    <cellStyle name="Normal 2 2 2 2 2 20 5 3" xfId="12583" xr:uid="{00000000-0005-0000-0000-000027310000}"/>
    <cellStyle name="Normal 2 2 2 2 2 20 5 4" xfId="12584" xr:uid="{00000000-0005-0000-0000-000028310000}"/>
    <cellStyle name="Normal 2 2 2 2 2 20 5 5" xfId="12585" xr:uid="{00000000-0005-0000-0000-000029310000}"/>
    <cellStyle name="Normal 2 2 2 2 2 20 5 6" xfId="12586" xr:uid="{00000000-0005-0000-0000-00002A310000}"/>
    <cellStyle name="Normal 2 2 2 2 2 20 5 7" xfId="12587" xr:uid="{00000000-0005-0000-0000-00002B310000}"/>
    <cellStyle name="Normal 2 2 2 2 2 20 5 8" xfId="12588" xr:uid="{00000000-0005-0000-0000-00002C310000}"/>
    <cellStyle name="Normal 2 2 2 2 2 20 5 9" xfId="12589" xr:uid="{00000000-0005-0000-0000-00002D310000}"/>
    <cellStyle name="Normal 2 2 2 2 2 20 6" xfId="12590" xr:uid="{00000000-0005-0000-0000-00002E310000}"/>
    <cellStyle name="Normal 2 2 2 2 2 20 7" xfId="12591" xr:uid="{00000000-0005-0000-0000-00002F310000}"/>
    <cellStyle name="Normal 2 2 2 2 2 20 8" xfId="12592" xr:uid="{00000000-0005-0000-0000-000030310000}"/>
    <cellStyle name="Normal 2 2 2 2 2 20 9" xfId="12593" xr:uid="{00000000-0005-0000-0000-000031310000}"/>
    <cellStyle name="Normal 2 2 2 2 2 21" xfId="12594" xr:uid="{00000000-0005-0000-0000-000032310000}"/>
    <cellStyle name="Normal 2 2 2 2 2 21 10" xfId="12595" xr:uid="{00000000-0005-0000-0000-000033310000}"/>
    <cellStyle name="Normal 2 2 2 2 2 21 11" xfId="12596" xr:uid="{00000000-0005-0000-0000-000034310000}"/>
    <cellStyle name="Normal 2 2 2 2 2 21 12" xfId="12597" xr:uid="{00000000-0005-0000-0000-000035310000}"/>
    <cellStyle name="Normal 2 2 2 2 2 21 13" xfId="12598" xr:uid="{00000000-0005-0000-0000-000036310000}"/>
    <cellStyle name="Normal 2 2 2 2 2 21 14" xfId="12599" xr:uid="{00000000-0005-0000-0000-000037310000}"/>
    <cellStyle name="Normal 2 2 2 2 2 21 2" xfId="12600" xr:uid="{00000000-0005-0000-0000-000038310000}"/>
    <cellStyle name="Normal 2 2 2 2 2 21 2 10" xfId="12601" xr:uid="{00000000-0005-0000-0000-000039310000}"/>
    <cellStyle name="Normal 2 2 2 2 2 21 2 2" xfId="12602" xr:uid="{00000000-0005-0000-0000-00003A310000}"/>
    <cellStyle name="Normal 2 2 2 2 2 21 2 3" xfId="12603" xr:uid="{00000000-0005-0000-0000-00003B310000}"/>
    <cellStyle name="Normal 2 2 2 2 2 21 2 4" xfId="12604" xr:uid="{00000000-0005-0000-0000-00003C310000}"/>
    <cellStyle name="Normal 2 2 2 2 2 21 2 5" xfId="12605" xr:uid="{00000000-0005-0000-0000-00003D310000}"/>
    <cellStyle name="Normal 2 2 2 2 2 21 2 6" xfId="12606" xr:uid="{00000000-0005-0000-0000-00003E310000}"/>
    <cellStyle name="Normal 2 2 2 2 2 21 2 7" xfId="12607" xr:uid="{00000000-0005-0000-0000-00003F310000}"/>
    <cellStyle name="Normal 2 2 2 2 2 21 2 8" xfId="12608" xr:uid="{00000000-0005-0000-0000-000040310000}"/>
    <cellStyle name="Normal 2 2 2 2 2 21 2 9" xfId="12609" xr:uid="{00000000-0005-0000-0000-000041310000}"/>
    <cellStyle name="Normal 2 2 2 2 2 21 3" xfId="12610" xr:uid="{00000000-0005-0000-0000-000042310000}"/>
    <cellStyle name="Normal 2 2 2 2 2 21 3 10" xfId="12611" xr:uid="{00000000-0005-0000-0000-000043310000}"/>
    <cellStyle name="Normal 2 2 2 2 2 21 3 2" xfId="12612" xr:uid="{00000000-0005-0000-0000-000044310000}"/>
    <cellStyle name="Normal 2 2 2 2 2 21 3 3" xfId="12613" xr:uid="{00000000-0005-0000-0000-000045310000}"/>
    <cellStyle name="Normal 2 2 2 2 2 21 3 4" xfId="12614" xr:uid="{00000000-0005-0000-0000-000046310000}"/>
    <cellStyle name="Normal 2 2 2 2 2 21 3 5" xfId="12615" xr:uid="{00000000-0005-0000-0000-000047310000}"/>
    <cellStyle name="Normal 2 2 2 2 2 21 3 6" xfId="12616" xr:uid="{00000000-0005-0000-0000-000048310000}"/>
    <cellStyle name="Normal 2 2 2 2 2 21 3 7" xfId="12617" xr:uid="{00000000-0005-0000-0000-000049310000}"/>
    <cellStyle name="Normal 2 2 2 2 2 21 3 8" xfId="12618" xr:uid="{00000000-0005-0000-0000-00004A310000}"/>
    <cellStyle name="Normal 2 2 2 2 2 21 3 9" xfId="12619" xr:uid="{00000000-0005-0000-0000-00004B310000}"/>
    <cellStyle name="Normal 2 2 2 2 2 21 4" xfId="12620" xr:uid="{00000000-0005-0000-0000-00004C310000}"/>
    <cellStyle name="Normal 2 2 2 2 2 21 4 10" xfId="12621" xr:uid="{00000000-0005-0000-0000-00004D310000}"/>
    <cellStyle name="Normal 2 2 2 2 2 21 4 2" xfId="12622" xr:uid="{00000000-0005-0000-0000-00004E310000}"/>
    <cellStyle name="Normal 2 2 2 2 2 21 4 3" xfId="12623" xr:uid="{00000000-0005-0000-0000-00004F310000}"/>
    <cellStyle name="Normal 2 2 2 2 2 21 4 4" xfId="12624" xr:uid="{00000000-0005-0000-0000-000050310000}"/>
    <cellStyle name="Normal 2 2 2 2 2 21 4 5" xfId="12625" xr:uid="{00000000-0005-0000-0000-000051310000}"/>
    <cellStyle name="Normal 2 2 2 2 2 21 4 6" xfId="12626" xr:uid="{00000000-0005-0000-0000-000052310000}"/>
    <cellStyle name="Normal 2 2 2 2 2 21 4 7" xfId="12627" xr:uid="{00000000-0005-0000-0000-000053310000}"/>
    <cellStyle name="Normal 2 2 2 2 2 21 4 8" xfId="12628" xr:uid="{00000000-0005-0000-0000-000054310000}"/>
    <cellStyle name="Normal 2 2 2 2 2 21 4 9" xfId="12629" xr:uid="{00000000-0005-0000-0000-000055310000}"/>
    <cellStyle name="Normal 2 2 2 2 2 21 5" xfId="12630" xr:uid="{00000000-0005-0000-0000-000056310000}"/>
    <cellStyle name="Normal 2 2 2 2 2 21 5 10" xfId="12631" xr:uid="{00000000-0005-0000-0000-000057310000}"/>
    <cellStyle name="Normal 2 2 2 2 2 21 5 2" xfId="12632" xr:uid="{00000000-0005-0000-0000-000058310000}"/>
    <cellStyle name="Normal 2 2 2 2 2 21 5 3" xfId="12633" xr:uid="{00000000-0005-0000-0000-000059310000}"/>
    <cellStyle name="Normal 2 2 2 2 2 21 5 4" xfId="12634" xr:uid="{00000000-0005-0000-0000-00005A310000}"/>
    <cellStyle name="Normal 2 2 2 2 2 21 5 5" xfId="12635" xr:uid="{00000000-0005-0000-0000-00005B310000}"/>
    <cellStyle name="Normal 2 2 2 2 2 21 5 6" xfId="12636" xr:uid="{00000000-0005-0000-0000-00005C310000}"/>
    <cellStyle name="Normal 2 2 2 2 2 21 5 7" xfId="12637" xr:uid="{00000000-0005-0000-0000-00005D310000}"/>
    <cellStyle name="Normal 2 2 2 2 2 21 5 8" xfId="12638" xr:uid="{00000000-0005-0000-0000-00005E310000}"/>
    <cellStyle name="Normal 2 2 2 2 2 21 5 9" xfId="12639" xr:uid="{00000000-0005-0000-0000-00005F310000}"/>
    <cellStyle name="Normal 2 2 2 2 2 21 6" xfId="12640" xr:uid="{00000000-0005-0000-0000-000060310000}"/>
    <cellStyle name="Normal 2 2 2 2 2 21 7" xfId="12641" xr:uid="{00000000-0005-0000-0000-000061310000}"/>
    <cellStyle name="Normal 2 2 2 2 2 21 8" xfId="12642" xr:uid="{00000000-0005-0000-0000-000062310000}"/>
    <cellStyle name="Normal 2 2 2 2 2 21 9" xfId="12643" xr:uid="{00000000-0005-0000-0000-000063310000}"/>
    <cellStyle name="Normal 2 2 2 2 2 22" xfId="12644" xr:uid="{00000000-0005-0000-0000-000064310000}"/>
    <cellStyle name="Normal 2 2 2 2 2 22 10" xfId="12645" xr:uid="{00000000-0005-0000-0000-000065310000}"/>
    <cellStyle name="Normal 2 2 2 2 2 22 11" xfId="12646" xr:uid="{00000000-0005-0000-0000-000066310000}"/>
    <cellStyle name="Normal 2 2 2 2 2 22 12" xfId="12647" xr:uid="{00000000-0005-0000-0000-000067310000}"/>
    <cellStyle name="Normal 2 2 2 2 2 22 13" xfId="12648" xr:uid="{00000000-0005-0000-0000-000068310000}"/>
    <cellStyle name="Normal 2 2 2 2 2 22 14" xfId="12649" xr:uid="{00000000-0005-0000-0000-000069310000}"/>
    <cellStyle name="Normal 2 2 2 2 2 22 2" xfId="12650" xr:uid="{00000000-0005-0000-0000-00006A310000}"/>
    <cellStyle name="Normal 2 2 2 2 2 22 2 10" xfId="12651" xr:uid="{00000000-0005-0000-0000-00006B310000}"/>
    <cellStyle name="Normal 2 2 2 2 2 22 2 2" xfId="12652" xr:uid="{00000000-0005-0000-0000-00006C310000}"/>
    <cellStyle name="Normal 2 2 2 2 2 22 2 3" xfId="12653" xr:uid="{00000000-0005-0000-0000-00006D310000}"/>
    <cellStyle name="Normal 2 2 2 2 2 22 2 4" xfId="12654" xr:uid="{00000000-0005-0000-0000-00006E310000}"/>
    <cellStyle name="Normal 2 2 2 2 2 22 2 5" xfId="12655" xr:uid="{00000000-0005-0000-0000-00006F310000}"/>
    <cellStyle name="Normal 2 2 2 2 2 22 2 6" xfId="12656" xr:uid="{00000000-0005-0000-0000-000070310000}"/>
    <cellStyle name="Normal 2 2 2 2 2 22 2 7" xfId="12657" xr:uid="{00000000-0005-0000-0000-000071310000}"/>
    <cellStyle name="Normal 2 2 2 2 2 22 2 8" xfId="12658" xr:uid="{00000000-0005-0000-0000-000072310000}"/>
    <cellStyle name="Normal 2 2 2 2 2 22 2 9" xfId="12659" xr:uid="{00000000-0005-0000-0000-000073310000}"/>
    <cellStyle name="Normal 2 2 2 2 2 22 3" xfId="12660" xr:uid="{00000000-0005-0000-0000-000074310000}"/>
    <cellStyle name="Normal 2 2 2 2 2 22 3 10" xfId="12661" xr:uid="{00000000-0005-0000-0000-000075310000}"/>
    <cellStyle name="Normal 2 2 2 2 2 22 3 2" xfId="12662" xr:uid="{00000000-0005-0000-0000-000076310000}"/>
    <cellStyle name="Normal 2 2 2 2 2 22 3 3" xfId="12663" xr:uid="{00000000-0005-0000-0000-000077310000}"/>
    <cellStyle name="Normal 2 2 2 2 2 22 3 4" xfId="12664" xr:uid="{00000000-0005-0000-0000-000078310000}"/>
    <cellStyle name="Normal 2 2 2 2 2 22 3 5" xfId="12665" xr:uid="{00000000-0005-0000-0000-000079310000}"/>
    <cellStyle name="Normal 2 2 2 2 2 22 3 6" xfId="12666" xr:uid="{00000000-0005-0000-0000-00007A310000}"/>
    <cellStyle name="Normal 2 2 2 2 2 22 3 7" xfId="12667" xr:uid="{00000000-0005-0000-0000-00007B310000}"/>
    <cellStyle name="Normal 2 2 2 2 2 22 3 8" xfId="12668" xr:uid="{00000000-0005-0000-0000-00007C310000}"/>
    <cellStyle name="Normal 2 2 2 2 2 22 3 9" xfId="12669" xr:uid="{00000000-0005-0000-0000-00007D310000}"/>
    <cellStyle name="Normal 2 2 2 2 2 22 4" xfId="12670" xr:uid="{00000000-0005-0000-0000-00007E310000}"/>
    <cellStyle name="Normal 2 2 2 2 2 22 4 10" xfId="12671" xr:uid="{00000000-0005-0000-0000-00007F310000}"/>
    <cellStyle name="Normal 2 2 2 2 2 22 4 2" xfId="12672" xr:uid="{00000000-0005-0000-0000-000080310000}"/>
    <cellStyle name="Normal 2 2 2 2 2 22 4 3" xfId="12673" xr:uid="{00000000-0005-0000-0000-000081310000}"/>
    <cellStyle name="Normal 2 2 2 2 2 22 4 4" xfId="12674" xr:uid="{00000000-0005-0000-0000-000082310000}"/>
    <cellStyle name="Normal 2 2 2 2 2 22 4 5" xfId="12675" xr:uid="{00000000-0005-0000-0000-000083310000}"/>
    <cellStyle name="Normal 2 2 2 2 2 22 4 6" xfId="12676" xr:uid="{00000000-0005-0000-0000-000084310000}"/>
    <cellStyle name="Normal 2 2 2 2 2 22 4 7" xfId="12677" xr:uid="{00000000-0005-0000-0000-000085310000}"/>
    <cellStyle name="Normal 2 2 2 2 2 22 4 8" xfId="12678" xr:uid="{00000000-0005-0000-0000-000086310000}"/>
    <cellStyle name="Normal 2 2 2 2 2 22 4 9" xfId="12679" xr:uid="{00000000-0005-0000-0000-000087310000}"/>
    <cellStyle name="Normal 2 2 2 2 2 22 5" xfId="12680" xr:uid="{00000000-0005-0000-0000-000088310000}"/>
    <cellStyle name="Normal 2 2 2 2 2 22 5 10" xfId="12681" xr:uid="{00000000-0005-0000-0000-000089310000}"/>
    <cellStyle name="Normal 2 2 2 2 2 22 5 2" xfId="12682" xr:uid="{00000000-0005-0000-0000-00008A310000}"/>
    <cellStyle name="Normal 2 2 2 2 2 22 5 3" xfId="12683" xr:uid="{00000000-0005-0000-0000-00008B310000}"/>
    <cellStyle name="Normal 2 2 2 2 2 22 5 4" xfId="12684" xr:uid="{00000000-0005-0000-0000-00008C310000}"/>
    <cellStyle name="Normal 2 2 2 2 2 22 5 5" xfId="12685" xr:uid="{00000000-0005-0000-0000-00008D310000}"/>
    <cellStyle name="Normal 2 2 2 2 2 22 5 6" xfId="12686" xr:uid="{00000000-0005-0000-0000-00008E310000}"/>
    <cellStyle name="Normal 2 2 2 2 2 22 5 7" xfId="12687" xr:uid="{00000000-0005-0000-0000-00008F310000}"/>
    <cellStyle name="Normal 2 2 2 2 2 22 5 8" xfId="12688" xr:uid="{00000000-0005-0000-0000-000090310000}"/>
    <cellStyle name="Normal 2 2 2 2 2 22 5 9" xfId="12689" xr:uid="{00000000-0005-0000-0000-000091310000}"/>
    <cellStyle name="Normal 2 2 2 2 2 22 6" xfId="12690" xr:uid="{00000000-0005-0000-0000-000092310000}"/>
    <cellStyle name="Normal 2 2 2 2 2 22 7" xfId="12691" xr:uid="{00000000-0005-0000-0000-000093310000}"/>
    <cellStyle name="Normal 2 2 2 2 2 22 8" xfId="12692" xr:uid="{00000000-0005-0000-0000-000094310000}"/>
    <cellStyle name="Normal 2 2 2 2 2 22 9" xfId="12693" xr:uid="{00000000-0005-0000-0000-000095310000}"/>
    <cellStyle name="Normal 2 2 2 2 2 23" xfId="12694" xr:uid="{00000000-0005-0000-0000-000096310000}"/>
    <cellStyle name="Normal 2 2 2 2 2 23 10" xfId="12695" xr:uid="{00000000-0005-0000-0000-000097310000}"/>
    <cellStyle name="Normal 2 2 2 2 2 23 11" xfId="12696" xr:uid="{00000000-0005-0000-0000-000098310000}"/>
    <cellStyle name="Normal 2 2 2 2 2 23 12" xfId="12697" xr:uid="{00000000-0005-0000-0000-000099310000}"/>
    <cellStyle name="Normal 2 2 2 2 2 23 13" xfId="12698" xr:uid="{00000000-0005-0000-0000-00009A310000}"/>
    <cellStyle name="Normal 2 2 2 2 2 23 14" xfId="12699" xr:uid="{00000000-0005-0000-0000-00009B310000}"/>
    <cellStyle name="Normal 2 2 2 2 2 23 2" xfId="12700" xr:uid="{00000000-0005-0000-0000-00009C310000}"/>
    <cellStyle name="Normal 2 2 2 2 2 23 2 10" xfId="12701" xr:uid="{00000000-0005-0000-0000-00009D310000}"/>
    <cellStyle name="Normal 2 2 2 2 2 23 2 2" xfId="12702" xr:uid="{00000000-0005-0000-0000-00009E310000}"/>
    <cellStyle name="Normal 2 2 2 2 2 23 2 3" xfId="12703" xr:uid="{00000000-0005-0000-0000-00009F310000}"/>
    <cellStyle name="Normal 2 2 2 2 2 23 2 4" xfId="12704" xr:uid="{00000000-0005-0000-0000-0000A0310000}"/>
    <cellStyle name="Normal 2 2 2 2 2 23 2 5" xfId="12705" xr:uid="{00000000-0005-0000-0000-0000A1310000}"/>
    <cellStyle name="Normal 2 2 2 2 2 23 2 6" xfId="12706" xr:uid="{00000000-0005-0000-0000-0000A2310000}"/>
    <cellStyle name="Normal 2 2 2 2 2 23 2 7" xfId="12707" xr:uid="{00000000-0005-0000-0000-0000A3310000}"/>
    <cellStyle name="Normal 2 2 2 2 2 23 2 8" xfId="12708" xr:uid="{00000000-0005-0000-0000-0000A4310000}"/>
    <cellStyle name="Normal 2 2 2 2 2 23 2 9" xfId="12709" xr:uid="{00000000-0005-0000-0000-0000A5310000}"/>
    <cellStyle name="Normal 2 2 2 2 2 23 3" xfId="12710" xr:uid="{00000000-0005-0000-0000-0000A6310000}"/>
    <cellStyle name="Normal 2 2 2 2 2 23 3 10" xfId="12711" xr:uid="{00000000-0005-0000-0000-0000A7310000}"/>
    <cellStyle name="Normal 2 2 2 2 2 23 3 2" xfId="12712" xr:uid="{00000000-0005-0000-0000-0000A8310000}"/>
    <cellStyle name="Normal 2 2 2 2 2 23 3 3" xfId="12713" xr:uid="{00000000-0005-0000-0000-0000A9310000}"/>
    <cellStyle name="Normal 2 2 2 2 2 23 3 4" xfId="12714" xr:uid="{00000000-0005-0000-0000-0000AA310000}"/>
    <cellStyle name="Normal 2 2 2 2 2 23 3 5" xfId="12715" xr:uid="{00000000-0005-0000-0000-0000AB310000}"/>
    <cellStyle name="Normal 2 2 2 2 2 23 3 6" xfId="12716" xr:uid="{00000000-0005-0000-0000-0000AC310000}"/>
    <cellStyle name="Normal 2 2 2 2 2 23 3 7" xfId="12717" xr:uid="{00000000-0005-0000-0000-0000AD310000}"/>
    <cellStyle name="Normal 2 2 2 2 2 23 3 8" xfId="12718" xr:uid="{00000000-0005-0000-0000-0000AE310000}"/>
    <cellStyle name="Normal 2 2 2 2 2 23 3 9" xfId="12719" xr:uid="{00000000-0005-0000-0000-0000AF310000}"/>
    <cellStyle name="Normal 2 2 2 2 2 23 4" xfId="12720" xr:uid="{00000000-0005-0000-0000-0000B0310000}"/>
    <cellStyle name="Normal 2 2 2 2 2 23 4 10" xfId="12721" xr:uid="{00000000-0005-0000-0000-0000B1310000}"/>
    <cellStyle name="Normal 2 2 2 2 2 23 4 2" xfId="12722" xr:uid="{00000000-0005-0000-0000-0000B2310000}"/>
    <cellStyle name="Normal 2 2 2 2 2 23 4 3" xfId="12723" xr:uid="{00000000-0005-0000-0000-0000B3310000}"/>
    <cellStyle name="Normal 2 2 2 2 2 23 4 4" xfId="12724" xr:uid="{00000000-0005-0000-0000-0000B4310000}"/>
    <cellStyle name="Normal 2 2 2 2 2 23 4 5" xfId="12725" xr:uid="{00000000-0005-0000-0000-0000B5310000}"/>
    <cellStyle name="Normal 2 2 2 2 2 23 4 6" xfId="12726" xr:uid="{00000000-0005-0000-0000-0000B6310000}"/>
    <cellStyle name="Normal 2 2 2 2 2 23 4 7" xfId="12727" xr:uid="{00000000-0005-0000-0000-0000B7310000}"/>
    <cellStyle name="Normal 2 2 2 2 2 23 4 8" xfId="12728" xr:uid="{00000000-0005-0000-0000-0000B8310000}"/>
    <cellStyle name="Normal 2 2 2 2 2 23 4 9" xfId="12729" xr:uid="{00000000-0005-0000-0000-0000B9310000}"/>
    <cellStyle name="Normal 2 2 2 2 2 23 5" xfId="12730" xr:uid="{00000000-0005-0000-0000-0000BA310000}"/>
    <cellStyle name="Normal 2 2 2 2 2 23 5 10" xfId="12731" xr:uid="{00000000-0005-0000-0000-0000BB310000}"/>
    <cellStyle name="Normal 2 2 2 2 2 23 5 2" xfId="12732" xr:uid="{00000000-0005-0000-0000-0000BC310000}"/>
    <cellStyle name="Normal 2 2 2 2 2 23 5 3" xfId="12733" xr:uid="{00000000-0005-0000-0000-0000BD310000}"/>
    <cellStyle name="Normal 2 2 2 2 2 23 5 4" xfId="12734" xr:uid="{00000000-0005-0000-0000-0000BE310000}"/>
    <cellStyle name="Normal 2 2 2 2 2 23 5 5" xfId="12735" xr:uid="{00000000-0005-0000-0000-0000BF310000}"/>
    <cellStyle name="Normal 2 2 2 2 2 23 5 6" xfId="12736" xr:uid="{00000000-0005-0000-0000-0000C0310000}"/>
    <cellStyle name="Normal 2 2 2 2 2 23 5 7" xfId="12737" xr:uid="{00000000-0005-0000-0000-0000C1310000}"/>
    <cellStyle name="Normal 2 2 2 2 2 23 5 8" xfId="12738" xr:uid="{00000000-0005-0000-0000-0000C2310000}"/>
    <cellStyle name="Normal 2 2 2 2 2 23 5 9" xfId="12739" xr:uid="{00000000-0005-0000-0000-0000C3310000}"/>
    <cellStyle name="Normal 2 2 2 2 2 23 6" xfId="12740" xr:uid="{00000000-0005-0000-0000-0000C4310000}"/>
    <cellStyle name="Normal 2 2 2 2 2 23 7" xfId="12741" xr:uid="{00000000-0005-0000-0000-0000C5310000}"/>
    <cellStyle name="Normal 2 2 2 2 2 23 8" xfId="12742" xr:uid="{00000000-0005-0000-0000-0000C6310000}"/>
    <cellStyle name="Normal 2 2 2 2 2 23 9" xfId="12743" xr:uid="{00000000-0005-0000-0000-0000C7310000}"/>
    <cellStyle name="Normal 2 2 2 2 2 24" xfId="12744" xr:uid="{00000000-0005-0000-0000-0000C8310000}"/>
    <cellStyle name="Normal 2 2 2 2 2 24 10" xfId="12745" xr:uid="{00000000-0005-0000-0000-0000C9310000}"/>
    <cellStyle name="Normal 2 2 2 2 2 24 11" xfId="12746" xr:uid="{00000000-0005-0000-0000-0000CA310000}"/>
    <cellStyle name="Normal 2 2 2 2 2 24 12" xfId="12747" xr:uid="{00000000-0005-0000-0000-0000CB310000}"/>
    <cellStyle name="Normal 2 2 2 2 2 24 13" xfId="12748" xr:uid="{00000000-0005-0000-0000-0000CC310000}"/>
    <cellStyle name="Normal 2 2 2 2 2 24 14" xfId="12749" xr:uid="{00000000-0005-0000-0000-0000CD310000}"/>
    <cellStyle name="Normal 2 2 2 2 2 24 2" xfId="12750" xr:uid="{00000000-0005-0000-0000-0000CE310000}"/>
    <cellStyle name="Normal 2 2 2 2 2 24 2 10" xfId="12751" xr:uid="{00000000-0005-0000-0000-0000CF310000}"/>
    <cellStyle name="Normal 2 2 2 2 2 24 2 2" xfId="12752" xr:uid="{00000000-0005-0000-0000-0000D0310000}"/>
    <cellStyle name="Normal 2 2 2 2 2 24 2 3" xfId="12753" xr:uid="{00000000-0005-0000-0000-0000D1310000}"/>
    <cellStyle name="Normal 2 2 2 2 2 24 2 4" xfId="12754" xr:uid="{00000000-0005-0000-0000-0000D2310000}"/>
    <cellStyle name="Normal 2 2 2 2 2 24 2 5" xfId="12755" xr:uid="{00000000-0005-0000-0000-0000D3310000}"/>
    <cellStyle name="Normal 2 2 2 2 2 24 2 6" xfId="12756" xr:uid="{00000000-0005-0000-0000-0000D4310000}"/>
    <cellStyle name="Normal 2 2 2 2 2 24 2 7" xfId="12757" xr:uid="{00000000-0005-0000-0000-0000D5310000}"/>
    <cellStyle name="Normal 2 2 2 2 2 24 2 8" xfId="12758" xr:uid="{00000000-0005-0000-0000-0000D6310000}"/>
    <cellStyle name="Normal 2 2 2 2 2 24 2 9" xfId="12759" xr:uid="{00000000-0005-0000-0000-0000D7310000}"/>
    <cellStyle name="Normal 2 2 2 2 2 24 3" xfId="12760" xr:uid="{00000000-0005-0000-0000-0000D8310000}"/>
    <cellStyle name="Normal 2 2 2 2 2 24 3 10" xfId="12761" xr:uid="{00000000-0005-0000-0000-0000D9310000}"/>
    <cellStyle name="Normal 2 2 2 2 2 24 3 2" xfId="12762" xr:uid="{00000000-0005-0000-0000-0000DA310000}"/>
    <cellStyle name="Normal 2 2 2 2 2 24 3 3" xfId="12763" xr:uid="{00000000-0005-0000-0000-0000DB310000}"/>
    <cellStyle name="Normal 2 2 2 2 2 24 3 4" xfId="12764" xr:uid="{00000000-0005-0000-0000-0000DC310000}"/>
    <cellStyle name="Normal 2 2 2 2 2 24 3 5" xfId="12765" xr:uid="{00000000-0005-0000-0000-0000DD310000}"/>
    <cellStyle name="Normal 2 2 2 2 2 24 3 6" xfId="12766" xr:uid="{00000000-0005-0000-0000-0000DE310000}"/>
    <cellStyle name="Normal 2 2 2 2 2 24 3 7" xfId="12767" xr:uid="{00000000-0005-0000-0000-0000DF310000}"/>
    <cellStyle name="Normal 2 2 2 2 2 24 3 8" xfId="12768" xr:uid="{00000000-0005-0000-0000-0000E0310000}"/>
    <cellStyle name="Normal 2 2 2 2 2 24 3 9" xfId="12769" xr:uid="{00000000-0005-0000-0000-0000E1310000}"/>
    <cellStyle name="Normal 2 2 2 2 2 24 4" xfId="12770" xr:uid="{00000000-0005-0000-0000-0000E2310000}"/>
    <cellStyle name="Normal 2 2 2 2 2 24 4 10" xfId="12771" xr:uid="{00000000-0005-0000-0000-0000E3310000}"/>
    <cellStyle name="Normal 2 2 2 2 2 24 4 2" xfId="12772" xr:uid="{00000000-0005-0000-0000-0000E4310000}"/>
    <cellStyle name="Normal 2 2 2 2 2 24 4 3" xfId="12773" xr:uid="{00000000-0005-0000-0000-0000E5310000}"/>
    <cellStyle name="Normal 2 2 2 2 2 24 4 4" xfId="12774" xr:uid="{00000000-0005-0000-0000-0000E6310000}"/>
    <cellStyle name="Normal 2 2 2 2 2 24 4 5" xfId="12775" xr:uid="{00000000-0005-0000-0000-0000E7310000}"/>
    <cellStyle name="Normal 2 2 2 2 2 24 4 6" xfId="12776" xr:uid="{00000000-0005-0000-0000-0000E8310000}"/>
    <cellStyle name="Normal 2 2 2 2 2 24 4 7" xfId="12777" xr:uid="{00000000-0005-0000-0000-0000E9310000}"/>
    <cellStyle name="Normal 2 2 2 2 2 24 4 8" xfId="12778" xr:uid="{00000000-0005-0000-0000-0000EA310000}"/>
    <cellStyle name="Normal 2 2 2 2 2 24 4 9" xfId="12779" xr:uid="{00000000-0005-0000-0000-0000EB310000}"/>
    <cellStyle name="Normal 2 2 2 2 2 24 5" xfId="12780" xr:uid="{00000000-0005-0000-0000-0000EC310000}"/>
    <cellStyle name="Normal 2 2 2 2 2 24 5 10" xfId="12781" xr:uid="{00000000-0005-0000-0000-0000ED310000}"/>
    <cellStyle name="Normal 2 2 2 2 2 24 5 2" xfId="12782" xr:uid="{00000000-0005-0000-0000-0000EE310000}"/>
    <cellStyle name="Normal 2 2 2 2 2 24 5 3" xfId="12783" xr:uid="{00000000-0005-0000-0000-0000EF310000}"/>
    <cellStyle name="Normal 2 2 2 2 2 24 5 4" xfId="12784" xr:uid="{00000000-0005-0000-0000-0000F0310000}"/>
    <cellStyle name="Normal 2 2 2 2 2 24 5 5" xfId="12785" xr:uid="{00000000-0005-0000-0000-0000F1310000}"/>
    <cellStyle name="Normal 2 2 2 2 2 24 5 6" xfId="12786" xr:uid="{00000000-0005-0000-0000-0000F2310000}"/>
    <cellStyle name="Normal 2 2 2 2 2 24 5 7" xfId="12787" xr:uid="{00000000-0005-0000-0000-0000F3310000}"/>
    <cellStyle name="Normal 2 2 2 2 2 24 5 8" xfId="12788" xr:uid="{00000000-0005-0000-0000-0000F4310000}"/>
    <cellStyle name="Normal 2 2 2 2 2 24 5 9" xfId="12789" xr:uid="{00000000-0005-0000-0000-0000F5310000}"/>
    <cellStyle name="Normal 2 2 2 2 2 24 6" xfId="12790" xr:uid="{00000000-0005-0000-0000-0000F6310000}"/>
    <cellStyle name="Normal 2 2 2 2 2 24 7" xfId="12791" xr:uid="{00000000-0005-0000-0000-0000F7310000}"/>
    <cellStyle name="Normal 2 2 2 2 2 24 8" xfId="12792" xr:uid="{00000000-0005-0000-0000-0000F8310000}"/>
    <cellStyle name="Normal 2 2 2 2 2 24 9" xfId="12793" xr:uid="{00000000-0005-0000-0000-0000F9310000}"/>
    <cellStyle name="Normal 2 2 2 2 2 25" xfId="12794" xr:uid="{00000000-0005-0000-0000-0000FA310000}"/>
    <cellStyle name="Normal 2 2 2 2 2 25 10" xfId="12795" xr:uid="{00000000-0005-0000-0000-0000FB310000}"/>
    <cellStyle name="Normal 2 2 2 2 2 25 11" xfId="12796" xr:uid="{00000000-0005-0000-0000-0000FC310000}"/>
    <cellStyle name="Normal 2 2 2 2 2 25 12" xfId="12797" xr:uid="{00000000-0005-0000-0000-0000FD310000}"/>
    <cellStyle name="Normal 2 2 2 2 2 25 13" xfId="12798" xr:uid="{00000000-0005-0000-0000-0000FE310000}"/>
    <cellStyle name="Normal 2 2 2 2 2 25 14" xfId="12799" xr:uid="{00000000-0005-0000-0000-0000FF310000}"/>
    <cellStyle name="Normal 2 2 2 2 2 25 2" xfId="12800" xr:uid="{00000000-0005-0000-0000-000000320000}"/>
    <cellStyle name="Normal 2 2 2 2 2 25 2 10" xfId="12801" xr:uid="{00000000-0005-0000-0000-000001320000}"/>
    <cellStyle name="Normal 2 2 2 2 2 25 2 2" xfId="12802" xr:uid="{00000000-0005-0000-0000-000002320000}"/>
    <cellStyle name="Normal 2 2 2 2 2 25 2 3" xfId="12803" xr:uid="{00000000-0005-0000-0000-000003320000}"/>
    <cellStyle name="Normal 2 2 2 2 2 25 2 4" xfId="12804" xr:uid="{00000000-0005-0000-0000-000004320000}"/>
    <cellStyle name="Normal 2 2 2 2 2 25 2 5" xfId="12805" xr:uid="{00000000-0005-0000-0000-000005320000}"/>
    <cellStyle name="Normal 2 2 2 2 2 25 2 6" xfId="12806" xr:uid="{00000000-0005-0000-0000-000006320000}"/>
    <cellStyle name="Normal 2 2 2 2 2 25 2 7" xfId="12807" xr:uid="{00000000-0005-0000-0000-000007320000}"/>
    <cellStyle name="Normal 2 2 2 2 2 25 2 8" xfId="12808" xr:uid="{00000000-0005-0000-0000-000008320000}"/>
    <cellStyle name="Normal 2 2 2 2 2 25 2 9" xfId="12809" xr:uid="{00000000-0005-0000-0000-000009320000}"/>
    <cellStyle name="Normal 2 2 2 2 2 25 3" xfId="12810" xr:uid="{00000000-0005-0000-0000-00000A320000}"/>
    <cellStyle name="Normal 2 2 2 2 2 25 3 10" xfId="12811" xr:uid="{00000000-0005-0000-0000-00000B320000}"/>
    <cellStyle name="Normal 2 2 2 2 2 25 3 2" xfId="12812" xr:uid="{00000000-0005-0000-0000-00000C320000}"/>
    <cellStyle name="Normal 2 2 2 2 2 25 3 3" xfId="12813" xr:uid="{00000000-0005-0000-0000-00000D320000}"/>
    <cellStyle name="Normal 2 2 2 2 2 25 3 4" xfId="12814" xr:uid="{00000000-0005-0000-0000-00000E320000}"/>
    <cellStyle name="Normal 2 2 2 2 2 25 3 5" xfId="12815" xr:uid="{00000000-0005-0000-0000-00000F320000}"/>
    <cellStyle name="Normal 2 2 2 2 2 25 3 6" xfId="12816" xr:uid="{00000000-0005-0000-0000-000010320000}"/>
    <cellStyle name="Normal 2 2 2 2 2 25 3 7" xfId="12817" xr:uid="{00000000-0005-0000-0000-000011320000}"/>
    <cellStyle name="Normal 2 2 2 2 2 25 3 8" xfId="12818" xr:uid="{00000000-0005-0000-0000-000012320000}"/>
    <cellStyle name="Normal 2 2 2 2 2 25 3 9" xfId="12819" xr:uid="{00000000-0005-0000-0000-000013320000}"/>
    <cellStyle name="Normal 2 2 2 2 2 25 4" xfId="12820" xr:uid="{00000000-0005-0000-0000-000014320000}"/>
    <cellStyle name="Normal 2 2 2 2 2 25 4 10" xfId="12821" xr:uid="{00000000-0005-0000-0000-000015320000}"/>
    <cellStyle name="Normal 2 2 2 2 2 25 4 2" xfId="12822" xr:uid="{00000000-0005-0000-0000-000016320000}"/>
    <cellStyle name="Normal 2 2 2 2 2 25 4 3" xfId="12823" xr:uid="{00000000-0005-0000-0000-000017320000}"/>
    <cellStyle name="Normal 2 2 2 2 2 25 4 4" xfId="12824" xr:uid="{00000000-0005-0000-0000-000018320000}"/>
    <cellStyle name="Normal 2 2 2 2 2 25 4 5" xfId="12825" xr:uid="{00000000-0005-0000-0000-000019320000}"/>
    <cellStyle name="Normal 2 2 2 2 2 25 4 6" xfId="12826" xr:uid="{00000000-0005-0000-0000-00001A320000}"/>
    <cellStyle name="Normal 2 2 2 2 2 25 4 7" xfId="12827" xr:uid="{00000000-0005-0000-0000-00001B320000}"/>
    <cellStyle name="Normal 2 2 2 2 2 25 4 8" xfId="12828" xr:uid="{00000000-0005-0000-0000-00001C320000}"/>
    <cellStyle name="Normal 2 2 2 2 2 25 4 9" xfId="12829" xr:uid="{00000000-0005-0000-0000-00001D320000}"/>
    <cellStyle name="Normal 2 2 2 2 2 25 5" xfId="12830" xr:uid="{00000000-0005-0000-0000-00001E320000}"/>
    <cellStyle name="Normal 2 2 2 2 2 25 5 10" xfId="12831" xr:uid="{00000000-0005-0000-0000-00001F320000}"/>
    <cellStyle name="Normal 2 2 2 2 2 25 5 2" xfId="12832" xr:uid="{00000000-0005-0000-0000-000020320000}"/>
    <cellStyle name="Normal 2 2 2 2 2 25 5 3" xfId="12833" xr:uid="{00000000-0005-0000-0000-000021320000}"/>
    <cellStyle name="Normal 2 2 2 2 2 25 5 4" xfId="12834" xr:uid="{00000000-0005-0000-0000-000022320000}"/>
    <cellStyle name="Normal 2 2 2 2 2 25 5 5" xfId="12835" xr:uid="{00000000-0005-0000-0000-000023320000}"/>
    <cellStyle name="Normal 2 2 2 2 2 25 5 6" xfId="12836" xr:uid="{00000000-0005-0000-0000-000024320000}"/>
    <cellStyle name="Normal 2 2 2 2 2 25 5 7" xfId="12837" xr:uid="{00000000-0005-0000-0000-000025320000}"/>
    <cellStyle name="Normal 2 2 2 2 2 25 5 8" xfId="12838" xr:uid="{00000000-0005-0000-0000-000026320000}"/>
    <cellStyle name="Normal 2 2 2 2 2 25 5 9" xfId="12839" xr:uid="{00000000-0005-0000-0000-000027320000}"/>
    <cellStyle name="Normal 2 2 2 2 2 25 6" xfId="12840" xr:uid="{00000000-0005-0000-0000-000028320000}"/>
    <cellStyle name="Normal 2 2 2 2 2 25 7" xfId="12841" xr:uid="{00000000-0005-0000-0000-000029320000}"/>
    <cellStyle name="Normal 2 2 2 2 2 25 8" xfId="12842" xr:uid="{00000000-0005-0000-0000-00002A320000}"/>
    <cellStyle name="Normal 2 2 2 2 2 25 9" xfId="12843" xr:uid="{00000000-0005-0000-0000-00002B320000}"/>
    <cellStyle name="Normal 2 2 2 2 2 26" xfId="12844" xr:uid="{00000000-0005-0000-0000-00002C320000}"/>
    <cellStyle name="Normal 2 2 2 2 2 26 10" xfId="12845" xr:uid="{00000000-0005-0000-0000-00002D320000}"/>
    <cellStyle name="Normal 2 2 2 2 2 26 11" xfId="12846" xr:uid="{00000000-0005-0000-0000-00002E320000}"/>
    <cellStyle name="Normal 2 2 2 2 2 26 12" xfId="12847" xr:uid="{00000000-0005-0000-0000-00002F320000}"/>
    <cellStyle name="Normal 2 2 2 2 2 26 13" xfId="12848" xr:uid="{00000000-0005-0000-0000-000030320000}"/>
    <cellStyle name="Normal 2 2 2 2 2 26 14" xfId="12849" xr:uid="{00000000-0005-0000-0000-000031320000}"/>
    <cellStyle name="Normal 2 2 2 2 2 26 2" xfId="12850" xr:uid="{00000000-0005-0000-0000-000032320000}"/>
    <cellStyle name="Normal 2 2 2 2 2 26 2 10" xfId="12851" xr:uid="{00000000-0005-0000-0000-000033320000}"/>
    <cellStyle name="Normal 2 2 2 2 2 26 2 2" xfId="12852" xr:uid="{00000000-0005-0000-0000-000034320000}"/>
    <cellStyle name="Normal 2 2 2 2 2 26 2 3" xfId="12853" xr:uid="{00000000-0005-0000-0000-000035320000}"/>
    <cellStyle name="Normal 2 2 2 2 2 26 2 4" xfId="12854" xr:uid="{00000000-0005-0000-0000-000036320000}"/>
    <cellStyle name="Normal 2 2 2 2 2 26 2 5" xfId="12855" xr:uid="{00000000-0005-0000-0000-000037320000}"/>
    <cellStyle name="Normal 2 2 2 2 2 26 2 6" xfId="12856" xr:uid="{00000000-0005-0000-0000-000038320000}"/>
    <cellStyle name="Normal 2 2 2 2 2 26 2 7" xfId="12857" xr:uid="{00000000-0005-0000-0000-000039320000}"/>
    <cellStyle name="Normal 2 2 2 2 2 26 2 8" xfId="12858" xr:uid="{00000000-0005-0000-0000-00003A320000}"/>
    <cellStyle name="Normal 2 2 2 2 2 26 2 9" xfId="12859" xr:uid="{00000000-0005-0000-0000-00003B320000}"/>
    <cellStyle name="Normal 2 2 2 2 2 26 3" xfId="12860" xr:uid="{00000000-0005-0000-0000-00003C320000}"/>
    <cellStyle name="Normal 2 2 2 2 2 26 3 10" xfId="12861" xr:uid="{00000000-0005-0000-0000-00003D320000}"/>
    <cellStyle name="Normal 2 2 2 2 2 26 3 2" xfId="12862" xr:uid="{00000000-0005-0000-0000-00003E320000}"/>
    <cellStyle name="Normal 2 2 2 2 2 26 3 3" xfId="12863" xr:uid="{00000000-0005-0000-0000-00003F320000}"/>
    <cellStyle name="Normal 2 2 2 2 2 26 3 4" xfId="12864" xr:uid="{00000000-0005-0000-0000-000040320000}"/>
    <cellStyle name="Normal 2 2 2 2 2 26 3 5" xfId="12865" xr:uid="{00000000-0005-0000-0000-000041320000}"/>
    <cellStyle name="Normal 2 2 2 2 2 26 3 6" xfId="12866" xr:uid="{00000000-0005-0000-0000-000042320000}"/>
    <cellStyle name="Normal 2 2 2 2 2 26 3 7" xfId="12867" xr:uid="{00000000-0005-0000-0000-000043320000}"/>
    <cellStyle name="Normal 2 2 2 2 2 26 3 8" xfId="12868" xr:uid="{00000000-0005-0000-0000-000044320000}"/>
    <cellStyle name="Normal 2 2 2 2 2 26 3 9" xfId="12869" xr:uid="{00000000-0005-0000-0000-000045320000}"/>
    <cellStyle name="Normal 2 2 2 2 2 26 4" xfId="12870" xr:uid="{00000000-0005-0000-0000-000046320000}"/>
    <cellStyle name="Normal 2 2 2 2 2 26 4 10" xfId="12871" xr:uid="{00000000-0005-0000-0000-000047320000}"/>
    <cellStyle name="Normal 2 2 2 2 2 26 4 2" xfId="12872" xr:uid="{00000000-0005-0000-0000-000048320000}"/>
    <cellStyle name="Normal 2 2 2 2 2 26 4 3" xfId="12873" xr:uid="{00000000-0005-0000-0000-000049320000}"/>
    <cellStyle name="Normal 2 2 2 2 2 26 4 4" xfId="12874" xr:uid="{00000000-0005-0000-0000-00004A320000}"/>
    <cellStyle name="Normal 2 2 2 2 2 26 4 5" xfId="12875" xr:uid="{00000000-0005-0000-0000-00004B320000}"/>
    <cellStyle name="Normal 2 2 2 2 2 26 4 6" xfId="12876" xr:uid="{00000000-0005-0000-0000-00004C320000}"/>
    <cellStyle name="Normal 2 2 2 2 2 26 4 7" xfId="12877" xr:uid="{00000000-0005-0000-0000-00004D320000}"/>
    <cellStyle name="Normal 2 2 2 2 2 26 4 8" xfId="12878" xr:uid="{00000000-0005-0000-0000-00004E320000}"/>
    <cellStyle name="Normal 2 2 2 2 2 26 4 9" xfId="12879" xr:uid="{00000000-0005-0000-0000-00004F320000}"/>
    <cellStyle name="Normal 2 2 2 2 2 26 5" xfId="12880" xr:uid="{00000000-0005-0000-0000-000050320000}"/>
    <cellStyle name="Normal 2 2 2 2 2 26 5 10" xfId="12881" xr:uid="{00000000-0005-0000-0000-000051320000}"/>
    <cellStyle name="Normal 2 2 2 2 2 26 5 2" xfId="12882" xr:uid="{00000000-0005-0000-0000-000052320000}"/>
    <cellStyle name="Normal 2 2 2 2 2 26 5 3" xfId="12883" xr:uid="{00000000-0005-0000-0000-000053320000}"/>
    <cellStyle name="Normal 2 2 2 2 2 26 5 4" xfId="12884" xr:uid="{00000000-0005-0000-0000-000054320000}"/>
    <cellStyle name="Normal 2 2 2 2 2 26 5 5" xfId="12885" xr:uid="{00000000-0005-0000-0000-000055320000}"/>
    <cellStyle name="Normal 2 2 2 2 2 26 5 6" xfId="12886" xr:uid="{00000000-0005-0000-0000-000056320000}"/>
    <cellStyle name="Normal 2 2 2 2 2 26 5 7" xfId="12887" xr:uid="{00000000-0005-0000-0000-000057320000}"/>
    <cellStyle name="Normal 2 2 2 2 2 26 5 8" xfId="12888" xr:uid="{00000000-0005-0000-0000-000058320000}"/>
    <cellStyle name="Normal 2 2 2 2 2 26 5 9" xfId="12889" xr:uid="{00000000-0005-0000-0000-000059320000}"/>
    <cellStyle name="Normal 2 2 2 2 2 26 6" xfId="12890" xr:uid="{00000000-0005-0000-0000-00005A320000}"/>
    <cellStyle name="Normal 2 2 2 2 2 26 7" xfId="12891" xr:uid="{00000000-0005-0000-0000-00005B320000}"/>
    <cellStyle name="Normal 2 2 2 2 2 26 8" xfId="12892" xr:uid="{00000000-0005-0000-0000-00005C320000}"/>
    <cellStyle name="Normal 2 2 2 2 2 26 9" xfId="12893" xr:uid="{00000000-0005-0000-0000-00005D320000}"/>
    <cellStyle name="Normal 2 2 2 2 2 27" xfId="12894" xr:uid="{00000000-0005-0000-0000-00005E320000}"/>
    <cellStyle name="Normal 2 2 2 2 2 27 10" xfId="12895" xr:uid="{00000000-0005-0000-0000-00005F320000}"/>
    <cellStyle name="Normal 2 2 2 2 2 27 11" xfId="12896" xr:uid="{00000000-0005-0000-0000-000060320000}"/>
    <cellStyle name="Normal 2 2 2 2 2 27 12" xfId="12897" xr:uid="{00000000-0005-0000-0000-000061320000}"/>
    <cellStyle name="Normal 2 2 2 2 2 27 13" xfId="12898" xr:uid="{00000000-0005-0000-0000-000062320000}"/>
    <cellStyle name="Normal 2 2 2 2 2 27 14" xfId="12899" xr:uid="{00000000-0005-0000-0000-000063320000}"/>
    <cellStyle name="Normal 2 2 2 2 2 27 2" xfId="12900" xr:uid="{00000000-0005-0000-0000-000064320000}"/>
    <cellStyle name="Normal 2 2 2 2 2 27 2 10" xfId="12901" xr:uid="{00000000-0005-0000-0000-000065320000}"/>
    <cellStyle name="Normal 2 2 2 2 2 27 2 2" xfId="12902" xr:uid="{00000000-0005-0000-0000-000066320000}"/>
    <cellStyle name="Normal 2 2 2 2 2 27 2 3" xfId="12903" xr:uid="{00000000-0005-0000-0000-000067320000}"/>
    <cellStyle name="Normal 2 2 2 2 2 27 2 4" xfId="12904" xr:uid="{00000000-0005-0000-0000-000068320000}"/>
    <cellStyle name="Normal 2 2 2 2 2 27 2 5" xfId="12905" xr:uid="{00000000-0005-0000-0000-000069320000}"/>
    <cellStyle name="Normal 2 2 2 2 2 27 2 6" xfId="12906" xr:uid="{00000000-0005-0000-0000-00006A320000}"/>
    <cellStyle name="Normal 2 2 2 2 2 27 2 7" xfId="12907" xr:uid="{00000000-0005-0000-0000-00006B320000}"/>
    <cellStyle name="Normal 2 2 2 2 2 27 2 8" xfId="12908" xr:uid="{00000000-0005-0000-0000-00006C320000}"/>
    <cellStyle name="Normal 2 2 2 2 2 27 2 9" xfId="12909" xr:uid="{00000000-0005-0000-0000-00006D320000}"/>
    <cellStyle name="Normal 2 2 2 2 2 27 3" xfId="12910" xr:uid="{00000000-0005-0000-0000-00006E320000}"/>
    <cellStyle name="Normal 2 2 2 2 2 27 3 10" xfId="12911" xr:uid="{00000000-0005-0000-0000-00006F320000}"/>
    <cellStyle name="Normal 2 2 2 2 2 27 3 2" xfId="12912" xr:uid="{00000000-0005-0000-0000-000070320000}"/>
    <cellStyle name="Normal 2 2 2 2 2 27 3 3" xfId="12913" xr:uid="{00000000-0005-0000-0000-000071320000}"/>
    <cellStyle name="Normal 2 2 2 2 2 27 3 4" xfId="12914" xr:uid="{00000000-0005-0000-0000-000072320000}"/>
    <cellStyle name="Normal 2 2 2 2 2 27 3 5" xfId="12915" xr:uid="{00000000-0005-0000-0000-000073320000}"/>
    <cellStyle name="Normal 2 2 2 2 2 27 3 6" xfId="12916" xr:uid="{00000000-0005-0000-0000-000074320000}"/>
    <cellStyle name="Normal 2 2 2 2 2 27 3 7" xfId="12917" xr:uid="{00000000-0005-0000-0000-000075320000}"/>
    <cellStyle name="Normal 2 2 2 2 2 27 3 8" xfId="12918" xr:uid="{00000000-0005-0000-0000-000076320000}"/>
    <cellStyle name="Normal 2 2 2 2 2 27 3 9" xfId="12919" xr:uid="{00000000-0005-0000-0000-000077320000}"/>
    <cellStyle name="Normal 2 2 2 2 2 27 4" xfId="12920" xr:uid="{00000000-0005-0000-0000-000078320000}"/>
    <cellStyle name="Normal 2 2 2 2 2 27 4 10" xfId="12921" xr:uid="{00000000-0005-0000-0000-000079320000}"/>
    <cellStyle name="Normal 2 2 2 2 2 27 4 2" xfId="12922" xr:uid="{00000000-0005-0000-0000-00007A320000}"/>
    <cellStyle name="Normal 2 2 2 2 2 27 4 3" xfId="12923" xr:uid="{00000000-0005-0000-0000-00007B320000}"/>
    <cellStyle name="Normal 2 2 2 2 2 27 4 4" xfId="12924" xr:uid="{00000000-0005-0000-0000-00007C320000}"/>
    <cellStyle name="Normal 2 2 2 2 2 27 4 5" xfId="12925" xr:uid="{00000000-0005-0000-0000-00007D320000}"/>
    <cellStyle name="Normal 2 2 2 2 2 27 4 6" xfId="12926" xr:uid="{00000000-0005-0000-0000-00007E320000}"/>
    <cellStyle name="Normal 2 2 2 2 2 27 4 7" xfId="12927" xr:uid="{00000000-0005-0000-0000-00007F320000}"/>
    <cellStyle name="Normal 2 2 2 2 2 27 4 8" xfId="12928" xr:uid="{00000000-0005-0000-0000-000080320000}"/>
    <cellStyle name="Normal 2 2 2 2 2 27 4 9" xfId="12929" xr:uid="{00000000-0005-0000-0000-000081320000}"/>
    <cellStyle name="Normal 2 2 2 2 2 27 5" xfId="12930" xr:uid="{00000000-0005-0000-0000-000082320000}"/>
    <cellStyle name="Normal 2 2 2 2 2 27 5 10" xfId="12931" xr:uid="{00000000-0005-0000-0000-000083320000}"/>
    <cellStyle name="Normal 2 2 2 2 2 27 5 2" xfId="12932" xr:uid="{00000000-0005-0000-0000-000084320000}"/>
    <cellStyle name="Normal 2 2 2 2 2 27 5 3" xfId="12933" xr:uid="{00000000-0005-0000-0000-000085320000}"/>
    <cellStyle name="Normal 2 2 2 2 2 27 5 4" xfId="12934" xr:uid="{00000000-0005-0000-0000-000086320000}"/>
    <cellStyle name="Normal 2 2 2 2 2 27 5 5" xfId="12935" xr:uid="{00000000-0005-0000-0000-000087320000}"/>
    <cellStyle name="Normal 2 2 2 2 2 27 5 6" xfId="12936" xr:uid="{00000000-0005-0000-0000-000088320000}"/>
    <cellStyle name="Normal 2 2 2 2 2 27 5 7" xfId="12937" xr:uid="{00000000-0005-0000-0000-000089320000}"/>
    <cellStyle name="Normal 2 2 2 2 2 27 5 8" xfId="12938" xr:uid="{00000000-0005-0000-0000-00008A320000}"/>
    <cellStyle name="Normal 2 2 2 2 2 27 5 9" xfId="12939" xr:uid="{00000000-0005-0000-0000-00008B320000}"/>
    <cellStyle name="Normal 2 2 2 2 2 27 6" xfId="12940" xr:uid="{00000000-0005-0000-0000-00008C320000}"/>
    <cellStyle name="Normal 2 2 2 2 2 27 7" xfId="12941" xr:uid="{00000000-0005-0000-0000-00008D320000}"/>
    <cellStyle name="Normal 2 2 2 2 2 27 8" xfId="12942" xr:uid="{00000000-0005-0000-0000-00008E320000}"/>
    <cellStyle name="Normal 2 2 2 2 2 27 9" xfId="12943" xr:uid="{00000000-0005-0000-0000-00008F320000}"/>
    <cellStyle name="Normal 2 2 2 2 2 28" xfId="12944" xr:uid="{00000000-0005-0000-0000-000090320000}"/>
    <cellStyle name="Normal 2 2 2 2 2 28 10" xfId="12945" xr:uid="{00000000-0005-0000-0000-000091320000}"/>
    <cellStyle name="Normal 2 2 2 2 2 28 11" xfId="12946" xr:uid="{00000000-0005-0000-0000-000092320000}"/>
    <cellStyle name="Normal 2 2 2 2 2 28 12" xfId="12947" xr:uid="{00000000-0005-0000-0000-000093320000}"/>
    <cellStyle name="Normal 2 2 2 2 2 28 13" xfId="12948" xr:uid="{00000000-0005-0000-0000-000094320000}"/>
    <cellStyle name="Normal 2 2 2 2 2 28 14" xfId="12949" xr:uid="{00000000-0005-0000-0000-000095320000}"/>
    <cellStyle name="Normal 2 2 2 2 2 28 2" xfId="12950" xr:uid="{00000000-0005-0000-0000-000096320000}"/>
    <cellStyle name="Normal 2 2 2 2 2 28 2 10" xfId="12951" xr:uid="{00000000-0005-0000-0000-000097320000}"/>
    <cellStyle name="Normal 2 2 2 2 2 28 2 2" xfId="12952" xr:uid="{00000000-0005-0000-0000-000098320000}"/>
    <cellStyle name="Normal 2 2 2 2 2 28 2 3" xfId="12953" xr:uid="{00000000-0005-0000-0000-000099320000}"/>
    <cellStyle name="Normal 2 2 2 2 2 28 2 4" xfId="12954" xr:uid="{00000000-0005-0000-0000-00009A320000}"/>
    <cellStyle name="Normal 2 2 2 2 2 28 2 5" xfId="12955" xr:uid="{00000000-0005-0000-0000-00009B320000}"/>
    <cellStyle name="Normal 2 2 2 2 2 28 2 6" xfId="12956" xr:uid="{00000000-0005-0000-0000-00009C320000}"/>
    <cellStyle name="Normal 2 2 2 2 2 28 2 7" xfId="12957" xr:uid="{00000000-0005-0000-0000-00009D320000}"/>
    <cellStyle name="Normal 2 2 2 2 2 28 2 8" xfId="12958" xr:uid="{00000000-0005-0000-0000-00009E320000}"/>
    <cellStyle name="Normal 2 2 2 2 2 28 2 9" xfId="12959" xr:uid="{00000000-0005-0000-0000-00009F320000}"/>
    <cellStyle name="Normal 2 2 2 2 2 28 3" xfId="12960" xr:uid="{00000000-0005-0000-0000-0000A0320000}"/>
    <cellStyle name="Normal 2 2 2 2 2 28 3 10" xfId="12961" xr:uid="{00000000-0005-0000-0000-0000A1320000}"/>
    <cellStyle name="Normal 2 2 2 2 2 28 3 2" xfId="12962" xr:uid="{00000000-0005-0000-0000-0000A2320000}"/>
    <cellStyle name="Normal 2 2 2 2 2 28 3 3" xfId="12963" xr:uid="{00000000-0005-0000-0000-0000A3320000}"/>
    <cellStyle name="Normal 2 2 2 2 2 28 3 4" xfId="12964" xr:uid="{00000000-0005-0000-0000-0000A4320000}"/>
    <cellStyle name="Normal 2 2 2 2 2 28 3 5" xfId="12965" xr:uid="{00000000-0005-0000-0000-0000A5320000}"/>
    <cellStyle name="Normal 2 2 2 2 2 28 3 6" xfId="12966" xr:uid="{00000000-0005-0000-0000-0000A6320000}"/>
    <cellStyle name="Normal 2 2 2 2 2 28 3 7" xfId="12967" xr:uid="{00000000-0005-0000-0000-0000A7320000}"/>
    <cellStyle name="Normal 2 2 2 2 2 28 3 8" xfId="12968" xr:uid="{00000000-0005-0000-0000-0000A8320000}"/>
    <cellStyle name="Normal 2 2 2 2 2 28 3 9" xfId="12969" xr:uid="{00000000-0005-0000-0000-0000A9320000}"/>
    <cellStyle name="Normal 2 2 2 2 2 28 4" xfId="12970" xr:uid="{00000000-0005-0000-0000-0000AA320000}"/>
    <cellStyle name="Normal 2 2 2 2 2 28 4 10" xfId="12971" xr:uid="{00000000-0005-0000-0000-0000AB320000}"/>
    <cellStyle name="Normal 2 2 2 2 2 28 4 2" xfId="12972" xr:uid="{00000000-0005-0000-0000-0000AC320000}"/>
    <cellStyle name="Normal 2 2 2 2 2 28 4 3" xfId="12973" xr:uid="{00000000-0005-0000-0000-0000AD320000}"/>
    <cellStyle name="Normal 2 2 2 2 2 28 4 4" xfId="12974" xr:uid="{00000000-0005-0000-0000-0000AE320000}"/>
    <cellStyle name="Normal 2 2 2 2 2 28 4 5" xfId="12975" xr:uid="{00000000-0005-0000-0000-0000AF320000}"/>
    <cellStyle name="Normal 2 2 2 2 2 28 4 6" xfId="12976" xr:uid="{00000000-0005-0000-0000-0000B0320000}"/>
    <cellStyle name="Normal 2 2 2 2 2 28 4 7" xfId="12977" xr:uid="{00000000-0005-0000-0000-0000B1320000}"/>
    <cellStyle name="Normal 2 2 2 2 2 28 4 8" xfId="12978" xr:uid="{00000000-0005-0000-0000-0000B2320000}"/>
    <cellStyle name="Normal 2 2 2 2 2 28 4 9" xfId="12979" xr:uid="{00000000-0005-0000-0000-0000B3320000}"/>
    <cellStyle name="Normal 2 2 2 2 2 28 5" xfId="12980" xr:uid="{00000000-0005-0000-0000-0000B4320000}"/>
    <cellStyle name="Normal 2 2 2 2 2 28 5 10" xfId="12981" xr:uid="{00000000-0005-0000-0000-0000B5320000}"/>
    <cellStyle name="Normal 2 2 2 2 2 28 5 2" xfId="12982" xr:uid="{00000000-0005-0000-0000-0000B6320000}"/>
    <cellStyle name="Normal 2 2 2 2 2 28 5 3" xfId="12983" xr:uid="{00000000-0005-0000-0000-0000B7320000}"/>
    <cellStyle name="Normal 2 2 2 2 2 28 5 4" xfId="12984" xr:uid="{00000000-0005-0000-0000-0000B8320000}"/>
    <cellStyle name="Normal 2 2 2 2 2 28 5 5" xfId="12985" xr:uid="{00000000-0005-0000-0000-0000B9320000}"/>
    <cellStyle name="Normal 2 2 2 2 2 28 5 6" xfId="12986" xr:uid="{00000000-0005-0000-0000-0000BA320000}"/>
    <cellStyle name="Normal 2 2 2 2 2 28 5 7" xfId="12987" xr:uid="{00000000-0005-0000-0000-0000BB320000}"/>
    <cellStyle name="Normal 2 2 2 2 2 28 5 8" xfId="12988" xr:uid="{00000000-0005-0000-0000-0000BC320000}"/>
    <cellStyle name="Normal 2 2 2 2 2 28 5 9" xfId="12989" xr:uid="{00000000-0005-0000-0000-0000BD320000}"/>
    <cellStyle name="Normal 2 2 2 2 2 28 6" xfId="12990" xr:uid="{00000000-0005-0000-0000-0000BE320000}"/>
    <cellStyle name="Normal 2 2 2 2 2 28 7" xfId="12991" xr:uid="{00000000-0005-0000-0000-0000BF320000}"/>
    <cellStyle name="Normal 2 2 2 2 2 28 8" xfId="12992" xr:uid="{00000000-0005-0000-0000-0000C0320000}"/>
    <cellStyle name="Normal 2 2 2 2 2 28 9" xfId="12993" xr:uid="{00000000-0005-0000-0000-0000C1320000}"/>
    <cellStyle name="Normal 2 2 2 2 2 29" xfId="12994" xr:uid="{00000000-0005-0000-0000-0000C2320000}"/>
    <cellStyle name="Normal 2 2 2 2 2 29 10" xfId="12995" xr:uid="{00000000-0005-0000-0000-0000C3320000}"/>
    <cellStyle name="Normal 2 2 2 2 2 29 11" xfId="12996" xr:uid="{00000000-0005-0000-0000-0000C4320000}"/>
    <cellStyle name="Normal 2 2 2 2 2 29 12" xfId="12997" xr:uid="{00000000-0005-0000-0000-0000C5320000}"/>
    <cellStyle name="Normal 2 2 2 2 2 29 13" xfId="12998" xr:uid="{00000000-0005-0000-0000-0000C6320000}"/>
    <cellStyle name="Normal 2 2 2 2 2 29 14" xfId="12999" xr:uid="{00000000-0005-0000-0000-0000C7320000}"/>
    <cellStyle name="Normal 2 2 2 2 2 29 2" xfId="13000" xr:uid="{00000000-0005-0000-0000-0000C8320000}"/>
    <cellStyle name="Normal 2 2 2 2 2 29 2 10" xfId="13001" xr:uid="{00000000-0005-0000-0000-0000C9320000}"/>
    <cellStyle name="Normal 2 2 2 2 2 29 2 2" xfId="13002" xr:uid="{00000000-0005-0000-0000-0000CA320000}"/>
    <cellStyle name="Normal 2 2 2 2 2 29 2 3" xfId="13003" xr:uid="{00000000-0005-0000-0000-0000CB320000}"/>
    <cellStyle name="Normal 2 2 2 2 2 29 2 4" xfId="13004" xr:uid="{00000000-0005-0000-0000-0000CC320000}"/>
    <cellStyle name="Normal 2 2 2 2 2 29 2 5" xfId="13005" xr:uid="{00000000-0005-0000-0000-0000CD320000}"/>
    <cellStyle name="Normal 2 2 2 2 2 29 2 6" xfId="13006" xr:uid="{00000000-0005-0000-0000-0000CE320000}"/>
    <cellStyle name="Normal 2 2 2 2 2 29 2 7" xfId="13007" xr:uid="{00000000-0005-0000-0000-0000CF320000}"/>
    <cellStyle name="Normal 2 2 2 2 2 29 2 8" xfId="13008" xr:uid="{00000000-0005-0000-0000-0000D0320000}"/>
    <cellStyle name="Normal 2 2 2 2 2 29 2 9" xfId="13009" xr:uid="{00000000-0005-0000-0000-0000D1320000}"/>
    <cellStyle name="Normal 2 2 2 2 2 29 3" xfId="13010" xr:uid="{00000000-0005-0000-0000-0000D2320000}"/>
    <cellStyle name="Normal 2 2 2 2 2 29 3 10" xfId="13011" xr:uid="{00000000-0005-0000-0000-0000D3320000}"/>
    <cellStyle name="Normal 2 2 2 2 2 29 3 2" xfId="13012" xr:uid="{00000000-0005-0000-0000-0000D4320000}"/>
    <cellStyle name="Normal 2 2 2 2 2 29 3 3" xfId="13013" xr:uid="{00000000-0005-0000-0000-0000D5320000}"/>
    <cellStyle name="Normal 2 2 2 2 2 29 3 4" xfId="13014" xr:uid="{00000000-0005-0000-0000-0000D6320000}"/>
    <cellStyle name="Normal 2 2 2 2 2 29 3 5" xfId="13015" xr:uid="{00000000-0005-0000-0000-0000D7320000}"/>
    <cellStyle name="Normal 2 2 2 2 2 29 3 6" xfId="13016" xr:uid="{00000000-0005-0000-0000-0000D8320000}"/>
    <cellStyle name="Normal 2 2 2 2 2 29 3 7" xfId="13017" xr:uid="{00000000-0005-0000-0000-0000D9320000}"/>
    <cellStyle name="Normal 2 2 2 2 2 29 3 8" xfId="13018" xr:uid="{00000000-0005-0000-0000-0000DA320000}"/>
    <cellStyle name="Normal 2 2 2 2 2 29 3 9" xfId="13019" xr:uid="{00000000-0005-0000-0000-0000DB320000}"/>
    <cellStyle name="Normal 2 2 2 2 2 29 4" xfId="13020" xr:uid="{00000000-0005-0000-0000-0000DC320000}"/>
    <cellStyle name="Normal 2 2 2 2 2 29 4 10" xfId="13021" xr:uid="{00000000-0005-0000-0000-0000DD320000}"/>
    <cellStyle name="Normal 2 2 2 2 2 29 4 2" xfId="13022" xr:uid="{00000000-0005-0000-0000-0000DE320000}"/>
    <cellStyle name="Normal 2 2 2 2 2 29 4 3" xfId="13023" xr:uid="{00000000-0005-0000-0000-0000DF320000}"/>
    <cellStyle name="Normal 2 2 2 2 2 29 4 4" xfId="13024" xr:uid="{00000000-0005-0000-0000-0000E0320000}"/>
    <cellStyle name="Normal 2 2 2 2 2 29 4 5" xfId="13025" xr:uid="{00000000-0005-0000-0000-0000E1320000}"/>
    <cellStyle name="Normal 2 2 2 2 2 29 4 6" xfId="13026" xr:uid="{00000000-0005-0000-0000-0000E2320000}"/>
    <cellStyle name="Normal 2 2 2 2 2 29 4 7" xfId="13027" xr:uid="{00000000-0005-0000-0000-0000E3320000}"/>
    <cellStyle name="Normal 2 2 2 2 2 29 4 8" xfId="13028" xr:uid="{00000000-0005-0000-0000-0000E4320000}"/>
    <cellStyle name="Normal 2 2 2 2 2 29 4 9" xfId="13029" xr:uid="{00000000-0005-0000-0000-0000E5320000}"/>
    <cellStyle name="Normal 2 2 2 2 2 29 5" xfId="13030" xr:uid="{00000000-0005-0000-0000-0000E6320000}"/>
    <cellStyle name="Normal 2 2 2 2 2 29 5 10" xfId="13031" xr:uid="{00000000-0005-0000-0000-0000E7320000}"/>
    <cellStyle name="Normal 2 2 2 2 2 29 5 2" xfId="13032" xr:uid="{00000000-0005-0000-0000-0000E8320000}"/>
    <cellStyle name="Normal 2 2 2 2 2 29 5 3" xfId="13033" xr:uid="{00000000-0005-0000-0000-0000E9320000}"/>
    <cellStyle name="Normal 2 2 2 2 2 29 5 4" xfId="13034" xr:uid="{00000000-0005-0000-0000-0000EA320000}"/>
    <cellStyle name="Normal 2 2 2 2 2 29 5 5" xfId="13035" xr:uid="{00000000-0005-0000-0000-0000EB320000}"/>
    <cellStyle name="Normal 2 2 2 2 2 29 5 6" xfId="13036" xr:uid="{00000000-0005-0000-0000-0000EC320000}"/>
    <cellStyle name="Normal 2 2 2 2 2 29 5 7" xfId="13037" xr:uid="{00000000-0005-0000-0000-0000ED320000}"/>
    <cellStyle name="Normal 2 2 2 2 2 29 5 8" xfId="13038" xr:uid="{00000000-0005-0000-0000-0000EE320000}"/>
    <cellStyle name="Normal 2 2 2 2 2 29 5 9" xfId="13039" xr:uid="{00000000-0005-0000-0000-0000EF320000}"/>
    <cellStyle name="Normal 2 2 2 2 2 29 6" xfId="13040" xr:uid="{00000000-0005-0000-0000-0000F0320000}"/>
    <cellStyle name="Normal 2 2 2 2 2 29 7" xfId="13041" xr:uid="{00000000-0005-0000-0000-0000F1320000}"/>
    <cellStyle name="Normal 2 2 2 2 2 29 8" xfId="13042" xr:uid="{00000000-0005-0000-0000-0000F2320000}"/>
    <cellStyle name="Normal 2 2 2 2 2 29 9" xfId="13043" xr:uid="{00000000-0005-0000-0000-0000F3320000}"/>
    <cellStyle name="Normal 2 2 2 2 2 3" xfId="13044" xr:uid="{00000000-0005-0000-0000-0000F4320000}"/>
    <cellStyle name="Normal 2 2 2 2 2 3 10" xfId="13045" xr:uid="{00000000-0005-0000-0000-0000F5320000}"/>
    <cellStyle name="Normal 2 2 2 2 2 3 11" xfId="13046" xr:uid="{00000000-0005-0000-0000-0000F6320000}"/>
    <cellStyle name="Normal 2 2 2 2 2 3 12" xfId="13047" xr:uid="{00000000-0005-0000-0000-0000F7320000}"/>
    <cellStyle name="Normal 2 2 2 2 2 3 13" xfId="13048" xr:uid="{00000000-0005-0000-0000-0000F8320000}"/>
    <cellStyle name="Normal 2 2 2 2 2 3 14" xfId="13049" xr:uid="{00000000-0005-0000-0000-0000F9320000}"/>
    <cellStyle name="Normal 2 2 2 2 2 3 15" xfId="13050" xr:uid="{00000000-0005-0000-0000-0000FA320000}"/>
    <cellStyle name="Normal 2 2 2 2 2 3 16" xfId="13051" xr:uid="{00000000-0005-0000-0000-0000FB320000}"/>
    <cellStyle name="Normal 2 2 2 2 2 3 2" xfId="13052" xr:uid="{00000000-0005-0000-0000-0000FC320000}"/>
    <cellStyle name="Normal 2 2 2 2 2 3 2 10" xfId="13053" xr:uid="{00000000-0005-0000-0000-0000FD320000}"/>
    <cellStyle name="Normal 2 2 2 2 2 3 2 11" xfId="13054" xr:uid="{00000000-0005-0000-0000-0000FE320000}"/>
    <cellStyle name="Normal 2 2 2 2 2 3 2 12" xfId="13055" xr:uid="{00000000-0005-0000-0000-0000FF320000}"/>
    <cellStyle name="Normal 2 2 2 2 2 3 2 2" xfId="13056" xr:uid="{00000000-0005-0000-0000-000000330000}"/>
    <cellStyle name="Normal 2 2 2 2 2 3 2 3" xfId="13057" xr:uid="{00000000-0005-0000-0000-000001330000}"/>
    <cellStyle name="Normal 2 2 2 2 2 3 2 4" xfId="13058" xr:uid="{00000000-0005-0000-0000-000002330000}"/>
    <cellStyle name="Normal 2 2 2 2 2 3 2 5" xfId="13059" xr:uid="{00000000-0005-0000-0000-000003330000}"/>
    <cellStyle name="Normal 2 2 2 2 2 3 2 6" xfId="13060" xr:uid="{00000000-0005-0000-0000-000004330000}"/>
    <cellStyle name="Normal 2 2 2 2 2 3 2 7" xfId="13061" xr:uid="{00000000-0005-0000-0000-000005330000}"/>
    <cellStyle name="Normal 2 2 2 2 2 3 2 8" xfId="13062" xr:uid="{00000000-0005-0000-0000-000006330000}"/>
    <cellStyle name="Normal 2 2 2 2 2 3 2 9" xfId="13063" xr:uid="{00000000-0005-0000-0000-000007330000}"/>
    <cellStyle name="Normal 2 2 2 2 2 3 3" xfId="13064" xr:uid="{00000000-0005-0000-0000-000008330000}"/>
    <cellStyle name="Normal 2 2 2 2 2 3 3 10" xfId="13065" xr:uid="{00000000-0005-0000-0000-000009330000}"/>
    <cellStyle name="Normal 2 2 2 2 2 3 3 2" xfId="13066" xr:uid="{00000000-0005-0000-0000-00000A330000}"/>
    <cellStyle name="Normal 2 2 2 2 2 3 3 3" xfId="13067" xr:uid="{00000000-0005-0000-0000-00000B330000}"/>
    <cellStyle name="Normal 2 2 2 2 2 3 3 4" xfId="13068" xr:uid="{00000000-0005-0000-0000-00000C330000}"/>
    <cellStyle name="Normal 2 2 2 2 2 3 3 5" xfId="13069" xr:uid="{00000000-0005-0000-0000-00000D330000}"/>
    <cellStyle name="Normal 2 2 2 2 2 3 3 6" xfId="13070" xr:uid="{00000000-0005-0000-0000-00000E330000}"/>
    <cellStyle name="Normal 2 2 2 2 2 3 3 7" xfId="13071" xr:uid="{00000000-0005-0000-0000-00000F330000}"/>
    <cellStyle name="Normal 2 2 2 2 2 3 3 8" xfId="13072" xr:uid="{00000000-0005-0000-0000-000010330000}"/>
    <cellStyle name="Normal 2 2 2 2 2 3 3 9" xfId="13073" xr:uid="{00000000-0005-0000-0000-000011330000}"/>
    <cellStyle name="Normal 2 2 2 2 2 3 4" xfId="13074" xr:uid="{00000000-0005-0000-0000-000012330000}"/>
    <cellStyle name="Normal 2 2 2 2 2 3 4 10" xfId="13075" xr:uid="{00000000-0005-0000-0000-000013330000}"/>
    <cellStyle name="Normal 2 2 2 2 2 3 4 2" xfId="13076" xr:uid="{00000000-0005-0000-0000-000014330000}"/>
    <cellStyle name="Normal 2 2 2 2 2 3 4 3" xfId="13077" xr:uid="{00000000-0005-0000-0000-000015330000}"/>
    <cellStyle name="Normal 2 2 2 2 2 3 4 4" xfId="13078" xr:uid="{00000000-0005-0000-0000-000016330000}"/>
    <cellStyle name="Normal 2 2 2 2 2 3 4 5" xfId="13079" xr:uid="{00000000-0005-0000-0000-000017330000}"/>
    <cellStyle name="Normal 2 2 2 2 2 3 4 6" xfId="13080" xr:uid="{00000000-0005-0000-0000-000018330000}"/>
    <cellStyle name="Normal 2 2 2 2 2 3 4 7" xfId="13081" xr:uid="{00000000-0005-0000-0000-000019330000}"/>
    <cellStyle name="Normal 2 2 2 2 2 3 4 8" xfId="13082" xr:uid="{00000000-0005-0000-0000-00001A330000}"/>
    <cellStyle name="Normal 2 2 2 2 2 3 4 9" xfId="13083" xr:uid="{00000000-0005-0000-0000-00001B330000}"/>
    <cellStyle name="Normal 2 2 2 2 2 3 5" xfId="13084" xr:uid="{00000000-0005-0000-0000-00001C330000}"/>
    <cellStyle name="Normal 2 2 2 2 2 3 5 10" xfId="13085" xr:uid="{00000000-0005-0000-0000-00001D330000}"/>
    <cellStyle name="Normal 2 2 2 2 2 3 5 2" xfId="13086" xr:uid="{00000000-0005-0000-0000-00001E330000}"/>
    <cellStyle name="Normal 2 2 2 2 2 3 5 3" xfId="13087" xr:uid="{00000000-0005-0000-0000-00001F330000}"/>
    <cellStyle name="Normal 2 2 2 2 2 3 5 4" xfId="13088" xr:uid="{00000000-0005-0000-0000-000020330000}"/>
    <cellStyle name="Normal 2 2 2 2 2 3 5 5" xfId="13089" xr:uid="{00000000-0005-0000-0000-000021330000}"/>
    <cellStyle name="Normal 2 2 2 2 2 3 5 6" xfId="13090" xr:uid="{00000000-0005-0000-0000-000022330000}"/>
    <cellStyle name="Normal 2 2 2 2 2 3 5 7" xfId="13091" xr:uid="{00000000-0005-0000-0000-000023330000}"/>
    <cellStyle name="Normal 2 2 2 2 2 3 5 8" xfId="13092" xr:uid="{00000000-0005-0000-0000-000024330000}"/>
    <cellStyle name="Normal 2 2 2 2 2 3 5 9" xfId="13093" xr:uid="{00000000-0005-0000-0000-000025330000}"/>
    <cellStyle name="Normal 2 2 2 2 2 3 6" xfId="13094" xr:uid="{00000000-0005-0000-0000-000026330000}"/>
    <cellStyle name="Normal 2 2 2 2 2 3 7" xfId="13095" xr:uid="{00000000-0005-0000-0000-000027330000}"/>
    <cellStyle name="Normal 2 2 2 2 2 3 8" xfId="13096" xr:uid="{00000000-0005-0000-0000-000028330000}"/>
    <cellStyle name="Normal 2 2 2 2 2 3 9" xfId="13097" xr:uid="{00000000-0005-0000-0000-000029330000}"/>
    <cellStyle name="Normal 2 2 2 2 2 30" xfId="13098" xr:uid="{00000000-0005-0000-0000-00002A330000}"/>
    <cellStyle name="Normal 2 2 2 2 2 30 10" xfId="13099" xr:uid="{00000000-0005-0000-0000-00002B330000}"/>
    <cellStyle name="Normal 2 2 2 2 2 30 11" xfId="13100" xr:uid="{00000000-0005-0000-0000-00002C330000}"/>
    <cellStyle name="Normal 2 2 2 2 2 30 12" xfId="13101" xr:uid="{00000000-0005-0000-0000-00002D330000}"/>
    <cellStyle name="Normal 2 2 2 2 2 30 13" xfId="13102" xr:uid="{00000000-0005-0000-0000-00002E330000}"/>
    <cellStyle name="Normal 2 2 2 2 2 30 14" xfId="13103" xr:uid="{00000000-0005-0000-0000-00002F330000}"/>
    <cellStyle name="Normal 2 2 2 2 2 30 2" xfId="13104" xr:uid="{00000000-0005-0000-0000-000030330000}"/>
    <cellStyle name="Normal 2 2 2 2 2 30 2 10" xfId="13105" xr:uid="{00000000-0005-0000-0000-000031330000}"/>
    <cellStyle name="Normal 2 2 2 2 2 30 2 2" xfId="13106" xr:uid="{00000000-0005-0000-0000-000032330000}"/>
    <cellStyle name="Normal 2 2 2 2 2 30 2 3" xfId="13107" xr:uid="{00000000-0005-0000-0000-000033330000}"/>
    <cellStyle name="Normal 2 2 2 2 2 30 2 4" xfId="13108" xr:uid="{00000000-0005-0000-0000-000034330000}"/>
    <cellStyle name="Normal 2 2 2 2 2 30 2 5" xfId="13109" xr:uid="{00000000-0005-0000-0000-000035330000}"/>
    <cellStyle name="Normal 2 2 2 2 2 30 2 6" xfId="13110" xr:uid="{00000000-0005-0000-0000-000036330000}"/>
    <cellStyle name="Normal 2 2 2 2 2 30 2 7" xfId="13111" xr:uid="{00000000-0005-0000-0000-000037330000}"/>
    <cellStyle name="Normal 2 2 2 2 2 30 2 8" xfId="13112" xr:uid="{00000000-0005-0000-0000-000038330000}"/>
    <cellStyle name="Normal 2 2 2 2 2 30 2 9" xfId="13113" xr:uid="{00000000-0005-0000-0000-000039330000}"/>
    <cellStyle name="Normal 2 2 2 2 2 30 3" xfId="13114" xr:uid="{00000000-0005-0000-0000-00003A330000}"/>
    <cellStyle name="Normal 2 2 2 2 2 30 3 10" xfId="13115" xr:uid="{00000000-0005-0000-0000-00003B330000}"/>
    <cellStyle name="Normal 2 2 2 2 2 30 3 2" xfId="13116" xr:uid="{00000000-0005-0000-0000-00003C330000}"/>
    <cellStyle name="Normal 2 2 2 2 2 30 3 3" xfId="13117" xr:uid="{00000000-0005-0000-0000-00003D330000}"/>
    <cellStyle name="Normal 2 2 2 2 2 30 3 4" xfId="13118" xr:uid="{00000000-0005-0000-0000-00003E330000}"/>
    <cellStyle name="Normal 2 2 2 2 2 30 3 5" xfId="13119" xr:uid="{00000000-0005-0000-0000-00003F330000}"/>
    <cellStyle name="Normal 2 2 2 2 2 30 3 6" xfId="13120" xr:uid="{00000000-0005-0000-0000-000040330000}"/>
    <cellStyle name="Normal 2 2 2 2 2 30 3 7" xfId="13121" xr:uid="{00000000-0005-0000-0000-000041330000}"/>
    <cellStyle name="Normal 2 2 2 2 2 30 3 8" xfId="13122" xr:uid="{00000000-0005-0000-0000-000042330000}"/>
    <cellStyle name="Normal 2 2 2 2 2 30 3 9" xfId="13123" xr:uid="{00000000-0005-0000-0000-000043330000}"/>
    <cellStyle name="Normal 2 2 2 2 2 30 4" xfId="13124" xr:uid="{00000000-0005-0000-0000-000044330000}"/>
    <cellStyle name="Normal 2 2 2 2 2 30 4 10" xfId="13125" xr:uid="{00000000-0005-0000-0000-000045330000}"/>
    <cellStyle name="Normal 2 2 2 2 2 30 4 2" xfId="13126" xr:uid="{00000000-0005-0000-0000-000046330000}"/>
    <cellStyle name="Normal 2 2 2 2 2 30 4 3" xfId="13127" xr:uid="{00000000-0005-0000-0000-000047330000}"/>
    <cellStyle name="Normal 2 2 2 2 2 30 4 4" xfId="13128" xr:uid="{00000000-0005-0000-0000-000048330000}"/>
    <cellStyle name="Normal 2 2 2 2 2 30 4 5" xfId="13129" xr:uid="{00000000-0005-0000-0000-000049330000}"/>
    <cellStyle name="Normal 2 2 2 2 2 30 4 6" xfId="13130" xr:uid="{00000000-0005-0000-0000-00004A330000}"/>
    <cellStyle name="Normal 2 2 2 2 2 30 4 7" xfId="13131" xr:uid="{00000000-0005-0000-0000-00004B330000}"/>
    <cellStyle name="Normal 2 2 2 2 2 30 4 8" xfId="13132" xr:uid="{00000000-0005-0000-0000-00004C330000}"/>
    <cellStyle name="Normal 2 2 2 2 2 30 4 9" xfId="13133" xr:uid="{00000000-0005-0000-0000-00004D330000}"/>
    <cellStyle name="Normal 2 2 2 2 2 30 5" xfId="13134" xr:uid="{00000000-0005-0000-0000-00004E330000}"/>
    <cellStyle name="Normal 2 2 2 2 2 30 5 10" xfId="13135" xr:uid="{00000000-0005-0000-0000-00004F330000}"/>
    <cellStyle name="Normal 2 2 2 2 2 30 5 2" xfId="13136" xr:uid="{00000000-0005-0000-0000-000050330000}"/>
    <cellStyle name="Normal 2 2 2 2 2 30 5 3" xfId="13137" xr:uid="{00000000-0005-0000-0000-000051330000}"/>
    <cellStyle name="Normal 2 2 2 2 2 30 5 4" xfId="13138" xr:uid="{00000000-0005-0000-0000-000052330000}"/>
    <cellStyle name="Normal 2 2 2 2 2 30 5 5" xfId="13139" xr:uid="{00000000-0005-0000-0000-000053330000}"/>
    <cellStyle name="Normal 2 2 2 2 2 30 5 6" xfId="13140" xr:uid="{00000000-0005-0000-0000-000054330000}"/>
    <cellStyle name="Normal 2 2 2 2 2 30 5 7" xfId="13141" xr:uid="{00000000-0005-0000-0000-000055330000}"/>
    <cellStyle name="Normal 2 2 2 2 2 30 5 8" xfId="13142" xr:uid="{00000000-0005-0000-0000-000056330000}"/>
    <cellStyle name="Normal 2 2 2 2 2 30 5 9" xfId="13143" xr:uid="{00000000-0005-0000-0000-000057330000}"/>
    <cellStyle name="Normal 2 2 2 2 2 30 6" xfId="13144" xr:uid="{00000000-0005-0000-0000-000058330000}"/>
    <cellStyle name="Normal 2 2 2 2 2 30 7" xfId="13145" xr:uid="{00000000-0005-0000-0000-000059330000}"/>
    <cellStyle name="Normal 2 2 2 2 2 30 8" xfId="13146" xr:uid="{00000000-0005-0000-0000-00005A330000}"/>
    <cellStyle name="Normal 2 2 2 2 2 30 9" xfId="13147" xr:uid="{00000000-0005-0000-0000-00005B330000}"/>
    <cellStyle name="Normal 2 2 2 2 2 31" xfId="13148" xr:uid="{00000000-0005-0000-0000-00005C330000}"/>
    <cellStyle name="Normal 2 2 2 2 2 31 10" xfId="13149" xr:uid="{00000000-0005-0000-0000-00005D330000}"/>
    <cellStyle name="Normal 2 2 2 2 2 31 11" xfId="13150" xr:uid="{00000000-0005-0000-0000-00005E330000}"/>
    <cellStyle name="Normal 2 2 2 2 2 31 12" xfId="13151" xr:uid="{00000000-0005-0000-0000-00005F330000}"/>
    <cellStyle name="Normal 2 2 2 2 2 31 13" xfId="13152" xr:uid="{00000000-0005-0000-0000-000060330000}"/>
    <cellStyle name="Normal 2 2 2 2 2 31 14" xfId="13153" xr:uid="{00000000-0005-0000-0000-000061330000}"/>
    <cellStyle name="Normal 2 2 2 2 2 31 2" xfId="13154" xr:uid="{00000000-0005-0000-0000-000062330000}"/>
    <cellStyle name="Normal 2 2 2 2 2 31 2 10" xfId="13155" xr:uid="{00000000-0005-0000-0000-000063330000}"/>
    <cellStyle name="Normal 2 2 2 2 2 31 2 2" xfId="13156" xr:uid="{00000000-0005-0000-0000-000064330000}"/>
    <cellStyle name="Normal 2 2 2 2 2 31 2 3" xfId="13157" xr:uid="{00000000-0005-0000-0000-000065330000}"/>
    <cellStyle name="Normal 2 2 2 2 2 31 2 4" xfId="13158" xr:uid="{00000000-0005-0000-0000-000066330000}"/>
    <cellStyle name="Normal 2 2 2 2 2 31 2 5" xfId="13159" xr:uid="{00000000-0005-0000-0000-000067330000}"/>
    <cellStyle name="Normal 2 2 2 2 2 31 2 6" xfId="13160" xr:uid="{00000000-0005-0000-0000-000068330000}"/>
    <cellStyle name="Normal 2 2 2 2 2 31 2 7" xfId="13161" xr:uid="{00000000-0005-0000-0000-000069330000}"/>
    <cellStyle name="Normal 2 2 2 2 2 31 2 8" xfId="13162" xr:uid="{00000000-0005-0000-0000-00006A330000}"/>
    <cellStyle name="Normal 2 2 2 2 2 31 2 9" xfId="13163" xr:uid="{00000000-0005-0000-0000-00006B330000}"/>
    <cellStyle name="Normal 2 2 2 2 2 31 3" xfId="13164" xr:uid="{00000000-0005-0000-0000-00006C330000}"/>
    <cellStyle name="Normal 2 2 2 2 2 31 3 10" xfId="13165" xr:uid="{00000000-0005-0000-0000-00006D330000}"/>
    <cellStyle name="Normal 2 2 2 2 2 31 3 2" xfId="13166" xr:uid="{00000000-0005-0000-0000-00006E330000}"/>
    <cellStyle name="Normal 2 2 2 2 2 31 3 3" xfId="13167" xr:uid="{00000000-0005-0000-0000-00006F330000}"/>
    <cellStyle name="Normal 2 2 2 2 2 31 3 4" xfId="13168" xr:uid="{00000000-0005-0000-0000-000070330000}"/>
    <cellStyle name="Normal 2 2 2 2 2 31 3 5" xfId="13169" xr:uid="{00000000-0005-0000-0000-000071330000}"/>
    <cellStyle name="Normal 2 2 2 2 2 31 3 6" xfId="13170" xr:uid="{00000000-0005-0000-0000-000072330000}"/>
    <cellStyle name="Normal 2 2 2 2 2 31 3 7" xfId="13171" xr:uid="{00000000-0005-0000-0000-000073330000}"/>
    <cellStyle name="Normal 2 2 2 2 2 31 3 8" xfId="13172" xr:uid="{00000000-0005-0000-0000-000074330000}"/>
    <cellStyle name="Normal 2 2 2 2 2 31 3 9" xfId="13173" xr:uid="{00000000-0005-0000-0000-000075330000}"/>
    <cellStyle name="Normal 2 2 2 2 2 31 4" xfId="13174" xr:uid="{00000000-0005-0000-0000-000076330000}"/>
    <cellStyle name="Normal 2 2 2 2 2 31 4 10" xfId="13175" xr:uid="{00000000-0005-0000-0000-000077330000}"/>
    <cellStyle name="Normal 2 2 2 2 2 31 4 2" xfId="13176" xr:uid="{00000000-0005-0000-0000-000078330000}"/>
    <cellStyle name="Normal 2 2 2 2 2 31 4 3" xfId="13177" xr:uid="{00000000-0005-0000-0000-000079330000}"/>
    <cellStyle name="Normal 2 2 2 2 2 31 4 4" xfId="13178" xr:uid="{00000000-0005-0000-0000-00007A330000}"/>
    <cellStyle name="Normal 2 2 2 2 2 31 4 5" xfId="13179" xr:uid="{00000000-0005-0000-0000-00007B330000}"/>
    <cellStyle name="Normal 2 2 2 2 2 31 4 6" xfId="13180" xr:uid="{00000000-0005-0000-0000-00007C330000}"/>
    <cellStyle name="Normal 2 2 2 2 2 31 4 7" xfId="13181" xr:uid="{00000000-0005-0000-0000-00007D330000}"/>
    <cellStyle name="Normal 2 2 2 2 2 31 4 8" xfId="13182" xr:uid="{00000000-0005-0000-0000-00007E330000}"/>
    <cellStyle name="Normal 2 2 2 2 2 31 4 9" xfId="13183" xr:uid="{00000000-0005-0000-0000-00007F330000}"/>
    <cellStyle name="Normal 2 2 2 2 2 31 5" xfId="13184" xr:uid="{00000000-0005-0000-0000-000080330000}"/>
    <cellStyle name="Normal 2 2 2 2 2 31 5 10" xfId="13185" xr:uid="{00000000-0005-0000-0000-000081330000}"/>
    <cellStyle name="Normal 2 2 2 2 2 31 5 2" xfId="13186" xr:uid="{00000000-0005-0000-0000-000082330000}"/>
    <cellStyle name="Normal 2 2 2 2 2 31 5 3" xfId="13187" xr:uid="{00000000-0005-0000-0000-000083330000}"/>
    <cellStyle name="Normal 2 2 2 2 2 31 5 4" xfId="13188" xr:uid="{00000000-0005-0000-0000-000084330000}"/>
    <cellStyle name="Normal 2 2 2 2 2 31 5 5" xfId="13189" xr:uid="{00000000-0005-0000-0000-000085330000}"/>
    <cellStyle name="Normal 2 2 2 2 2 31 5 6" xfId="13190" xr:uid="{00000000-0005-0000-0000-000086330000}"/>
    <cellStyle name="Normal 2 2 2 2 2 31 5 7" xfId="13191" xr:uid="{00000000-0005-0000-0000-000087330000}"/>
    <cellStyle name="Normal 2 2 2 2 2 31 5 8" xfId="13192" xr:uid="{00000000-0005-0000-0000-000088330000}"/>
    <cellStyle name="Normal 2 2 2 2 2 31 5 9" xfId="13193" xr:uid="{00000000-0005-0000-0000-000089330000}"/>
    <cellStyle name="Normal 2 2 2 2 2 31 6" xfId="13194" xr:uid="{00000000-0005-0000-0000-00008A330000}"/>
    <cellStyle name="Normal 2 2 2 2 2 31 7" xfId="13195" xr:uid="{00000000-0005-0000-0000-00008B330000}"/>
    <cellStyle name="Normal 2 2 2 2 2 31 8" xfId="13196" xr:uid="{00000000-0005-0000-0000-00008C330000}"/>
    <cellStyle name="Normal 2 2 2 2 2 31 9" xfId="13197" xr:uid="{00000000-0005-0000-0000-00008D330000}"/>
    <cellStyle name="Normal 2 2 2 2 2 32" xfId="13198" xr:uid="{00000000-0005-0000-0000-00008E330000}"/>
    <cellStyle name="Normal 2 2 2 2 2 32 10" xfId="13199" xr:uid="{00000000-0005-0000-0000-00008F330000}"/>
    <cellStyle name="Normal 2 2 2 2 2 32 11" xfId="13200" xr:uid="{00000000-0005-0000-0000-000090330000}"/>
    <cellStyle name="Normal 2 2 2 2 2 32 12" xfId="13201" xr:uid="{00000000-0005-0000-0000-000091330000}"/>
    <cellStyle name="Normal 2 2 2 2 2 32 13" xfId="13202" xr:uid="{00000000-0005-0000-0000-000092330000}"/>
    <cellStyle name="Normal 2 2 2 2 2 32 14" xfId="13203" xr:uid="{00000000-0005-0000-0000-000093330000}"/>
    <cellStyle name="Normal 2 2 2 2 2 32 2" xfId="13204" xr:uid="{00000000-0005-0000-0000-000094330000}"/>
    <cellStyle name="Normal 2 2 2 2 2 32 2 10" xfId="13205" xr:uid="{00000000-0005-0000-0000-000095330000}"/>
    <cellStyle name="Normal 2 2 2 2 2 32 2 2" xfId="13206" xr:uid="{00000000-0005-0000-0000-000096330000}"/>
    <cellStyle name="Normal 2 2 2 2 2 32 2 3" xfId="13207" xr:uid="{00000000-0005-0000-0000-000097330000}"/>
    <cellStyle name="Normal 2 2 2 2 2 32 2 4" xfId="13208" xr:uid="{00000000-0005-0000-0000-000098330000}"/>
    <cellStyle name="Normal 2 2 2 2 2 32 2 5" xfId="13209" xr:uid="{00000000-0005-0000-0000-000099330000}"/>
    <cellStyle name="Normal 2 2 2 2 2 32 2 6" xfId="13210" xr:uid="{00000000-0005-0000-0000-00009A330000}"/>
    <cellStyle name="Normal 2 2 2 2 2 32 2 7" xfId="13211" xr:uid="{00000000-0005-0000-0000-00009B330000}"/>
    <cellStyle name="Normal 2 2 2 2 2 32 2 8" xfId="13212" xr:uid="{00000000-0005-0000-0000-00009C330000}"/>
    <cellStyle name="Normal 2 2 2 2 2 32 2 9" xfId="13213" xr:uid="{00000000-0005-0000-0000-00009D330000}"/>
    <cellStyle name="Normal 2 2 2 2 2 32 3" xfId="13214" xr:uid="{00000000-0005-0000-0000-00009E330000}"/>
    <cellStyle name="Normal 2 2 2 2 2 32 3 10" xfId="13215" xr:uid="{00000000-0005-0000-0000-00009F330000}"/>
    <cellStyle name="Normal 2 2 2 2 2 32 3 2" xfId="13216" xr:uid="{00000000-0005-0000-0000-0000A0330000}"/>
    <cellStyle name="Normal 2 2 2 2 2 32 3 3" xfId="13217" xr:uid="{00000000-0005-0000-0000-0000A1330000}"/>
    <cellStyle name="Normal 2 2 2 2 2 32 3 4" xfId="13218" xr:uid="{00000000-0005-0000-0000-0000A2330000}"/>
    <cellStyle name="Normal 2 2 2 2 2 32 3 5" xfId="13219" xr:uid="{00000000-0005-0000-0000-0000A3330000}"/>
    <cellStyle name="Normal 2 2 2 2 2 32 3 6" xfId="13220" xr:uid="{00000000-0005-0000-0000-0000A4330000}"/>
    <cellStyle name="Normal 2 2 2 2 2 32 3 7" xfId="13221" xr:uid="{00000000-0005-0000-0000-0000A5330000}"/>
    <cellStyle name="Normal 2 2 2 2 2 32 3 8" xfId="13222" xr:uid="{00000000-0005-0000-0000-0000A6330000}"/>
    <cellStyle name="Normal 2 2 2 2 2 32 3 9" xfId="13223" xr:uid="{00000000-0005-0000-0000-0000A7330000}"/>
    <cellStyle name="Normal 2 2 2 2 2 32 4" xfId="13224" xr:uid="{00000000-0005-0000-0000-0000A8330000}"/>
    <cellStyle name="Normal 2 2 2 2 2 32 4 10" xfId="13225" xr:uid="{00000000-0005-0000-0000-0000A9330000}"/>
    <cellStyle name="Normal 2 2 2 2 2 32 4 2" xfId="13226" xr:uid="{00000000-0005-0000-0000-0000AA330000}"/>
    <cellStyle name="Normal 2 2 2 2 2 32 4 3" xfId="13227" xr:uid="{00000000-0005-0000-0000-0000AB330000}"/>
    <cellStyle name="Normal 2 2 2 2 2 32 4 4" xfId="13228" xr:uid="{00000000-0005-0000-0000-0000AC330000}"/>
    <cellStyle name="Normal 2 2 2 2 2 32 4 5" xfId="13229" xr:uid="{00000000-0005-0000-0000-0000AD330000}"/>
    <cellStyle name="Normal 2 2 2 2 2 32 4 6" xfId="13230" xr:uid="{00000000-0005-0000-0000-0000AE330000}"/>
    <cellStyle name="Normal 2 2 2 2 2 32 4 7" xfId="13231" xr:uid="{00000000-0005-0000-0000-0000AF330000}"/>
    <cellStyle name="Normal 2 2 2 2 2 32 4 8" xfId="13232" xr:uid="{00000000-0005-0000-0000-0000B0330000}"/>
    <cellStyle name="Normal 2 2 2 2 2 32 4 9" xfId="13233" xr:uid="{00000000-0005-0000-0000-0000B1330000}"/>
    <cellStyle name="Normal 2 2 2 2 2 32 5" xfId="13234" xr:uid="{00000000-0005-0000-0000-0000B2330000}"/>
    <cellStyle name="Normal 2 2 2 2 2 32 5 10" xfId="13235" xr:uid="{00000000-0005-0000-0000-0000B3330000}"/>
    <cellStyle name="Normal 2 2 2 2 2 32 5 2" xfId="13236" xr:uid="{00000000-0005-0000-0000-0000B4330000}"/>
    <cellStyle name="Normal 2 2 2 2 2 32 5 3" xfId="13237" xr:uid="{00000000-0005-0000-0000-0000B5330000}"/>
    <cellStyle name="Normal 2 2 2 2 2 32 5 4" xfId="13238" xr:uid="{00000000-0005-0000-0000-0000B6330000}"/>
    <cellStyle name="Normal 2 2 2 2 2 32 5 5" xfId="13239" xr:uid="{00000000-0005-0000-0000-0000B7330000}"/>
    <cellStyle name="Normal 2 2 2 2 2 32 5 6" xfId="13240" xr:uid="{00000000-0005-0000-0000-0000B8330000}"/>
    <cellStyle name="Normal 2 2 2 2 2 32 5 7" xfId="13241" xr:uid="{00000000-0005-0000-0000-0000B9330000}"/>
    <cellStyle name="Normal 2 2 2 2 2 32 5 8" xfId="13242" xr:uid="{00000000-0005-0000-0000-0000BA330000}"/>
    <cellStyle name="Normal 2 2 2 2 2 32 5 9" xfId="13243" xr:uid="{00000000-0005-0000-0000-0000BB330000}"/>
    <cellStyle name="Normal 2 2 2 2 2 32 6" xfId="13244" xr:uid="{00000000-0005-0000-0000-0000BC330000}"/>
    <cellStyle name="Normal 2 2 2 2 2 32 7" xfId="13245" xr:uid="{00000000-0005-0000-0000-0000BD330000}"/>
    <cellStyle name="Normal 2 2 2 2 2 32 8" xfId="13246" xr:uid="{00000000-0005-0000-0000-0000BE330000}"/>
    <cellStyle name="Normal 2 2 2 2 2 32 9" xfId="13247" xr:uid="{00000000-0005-0000-0000-0000BF330000}"/>
    <cellStyle name="Normal 2 2 2 2 2 33" xfId="13248" xr:uid="{00000000-0005-0000-0000-0000C0330000}"/>
    <cellStyle name="Normal 2 2 2 2 2 33 10" xfId="13249" xr:uid="{00000000-0005-0000-0000-0000C1330000}"/>
    <cellStyle name="Normal 2 2 2 2 2 33 11" xfId="13250" xr:uid="{00000000-0005-0000-0000-0000C2330000}"/>
    <cellStyle name="Normal 2 2 2 2 2 33 12" xfId="13251" xr:uid="{00000000-0005-0000-0000-0000C3330000}"/>
    <cellStyle name="Normal 2 2 2 2 2 33 13" xfId="13252" xr:uid="{00000000-0005-0000-0000-0000C4330000}"/>
    <cellStyle name="Normal 2 2 2 2 2 33 14" xfId="13253" xr:uid="{00000000-0005-0000-0000-0000C5330000}"/>
    <cellStyle name="Normal 2 2 2 2 2 33 2" xfId="13254" xr:uid="{00000000-0005-0000-0000-0000C6330000}"/>
    <cellStyle name="Normal 2 2 2 2 2 33 2 10" xfId="13255" xr:uid="{00000000-0005-0000-0000-0000C7330000}"/>
    <cellStyle name="Normal 2 2 2 2 2 33 2 2" xfId="13256" xr:uid="{00000000-0005-0000-0000-0000C8330000}"/>
    <cellStyle name="Normal 2 2 2 2 2 33 2 3" xfId="13257" xr:uid="{00000000-0005-0000-0000-0000C9330000}"/>
    <cellStyle name="Normal 2 2 2 2 2 33 2 4" xfId="13258" xr:uid="{00000000-0005-0000-0000-0000CA330000}"/>
    <cellStyle name="Normal 2 2 2 2 2 33 2 5" xfId="13259" xr:uid="{00000000-0005-0000-0000-0000CB330000}"/>
    <cellStyle name="Normal 2 2 2 2 2 33 2 6" xfId="13260" xr:uid="{00000000-0005-0000-0000-0000CC330000}"/>
    <cellStyle name="Normal 2 2 2 2 2 33 2 7" xfId="13261" xr:uid="{00000000-0005-0000-0000-0000CD330000}"/>
    <cellStyle name="Normal 2 2 2 2 2 33 2 8" xfId="13262" xr:uid="{00000000-0005-0000-0000-0000CE330000}"/>
    <cellStyle name="Normal 2 2 2 2 2 33 2 9" xfId="13263" xr:uid="{00000000-0005-0000-0000-0000CF330000}"/>
    <cellStyle name="Normal 2 2 2 2 2 33 3" xfId="13264" xr:uid="{00000000-0005-0000-0000-0000D0330000}"/>
    <cellStyle name="Normal 2 2 2 2 2 33 3 10" xfId="13265" xr:uid="{00000000-0005-0000-0000-0000D1330000}"/>
    <cellStyle name="Normal 2 2 2 2 2 33 3 2" xfId="13266" xr:uid="{00000000-0005-0000-0000-0000D2330000}"/>
    <cellStyle name="Normal 2 2 2 2 2 33 3 3" xfId="13267" xr:uid="{00000000-0005-0000-0000-0000D3330000}"/>
    <cellStyle name="Normal 2 2 2 2 2 33 3 4" xfId="13268" xr:uid="{00000000-0005-0000-0000-0000D4330000}"/>
    <cellStyle name="Normal 2 2 2 2 2 33 3 5" xfId="13269" xr:uid="{00000000-0005-0000-0000-0000D5330000}"/>
    <cellStyle name="Normal 2 2 2 2 2 33 3 6" xfId="13270" xr:uid="{00000000-0005-0000-0000-0000D6330000}"/>
    <cellStyle name="Normal 2 2 2 2 2 33 3 7" xfId="13271" xr:uid="{00000000-0005-0000-0000-0000D7330000}"/>
    <cellStyle name="Normal 2 2 2 2 2 33 3 8" xfId="13272" xr:uid="{00000000-0005-0000-0000-0000D8330000}"/>
    <cellStyle name="Normal 2 2 2 2 2 33 3 9" xfId="13273" xr:uid="{00000000-0005-0000-0000-0000D9330000}"/>
    <cellStyle name="Normal 2 2 2 2 2 33 4" xfId="13274" xr:uid="{00000000-0005-0000-0000-0000DA330000}"/>
    <cellStyle name="Normal 2 2 2 2 2 33 4 10" xfId="13275" xr:uid="{00000000-0005-0000-0000-0000DB330000}"/>
    <cellStyle name="Normal 2 2 2 2 2 33 4 2" xfId="13276" xr:uid="{00000000-0005-0000-0000-0000DC330000}"/>
    <cellStyle name="Normal 2 2 2 2 2 33 4 3" xfId="13277" xr:uid="{00000000-0005-0000-0000-0000DD330000}"/>
    <cellStyle name="Normal 2 2 2 2 2 33 4 4" xfId="13278" xr:uid="{00000000-0005-0000-0000-0000DE330000}"/>
    <cellStyle name="Normal 2 2 2 2 2 33 4 5" xfId="13279" xr:uid="{00000000-0005-0000-0000-0000DF330000}"/>
    <cellStyle name="Normal 2 2 2 2 2 33 4 6" xfId="13280" xr:uid="{00000000-0005-0000-0000-0000E0330000}"/>
    <cellStyle name="Normal 2 2 2 2 2 33 4 7" xfId="13281" xr:uid="{00000000-0005-0000-0000-0000E1330000}"/>
    <cellStyle name="Normal 2 2 2 2 2 33 4 8" xfId="13282" xr:uid="{00000000-0005-0000-0000-0000E2330000}"/>
    <cellStyle name="Normal 2 2 2 2 2 33 4 9" xfId="13283" xr:uid="{00000000-0005-0000-0000-0000E3330000}"/>
    <cellStyle name="Normal 2 2 2 2 2 33 5" xfId="13284" xr:uid="{00000000-0005-0000-0000-0000E4330000}"/>
    <cellStyle name="Normal 2 2 2 2 2 33 5 10" xfId="13285" xr:uid="{00000000-0005-0000-0000-0000E5330000}"/>
    <cellStyle name="Normal 2 2 2 2 2 33 5 2" xfId="13286" xr:uid="{00000000-0005-0000-0000-0000E6330000}"/>
    <cellStyle name="Normal 2 2 2 2 2 33 5 3" xfId="13287" xr:uid="{00000000-0005-0000-0000-0000E7330000}"/>
    <cellStyle name="Normal 2 2 2 2 2 33 5 4" xfId="13288" xr:uid="{00000000-0005-0000-0000-0000E8330000}"/>
    <cellStyle name="Normal 2 2 2 2 2 33 5 5" xfId="13289" xr:uid="{00000000-0005-0000-0000-0000E9330000}"/>
    <cellStyle name="Normal 2 2 2 2 2 33 5 6" xfId="13290" xr:uid="{00000000-0005-0000-0000-0000EA330000}"/>
    <cellStyle name="Normal 2 2 2 2 2 33 5 7" xfId="13291" xr:uid="{00000000-0005-0000-0000-0000EB330000}"/>
    <cellStyle name="Normal 2 2 2 2 2 33 5 8" xfId="13292" xr:uid="{00000000-0005-0000-0000-0000EC330000}"/>
    <cellStyle name="Normal 2 2 2 2 2 33 5 9" xfId="13293" xr:uid="{00000000-0005-0000-0000-0000ED330000}"/>
    <cellStyle name="Normal 2 2 2 2 2 33 6" xfId="13294" xr:uid="{00000000-0005-0000-0000-0000EE330000}"/>
    <cellStyle name="Normal 2 2 2 2 2 33 7" xfId="13295" xr:uid="{00000000-0005-0000-0000-0000EF330000}"/>
    <cellStyle name="Normal 2 2 2 2 2 33 8" xfId="13296" xr:uid="{00000000-0005-0000-0000-0000F0330000}"/>
    <cellStyle name="Normal 2 2 2 2 2 33 9" xfId="13297" xr:uid="{00000000-0005-0000-0000-0000F1330000}"/>
    <cellStyle name="Normal 2 2 2 2 2 34" xfId="13298" xr:uid="{00000000-0005-0000-0000-0000F2330000}"/>
    <cellStyle name="Normal 2 2 2 2 2 34 10" xfId="13299" xr:uid="{00000000-0005-0000-0000-0000F3330000}"/>
    <cellStyle name="Normal 2 2 2 2 2 34 11" xfId="13300" xr:uid="{00000000-0005-0000-0000-0000F4330000}"/>
    <cellStyle name="Normal 2 2 2 2 2 34 12" xfId="13301" xr:uid="{00000000-0005-0000-0000-0000F5330000}"/>
    <cellStyle name="Normal 2 2 2 2 2 34 13" xfId="13302" xr:uid="{00000000-0005-0000-0000-0000F6330000}"/>
    <cellStyle name="Normal 2 2 2 2 2 34 14" xfId="13303" xr:uid="{00000000-0005-0000-0000-0000F7330000}"/>
    <cellStyle name="Normal 2 2 2 2 2 34 2" xfId="13304" xr:uid="{00000000-0005-0000-0000-0000F8330000}"/>
    <cellStyle name="Normal 2 2 2 2 2 34 2 10" xfId="13305" xr:uid="{00000000-0005-0000-0000-0000F9330000}"/>
    <cellStyle name="Normal 2 2 2 2 2 34 2 2" xfId="13306" xr:uid="{00000000-0005-0000-0000-0000FA330000}"/>
    <cellStyle name="Normal 2 2 2 2 2 34 2 3" xfId="13307" xr:uid="{00000000-0005-0000-0000-0000FB330000}"/>
    <cellStyle name="Normal 2 2 2 2 2 34 2 4" xfId="13308" xr:uid="{00000000-0005-0000-0000-0000FC330000}"/>
    <cellStyle name="Normal 2 2 2 2 2 34 2 5" xfId="13309" xr:uid="{00000000-0005-0000-0000-0000FD330000}"/>
    <cellStyle name="Normal 2 2 2 2 2 34 2 6" xfId="13310" xr:uid="{00000000-0005-0000-0000-0000FE330000}"/>
    <cellStyle name="Normal 2 2 2 2 2 34 2 7" xfId="13311" xr:uid="{00000000-0005-0000-0000-0000FF330000}"/>
    <cellStyle name="Normal 2 2 2 2 2 34 2 8" xfId="13312" xr:uid="{00000000-0005-0000-0000-000000340000}"/>
    <cellStyle name="Normal 2 2 2 2 2 34 2 9" xfId="13313" xr:uid="{00000000-0005-0000-0000-000001340000}"/>
    <cellStyle name="Normal 2 2 2 2 2 34 3" xfId="13314" xr:uid="{00000000-0005-0000-0000-000002340000}"/>
    <cellStyle name="Normal 2 2 2 2 2 34 3 10" xfId="13315" xr:uid="{00000000-0005-0000-0000-000003340000}"/>
    <cellStyle name="Normal 2 2 2 2 2 34 3 2" xfId="13316" xr:uid="{00000000-0005-0000-0000-000004340000}"/>
    <cellStyle name="Normal 2 2 2 2 2 34 3 3" xfId="13317" xr:uid="{00000000-0005-0000-0000-000005340000}"/>
    <cellStyle name="Normal 2 2 2 2 2 34 3 4" xfId="13318" xr:uid="{00000000-0005-0000-0000-000006340000}"/>
    <cellStyle name="Normal 2 2 2 2 2 34 3 5" xfId="13319" xr:uid="{00000000-0005-0000-0000-000007340000}"/>
    <cellStyle name="Normal 2 2 2 2 2 34 3 6" xfId="13320" xr:uid="{00000000-0005-0000-0000-000008340000}"/>
    <cellStyle name="Normal 2 2 2 2 2 34 3 7" xfId="13321" xr:uid="{00000000-0005-0000-0000-000009340000}"/>
    <cellStyle name="Normal 2 2 2 2 2 34 3 8" xfId="13322" xr:uid="{00000000-0005-0000-0000-00000A340000}"/>
    <cellStyle name="Normal 2 2 2 2 2 34 3 9" xfId="13323" xr:uid="{00000000-0005-0000-0000-00000B340000}"/>
    <cellStyle name="Normal 2 2 2 2 2 34 4" xfId="13324" xr:uid="{00000000-0005-0000-0000-00000C340000}"/>
    <cellStyle name="Normal 2 2 2 2 2 34 4 10" xfId="13325" xr:uid="{00000000-0005-0000-0000-00000D340000}"/>
    <cellStyle name="Normal 2 2 2 2 2 34 4 2" xfId="13326" xr:uid="{00000000-0005-0000-0000-00000E340000}"/>
    <cellStyle name="Normal 2 2 2 2 2 34 4 3" xfId="13327" xr:uid="{00000000-0005-0000-0000-00000F340000}"/>
    <cellStyle name="Normal 2 2 2 2 2 34 4 4" xfId="13328" xr:uid="{00000000-0005-0000-0000-000010340000}"/>
    <cellStyle name="Normal 2 2 2 2 2 34 4 5" xfId="13329" xr:uid="{00000000-0005-0000-0000-000011340000}"/>
    <cellStyle name="Normal 2 2 2 2 2 34 4 6" xfId="13330" xr:uid="{00000000-0005-0000-0000-000012340000}"/>
    <cellStyle name="Normal 2 2 2 2 2 34 4 7" xfId="13331" xr:uid="{00000000-0005-0000-0000-000013340000}"/>
    <cellStyle name="Normal 2 2 2 2 2 34 4 8" xfId="13332" xr:uid="{00000000-0005-0000-0000-000014340000}"/>
    <cellStyle name="Normal 2 2 2 2 2 34 4 9" xfId="13333" xr:uid="{00000000-0005-0000-0000-000015340000}"/>
    <cellStyle name="Normal 2 2 2 2 2 34 5" xfId="13334" xr:uid="{00000000-0005-0000-0000-000016340000}"/>
    <cellStyle name="Normal 2 2 2 2 2 34 5 10" xfId="13335" xr:uid="{00000000-0005-0000-0000-000017340000}"/>
    <cellStyle name="Normal 2 2 2 2 2 34 5 2" xfId="13336" xr:uid="{00000000-0005-0000-0000-000018340000}"/>
    <cellStyle name="Normal 2 2 2 2 2 34 5 3" xfId="13337" xr:uid="{00000000-0005-0000-0000-000019340000}"/>
    <cellStyle name="Normal 2 2 2 2 2 34 5 4" xfId="13338" xr:uid="{00000000-0005-0000-0000-00001A340000}"/>
    <cellStyle name="Normal 2 2 2 2 2 34 5 5" xfId="13339" xr:uid="{00000000-0005-0000-0000-00001B340000}"/>
    <cellStyle name="Normal 2 2 2 2 2 34 5 6" xfId="13340" xr:uid="{00000000-0005-0000-0000-00001C340000}"/>
    <cellStyle name="Normal 2 2 2 2 2 34 5 7" xfId="13341" xr:uid="{00000000-0005-0000-0000-00001D340000}"/>
    <cellStyle name="Normal 2 2 2 2 2 34 5 8" xfId="13342" xr:uid="{00000000-0005-0000-0000-00001E340000}"/>
    <cellStyle name="Normal 2 2 2 2 2 34 5 9" xfId="13343" xr:uid="{00000000-0005-0000-0000-00001F340000}"/>
    <cellStyle name="Normal 2 2 2 2 2 34 6" xfId="13344" xr:uid="{00000000-0005-0000-0000-000020340000}"/>
    <cellStyle name="Normal 2 2 2 2 2 34 7" xfId="13345" xr:uid="{00000000-0005-0000-0000-000021340000}"/>
    <cellStyle name="Normal 2 2 2 2 2 34 8" xfId="13346" xr:uid="{00000000-0005-0000-0000-000022340000}"/>
    <cellStyle name="Normal 2 2 2 2 2 34 9" xfId="13347" xr:uid="{00000000-0005-0000-0000-000023340000}"/>
    <cellStyle name="Normal 2 2 2 2 2 35" xfId="13348" xr:uid="{00000000-0005-0000-0000-000024340000}"/>
    <cellStyle name="Normal 2 2 2 2 2 35 10" xfId="13349" xr:uid="{00000000-0005-0000-0000-000025340000}"/>
    <cellStyle name="Normal 2 2 2 2 2 35 2" xfId="13350" xr:uid="{00000000-0005-0000-0000-000026340000}"/>
    <cellStyle name="Normal 2 2 2 2 2 35 3" xfId="13351" xr:uid="{00000000-0005-0000-0000-000027340000}"/>
    <cellStyle name="Normal 2 2 2 2 2 35 4" xfId="13352" xr:uid="{00000000-0005-0000-0000-000028340000}"/>
    <cellStyle name="Normal 2 2 2 2 2 35 5" xfId="13353" xr:uid="{00000000-0005-0000-0000-000029340000}"/>
    <cellStyle name="Normal 2 2 2 2 2 35 6" xfId="13354" xr:uid="{00000000-0005-0000-0000-00002A340000}"/>
    <cellStyle name="Normal 2 2 2 2 2 35 7" xfId="13355" xr:uid="{00000000-0005-0000-0000-00002B340000}"/>
    <cellStyle name="Normal 2 2 2 2 2 35 8" xfId="13356" xr:uid="{00000000-0005-0000-0000-00002C340000}"/>
    <cellStyle name="Normal 2 2 2 2 2 35 9" xfId="13357" xr:uid="{00000000-0005-0000-0000-00002D340000}"/>
    <cellStyle name="Normal 2 2 2 2 2 36" xfId="13358" xr:uid="{00000000-0005-0000-0000-00002E340000}"/>
    <cellStyle name="Normal 2 2 2 2 2 36 10" xfId="13359" xr:uid="{00000000-0005-0000-0000-00002F340000}"/>
    <cellStyle name="Normal 2 2 2 2 2 36 2" xfId="13360" xr:uid="{00000000-0005-0000-0000-000030340000}"/>
    <cellStyle name="Normal 2 2 2 2 2 36 3" xfId="13361" xr:uid="{00000000-0005-0000-0000-000031340000}"/>
    <cellStyle name="Normal 2 2 2 2 2 36 4" xfId="13362" xr:uid="{00000000-0005-0000-0000-000032340000}"/>
    <cellStyle name="Normal 2 2 2 2 2 36 5" xfId="13363" xr:uid="{00000000-0005-0000-0000-000033340000}"/>
    <cellStyle name="Normal 2 2 2 2 2 36 6" xfId="13364" xr:uid="{00000000-0005-0000-0000-000034340000}"/>
    <cellStyle name="Normal 2 2 2 2 2 36 7" xfId="13365" xr:uid="{00000000-0005-0000-0000-000035340000}"/>
    <cellStyle name="Normal 2 2 2 2 2 36 8" xfId="13366" xr:uid="{00000000-0005-0000-0000-000036340000}"/>
    <cellStyle name="Normal 2 2 2 2 2 36 9" xfId="13367" xr:uid="{00000000-0005-0000-0000-000037340000}"/>
    <cellStyle name="Normal 2 2 2 2 2 37" xfId="13368" xr:uid="{00000000-0005-0000-0000-000038340000}"/>
    <cellStyle name="Normal 2 2 2 2 2 37 10" xfId="13369" xr:uid="{00000000-0005-0000-0000-000039340000}"/>
    <cellStyle name="Normal 2 2 2 2 2 37 2" xfId="13370" xr:uid="{00000000-0005-0000-0000-00003A340000}"/>
    <cellStyle name="Normal 2 2 2 2 2 37 3" xfId="13371" xr:uid="{00000000-0005-0000-0000-00003B340000}"/>
    <cellStyle name="Normal 2 2 2 2 2 37 4" xfId="13372" xr:uid="{00000000-0005-0000-0000-00003C340000}"/>
    <cellStyle name="Normal 2 2 2 2 2 37 5" xfId="13373" xr:uid="{00000000-0005-0000-0000-00003D340000}"/>
    <cellStyle name="Normal 2 2 2 2 2 37 6" xfId="13374" xr:uid="{00000000-0005-0000-0000-00003E340000}"/>
    <cellStyle name="Normal 2 2 2 2 2 37 7" xfId="13375" xr:uid="{00000000-0005-0000-0000-00003F340000}"/>
    <cellStyle name="Normal 2 2 2 2 2 37 8" xfId="13376" xr:uid="{00000000-0005-0000-0000-000040340000}"/>
    <cellStyle name="Normal 2 2 2 2 2 37 9" xfId="13377" xr:uid="{00000000-0005-0000-0000-000041340000}"/>
    <cellStyle name="Normal 2 2 2 2 2 38" xfId="13378" xr:uid="{00000000-0005-0000-0000-000042340000}"/>
    <cellStyle name="Normal 2 2 2 2 2 38 10" xfId="13379" xr:uid="{00000000-0005-0000-0000-000043340000}"/>
    <cellStyle name="Normal 2 2 2 2 2 38 2" xfId="13380" xr:uid="{00000000-0005-0000-0000-000044340000}"/>
    <cellStyle name="Normal 2 2 2 2 2 38 3" xfId="13381" xr:uid="{00000000-0005-0000-0000-000045340000}"/>
    <cellStyle name="Normal 2 2 2 2 2 38 4" xfId="13382" xr:uid="{00000000-0005-0000-0000-000046340000}"/>
    <cellStyle name="Normal 2 2 2 2 2 38 5" xfId="13383" xr:uid="{00000000-0005-0000-0000-000047340000}"/>
    <cellStyle name="Normal 2 2 2 2 2 38 6" xfId="13384" xr:uid="{00000000-0005-0000-0000-000048340000}"/>
    <cellStyle name="Normal 2 2 2 2 2 38 7" xfId="13385" xr:uid="{00000000-0005-0000-0000-000049340000}"/>
    <cellStyle name="Normal 2 2 2 2 2 38 8" xfId="13386" xr:uid="{00000000-0005-0000-0000-00004A340000}"/>
    <cellStyle name="Normal 2 2 2 2 2 38 9" xfId="13387" xr:uid="{00000000-0005-0000-0000-00004B340000}"/>
    <cellStyle name="Normal 2 2 2 2 2 39" xfId="13388" xr:uid="{00000000-0005-0000-0000-00004C340000}"/>
    <cellStyle name="Normal 2 2 2 2 2 4" xfId="13389" xr:uid="{00000000-0005-0000-0000-00004D340000}"/>
    <cellStyle name="Normal 2 2 2 2 2 4 10" xfId="13390" xr:uid="{00000000-0005-0000-0000-00004E340000}"/>
    <cellStyle name="Normal 2 2 2 2 2 4 11" xfId="13391" xr:uid="{00000000-0005-0000-0000-00004F340000}"/>
    <cellStyle name="Normal 2 2 2 2 2 4 12" xfId="13392" xr:uid="{00000000-0005-0000-0000-000050340000}"/>
    <cellStyle name="Normal 2 2 2 2 2 4 13" xfId="13393" xr:uid="{00000000-0005-0000-0000-000051340000}"/>
    <cellStyle name="Normal 2 2 2 2 2 4 14" xfId="13394" xr:uid="{00000000-0005-0000-0000-000052340000}"/>
    <cellStyle name="Normal 2 2 2 2 2 4 15" xfId="13395" xr:uid="{00000000-0005-0000-0000-000053340000}"/>
    <cellStyle name="Normal 2 2 2 2 2 4 16" xfId="13396" xr:uid="{00000000-0005-0000-0000-000054340000}"/>
    <cellStyle name="Normal 2 2 2 2 2 4 2" xfId="13397" xr:uid="{00000000-0005-0000-0000-000055340000}"/>
    <cellStyle name="Normal 2 2 2 2 2 4 2 10" xfId="13398" xr:uid="{00000000-0005-0000-0000-000056340000}"/>
    <cellStyle name="Normal 2 2 2 2 2 4 2 2" xfId="13399" xr:uid="{00000000-0005-0000-0000-000057340000}"/>
    <cellStyle name="Normal 2 2 2 2 2 4 2 3" xfId="13400" xr:uid="{00000000-0005-0000-0000-000058340000}"/>
    <cellStyle name="Normal 2 2 2 2 2 4 2 4" xfId="13401" xr:uid="{00000000-0005-0000-0000-000059340000}"/>
    <cellStyle name="Normal 2 2 2 2 2 4 2 5" xfId="13402" xr:uid="{00000000-0005-0000-0000-00005A340000}"/>
    <cellStyle name="Normal 2 2 2 2 2 4 2 6" xfId="13403" xr:uid="{00000000-0005-0000-0000-00005B340000}"/>
    <cellStyle name="Normal 2 2 2 2 2 4 2 7" xfId="13404" xr:uid="{00000000-0005-0000-0000-00005C340000}"/>
    <cellStyle name="Normal 2 2 2 2 2 4 2 8" xfId="13405" xr:uid="{00000000-0005-0000-0000-00005D340000}"/>
    <cellStyle name="Normal 2 2 2 2 2 4 2 9" xfId="13406" xr:uid="{00000000-0005-0000-0000-00005E340000}"/>
    <cellStyle name="Normal 2 2 2 2 2 4 3" xfId="13407" xr:uid="{00000000-0005-0000-0000-00005F340000}"/>
    <cellStyle name="Normal 2 2 2 2 2 4 3 10" xfId="13408" xr:uid="{00000000-0005-0000-0000-000060340000}"/>
    <cellStyle name="Normal 2 2 2 2 2 4 3 2" xfId="13409" xr:uid="{00000000-0005-0000-0000-000061340000}"/>
    <cellStyle name="Normal 2 2 2 2 2 4 3 3" xfId="13410" xr:uid="{00000000-0005-0000-0000-000062340000}"/>
    <cellStyle name="Normal 2 2 2 2 2 4 3 4" xfId="13411" xr:uid="{00000000-0005-0000-0000-000063340000}"/>
    <cellStyle name="Normal 2 2 2 2 2 4 3 5" xfId="13412" xr:uid="{00000000-0005-0000-0000-000064340000}"/>
    <cellStyle name="Normal 2 2 2 2 2 4 3 6" xfId="13413" xr:uid="{00000000-0005-0000-0000-000065340000}"/>
    <cellStyle name="Normal 2 2 2 2 2 4 3 7" xfId="13414" xr:uid="{00000000-0005-0000-0000-000066340000}"/>
    <cellStyle name="Normal 2 2 2 2 2 4 3 8" xfId="13415" xr:uid="{00000000-0005-0000-0000-000067340000}"/>
    <cellStyle name="Normal 2 2 2 2 2 4 3 9" xfId="13416" xr:uid="{00000000-0005-0000-0000-000068340000}"/>
    <cellStyle name="Normal 2 2 2 2 2 4 4" xfId="13417" xr:uid="{00000000-0005-0000-0000-000069340000}"/>
    <cellStyle name="Normal 2 2 2 2 2 4 4 10" xfId="13418" xr:uid="{00000000-0005-0000-0000-00006A340000}"/>
    <cellStyle name="Normal 2 2 2 2 2 4 4 2" xfId="13419" xr:uid="{00000000-0005-0000-0000-00006B340000}"/>
    <cellStyle name="Normal 2 2 2 2 2 4 4 3" xfId="13420" xr:uid="{00000000-0005-0000-0000-00006C340000}"/>
    <cellStyle name="Normal 2 2 2 2 2 4 4 4" xfId="13421" xr:uid="{00000000-0005-0000-0000-00006D340000}"/>
    <cellStyle name="Normal 2 2 2 2 2 4 4 5" xfId="13422" xr:uid="{00000000-0005-0000-0000-00006E340000}"/>
    <cellStyle name="Normal 2 2 2 2 2 4 4 6" xfId="13423" xr:uid="{00000000-0005-0000-0000-00006F340000}"/>
    <cellStyle name="Normal 2 2 2 2 2 4 4 7" xfId="13424" xr:uid="{00000000-0005-0000-0000-000070340000}"/>
    <cellStyle name="Normal 2 2 2 2 2 4 4 8" xfId="13425" xr:uid="{00000000-0005-0000-0000-000071340000}"/>
    <cellStyle name="Normal 2 2 2 2 2 4 4 9" xfId="13426" xr:uid="{00000000-0005-0000-0000-000072340000}"/>
    <cellStyle name="Normal 2 2 2 2 2 4 5" xfId="13427" xr:uid="{00000000-0005-0000-0000-000073340000}"/>
    <cellStyle name="Normal 2 2 2 2 2 4 5 10" xfId="13428" xr:uid="{00000000-0005-0000-0000-000074340000}"/>
    <cellStyle name="Normal 2 2 2 2 2 4 5 2" xfId="13429" xr:uid="{00000000-0005-0000-0000-000075340000}"/>
    <cellStyle name="Normal 2 2 2 2 2 4 5 3" xfId="13430" xr:uid="{00000000-0005-0000-0000-000076340000}"/>
    <cellStyle name="Normal 2 2 2 2 2 4 5 4" xfId="13431" xr:uid="{00000000-0005-0000-0000-000077340000}"/>
    <cellStyle name="Normal 2 2 2 2 2 4 5 5" xfId="13432" xr:uid="{00000000-0005-0000-0000-000078340000}"/>
    <cellStyle name="Normal 2 2 2 2 2 4 5 6" xfId="13433" xr:uid="{00000000-0005-0000-0000-000079340000}"/>
    <cellStyle name="Normal 2 2 2 2 2 4 5 7" xfId="13434" xr:uid="{00000000-0005-0000-0000-00007A340000}"/>
    <cellStyle name="Normal 2 2 2 2 2 4 5 8" xfId="13435" xr:uid="{00000000-0005-0000-0000-00007B340000}"/>
    <cellStyle name="Normal 2 2 2 2 2 4 5 9" xfId="13436" xr:uid="{00000000-0005-0000-0000-00007C340000}"/>
    <cellStyle name="Normal 2 2 2 2 2 4 6" xfId="13437" xr:uid="{00000000-0005-0000-0000-00007D340000}"/>
    <cellStyle name="Normal 2 2 2 2 2 4 7" xfId="13438" xr:uid="{00000000-0005-0000-0000-00007E340000}"/>
    <cellStyle name="Normal 2 2 2 2 2 4 8" xfId="13439" xr:uid="{00000000-0005-0000-0000-00007F340000}"/>
    <cellStyle name="Normal 2 2 2 2 2 4 9" xfId="13440" xr:uid="{00000000-0005-0000-0000-000080340000}"/>
    <cellStyle name="Normal 2 2 2 2 2 40" xfId="13441" xr:uid="{00000000-0005-0000-0000-000081340000}"/>
    <cellStyle name="Normal 2 2 2 2 2 41" xfId="13442" xr:uid="{00000000-0005-0000-0000-000082340000}"/>
    <cellStyle name="Normal 2 2 2 2 2 42" xfId="13443" xr:uid="{00000000-0005-0000-0000-000083340000}"/>
    <cellStyle name="Normal 2 2 2 2 2 43" xfId="13444" xr:uid="{00000000-0005-0000-0000-000084340000}"/>
    <cellStyle name="Normal 2 2 2 2 2 44" xfId="13445" xr:uid="{00000000-0005-0000-0000-000085340000}"/>
    <cellStyle name="Normal 2 2 2 2 2 45" xfId="13446" xr:uid="{00000000-0005-0000-0000-000086340000}"/>
    <cellStyle name="Normal 2 2 2 2 2 46" xfId="13447" xr:uid="{00000000-0005-0000-0000-000087340000}"/>
    <cellStyle name="Normal 2 2 2 2 2 47" xfId="13448" xr:uid="{00000000-0005-0000-0000-000088340000}"/>
    <cellStyle name="Normal 2 2 2 2 2 48" xfId="13449" xr:uid="{00000000-0005-0000-0000-000089340000}"/>
    <cellStyle name="Normal 2 2 2 2 2 49" xfId="13450" xr:uid="{00000000-0005-0000-0000-00008A340000}"/>
    <cellStyle name="Normal 2 2 2 2 2 5" xfId="13451" xr:uid="{00000000-0005-0000-0000-00008B340000}"/>
    <cellStyle name="Normal 2 2 2 2 2 5 10" xfId="13452" xr:uid="{00000000-0005-0000-0000-00008C340000}"/>
    <cellStyle name="Normal 2 2 2 2 2 5 11" xfId="13453" xr:uid="{00000000-0005-0000-0000-00008D340000}"/>
    <cellStyle name="Normal 2 2 2 2 2 5 12" xfId="13454" xr:uid="{00000000-0005-0000-0000-00008E340000}"/>
    <cellStyle name="Normal 2 2 2 2 2 5 13" xfId="13455" xr:uid="{00000000-0005-0000-0000-00008F340000}"/>
    <cellStyle name="Normal 2 2 2 2 2 5 14" xfId="13456" xr:uid="{00000000-0005-0000-0000-000090340000}"/>
    <cellStyle name="Normal 2 2 2 2 2 5 2" xfId="13457" xr:uid="{00000000-0005-0000-0000-000091340000}"/>
    <cellStyle name="Normal 2 2 2 2 2 5 2 10" xfId="13458" xr:uid="{00000000-0005-0000-0000-000092340000}"/>
    <cellStyle name="Normal 2 2 2 2 2 5 2 2" xfId="13459" xr:uid="{00000000-0005-0000-0000-000093340000}"/>
    <cellStyle name="Normal 2 2 2 2 2 5 2 3" xfId="13460" xr:uid="{00000000-0005-0000-0000-000094340000}"/>
    <cellStyle name="Normal 2 2 2 2 2 5 2 4" xfId="13461" xr:uid="{00000000-0005-0000-0000-000095340000}"/>
    <cellStyle name="Normal 2 2 2 2 2 5 2 5" xfId="13462" xr:uid="{00000000-0005-0000-0000-000096340000}"/>
    <cellStyle name="Normal 2 2 2 2 2 5 2 6" xfId="13463" xr:uid="{00000000-0005-0000-0000-000097340000}"/>
    <cellStyle name="Normal 2 2 2 2 2 5 2 7" xfId="13464" xr:uid="{00000000-0005-0000-0000-000098340000}"/>
    <cellStyle name="Normal 2 2 2 2 2 5 2 8" xfId="13465" xr:uid="{00000000-0005-0000-0000-000099340000}"/>
    <cellStyle name="Normal 2 2 2 2 2 5 2 9" xfId="13466" xr:uid="{00000000-0005-0000-0000-00009A340000}"/>
    <cellStyle name="Normal 2 2 2 2 2 5 3" xfId="13467" xr:uid="{00000000-0005-0000-0000-00009B340000}"/>
    <cellStyle name="Normal 2 2 2 2 2 5 3 10" xfId="13468" xr:uid="{00000000-0005-0000-0000-00009C340000}"/>
    <cellStyle name="Normal 2 2 2 2 2 5 3 2" xfId="13469" xr:uid="{00000000-0005-0000-0000-00009D340000}"/>
    <cellStyle name="Normal 2 2 2 2 2 5 3 3" xfId="13470" xr:uid="{00000000-0005-0000-0000-00009E340000}"/>
    <cellStyle name="Normal 2 2 2 2 2 5 3 4" xfId="13471" xr:uid="{00000000-0005-0000-0000-00009F340000}"/>
    <cellStyle name="Normal 2 2 2 2 2 5 3 5" xfId="13472" xr:uid="{00000000-0005-0000-0000-0000A0340000}"/>
    <cellStyle name="Normal 2 2 2 2 2 5 3 6" xfId="13473" xr:uid="{00000000-0005-0000-0000-0000A1340000}"/>
    <cellStyle name="Normal 2 2 2 2 2 5 3 7" xfId="13474" xr:uid="{00000000-0005-0000-0000-0000A2340000}"/>
    <cellStyle name="Normal 2 2 2 2 2 5 3 8" xfId="13475" xr:uid="{00000000-0005-0000-0000-0000A3340000}"/>
    <cellStyle name="Normal 2 2 2 2 2 5 3 9" xfId="13476" xr:uid="{00000000-0005-0000-0000-0000A4340000}"/>
    <cellStyle name="Normal 2 2 2 2 2 5 4" xfId="13477" xr:uid="{00000000-0005-0000-0000-0000A5340000}"/>
    <cellStyle name="Normal 2 2 2 2 2 5 4 10" xfId="13478" xr:uid="{00000000-0005-0000-0000-0000A6340000}"/>
    <cellStyle name="Normal 2 2 2 2 2 5 4 2" xfId="13479" xr:uid="{00000000-0005-0000-0000-0000A7340000}"/>
    <cellStyle name="Normal 2 2 2 2 2 5 4 3" xfId="13480" xr:uid="{00000000-0005-0000-0000-0000A8340000}"/>
    <cellStyle name="Normal 2 2 2 2 2 5 4 4" xfId="13481" xr:uid="{00000000-0005-0000-0000-0000A9340000}"/>
    <cellStyle name="Normal 2 2 2 2 2 5 4 5" xfId="13482" xr:uid="{00000000-0005-0000-0000-0000AA340000}"/>
    <cellStyle name="Normal 2 2 2 2 2 5 4 6" xfId="13483" xr:uid="{00000000-0005-0000-0000-0000AB340000}"/>
    <cellStyle name="Normal 2 2 2 2 2 5 4 7" xfId="13484" xr:uid="{00000000-0005-0000-0000-0000AC340000}"/>
    <cellStyle name="Normal 2 2 2 2 2 5 4 8" xfId="13485" xr:uid="{00000000-0005-0000-0000-0000AD340000}"/>
    <cellStyle name="Normal 2 2 2 2 2 5 4 9" xfId="13486" xr:uid="{00000000-0005-0000-0000-0000AE340000}"/>
    <cellStyle name="Normal 2 2 2 2 2 5 5" xfId="13487" xr:uid="{00000000-0005-0000-0000-0000AF340000}"/>
    <cellStyle name="Normal 2 2 2 2 2 5 5 10" xfId="13488" xr:uid="{00000000-0005-0000-0000-0000B0340000}"/>
    <cellStyle name="Normal 2 2 2 2 2 5 5 2" xfId="13489" xr:uid="{00000000-0005-0000-0000-0000B1340000}"/>
    <cellStyle name="Normal 2 2 2 2 2 5 5 3" xfId="13490" xr:uid="{00000000-0005-0000-0000-0000B2340000}"/>
    <cellStyle name="Normal 2 2 2 2 2 5 5 4" xfId="13491" xr:uid="{00000000-0005-0000-0000-0000B3340000}"/>
    <cellStyle name="Normal 2 2 2 2 2 5 5 5" xfId="13492" xr:uid="{00000000-0005-0000-0000-0000B4340000}"/>
    <cellStyle name="Normal 2 2 2 2 2 5 5 6" xfId="13493" xr:uid="{00000000-0005-0000-0000-0000B5340000}"/>
    <cellStyle name="Normal 2 2 2 2 2 5 5 7" xfId="13494" xr:uid="{00000000-0005-0000-0000-0000B6340000}"/>
    <cellStyle name="Normal 2 2 2 2 2 5 5 8" xfId="13495" xr:uid="{00000000-0005-0000-0000-0000B7340000}"/>
    <cellStyle name="Normal 2 2 2 2 2 5 5 9" xfId="13496" xr:uid="{00000000-0005-0000-0000-0000B8340000}"/>
    <cellStyle name="Normal 2 2 2 2 2 5 6" xfId="13497" xr:uid="{00000000-0005-0000-0000-0000B9340000}"/>
    <cellStyle name="Normal 2 2 2 2 2 5 7" xfId="13498" xr:uid="{00000000-0005-0000-0000-0000BA340000}"/>
    <cellStyle name="Normal 2 2 2 2 2 5 8" xfId="13499" xr:uid="{00000000-0005-0000-0000-0000BB340000}"/>
    <cellStyle name="Normal 2 2 2 2 2 5 9" xfId="13500" xr:uid="{00000000-0005-0000-0000-0000BC340000}"/>
    <cellStyle name="Normal 2 2 2 2 2 6" xfId="13501" xr:uid="{00000000-0005-0000-0000-0000BD340000}"/>
    <cellStyle name="Normal 2 2 2 2 2 6 10" xfId="13502" xr:uid="{00000000-0005-0000-0000-0000BE340000}"/>
    <cellStyle name="Normal 2 2 2 2 2 6 11" xfId="13503" xr:uid="{00000000-0005-0000-0000-0000BF340000}"/>
    <cellStyle name="Normal 2 2 2 2 2 6 12" xfId="13504" xr:uid="{00000000-0005-0000-0000-0000C0340000}"/>
    <cellStyle name="Normal 2 2 2 2 2 6 13" xfId="13505" xr:uid="{00000000-0005-0000-0000-0000C1340000}"/>
    <cellStyle name="Normal 2 2 2 2 2 6 14" xfId="13506" xr:uid="{00000000-0005-0000-0000-0000C2340000}"/>
    <cellStyle name="Normal 2 2 2 2 2 6 2" xfId="13507" xr:uid="{00000000-0005-0000-0000-0000C3340000}"/>
    <cellStyle name="Normal 2 2 2 2 2 6 2 10" xfId="13508" xr:uid="{00000000-0005-0000-0000-0000C4340000}"/>
    <cellStyle name="Normal 2 2 2 2 2 6 2 2" xfId="13509" xr:uid="{00000000-0005-0000-0000-0000C5340000}"/>
    <cellStyle name="Normal 2 2 2 2 2 6 2 3" xfId="13510" xr:uid="{00000000-0005-0000-0000-0000C6340000}"/>
    <cellStyle name="Normal 2 2 2 2 2 6 2 4" xfId="13511" xr:uid="{00000000-0005-0000-0000-0000C7340000}"/>
    <cellStyle name="Normal 2 2 2 2 2 6 2 5" xfId="13512" xr:uid="{00000000-0005-0000-0000-0000C8340000}"/>
    <cellStyle name="Normal 2 2 2 2 2 6 2 6" xfId="13513" xr:uid="{00000000-0005-0000-0000-0000C9340000}"/>
    <cellStyle name="Normal 2 2 2 2 2 6 2 7" xfId="13514" xr:uid="{00000000-0005-0000-0000-0000CA340000}"/>
    <cellStyle name="Normal 2 2 2 2 2 6 2 8" xfId="13515" xr:uid="{00000000-0005-0000-0000-0000CB340000}"/>
    <cellStyle name="Normal 2 2 2 2 2 6 2 9" xfId="13516" xr:uid="{00000000-0005-0000-0000-0000CC340000}"/>
    <cellStyle name="Normal 2 2 2 2 2 6 3" xfId="13517" xr:uid="{00000000-0005-0000-0000-0000CD340000}"/>
    <cellStyle name="Normal 2 2 2 2 2 6 3 10" xfId="13518" xr:uid="{00000000-0005-0000-0000-0000CE340000}"/>
    <cellStyle name="Normal 2 2 2 2 2 6 3 2" xfId="13519" xr:uid="{00000000-0005-0000-0000-0000CF340000}"/>
    <cellStyle name="Normal 2 2 2 2 2 6 3 3" xfId="13520" xr:uid="{00000000-0005-0000-0000-0000D0340000}"/>
    <cellStyle name="Normal 2 2 2 2 2 6 3 4" xfId="13521" xr:uid="{00000000-0005-0000-0000-0000D1340000}"/>
    <cellStyle name="Normal 2 2 2 2 2 6 3 5" xfId="13522" xr:uid="{00000000-0005-0000-0000-0000D2340000}"/>
    <cellStyle name="Normal 2 2 2 2 2 6 3 6" xfId="13523" xr:uid="{00000000-0005-0000-0000-0000D3340000}"/>
    <cellStyle name="Normal 2 2 2 2 2 6 3 7" xfId="13524" xr:uid="{00000000-0005-0000-0000-0000D4340000}"/>
    <cellStyle name="Normal 2 2 2 2 2 6 3 8" xfId="13525" xr:uid="{00000000-0005-0000-0000-0000D5340000}"/>
    <cellStyle name="Normal 2 2 2 2 2 6 3 9" xfId="13526" xr:uid="{00000000-0005-0000-0000-0000D6340000}"/>
    <cellStyle name="Normal 2 2 2 2 2 6 4" xfId="13527" xr:uid="{00000000-0005-0000-0000-0000D7340000}"/>
    <cellStyle name="Normal 2 2 2 2 2 6 4 10" xfId="13528" xr:uid="{00000000-0005-0000-0000-0000D8340000}"/>
    <cellStyle name="Normal 2 2 2 2 2 6 4 2" xfId="13529" xr:uid="{00000000-0005-0000-0000-0000D9340000}"/>
    <cellStyle name="Normal 2 2 2 2 2 6 4 3" xfId="13530" xr:uid="{00000000-0005-0000-0000-0000DA340000}"/>
    <cellStyle name="Normal 2 2 2 2 2 6 4 4" xfId="13531" xr:uid="{00000000-0005-0000-0000-0000DB340000}"/>
    <cellStyle name="Normal 2 2 2 2 2 6 4 5" xfId="13532" xr:uid="{00000000-0005-0000-0000-0000DC340000}"/>
    <cellStyle name="Normal 2 2 2 2 2 6 4 6" xfId="13533" xr:uid="{00000000-0005-0000-0000-0000DD340000}"/>
    <cellStyle name="Normal 2 2 2 2 2 6 4 7" xfId="13534" xr:uid="{00000000-0005-0000-0000-0000DE340000}"/>
    <cellStyle name="Normal 2 2 2 2 2 6 4 8" xfId="13535" xr:uid="{00000000-0005-0000-0000-0000DF340000}"/>
    <cellStyle name="Normal 2 2 2 2 2 6 4 9" xfId="13536" xr:uid="{00000000-0005-0000-0000-0000E0340000}"/>
    <cellStyle name="Normal 2 2 2 2 2 6 5" xfId="13537" xr:uid="{00000000-0005-0000-0000-0000E1340000}"/>
    <cellStyle name="Normal 2 2 2 2 2 6 5 10" xfId="13538" xr:uid="{00000000-0005-0000-0000-0000E2340000}"/>
    <cellStyle name="Normal 2 2 2 2 2 6 5 2" xfId="13539" xr:uid="{00000000-0005-0000-0000-0000E3340000}"/>
    <cellStyle name="Normal 2 2 2 2 2 6 5 3" xfId="13540" xr:uid="{00000000-0005-0000-0000-0000E4340000}"/>
    <cellStyle name="Normal 2 2 2 2 2 6 5 4" xfId="13541" xr:uid="{00000000-0005-0000-0000-0000E5340000}"/>
    <cellStyle name="Normal 2 2 2 2 2 6 5 5" xfId="13542" xr:uid="{00000000-0005-0000-0000-0000E6340000}"/>
    <cellStyle name="Normal 2 2 2 2 2 6 5 6" xfId="13543" xr:uid="{00000000-0005-0000-0000-0000E7340000}"/>
    <cellStyle name="Normal 2 2 2 2 2 6 5 7" xfId="13544" xr:uid="{00000000-0005-0000-0000-0000E8340000}"/>
    <cellStyle name="Normal 2 2 2 2 2 6 5 8" xfId="13545" xr:uid="{00000000-0005-0000-0000-0000E9340000}"/>
    <cellStyle name="Normal 2 2 2 2 2 6 5 9" xfId="13546" xr:uid="{00000000-0005-0000-0000-0000EA340000}"/>
    <cellStyle name="Normal 2 2 2 2 2 6 6" xfId="13547" xr:uid="{00000000-0005-0000-0000-0000EB340000}"/>
    <cellStyle name="Normal 2 2 2 2 2 6 7" xfId="13548" xr:uid="{00000000-0005-0000-0000-0000EC340000}"/>
    <cellStyle name="Normal 2 2 2 2 2 6 8" xfId="13549" xr:uid="{00000000-0005-0000-0000-0000ED340000}"/>
    <cellStyle name="Normal 2 2 2 2 2 6 9" xfId="13550" xr:uid="{00000000-0005-0000-0000-0000EE340000}"/>
    <cellStyle name="Normal 2 2 2 2 2 7" xfId="13551" xr:uid="{00000000-0005-0000-0000-0000EF340000}"/>
    <cellStyle name="Normal 2 2 2 2 2 7 10" xfId="13552" xr:uid="{00000000-0005-0000-0000-0000F0340000}"/>
    <cellStyle name="Normal 2 2 2 2 2 7 11" xfId="13553" xr:uid="{00000000-0005-0000-0000-0000F1340000}"/>
    <cellStyle name="Normal 2 2 2 2 2 7 12" xfId="13554" xr:uid="{00000000-0005-0000-0000-0000F2340000}"/>
    <cellStyle name="Normal 2 2 2 2 2 7 13" xfId="13555" xr:uid="{00000000-0005-0000-0000-0000F3340000}"/>
    <cellStyle name="Normal 2 2 2 2 2 7 14" xfId="13556" xr:uid="{00000000-0005-0000-0000-0000F4340000}"/>
    <cellStyle name="Normal 2 2 2 2 2 7 2" xfId="13557" xr:uid="{00000000-0005-0000-0000-0000F5340000}"/>
    <cellStyle name="Normal 2 2 2 2 2 7 2 10" xfId="13558" xr:uid="{00000000-0005-0000-0000-0000F6340000}"/>
    <cellStyle name="Normal 2 2 2 2 2 7 2 2" xfId="13559" xr:uid="{00000000-0005-0000-0000-0000F7340000}"/>
    <cellStyle name="Normal 2 2 2 2 2 7 2 3" xfId="13560" xr:uid="{00000000-0005-0000-0000-0000F8340000}"/>
    <cellStyle name="Normal 2 2 2 2 2 7 2 4" xfId="13561" xr:uid="{00000000-0005-0000-0000-0000F9340000}"/>
    <cellStyle name="Normal 2 2 2 2 2 7 2 5" xfId="13562" xr:uid="{00000000-0005-0000-0000-0000FA340000}"/>
    <cellStyle name="Normal 2 2 2 2 2 7 2 6" xfId="13563" xr:uid="{00000000-0005-0000-0000-0000FB340000}"/>
    <cellStyle name="Normal 2 2 2 2 2 7 2 7" xfId="13564" xr:uid="{00000000-0005-0000-0000-0000FC340000}"/>
    <cellStyle name="Normal 2 2 2 2 2 7 2 8" xfId="13565" xr:uid="{00000000-0005-0000-0000-0000FD340000}"/>
    <cellStyle name="Normal 2 2 2 2 2 7 2 9" xfId="13566" xr:uid="{00000000-0005-0000-0000-0000FE340000}"/>
    <cellStyle name="Normal 2 2 2 2 2 7 3" xfId="13567" xr:uid="{00000000-0005-0000-0000-0000FF340000}"/>
    <cellStyle name="Normal 2 2 2 2 2 7 3 10" xfId="13568" xr:uid="{00000000-0005-0000-0000-000000350000}"/>
    <cellStyle name="Normal 2 2 2 2 2 7 3 2" xfId="13569" xr:uid="{00000000-0005-0000-0000-000001350000}"/>
    <cellStyle name="Normal 2 2 2 2 2 7 3 3" xfId="13570" xr:uid="{00000000-0005-0000-0000-000002350000}"/>
    <cellStyle name="Normal 2 2 2 2 2 7 3 4" xfId="13571" xr:uid="{00000000-0005-0000-0000-000003350000}"/>
    <cellStyle name="Normal 2 2 2 2 2 7 3 5" xfId="13572" xr:uid="{00000000-0005-0000-0000-000004350000}"/>
    <cellStyle name="Normal 2 2 2 2 2 7 3 6" xfId="13573" xr:uid="{00000000-0005-0000-0000-000005350000}"/>
    <cellStyle name="Normal 2 2 2 2 2 7 3 7" xfId="13574" xr:uid="{00000000-0005-0000-0000-000006350000}"/>
    <cellStyle name="Normal 2 2 2 2 2 7 3 8" xfId="13575" xr:uid="{00000000-0005-0000-0000-000007350000}"/>
    <cellStyle name="Normal 2 2 2 2 2 7 3 9" xfId="13576" xr:uid="{00000000-0005-0000-0000-000008350000}"/>
    <cellStyle name="Normal 2 2 2 2 2 7 4" xfId="13577" xr:uid="{00000000-0005-0000-0000-000009350000}"/>
    <cellStyle name="Normal 2 2 2 2 2 7 4 10" xfId="13578" xr:uid="{00000000-0005-0000-0000-00000A350000}"/>
    <cellStyle name="Normal 2 2 2 2 2 7 4 2" xfId="13579" xr:uid="{00000000-0005-0000-0000-00000B350000}"/>
    <cellStyle name="Normal 2 2 2 2 2 7 4 3" xfId="13580" xr:uid="{00000000-0005-0000-0000-00000C350000}"/>
    <cellStyle name="Normal 2 2 2 2 2 7 4 4" xfId="13581" xr:uid="{00000000-0005-0000-0000-00000D350000}"/>
    <cellStyle name="Normal 2 2 2 2 2 7 4 5" xfId="13582" xr:uid="{00000000-0005-0000-0000-00000E350000}"/>
    <cellStyle name="Normal 2 2 2 2 2 7 4 6" xfId="13583" xr:uid="{00000000-0005-0000-0000-00000F350000}"/>
    <cellStyle name="Normal 2 2 2 2 2 7 4 7" xfId="13584" xr:uid="{00000000-0005-0000-0000-000010350000}"/>
    <cellStyle name="Normal 2 2 2 2 2 7 4 8" xfId="13585" xr:uid="{00000000-0005-0000-0000-000011350000}"/>
    <cellStyle name="Normal 2 2 2 2 2 7 4 9" xfId="13586" xr:uid="{00000000-0005-0000-0000-000012350000}"/>
    <cellStyle name="Normal 2 2 2 2 2 7 5" xfId="13587" xr:uid="{00000000-0005-0000-0000-000013350000}"/>
    <cellStyle name="Normal 2 2 2 2 2 7 5 10" xfId="13588" xr:uid="{00000000-0005-0000-0000-000014350000}"/>
    <cellStyle name="Normal 2 2 2 2 2 7 5 2" xfId="13589" xr:uid="{00000000-0005-0000-0000-000015350000}"/>
    <cellStyle name="Normal 2 2 2 2 2 7 5 3" xfId="13590" xr:uid="{00000000-0005-0000-0000-000016350000}"/>
    <cellStyle name="Normal 2 2 2 2 2 7 5 4" xfId="13591" xr:uid="{00000000-0005-0000-0000-000017350000}"/>
    <cellStyle name="Normal 2 2 2 2 2 7 5 5" xfId="13592" xr:uid="{00000000-0005-0000-0000-000018350000}"/>
    <cellStyle name="Normal 2 2 2 2 2 7 5 6" xfId="13593" xr:uid="{00000000-0005-0000-0000-000019350000}"/>
    <cellStyle name="Normal 2 2 2 2 2 7 5 7" xfId="13594" xr:uid="{00000000-0005-0000-0000-00001A350000}"/>
    <cellStyle name="Normal 2 2 2 2 2 7 5 8" xfId="13595" xr:uid="{00000000-0005-0000-0000-00001B350000}"/>
    <cellStyle name="Normal 2 2 2 2 2 7 5 9" xfId="13596" xr:uid="{00000000-0005-0000-0000-00001C350000}"/>
    <cellStyle name="Normal 2 2 2 2 2 7 6" xfId="13597" xr:uid="{00000000-0005-0000-0000-00001D350000}"/>
    <cellStyle name="Normal 2 2 2 2 2 7 7" xfId="13598" xr:uid="{00000000-0005-0000-0000-00001E350000}"/>
    <cellStyle name="Normal 2 2 2 2 2 7 8" xfId="13599" xr:uid="{00000000-0005-0000-0000-00001F350000}"/>
    <cellStyle name="Normal 2 2 2 2 2 7 9" xfId="13600" xr:uid="{00000000-0005-0000-0000-000020350000}"/>
    <cellStyle name="Normal 2 2 2 2 2 8" xfId="13601" xr:uid="{00000000-0005-0000-0000-000021350000}"/>
    <cellStyle name="Normal 2 2 2 2 2 8 10" xfId="13602" xr:uid="{00000000-0005-0000-0000-000022350000}"/>
    <cellStyle name="Normal 2 2 2 2 2 8 11" xfId="13603" xr:uid="{00000000-0005-0000-0000-000023350000}"/>
    <cellStyle name="Normal 2 2 2 2 2 8 12" xfId="13604" xr:uid="{00000000-0005-0000-0000-000024350000}"/>
    <cellStyle name="Normal 2 2 2 2 2 8 13" xfId="13605" xr:uid="{00000000-0005-0000-0000-000025350000}"/>
    <cellStyle name="Normal 2 2 2 2 2 8 14" xfId="13606" xr:uid="{00000000-0005-0000-0000-000026350000}"/>
    <cellStyle name="Normal 2 2 2 2 2 8 2" xfId="13607" xr:uid="{00000000-0005-0000-0000-000027350000}"/>
    <cellStyle name="Normal 2 2 2 2 2 8 2 10" xfId="13608" xr:uid="{00000000-0005-0000-0000-000028350000}"/>
    <cellStyle name="Normal 2 2 2 2 2 8 2 2" xfId="13609" xr:uid="{00000000-0005-0000-0000-000029350000}"/>
    <cellStyle name="Normal 2 2 2 2 2 8 2 3" xfId="13610" xr:uid="{00000000-0005-0000-0000-00002A350000}"/>
    <cellStyle name="Normal 2 2 2 2 2 8 2 4" xfId="13611" xr:uid="{00000000-0005-0000-0000-00002B350000}"/>
    <cellStyle name="Normal 2 2 2 2 2 8 2 5" xfId="13612" xr:uid="{00000000-0005-0000-0000-00002C350000}"/>
    <cellStyle name="Normal 2 2 2 2 2 8 2 6" xfId="13613" xr:uid="{00000000-0005-0000-0000-00002D350000}"/>
    <cellStyle name="Normal 2 2 2 2 2 8 2 7" xfId="13614" xr:uid="{00000000-0005-0000-0000-00002E350000}"/>
    <cellStyle name="Normal 2 2 2 2 2 8 2 8" xfId="13615" xr:uid="{00000000-0005-0000-0000-00002F350000}"/>
    <cellStyle name="Normal 2 2 2 2 2 8 2 9" xfId="13616" xr:uid="{00000000-0005-0000-0000-000030350000}"/>
    <cellStyle name="Normal 2 2 2 2 2 8 3" xfId="13617" xr:uid="{00000000-0005-0000-0000-000031350000}"/>
    <cellStyle name="Normal 2 2 2 2 2 8 3 10" xfId="13618" xr:uid="{00000000-0005-0000-0000-000032350000}"/>
    <cellStyle name="Normal 2 2 2 2 2 8 3 2" xfId="13619" xr:uid="{00000000-0005-0000-0000-000033350000}"/>
    <cellStyle name="Normal 2 2 2 2 2 8 3 3" xfId="13620" xr:uid="{00000000-0005-0000-0000-000034350000}"/>
    <cellStyle name="Normal 2 2 2 2 2 8 3 4" xfId="13621" xr:uid="{00000000-0005-0000-0000-000035350000}"/>
    <cellStyle name="Normal 2 2 2 2 2 8 3 5" xfId="13622" xr:uid="{00000000-0005-0000-0000-000036350000}"/>
    <cellStyle name="Normal 2 2 2 2 2 8 3 6" xfId="13623" xr:uid="{00000000-0005-0000-0000-000037350000}"/>
    <cellStyle name="Normal 2 2 2 2 2 8 3 7" xfId="13624" xr:uid="{00000000-0005-0000-0000-000038350000}"/>
    <cellStyle name="Normal 2 2 2 2 2 8 3 8" xfId="13625" xr:uid="{00000000-0005-0000-0000-000039350000}"/>
    <cellStyle name="Normal 2 2 2 2 2 8 3 9" xfId="13626" xr:uid="{00000000-0005-0000-0000-00003A350000}"/>
    <cellStyle name="Normal 2 2 2 2 2 8 4" xfId="13627" xr:uid="{00000000-0005-0000-0000-00003B350000}"/>
    <cellStyle name="Normal 2 2 2 2 2 8 4 10" xfId="13628" xr:uid="{00000000-0005-0000-0000-00003C350000}"/>
    <cellStyle name="Normal 2 2 2 2 2 8 4 2" xfId="13629" xr:uid="{00000000-0005-0000-0000-00003D350000}"/>
    <cellStyle name="Normal 2 2 2 2 2 8 4 3" xfId="13630" xr:uid="{00000000-0005-0000-0000-00003E350000}"/>
    <cellStyle name="Normal 2 2 2 2 2 8 4 4" xfId="13631" xr:uid="{00000000-0005-0000-0000-00003F350000}"/>
    <cellStyle name="Normal 2 2 2 2 2 8 4 5" xfId="13632" xr:uid="{00000000-0005-0000-0000-000040350000}"/>
    <cellStyle name="Normal 2 2 2 2 2 8 4 6" xfId="13633" xr:uid="{00000000-0005-0000-0000-000041350000}"/>
    <cellStyle name="Normal 2 2 2 2 2 8 4 7" xfId="13634" xr:uid="{00000000-0005-0000-0000-000042350000}"/>
    <cellStyle name="Normal 2 2 2 2 2 8 4 8" xfId="13635" xr:uid="{00000000-0005-0000-0000-000043350000}"/>
    <cellStyle name="Normal 2 2 2 2 2 8 4 9" xfId="13636" xr:uid="{00000000-0005-0000-0000-000044350000}"/>
    <cellStyle name="Normal 2 2 2 2 2 8 5" xfId="13637" xr:uid="{00000000-0005-0000-0000-000045350000}"/>
    <cellStyle name="Normal 2 2 2 2 2 8 5 10" xfId="13638" xr:uid="{00000000-0005-0000-0000-000046350000}"/>
    <cellStyle name="Normal 2 2 2 2 2 8 5 2" xfId="13639" xr:uid="{00000000-0005-0000-0000-000047350000}"/>
    <cellStyle name="Normal 2 2 2 2 2 8 5 3" xfId="13640" xr:uid="{00000000-0005-0000-0000-000048350000}"/>
    <cellStyle name="Normal 2 2 2 2 2 8 5 4" xfId="13641" xr:uid="{00000000-0005-0000-0000-000049350000}"/>
    <cellStyle name="Normal 2 2 2 2 2 8 5 5" xfId="13642" xr:uid="{00000000-0005-0000-0000-00004A350000}"/>
    <cellStyle name="Normal 2 2 2 2 2 8 5 6" xfId="13643" xr:uid="{00000000-0005-0000-0000-00004B350000}"/>
    <cellStyle name="Normal 2 2 2 2 2 8 5 7" xfId="13644" xr:uid="{00000000-0005-0000-0000-00004C350000}"/>
    <cellStyle name="Normal 2 2 2 2 2 8 5 8" xfId="13645" xr:uid="{00000000-0005-0000-0000-00004D350000}"/>
    <cellStyle name="Normal 2 2 2 2 2 8 5 9" xfId="13646" xr:uid="{00000000-0005-0000-0000-00004E350000}"/>
    <cellStyle name="Normal 2 2 2 2 2 8 6" xfId="13647" xr:uid="{00000000-0005-0000-0000-00004F350000}"/>
    <cellStyle name="Normal 2 2 2 2 2 8 7" xfId="13648" xr:uid="{00000000-0005-0000-0000-000050350000}"/>
    <cellStyle name="Normal 2 2 2 2 2 8 8" xfId="13649" xr:uid="{00000000-0005-0000-0000-000051350000}"/>
    <cellStyle name="Normal 2 2 2 2 2 8 9" xfId="13650" xr:uid="{00000000-0005-0000-0000-000052350000}"/>
    <cellStyle name="Normal 2 2 2 2 2 9" xfId="13651" xr:uid="{00000000-0005-0000-0000-000053350000}"/>
    <cellStyle name="Normal 2 2 2 2 2 9 10" xfId="13652" xr:uid="{00000000-0005-0000-0000-000054350000}"/>
    <cellStyle name="Normal 2 2 2 2 2 9 11" xfId="13653" xr:uid="{00000000-0005-0000-0000-000055350000}"/>
    <cellStyle name="Normal 2 2 2 2 2 9 12" xfId="13654" xr:uid="{00000000-0005-0000-0000-000056350000}"/>
    <cellStyle name="Normal 2 2 2 2 2 9 13" xfId="13655" xr:uid="{00000000-0005-0000-0000-000057350000}"/>
    <cellStyle name="Normal 2 2 2 2 2 9 14" xfId="13656" xr:uid="{00000000-0005-0000-0000-000058350000}"/>
    <cellStyle name="Normal 2 2 2 2 2 9 2" xfId="13657" xr:uid="{00000000-0005-0000-0000-000059350000}"/>
    <cellStyle name="Normal 2 2 2 2 2 9 2 10" xfId="13658" xr:uid="{00000000-0005-0000-0000-00005A350000}"/>
    <cellStyle name="Normal 2 2 2 2 2 9 2 2" xfId="13659" xr:uid="{00000000-0005-0000-0000-00005B350000}"/>
    <cellStyle name="Normal 2 2 2 2 2 9 2 3" xfId="13660" xr:uid="{00000000-0005-0000-0000-00005C350000}"/>
    <cellStyle name="Normal 2 2 2 2 2 9 2 4" xfId="13661" xr:uid="{00000000-0005-0000-0000-00005D350000}"/>
    <cellStyle name="Normal 2 2 2 2 2 9 2 5" xfId="13662" xr:uid="{00000000-0005-0000-0000-00005E350000}"/>
    <cellStyle name="Normal 2 2 2 2 2 9 2 6" xfId="13663" xr:uid="{00000000-0005-0000-0000-00005F350000}"/>
    <cellStyle name="Normal 2 2 2 2 2 9 2 7" xfId="13664" xr:uid="{00000000-0005-0000-0000-000060350000}"/>
    <cellStyle name="Normal 2 2 2 2 2 9 2 8" xfId="13665" xr:uid="{00000000-0005-0000-0000-000061350000}"/>
    <cellStyle name="Normal 2 2 2 2 2 9 2 9" xfId="13666" xr:uid="{00000000-0005-0000-0000-000062350000}"/>
    <cellStyle name="Normal 2 2 2 2 2 9 3" xfId="13667" xr:uid="{00000000-0005-0000-0000-000063350000}"/>
    <cellStyle name="Normal 2 2 2 2 2 9 3 10" xfId="13668" xr:uid="{00000000-0005-0000-0000-000064350000}"/>
    <cellStyle name="Normal 2 2 2 2 2 9 3 2" xfId="13669" xr:uid="{00000000-0005-0000-0000-000065350000}"/>
    <cellStyle name="Normal 2 2 2 2 2 9 3 3" xfId="13670" xr:uid="{00000000-0005-0000-0000-000066350000}"/>
    <cellStyle name="Normal 2 2 2 2 2 9 3 4" xfId="13671" xr:uid="{00000000-0005-0000-0000-000067350000}"/>
    <cellStyle name="Normal 2 2 2 2 2 9 3 5" xfId="13672" xr:uid="{00000000-0005-0000-0000-000068350000}"/>
    <cellStyle name="Normal 2 2 2 2 2 9 3 6" xfId="13673" xr:uid="{00000000-0005-0000-0000-000069350000}"/>
    <cellStyle name="Normal 2 2 2 2 2 9 3 7" xfId="13674" xr:uid="{00000000-0005-0000-0000-00006A350000}"/>
    <cellStyle name="Normal 2 2 2 2 2 9 3 8" xfId="13675" xr:uid="{00000000-0005-0000-0000-00006B350000}"/>
    <cellStyle name="Normal 2 2 2 2 2 9 3 9" xfId="13676" xr:uid="{00000000-0005-0000-0000-00006C350000}"/>
    <cellStyle name="Normal 2 2 2 2 2 9 4" xfId="13677" xr:uid="{00000000-0005-0000-0000-00006D350000}"/>
    <cellStyle name="Normal 2 2 2 2 2 9 4 10" xfId="13678" xr:uid="{00000000-0005-0000-0000-00006E350000}"/>
    <cellStyle name="Normal 2 2 2 2 2 9 4 2" xfId="13679" xr:uid="{00000000-0005-0000-0000-00006F350000}"/>
    <cellStyle name="Normal 2 2 2 2 2 9 4 3" xfId="13680" xr:uid="{00000000-0005-0000-0000-000070350000}"/>
    <cellStyle name="Normal 2 2 2 2 2 9 4 4" xfId="13681" xr:uid="{00000000-0005-0000-0000-000071350000}"/>
    <cellStyle name="Normal 2 2 2 2 2 9 4 5" xfId="13682" xr:uid="{00000000-0005-0000-0000-000072350000}"/>
    <cellStyle name="Normal 2 2 2 2 2 9 4 6" xfId="13683" xr:uid="{00000000-0005-0000-0000-000073350000}"/>
    <cellStyle name="Normal 2 2 2 2 2 9 4 7" xfId="13684" xr:uid="{00000000-0005-0000-0000-000074350000}"/>
    <cellStyle name="Normal 2 2 2 2 2 9 4 8" xfId="13685" xr:uid="{00000000-0005-0000-0000-000075350000}"/>
    <cellStyle name="Normal 2 2 2 2 2 9 4 9" xfId="13686" xr:uid="{00000000-0005-0000-0000-000076350000}"/>
    <cellStyle name="Normal 2 2 2 2 2 9 5" xfId="13687" xr:uid="{00000000-0005-0000-0000-000077350000}"/>
    <cellStyle name="Normal 2 2 2 2 2 9 5 10" xfId="13688" xr:uid="{00000000-0005-0000-0000-000078350000}"/>
    <cellStyle name="Normal 2 2 2 2 2 9 5 2" xfId="13689" xr:uid="{00000000-0005-0000-0000-000079350000}"/>
    <cellStyle name="Normal 2 2 2 2 2 9 5 3" xfId="13690" xr:uid="{00000000-0005-0000-0000-00007A350000}"/>
    <cellStyle name="Normal 2 2 2 2 2 9 5 4" xfId="13691" xr:uid="{00000000-0005-0000-0000-00007B350000}"/>
    <cellStyle name="Normal 2 2 2 2 2 9 5 5" xfId="13692" xr:uid="{00000000-0005-0000-0000-00007C350000}"/>
    <cellStyle name="Normal 2 2 2 2 2 9 5 6" xfId="13693" xr:uid="{00000000-0005-0000-0000-00007D350000}"/>
    <cellStyle name="Normal 2 2 2 2 2 9 5 7" xfId="13694" xr:uid="{00000000-0005-0000-0000-00007E350000}"/>
    <cellStyle name="Normal 2 2 2 2 2 9 5 8" xfId="13695" xr:uid="{00000000-0005-0000-0000-00007F350000}"/>
    <cellStyle name="Normal 2 2 2 2 2 9 5 9" xfId="13696" xr:uid="{00000000-0005-0000-0000-000080350000}"/>
    <cellStyle name="Normal 2 2 2 2 2 9 6" xfId="13697" xr:uid="{00000000-0005-0000-0000-000081350000}"/>
    <cellStyle name="Normal 2 2 2 2 2 9 7" xfId="13698" xr:uid="{00000000-0005-0000-0000-000082350000}"/>
    <cellStyle name="Normal 2 2 2 2 2 9 8" xfId="13699" xr:uid="{00000000-0005-0000-0000-000083350000}"/>
    <cellStyle name="Normal 2 2 2 2 2 9 9" xfId="13700" xr:uid="{00000000-0005-0000-0000-000084350000}"/>
    <cellStyle name="Normal 2 2 2 2 20" xfId="13701" xr:uid="{00000000-0005-0000-0000-000085350000}"/>
    <cellStyle name="Normal 2 2 2 2 21" xfId="13702" xr:uid="{00000000-0005-0000-0000-000086350000}"/>
    <cellStyle name="Normal 2 2 2 2 22" xfId="13703" xr:uid="{00000000-0005-0000-0000-000087350000}"/>
    <cellStyle name="Normal 2 2 2 2 23" xfId="13704" xr:uid="{00000000-0005-0000-0000-000088350000}"/>
    <cellStyle name="Normal 2 2 2 2 24" xfId="13705" xr:uid="{00000000-0005-0000-0000-000089350000}"/>
    <cellStyle name="Normal 2 2 2 2 25" xfId="13706" xr:uid="{00000000-0005-0000-0000-00008A350000}"/>
    <cellStyle name="Normal 2 2 2 2 26" xfId="13707" xr:uid="{00000000-0005-0000-0000-00008B350000}"/>
    <cellStyle name="Normal 2 2 2 2 27" xfId="13708" xr:uid="{00000000-0005-0000-0000-00008C350000}"/>
    <cellStyle name="Normal 2 2 2 2 28" xfId="13709" xr:uid="{00000000-0005-0000-0000-00008D350000}"/>
    <cellStyle name="Normal 2 2 2 2 29" xfId="13710" xr:uid="{00000000-0005-0000-0000-00008E350000}"/>
    <cellStyle name="Normal 2 2 2 2 3" xfId="13711" xr:uid="{00000000-0005-0000-0000-00008F350000}"/>
    <cellStyle name="Normal 2 2 2 2 3 2" xfId="13712" xr:uid="{00000000-0005-0000-0000-000090350000}"/>
    <cellStyle name="Normal 2 2 2 2 3 2 2" xfId="13713" xr:uid="{00000000-0005-0000-0000-000091350000}"/>
    <cellStyle name="Normal 2 2 2 2 3 3" xfId="13714" xr:uid="{00000000-0005-0000-0000-000092350000}"/>
    <cellStyle name="Normal 2 2 2 2 3 4" xfId="13715" xr:uid="{00000000-0005-0000-0000-000093350000}"/>
    <cellStyle name="Normal 2 2 2 2 3 5" xfId="13716" xr:uid="{00000000-0005-0000-0000-000094350000}"/>
    <cellStyle name="Normal 2 2 2 2 30" xfId="13717" xr:uid="{00000000-0005-0000-0000-000095350000}"/>
    <cellStyle name="Normal 2 2 2 2 31" xfId="13718" xr:uid="{00000000-0005-0000-0000-000096350000}"/>
    <cellStyle name="Normal 2 2 2 2 32" xfId="13719" xr:uid="{00000000-0005-0000-0000-000097350000}"/>
    <cellStyle name="Normal 2 2 2 2 33" xfId="13720" xr:uid="{00000000-0005-0000-0000-000098350000}"/>
    <cellStyle name="Normal 2 2 2 2 34" xfId="13721" xr:uid="{00000000-0005-0000-0000-000099350000}"/>
    <cellStyle name="Normal 2 2 2 2 35" xfId="13722" xr:uid="{00000000-0005-0000-0000-00009A350000}"/>
    <cellStyle name="Normal 2 2 2 2 36" xfId="13723" xr:uid="{00000000-0005-0000-0000-00009B350000}"/>
    <cellStyle name="Normal 2 2 2 2 37" xfId="13724" xr:uid="{00000000-0005-0000-0000-00009C350000}"/>
    <cellStyle name="Normal 2 2 2 2 38" xfId="13725" xr:uid="{00000000-0005-0000-0000-00009D350000}"/>
    <cellStyle name="Normal 2 2 2 2 39" xfId="13726" xr:uid="{00000000-0005-0000-0000-00009E350000}"/>
    <cellStyle name="Normal 2 2 2 2 4" xfId="13727" xr:uid="{00000000-0005-0000-0000-00009F350000}"/>
    <cellStyle name="Normal 2 2 2 2 4 10" xfId="13728" xr:uid="{00000000-0005-0000-0000-0000A0350000}"/>
    <cellStyle name="Normal 2 2 2 2 4 10 10" xfId="13729" xr:uid="{00000000-0005-0000-0000-0000A1350000}"/>
    <cellStyle name="Normal 2 2 2 2 4 10 11" xfId="13730" xr:uid="{00000000-0005-0000-0000-0000A2350000}"/>
    <cellStyle name="Normal 2 2 2 2 4 10 12" xfId="13731" xr:uid="{00000000-0005-0000-0000-0000A3350000}"/>
    <cellStyle name="Normal 2 2 2 2 4 10 13" xfId="13732" xr:uid="{00000000-0005-0000-0000-0000A4350000}"/>
    <cellStyle name="Normal 2 2 2 2 4 10 14" xfId="13733" xr:uid="{00000000-0005-0000-0000-0000A5350000}"/>
    <cellStyle name="Normal 2 2 2 2 4 10 2" xfId="13734" xr:uid="{00000000-0005-0000-0000-0000A6350000}"/>
    <cellStyle name="Normal 2 2 2 2 4 10 2 10" xfId="13735" xr:uid="{00000000-0005-0000-0000-0000A7350000}"/>
    <cellStyle name="Normal 2 2 2 2 4 10 2 2" xfId="13736" xr:uid="{00000000-0005-0000-0000-0000A8350000}"/>
    <cellStyle name="Normal 2 2 2 2 4 10 2 3" xfId="13737" xr:uid="{00000000-0005-0000-0000-0000A9350000}"/>
    <cellStyle name="Normal 2 2 2 2 4 10 2 4" xfId="13738" xr:uid="{00000000-0005-0000-0000-0000AA350000}"/>
    <cellStyle name="Normal 2 2 2 2 4 10 2 5" xfId="13739" xr:uid="{00000000-0005-0000-0000-0000AB350000}"/>
    <cellStyle name="Normal 2 2 2 2 4 10 2 6" xfId="13740" xr:uid="{00000000-0005-0000-0000-0000AC350000}"/>
    <cellStyle name="Normal 2 2 2 2 4 10 2 7" xfId="13741" xr:uid="{00000000-0005-0000-0000-0000AD350000}"/>
    <cellStyle name="Normal 2 2 2 2 4 10 2 8" xfId="13742" xr:uid="{00000000-0005-0000-0000-0000AE350000}"/>
    <cellStyle name="Normal 2 2 2 2 4 10 2 9" xfId="13743" xr:uid="{00000000-0005-0000-0000-0000AF350000}"/>
    <cellStyle name="Normal 2 2 2 2 4 10 3" xfId="13744" xr:uid="{00000000-0005-0000-0000-0000B0350000}"/>
    <cellStyle name="Normal 2 2 2 2 4 10 3 10" xfId="13745" xr:uid="{00000000-0005-0000-0000-0000B1350000}"/>
    <cellStyle name="Normal 2 2 2 2 4 10 3 2" xfId="13746" xr:uid="{00000000-0005-0000-0000-0000B2350000}"/>
    <cellStyle name="Normal 2 2 2 2 4 10 3 3" xfId="13747" xr:uid="{00000000-0005-0000-0000-0000B3350000}"/>
    <cellStyle name="Normal 2 2 2 2 4 10 3 4" xfId="13748" xr:uid="{00000000-0005-0000-0000-0000B4350000}"/>
    <cellStyle name="Normal 2 2 2 2 4 10 3 5" xfId="13749" xr:uid="{00000000-0005-0000-0000-0000B5350000}"/>
    <cellStyle name="Normal 2 2 2 2 4 10 3 6" xfId="13750" xr:uid="{00000000-0005-0000-0000-0000B6350000}"/>
    <cellStyle name="Normal 2 2 2 2 4 10 3 7" xfId="13751" xr:uid="{00000000-0005-0000-0000-0000B7350000}"/>
    <cellStyle name="Normal 2 2 2 2 4 10 3 8" xfId="13752" xr:uid="{00000000-0005-0000-0000-0000B8350000}"/>
    <cellStyle name="Normal 2 2 2 2 4 10 3 9" xfId="13753" xr:uid="{00000000-0005-0000-0000-0000B9350000}"/>
    <cellStyle name="Normal 2 2 2 2 4 10 4" xfId="13754" xr:uid="{00000000-0005-0000-0000-0000BA350000}"/>
    <cellStyle name="Normal 2 2 2 2 4 10 4 10" xfId="13755" xr:uid="{00000000-0005-0000-0000-0000BB350000}"/>
    <cellStyle name="Normal 2 2 2 2 4 10 4 2" xfId="13756" xr:uid="{00000000-0005-0000-0000-0000BC350000}"/>
    <cellStyle name="Normal 2 2 2 2 4 10 4 3" xfId="13757" xr:uid="{00000000-0005-0000-0000-0000BD350000}"/>
    <cellStyle name="Normal 2 2 2 2 4 10 4 4" xfId="13758" xr:uid="{00000000-0005-0000-0000-0000BE350000}"/>
    <cellStyle name="Normal 2 2 2 2 4 10 4 5" xfId="13759" xr:uid="{00000000-0005-0000-0000-0000BF350000}"/>
    <cellStyle name="Normal 2 2 2 2 4 10 4 6" xfId="13760" xr:uid="{00000000-0005-0000-0000-0000C0350000}"/>
    <cellStyle name="Normal 2 2 2 2 4 10 4 7" xfId="13761" xr:uid="{00000000-0005-0000-0000-0000C1350000}"/>
    <cellStyle name="Normal 2 2 2 2 4 10 4 8" xfId="13762" xr:uid="{00000000-0005-0000-0000-0000C2350000}"/>
    <cellStyle name="Normal 2 2 2 2 4 10 4 9" xfId="13763" xr:uid="{00000000-0005-0000-0000-0000C3350000}"/>
    <cellStyle name="Normal 2 2 2 2 4 10 5" xfId="13764" xr:uid="{00000000-0005-0000-0000-0000C4350000}"/>
    <cellStyle name="Normal 2 2 2 2 4 10 5 10" xfId="13765" xr:uid="{00000000-0005-0000-0000-0000C5350000}"/>
    <cellStyle name="Normal 2 2 2 2 4 10 5 2" xfId="13766" xr:uid="{00000000-0005-0000-0000-0000C6350000}"/>
    <cellStyle name="Normal 2 2 2 2 4 10 5 3" xfId="13767" xr:uid="{00000000-0005-0000-0000-0000C7350000}"/>
    <cellStyle name="Normal 2 2 2 2 4 10 5 4" xfId="13768" xr:uid="{00000000-0005-0000-0000-0000C8350000}"/>
    <cellStyle name="Normal 2 2 2 2 4 10 5 5" xfId="13769" xr:uid="{00000000-0005-0000-0000-0000C9350000}"/>
    <cellStyle name="Normal 2 2 2 2 4 10 5 6" xfId="13770" xr:uid="{00000000-0005-0000-0000-0000CA350000}"/>
    <cellStyle name="Normal 2 2 2 2 4 10 5 7" xfId="13771" xr:uid="{00000000-0005-0000-0000-0000CB350000}"/>
    <cellStyle name="Normal 2 2 2 2 4 10 5 8" xfId="13772" xr:uid="{00000000-0005-0000-0000-0000CC350000}"/>
    <cellStyle name="Normal 2 2 2 2 4 10 5 9" xfId="13773" xr:uid="{00000000-0005-0000-0000-0000CD350000}"/>
    <cellStyle name="Normal 2 2 2 2 4 10 6" xfId="13774" xr:uid="{00000000-0005-0000-0000-0000CE350000}"/>
    <cellStyle name="Normal 2 2 2 2 4 10 7" xfId="13775" xr:uid="{00000000-0005-0000-0000-0000CF350000}"/>
    <cellStyle name="Normal 2 2 2 2 4 10 8" xfId="13776" xr:uid="{00000000-0005-0000-0000-0000D0350000}"/>
    <cellStyle name="Normal 2 2 2 2 4 10 9" xfId="13777" xr:uid="{00000000-0005-0000-0000-0000D1350000}"/>
    <cellStyle name="Normal 2 2 2 2 4 11" xfId="13778" xr:uid="{00000000-0005-0000-0000-0000D2350000}"/>
    <cellStyle name="Normal 2 2 2 2 4 11 10" xfId="13779" xr:uid="{00000000-0005-0000-0000-0000D3350000}"/>
    <cellStyle name="Normal 2 2 2 2 4 11 11" xfId="13780" xr:uid="{00000000-0005-0000-0000-0000D4350000}"/>
    <cellStyle name="Normal 2 2 2 2 4 11 12" xfId="13781" xr:uid="{00000000-0005-0000-0000-0000D5350000}"/>
    <cellStyle name="Normal 2 2 2 2 4 11 13" xfId="13782" xr:uid="{00000000-0005-0000-0000-0000D6350000}"/>
    <cellStyle name="Normal 2 2 2 2 4 11 14" xfId="13783" xr:uid="{00000000-0005-0000-0000-0000D7350000}"/>
    <cellStyle name="Normal 2 2 2 2 4 11 2" xfId="13784" xr:uid="{00000000-0005-0000-0000-0000D8350000}"/>
    <cellStyle name="Normal 2 2 2 2 4 11 2 10" xfId="13785" xr:uid="{00000000-0005-0000-0000-0000D9350000}"/>
    <cellStyle name="Normal 2 2 2 2 4 11 2 2" xfId="13786" xr:uid="{00000000-0005-0000-0000-0000DA350000}"/>
    <cellStyle name="Normal 2 2 2 2 4 11 2 3" xfId="13787" xr:uid="{00000000-0005-0000-0000-0000DB350000}"/>
    <cellStyle name="Normal 2 2 2 2 4 11 2 4" xfId="13788" xr:uid="{00000000-0005-0000-0000-0000DC350000}"/>
    <cellStyle name="Normal 2 2 2 2 4 11 2 5" xfId="13789" xr:uid="{00000000-0005-0000-0000-0000DD350000}"/>
    <cellStyle name="Normal 2 2 2 2 4 11 2 6" xfId="13790" xr:uid="{00000000-0005-0000-0000-0000DE350000}"/>
    <cellStyle name="Normal 2 2 2 2 4 11 2 7" xfId="13791" xr:uid="{00000000-0005-0000-0000-0000DF350000}"/>
    <cellStyle name="Normal 2 2 2 2 4 11 2 8" xfId="13792" xr:uid="{00000000-0005-0000-0000-0000E0350000}"/>
    <cellStyle name="Normal 2 2 2 2 4 11 2 9" xfId="13793" xr:uid="{00000000-0005-0000-0000-0000E1350000}"/>
    <cellStyle name="Normal 2 2 2 2 4 11 3" xfId="13794" xr:uid="{00000000-0005-0000-0000-0000E2350000}"/>
    <cellStyle name="Normal 2 2 2 2 4 11 3 10" xfId="13795" xr:uid="{00000000-0005-0000-0000-0000E3350000}"/>
    <cellStyle name="Normal 2 2 2 2 4 11 3 2" xfId="13796" xr:uid="{00000000-0005-0000-0000-0000E4350000}"/>
    <cellStyle name="Normal 2 2 2 2 4 11 3 3" xfId="13797" xr:uid="{00000000-0005-0000-0000-0000E5350000}"/>
    <cellStyle name="Normal 2 2 2 2 4 11 3 4" xfId="13798" xr:uid="{00000000-0005-0000-0000-0000E6350000}"/>
    <cellStyle name="Normal 2 2 2 2 4 11 3 5" xfId="13799" xr:uid="{00000000-0005-0000-0000-0000E7350000}"/>
    <cellStyle name="Normal 2 2 2 2 4 11 3 6" xfId="13800" xr:uid="{00000000-0005-0000-0000-0000E8350000}"/>
    <cellStyle name="Normal 2 2 2 2 4 11 3 7" xfId="13801" xr:uid="{00000000-0005-0000-0000-0000E9350000}"/>
    <cellStyle name="Normal 2 2 2 2 4 11 3 8" xfId="13802" xr:uid="{00000000-0005-0000-0000-0000EA350000}"/>
    <cellStyle name="Normal 2 2 2 2 4 11 3 9" xfId="13803" xr:uid="{00000000-0005-0000-0000-0000EB350000}"/>
    <cellStyle name="Normal 2 2 2 2 4 11 4" xfId="13804" xr:uid="{00000000-0005-0000-0000-0000EC350000}"/>
    <cellStyle name="Normal 2 2 2 2 4 11 4 10" xfId="13805" xr:uid="{00000000-0005-0000-0000-0000ED350000}"/>
    <cellStyle name="Normal 2 2 2 2 4 11 4 2" xfId="13806" xr:uid="{00000000-0005-0000-0000-0000EE350000}"/>
    <cellStyle name="Normal 2 2 2 2 4 11 4 3" xfId="13807" xr:uid="{00000000-0005-0000-0000-0000EF350000}"/>
    <cellStyle name="Normal 2 2 2 2 4 11 4 4" xfId="13808" xr:uid="{00000000-0005-0000-0000-0000F0350000}"/>
    <cellStyle name="Normal 2 2 2 2 4 11 4 5" xfId="13809" xr:uid="{00000000-0005-0000-0000-0000F1350000}"/>
    <cellStyle name="Normal 2 2 2 2 4 11 4 6" xfId="13810" xr:uid="{00000000-0005-0000-0000-0000F2350000}"/>
    <cellStyle name="Normal 2 2 2 2 4 11 4 7" xfId="13811" xr:uid="{00000000-0005-0000-0000-0000F3350000}"/>
    <cellStyle name="Normal 2 2 2 2 4 11 4 8" xfId="13812" xr:uid="{00000000-0005-0000-0000-0000F4350000}"/>
    <cellStyle name="Normal 2 2 2 2 4 11 4 9" xfId="13813" xr:uid="{00000000-0005-0000-0000-0000F5350000}"/>
    <cellStyle name="Normal 2 2 2 2 4 11 5" xfId="13814" xr:uid="{00000000-0005-0000-0000-0000F6350000}"/>
    <cellStyle name="Normal 2 2 2 2 4 11 5 10" xfId="13815" xr:uid="{00000000-0005-0000-0000-0000F7350000}"/>
    <cellStyle name="Normal 2 2 2 2 4 11 5 2" xfId="13816" xr:uid="{00000000-0005-0000-0000-0000F8350000}"/>
    <cellStyle name="Normal 2 2 2 2 4 11 5 3" xfId="13817" xr:uid="{00000000-0005-0000-0000-0000F9350000}"/>
    <cellStyle name="Normal 2 2 2 2 4 11 5 4" xfId="13818" xr:uid="{00000000-0005-0000-0000-0000FA350000}"/>
    <cellStyle name="Normal 2 2 2 2 4 11 5 5" xfId="13819" xr:uid="{00000000-0005-0000-0000-0000FB350000}"/>
    <cellStyle name="Normal 2 2 2 2 4 11 5 6" xfId="13820" xr:uid="{00000000-0005-0000-0000-0000FC350000}"/>
    <cellStyle name="Normal 2 2 2 2 4 11 5 7" xfId="13821" xr:uid="{00000000-0005-0000-0000-0000FD350000}"/>
    <cellStyle name="Normal 2 2 2 2 4 11 5 8" xfId="13822" xr:uid="{00000000-0005-0000-0000-0000FE350000}"/>
    <cellStyle name="Normal 2 2 2 2 4 11 5 9" xfId="13823" xr:uid="{00000000-0005-0000-0000-0000FF350000}"/>
    <cellStyle name="Normal 2 2 2 2 4 11 6" xfId="13824" xr:uid="{00000000-0005-0000-0000-000000360000}"/>
    <cellStyle name="Normal 2 2 2 2 4 11 7" xfId="13825" xr:uid="{00000000-0005-0000-0000-000001360000}"/>
    <cellStyle name="Normal 2 2 2 2 4 11 8" xfId="13826" xr:uid="{00000000-0005-0000-0000-000002360000}"/>
    <cellStyle name="Normal 2 2 2 2 4 11 9" xfId="13827" xr:uid="{00000000-0005-0000-0000-000003360000}"/>
    <cellStyle name="Normal 2 2 2 2 4 12" xfId="13828" xr:uid="{00000000-0005-0000-0000-000004360000}"/>
    <cellStyle name="Normal 2 2 2 2 4 12 10" xfId="13829" xr:uid="{00000000-0005-0000-0000-000005360000}"/>
    <cellStyle name="Normal 2 2 2 2 4 12 11" xfId="13830" xr:uid="{00000000-0005-0000-0000-000006360000}"/>
    <cellStyle name="Normal 2 2 2 2 4 12 12" xfId="13831" xr:uid="{00000000-0005-0000-0000-000007360000}"/>
    <cellStyle name="Normal 2 2 2 2 4 12 13" xfId="13832" xr:uid="{00000000-0005-0000-0000-000008360000}"/>
    <cellStyle name="Normal 2 2 2 2 4 12 14" xfId="13833" xr:uid="{00000000-0005-0000-0000-000009360000}"/>
    <cellStyle name="Normal 2 2 2 2 4 12 2" xfId="13834" xr:uid="{00000000-0005-0000-0000-00000A360000}"/>
    <cellStyle name="Normal 2 2 2 2 4 12 2 10" xfId="13835" xr:uid="{00000000-0005-0000-0000-00000B360000}"/>
    <cellStyle name="Normal 2 2 2 2 4 12 2 2" xfId="13836" xr:uid="{00000000-0005-0000-0000-00000C360000}"/>
    <cellStyle name="Normal 2 2 2 2 4 12 2 3" xfId="13837" xr:uid="{00000000-0005-0000-0000-00000D360000}"/>
    <cellStyle name="Normal 2 2 2 2 4 12 2 4" xfId="13838" xr:uid="{00000000-0005-0000-0000-00000E360000}"/>
    <cellStyle name="Normal 2 2 2 2 4 12 2 5" xfId="13839" xr:uid="{00000000-0005-0000-0000-00000F360000}"/>
    <cellStyle name="Normal 2 2 2 2 4 12 2 6" xfId="13840" xr:uid="{00000000-0005-0000-0000-000010360000}"/>
    <cellStyle name="Normal 2 2 2 2 4 12 2 7" xfId="13841" xr:uid="{00000000-0005-0000-0000-000011360000}"/>
    <cellStyle name="Normal 2 2 2 2 4 12 2 8" xfId="13842" xr:uid="{00000000-0005-0000-0000-000012360000}"/>
    <cellStyle name="Normal 2 2 2 2 4 12 2 9" xfId="13843" xr:uid="{00000000-0005-0000-0000-000013360000}"/>
    <cellStyle name="Normal 2 2 2 2 4 12 3" xfId="13844" xr:uid="{00000000-0005-0000-0000-000014360000}"/>
    <cellStyle name="Normal 2 2 2 2 4 12 3 10" xfId="13845" xr:uid="{00000000-0005-0000-0000-000015360000}"/>
    <cellStyle name="Normal 2 2 2 2 4 12 3 2" xfId="13846" xr:uid="{00000000-0005-0000-0000-000016360000}"/>
    <cellStyle name="Normal 2 2 2 2 4 12 3 3" xfId="13847" xr:uid="{00000000-0005-0000-0000-000017360000}"/>
    <cellStyle name="Normal 2 2 2 2 4 12 3 4" xfId="13848" xr:uid="{00000000-0005-0000-0000-000018360000}"/>
    <cellStyle name="Normal 2 2 2 2 4 12 3 5" xfId="13849" xr:uid="{00000000-0005-0000-0000-000019360000}"/>
    <cellStyle name="Normal 2 2 2 2 4 12 3 6" xfId="13850" xr:uid="{00000000-0005-0000-0000-00001A360000}"/>
    <cellStyle name="Normal 2 2 2 2 4 12 3 7" xfId="13851" xr:uid="{00000000-0005-0000-0000-00001B360000}"/>
    <cellStyle name="Normal 2 2 2 2 4 12 3 8" xfId="13852" xr:uid="{00000000-0005-0000-0000-00001C360000}"/>
    <cellStyle name="Normal 2 2 2 2 4 12 3 9" xfId="13853" xr:uid="{00000000-0005-0000-0000-00001D360000}"/>
    <cellStyle name="Normal 2 2 2 2 4 12 4" xfId="13854" xr:uid="{00000000-0005-0000-0000-00001E360000}"/>
    <cellStyle name="Normal 2 2 2 2 4 12 4 10" xfId="13855" xr:uid="{00000000-0005-0000-0000-00001F360000}"/>
    <cellStyle name="Normal 2 2 2 2 4 12 4 2" xfId="13856" xr:uid="{00000000-0005-0000-0000-000020360000}"/>
    <cellStyle name="Normal 2 2 2 2 4 12 4 3" xfId="13857" xr:uid="{00000000-0005-0000-0000-000021360000}"/>
    <cellStyle name="Normal 2 2 2 2 4 12 4 4" xfId="13858" xr:uid="{00000000-0005-0000-0000-000022360000}"/>
    <cellStyle name="Normal 2 2 2 2 4 12 4 5" xfId="13859" xr:uid="{00000000-0005-0000-0000-000023360000}"/>
    <cellStyle name="Normal 2 2 2 2 4 12 4 6" xfId="13860" xr:uid="{00000000-0005-0000-0000-000024360000}"/>
    <cellStyle name="Normal 2 2 2 2 4 12 4 7" xfId="13861" xr:uid="{00000000-0005-0000-0000-000025360000}"/>
    <cellStyle name="Normal 2 2 2 2 4 12 4 8" xfId="13862" xr:uid="{00000000-0005-0000-0000-000026360000}"/>
    <cellStyle name="Normal 2 2 2 2 4 12 4 9" xfId="13863" xr:uid="{00000000-0005-0000-0000-000027360000}"/>
    <cellStyle name="Normal 2 2 2 2 4 12 5" xfId="13864" xr:uid="{00000000-0005-0000-0000-000028360000}"/>
    <cellStyle name="Normal 2 2 2 2 4 12 5 10" xfId="13865" xr:uid="{00000000-0005-0000-0000-000029360000}"/>
    <cellStyle name="Normal 2 2 2 2 4 12 5 2" xfId="13866" xr:uid="{00000000-0005-0000-0000-00002A360000}"/>
    <cellStyle name="Normal 2 2 2 2 4 12 5 3" xfId="13867" xr:uid="{00000000-0005-0000-0000-00002B360000}"/>
    <cellStyle name="Normal 2 2 2 2 4 12 5 4" xfId="13868" xr:uid="{00000000-0005-0000-0000-00002C360000}"/>
    <cellStyle name="Normal 2 2 2 2 4 12 5 5" xfId="13869" xr:uid="{00000000-0005-0000-0000-00002D360000}"/>
    <cellStyle name="Normal 2 2 2 2 4 12 5 6" xfId="13870" xr:uid="{00000000-0005-0000-0000-00002E360000}"/>
    <cellStyle name="Normal 2 2 2 2 4 12 5 7" xfId="13871" xr:uid="{00000000-0005-0000-0000-00002F360000}"/>
    <cellStyle name="Normal 2 2 2 2 4 12 5 8" xfId="13872" xr:uid="{00000000-0005-0000-0000-000030360000}"/>
    <cellStyle name="Normal 2 2 2 2 4 12 5 9" xfId="13873" xr:uid="{00000000-0005-0000-0000-000031360000}"/>
    <cellStyle name="Normal 2 2 2 2 4 12 6" xfId="13874" xr:uid="{00000000-0005-0000-0000-000032360000}"/>
    <cellStyle name="Normal 2 2 2 2 4 12 7" xfId="13875" xr:uid="{00000000-0005-0000-0000-000033360000}"/>
    <cellStyle name="Normal 2 2 2 2 4 12 8" xfId="13876" xr:uid="{00000000-0005-0000-0000-000034360000}"/>
    <cellStyle name="Normal 2 2 2 2 4 12 9" xfId="13877" xr:uid="{00000000-0005-0000-0000-000035360000}"/>
    <cellStyle name="Normal 2 2 2 2 4 13" xfId="13878" xr:uid="{00000000-0005-0000-0000-000036360000}"/>
    <cellStyle name="Normal 2 2 2 2 4 13 10" xfId="13879" xr:uid="{00000000-0005-0000-0000-000037360000}"/>
    <cellStyle name="Normal 2 2 2 2 4 13 11" xfId="13880" xr:uid="{00000000-0005-0000-0000-000038360000}"/>
    <cellStyle name="Normal 2 2 2 2 4 13 12" xfId="13881" xr:uid="{00000000-0005-0000-0000-000039360000}"/>
    <cellStyle name="Normal 2 2 2 2 4 13 13" xfId="13882" xr:uid="{00000000-0005-0000-0000-00003A360000}"/>
    <cellStyle name="Normal 2 2 2 2 4 13 14" xfId="13883" xr:uid="{00000000-0005-0000-0000-00003B360000}"/>
    <cellStyle name="Normal 2 2 2 2 4 13 2" xfId="13884" xr:uid="{00000000-0005-0000-0000-00003C360000}"/>
    <cellStyle name="Normal 2 2 2 2 4 13 2 10" xfId="13885" xr:uid="{00000000-0005-0000-0000-00003D360000}"/>
    <cellStyle name="Normal 2 2 2 2 4 13 2 2" xfId="13886" xr:uid="{00000000-0005-0000-0000-00003E360000}"/>
    <cellStyle name="Normal 2 2 2 2 4 13 2 3" xfId="13887" xr:uid="{00000000-0005-0000-0000-00003F360000}"/>
    <cellStyle name="Normal 2 2 2 2 4 13 2 4" xfId="13888" xr:uid="{00000000-0005-0000-0000-000040360000}"/>
    <cellStyle name="Normal 2 2 2 2 4 13 2 5" xfId="13889" xr:uid="{00000000-0005-0000-0000-000041360000}"/>
    <cellStyle name="Normal 2 2 2 2 4 13 2 6" xfId="13890" xr:uid="{00000000-0005-0000-0000-000042360000}"/>
    <cellStyle name="Normal 2 2 2 2 4 13 2 7" xfId="13891" xr:uid="{00000000-0005-0000-0000-000043360000}"/>
    <cellStyle name="Normal 2 2 2 2 4 13 2 8" xfId="13892" xr:uid="{00000000-0005-0000-0000-000044360000}"/>
    <cellStyle name="Normal 2 2 2 2 4 13 2 9" xfId="13893" xr:uid="{00000000-0005-0000-0000-000045360000}"/>
    <cellStyle name="Normal 2 2 2 2 4 13 3" xfId="13894" xr:uid="{00000000-0005-0000-0000-000046360000}"/>
    <cellStyle name="Normal 2 2 2 2 4 13 3 10" xfId="13895" xr:uid="{00000000-0005-0000-0000-000047360000}"/>
    <cellStyle name="Normal 2 2 2 2 4 13 3 2" xfId="13896" xr:uid="{00000000-0005-0000-0000-000048360000}"/>
    <cellStyle name="Normal 2 2 2 2 4 13 3 3" xfId="13897" xr:uid="{00000000-0005-0000-0000-000049360000}"/>
    <cellStyle name="Normal 2 2 2 2 4 13 3 4" xfId="13898" xr:uid="{00000000-0005-0000-0000-00004A360000}"/>
    <cellStyle name="Normal 2 2 2 2 4 13 3 5" xfId="13899" xr:uid="{00000000-0005-0000-0000-00004B360000}"/>
    <cellStyle name="Normal 2 2 2 2 4 13 3 6" xfId="13900" xr:uid="{00000000-0005-0000-0000-00004C360000}"/>
    <cellStyle name="Normal 2 2 2 2 4 13 3 7" xfId="13901" xr:uid="{00000000-0005-0000-0000-00004D360000}"/>
    <cellStyle name="Normal 2 2 2 2 4 13 3 8" xfId="13902" xr:uid="{00000000-0005-0000-0000-00004E360000}"/>
    <cellStyle name="Normal 2 2 2 2 4 13 3 9" xfId="13903" xr:uid="{00000000-0005-0000-0000-00004F360000}"/>
    <cellStyle name="Normal 2 2 2 2 4 13 4" xfId="13904" xr:uid="{00000000-0005-0000-0000-000050360000}"/>
    <cellStyle name="Normal 2 2 2 2 4 13 4 10" xfId="13905" xr:uid="{00000000-0005-0000-0000-000051360000}"/>
    <cellStyle name="Normal 2 2 2 2 4 13 4 2" xfId="13906" xr:uid="{00000000-0005-0000-0000-000052360000}"/>
    <cellStyle name="Normal 2 2 2 2 4 13 4 3" xfId="13907" xr:uid="{00000000-0005-0000-0000-000053360000}"/>
    <cellStyle name="Normal 2 2 2 2 4 13 4 4" xfId="13908" xr:uid="{00000000-0005-0000-0000-000054360000}"/>
    <cellStyle name="Normal 2 2 2 2 4 13 4 5" xfId="13909" xr:uid="{00000000-0005-0000-0000-000055360000}"/>
    <cellStyle name="Normal 2 2 2 2 4 13 4 6" xfId="13910" xr:uid="{00000000-0005-0000-0000-000056360000}"/>
    <cellStyle name="Normal 2 2 2 2 4 13 4 7" xfId="13911" xr:uid="{00000000-0005-0000-0000-000057360000}"/>
    <cellStyle name="Normal 2 2 2 2 4 13 4 8" xfId="13912" xr:uid="{00000000-0005-0000-0000-000058360000}"/>
    <cellStyle name="Normal 2 2 2 2 4 13 4 9" xfId="13913" xr:uid="{00000000-0005-0000-0000-000059360000}"/>
    <cellStyle name="Normal 2 2 2 2 4 13 5" xfId="13914" xr:uid="{00000000-0005-0000-0000-00005A360000}"/>
    <cellStyle name="Normal 2 2 2 2 4 13 5 10" xfId="13915" xr:uid="{00000000-0005-0000-0000-00005B360000}"/>
    <cellStyle name="Normal 2 2 2 2 4 13 5 2" xfId="13916" xr:uid="{00000000-0005-0000-0000-00005C360000}"/>
    <cellStyle name="Normal 2 2 2 2 4 13 5 3" xfId="13917" xr:uid="{00000000-0005-0000-0000-00005D360000}"/>
    <cellStyle name="Normal 2 2 2 2 4 13 5 4" xfId="13918" xr:uid="{00000000-0005-0000-0000-00005E360000}"/>
    <cellStyle name="Normal 2 2 2 2 4 13 5 5" xfId="13919" xr:uid="{00000000-0005-0000-0000-00005F360000}"/>
    <cellStyle name="Normal 2 2 2 2 4 13 5 6" xfId="13920" xr:uid="{00000000-0005-0000-0000-000060360000}"/>
    <cellStyle name="Normal 2 2 2 2 4 13 5 7" xfId="13921" xr:uid="{00000000-0005-0000-0000-000061360000}"/>
    <cellStyle name="Normal 2 2 2 2 4 13 5 8" xfId="13922" xr:uid="{00000000-0005-0000-0000-000062360000}"/>
    <cellStyle name="Normal 2 2 2 2 4 13 5 9" xfId="13923" xr:uid="{00000000-0005-0000-0000-000063360000}"/>
    <cellStyle name="Normal 2 2 2 2 4 13 6" xfId="13924" xr:uid="{00000000-0005-0000-0000-000064360000}"/>
    <cellStyle name="Normal 2 2 2 2 4 13 7" xfId="13925" xr:uid="{00000000-0005-0000-0000-000065360000}"/>
    <cellStyle name="Normal 2 2 2 2 4 13 8" xfId="13926" xr:uid="{00000000-0005-0000-0000-000066360000}"/>
    <cellStyle name="Normal 2 2 2 2 4 13 9" xfId="13927" xr:uid="{00000000-0005-0000-0000-000067360000}"/>
    <cellStyle name="Normal 2 2 2 2 4 14" xfId="13928" xr:uid="{00000000-0005-0000-0000-000068360000}"/>
    <cellStyle name="Normal 2 2 2 2 4 14 10" xfId="13929" xr:uid="{00000000-0005-0000-0000-000069360000}"/>
    <cellStyle name="Normal 2 2 2 2 4 14 11" xfId="13930" xr:uid="{00000000-0005-0000-0000-00006A360000}"/>
    <cellStyle name="Normal 2 2 2 2 4 14 12" xfId="13931" xr:uid="{00000000-0005-0000-0000-00006B360000}"/>
    <cellStyle name="Normal 2 2 2 2 4 14 13" xfId="13932" xr:uid="{00000000-0005-0000-0000-00006C360000}"/>
    <cellStyle name="Normal 2 2 2 2 4 14 14" xfId="13933" xr:uid="{00000000-0005-0000-0000-00006D360000}"/>
    <cellStyle name="Normal 2 2 2 2 4 14 2" xfId="13934" xr:uid="{00000000-0005-0000-0000-00006E360000}"/>
    <cellStyle name="Normal 2 2 2 2 4 14 2 10" xfId="13935" xr:uid="{00000000-0005-0000-0000-00006F360000}"/>
    <cellStyle name="Normal 2 2 2 2 4 14 2 2" xfId="13936" xr:uid="{00000000-0005-0000-0000-000070360000}"/>
    <cellStyle name="Normal 2 2 2 2 4 14 2 3" xfId="13937" xr:uid="{00000000-0005-0000-0000-000071360000}"/>
    <cellStyle name="Normal 2 2 2 2 4 14 2 4" xfId="13938" xr:uid="{00000000-0005-0000-0000-000072360000}"/>
    <cellStyle name="Normal 2 2 2 2 4 14 2 5" xfId="13939" xr:uid="{00000000-0005-0000-0000-000073360000}"/>
    <cellStyle name="Normal 2 2 2 2 4 14 2 6" xfId="13940" xr:uid="{00000000-0005-0000-0000-000074360000}"/>
    <cellStyle name="Normal 2 2 2 2 4 14 2 7" xfId="13941" xr:uid="{00000000-0005-0000-0000-000075360000}"/>
    <cellStyle name="Normal 2 2 2 2 4 14 2 8" xfId="13942" xr:uid="{00000000-0005-0000-0000-000076360000}"/>
    <cellStyle name="Normal 2 2 2 2 4 14 2 9" xfId="13943" xr:uid="{00000000-0005-0000-0000-000077360000}"/>
    <cellStyle name="Normal 2 2 2 2 4 14 3" xfId="13944" xr:uid="{00000000-0005-0000-0000-000078360000}"/>
    <cellStyle name="Normal 2 2 2 2 4 14 3 10" xfId="13945" xr:uid="{00000000-0005-0000-0000-000079360000}"/>
    <cellStyle name="Normal 2 2 2 2 4 14 3 2" xfId="13946" xr:uid="{00000000-0005-0000-0000-00007A360000}"/>
    <cellStyle name="Normal 2 2 2 2 4 14 3 3" xfId="13947" xr:uid="{00000000-0005-0000-0000-00007B360000}"/>
    <cellStyle name="Normal 2 2 2 2 4 14 3 4" xfId="13948" xr:uid="{00000000-0005-0000-0000-00007C360000}"/>
    <cellStyle name="Normal 2 2 2 2 4 14 3 5" xfId="13949" xr:uid="{00000000-0005-0000-0000-00007D360000}"/>
    <cellStyle name="Normal 2 2 2 2 4 14 3 6" xfId="13950" xr:uid="{00000000-0005-0000-0000-00007E360000}"/>
    <cellStyle name="Normal 2 2 2 2 4 14 3 7" xfId="13951" xr:uid="{00000000-0005-0000-0000-00007F360000}"/>
    <cellStyle name="Normal 2 2 2 2 4 14 3 8" xfId="13952" xr:uid="{00000000-0005-0000-0000-000080360000}"/>
    <cellStyle name="Normal 2 2 2 2 4 14 3 9" xfId="13953" xr:uid="{00000000-0005-0000-0000-000081360000}"/>
    <cellStyle name="Normal 2 2 2 2 4 14 4" xfId="13954" xr:uid="{00000000-0005-0000-0000-000082360000}"/>
    <cellStyle name="Normal 2 2 2 2 4 14 4 10" xfId="13955" xr:uid="{00000000-0005-0000-0000-000083360000}"/>
    <cellStyle name="Normal 2 2 2 2 4 14 4 2" xfId="13956" xr:uid="{00000000-0005-0000-0000-000084360000}"/>
    <cellStyle name="Normal 2 2 2 2 4 14 4 3" xfId="13957" xr:uid="{00000000-0005-0000-0000-000085360000}"/>
    <cellStyle name="Normal 2 2 2 2 4 14 4 4" xfId="13958" xr:uid="{00000000-0005-0000-0000-000086360000}"/>
    <cellStyle name="Normal 2 2 2 2 4 14 4 5" xfId="13959" xr:uid="{00000000-0005-0000-0000-000087360000}"/>
    <cellStyle name="Normal 2 2 2 2 4 14 4 6" xfId="13960" xr:uid="{00000000-0005-0000-0000-000088360000}"/>
    <cellStyle name="Normal 2 2 2 2 4 14 4 7" xfId="13961" xr:uid="{00000000-0005-0000-0000-000089360000}"/>
    <cellStyle name="Normal 2 2 2 2 4 14 4 8" xfId="13962" xr:uid="{00000000-0005-0000-0000-00008A360000}"/>
    <cellStyle name="Normal 2 2 2 2 4 14 4 9" xfId="13963" xr:uid="{00000000-0005-0000-0000-00008B360000}"/>
    <cellStyle name="Normal 2 2 2 2 4 14 5" xfId="13964" xr:uid="{00000000-0005-0000-0000-00008C360000}"/>
    <cellStyle name="Normal 2 2 2 2 4 14 5 10" xfId="13965" xr:uid="{00000000-0005-0000-0000-00008D360000}"/>
    <cellStyle name="Normal 2 2 2 2 4 14 5 2" xfId="13966" xr:uid="{00000000-0005-0000-0000-00008E360000}"/>
    <cellStyle name="Normal 2 2 2 2 4 14 5 3" xfId="13967" xr:uid="{00000000-0005-0000-0000-00008F360000}"/>
    <cellStyle name="Normal 2 2 2 2 4 14 5 4" xfId="13968" xr:uid="{00000000-0005-0000-0000-000090360000}"/>
    <cellStyle name="Normal 2 2 2 2 4 14 5 5" xfId="13969" xr:uid="{00000000-0005-0000-0000-000091360000}"/>
    <cellStyle name="Normal 2 2 2 2 4 14 5 6" xfId="13970" xr:uid="{00000000-0005-0000-0000-000092360000}"/>
    <cellStyle name="Normal 2 2 2 2 4 14 5 7" xfId="13971" xr:uid="{00000000-0005-0000-0000-000093360000}"/>
    <cellStyle name="Normal 2 2 2 2 4 14 5 8" xfId="13972" xr:uid="{00000000-0005-0000-0000-000094360000}"/>
    <cellStyle name="Normal 2 2 2 2 4 14 5 9" xfId="13973" xr:uid="{00000000-0005-0000-0000-000095360000}"/>
    <cellStyle name="Normal 2 2 2 2 4 14 6" xfId="13974" xr:uid="{00000000-0005-0000-0000-000096360000}"/>
    <cellStyle name="Normal 2 2 2 2 4 14 7" xfId="13975" xr:uid="{00000000-0005-0000-0000-000097360000}"/>
    <cellStyle name="Normal 2 2 2 2 4 14 8" xfId="13976" xr:uid="{00000000-0005-0000-0000-000098360000}"/>
    <cellStyle name="Normal 2 2 2 2 4 14 9" xfId="13977" xr:uid="{00000000-0005-0000-0000-000099360000}"/>
    <cellStyle name="Normal 2 2 2 2 4 15" xfId="13978" xr:uid="{00000000-0005-0000-0000-00009A360000}"/>
    <cellStyle name="Normal 2 2 2 2 4 15 10" xfId="13979" xr:uid="{00000000-0005-0000-0000-00009B360000}"/>
    <cellStyle name="Normal 2 2 2 2 4 15 11" xfId="13980" xr:uid="{00000000-0005-0000-0000-00009C360000}"/>
    <cellStyle name="Normal 2 2 2 2 4 15 12" xfId="13981" xr:uid="{00000000-0005-0000-0000-00009D360000}"/>
    <cellStyle name="Normal 2 2 2 2 4 15 13" xfId="13982" xr:uid="{00000000-0005-0000-0000-00009E360000}"/>
    <cellStyle name="Normal 2 2 2 2 4 15 14" xfId="13983" xr:uid="{00000000-0005-0000-0000-00009F360000}"/>
    <cellStyle name="Normal 2 2 2 2 4 15 2" xfId="13984" xr:uid="{00000000-0005-0000-0000-0000A0360000}"/>
    <cellStyle name="Normal 2 2 2 2 4 15 2 10" xfId="13985" xr:uid="{00000000-0005-0000-0000-0000A1360000}"/>
    <cellStyle name="Normal 2 2 2 2 4 15 2 2" xfId="13986" xr:uid="{00000000-0005-0000-0000-0000A2360000}"/>
    <cellStyle name="Normal 2 2 2 2 4 15 2 3" xfId="13987" xr:uid="{00000000-0005-0000-0000-0000A3360000}"/>
    <cellStyle name="Normal 2 2 2 2 4 15 2 4" xfId="13988" xr:uid="{00000000-0005-0000-0000-0000A4360000}"/>
    <cellStyle name="Normal 2 2 2 2 4 15 2 5" xfId="13989" xr:uid="{00000000-0005-0000-0000-0000A5360000}"/>
    <cellStyle name="Normal 2 2 2 2 4 15 2 6" xfId="13990" xr:uid="{00000000-0005-0000-0000-0000A6360000}"/>
    <cellStyle name="Normal 2 2 2 2 4 15 2 7" xfId="13991" xr:uid="{00000000-0005-0000-0000-0000A7360000}"/>
    <cellStyle name="Normal 2 2 2 2 4 15 2 8" xfId="13992" xr:uid="{00000000-0005-0000-0000-0000A8360000}"/>
    <cellStyle name="Normal 2 2 2 2 4 15 2 9" xfId="13993" xr:uid="{00000000-0005-0000-0000-0000A9360000}"/>
    <cellStyle name="Normal 2 2 2 2 4 15 3" xfId="13994" xr:uid="{00000000-0005-0000-0000-0000AA360000}"/>
    <cellStyle name="Normal 2 2 2 2 4 15 3 10" xfId="13995" xr:uid="{00000000-0005-0000-0000-0000AB360000}"/>
    <cellStyle name="Normal 2 2 2 2 4 15 3 2" xfId="13996" xr:uid="{00000000-0005-0000-0000-0000AC360000}"/>
    <cellStyle name="Normal 2 2 2 2 4 15 3 3" xfId="13997" xr:uid="{00000000-0005-0000-0000-0000AD360000}"/>
    <cellStyle name="Normal 2 2 2 2 4 15 3 4" xfId="13998" xr:uid="{00000000-0005-0000-0000-0000AE360000}"/>
    <cellStyle name="Normal 2 2 2 2 4 15 3 5" xfId="13999" xr:uid="{00000000-0005-0000-0000-0000AF360000}"/>
    <cellStyle name="Normal 2 2 2 2 4 15 3 6" xfId="14000" xr:uid="{00000000-0005-0000-0000-0000B0360000}"/>
    <cellStyle name="Normal 2 2 2 2 4 15 3 7" xfId="14001" xr:uid="{00000000-0005-0000-0000-0000B1360000}"/>
    <cellStyle name="Normal 2 2 2 2 4 15 3 8" xfId="14002" xr:uid="{00000000-0005-0000-0000-0000B2360000}"/>
    <cellStyle name="Normal 2 2 2 2 4 15 3 9" xfId="14003" xr:uid="{00000000-0005-0000-0000-0000B3360000}"/>
    <cellStyle name="Normal 2 2 2 2 4 15 4" xfId="14004" xr:uid="{00000000-0005-0000-0000-0000B4360000}"/>
    <cellStyle name="Normal 2 2 2 2 4 15 4 10" xfId="14005" xr:uid="{00000000-0005-0000-0000-0000B5360000}"/>
    <cellStyle name="Normal 2 2 2 2 4 15 4 2" xfId="14006" xr:uid="{00000000-0005-0000-0000-0000B6360000}"/>
    <cellStyle name="Normal 2 2 2 2 4 15 4 3" xfId="14007" xr:uid="{00000000-0005-0000-0000-0000B7360000}"/>
    <cellStyle name="Normal 2 2 2 2 4 15 4 4" xfId="14008" xr:uid="{00000000-0005-0000-0000-0000B8360000}"/>
    <cellStyle name="Normal 2 2 2 2 4 15 4 5" xfId="14009" xr:uid="{00000000-0005-0000-0000-0000B9360000}"/>
    <cellStyle name="Normal 2 2 2 2 4 15 4 6" xfId="14010" xr:uid="{00000000-0005-0000-0000-0000BA360000}"/>
    <cellStyle name="Normal 2 2 2 2 4 15 4 7" xfId="14011" xr:uid="{00000000-0005-0000-0000-0000BB360000}"/>
    <cellStyle name="Normal 2 2 2 2 4 15 4 8" xfId="14012" xr:uid="{00000000-0005-0000-0000-0000BC360000}"/>
    <cellStyle name="Normal 2 2 2 2 4 15 4 9" xfId="14013" xr:uid="{00000000-0005-0000-0000-0000BD360000}"/>
    <cellStyle name="Normal 2 2 2 2 4 15 5" xfId="14014" xr:uid="{00000000-0005-0000-0000-0000BE360000}"/>
    <cellStyle name="Normal 2 2 2 2 4 15 5 10" xfId="14015" xr:uid="{00000000-0005-0000-0000-0000BF360000}"/>
    <cellStyle name="Normal 2 2 2 2 4 15 5 2" xfId="14016" xr:uid="{00000000-0005-0000-0000-0000C0360000}"/>
    <cellStyle name="Normal 2 2 2 2 4 15 5 3" xfId="14017" xr:uid="{00000000-0005-0000-0000-0000C1360000}"/>
    <cellStyle name="Normal 2 2 2 2 4 15 5 4" xfId="14018" xr:uid="{00000000-0005-0000-0000-0000C2360000}"/>
    <cellStyle name="Normal 2 2 2 2 4 15 5 5" xfId="14019" xr:uid="{00000000-0005-0000-0000-0000C3360000}"/>
    <cellStyle name="Normal 2 2 2 2 4 15 5 6" xfId="14020" xr:uid="{00000000-0005-0000-0000-0000C4360000}"/>
    <cellStyle name="Normal 2 2 2 2 4 15 5 7" xfId="14021" xr:uid="{00000000-0005-0000-0000-0000C5360000}"/>
    <cellStyle name="Normal 2 2 2 2 4 15 5 8" xfId="14022" xr:uid="{00000000-0005-0000-0000-0000C6360000}"/>
    <cellStyle name="Normal 2 2 2 2 4 15 5 9" xfId="14023" xr:uid="{00000000-0005-0000-0000-0000C7360000}"/>
    <cellStyle name="Normal 2 2 2 2 4 15 6" xfId="14024" xr:uid="{00000000-0005-0000-0000-0000C8360000}"/>
    <cellStyle name="Normal 2 2 2 2 4 15 7" xfId="14025" xr:uid="{00000000-0005-0000-0000-0000C9360000}"/>
    <cellStyle name="Normal 2 2 2 2 4 15 8" xfId="14026" xr:uid="{00000000-0005-0000-0000-0000CA360000}"/>
    <cellStyle name="Normal 2 2 2 2 4 15 9" xfId="14027" xr:uid="{00000000-0005-0000-0000-0000CB360000}"/>
    <cellStyle name="Normal 2 2 2 2 4 16" xfId="14028" xr:uid="{00000000-0005-0000-0000-0000CC360000}"/>
    <cellStyle name="Normal 2 2 2 2 4 16 10" xfId="14029" xr:uid="{00000000-0005-0000-0000-0000CD360000}"/>
    <cellStyle name="Normal 2 2 2 2 4 16 11" xfId="14030" xr:uid="{00000000-0005-0000-0000-0000CE360000}"/>
    <cellStyle name="Normal 2 2 2 2 4 16 12" xfId="14031" xr:uid="{00000000-0005-0000-0000-0000CF360000}"/>
    <cellStyle name="Normal 2 2 2 2 4 16 13" xfId="14032" xr:uid="{00000000-0005-0000-0000-0000D0360000}"/>
    <cellStyle name="Normal 2 2 2 2 4 16 14" xfId="14033" xr:uid="{00000000-0005-0000-0000-0000D1360000}"/>
    <cellStyle name="Normal 2 2 2 2 4 16 2" xfId="14034" xr:uid="{00000000-0005-0000-0000-0000D2360000}"/>
    <cellStyle name="Normal 2 2 2 2 4 16 2 10" xfId="14035" xr:uid="{00000000-0005-0000-0000-0000D3360000}"/>
    <cellStyle name="Normal 2 2 2 2 4 16 2 2" xfId="14036" xr:uid="{00000000-0005-0000-0000-0000D4360000}"/>
    <cellStyle name="Normal 2 2 2 2 4 16 2 3" xfId="14037" xr:uid="{00000000-0005-0000-0000-0000D5360000}"/>
    <cellStyle name="Normal 2 2 2 2 4 16 2 4" xfId="14038" xr:uid="{00000000-0005-0000-0000-0000D6360000}"/>
    <cellStyle name="Normal 2 2 2 2 4 16 2 5" xfId="14039" xr:uid="{00000000-0005-0000-0000-0000D7360000}"/>
    <cellStyle name="Normal 2 2 2 2 4 16 2 6" xfId="14040" xr:uid="{00000000-0005-0000-0000-0000D8360000}"/>
    <cellStyle name="Normal 2 2 2 2 4 16 2 7" xfId="14041" xr:uid="{00000000-0005-0000-0000-0000D9360000}"/>
    <cellStyle name="Normal 2 2 2 2 4 16 2 8" xfId="14042" xr:uid="{00000000-0005-0000-0000-0000DA360000}"/>
    <cellStyle name="Normal 2 2 2 2 4 16 2 9" xfId="14043" xr:uid="{00000000-0005-0000-0000-0000DB360000}"/>
    <cellStyle name="Normal 2 2 2 2 4 16 3" xfId="14044" xr:uid="{00000000-0005-0000-0000-0000DC360000}"/>
    <cellStyle name="Normal 2 2 2 2 4 16 3 10" xfId="14045" xr:uid="{00000000-0005-0000-0000-0000DD360000}"/>
    <cellStyle name="Normal 2 2 2 2 4 16 3 2" xfId="14046" xr:uid="{00000000-0005-0000-0000-0000DE360000}"/>
    <cellStyle name="Normal 2 2 2 2 4 16 3 3" xfId="14047" xr:uid="{00000000-0005-0000-0000-0000DF360000}"/>
    <cellStyle name="Normal 2 2 2 2 4 16 3 4" xfId="14048" xr:uid="{00000000-0005-0000-0000-0000E0360000}"/>
    <cellStyle name="Normal 2 2 2 2 4 16 3 5" xfId="14049" xr:uid="{00000000-0005-0000-0000-0000E1360000}"/>
    <cellStyle name="Normal 2 2 2 2 4 16 3 6" xfId="14050" xr:uid="{00000000-0005-0000-0000-0000E2360000}"/>
    <cellStyle name="Normal 2 2 2 2 4 16 3 7" xfId="14051" xr:uid="{00000000-0005-0000-0000-0000E3360000}"/>
    <cellStyle name="Normal 2 2 2 2 4 16 3 8" xfId="14052" xr:uid="{00000000-0005-0000-0000-0000E4360000}"/>
    <cellStyle name="Normal 2 2 2 2 4 16 3 9" xfId="14053" xr:uid="{00000000-0005-0000-0000-0000E5360000}"/>
    <cellStyle name="Normal 2 2 2 2 4 16 4" xfId="14054" xr:uid="{00000000-0005-0000-0000-0000E6360000}"/>
    <cellStyle name="Normal 2 2 2 2 4 16 4 10" xfId="14055" xr:uid="{00000000-0005-0000-0000-0000E7360000}"/>
    <cellStyle name="Normal 2 2 2 2 4 16 4 2" xfId="14056" xr:uid="{00000000-0005-0000-0000-0000E8360000}"/>
    <cellStyle name="Normal 2 2 2 2 4 16 4 3" xfId="14057" xr:uid="{00000000-0005-0000-0000-0000E9360000}"/>
    <cellStyle name="Normal 2 2 2 2 4 16 4 4" xfId="14058" xr:uid="{00000000-0005-0000-0000-0000EA360000}"/>
    <cellStyle name="Normal 2 2 2 2 4 16 4 5" xfId="14059" xr:uid="{00000000-0005-0000-0000-0000EB360000}"/>
    <cellStyle name="Normal 2 2 2 2 4 16 4 6" xfId="14060" xr:uid="{00000000-0005-0000-0000-0000EC360000}"/>
    <cellStyle name="Normal 2 2 2 2 4 16 4 7" xfId="14061" xr:uid="{00000000-0005-0000-0000-0000ED360000}"/>
    <cellStyle name="Normal 2 2 2 2 4 16 4 8" xfId="14062" xr:uid="{00000000-0005-0000-0000-0000EE360000}"/>
    <cellStyle name="Normal 2 2 2 2 4 16 4 9" xfId="14063" xr:uid="{00000000-0005-0000-0000-0000EF360000}"/>
    <cellStyle name="Normal 2 2 2 2 4 16 5" xfId="14064" xr:uid="{00000000-0005-0000-0000-0000F0360000}"/>
    <cellStyle name="Normal 2 2 2 2 4 16 5 10" xfId="14065" xr:uid="{00000000-0005-0000-0000-0000F1360000}"/>
    <cellStyle name="Normal 2 2 2 2 4 16 5 2" xfId="14066" xr:uid="{00000000-0005-0000-0000-0000F2360000}"/>
    <cellStyle name="Normal 2 2 2 2 4 16 5 3" xfId="14067" xr:uid="{00000000-0005-0000-0000-0000F3360000}"/>
    <cellStyle name="Normal 2 2 2 2 4 16 5 4" xfId="14068" xr:uid="{00000000-0005-0000-0000-0000F4360000}"/>
    <cellStyle name="Normal 2 2 2 2 4 16 5 5" xfId="14069" xr:uid="{00000000-0005-0000-0000-0000F5360000}"/>
    <cellStyle name="Normal 2 2 2 2 4 16 5 6" xfId="14070" xr:uid="{00000000-0005-0000-0000-0000F6360000}"/>
    <cellStyle name="Normal 2 2 2 2 4 16 5 7" xfId="14071" xr:uid="{00000000-0005-0000-0000-0000F7360000}"/>
    <cellStyle name="Normal 2 2 2 2 4 16 5 8" xfId="14072" xr:uid="{00000000-0005-0000-0000-0000F8360000}"/>
    <cellStyle name="Normal 2 2 2 2 4 16 5 9" xfId="14073" xr:uid="{00000000-0005-0000-0000-0000F9360000}"/>
    <cellStyle name="Normal 2 2 2 2 4 16 6" xfId="14074" xr:uid="{00000000-0005-0000-0000-0000FA360000}"/>
    <cellStyle name="Normal 2 2 2 2 4 16 7" xfId="14075" xr:uid="{00000000-0005-0000-0000-0000FB360000}"/>
    <cellStyle name="Normal 2 2 2 2 4 16 8" xfId="14076" xr:uid="{00000000-0005-0000-0000-0000FC360000}"/>
    <cellStyle name="Normal 2 2 2 2 4 16 9" xfId="14077" xr:uid="{00000000-0005-0000-0000-0000FD360000}"/>
    <cellStyle name="Normal 2 2 2 2 4 17" xfId="14078" xr:uid="{00000000-0005-0000-0000-0000FE360000}"/>
    <cellStyle name="Normal 2 2 2 2 4 17 10" xfId="14079" xr:uid="{00000000-0005-0000-0000-0000FF360000}"/>
    <cellStyle name="Normal 2 2 2 2 4 17 11" xfId="14080" xr:uid="{00000000-0005-0000-0000-000000370000}"/>
    <cellStyle name="Normal 2 2 2 2 4 17 12" xfId="14081" xr:uid="{00000000-0005-0000-0000-000001370000}"/>
    <cellStyle name="Normal 2 2 2 2 4 17 13" xfId="14082" xr:uid="{00000000-0005-0000-0000-000002370000}"/>
    <cellStyle name="Normal 2 2 2 2 4 17 14" xfId="14083" xr:uid="{00000000-0005-0000-0000-000003370000}"/>
    <cellStyle name="Normal 2 2 2 2 4 17 2" xfId="14084" xr:uid="{00000000-0005-0000-0000-000004370000}"/>
    <cellStyle name="Normal 2 2 2 2 4 17 2 10" xfId="14085" xr:uid="{00000000-0005-0000-0000-000005370000}"/>
    <cellStyle name="Normal 2 2 2 2 4 17 2 2" xfId="14086" xr:uid="{00000000-0005-0000-0000-000006370000}"/>
    <cellStyle name="Normal 2 2 2 2 4 17 2 3" xfId="14087" xr:uid="{00000000-0005-0000-0000-000007370000}"/>
    <cellStyle name="Normal 2 2 2 2 4 17 2 4" xfId="14088" xr:uid="{00000000-0005-0000-0000-000008370000}"/>
    <cellStyle name="Normal 2 2 2 2 4 17 2 5" xfId="14089" xr:uid="{00000000-0005-0000-0000-000009370000}"/>
    <cellStyle name="Normal 2 2 2 2 4 17 2 6" xfId="14090" xr:uid="{00000000-0005-0000-0000-00000A370000}"/>
    <cellStyle name="Normal 2 2 2 2 4 17 2 7" xfId="14091" xr:uid="{00000000-0005-0000-0000-00000B370000}"/>
    <cellStyle name="Normal 2 2 2 2 4 17 2 8" xfId="14092" xr:uid="{00000000-0005-0000-0000-00000C370000}"/>
    <cellStyle name="Normal 2 2 2 2 4 17 2 9" xfId="14093" xr:uid="{00000000-0005-0000-0000-00000D370000}"/>
    <cellStyle name="Normal 2 2 2 2 4 17 3" xfId="14094" xr:uid="{00000000-0005-0000-0000-00000E370000}"/>
    <cellStyle name="Normal 2 2 2 2 4 17 3 10" xfId="14095" xr:uid="{00000000-0005-0000-0000-00000F370000}"/>
    <cellStyle name="Normal 2 2 2 2 4 17 3 2" xfId="14096" xr:uid="{00000000-0005-0000-0000-000010370000}"/>
    <cellStyle name="Normal 2 2 2 2 4 17 3 3" xfId="14097" xr:uid="{00000000-0005-0000-0000-000011370000}"/>
    <cellStyle name="Normal 2 2 2 2 4 17 3 4" xfId="14098" xr:uid="{00000000-0005-0000-0000-000012370000}"/>
    <cellStyle name="Normal 2 2 2 2 4 17 3 5" xfId="14099" xr:uid="{00000000-0005-0000-0000-000013370000}"/>
    <cellStyle name="Normal 2 2 2 2 4 17 3 6" xfId="14100" xr:uid="{00000000-0005-0000-0000-000014370000}"/>
    <cellStyle name="Normal 2 2 2 2 4 17 3 7" xfId="14101" xr:uid="{00000000-0005-0000-0000-000015370000}"/>
    <cellStyle name="Normal 2 2 2 2 4 17 3 8" xfId="14102" xr:uid="{00000000-0005-0000-0000-000016370000}"/>
    <cellStyle name="Normal 2 2 2 2 4 17 3 9" xfId="14103" xr:uid="{00000000-0005-0000-0000-000017370000}"/>
    <cellStyle name="Normal 2 2 2 2 4 17 4" xfId="14104" xr:uid="{00000000-0005-0000-0000-000018370000}"/>
    <cellStyle name="Normal 2 2 2 2 4 17 4 10" xfId="14105" xr:uid="{00000000-0005-0000-0000-000019370000}"/>
    <cellStyle name="Normal 2 2 2 2 4 17 4 2" xfId="14106" xr:uid="{00000000-0005-0000-0000-00001A370000}"/>
    <cellStyle name="Normal 2 2 2 2 4 17 4 3" xfId="14107" xr:uid="{00000000-0005-0000-0000-00001B370000}"/>
    <cellStyle name="Normal 2 2 2 2 4 17 4 4" xfId="14108" xr:uid="{00000000-0005-0000-0000-00001C370000}"/>
    <cellStyle name="Normal 2 2 2 2 4 17 4 5" xfId="14109" xr:uid="{00000000-0005-0000-0000-00001D370000}"/>
    <cellStyle name="Normal 2 2 2 2 4 17 4 6" xfId="14110" xr:uid="{00000000-0005-0000-0000-00001E370000}"/>
    <cellStyle name="Normal 2 2 2 2 4 17 4 7" xfId="14111" xr:uid="{00000000-0005-0000-0000-00001F370000}"/>
    <cellStyle name="Normal 2 2 2 2 4 17 4 8" xfId="14112" xr:uid="{00000000-0005-0000-0000-000020370000}"/>
    <cellStyle name="Normal 2 2 2 2 4 17 4 9" xfId="14113" xr:uid="{00000000-0005-0000-0000-000021370000}"/>
    <cellStyle name="Normal 2 2 2 2 4 17 5" xfId="14114" xr:uid="{00000000-0005-0000-0000-000022370000}"/>
    <cellStyle name="Normal 2 2 2 2 4 17 5 10" xfId="14115" xr:uid="{00000000-0005-0000-0000-000023370000}"/>
    <cellStyle name="Normal 2 2 2 2 4 17 5 2" xfId="14116" xr:uid="{00000000-0005-0000-0000-000024370000}"/>
    <cellStyle name="Normal 2 2 2 2 4 17 5 3" xfId="14117" xr:uid="{00000000-0005-0000-0000-000025370000}"/>
    <cellStyle name="Normal 2 2 2 2 4 17 5 4" xfId="14118" xr:uid="{00000000-0005-0000-0000-000026370000}"/>
    <cellStyle name="Normal 2 2 2 2 4 17 5 5" xfId="14119" xr:uid="{00000000-0005-0000-0000-000027370000}"/>
    <cellStyle name="Normal 2 2 2 2 4 17 5 6" xfId="14120" xr:uid="{00000000-0005-0000-0000-000028370000}"/>
    <cellStyle name="Normal 2 2 2 2 4 17 5 7" xfId="14121" xr:uid="{00000000-0005-0000-0000-000029370000}"/>
    <cellStyle name="Normal 2 2 2 2 4 17 5 8" xfId="14122" xr:uid="{00000000-0005-0000-0000-00002A370000}"/>
    <cellStyle name="Normal 2 2 2 2 4 17 5 9" xfId="14123" xr:uid="{00000000-0005-0000-0000-00002B370000}"/>
    <cellStyle name="Normal 2 2 2 2 4 17 6" xfId="14124" xr:uid="{00000000-0005-0000-0000-00002C370000}"/>
    <cellStyle name="Normal 2 2 2 2 4 17 7" xfId="14125" xr:uid="{00000000-0005-0000-0000-00002D370000}"/>
    <cellStyle name="Normal 2 2 2 2 4 17 8" xfId="14126" xr:uid="{00000000-0005-0000-0000-00002E370000}"/>
    <cellStyle name="Normal 2 2 2 2 4 17 9" xfId="14127" xr:uid="{00000000-0005-0000-0000-00002F370000}"/>
    <cellStyle name="Normal 2 2 2 2 4 18" xfId="14128" xr:uid="{00000000-0005-0000-0000-000030370000}"/>
    <cellStyle name="Normal 2 2 2 2 4 18 10" xfId="14129" xr:uid="{00000000-0005-0000-0000-000031370000}"/>
    <cellStyle name="Normal 2 2 2 2 4 18 11" xfId="14130" xr:uid="{00000000-0005-0000-0000-000032370000}"/>
    <cellStyle name="Normal 2 2 2 2 4 18 12" xfId="14131" xr:uid="{00000000-0005-0000-0000-000033370000}"/>
    <cellStyle name="Normal 2 2 2 2 4 18 13" xfId="14132" xr:uid="{00000000-0005-0000-0000-000034370000}"/>
    <cellStyle name="Normal 2 2 2 2 4 18 14" xfId="14133" xr:uid="{00000000-0005-0000-0000-000035370000}"/>
    <cellStyle name="Normal 2 2 2 2 4 18 2" xfId="14134" xr:uid="{00000000-0005-0000-0000-000036370000}"/>
    <cellStyle name="Normal 2 2 2 2 4 18 2 10" xfId="14135" xr:uid="{00000000-0005-0000-0000-000037370000}"/>
    <cellStyle name="Normal 2 2 2 2 4 18 2 2" xfId="14136" xr:uid="{00000000-0005-0000-0000-000038370000}"/>
    <cellStyle name="Normal 2 2 2 2 4 18 2 3" xfId="14137" xr:uid="{00000000-0005-0000-0000-000039370000}"/>
    <cellStyle name="Normal 2 2 2 2 4 18 2 4" xfId="14138" xr:uid="{00000000-0005-0000-0000-00003A370000}"/>
    <cellStyle name="Normal 2 2 2 2 4 18 2 5" xfId="14139" xr:uid="{00000000-0005-0000-0000-00003B370000}"/>
    <cellStyle name="Normal 2 2 2 2 4 18 2 6" xfId="14140" xr:uid="{00000000-0005-0000-0000-00003C370000}"/>
    <cellStyle name="Normal 2 2 2 2 4 18 2 7" xfId="14141" xr:uid="{00000000-0005-0000-0000-00003D370000}"/>
    <cellStyle name="Normal 2 2 2 2 4 18 2 8" xfId="14142" xr:uid="{00000000-0005-0000-0000-00003E370000}"/>
    <cellStyle name="Normal 2 2 2 2 4 18 2 9" xfId="14143" xr:uid="{00000000-0005-0000-0000-00003F370000}"/>
    <cellStyle name="Normal 2 2 2 2 4 18 3" xfId="14144" xr:uid="{00000000-0005-0000-0000-000040370000}"/>
    <cellStyle name="Normal 2 2 2 2 4 18 3 10" xfId="14145" xr:uid="{00000000-0005-0000-0000-000041370000}"/>
    <cellStyle name="Normal 2 2 2 2 4 18 3 2" xfId="14146" xr:uid="{00000000-0005-0000-0000-000042370000}"/>
    <cellStyle name="Normal 2 2 2 2 4 18 3 3" xfId="14147" xr:uid="{00000000-0005-0000-0000-000043370000}"/>
    <cellStyle name="Normal 2 2 2 2 4 18 3 4" xfId="14148" xr:uid="{00000000-0005-0000-0000-000044370000}"/>
    <cellStyle name="Normal 2 2 2 2 4 18 3 5" xfId="14149" xr:uid="{00000000-0005-0000-0000-000045370000}"/>
    <cellStyle name="Normal 2 2 2 2 4 18 3 6" xfId="14150" xr:uid="{00000000-0005-0000-0000-000046370000}"/>
    <cellStyle name="Normal 2 2 2 2 4 18 3 7" xfId="14151" xr:uid="{00000000-0005-0000-0000-000047370000}"/>
    <cellStyle name="Normal 2 2 2 2 4 18 3 8" xfId="14152" xr:uid="{00000000-0005-0000-0000-000048370000}"/>
    <cellStyle name="Normal 2 2 2 2 4 18 3 9" xfId="14153" xr:uid="{00000000-0005-0000-0000-000049370000}"/>
    <cellStyle name="Normal 2 2 2 2 4 18 4" xfId="14154" xr:uid="{00000000-0005-0000-0000-00004A370000}"/>
    <cellStyle name="Normal 2 2 2 2 4 18 4 10" xfId="14155" xr:uid="{00000000-0005-0000-0000-00004B370000}"/>
    <cellStyle name="Normal 2 2 2 2 4 18 4 2" xfId="14156" xr:uid="{00000000-0005-0000-0000-00004C370000}"/>
    <cellStyle name="Normal 2 2 2 2 4 18 4 3" xfId="14157" xr:uid="{00000000-0005-0000-0000-00004D370000}"/>
    <cellStyle name="Normal 2 2 2 2 4 18 4 4" xfId="14158" xr:uid="{00000000-0005-0000-0000-00004E370000}"/>
    <cellStyle name="Normal 2 2 2 2 4 18 4 5" xfId="14159" xr:uid="{00000000-0005-0000-0000-00004F370000}"/>
    <cellStyle name="Normal 2 2 2 2 4 18 4 6" xfId="14160" xr:uid="{00000000-0005-0000-0000-000050370000}"/>
    <cellStyle name="Normal 2 2 2 2 4 18 4 7" xfId="14161" xr:uid="{00000000-0005-0000-0000-000051370000}"/>
    <cellStyle name="Normal 2 2 2 2 4 18 4 8" xfId="14162" xr:uid="{00000000-0005-0000-0000-000052370000}"/>
    <cellStyle name="Normal 2 2 2 2 4 18 4 9" xfId="14163" xr:uid="{00000000-0005-0000-0000-000053370000}"/>
    <cellStyle name="Normal 2 2 2 2 4 18 5" xfId="14164" xr:uid="{00000000-0005-0000-0000-000054370000}"/>
    <cellStyle name="Normal 2 2 2 2 4 18 5 10" xfId="14165" xr:uid="{00000000-0005-0000-0000-000055370000}"/>
    <cellStyle name="Normal 2 2 2 2 4 18 5 2" xfId="14166" xr:uid="{00000000-0005-0000-0000-000056370000}"/>
    <cellStyle name="Normal 2 2 2 2 4 18 5 3" xfId="14167" xr:uid="{00000000-0005-0000-0000-000057370000}"/>
    <cellStyle name="Normal 2 2 2 2 4 18 5 4" xfId="14168" xr:uid="{00000000-0005-0000-0000-000058370000}"/>
    <cellStyle name="Normal 2 2 2 2 4 18 5 5" xfId="14169" xr:uid="{00000000-0005-0000-0000-000059370000}"/>
    <cellStyle name="Normal 2 2 2 2 4 18 5 6" xfId="14170" xr:uid="{00000000-0005-0000-0000-00005A370000}"/>
    <cellStyle name="Normal 2 2 2 2 4 18 5 7" xfId="14171" xr:uid="{00000000-0005-0000-0000-00005B370000}"/>
    <cellStyle name="Normal 2 2 2 2 4 18 5 8" xfId="14172" xr:uid="{00000000-0005-0000-0000-00005C370000}"/>
    <cellStyle name="Normal 2 2 2 2 4 18 5 9" xfId="14173" xr:uid="{00000000-0005-0000-0000-00005D370000}"/>
    <cellStyle name="Normal 2 2 2 2 4 18 6" xfId="14174" xr:uid="{00000000-0005-0000-0000-00005E370000}"/>
    <cellStyle name="Normal 2 2 2 2 4 18 7" xfId="14175" xr:uid="{00000000-0005-0000-0000-00005F370000}"/>
    <cellStyle name="Normal 2 2 2 2 4 18 8" xfId="14176" xr:uid="{00000000-0005-0000-0000-000060370000}"/>
    <cellStyle name="Normal 2 2 2 2 4 18 9" xfId="14177" xr:uid="{00000000-0005-0000-0000-000061370000}"/>
    <cellStyle name="Normal 2 2 2 2 4 19" xfId="14178" xr:uid="{00000000-0005-0000-0000-000062370000}"/>
    <cellStyle name="Normal 2 2 2 2 4 19 10" xfId="14179" xr:uid="{00000000-0005-0000-0000-000063370000}"/>
    <cellStyle name="Normal 2 2 2 2 4 19 11" xfId="14180" xr:uid="{00000000-0005-0000-0000-000064370000}"/>
    <cellStyle name="Normal 2 2 2 2 4 19 12" xfId="14181" xr:uid="{00000000-0005-0000-0000-000065370000}"/>
    <cellStyle name="Normal 2 2 2 2 4 19 13" xfId="14182" xr:uid="{00000000-0005-0000-0000-000066370000}"/>
    <cellStyle name="Normal 2 2 2 2 4 19 14" xfId="14183" xr:uid="{00000000-0005-0000-0000-000067370000}"/>
    <cellStyle name="Normal 2 2 2 2 4 19 2" xfId="14184" xr:uid="{00000000-0005-0000-0000-000068370000}"/>
    <cellStyle name="Normal 2 2 2 2 4 19 2 10" xfId="14185" xr:uid="{00000000-0005-0000-0000-000069370000}"/>
    <cellStyle name="Normal 2 2 2 2 4 19 2 2" xfId="14186" xr:uid="{00000000-0005-0000-0000-00006A370000}"/>
    <cellStyle name="Normal 2 2 2 2 4 19 2 3" xfId="14187" xr:uid="{00000000-0005-0000-0000-00006B370000}"/>
    <cellStyle name="Normal 2 2 2 2 4 19 2 4" xfId="14188" xr:uid="{00000000-0005-0000-0000-00006C370000}"/>
    <cellStyle name="Normal 2 2 2 2 4 19 2 5" xfId="14189" xr:uid="{00000000-0005-0000-0000-00006D370000}"/>
    <cellStyle name="Normal 2 2 2 2 4 19 2 6" xfId="14190" xr:uid="{00000000-0005-0000-0000-00006E370000}"/>
    <cellStyle name="Normal 2 2 2 2 4 19 2 7" xfId="14191" xr:uid="{00000000-0005-0000-0000-00006F370000}"/>
    <cellStyle name="Normal 2 2 2 2 4 19 2 8" xfId="14192" xr:uid="{00000000-0005-0000-0000-000070370000}"/>
    <cellStyle name="Normal 2 2 2 2 4 19 2 9" xfId="14193" xr:uid="{00000000-0005-0000-0000-000071370000}"/>
    <cellStyle name="Normal 2 2 2 2 4 19 3" xfId="14194" xr:uid="{00000000-0005-0000-0000-000072370000}"/>
    <cellStyle name="Normal 2 2 2 2 4 19 3 10" xfId="14195" xr:uid="{00000000-0005-0000-0000-000073370000}"/>
    <cellStyle name="Normal 2 2 2 2 4 19 3 2" xfId="14196" xr:uid="{00000000-0005-0000-0000-000074370000}"/>
    <cellStyle name="Normal 2 2 2 2 4 19 3 3" xfId="14197" xr:uid="{00000000-0005-0000-0000-000075370000}"/>
    <cellStyle name="Normal 2 2 2 2 4 19 3 4" xfId="14198" xr:uid="{00000000-0005-0000-0000-000076370000}"/>
    <cellStyle name="Normal 2 2 2 2 4 19 3 5" xfId="14199" xr:uid="{00000000-0005-0000-0000-000077370000}"/>
    <cellStyle name="Normal 2 2 2 2 4 19 3 6" xfId="14200" xr:uid="{00000000-0005-0000-0000-000078370000}"/>
    <cellStyle name="Normal 2 2 2 2 4 19 3 7" xfId="14201" xr:uid="{00000000-0005-0000-0000-000079370000}"/>
    <cellStyle name="Normal 2 2 2 2 4 19 3 8" xfId="14202" xr:uid="{00000000-0005-0000-0000-00007A370000}"/>
    <cellStyle name="Normal 2 2 2 2 4 19 3 9" xfId="14203" xr:uid="{00000000-0005-0000-0000-00007B370000}"/>
    <cellStyle name="Normal 2 2 2 2 4 19 4" xfId="14204" xr:uid="{00000000-0005-0000-0000-00007C370000}"/>
    <cellStyle name="Normal 2 2 2 2 4 19 4 10" xfId="14205" xr:uid="{00000000-0005-0000-0000-00007D370000}"/>
    <cellStyle name="Normal 2 2 2 2 4 19 4 2" xfId="14206" xr:uid="{00000000-0005-0000-0000-00007E370000}"/>
    <cellStyle name="Normal 2 2 2 2 4 19 4 3" xfId="14207" xr:uid="{00000000-0005-0000-0000-00007F370000}"/>
    <cellStyle name="Normal 2 2 2 2 4 19 4 4" xfId="14208" xr:uid="{00000000-0005-0000-0000-000080370000}"/>
    <cellStyle name="Normal 2 2 2 2 4 19 4 5" xfId="14209" xr:uid="{00000000-0005-0000-0000-000081370000}"/>
    <cellStyle name="Normal 2 2 2 2 4 19 4 6" xfId="14210" xr:uid="{00000000-0005-0000-0000-000082370000}"/>
    <cellStyle name="Normal 2 2 2 2 4 19 4 7" xfId="14211" xr:uid="{00000000-0005-0000-0000-000083370000}"/>
    <cellStyle name="Normal 2 2 2 2 4 19 4 8" xfId="14212" xr:uid="{00000000-0005-0000-0000-000084370000}"/>
    <cellStyle name="Normal 2 2 2 2 4 19 4 9" xfId="14213" xr:uid="{00000000-0005-0000-0000-000085370000}"/>
    <cellStyle name="Normal 2 2 2 2 4 19 5" xfId="14214" xr:uid="{00000000-0005-0000-0000-000086370000}"/>
    <cellStyle name="Normal 2 2 2 2 4 19 5 10" xfId="14215" xr:uid="{00000000-0005-0000-0000-000087370000}"/>
    <cellStyle name="Normal 2 2 2 2 4 19 5 2" xfId="14216" xr:uid="{00000000-0005-0000-0000-000088370000}"/>
    <cellStyle name="Normal 2 2 2 2 4 19 5 3" xfId="14217" xr:uid="{00000000-0005-0000-0000-000089370000}"/>
    <cellStyle name="Normal 2 2 2 2 4 19 5 4" xfId="14218" xr:uid="{00000000-0005-0000-0000-00008A370000}"/>
    <cellStyle name="Normal 2 2 2 2 4 19 5 5" xfId="14219" xr:uid="{00000000-0005-0000-0000-00008B370000}"/>
    <cellStyle name="Normal 2 2 2 2 4 19 5 6" xfId="14220" xr:uid="{00000000-0005-0000-0000-00008C370000}"/>
    <cellStyle name="Normal 2 2 2 2 4 19 5 7" xfId="14221" xr:uid="{00000000-0005-0000-0000-00008D370000}"/>
    <cellStyle name="Normal 2 2 2 2 4 19 5 8" xfId="14222" xr:uid="{00000000-0005-0000-0000-00008E370000}"/>
    <cellStyle name="Normal 2 2 2 2 4 19 5 9" xfId="14223" xr:uid="{00000000-0005-0000-0000-00008F370000}"/>
    <cellStyle name="Normal 2 2 2 2 4 19 6" xfId="14224" xr:uid="{00000000-0005-0000-0000-000090370000}"/>
    <cellStyle name="Normal 2 2 2 2 4 19 7" xfId="14225" xr:uid="{00000000-0005-0000-0000-000091370000}"/>
    <cellStyle name="Normal 2 2 2 2 4 19 8" xfId="14226" xr:uid="{00000000-0005-0000-0000-000092370000}"/>
    <cellStyle name="Normal 2 2 2 2 4 19 9" xfId="14227" xr:uid="{00000000-0005-0000-0000-000093370000}"/>
    <cellStyle name="Normal 2 2 2 2 4 2" xfId="14228" xr:uid="{00000000-0005-0000-0000-000094370000}"/>
    <cellStyle name="Normal 2 2 2 2 4 2 10" xfId="14229" xr:uid="{00000000-0005-0000-0000-000095370000}"/>
    <cellStyle name="Normal 2 2 2 2 4 2 11" xfId="14230" xr:uid="{00000000-0005-0000-0000-000096370000}"/>
    <cellStyle name="Normal 2 2 2 2 4 2 12" xfId="14231" xr:uid="{00000000-0005-0000-0000-000097370000}"/>
    <cellStyle name="Normal 2 2 2 2 4 2 13" xfId="14232" xr:uid="{00000000-0005-0000-0000-000098370000}"/>
    <cellStyle name="Normal 2 2 2 2 4 2 14" xfId="14233" xr:uid="{00000000-0005-0000-0000-000099370000}"/>
    <cellStyle name="Normal 2 2 2 2 4 2 15" xfId="14234" xr:uid="{00000000-0005-0000-0000-00009A370000}"/>
    <cellStyle name="Normal 2 2 2 2 4 2 16" xfId="14235" xr:uid="{00000000-0005-0000-0000-00009B370000}"/>
    <cellStyle name="Normal 2 2 2 2 4 2 17" xfId="14236" xr:uid="{00000000-0005-0000-0000-00009C370000}"/>
    <cellStyle name="Normal 2 2 2 2 4 2 18" xfId="14237" xr:uid="{00000000-0005-0000-0000-00009D370000}"/>
    <cellStyle name="Normal 2 2 2 2 4 2 19" xfId="14238" xr:uid="{00000000-0005-0000-0000-00009E370000}"/>
    <cellStyle name="Normal 2 2 2 2 4 2 2" xfId="14239" xr:uid="{00000000-0005-0000-0000-00009F370000}"/>
    <cellStyle name="Normal 2 2 2 2 4 2 2 10" xfId="14240" xr:uid="{00000000-0005-0000-0000-0000A0370000}"/>
    <cellStyle name="Normal 2 2 2 2 4 2 2 10 10" xfId="14241" xr:uid="{00000000-0005-0000-0000-0000A1370000}"/>
    <cellStyle name="Normal 2 2 2 2 4 2 2 10 11" xfId="14242" xr:uid="{00000000-0005-0000-0000-0000A2370000}"/>
    <cellStyle name="Normal 2 2 2 2 4 2 2 10 12" xfId="14243" xr:uid="{00000000-0005-0000-0000-0000A3370000}"/>
    <cellStyle name="Normal 2 2 2 2 4 2 2 10 13" xfId="14244" xr:uid="{00000000-0005-0000-0000-0000A4370000}"/>
    <cellStyle name="Normal 2 2 2 2 4 2 2 10 14" xfId="14245" xr:uid="{00000000-0005-0000-0000-0000A5370000}"/>
    <cellStyle name="Normal 2 2 2 2 4 2 2 10 2" xfId="14246" xr:uid="{00000000-0005-0000-0000-0000A6370000}"/>
    <cellStyle name="Normal 2 2 2 2 4 2 2 10 2 10" xfId="14247" xr:uid="{00000000-0005-0000-0000-0000A7370000}"/>
    <cellStyle name="Normal 2 2 2 2 4 2 2 10 2 2" xfId="14248" xr:uid="{00000000-0005-0000-0000-0000A8370000}"/>
    <cellStyle name="Normal 2 2 2 2 4 2 2 10 2 3" xfId="14249" xr:uid="{00000000-0005-0000-0000-0000A9370000}"/>
    <cellStyle name="Normal 2 2 2 2 4 2 2 10 2 4" xfId="14250" xr:uid="{00000000-0005-0000-0000-0000AA370000}"/>
    <cellStyle name="Normal 2 2 2 2 4 2 2 10 2 5" xfId="14251" xr:uid="{00000000-0005-0000-0000-0000AB370000}"/>
    <cellStyle name="Normal 2 2 2 2 4 2 2 10 2 6" xfId="14252" xr:uid="{00000000-0005-0000-0000-0000AC370000}"/>
    <cellStyle name="Normal 2 2 2 2 4 2 2 10 2 7" xfId="14253" xr:uid="{00000000-0005-0000-0000-0000AD370000}"/>
    <cellStyle name="Normal 2 2 2 2 4 2 2 10 2 8" xfId="14254" xr:uid="{00000000-0005-0000-0000-0000AE370000}"/>
    <cellStyle name="Normal 2 2 2 2 4 2 2 10 2 9" xfId="14255" xr:uid="{00000000-0005-0000-0000-0000AF370000}"/>
    <cellStyle name="Normal 2 2 2 2 4 2 2 10 3" xfId="14256" xr:uid="{00000000-0005-0000-0000-0000B0370000}"/>
    <cellStyle name="Normal 2 2 2 2 4 2 2 10 3 10" xfId="14257" xr:uid="{00000000-0005-0000-0000-0000B1370000}"/>
    <cellStyle name="Normal 2 2 2 2 4 2 2 10 3 2" xfId="14258" xr:uid="{00000000-0005-0000-0000-0000B2370000}"/>
    <cellStyle name="Normal 2 2 2 2 4 2 2 10 3 3" xfId="14259" xr:uid="{00000000-0005-0000-0000-0000B3370000}"/>
    <cellStyle name="Normal 2 2 2 2 4 2 2 10 3 4" xfId="14260" xr:uid="{00000000-0005-0000-0000-0000B4370000}"/>
    <cellStyle name="Normal 2 2 2 2 4 2 2 10 3 5" xfId="14261" xr:uid="{00000000-0005-0000-0000-0000B5370000}"/>
    <cellStyle name="Normal 2 2 2 2 4 2 2 10 3 6" xfId="14262" xr:uid="{00000000-0005-0000-0000-0000B6370000}"/>
    <cellStyle name="Normal 2 2 2 2 4 2 2 10 3 7" xfId="14263" xr:uid="{00000000-0005-0000-0000-0000B7370000}"/>
    <cellStyle name="Normal 2 2 2 2 4 2 2 10 3 8" xfId="14264" xr:uid="{00000000-0005-0000-0000-0000B8370000}"/>
    <cellStyle name="Normal 2 2 2 2 4 2 2 10 3 9" xfId="14265" xr:uid="{00000000-0005-0000-0000-0000B9370000}"/>
    <cellStyle name="Normal 2 2 2 2 4 2 2 10 4" xfId="14266" xr:uid="{00000000-0005-0000-0000-0000BA370000}"/>
    <cellStyle name="Normal 2 2 2 2 4 2 2 10 4 10" xfId="14267" xr:uid="{00000000-0005-0000-0000-0000BB370000}"/>
    <cellStyle name="Normal 2 2 2 2 4 2 2 10 4 2" xfId="14268" xr:uid="{00000000-0005-0000-0000-0000BC370000}"/>
    <cellStyle name="Normal 2 2 2 2 4 2 2 10 4 3" xfId="14269" xr:uid="{00000000-0005-0000-0000-0000BD370000}"/>
    <cellStyle name="Normal 2 2 2 2 4 2 2 10 4 4" xfId="14270" xr:uid="{00000000-0005-0000-0000-0000BE370000}"/>
    <cellStyle name="Normal 2 2 2 2 4 2 2 10 4 5" xfId="14271" xr:uid="{00000000-0005-0000-0000-0000BF370000}"/>
    <cellStyle name="Normal 2 2 2 2 4 2 2 10 4 6" xfId="14272" xr:uid="{00000000-0005-0000-0000-0000C0370000}"/>
    <cellStyle name="Normal 2 2 2 2 4 2 2 10 4 7" xfId="14273" xr:uid="{00000000-0005-0000-0000-0000C1370000}"/>
    <cellStyle name="Normal 2 2 2 2 4 2 2 10 4 8" xfId="14274" xr:uid="{00000000-0005-0000-0000-0000C2370000}"/>
    <cellStyle name="Normal 2 2 2 2 4 2 2 10 4 9" xfId="14275" xr:uid="{00000000-0005-0000-0000-0000C3370000}"/>
    <cellStyle name="Normal 2 2 2 2 4 2 2 10 5" xfId="14276" xr:uid="{00000000-0005-0000-0000-0000C4370000}"/>
    <cellStyle name="Normal 2 2 2 2 4 2 2 10 5 10" xfId="14277" xr:uid="{00000000-0005-0000-0000-0000C5370000}"/>
    <cellStyle name="Normal 2 2 2 2 4 2 2 10 5 2" xfId="14278" xr:uid="{00000000-0005-0000-0000-0000C6370000}"/>
    <cellStyle name="Normal 2 2 2 2 4 2 2 10 5 3" xfId="14279" xr:uid="{00000000-0005-0000-0000-0000C7370000}"/>
    <cellStyle name="Normal 2 2 2 2 4 2 2 10 5 4" xfId="14280" xr:uid="{00000000-0005-0000-0000-0000C8370000}"/>
    <cellStyle name="Normal 2 2 2 2 4 2 2 10 5 5" xfId="14281" xr:uid="{00000000-0005-0000-0000-0000C9370000}"/>
    <cellStyle name="Normal 2 2 2 2 4 2 2 10 5 6" xfId="14282" xr:uid="{00000000-0005-0000-0000-0000CA370000}"/>
    <cellStyle name="Normal 2 2 2 2 4 2 2 10 5 7" xfId="14283" xr:uid="{00000000-0005-0000-0000-0000CB370000}"/>
    <cellStyle name="Normal 2 2 2 2 4 2 2 10 5 8" xfId="14284" xr:uid="{00000000-0005-0000-0000-0000CC370000}"/>
    <cellStyle name="Normal 2 2 2 2 4 2 2 10 5 9" xfId="14285" xr:uid="{00000000-0005-0000-0000-0000CD370000}"/>
    <cellStyle name="Normal 2 2 2 2 4 2 2 10 6" xfId="14286" xr:uid="{00000000-0005-0000-0000-0000CE370000}"/>
    <cellStyle name="Normal 2 2 2 2 4 2 2 10 7" xfId="14287" xr:uid="{00000000-0005-0000-0000-0000CF370000}"/>
    <cellStyle name="Normal 2 2 2 2 4 2 2 10 8" xfId="14288" xr:uid="{00000000-0005-0000-0000-0000D0370000}"/>
    <cellStyle name="Normal 2 2 2 2 4 2 2 10 9" xfId="14289" xr:uid="{00000000-0005-0000-0000-0000D1370000}"/>
    <cellStyle name="Normal 2 2 2 2 4 2 2 11" xfId="14290" xr:uid="{00000000-0005-0000-0000-0000D2370000}"/>
    <cellStyle name="Normal 2 2 2 2 4 2 2 11 10" xfId="14291" xr:uid="{00000000-0005-0000-0000-0000D3370000}"/>
    <cellStyle name="Normal 2 2 2 2 4 2 2 11 11" xfId="14292" xr:uid="{00000000-0005-0000-0000-0000D4370000}"/>
    <cellStyle name="Normal 2 2 2 2 4 2 2 11 12" xfId="14293" xr:uid="{00000000-0005-0000-0000-0000D5370000}"/>
    <cellStyle name="Normal 2 2 2 2 4 2 2 11 13" xfId="14294" xr:uid="{00000000-0005-0000-0000-0000D6370000}"/>
    <cellStyle name="Normal 2 2 2 2 4 2 2 11 14" xfId="14295" xr:uid="{00000000-0005-0000-0000-0000D7370000}"/>
    <cellStyle name="Normal 2 2 2 2 4 2 2 11 2" xfId="14296" xr:uid="{00000000-0005-0000-0000-0000D8370000}"/>
    <cellStyle name="Normal 2 2 2 2 4 2 2 11 2 10" xfId="14297" xr:uid="{00000000-0005-0000-0000-0000D9370000}"/>
    <cellStyle name="Normal 2 2 2 2 4 2 2 11 2 2" xfId="14298" xr:uid="{00000000-0005-0000-0000-0000DA370000}"/>
    <cellStyle name="Normal 2 2 2 2 4 2 2 11 2 3" xfId="14299" xr:uid="{00000000-0005-0000-0000-0000DB370000}"/>
    <cellStyle name="Normal 2 2 2 2 4 2 2 11 2 4" xfId="14300" xr:uid="{00000000-0005-0000-0000-0000DC370000}"/>
    <cellStyle name="Normal 2 2 2 2 4 2 2 11 2 5" xfId="14301" xr:uid="{00000000-0005-0000-0000-0000DD370000}"/>
    <cellStyle name="Normal 2 2 2 2 4 2 2 11 2 6" xfId="14302" xr:uid="{00000000-0005-0000-0000-0000DE370000}"/>
    <cellStyle name="Normal 2 2 2 2 4 2 2 11 2 7" xfId="14303" xr:uid="{00000000-0005-0000-0000-0000DF370000}"/>
    <cellStyle name="Normal 2 2 2 2 4 2 2 11 2 8" xfId="14304" xr:uid="{00000000-0005-0000-0000-0000E0370000}"/>
    <cellStyle name="Normal 2 2 2 2 4 2 2 11 2 9" xfId="14305" xr:uid="{00000000-0005-0000-0000-0000E1370000}"/>
    <cellStyle name="Normal 2 2 2 2 4 2 2 11 3" xfId="14306" xr:uid="{00000000-0005-0000-0000-0000E2370000}"/>
    <cellStyle name="Normal 2 2 2 2 4 2 2 11 3 10" xfId="14307" xr:uid="{00000000-0005-0000-0000-0000E3370000}"/>
    <cellStyle name="Normal 2 2 2 2 4 2 2 11 3 2" xfId="14308" xr:uid="{00000000-0005-0000-0000-0000E4370000}"/>
    <cellStyle name="Normal 2 2 2 2 4 2 2 11 3 3" xfId="14309" xr:uid="{00000000-0005-0000-0000-0000E5370000}"/>
    <cellStyle name="Normal 2 2 2 2 4 2 2 11 3 4" xfId="14310" xr:uid="{00000000-0005-0000-0000-0000E6370000}"/>
    <cellStyle name="Normal 2 2 2 2 4 2 2 11 3 5" xfId="14311" xr:uid="{00000000-0005-0000-0000-0000E7370000}"/>
    <cellStyle name="Normal 2 2 2 2 4 2 2 11 3 6" xfId="14312" xr:uid="{00000000-0005-0000-0000-0000E8370000}"/>
    <cellStyle name="Normal 2 2 2 2 4 2 2 11 3 7" xfId="14313" xr:uid="{00000000-0005-0000-0000-0000E9370000}"/>
    <cellStyle name="Normal 2 2 2 2 4 2 2 11 3 8" xfId="14314" xr:uid="{00000000-0005-0000-0000-0000EA370000}"/>
    <cellStyle name="Normal 2 2 2 2 4 2 2 11 3 9" xfId="14315" xr:uid="{00000000-0005-0000-0000-0000EB370000}"/>
    <cellStyle name="Normal 2 2 2 2 4 2 2 11 4" xfId="14316" xr:uid="{00000000-0005-0000-0000-0000EC370000}"/>
    <cellStyle name="Normal 2 2 2 2 4 2 2 11 4 10" xfId="14317" xr:uid="{00000000-0005-0000-0000-0000ED370000}"/>
    <cellStyle name="Normal 2 2 2 2 4 2 2 11 4 2" xfId="14318" xr:uid="{00000000-0005-0000-0000-0000EE370000}"/>
    <cellStyle name="Normal 2 2 2 2 4 2 2 11 4 3" xfId="14319" xr:uid="{00000000-0005-0000-0000-0000EF370000}"/>
    <cellStyle name="Normal 2 2 2 2 4 2 2 11 4 4" xfId="14320" xr:uid="{00000000-0005-0000-0000-0000F0370000}"/>
    <cellStyle name="Normal 2 2 2 2 4 2 2 11 4 5" xfId="14321" xr:uid="{00000000-0005-0000-0000-0000F1370000}"/>
    <cellStyle name="Normal 2 2 2 2 4 2 2 11 4 6" xfId="14322" xr:uid="{00000000-0005-0000-0000-0000F2370000}"/>
    <cellStyle name="Normal 2 2 2 2 4 2 2 11 4 7" xfId="14323" xr:uid="{00000000-0005-0000-0000-0000F3370000}"/>
    <cellStyle name="Normal 2 2 2 2 4 2 2 11 4 8" xfId="14324" xr:uid="{00000000-0005-0000-0000-0000F4370000}"/>
    <cellStyle name="Normal 2 2 2 2 4 2 2 11 4 9" xfId="14325" xr:uid="{00000000-0005-0000-0000-0000F5370000}"/>
    <cellStyle name="Normal 2 2 2 2 4 2 2 11 5" xfId="14326" xr:uid="{00000000-0005-0000-0000-0000F6370000}"/>
    <cellStyle name="Normal 2 2 2 2 4 2 2 11 5 10" xfId="14327" xr:uid="{00000000-0005-0000-0000-0000F7370000}"/>
    <cellStyle name="Normal 2 2 2 2 4 2 2 11 5 2" xfId="14328" xr:uid="{00000000-0005-0000-0000-0000F8370000}"/>
    <cellStyle name="Normal 2 2 2 2 4 2 2 11 5 3" xfId="14329" xr:uid="{00000000-0005-0000-0000-0000F9370000}"/>
    <cellStyle name="Normal 2 2 2 2 4 2 2 11 5 4" xfId="14330" xr:uid="{00000000-0005-0000-0000-0000FA370000}"/>
    <cellStyle name="Normal 2 2 2 2 4 2 2 11 5 5" xfId="14331" xr:uid="{00000000-0005-0000-0000-0000FB370000}"/>
    <cellStyle name="Normal 2 2 2 2 4 2 2 11 5 6" xfId="14332" xr:uid="{00000000-0005-0000-0000-0000FC370000}"/>
    <cellStyle name="Normal 2 2 2 2 4 2 2 11 5 7" xfId="14333" xr:uid="{00000000-0005-0000-0000-0000FD370000}"/>
    <cellStyle name="Normal 2 2 2 2 4 2 2 11 5 8" xfId="14334" xr:uid="{00000000-0005-0000-0000-0000FE370000}"/>
    <cellStyle name="Normal 2 2 2 2 4 2 2 11 5 9" xfId="14335" xr:uid="{00000000-0005-0000-0000-0000FF370000}"/>
    <cellStyle name="Normal 2 2 2 2 4 2 2 11 6" xfId="14336" xr:uid="{00000000-0005-0000-0000-000000380000}"/>
    <cellStyle name="Normal 2 2 2 2 4 2 2 11 7" xfId="14337" xr:uid="{00000000-0005-0000-0000-000001380000}"/>
    <cellStyle name="Normal 2 2 2 2 4 2 2 11 8" xfId="14338" xr:uid="{00000000-0005-0000-0000-000002380000}"/>
    <cellStyle name="Normal 2 2 2 2 4 2 2 11 9" xfId="14339" xr:uid="{00000000-0005-0000-0000-000003380000}"/>
    <cellStyle name="Normal 2 2 2 2 4 2 2 12" xfId="14340" xr:uid="{00000000-0005-0000-0000-000004380000}"/>
    <cellStyle name="Normal 2 2 2 2 4 2 2 12 10" xfId="14341" xr:uid="{00000000-0005-0000-0000-000005380000}"/>
    <cellStyle name="Normal 2 2 2 2 4 2 2 12 11" xfId="14342" xr:uid="{00000000-0005-0000-0000-000006380000}"/>
    <cellStyle name="Normal 2 2 2 2 4 2 2 12 12" xfId="14343" xr:uid="{00000000-0005-0000-0000-000007380000}"/>
    <cellStyle name="Normal 2 2 2 2 4 2 2 12 13" xfId="14344" xr:uid="{00000000-0005-0000-0000-000008380000}"/>
    <cellStyle name="Normal 2 2 2 2 4 2 2 12 14" xfId="14345" xr:uid="{00000000-0005-0000-0000-000009380000}"/>
    <cellStyle name="Normal 2 2 2 2 4 2 2 12 2" xfId="14346" xr:uid="{00000000-0005-0000-0000-00000A380000}"/>
    <cellStyle name="Normal 2 2 2 2 4 2 2 12 2 10" xfId="14347" xr:uid="{00000000-0005-0000-0000-00000B380000}"/>
    <cellStyle name="Normal 2 2 2 2 4 2 2 12 2 2" xfId="14348" xr:uid="{00000000-0005-0000-0000-00000C380000}"/>
    <cellStyle name="Normal 2 2 2 2 4 2 2 12 2 3" xfId="14349" xr:uid="{00000000-0005-0000-0000-00000D380000}"/>
    <cellStyle name="Normal 2 2 2 2 4 2 2 12 2 4" xfId="14350" xr:uid="{00000000-0005-0000-0000-00000E380000}"/>
    <cellStyle name="Normal 2 2 2 2 4 2 2 12 2 5" xfId="14351" xr:uid="{00000000-0005-0000-0000-00000F380000}"/>
    <cellStyle name="Normal 2 2 2 2 4 2 2 12 2 6" xfId="14352" xr:uid="{00000000-0005-0000-0000-000010380000}"/>
    <cellStyle name="Normal 2 2 2 2 4 2 2 12 2 7" xfId="14353" xr:uid="{00000000-0005-0000-0000-000011380000}"/>
    <cellStyle name="Normal 2 2 2 2 4 2 2 12 2 8" xfId="14354" xr:uid="{00000000-0005-0000-0000-000012380000}"/>
    <cellStyle name="Normal 2 2 2 2 4 2 2 12 2 9" xfId="14355" xr:uid="{00000000-0005-0000-0000-000013380000}"/>
    <cellStyle name="Normal 2 2 2 2 4 2 2 12 3" xfId="14356" xr:uid="{00000000-0005-0000-0000-000014380000}"/>
    <cellStyle name="Normal 2 2 2 2 4 2 2 12 3 10" xfId="14357" xr:uid="{00000000-0005-0000-0000-000015380000}"/>
    <cellStyle name="Normal 2 2 2 2 4 2 2 12 3 2" xfId="14358" xr:uid="{00000000-0005-0000-0000-000016380000}"/>
    <cellStyle name="Normal 2 2 2 2 4 2 2 12 3 3" xfId="14359" xr:uid="{00000000-0005-0000-0000-000017380000}"/>
    <cellStyle name="Normal 2 2 2 2 4 2 2 12 3 4" xfId="14360" xr:uid="{00000000-0005-0000-0000-000018380000}"/>
    <cellStyle name="Normal 2 2 2 2 4 2 2 12 3 5" xfId="14361" xr:uid="{00000000-0005-0000-0000-000019380000}"/>
    <cellStyle name="Normal 2 2 2 2 4 2 2 12 3 6" xfId="14362" xr:uid="{00000000-0005-0000-0000-00001A380000}"/>
    <cellStyle name="Normal 2 2 2 2 4 2 2 12 3 7" xfId="14363" xr:uid="{00000000-0005-0000-0000-00001B380000}"/>
    <cellStyle name="Normal 2 2 2 2 4 2 2 12 3 8" xfId="14364" xr:uid="{00000000-0005-0000-0000-00001C380000}"/>
    <cellStyle name="Normal 2 2 2 2 4 2 2 12 3 9" xfId="14365" xr:uid="{00000000-0005-0000-0000-00001D380000}"/>
    <cellStyle name="Normal 2 2 2 2 4 2 2 12 4" xfId="14366" xr:uid="{00000000-0005-0000-0000-00001E380000}"/>
    <cellStyle name="Normal 2 2 2 2 4 2 2 12 4 10" xfId="14367" xr:uid="{00000000-0005-0000-0000-00001F380000}"/>
    <cellStyle name="Normal 2 2 2 2 4 2 2 12 4 2" xfId="14368" xr:uid="{00000000-0005-0000-0000-000020380000}"/>
    <cellStyle name="Normal 2 2 2 2 4 2 2 12 4 3" xfId="14369" xr:uid="{00000000-0005-0000-0000-000021380000}"/>
    <cellStyle name="Normal 2 2 2 2 4 2 2 12 4 4" xfId="14370" xr:uid="{00000000-0005-0000-0000-000022380000}"/>
    <cellStyle name="Normal 2 2 2 2 4 2 2 12 4 5" xfId="14371" xr:uid="{00000000-0005-0000-0000-000023380000}"/>
    <cellStyle name="Normal 2 2 2 2 4 2 2 12 4 6" xfId="14372" xr:uid="{00000000-0005-0000-0000-000024380000}"/>
    <cellStyle name="Normal 2 2 2 2 4 2 2 12 4 7" xfId="14373" xr:uid="{00000000-0005-0000-0000-000025380000}"/>
    <cellStyle name="Normal 2 2 2 2 4 2 2 12 4 8" xfId="14374" xr:uid="{00000000-0005-0000-0000-000026380000}"/>
    <cellStyle name="Normal 2 2 2 2 4 2 2 12 4 9" xfId="14375" xr:uid="{00000000-0005-0000-0000-000027380000}"/>
    <cellStyle name="Normal 2 2 2 2 4 2 2 12 5" xfId="14376" xr:uid="{00000000-0005-0000-0000-000028380000}"/>
    <cellStyle name="Normal 2 2 2 2 4 2 2 12 5 10" xfId="14377" xr:uid="{00000000-0005-0000-0000-000029380000}"/>
    <cellStyle name="Normal 2 2 2 2 4 2 2 12 5 2" xfId="14378" xr:uid="{00000000-0005-0000-0000-00002A380000}"/>
    <cellStyle name="Normal 2 2 2 2 4 2 2 12 5 3" xfId="14379" xr:uid="{00000000-0005-0000-0000-00002B380000}"/>
    <cellStyle name="Normal 2 2 2 2 4 2 2 12 5 4" xfId="14380" xr:uid="{00000000-0005-0000-0000-00002C380000}"/>
    <cellStyle name="Normal 2 2 2 2 4 2 2 12 5 5" xfId="14381" xr:uid="{00000000-0005-0000-0000-00002D380000}"/>
    <cellStyle name="Normal 2 2 2 2 4 2 2 12 5 6" xfId="14382" xr:uid="{00000000-0005-0000-0000-00002E380000}"/>
    <cellStyle name="Normal 2 2 2 2 4 2 2 12 5 7" xfId="14383" xr:uid="{00000000-0005-0000-0000-00002F380000}"/>
    <cellStyle name="Normal 2 2 2 2 4 2 2 12 5 8" xfId="14384" xr:uid="{00000000-0005-0000-0000-000030380000}"/>
    <cellStyle name="Normal 2 2 2 2 4 2 2 12 5 9" xfId="14385" xr:uid="{00000000-0005-0000-0000-000031380000}"/>
    <cellStyle name="Normal 2 2 2 2 4 2 2 12 6" xfId="14386" xr:uid="{00000000-0005-0000-0000-000032380000}"/>
    <cellStyle name="Normal 2 2 2 2 4 2 2 12 7" xfId="14387" xr:uid="{00000000-0005-0000-0000-000033380000}"/>
    <cellStyle name="Normal 2 2 2 2 4 2 2 12 8" xfId="14388" xr:uid="{00000000-0005-0000-0000-000034380000}"/>
    <cellStyle name="Normal 2 2 2 2 4 2 2 12 9" xfId="14389" xr:uid="{00000000-0005-0000-0000-000035380000}"/>
    <cellStyle name="Normal 2 2 2 2 4 2 2 13" xfId="14390" xr:uid="{00000000-0005-0000-0000-000036380000}"/>
    <cellStyle name="Normal 2 2 2 2 4 2 2 13 10" xfId="14391" xr:uid="{00000000-0005-0000-0000-000037380000}"/>
    <cellStyle name="Normal 2 2 2 2 4 2 2 13 11" xfId="14392" xr:uid="{00000000-0005-0000-0000-000038380000}"/>
    <cellStyle name="Normal 2 2 2 2 4 2 2 13 12" xfId="14393" xr:uid="{00000000-0005-0000-0000-000039380000}"/>
    <cellStyle name="Normal 2 2 2 2 4 2 2 13 13" xfId="14394" xr:uid="{00000000-0005-0000-0000-00003A380000}"/>
    <cellStyle name="Normal 2 2 2 2 4 2 2 13 14" xfId="14395" xr:uid="{00000000-0005-0000-0000-00003B380000}"/>
    <cellStyle name="Normal 2 2 2 2 4 2 2 13 2" xfId="14396" xr:uid="{00000000-0005-0000-0000-00003C380000}"/>
    <cellStyle name="Normal 2 2 2 2 4 2 2 13 2 10" xfId="14397" xr:uid="{00000000-0005-0000-0000-00003D380000}"/>
    <cellStyle name="Normal 2 2 2 2 4 2 2 13 2 2" xfId="14398" xr:uid="{00000000-0005-0000-0000-00003E380000}"/>
    <cellStyle name="Normal 2 2 2 2 4 2 2 13 2 3" xfId="14399" xr:uid="{00000000-0005-0000-0000-00003F380000}"/>
    <cellStyle name="Normal 2 2 2 2 4 2 2 13 2 4" xfId="14400" xr:uid="{00000000-0005-0000-0000-000040380000}"/>
    <cellStyle name="Normal 2 2 2 2 4 2 2 13 2 5" xfId="14401" xr:uid="{00000000-0005-0000-0000-000041380000}"/>
    <cellStyle name="Normal 2 2 2 2 4 2 2 13 2 6" xfId="14402" xr:uid="{00000000-0005-0000-0000-000042380000}"/>
    <cellStyle name="Normal 2 2 2 2 4 2 2 13 2 7" xfId="14403" xr:uid="{00000000-0005-0000-0000-000043380000}"/>
    <cellStyle name="Normal 2 2 2 2 4 2 2 13 2 8" xfId="14404" xr:uid="{00000000-0005-0000-0000-000044380000}"/>
    <cellStyle name="Normal 2 2 2 2 4 2 2 13 2 9" xfId="14405" xr:uid="{00000000-0005-0000-0000-000045380000}"/>
    <cellStyle name="Normal 2 2 2 2 4 2 2 13 3" xfId="14406" xr:uid="{00000000-0005-0000-0000-000046380000}"/>
    <cellStyle name="Normal 2 2 2 2 4 2 2 13 3 10" xfId="14407" xr:uid="{00000000-0005-0000-0000-000047380000}"/>
    <cellStyle name="Normal 2 2 2 2 4 2 2 13 3 2" xfId="14408" xr:uid="{00000000-0005-0000-0000-000048380000}"/>
    <cellStyle name="Normal 2 2 2 2 4 2 2 13 3 3" xfId="14409" xr:uid="{00000000-0005-0000-0000-000049380000}"/>
    <cellStyle name="Normal 2 2 2 2 4 2 2 13 3 4" xfId="14410" xr:uid="{00000000-0005-0000-0000-00004A380000}"/>
    <cellStyle name="Normal 2 2 2 2 4 2 2 13 3 5" xfId="14411" xr:uid="{00000000-0005-0000-0000-00004B380000}"/>
    <cellStyle name="Normal 2 2 2 2 4 2 2 13 3 6" xfId="14412" xr:uid="{00000000-0005-0000-0000-00004C380000}"/>
    <cellStyle name="Normal 2 2 2 2 4 2 2 13 3 7" xfId="14413" xr:uid="{00000000-0005-0000-0000-00004D380000}"/>
    <cellStyle name="Normal 2 2 2 2 4 2 2 13 3 8" xfId="14414" xr:uid="{00000000-0005-0000-0000-00004E380000}"/>
    <cellStyle name="Normal 2 2 2 2 4 2 2 13 3 9" xfId="14415" xr:uid="{00000000-0005-0000-0000-00004F380000}"/>
    <cellStyle name="Normal 2 2 2 2 4 2 2 13 4" xfId="14416" xr:uid="{00000000-0005-0000-0000-000050380000}"/>
    <cellStyle name="Normal 2 2 2 2 4 2 2 13 4 10" xfId="14417" xr:uid="{00000000-0005-0000-0000-000051380000}"/>
    <cellStyle name="Normal 2 2 2 2 4 2 2 13 4 2" xfId="14418" xr:uid="{00000000-0005-0000-0000-000052380000}"/>
    <cellStyle name="Normal 2 2 2 2 4 2 2 13 4 3" xfId="14419" xr:uid="{00000000-0005-0000-0000-000053380000}"/>
    <cellStyle name="Normal 2 2 2 2 4 2 2 13 4 4" xfId="14420" xr:uid="{00000000-0005-0000-0000-000054380000}"/>
    <cellStyle name="Normal 2 2 2 2 4 2 2 13 4 5" xfId="14421" xr:uid="{00000000-0005-0000-0000-000055380000}"/>
    <cellStyle name="Normal 2 2 2 2 4 2 2 13 4 6" xfId="14422" xr:uid="{00000000-0005-0000-0000-000056380000}"/>
    <cellStyle name="Normal 2 2 2 2 4 2 2 13 4 7" xfId="14423" xr:uid="{00000000-0005-0000-0000-000057380000}"/>
    <cellStyle name="Normal 2 2 2 2 4 2 2 13 4 8" xfId="14424" xr:uid="{00000000-0005-0000-0000-000058380000}"/>
    <cellStyle name="Normal 2 2 2 2 4 2 2 13 4 9" xfId="14425" xr:uid="{00000000-0005-0000-0000-000059380000}"/>
    <cellStyle name="Normal 2 2 2 2 4 2 2 13 5" xfId="14426" xr:uid="{00000000-0005-0000-0000-00005A380000}"/>
    <cellStyle name="Normal 2 2 2 2 4 2 2 13 5 10" xfId="14427" xr:uid="{00000000-0005-0000-0000-00005B380000}"/>
    <cellStyle name="Normal 2 2 2 2 4 2 2 13 5 2" xfId="14428" xr:uid="{00000000-0005-0000-0000-00005C380000}"/>
    <cellStyle name="Normal 2 2 2 2 4 2 2 13 5 3" xfId="14429" xr:uid="{00000000-0005-0000-0000-00005D380000}"/>
    <cellStyle name="Normal 2 2 2 2 4 2 2 13 5 4" xfId="14430" xr:uid="{00000000-0005-0000-0000-00005E380000}"/>
    <cellStyle name="Normal 2 2 2 2 4 2 2 13 5 5" xfId="14431" xr:uid="{00000000-0005-0000-0000-00005F380000}"/>
    <cellStyle name="Normal 2 2 2 2 4 2 2 13 5 6" xfId="14432" xr:uid="{00000000-0005-0000-0000-000060380000}"/>
    <cellStyle name="Normal 2 2 2 2 4 2 2 13 5 7" xfId="14433" xr:uid="{00000000-0005-0000-0000-000061380000}"/>
    <cellStyle name="Normal 2 2 2 2 4 2 2 13 5 8" xfId="14434" xr:uid="{00000000-0005-0000-0000-000062380000}"/>
    <cellStyle name="Normal 2 2 2 2 4 2 2 13 5 9" xfId="14435" xr:uid="{00000000-0005-0000-0000-000063380000}"/>
    <cellStyle name="Normal 2 2 2 2 4 2 2 13 6" xfId="14436" xr:uid="{00000000-0005-0000-0000-000064380000}"/>
    <cellStyle name="Normal 2 2 2 2 4 2 2 13 7" xfId="14437" xr:uid="{00000000-0005-0000-0000-000065380000}"/>
    <cellStyle name="Normal 2 2 2 2 4 2 2 13 8" xfId="14438" xr:uid="{00000000-0005-0000-0000-000066380000}"/>
    <cellStyle name="Normal 2 2 2 2 4 2 2 13 9" xfId="14439" xr:uid="{00000000-0005-0000-0000-000067380000}"/>
    <cellStyle name="Normal 2 2 2 2 4 2 2 14" xfId="14440" xr:uid="{00000000-0005-0000-0000-000068380000}"/>
    <cellStyle name="Normal 2 2 2 2 4 2 2 14 10" xfId="14441" xr:uid="{00000000-0005-0000-0000-000069380000}"/>
    <cellStyle name="Normal 2 2 2 2 4 2 2 14 11" xfId="14442" xr:uid="{00000000-0005-0000-0000-00006A380000}"/>
    <cellStyle name="Normal 2 2 2 2 4 2 2 14 12" xfId="14443" xr:uid="{00000000-0005-0000-0000-00006B380000}"/>
    <cellStyle name="Normal 2 2 2 2 4 2 2 14 13" xfId="14444" xr:uid="{00000000-0005-0000-0000-00006C380000}"/>
    <cellStyle name="Normal 2 2 2 2 4 2 2 14 14" xfId="14445" xr:uid="{00000000-0005-0000-0000-00006D380000}"/>
    <cellStyle name="Normal 2 2 2 2 4 2 2 14 2" xfId="14446" xr:uid="{00000000-0005-0000-0000-00006E380000}"/>
    <cellStyle name="Normal 2 2 2 2 4 2 2 14 2 10" xfId="14447" xr:uid="{00000000-0005-0000-0000-00006F380000}"/>
    <cellStyle name="Normal 2 2 2 2 4 2 2 14 2 2" xfId="14448" xr:uid="{00000000-0005-0000-0000-000070380000}"/>
    <cellStyle name="Normal 2 2 2 2 4 2 2 14 2 3" xfId="14449" xr:uid="{00000000-0005-0000-0000-000071380000}"/>
    <cellStyle name="Normal 2 2 2 2 4 2 2 14 2 4" xfId="14450" xr:uid="{00000000-0005-0000-0000-000072380000}"/>
    <cellStyle name="Normal 2 2 2 2 4 2 2 14 2 5" xfId="14451" xr:uid="{00000000-0005-0000-0000-000073380000}"/>
    <cellStyle name="Normal 2 2 2 2 4 2 2 14 2 6" xfId="14452" xr:uid="{00000000-0005-0000-0000-000074380000}"/>
    <cellStyle name="Normal 2 2 2 2 4 2 2 14 2 7" xfId="14453" xr:uid="{00000000-0005-0000-0000-000075380000}"/>
    <cellStyle name="Normal 2 2 2 2 4 2 2 14 2 8" xfId="14454" xr:uid="{00000000-0005-0000-0000-000076380000}"/>
    <cellStyle name="Normal 2 2 2 2 4 2 2 14 2 9" xfId="14455" xr:uid="{00000000-0005-0000-0000-000077380000}"/>
    <cellStyle name="Normal 2 2 2 2 4 2 2 14 3" xfId="14456" xr:uid="{00000000-0005-0000-0000-000078380000}"/>
    <cellStyle name="Normal 2 2 2 2 4 2 2 14 3 10" xfId="14457" xr:uid="{00000000-0005-0000-0000-000079380000}"/>
    <cellStyle name="Normal 2 2 2 2 4 2 2 14 3 2" xfId="14458" xr:uid="{00000000-0005-0000-0000-00007A380000}"/>
    <cellStyle name="Normal 2 2 2 2 4 2 2 14 3 3" xfId="14459" xr:uid="{00000000-0005-0000-0000-00007B380000}"/>
    <cellStyle name="Normal 2 2 2 2 4 2 2 14 3 4" xfId="14460" xr:uid="{00000000-0005-0000-0000-00007C380000}"/>
    <cellStyle name="Normal 2 2 2 2 4 2 2 14 3 5" xfId="14461" xr:uid="{00000000-0005-0000-0000-00007D380000}"/>
    <cellStyle name="Normal 2 2 2 2 4 2 2 14 3 6" xfId="14462" xr:uid="{00000000-0005-0000-0000-00007E380000}"/>
    <cellStyle name="Normal 2 2 2 2 4 2 2 14 3 7" xfId="14463" xr:uid="{00000000-0005-0000-0000-00007F380000}"/>
    <cellStyle name="Normal 2 2 2 2 4 2 2 14 3 8" xfId="14464" xr:uid="{00000000-0005-0000-0000-000080380000}"/>
    <cellStyle name="Normal 2 2 2 2 4 2 2 14 3 9" xfId="14465" xr:uid="{00000000-0005-0000-0000-000081380000}"/>
    <cellStyle name="Normal 2 2 2 2 4 2 2 14 4" xfId="14466" xr:uid="{00000000-0005-0000-0000-000082380000}"/>
    <cellStyle name="Normal 2 2 2 2 4 2 2 14 4 10" xfId="14467" xr:uid="{00000000-0005-0000-0000-000083380000}"/>
    <cellStyle name="Normal 2 2 2 2 4 2 2 14 4 2" xfId="14468" xr:uid="{00000000-0005-0000-0000-000084380000}"/>
    <cellStyle name="Normal 2 2 2 2 4 2 2 14 4 3" xfId="14469" xr:uid="{00000000-0005-0000-0000-000085380000}"/>
    <cellStyle name="Normal 2 2 2 2 4 2 2 14 4 4" xfId="14470" xr:uid="{00000000-0005-0000-0000-000086380000}"/>
    <cellStyle name="Normal 2 2 2 2 4 2 2 14 4 5" xfId="14471" xr:uid="{00000000-0005-0000-0000-000087380000}"/>
    <cellStyle name="Normal 2 2 2 2 4 2 2 14 4 6" xfId="14472" xr:uid="{00000000-0005-0000-0000-000088380000}"/>
    <cellStyle name="Normal 2 2 2 2 4 2 2 14 4 7" xfId="14473" xr:uid="{00000000-0005-0000-0000-000089380000}"/>
    <cellStyle name="Normal 2 2 2 2 4 2 2 14 4 8" xfId="14474" xr:uid="{00000000-0005-0000-0000-00008A380000}"/>
    <cellStyle name="Normal 2 2 2 2 4 2 2 14 4 9" xfId="14475" xr:uid="{00000000-0005-0000-0000-00008B380000}"/>
    <cellStyle name="Normal 2 2 2 2 4 2 2 14 5" xfId="14476" xr:uid="{00000000-0005-0000-0000-00008C380000}"/>
    <cellStyle name="Normal 2 2 2 2 4 2 2 14 5 10" xfId="14477" xr:uid="{00000000-0005-0000-0000-00008D380000}"/>
    <cellStyle name="Normal 2 2 2 2 4 2 2 14 5 2" xfId="14478" xr:uid="{00000000-0005-0000-0000-00008E380000}"/>
    <cellStyle name="Normal 2 2 2 2 4 2 2 14 5 3" xfId="14479" xr:uid="{00000000-0005-0000-0000-00008F380000}"/>
    <cellStyle name="Normal 2 2 2 2 4 2 2 14 5 4" xfId="14480" xr:uid="{00000000-0005-0000-0000-000090380000}"/>
    <cellStyle name="Normal 2 2 2 2 4 2 2 14 5 5" xfId="14481" xr:uid="{00000000-0005-0000-0000-000091380000}"/>
    <cellStyle name="Normal 2 2 2 2 4 2 2 14 5 6" xfId="14482" xr:uid="{00000000-0005-0000-0000-000092380000}"/>
    <cellStyle name="Normal 2 2 2 2 4 2 2 14 5 7" xfId="14483" xr:uid="{00000000-0005-0000-0000-000093380000}"/>
    <cellStyle name="Normal 2 2 2 2 4 2 2 14 5 8" xfId="14484" xr:uid="{00000000-0005-0000-0000-000094380000}"/>
    <cellStyle name="Normal 2 2 2 2 4 2 2 14 5 9" xfId="14485" xr:uid="{00000000-0005-0000-0000-000095380000}"/>
    <cellStyle name="Normal 2 2 2 2 4 2 2 14 6" xfId="14486" xr:uid="{00000000-0005-0000-0000-000096380000}"/>
    <cellStyle name="Normal 2 2 2 2 4 2 2 14 7" xfId="14487" xr:uid="{00000000-0005-0000-0000-000097380000}"/>
    <cellStyle name="Normal 2 2 2 2 4 2 2 14 8" xfId="14488" xr:uid="{00000000-0005-0000-0000-000098380000}"/>
    <cellStyle name="Normal 2 2 2 2 4 2 2 14 9" xfId="14489" xr:uid="{00000000-0005-0000-0000-000099380000}"/>
    <cellStyle name="Normal 2 2 2 2 4 2 2 15" xfId="14490" xr:uid="{00000000-0005-0000-0000-00009A380000}"/>
    <cellStyle name="Normal 2 2 2 2 4 2 2 15 10" xfId="14491" xr:uid="{00000000-0005-0000-0000-00009B380000}"/>
    <cellStyle name="Normal 2 2 2 2 4 2 2 15 11" xfId="14492" xr:uid="{00000000-0005-0000-0000-00009C380000}"/>
    <cellStyle name="Normal 2 2 2 2 4 2 2 15 12" xfId="14493" xr:uid="{00000000-0005-0000-0000-00009D380000}"/>
    <cellStyle name="Normal 2 2 2 2 4 2 2 15 13" xfId="14494" xr:uid="{00000000-0005-0000-0000-00009E380000}"/>
    <cellStyle name="Normal 2 2 2 2 4 2 2 15 14" xfId="14495" xr:uid="{00000000-0005-0000-0000-00009F380000}"/>
    <cellStyle name="Normal 2 2 2 2 4 2 2 15 2" xfId="14496" xr:uid="{00000000-0005-0000-0000-0000A0380000}"/>
    <cellStyle name="Normal 2 2 2 2 4 2 2 15 2 10" xfId="14497" xr:uid="{00000000-0005-0000-0000-0000A1380000}"/>
    <cellStyle name="Normal 2 2 2 2 4 2 2 15 2 2" xfId="14498" xr:uid="{00000000-0005-0000-0000-0000A2380000}"/>
    <cellStyle name="Normal 2 2 2 2 4 2 2 15 2 3" xfId="14499" xr:uid="{00000000-0005-0000-0000-0000A3380000}"/>
    <cellStyle name="Normal 2 2 2 2 4 2 2 15 2 4" xfId="14500" xr:uid="{00000000-0005-0000-0000-0000A4380000}"/>
    <cellStyle name="Normal 2 2 2 2 4 2 2 15 2 5" xfId="14501" xr:uid="{00000000-0005-0000-0000-0000A5380000}"/>
    <cellStyle name="Normal 2 2 2 2 4 2 2 15 2 6" xfId="14502" xr:uid="{00000000-0005-0000-0000-0000A6380000}"/>
    <cellStyle name="Normal 2 2 2 2 4 2 2 15 2 7" xfId="14503" xr:uid="{00000000-0005-0000-0000-0000A7380000}"/>
    <cellStyle name="Normal 2 2 2 2 4 2 2 15 2 8" xfId="14504" xr:uid="{00000000-0005-0000-0000-0000A8380000}"/>
    <cellStyle name="Normal 2 2 2 2 4 2 2 15 2 9" xfId="14505" xr:uid="{00000000-0005-0000-0000-0000A9380000}"/>
    <cellStyle name="Normal 2 2 2 2 4 2 2 15 3" xfId="14506" xr:uid="{00000000-0005-0000-0000-0000AA380000}"/>
    <cellStyle name="Normal 2 2 2 2 4 2 2 15 3 10" xfId="14507" xr:uid="{00000000-0005-0000-0000-0000AB380000}"/>
    <cellStyle name="Normal 2 2 2 2 4 2 2 15 3 2" xfId="14508" xr:uid="{00000000-0005-0000-0000-0000AC380000}"/>
    <cellStyle name="Normal 2 2 2 2 4 2 2 15 3 3" xfId="14509" xr:uid="{00000000-0005-0000-0000-0000AD380000}"/>
    <cellStyle name="Normal 2 2 2 2 4 2 2 15 3 4" xfId="14510" xr:uid="{00000000-0005-0000-0000-0000AE380000}"/>
    <cellStyle name="Normal 2 2 2 2 4 2 2 15 3 5" xfId="14511" xr:uid="{00000000-0005-0000-0000-0000AF380000}"/>
    <cellStyle name="Normal 2 2 2 2 4 2 2 15 3 6" xfId="14512" xr:uid="{00000000-0005-0000-0000-0000B0380000}"/>
    <cellStyle name="Normal 2 2 2 2 4 2 2 15 3 7" xfId="14513" xr:uid="{00000000-0005-0000-0000-0000B1380000}"/>
    <cellStyle name="Normal 2 2 2 2 4 2 2 15 3 8" xfId="14514" xr:uid="{00000000-0005-0000-0000-0000B2380000}"/>
    <cellStyle name="Normal 2 2 2 2 4 2 2 15 3 9" xfId="14515" xr:uid="{00000000-0005-0000-0000-0000B3380000}"/>
    <cellStyle name="Normal 2 2 2 2 4 2 2 15 4" xfId="14516" xr:uid="{00000000-0005-0000-0000-0000B4380000}"/>
    <cellStyle name="Normal 2 2 2 2 4 2 2 15 4 10" xfId="14517" xr:uid="{00000000-0005-0000-0000-0000B5380000}"/>
    <cellStyle name="Normal 2 2 2 2 4 2 2 15 4 2" xfId="14518" xr:uid="{00000000-0005-0000-0000-0000B6380000}"/>
    <cellStyle name="Normal 2 2 2 2 4 2 2 15 4 3" xfId="14519" xr:uid="{00000000-0005-0000-0000-0000B7380000}"/>
    <cellStyle name="Normal 2 2 2 2 4 2 2 15 4 4" xfId="14520" xr:uid="{00000000-0005-0000-0000-0000B8380000}"/>
    <cellStyle name="Normal 2 2 2 2 4 2 2 15 4 5" xfId="14521" xr:uid="{00000000-0005-0000-0000-0000B9380000}"/>
    <cellStyle name="Normal 2 2 2 2 4 2 2 15 4 6" xfId="14522" xr:uid="{00000000-0005-0000-0000-0000BA380000}"/>
    <cellStyle name="Normal 2 2 2 2 4 2 2 15 4 7" xfId="14523" xr:uid="{00000000-0005-0000-0000-0000BB380000}"/>
    <cellStyle name="Normal 2 2 2 2 4 2 2 15 4 8" xfId="14524" xr:uid="{00000000-0005-0000-0000-0000BC380000}"/>
    <cellStyle name="Normal 2 2 2 2 4 2 2 15 4 9" xfId="14525" xr:uid="{00000000-0005-0000-0000-0000BD380000}"/>
    <cellStyle name="Normal 2 2 2 2 4 2 2 15 5" xfId="14526" xr:uid="{00000000-0005-0000-0000-0000BE380000}"/>
    <cellStyle name="Normal 2 2 2 2 4 2 2 15 5 10" xfId="14527" xr:uid="{00000000-0005-0000-0000-0000BF380000}"/>
    <cellStyle name="Normal 2 2 2 2 4 2 2 15 5 2" xfId="14528" xr:uid="{00000000-0005-0000-0000-0000C0380000}"/>
    <cellStyle name="Normal 2 2 2 2 4 2 2 15 5 3" xfId="14529" xr:uid="{00000000-0005-0000-0000-0000C1380000}"/>
    <cellStyle name="Normal 2 2 2 2 4 2 2 15 5 4" xfId="14530" xr:uid="{00000000-0005-0000-0000-0000C2380000}"/>
    <cellStyle name="Normal 2 2 2 2 4 2 2 15 5 5" xfId="14531" xr:uid="{00000000-0005-0000-0000-0000C3380000}"/>
    <cellStyle name="Normal 2 2 2 2 4 2 2 15 5 6" xfId="14532" xr:uid="{00000000-0005-0000-0000-0000C4380000}"/>
    <cellStyle name="Normal 2 2 2 2 4 2 2 15 5 7" xfId="14533" xr:uid="{00000000-0005-0000-0000-0000C5380000}"/>
    <cellStyle name="Normal 2 2 2 2 4 2 2 15 5 8" xfId="14534" xr:uid="{00000000-0005-0000-0000-0000C6380000}"/>
    <cellStyle name="Normal 2 2 2 2 4 2 2 15 5 9" xfId="14535" xr:uid="{00000000-0005-0000-0000-0000C7380000}"/>
    <cellStyle name="Normal 2 2 2 2 4 2 2 15 6" xfId="14536" xr:uid="{00000000-0005-0000-0000-0000C8380000}"/>
    <cellStyle name="Normal 2 2 2 2 4 2 2 15 7" xfId="14537" xr:uid="{00000000-0005-0000-0000-0000C9380000}"/>
    <cellStyle name="Normal 2 2 2 2 4 2 2 15 8" xfId="14538" xr:uid="{00000000-0005-0000-0000-0000CA380000}"/>
    <cellStyle name="Normal 2 2 2 2 4 2 2 15 9" xfId="14539" xr:uid="{00000000-0005-0000-0000-0000CB380000}"/>
    <cellStyle name="Normal 2 2 2 2 4 2 2 16" xfId="14540" xr:uid="{00000000-0005-0000-0000-0000CC380000}"/>
    <cellStyle name="Normal 2 2 2 2 4 2 2 16 10" xfId="14541" xr:uid="{00000000-0005-0000-0000-0000CD380000}"/>
    <cellStyle name="Normal 2 2 2 2 4 2 2 16 11" xfId="14542" xr:uid="{00000000-0005-0000-0000-0000CE380000}"/>
    <cellStyle name="Normal 2 2 2 2 4 2 2 16 12" xfId="14543" xr:uid="{00000000-0005-0000-0000-0000CF380000}"/>
    <cellStyle name="Normal 2 2 2 2 4 2 2 16 13" xfId="14544" xr:uid="{00000000-0005-0000-0000-0000D0380000}"/>
    <cellStyle name="Normal 2 2 2 2 4 2 2 16 14" xfId="14545" xr:uid="{00000000-0005-0000-0000-0000D1380000}"/>
    <cellStyle name="Normal 2 2 2 2 4 2 2 16 2" xfId="14546" xr:uid="{00000000-0005-0000-0000-0000D2380000}"/>
    <cellStyle name="Normal 2 2 2 2 4 2 2 16 2 10" xfId="14547" xr:uid="{00000000-0005-0000-0000-0000D3380000}"/>
    <cellStyle name="Normal 2 2 2 2 4 2 2 16 2 2" xfId="14548" xr:uid="{00000000-0005-0000-0000-0000D4380000}"/>
    <cellStyle name="Normal 2 2 2 2 4 2 2 16 2 3" xfId="14549" xr:uid="{00000000-0005-0000-0000-0000D5380000}"/>
    <cellStyle name="Normal 2 2 2 2 4 2 2 16 2 4" xfId="14550" xr:uid="{00000000-0005-0000-0000-0000D6380000}"/>
    <cellStyle name="Normal 2 2 2 2 4 2 2 16 2 5" xfId="14551" xr:uid="{00000000-0005-0000-0000-0000D7380000}"/>
    <cellStyle name="Normal 2 2 2 2 4 2 2 16 2 6" xfId="14552" xr:uid="{00000000-0005-0000-0000-0000D8380000}"/>
    <cellStyle name="Normal 2 2 2 2 4 2 2 16 2 7" xfId="14553" xr:uid="{00000000-0005-0000-0000-0000D9380000}"/>
    <cellStyle name="Normal 2 2 2 2 4 2 2 16 2 8" xfId="14554" xr:uid="{00000000-0005-0000-0000-0000DA380000}"/>
    <cellStyle name="Normal 2 2 2 2 4 2 2 16 2 9" xfId="14555" xr:uid="{00000000-0005-0000-0000-0000DB380000}"/>
    <cellStyle name="Normal 2 2 2 2 4 2 2 16 3" xfId="14556" xr:uid="{00000000-0005-0000-0000-0000DC380000}"/>
    <cellStyle name="Normal 2 2 2 2 4 2 2 16 3 10" xfId="14557" xr:uid="{00000000-0005-0000-0000-0000DD380000}"/>
    <cellStyle name="Normal 2 2 2 2 4 2 2 16 3 2" xfId="14558" xr:uid="{00000000-0005-0000-0000-0000DE380000}"/>
    <cellStyle name="Normal 2 2 2 2 4 2 2 16 3 3" xfId="14559" xr:uid="{00000000-0005-0000-0000-0000DF380000}"/>
    <cellStyle name="Normal 2 2 2 2 4 2 2 16 3 4" xfId="14560" xr:uid="{00000000-0005-0000-0000-0000E0380000}"/>
    <cellStyle name="Normal 2 2 2 2 4 2 2 16 3 5" xfId="14561" xr:uid="{00000000-0005-0000-0000-0000E1380000}"/>
    <cellStyle name="Normal 2 2 2 2 4 2 2 16 3 6" xfId="14562" xr:uid="{00000000-0005-0000-0000-0000E2380000}"/>
    <cellStyle name="Normal 2 2 2 2 4 2 2 16 3 7" xfId="14563" xr:uid="{00000000-0005-0000-0000-0000E3380000}"/>
    <cellStyle name="Normal 2 2 2 2 4 2 2 16 3 8" xfId="14564" xr:uid="{00000000-0005-0000-0000-0000E4380000}"/>
    <cellStyle name="Normal 2 2 2 2 4 2 2 16 3 9" xfId="14565" xr:uid="{00000000-0005-0000-0000-0000E5380000}"/>
    <cellStyle name="Normal 2 2 2 2 4 2 2 16 4" xfId="14566" xr:uid="{00000000-0005-0000-0000-0000E6380000}"/>
    <cellStyle name="Normal 2 2 2 2 4 2 2 16 4 10" xfId="14567" xr:uid="{00000000-0005-0000-0000-0000E7380000}"/>
    <cellStyle name="Normal 2 2 2 2 4 2 2 16 4 2" xfId="14568" xr:uid="{00000000-0005-0000-0000-0000E8380000}"/>
    <cellStyle name="Normal 2 2 2 2 4 2 2 16 4 3" xfId="14569" xr:uid="{00000000-0005-0000-0000-0000E9380000}"/>
    <cellStyle name="Normal 2 2 2 2 4 2 2 16 4 4" xfId="14570" xr:uid="{00000000-0005-0000-0000-0000EA380000}"/>
    <cellStyle name="Normal 2 2 2 2 4 2 2 16 4 5" xfId="14571" xr:uid="{00000000-0005-0000-0000-0000EB380000}"/>
    <cellStyle name="Normal 2 2 2 2 4 2 2 16 4 6" xfId="14572" xr:uid="{00000000-0005-0000-0000-0000EC380000}"/>
    <cellStyle name="Normal 2 2 2 2 4 2 2 16 4 7" xfId="14573" xr:uid="{00000000-0005-0000-0000-0000ED380000}"/>
    <cellStyle name="Normal 2 2 2 2 4 2 2 16 4 8" xfId="14574" xr:uid="{00000000-0005-0000-0000-0000EE380000}"/>
    <cellStyle name="Normal 2 2 2 2 4 2 2 16 4 9" xfId="14575" xr:uid="{00000000-0005-0000-0000-0000EF380000}"/>
    <cellStyle name="Normal 2 2 2 2 4 2 2 16 5" xfId="14576" xr:uid="{00000000-0005-0000-0000-0000F0380000}"/>
    <cellStyle name="Normal 2 2 2 2 4 2 2 16 5 10" xfId="14577" xr:uid="{00000000-0005-0000-0000-0000F1380000}"/>
    <cellStyle name="Normal 2 2 2 2 4 2 2 16 5 2" xfId="14578" xr:uid="{00000000-0005-0000-0000-0000F2380000}"/>
    <cellStyle name="Normal 2 2 2 2 4 2 2 16 5 3" xfId="14579" xr:uid="{00000000-0005-0000-0000-0000F3380000}"/>
    <cellStyle name="Normal 2 2 2 2 4 2 2 16 5 4" xfId="14580" xr:uid="{00000000-0005-0000-0000-0000F4380000}"/>
    <cellStyle name="Normal 2 2 2 2 4 2 2 16 5 5" xfId="14581" xr:uid="{00000000-0005-0000-0000-0000F5380000}"/>
    <cellStyle name="Normal 2 2 2 2 4 2 2 16 5 6" xfId="14582" xr:uid="{00000000-0005-0000-0000-0000F6380000}"/>
    <cellStyle name="Normal 2 2 2 2 4 2 2 16 5 7" xfId="14583" xr:uid="{00000000-0005-0000-0000-0000F7380000}"/>
    <cellStyle name="Normal 2 2 2 2 4 2 2 16 5 8" xfId="14584" xr:uid="{00000000-0005-0000-0000-0000F8380000}"/>
    <cellStyle name="Normal 2 2 2 2 4 2 2 16 5 9" xfId="14585" xr:uid="{00000000-0005-0000-0000-0000F9380000}"/>
    <cellStyle name="Normal 2 2 2 2 4 2 2 16 6" xfId="14586" xr:uid="{00000000-0005-0000-0000-0000FA380000}"/>
    <cellStyle name="Normal 2 2 2 2 4 2 2 16 7" xfId="14587" xr:uid="{00000000-0005-0000-0000-0000FB380000}"/>
    <cellStyle name="Normal 2 2 2 2 4 2 2 16 8" xfId="14588" xr:uid="{00000000-0005-0000-0000-0000FC380000}"/>
    <cellStyle name="Normal 2 2 2 2 4 2 2 16 9" xfId="14589" xr:uid="{00000000-0005-0000-0000-0000FD380000}"/>
    <cellStyle name="Normal 2 2 2 2 4 2 2 17" xfId="14590" xr:uid="{00000000-0005-0000-0000-0000FE380000}"/>
    <cellStyle name="Normal 2 2 2 2 4 2 2 17 10" xfId="14591" xr:uid="{00000000-0005-0000-0000-0000FF380000}"/>
    <cellStyle name="Normal 2 2 2 2 4 2 2 17 11" xfId="14592" xr:uid="{00000000-0005-0000-0000-000000390000}"/>
    <cellStyle name="Normal 2 2 2 2 4 2 2 17 12" xfId="14593" xr:uid="{00000000-0005-0000-0000-000001390000}"/>
    <cellStyle name="Normal 2 2 2 2 4 2 2 17 13" xfId="14594" xr:uid="{00000000-0005-0000-0000-000002390000}"/>
    <cellStyle name="Normal 2 2 2 2 4 2 2 17 14" xfId="14595" xr:uid="{00000000-0005-0000-0000-000003390000}"/>
    <cellStyle name="Normal 2 2 2 2 4 2 2 17 2" xfId="14596" xr:uid="{00000000-0005-0000-0000-000004390000}"/>
    <cellStyle name="Normal 2 2 2 2 4 2 2 17 2 10" xfId="14597" xr:uid="{00000000-0005-0000-0000-000005390000}"/>
    <cellStyle name="Normal 2 2 2 2 4 2 2 17 2 2" xfId="14598" xr:uid="{00000000-0005-0000-0000-000006390000}"/>
    <cellStyle name="Normal 2 2 2 2 4 2 2 17 2 3" xfId="14599" xr:uid="{00000000-0005-0000-0000-000007390000}"/>
    <cellStyle name="Normal 2 2 2 2 4 2 2 17 2 4" xfId="14600" xr:uid="{00000000-0005-0000-0000-000008390000}"/>
    <cellStyle name="Normal 2 2 2 2 4 2 2 17 2 5" xfId="14601" xr:uid="{00000000-0005-0000-0000-000009390000}"/>
    <cellStyle name="Normal 2 2 2 2 4 2 2 17 2 6" xfId="14602" xr:uid="{00000000-0005-0000-0000-00000A390000}"/>
    <cellStyle name="Normal 2 2 2 2 4 2 2 17 2 7" xfId="14603" xr:uid="{00000000-0005-0000-0000-00000B390000}"/>
    <cellStyle name="Normal 2 2 2 2 4 2 2 17 2 8" xfId="14604" xr:uid="{00000000-0005-0000-0000-00000C390000}"/>
    <cellStyle name="Normal 2 2 2 2 4 2 2 17 2 9" xfId="14605" xr:uid="{00000000-0005-0000-0000-00000D390000}"/>
    <cellStyle name="Normal 2 2 2 2 4 2 2 17 3" xfId="14606" xr:uid="{00000000-0005-0000-0000-00000E390000}"/>
    <cellStyle name="Normal 2 2 2 2 4 2 2 17 3 10" xfId="14607" xr:uid="{00000000-0005-0000-0000-00000F390000}"/>
    <cellStyle name="Normal 2 2 2 2 4 2 2 17 3 2" xfId="14608" xr:uid="{00000000-0005-0000-0000-000010390000}"/>
    <cellStyle name="Normal 2 2 2 2 4 2 2 17 3 3" xfId="14609" xr:uid="{00000000-0005-0000-0000-000011390000}"/>
    <cellStyle name="Normal 2 2 2 2 4 2 2 17 3 4" xfId="14610" xr:uid="{00000000-0005-0000-0000-000012390000}"/>
    <cellStyle name="Normal 2 2 2 2 4 2 2 17 3 5" xfId="14611" xr:uid="{00000000-0005-0000-0000-000013390000}"/>
    <cellStyle name="Normal 2 2 2 2 4 2 2 17 3 6" xfId="14612" xr:uid="{00000000-0005-0000-0000-000014390000}"/>
    <cellStyle name="Normal 2 2 2 2 4 2 2 17 3 7" xfId="14613" xr:uid="{00000000-0005-0000-0000-000015390000}"/>
    <cellStyle name="Normal 2 2 2 2 4 2 2 17 3 8" xfId="14614" xr:uid="{00000000-0005-0000-0000-000016390000}"/>
    <cellStyle name="Normal 2 2 2 2 4 2 2 17 3 9" xfId="14615" xr:uid="{00000000-0005-0000-0000-000017390000}"/>
    <cellStyle name="Normal 2 2 2 2 4 2 2 17 4" xfId="14616" xr:uid="{00000000-0005-0000-0000-000018390000}"/>
    <cellStyle name="Normal 2 2 2 2 4 2 2 17 4 10" xfId="14617" xr:uid="{00000000-0005-0000-0000-000019390000}"/>
    <cellStyle name="Normal 2 2 2 2 4 2 2 17 4 2" xfId="14618" xr:uid="{00000000-0005-0000-0000-00001A390000}"/>
    <cellStyle name="Normal 2 2 2 2 4 2 2 17 4 3" xfId="14619" xr:uid="{00000000-0005-0000-0000-00001B390000}"/>
    <cellStyle name="Normal 2 2 2 2 4 2 2 17 4 4" xfId="14620" xr:uid="{00000000-0005-0000-0000-00001C390000}"/>
    <cellStyle name="Normal 2 2 2 2 4 2 2 17 4 5" xfId="14621" xr:uid="{00000000-0005-0000-0000-00001D390000}"/>
    <cellStyle name="Normal 2 2 2 2 4 2 2 17 4 6" xfId="14622" xr:uid="{00000000-0005-0000-0000-00001E390000}"/>
    <cellStyle name="Normal 2 2 2 2 4 2 2 17 4 7" xfId="14623" xr:uid="{00000000-0005-0000-0000-00001F390000}"/>
    <cellStyle name="Normal 2 2 2 2 4 2 2 17 4 8" xfId="14624" xr:uid="{00000000-0005-0000-0000-000020390000}"/>
    <cellStyle name="Normal 2 2 2 2 4 2 2 17 4 9" xfId="14625" xr:uid="{00000000-0005-0000-0000-000021390000}"/>
    <cellStyle name="Normal 2 2 2 2 4 2 2 17 5" xfId="14626" xr:uid="{00000000-0005-0000-0000-000022390000}"/>
    <cellStyle name="Normal 2 2 2 2 4 2 2 17 5 10" xfId="14627" xr:uid="{00000000-0005-0000-0000-000023390000}"/>
    <cellStyle name="Normal 2 2 2 2 4 2 2 17 5 2" xfId="14628" xr:uid="{00000000-0005-0000-0000-000024390000}"/>
    <cellStyle name="Normal 2 2 2 2 4 2 2 17 5 3" xfId="14629" xr:uid="{00000000-0005-0000-0000-000025390000}"/>
    <cellStyle name="Normal 2 2 2 2 4 2 2 17 5 4" xfId="14630" xr:uid="{00000000-0005-0000-0000-000026390000}"/>
    <cellStyle name="Normal 2 2 2 2 4 2 2 17 5 5" xfId="14631" xr:uid="{00000000-0005-0000-0000-000027390000}"/>
    <cellStyle name="Normal 2 2 2 2 4 2 2 17 5 6" xfId="14632" xr:uid="{00000000-0005-0000-0000-000028390000}"/>
    <cellStyle name="Normal 2 2 2 2 4 2 2 17 5 7" xfId="14633" xr:uid="{00000000-0005-0000-0000-000029390000}"/>
    <cellStyle name="Normal 2 2 2 2 4 2 2 17 5 8" xfId="14634" xr:uid="{00000000-0005-0000-0000-00002A390000}"/>
    <cellStyle name="Normal 2 2 2 2 4 2 2 17 5 9" xfId="14635" xr:uid="{00000000-0005-0000-0000-00002B390000}"/>
    <cellStyle name="Normal 2 2 2 2 4 2 2 17 6" xfId="14636" xr:uid="{00000000-0005-0000-0000-00002C390000}"/>
    <cellStyle name="Normal 2 2 2 2 4 2 2 17 7" xfId="14637" xr:uid="{00000000-0005-0000-0000-00002D390000}"/>
    <cellStyle name="Normal 2 2 2 2 4 2 2 17 8" xfId="14638" xr:uid="{00000000-0005-0000-0000-00002E390000}"/>
    <cellStyle name="Normal 2 2 2 2 4 2 2 17 9" xfId="14639" xr:uid="{00000000-0005-0000-0000-00002F390000}"/>
    <cellStyle name="Normal 2 2 2 2 4 2 2 18" xfId="14640" xr:uid="{00000000-0005-0000-0000-000030390000}"/>
    <cellStyle name="Normal 2 2 2 2 4 2 2 18 10" xfId="14641" xr:uid="{00000000-0005-0000-0000-000031390000}"/>
    <cellStyle name="Normal 2 2 2 2 4 2 2 18 11" xfId="14642" xr:uid="{00000000-0005-0000-0000-000032390000}"/>
    <cellStyle name="Normal 2 2 2 2 4 2 2 18 12" xfId="14643" xr:uid="{00000000-0005-0000-0000-000033390000}"/>
    <cellStyle name="Normal 2 2 2 2 4 2 2 18 13" xfId="14644" xr:uid="{00000000-0005-0000-0000-000034390000}"/>
    <cellStyle name="Normal 2 2 2 2 4 2 2 18 14" xfId="14645" xr:uid="{00000000-0005-0000-0000-000035390000}"/>
    <cellStyle name="Normal 2 2 2 2 4 2 2 18 2" xfId="14646" xr:uid="{00000000-0005-0000-0000-000036390000}"/>
    <cellStyle name="Normal 2 2 2 2 4 2 2 18 2 10" xfId="14647" xr:uid="{00000000-0005-0000-0000-000037390000}"/>
    <cellStyle name="Normal 2 2 2 2 4 2 2 18 2 2" xfId="14648" xr:uid="{00000000-0005-0000-0000-000038390000}"/>
    <cellStyle name="Normal 2 2 2 2 4 2 2 18 2 3" xfId="14649" xr:uid="{00000000-0005-0000-0000-000039390000}"/>
    <cellStyle name="Normal 2 2 2 2 4 2 2 18 2 4" xfId="14650" xr:uid="{00000000-0005-0000-0000-00003A390000}"/>
    <cellStyle name="Normal 2 2 2 2 4 2 2 18 2 5" xfId="14651" xr:uid="{00000000-0005-0000-0000-00003B390000}"/>
    <cellStyle name="Normal 2 2 2 2 4 2 2 18 2 6" xfId="14652" xr:uid="{00000000-0005-0000-0000-00003C390000}"/>
    <cellStyle name="Normal 2 2 2 2 4 2 2 18 2 7" xfId="14653" xr:uid="{00000000-0005-0000-0000-00003D390000}"/>
    <cellStyle name="Normal 2 2 2 2 4 2 2 18 2 8" xfId="14654" xr:uid="{00000000-0005-0000-0000-00003E390000}"/>
    <cellStyle name="Normal 2 2 2 2 4 2 2 18 2 9" xfId="14655" xr:uid="{00000000-0005-0000-0000-00003F390000}"/>
    <cellStyle name="Normal 2 2 2 2 4 2 2 18 3" xfId="14656" xr:uid="{00000000-0005-0000-0000-000040390000}"/>
    <cellStyle name="Normal 2 2 2 2 4 2 2 18 3 10" xfId="14657" xr:uid="{00000000-0005-0000-0000-000041390000}"/>
    <cellStyle name="Normal 2 2 2 2 4 2 2 18 3 2" xfId="14658" xr:uid="{00000000-0005-0000-0000-000042390000}"/>
    <cellStyle name="Normal 2 2 2 2 4 2 2 18 3 3" xfId="14659" xr:uid="{00000000-0005-0000-0000-000043390000}"/>
    <cellStyle name="Normal 2 2 2 2 4 2 2 18 3 4" xfId="14660" xr:uid="{00000000-0005-0000-0000-000044390000}"/>
    <cellStyle name="Normal 2 2 2 2 4 2 2 18 3 5" xfId="14661" xr:uid="{00000000-0005-0000-0000-000045390000}"/>
    <cellStyle name="Normal 2 2 2 2 4 2 2 18 3 6" xfId="14662" xr:uid="{00000000-0005-0000-0000-000046390000}"/>
    <cellStyle name="Normal 2 2 2 2 4 2 2 18 3 7" xfId="14663" xr:uid="{00000000-0005-0000-0000-000047390000}"/>
    <cellStyle name="Normal 2 2 2 2 4 2 2 18 3 8" xfId="14664" xr:uid="{00000000-0005-0000-0000-000048390000}"/>
    <cellStyle name="Normal 2 2 2 2 4 2 2 18 3 9" xfId="14665" xr:uid="{00000000-0005-0000-0000-000049390000}"/>
    <cellStyle name="Normal 2 2 2 2 4 2 2 18 4" xfId="14666" xr:uid="{00000000-0005-0000-0000-00004A390000}"/>
    <cellStyle name="Normal 2 2 2 2 4 2 2 18 4 10" xfId="14667" xr:uid="{00000000-0005-0000-0000-00004B390000}"/>
    <cellStyle name="Normal 2 2 2 2 4 2 2 18 4 2" xfId="14668" xr:uid="{00000000-0005-0000-0000-00004C390000}"/>
    <cellStyle name="Normal 2 2 2 2 4 2 2 18 4 3" xfId="14669" xr:uid="{00000000-0005-0000-0000-00004D390000}"/>
    <cellStyle name="Normal 2 2 2 2 4 2 2 18 4 4" xfId="14670" xr:uid="{00000000-0005-0000-0000-00004E390000}"/>
    <cellStyle name="Normal 2 2 2 2 4 2 2 18 4 5" xfId="14671" xr:uid="{00000000-0005-0000-0000-00004F390000}"/>
    <cellStyle name="Normal 2 2 2 2 4 2 2 18 4 6" xfId="14672" xr:uid="{00000000-0005-0000-0000-000050390000}"/>
    <cellStyle name="Normal 2 2 2 2 4 2 2 18 4 7" xfId="14673" xr:uid="{00000000-0005-0000-0000-000051390000}"/>
    <cellStyle name="Normal 2 2 2 2 4 2 2 18 4 8" xfId="14674" xr:uid="{00000000-0005-0000-0000-000052390000}"/>
    <cellStyle name="Normal 2 2 2 2 4 2 2 18 4 9" xfId="14675" xr:uid="{00000000-0005-0000-0000-000053390000}"/>
    <cellStyle name="Normal 2 2 2 2 4 2 2 18 5" xfId="14676" xr:uid="{00000000-0005-0000-0000-000054390000}"/>
    <cellStyle name="Normal 2 2 2 2 4 2 2 18 5 10" xfId="14677" xr:uid="{00000000-0005-0000-0000-000055390000}"/>
    <cellStyle name="Normal 2 2 2 2 4 2 2 18 5 2" xfId="14678" xr:uid="{00000000-0005-0000-0000-000056390000}"/>
    <cellStyle name="Normal 2 2 2 2 4 2 2 18 5 3" xfId="14679" xr:uid="{00000000-0005-0000-0000-000057390000}"/>
    <cellStyle name="Normal 2 2 2 2 4 2 2 18 5 4" xfId="14680" xr:uid="{00000000-0005-0000-0000-000058390000}"/>
    <cellStyle name="Normal 2 2 2 2 4 2 2 18 5 5" xfId="14681" xr:uid="{00000000-0005-0000-0000-000059390000}"/>
    <cellStyle name="Normal 2 2 2 2 4 2 2 18 5 6" xfId="14682" xr:uid="{00000000-0005-0000-0000-00005A390000}"/>
    <cellStyle name="Normal 2 2 2 2 4 2 2 18 5 7" xfId="14683" xr:uid="{00000000-0005-0000-0000-00005B390000}"/>
    <cellStyle name="Normal 2 2 2 2 4 2 2 18 5 8" xfId="14684" xr:uid="{00000000-0005-0000-0000-00005C390000}"/>
    <cellStyle name="Normal 2 2 2 2 4 2 2 18 5 9" xfId="14685" xr:uid="{00000000-0005-0000-0000-00005D390000}"/>
    <cellStyle name="Normal 2 2 2 2 4 2 2 18 6" xfId="14686" xr:uid="{00000000-0005-0000-0000-00005E390000}"/>
    <cellStyle name="Normal 2 2 2 2 4 2 2 18 7" xfId="14687" xr:uid="{00000000-0005-0000-0000-00005F390000}"/>
    <cellStyle name="Normal 2 2 2 2 4 2 2 18 8" xfId="14688" xr:uid="{00000000-0005-0000-0000-000060390000}"/>
    <cellStyle name="Normal 2 2 2 2 4 2 2 18 9" xfId="14689" xr:uid="{00000000-0005-0000-0000-000061390000}"/>
    <cellStyle name="Normal 2 2 2 2 4 2 2 19" xfId="14690" xr:uid="{00000000-0005-0000-0000-000062390000}"/>
    <cellStyle name="Normal 2 2 2 2 4 2 2 19 10" xfId="14691" xr:uid="{00000000-0005-0000-0000-000063390000}"/>
    <cellStyle name="Normal 2 2 2 2 4 2 2 19 11" xfId="14692" xr:uid="{00000000-0005-0000-0000-000064390000}"/>
    <cellStyle name="Normal 2 2 2 2 4 2 2 19 12" xfId="14693" xr:uid="{00000000-0005-0000-0000-000065390000}"/>
    <cellStyle name="Normal 2 2 2 2 4 2 2 19 13" xfId="14694" xr:uid="{00000000-0005-0000-0000-000066390000}"/>
    <cellStyle name="Normal 2 2 2 2 4 2 2 19 14" xfId="14695" xr:uid="{00000000-0005-0000-0000-000067390000}"/>
    <cellStyle name="Normal 2 2 2 2 4 2 2 19 2" xfId="14696" xr:uid="{00000000-0005-0000-0000-000068390000}"/>
    <cellStyle name="Normal 2 2 2 2 4 2 2 19 2 10" xfId="14697" xr:uid="{00000000-0005-0000-0000-000069390000}"/>
    <cellStyle name="Normal 2 2 2 2 4 2 2 19 2 2" xfId="14698" xr:uid="{00000000-0005-0000-0000-00006A390000}"/>
    <cellStyle name="Normal 2 2 2 2 4 2 2 19 2 3" xfId="14699" xr:uid="{00000000-0005-0000-0000-00006B390000}"/>
    <cellStyle name="Normal 2 2 2 2 4 2 2 19 2 4" xfId="14700" xr:uid="{00000000-0005-0000-0000-00006C390000}"/>
    <cellStyle name="Normal 2 2 2 2 4 2 2 19 2 5" xfId="14701" xr:uid="{00000000-0005-0000-0000-00006D390000}"/>
    <cellStyle name="Normal 2 2 2 2 4 2 2 19 2 6" xfId="14702" xr:uid="{00000000-0005-0000-0000-00006E390000}"/>
    <cellStyle name="Normal 2 2 2 2 4 2 2 19 2 7" xfId="14703" xr:uid="{00000000-0005-0000-0000-00006F390000}"/>
    <cellStyle name="Normal 2 2 2 2 4 2 2 19 2 8" xfId="14704" xr:uid="{00000000-0005-0000-0000-000070390000}"/>
    <cellStyle name="Normal 2 2 2 2 4 2 2 19 2 9" xfId="14705" xr:uid="{00000000-0005-0000-0000-000071390000}"/>
    <cellStyle name="Normal 2 2 2 2 4 2 2 19 3" xfId="14706" xr:uid="{00000000-0005-0000-0000-000072390000}"/>
    <cellStyle name="Normal 2 2 2 2 4 2 2 19 3 10" xfId="14707" xr:uid="{00000000-0005-0000-0000-000073390000}"/>
    <cellStyle name="Normal 2 2 2 2 4 2 2 19 3 2" xfId="14708" xr:uid="{00000000-0005-0000-0000-000074390000}"/>
    <cellStyle name="Normal 2 2 2 2 4 2 2 19 3 3" xfId="14709" xr:uid="{00000000-0005-0000-0000-000075390000}"/>
    <cellStyle name="Normal 2 2 2 2 4 2 2 19 3 4" xfId="14710" xr:uid="{00000000-0005-0000-0000-000076390000}"/>
    <cellStyle name="Normal 2 2 2 2 4 2 2 19 3 5" xfId="14711" xr:uid="{00000000-0005-0000-0000-000077390000}"/>
    <cellStyle name="Normal 2 2 2 2 4 2 2 19 3 6" xfId="14712" xr:uid="{00000000-0005-0000-0000-000078390000}"/>
    <cellStyle name="Normal 2 2 2 2 4 2 2 19 3 7" xfId="14713" xr:uid="{00000000-0005-0000-0000-000079390000}"/>
    <cellStyle name="Normal 2 2 2 2 4 2 2 19 3 8" xfId="14714" xr:uid="{00000000-0005-0000-0000-00007A390000}"/>
    <cellStyle name="Normal 2 2 2 2 4 2 2 19 3 9" xfId="14715" xr:uid="{00000000-0005-0000-0000-00007B390000}"/>
    <cellStyle name="Normal 2 2 2 2 4 2 2 19 4" xfId="14716" xr:uid="{00000000-0005-0000-0000-00007C390000}"/>
    <cellStyle name="Normal 2 2 2 2 4 2 2 19 4 10" xfId="14717" xr:uid="{00000000-0005-0000-0000-00007D390000}"/>
    <cellStyle name="Normal 2 2 2 2 4 2 2 19 4 2" xfId="14718" xr:uid="{00000000-0005-0000-0000-00007E390000}"/>
    <cellStyle name="Normal 2 2 2 2 4 2 2 19 4 3" xfId="14719" xr:uid="{00000000-0005-0000-0000-00007F390000}"/>
    <cellStyle name="Normal 2 2 2 2 4 2 2 19 4 4" xfId="14720" xr:uid="{00000000-0005-0000-0000-000080390000}"/>
    <cellStyle name="Normal 2 2 2 2 4 2 2 19 4 5" xfId="14721" xr:uid="{00000000-0005-0000-0000-000081390000}"/>
    <cellStyle name="Normal 2 2 2 2 4 2 2 19 4 6" xfId="14722" xr:uid="{00000000-0005-0000-0000-000082390000}"/>
    <cellStyle name="Normal 2 2 2 2 4 2 2 19 4 7" xfId="14723" xr:uid="{00000000-0005-0000-0000-000083390000}"/>
    <cellStyle name="Normal 2 2 2 2 4 2 2 19 4 8" xfId="14724" xr:uid="{00000000-0005-0000-0000-000084390000}"/>
    <cellStyle name="Normal 2 2 2 2 4 2 2 19 4 9" xfId="14725" xr:uid="{00000000-0005-0000-0000-000085390000}"/>
    <cellStyle name="Normal 2 2 2 2 4 2 2 19 5" xfId="14726" xr:uid="{00000000-0005-0000-0000-000086390000}"/>
    <cellStyle name="Normal 2 2 2 2 4 2 2 19 5 10" xfId="14727" xr:uid="{00000000-0005-0000-0000-000087390000}"/>
    <cellStyle name="Normal 2 2 2 2 4 2 2 19 5 2" xfId="14728" xr:uid="{00000000-0005-0000-0000-000088390000}"/>
    <cellStyle name="Normal 2 2 2 2 4 2 2 19 5 3" xfId="14729" xr:uid="{00000000-0005-0000-0000-000089390000}"/>
    <cellStyle name="Normal 2 2 2 2 4 2 2 19 5 4" xfId="14730" xr:uid="{00000000-0005-0000-0000-00008A390000}"/>
    <cellStyle name="Normal 2 2 2 2 4 2 2 19 5 5" xfId="14731" xr:uid="{00000000-0005-0000-0000-00008B390000}"/>
    <cellStyle name="Normal 2 2 2 2 4 2 2 19 5 6" xfId="14732" xr:uid="{00000000-0005-0000-0000-00008C390000}"/>
    <cellStyle name="Normal 2 2 2 2 4 2 2 19 5 7" xfId="14733" xr:uid="{00000000-0005-0000-0000-00008D390000}"/>
    <cellStyle name="Normal 2 2 2 2 4 2 2 19 5 8" xfId="14734" xr:uid="{00000000-0005-0000-0000-00008E390000}"/>
    <cellStyle name="Normal 2 2 2 2 4 2 2 19 5 9" xfId="14735" xr:uid="{00000000-0005-0000-0000-00008F390000}"/>
    <cellStyle name="Normal 2 2 2 2 4 2 2 19 6" xfId="14736" xr:uid="{00000000-0005-0000-0000-000090390000}"/>
    <cellStyle name="Normal 2 2 2 2 4 2 2 19 7" xfId="14737" xr:uid="{00000000-0005-0000-0000-000091390000}"/>
    <cellStyle name="Normal 2 2 2 2 4 2 2 19 8" xfId="14738" xr:uid="{00000000-0005-0000-0000-000092390000}"/>
    <cellStyle name="Normal 2 2 2 2 4 2 2 19 9" xfId="14739" xr:uid="{00000000-0005-0000-0000-000093390000}"/>
    <cellStyle name="Normal 2 2 2 2 4 2 2 2" xfId="14740" xr:uid="{00000000-0005-0000-0000-000094390000}"/>
    <cellStyle name="Normal 2 2 2 2 4 2 2 2 10" xfId="14741" xr:uid="{00000000-0005-0000-0000-000095390000}"/>
    <cellStyle name="Normal 2 2 2 2 4 2 2 2 11" xfId="14742" xr:uid="{00000000-0005-0000-0000-000096390000}"/>
    <cellStyle name="Normal 2 2 2 2 4 2 2 2 12" xfId="14743" xr:uid="{00000000-0005-0000-0000-000097390000}"/>
    <cellStyle name="Normal 2 2 2 2 4 2 2 2 13" xfId="14744" xr:uid="{00000000-0005-0000-0000-000098390000}"/>
    <cellStyle name="Normal 2 2 2 2 4 2 2 2 14" xfId="14745" xr:uid="{00000000-0005-0000-0000-000099390000}"/>
    <cellStyle name="Normal 2 2 2 2 4 2 2 2 2" xfId="14746" xr:uid="{00000000-0005-0000-0000-00009A390000}"/>
    <cellStyle name="Normal 2 2 2 2 4 2 2 2 2 10" xfId="14747" xr:uid="{00000000-0005-0000-0000-00009B390000}"/>
    <cellStyle name="Normal 2 2 2 2 4 2 2 2 2 2" xfId="14748" xr:uid="{00000000-0005-0000-0000-00009C390000}"/>
    <cellStyle name="Normal 2 2 2 2 4 2 2 2 2 3" xfId="14749" xr:uid="{00000000-0005-0000-0000-00009D390000}"/>
    <cellStyle name="Normal 2 2 2 2 4 2 2 2 2 4" xfId="14750" xr:uid="{00000000-0005-0000-0000-00009E390000}"/>
    <cellStyle name="Normal 2 2 2 2 4 2 2 2 2 5" xfId="14751" xr:uid="{00000000-0005-0000-0000-00009F390000}"/>
    <cellStyle name="Normal 2 2 2 2 4 2 2 2 2 6" xfId="14752" xr:uid="{00000000-0005-0000-0000-0000A0390000}"/>
    <cellStyle name="Normal 2 2 2 2 4 2 2 2 2 7" xfId="14753" xr:uid="{00000000-0005-0000-0000-0000A1390000}"/>
    <cellStyle name="Normal 2 2 2 2 4 2 2 2 2 8" xfId="14754" xr:uid="{00000000-0005-0000-0000-0000A2390000}"/>
    <cellStyle name="Normal 2 2 2 2 4 2 2 2 2 9" xfId="14755" xr:uid="{00000000-0005-0000-0000-0000A3390000}"/>
    <cellStyle name="Normal 2 2 2 2 4 2 2 2 3" xfId="14756" xr:uid="{00000000-0005-0000-0000-0000A4390000}"/>
    <cellStyle name="Normal 2 2 2 2 4 2 2 2 3 10" xfId="14757" xr:uid="{00000000-0005-0000-0000-0000A5390000}"/>
    <cellStyle name="Normal 2 2 2 2 4 2 2 2 3 2" xfId="14758" xr:uid="{00000000-0005-0000-0000-0000A6390000}"/>
    <cellStyle name="Normal 2 2 2 2 4 2 2 2 3 3" xfId="14759" xr:uid="{00000000-0005-0000-0000-0000A7390000}"/>
    <cellStyle name="Normal 2 2 2 2 4 2 2 2 3 4" xfId="14760" xr:uid="{00000000-0005-0000-0000-0000A8390000}"/>
    <cellStyle name="Normal 2 2 2 2 4 2 2 2 3 5" xfId="14761" xr:uid="{00000000-0005-0000-0000-0000A9390000}"/>
    <cellStyle name="Normal 2 2 2 2 4 2 2 2 3 6" xfId="14762" xr:uid="{00000000-0005-0000-0000-0000AA390000}"/>
    <cellStyle name="Normal 2 2 2 2 4 2 2 2 3 7" xfId="14763" xr:uid="{00000000-0005-0000-0000-0000AB390000}"/>
    <cellStyle name="Normal 2 2 2 2 4 2 2 2 3 8" xfId="14764" xr:uid="{00000000-0005-0000-0000-0000AC390000}"/>
    <cellStyle name="Normal 2 2 2 2 4 2 2 2 3 9" xfId="14765" xr:uid="{00000000-0005-0000-0000-0000AD390000}"/>
    <cellStyle name="Normal 2 2 2 2 4 2 2 2 4" xfId="14766" xr:uid="{00000000-0005-0000-0000-0000AE390000}"/>
    <cellStyle name="Normal 2 2 2 2 4 2 2 2 4 10" xfId="14767" xr:uid="{00000000-0005-0000-0000-0000AF390000}"/>
    <cellStyle name="Normal 2 2 2 2 4 2 2 2 4 2" xfId="14768" xr:uid="{00000000-0005-0000-0000-0000B0390000}"/>
    <cellStyle name="Normal 2 2 2 2 4 2 2 2 4 3" xfId="14769" xr:uid="{00000000-0005-0000-0000-0000B1390000}"/>
    <cellStyle name="Normal 2 2 2 2 4 2 2 2 4 4" xfId="14770" xr:uid="{00000000-0005-0000-0000-0000B2390000}"/>
    <cellStyle name="Normal 2 2 2 2 4 2 2 2 4 5" xfId="14771" xr:uid="{00000000-0005-0000-0000-0000B3390000}"/>
    <cellStyle name="Normal 2 2 2 2 4 2 2 2 4 6" xfId="14772" xr:uid="{00000000-0005-0000-0000-0000B4390000}"/>
    <cellStyle name="Normal 2 2 2 2 4 2 2 2 4 7" xfId="14773" xr:uid="{00000000-0005-0000-0000-0000B5390000}"/>
    <cellStyle name="Normal 2 2 2 2 4 2 2 2 4 8" xfId="14774" xr:uid="{00000000-0005-0000-0000-0000B6390000}"/>
    <cellStyle name="Normal 2 2 2 2 4 2 2 2 4 9" xfId="14775" xr:uid="{00000000-0005-0000-0000-0000B7390000}"/>
    <cellStyle name="Normal 2 2 2 2 4 2 2 2 5" xfId="14776" xr:uid="{00000000-0005-0000-0000-0000B8390000}"/>
    <cellStyle name="Normal 2 2 2 2 4 2 2 2 5 10" xfId="14777" xr:uid="{00000000-0005-0000-0000-0000B9390000}"/>
    <cellStyle name="Normal 2 2 2 2 4 2 2 2 5 2" xfId="14778" xr:uid="{00000000-0005-0000-0000-0000BA390000}"/>
    <cellStyle name="Normal 2 2 2 2 4 2 2 2 5 3" xfId="14779" xr:uid="{00000000-0005-0000-0000-0000BB390000}"/>
    <cellStyle name="Normal 2 2 2 2 4 2 2 2 5 4" xfId="14780" xr:uid="{00000000-0005-0000-0000-0000BC390000}"/>
    <cellStyle name="Normal 2 2 2 2 4 2 2 2 5 5" xfId="14781" xr:uid="{00000000-0005-0000-0000-0000BD390000}"/>
    <cellStyle name="Normal 2 2 2 2 4 2 2 2 5 6" xfId="14782" xr:uid="{00000000-0005-0000-0000-0000BE390000}"/>
    <cellStyle name="Normal 2 2 2 2 4 2 2 2 5 7" xfId="14783" xr:uid="{00000000-0005-0000-0000-0000BF390000}"/>
    <cellStyle name="Normal 2 2 2 2 4 2 2 2 5 8" xfId="14784" xr:uid="{00000000-0005-0000-0000-0000C0390000}"/>
    <cellStyle name="Normal 2 2 2 2 4 2 2 2 5 9" xfId="14785" xr:uid="{00000000-0005-0000-0000-0000C1390000}"/>
    <cellStyle name="Normal 2 2 2 2 4 2 2 2 6" xfId="14786" xr:uid="{00000000-0005-0000-0000-0000C2390000}"/>
    <cellStyle name="Normal 2 2 2 2 4 2 2 2 7" xfId="14787" xr:uid="{00000000-0005-0000-0000-0000C3390000}"/>
    <cellStyle name="Normal 2 2 2 2 4 2 2 2 8" xfId="14788" xr:uid="{00000000-0005-0000-0000-0000C4390000}"/>
    <cellStyle name="Normal 2 2 2 2 4 2 2 2 9" xfId="14789" xr:uid="{00000000-0005-0000-0000-0000C5390000}"/>
    <cellStyle name="Normal 2 2 2 2 4 2 2 20" xfId="14790" xr:uid="{00000000-0005-0000-0000-0000C6390000}"/>
    <cellStyle name="Normal 2 2 2 2 4 2 2 20 10" xfId="14791" xr:uid="{00000000-0005-0000-0000-0000C7390000}"/>
    <cellStyle name="Normal 2 2 2 2 4 2 2 20 11" xfId="14792" xr:uid="{00000000-0005-0000-0000-0000C8390000}"/>
    <cellStyle name="Normal 2 2 2 2 4 2 2 20 12" xfId="14793" xr:uid="{00000000-0005-0000-0000-0000C9390000}"/>
    <cellStyle name="Normal 2 2 2 2 4 2 2 20 13" xfId="14794" xr:uid="{00000000-0005-0000-0000-0000CA390000}"/>
    <cellStyle name="Normal 2 2 2 2 4 2 2 20 14" xfId="14795" xr:uid="{00000000-0005-0000-0000-0000CB390000}"/>
    <cellStyle name="Normal 2 2 2 2 4 2 2 20 2" xfId="14796" xr:uid="{00000000-0005-0000-0000-0000CC390000}"/>
    <cellStyle name="Normal 2 2 2 2 4 2 2 20 2 10" xfId="14797" xr:uid="{00000000-0005-0000-0000-0000CD390000}"/>
    <cellStyle name="Normal 2 2 2 2 4 2 2 20 2 2" xfId="14798" xr:uid="{00000000-0005-0000-0000-0000CE390000}"/>
    <cellStyle name="Normal 2 2 2 2 4 2 2 20 2 3" xfId="14799" xr:uid="{00000000-0005-0000-0000-0000CF390000}"/>
    <cellStyle name="Normal 2 2 2 2 4 2 2 20 2 4" xfId="14800" xr:uid="{00000000-0005-0000-0000-0000D0390000}"/>
    <cellStyle name="Normal 2 2 2 2 4 2 2 20 2 5" xfId="14801" xr:uid="{00000000-0005-0000-0000-0000D1390000}"/>
    <cellStyle name="Normal 2 2 2 2 4 2 2 20 2 6" xfId="14802" xr:uid="{00000000-0005-0000-0000-0000D2390000}"/>
    <cellStyle name="Normal 2 2 2 2 4 2 2 20 2 7" xfId="14803" xr:uid="{00000000-0005-0000-0000-0000D3390000}"/>
    <cellStyle name="Normal 2 2 2 2 4 2 2 20 2 8" xfId="14804" xr:uid="{00000000-0005-0000-0000-0000D4390000}"/>
    <cellStyle name="Normal 2 2 2 2 4 2 2 20 2 9" xfId="14805" xr:uid="{00000000-0005-0000-0000-0000D5390000}"/>
    <cellStyle name="Normal 2 2 2 2 4 2 2 20 3" xfId="14806" xr:uid="{00000000-0005-0000-0000-0000D6390000}"/>
    <cellStyle name="Normal 2 2 2 2 4 2 2 20 3 10" xfId="14807" xr:uid="{00000000-0005-0000-0000-0000D7390000}"/>
    <cellStyle name="Normal 2 2 2 2 4 2 2 20 3 2" xfId="14808" xr:uid="{00000000-0005-0000-0000-0000D8390000}"/>
    <cellStyle name="Normal 2 2 2 2 4 2 2 20 3 3" xfId="14809" xr:uid="{00000000-0005-0000-0000-0000D9390000}"/>
    <cellStyle name="Normal 2 2 2 2 4 2 2 20 3 4" xfId="14810" xr:uid="{00000000-0005-0000-0000-0000DA390000}"/>
    <cellStyle name="Normal 2 2 2 2 4 2 2 20 3 5" xfId="14811" xr:uid="{00000000-0005-0000-0000-0000DB390000}"/>
    <cellStyle name="Normal 2 2 2 2 4 2 2 20 3 6" xfId="14812" xr:uid="{00000000-0005-0000-0000-0000DC390000}"/>
    <cellStyle name="Normal 2 2 2 2 4 2 2 20 3 7" xfId="14813" xr:uid="{00000000-0005-0000-0000-0000DD390000}"/>
    <cellStyle name="Normal 2 2 2 2 4 2 2 20 3 8" xfId="14814" xr:uid="{00000000-0005-0000-0000-0000DE390000}"/>
    <cellStyle name="Normal 2 2 2 2 4 2 2 20 3 9" xfId="14815" xr:uid="{00000000-0005-0000-0000-0000DF390000}"/>
    <cellStyle name="Normal 2 2 2 2 4 2 2 20 4" xfId="14816" xr:uid="{00000000-0005-0000-0000-0000E0390000}"/>
    <cellStyle name="Normal 2 2 2 2 4 2 2 20 4 10" xfId="14817" xr:uid="{00000000-0005-0000-0000-0000E1390000}"/>
    <cellStyle name="Normal 2 2 2 2 4 2 2 20 4 2" xfId="14818" xr:uid="{00000000-0005-0000-0000-0000E2390000}"/>
    <cellStyle name="Normal 2 2 2 2 4 2 2 20 4 3" xfId="14819" xr:uid="{00000000-0005-0000-0000-0000E3390000}"/>
    <cellStyle name="Normal 2 2 2 2 4 2 2 20 4 4" xfId="14820" xr:uid="{00000000-0005-0000-0000-0000E4390000}"/>
    <cellStyle name="Normal 2 2 2 2 4 2 2 20 4 5" xfId="14821" xr:uid="{00000000-0005-0000-0000-0000E5390000}"/>
    <cellStyle name="Normal 2 2 2 2 4 2 2 20 4 6" xfId="14822" xr:uid="{00000000-0005-0000-0000-0000E6390000}"/>
    <cellStyle name="Normal 2 2 2 2 4 2 2 20 4 7" xfId="14823" xr:uid="{00000000-0005-0000-0000-0000E7390000}"/>
    <cellStyle name="Normal 2 2 2 2 4 2 2 20 4 8" xfId="14824" xr:uid="{00000000-0005-0000-0000-0000E8390000}"/>
    <cellStyle name="Normal 2 2 2 2 4 2 2 20 4 9" xfId="14825" xr:uid="{00000000-0005-0000-0000-0000E9390000}"/>
    <cellStyle name="Normal 2 2 2 2 4 2 2 20 5" xfId="14826" xr:uid="{00000000-0005-0000-0000-0000EA390000}"/>
    <cellStyle name="Normal 2 2 2 2 4 2 2 20 5 10" xfId="14827" xr:uid="{00000000-0005-0000-0000-0000EB390000}"/>
    <cellStyle name="Normal 2 2 2 2 4 2 2 20 5 2" xfId="14828" xr:uid="{00000000-0005-0000-0000-0000EC390000}"/>
    <cellStyle name="Normal 2 2 2 2 4 2 2 20 5 3" xfId="14829" xr:uid="{00000000-0005-0000-0000-0000ED390000}"/>
    <cellStyle name="Normal 2 2 2 2 4 2 2 20 5 4" xfId="14830" xr:uid="{00000000-0005-0000-0000-0000EE390000}"/>
    <cellStyle name="Normal 2 2 2 2 4 2 2 20 5 5" xfId="14831" xr:uid="{00000000-0005-0000-0000-0000EF390000}"/>
    <cellStyle name="Normal 2 2 2 2 4 2 2 20 5 6" xfId="14832" xr:uid="{00000000-0005-0000-0000-0000F0390000}"/>
    <cellStyle name="Normal 2 2 2 2 4 2 2 20 5 7" xfId="14833" xr:uid="{00000000-0005-0000-0000-0000F1390000}"/>
    <cellStyle name="Normal 2 2 2 2 4 2 2 20 5 8" xfId="14834" xr:uid="{00000000-0005-0000-0000-0000F2390000}"/>
    <cellStyle name="Normal 2 2 2 2 4 2 2 20 5 9" xfId="14835" xr:uid="{00000000-0005-0000-0000-0000F3390000}"/>
    <cellStyle name="Normal 2 2 2 2 4 2 2 20 6" xfId="14836" xr:uid="{00000000-0005-0000-0000-0000F4390000}"/>
    <cellStyle name="Normal 2 2 2 2 4 2 2 20 7" xfId="14837" xr:uid="{00000000-0005-0000-0000-0000F5390000}"/>
    <cellStyle name="Normal 2 2 2 2 4 2 2 20 8" xfId="14838" xr:uid="{00000000-0005-0000-0000-0000F6390000}"/>
    <cellStyle name="Normal 2 2 2 2 4 2 2 20 9" xfId="14839" xr:uid="{00000000-0005-0000-0000-0000F7390000}"/>
    <cellStyle name="Normal 2 2 2 2 4 2 2 3" xfId="14840" xr:uid="{00000000-0005-0000-0000-0000F8390000}"/>
    <cellStyle name="Normal 2 2 2 2 4 2 2 3 10" xfId="14841" xr:uid="{00000000-0005-0000-0000-0000F9390000}"/>
    <cellStyle name="Normal 2 2 2 2 4 2 2 3 11" xfId="14842" xr:uid="{00000000-0005-0000-0000-0000FA390000}"/>
    <cellStyle name="Normal 2 2 2 2 4 2 2 3 12" xfId="14843" xr:uid="{00000000-0005-0000-0000-0000FB390000}"/>
    <cellStyle name="Normal 2 2 2 2 4 2 2 3 13" xfId="14844" xr:uid="{00000000-0005-0000-0000-0000FC390000}"/>
    <cellStyle name="Normal 2 2 2 2 4 2 2 3 14" xfId="14845" xr:uid="{00000000-0005-0000-0000-0000FD390000}"/>
    <cellStyle name="Normal 2 2 2 2 4 2 2 3 2" xfId="14846" xr:uid="{00000000-0005-0000-0000-0000FE390000}"/>
    <cellStyle name="Normal 2 2 2 2 4 2 2 3 2 10" xfId="14847" xr:uid="{00000000-0005-0000-0000-0000FF390000}"/>
    <cellStyle name="Normal 2 2 2 2 4 2 2 3 2 2" xfId="14848" xr:uid="{00000000-0005-0000-0000-0000003A0000}"/>
    <cellStyle name="Normal 2 2 2 2 4 2 2 3 2 3" xfId="14849" xr:uid="{00000000-0005-0000-0000-0000013A0000}"/>
    <cellStyle name="Normal 2 2 2 2 4 2 2 3 2 4" xfId="14850" xr:uid="{00000000-0005-0000-0000-0000023A0000}"/>
    <cellStyle name="Normal 2 2 2 2 4 2 2 3 2 5" xfId="14851" xr:uid="{00000000-0005-0000-0000-0000033A0000}"/>
    <cellStyle name="Normal 2 2 2 2 4 2 2 3 2 6" xfId="14852" xr:uid="{00000000-0005-0000-0000-0000043A0000}"/>
    <cellStyle name="Normal 2 2 2 2 4 2 2 3 2 7" xfId="14853" xr:uid="{00000000-0005-0000-0000-0000053A0000}"/>
    <cellStyle name="Normal 2 2 2 2 4 2 2 3 2 8" xfId="14854" xr:uid="{00000000-0005-0000-0000-0000063A0000}"/>
    <cellStyle name="Normal 2 2 2 2 4 2 2 3 2 9" xfId="14855" xr:uid="{00000000-0005-0000-0000-0000073A0000}"/>
    <cellStyle name="Normal 2 2 2 2 4 2 2 3 3" xfId="14856" xr:uid="{00000000-0005-0000-0000-0000083A0000}"/>
    <cellStyle name="Normal 2 2 2 2 4 2 2 3 3 10" xfId="14857" xr:uid="{00000000-0005-0000-0000-0000093A0000}"/>
    <cellStyle name="Normal 2 2 2 2 4 2 2 3 3 2" xfId="14858" xr:uid="{00000000-0005-0000-0000-00000A3A0000}"/>
    <cellStyle name="Normal 2 2 2 2 4 2 2 3 3 3" xfId="14859" xr:uid="{00000000-0005-0000-0000-00000B3A0000}"/>
    <cellStyle name="Normal 2 2 2 2 4 2 2 3 3 4" xfId="14860" xr:uid="{00000000-0005-0000-0000-00000C3A0000}"/>
    <cellStyle name="Normal 2 2 2 2 4 2 2 3 3 5" xfId="14861" xr:uid="{00000000-0005-0000-0000-00000D3A0000}"/>
    <cellStyle name="Normal 2 2 2 2 4 2 2 3 3 6" xfId="14862" xr:uid="{00000000-0005-0000-0000-00000E3A0000}"/>
    <cellStyle name="Normal 2 2 2 2 4 2 2 3 3 7" xfId="14863" xr:uid="{00000000-0005-0000-0000-00000F3A0000}"/>
    <cellStyle name="Normal 2 2 2 2 4 2 2 3 3 8" xfId="14864" xr:uid="{00000000-0005-0000-0000-0000103A0000}"/>
    <cellStyle name="Normal 2 2 2 2 4 2 2 3 3 9" xfId="14865" xr:uid="{00000000-0005-0000-0000-0000113A0000}"/>
    <cellStyle name="Normal 2 2 2 2 4 2 2 3 4" xfId="14866" xr:uid="{00000000-0005-0000-0000-0000123A0000}"/>
    <cellStyle name="Normal 2 2 2 2 4 2 2 3 4 10" xfId="14867" xr:uid="{00000000-0005-0000-0000-0000133A0000}"/>
    <cellStyle name="Normal 2 2 2 2 4 2 2 3 4 2" xfId="14868" xr:uid="{00000000-0005-0000-0000-0000143A0000}"/>
    <cellStyle name="Normal 2 2 2 2 4 2 2 3 4 3" xfId="14869" xr:uid="{00000000-0005-0000-0000-0000153A0000}"/>
    <cellStyle name="Normal 2 2 2 2 4 2 2 3 4 4" xfId="14870" xr:uid="{00000000-0005-0000-0000-0000163A0000}"/>
    <cellStyle name="Normal 2 2 2 2 4 2 2 3 4 5" xfId="14871" xr:uid="{00000000-0005-0000-0000-0000173A0000}"/>
    <cellStyle name="Normal 2 2 2 2 4 2 2 3 4 6" xfId="14872" xr:uid="{00000000-0005-0000-0000-0000183A0000}"/>
    <cellStyle name="Normal 2 2 2 2 4 2 2 3 4 7" xfId="14873" xr:uid="{00000000-0005-0000-0000-0000193A0000}"/>
    <cellStyle name="Normal 2 2 2 2 4 2 2 3 4 8" xfId="14874" xr:uid="{00000000-0005-0000-0000-00001A3A0000}"/>
    <cellStyle name="Normal 2 2 2 2 4 2 2 3 4 9" xfId="14875" xr:uid="{00000000-0005-0000-0000-00001B3A0000}"/>
    <cellStyle name="Normal 2 2 2 2 4 2 2 3 5" xfId="14876" xr:uid="{00000000-0005-0000-0000-00001C3A0000}"/>
    <cellStyle name="Normal 2 2 2 2 4 2 2 3 5 10" xfId="14877" xr:uid="{00000000-0005-0000-0000-00001D3A0000}"/>
    <cellStyle name="Normal 2 2 2 2 4 2 2 3 5 2" xfId="14878" xr:uid="{00000000-0005-0000-0000-00001E3A0000}"/>
    <cellStyle name="Normal 2 2 2 2 4 2 2 3 5 3" xfId="14879" xr:uid="{00000000-0005-0000-0000-00001F3A0000}"/>
    <cellStyle name="Normal 2 2 2 2 4 2 2 3 5 4" xfId="14880" xr:uid="{00000000-0005-0000-0000-0000203A0000}"/>
    <cellStyle name="Normal 2 2 2 2 4 2 2 3 5 5" xfId="14881" xr:uid="{00000000-0005-0000-0000-0000213A0000}"/>
    <cellStyle name="Normal 2 2 2 2 4 2 2 3 5 6" xfId="14882" xr:uid="{00000000-0005-0000-0000-0000223A0000}"/>
    <cellStyle name="Normal 2 2 2 2 4 2 2 3 5 7" xfId="14883" xr:uid="{00000000-0005-0000-0000-0000233A0000}"/>
    <cellStyle name="Normal 2 2 2 2 4 2 2 3 5 8" xfId="14884" xr:uid="{00000000-0005-0000-0000-0000243A0000}"/>
    <cellStyle name="Normal 2 2 2 2 4 2 2 3 5 9" xfId="14885" xr:uid="{00000000-0005-0000-0000-0000253A0000}"/>
    <cellStyle name="Normal 2 2 2 2 4 2 2 3 6" xfId="14886" xr:uid="{00000000-0005-0000-0000-0000263A0000}"/>
    <cellStyle name="Normal 2 2 2 2 4 2 2 3 7" xfId="14887" xr:uid="{00000000-0005-0000-0000-0000273A0000}"/>
    <cellStyle name="Normal 2 2 2 2 4 2 2 3 8" xfId="14888" xr:uid="{00000000-0005-0000-0000-0000283A0000}"/>
    <cellStyle name="Normal 2 2 2 2 4 2 2 3 9" xfId="14889" xr:uid="{00000000-0005-0000-0000-0000293A0000}"/>
    <cellStyle name="Normal 2 2 2 2 4 2 2 4" xfId="14890" xr:uid="{00000000-0005-0000-0000-00002A3A0000}"/>
    <cellStyle name="Normal 2 2 2 2 4 2 2 4 10" xfId="14891" xr:uid="{00000000-0005-0000-0000-00002B3A0000}"/>
    <cellStyle name="Normal 2 2 2 2 4 2 2 4 11" xfId="14892" xr:uid="{00000000-0005-0000-0000-00002C3A0000}"/>
    <cellStyle name="Normal 2 2 2 2 4 2 2 4 12" xfId="14893" xr:uid="{00000000-0005-0000-0000-00002D3A0000}"/>
    <cellStyle name="Normal 2 2 2 2 4 2 2 4 13" xfId="14894" xr:uid="{00000000-0005-0000-0000-00002E3A0000}"/>
    <cellStyle name="Normal 2 2 2 2 4 2 2 4 14" xfId="14895" xr:uid="{00000000-0005-0000-0000-00002F3A0000}"/>
    <cellStyle name="Normal 2 2 2 2 4 2 2 4 2" xfId="14896" xr:uid="{00000000-0005-0000-0000-0000303A0000}"/>
    <cellStyle name="Normal 2 2 2 2 4 2 2 4 2 10" xfId="14897" xr:uid="{00000000-0005-0000-0000-0000313A0000}"/>
    <cellStyle name="Normal 2 2 2 2 4 2 2 4 2 2" xfId="14898" xr:uid="{00000000-0005-0000-0000-0000323A0000}"/>
    <cellStyle name="Normal 2 2 2 2 4 2 2 4 2 3" xfId="14899" xr:uid="{00000000-0005-0000-0000-0000333A0000}"/>
    <cellStyle name="Normal 2 2 2 2 4 2 2 4 2 4" xfId="14900" xr:uid="{00000000-0005-0000-0000-0000343A0000}"/>
    <cellStyle name="Normal 2 2 2 2 4 2 2 4 2 5" xfId="14901" xr:uid="{00000000-0005-0000-0000-0000353A0000}"/>
    <cellStyle name="Normal 2 2 2 2 4 2 2 4 2 6" xfId="14902" xr:uid="{00000000-0005-0000-0000-0000363A0000}"/>
    <cellStyle name="Normal 2 2 2 2 4 2 2 4 2 7" xfId="14903" xr:uid="{00000000-0005-0000-0000-0000373A0000}"/>
    <cellStyle name="Normal 2 2 2 2 4 2 2 4 2 8" xfId="14904" xr:uid="{00000000-0005-0000-0000-0000383A0000}"/>
    <cellStyle name="Normal 2 2 2 2 4 2 2 4 2 9" xfId="14905" xr:uid="{00000000-0005-0000-0000-0000393A0000}"/>
    <cellStyle name="Normal 2 2 2 2 4 2 2 4 3" xfId="14906" xr:uid="{00000000-0005-0000-0000-00003A3A0000}"/>
    <cellStyle name="Normal 2 2 2 2 4 2 2 4 3 10" xfId="14907" xr:uid="{00000000-0005-0000-0000-00003B3A0000}"/>
    <cellStyle name="Normal 2 2 2 2 4 2 2 4 3 2" xfId="14908" xr:uid="{00000000-0005-0000-0000-00003C3A0000}"/>
    <cellStyle name="Normal 2 2 2 2 4 2 2 4 3 3" xfId="14909" xr:uid="{00000000-0005-0000-0000-00003D3A0000}"/>
    <cellStyle name="Normal 2 2 2 2 4 2 2 4 3 4" xfId="14910" xr:uid="{00000000-0005-0000-0000-00003E3A0000}"/>
    <cellStyle name="Normal 2 2 2 2 4 2 2 4 3 5" xfId="14911" xr:uid="{00000000-0005-0000-0000-00003F3A0000}"/>
    <cellStyle name="Normal 2 2 2 2 4 2 2 4 3 6" xfId="14912" xr:uid="{00000000-0005-0000-0000-0000403A0000}"/>
    <cellStyle name="Normal 2 2 2 2 4 2 2 4 3 7" xfId="14913" xr:uid="{00000000-0005-0000-0000-0000413A0000}"/>
    <cellStyle name="Normal 2 2 2 2 4 2 2 4 3 8" xfId="14914" xr:uid="{00000000-0005-0000-0000-0000423A0000}"/>
    <cellStyle name="Normal 2 2 2 2 4 2 2 4 3 9" xfId="14915" xr:uid="{00000000-0005-0000-0000-0000433A0000}"/>
    <cellStyle name="Normal 2 2 2 2 4 2 2 4 4" xfId="14916" xr:uid="{00000000-0005-0000-0000-0000443A0000}"/>
    <cellStyle name="Normal 2 2 2 2 4 2 2 4 4 10" xfId="14917" xr:uid="{00000000-0005-0000-0000-0000453A0000}"/>
    <cellStyle name="Normal 2 2 2 2 4 2 2 4 4 2" xfId="14918" xr:uid="{00000000-0005-0000-0000-0000463A0000}"/>
    <cellStyle name="Normal 2 2 2 2 4 2 2 4 4 3" xfId="14919" xr:uid="{00000000-0005-0000-0000-0000473A0000}"/>
    <cellStyle name="Normal 2 2 2 2 4 2 2 4 4 4" xfId="14920" xr:uid="{00000000-0005-0000-0000-0000483A0000}"/>
    <cellStyle name="Normal 2 2 2 2 4 2 2 4 4 5" xfId="14921" xr:uid="{00000000-0005-0000-0000-0000493A0000}"/>
    <cellStyle name="Normal 2 2 2 2 4 2 2 4 4 6" xfId="14922" xr:uid="{00000000-0005-0000-0000-00004A3A0000}"/>
    <cellStyle name="Normal 2 2 2 2 4 2 2 4 4 7" xfId="14923" xr:uid="{00000000-0005-0000-0000-00004B3A0000}"/>
    <cellStyle name="Normal 2 2 2 2 4 2 2 4 4 8" xfId="14924" xr:uid="{00000000-0005-0000-0000-00004C3A0000}"/>
    <cellStyle name="Normal 2 2 2 2 4 2 2 4 4 9" xfId="14925" xr:uid="{00000000-0005-0000-0000-00004D3A0000}"/>
    <cellStyle name="Normal 2 2 2 2 4 2 2 4 5" xfId="14926" xr:uid="{00000000-0005-0000-0000-00004E3A0000}"/>
    <cellStyle name="Normal 2 2 2 2 4 2 2 4 5 10" xfId="14927" xr:uid="{00000000-0005-0000-0000-00004F3A0000}"/>
    <cellStyle name="Normal 2 2 2 2 4 2 2 4 5 2" xfId="14928" xr:uid="{00000000-0005-0000-0000-0000503A0000}"/>
    <cellStyle name="Normal 2 2 2 2 4 2 2 4 5 3" xfId="14929" xr:uid="{00000000-0005-0000-0000-0000513A0000}"/>
    <cellStyle name="Normal 2 2 2 2 4 2 2 4 5 4" xfId="14930" xr:uid="{00000000-0005-0000-0000-0000523A0000}"/>
    <cellStyle name="Normal 2 2 2 2 4 2 2 4 5 5" xfId="14931" xr:uid="{00000000-0005-0000-0000-0000533A0000}"/>
    <cellStyle name="Normal 2 2 2 2 4 2 2 4 5 6" xfId="14932" xr:uid="{00000000-0005-0000-0000-0000543A0000}"/>
    <cellStyle name="Normal 2 2 2 2 4 2 2 4 5 7" xfId="14933" xr:uid="{00000000-0005-0000-0000-0000553A0000}"/>
    <cellStyle name="Normal 2 2 2 2 4 2 2 4 5 8" xfId="14934" xr:uid="{00000000-0005-0000-0000-0000563A0000}"/>
    <cellStyle name="Normal 2 2 2 2 4 2 2 4 5 9" xfId="14935" xr:uid="{00000000-0005-0000-0000-0000573A0000}"/>
    <cellStyle name="Normal 2 2 2 2 4 2 2 4 6" xfId="14936" xr:uid="{00000000-0005-0000-0000-0000583A0000}"/>
    <cellStyle name="Normal 2 2 2 2 4 2 2 4 7" xfId="14937" xr:uid="{00000000-0005-0000-0000-0000593A0000}"/>
    <cellStyle name="Normal 2 2 2 2 4 2 2 4 8" xfId="14938" xr:uid="{00000000-0005-0000-0000-00005A3A0000}"/>
    <cellStyle name="Normal 2 2 2 2 4 2 2 4 9" xfId="14939" xr:uid="{00000000-0005-0000-0000-00005B3A0000}"/>
    <cellStyle name="Normal 2 2 2 2 4 2 2 5" xfId="14940" xr:uid="{00000000-0005-0000-0000-00005C3A0000}"/>
    <cellStyle name="Normal 2 2 2 2 4 2 2 5 10" xfId="14941" xr:uid="{00000000-0005-0000-0000-00005D3A0000}"/>
    <cellStyle name="Normal 2 2 2 2 4 2 2 5 11" xfId="14942" xr:uid="{00000000-0005-0000-0000-00005E3A0000}"/>
    <cellStyle name="Normal 2 2 2 2 4 2 2 5 12" xfId="14943" xr:uid="{00000000-0005-0000-0000-00005F3A0000}"/>
    <cellStyle name="Normal 2 2 2 2 4 2 2 5 13" xfId="14944" xr:uid="{00000000-0005-0000-0000-0000603A0000}"/>
    <cellStyle name="Normal 2 2 2 2 4 2 2 5 14" xfId="14945" xr:uid="{00000000-0005-0000-0000-0000613A0000}"/>
    <cellStyle name="Normal 2 2 2 2 4 2 2 5 2" xfId="14946" xr:uid="{00000000-0005-0000-0000-0000623A0000}"/>
    <cellStyle name="Normal 2 2 2 2 4 2 2 5 2 10" xfId="14947" xr:uid="{00000000-0005-0000-0000-0000633A0000}"/>
    <cellStyle name="Normal 2 2 2 2 4 2 2 5 2 2" xfId="14948" xr:uid="{00000000-0005-0000-0000-0000643A0000}"/>
    <cellStyle name="Normal 2 2 2 2 4 2 2 5 2 3" xfId="14949" xr:uid="{00000000-0005-0000-0000-0000653A0000}"/>
    <cellStyle name="Normal 2 2 2 2 4 2 2 5 2 4" xfId="14950" xr:uid="{00000000-0005-0000-0000-0000663A0000}"/>
    <cellStyle name="Normal 2 2 2 2 4 2 2 5 2 5" xfId="14951" xr:uid="{00000000-0005-0000-0000-0000673A0000}"/>
    <cellStyle name="Normal 2 2 2 2 4 2 2 5 2 6" xfId="14952" xr:uid="{00000000-0005-0000-0000-0000683A0000}"/>
    <cellStyle name="Normal 2 2 2 2 4 2 2 5 2 7" xfId="14953" xr:uid="{00000000-0005-0000-0000-0000693A0000}"/>
    <cellStyle name="Normal 2 2 2 2 4 2 2 5 2 8" xfId="14954" xr:uid="{00000000-0005-0000-0000-00006A3A0000}"/>
    <cellStyle name="Normal 2 2 2 2 4 2 2 5 2 9" xfId="14955" xr:uid="{00000000-0005-0000-0000-00006B3A0000}"/>
    <cellStyle name="Normal 2 2 2 2 4 2 2 5 3" xfId="14956" xr:uid="{00000000-0005-0000-0000-00006C3A0000}"/>
    <cellStyle name="Normal 2 2 2 2 4 2 2 5 3 10" xfId="14957" xr:uid="{00000000-0005-0000-0000-00006D3A0000}"/>
    <cellStyle name="Normal 2 2 2 2 4 2 2 5 3 2" xfId="14958" xr:uid="{00000000-0005-0000-0000-00006E3A0000}"/>
    <cellStyle name="Normal 2 2 2 2 4 2 2 5 3 3" xfId="14959" xr:uid="{00000000-0005-0000-0000-00006F3A0000}"/>
    <cellStyle name="Normal 2 2 2 2 4 2 2 5 3 4" xfId="14960" xr:uid="{00000000-0005-0000-0000-0000703A0000}"/>
    <cellStyle name="Normal 2 2 2 2 4 2 2 5 3 5" xfId="14961" xr:uid="{00000000-0005-0000-0000-0000713A0000}"/>
    <cellStyle name="Normal 2 2 2 2 4 2 2 5 3 6" xfId="14962" xr:uid="{00000000-0005-0000-0000-0000723A0000}"/>
    <cellStyle name="Normal 2 2 2 2 4 2 2 5 3 7" xfId="14963" xr:uid="{00000000-0005-0000-0000-0000733A0000}"/>
    <cellStyle name="Normal 2 2 2 2 4 2 2 5 3 8" xfId="14964" xr:uid="{00000000-0005-0000-0000-0000743A0000}"/>
    <cellStyle name="Normal 2 2 2 2 4 2 2 5 3 9" xfId="14965" xr:uid="{00000000-0005-0000-0000-0000753A0000}"/>
    <cellStyle name="Normal 2 2 2 2 4 2 2 5 4" xfId="14966" xr:uid="{00000000-0005-0000-0000-0000763A0000}"/>
    <cellStyle name="Normal 2 2 2 2 4 2 2 5 4 10" xfId="14967" xr:uid="{00000000-0005-0000-0000-0000773A0000}"/>
    <cellStyle name="Normal 2 2 2 2 4 2 2 5 4 2" xfId="14968" xr:uid="{00000000-0005-0000-0000-0000783A0000}"/>
    <cellStyle name="Normal 2 2 2 2 4 2 2 5 4 3" xfId="14969" xr:uid="{00000000-0005-0000-0000-0000793A0000}"/>
    <cellStyle name="Normal 2 2 2 2 4 2 2 5 4 4" xfId="14970" xr:uid="{00000000-0005-0000-0000-00007A3A0000}"/>
    <cellStyle name="Normal 2 2 2 2 4 2 2 5 4 5" xfId="14971" xr:uid="{00000000-0005-0000-0000-00007B3A0000}"/>
    <cellStyle name="Normal 2 2 2 2 4 2 2 5 4 6" xfId="14972" xr:uid="{00000000-0005-0000-0000-00007C3A0000}"/>
    <cellStyle name="Normal 2 2 2 2 4 2 2 5 4 7" xfId="14973" xr:uid="{00000000-0005-0000-0000-00007D3A0000}"/>
    <cellStyle name="Normal 2 2 2 2 4 2 2 5 4 8" xfId="14974" xr:uid="{00000000-0005-0000-0000-00007E3A0000}"/>
    <cellStyle name="Normal 2 2 2 2 4 2 2 5 4 9" xfId="14975" xr:uid="{00000000-0005-0000-0000-00007F3A0000}"/>
    <cellStyle name="Normal 2 2 2 2 4 2 2 5 5" xfId="14976" xr:uid="{00000000-0005-0000-0000-0000803A0000}"/>
    <cellStyle name="Normal 2 2 2 2 4 2 2 5 5 10" xfId="14977" xr:uid="{00000000-0005-0000-0000-0000813A0000}"/>
    <cellStyle name="Normal 2 2 2 2 4 2 2 5 5 2" xfId="14978" xr:uid="{00000000-0005-0000-0000-0000823A0000}"/>
    <cellStyle name="Normal 2 2 2 2 4 2 2 5 5 3" xfId="14979" xr:uid="{00000000-0005-0000-0000-0000833A0000}"/>
    <cellStyle name="Normal 2 2 2 2 4 2 2 5 5 4" xfId="14980" xr:uid="{00000000-0005-0000-0000-0000843A0000}"/>
    <cellStyle name="Normal 2 2 2 2 4 2 2 5 5 5" xfId="14981" xr:uid="{00000000-0005-0000-0000-0000853A0000}"/>
    <cellStyle name="Normal 2 2 2 2 4 2 2 5 5 6" xfId="14982" xr:uid="{00000000-0005-0000-0000-0000863A0000}"/>
    <cellStyle name="Normal 2 2 2 2 4 2 2 5 5 7" xfId="14983" xr:uid="{00000000-0005-0000-0000-0000873A0000}"/>
    <cellStyle name="Normal 2 2 2 2 4 2 2 5 5 8" xfId="14984" xr:uid="{00000000-0005-0000-0000-0000883A0000}"/>
    <cellStyle name="Normal 2 2 2 2 4 2 2 5 5 9" xfId="14985" xr:uid="{00000000-0005-0000-0000-0000893A0000}"/>
    <cellStyle name="Normal 2 2 2 2 4 2 2 5 6" xfId="14986" xr:uid="{00000000-0005-0000-0000-00008A3A0000}"/>
    <cellStyle name="Normal 2 2 2 2 4 2 2 5 7" xfId="14987" xr:uid="{00000000-0005-0000-0000-00008B3A0000}"/>
    <cellStyle name="Normal 2 2 2 2 4 2 2 5 8" xfId="14988" xr:uid="{00000000-0005-0000-0000-00008C3A0000}"/>
    <cellStyle name="Normal 2 2 2 2 4 2 2 5 9" xfId="14989" xr:uid="{00000000-0005-0000-0000-00008D3A0000}"/>
    <cellStyle name="Normal 2 2 2 2 4 2 2 6" xfId="14990" xr:uid="{00000000-0005-0000-0000-00008E3A0000}"/>
    <cellStyle name="Normal 2 2 2 2 4 2 2 6 10" xfId="14991" xr:uid="{00000000-0005-0000-0000-00008F3A0000}"/>
    <cellStyle name="Normal 2 2 2 2 4 2 2 6 11" xfId="14992" xr:uid="{00000000-0005-0000-0000-0000903A0000}"/>
    <cellStyle name="Normal 2 2 2 2 4 2 2 6 12" xfId="14993" xr:uid="{00000000-0005-0000-0000-0000913A0000}"/>
    <cellStyle name="Normal 2 2 2 2 4 2 2 6 13" xfId="14994" xr:uid="{00000000-0005-0000-0000-0000923A0000}"/>
    <cellStyle name="Normal 2 2 2 2 4 2 2 6 14" xfId="14995" xr:uid="{00000000-0005-0000-0000-0000933A0000}"/>
    <cellStyle name="Normal 2 2 2 2 4 2 2 6 2" xfId="14996" xr:uid="{00000000-0005-0000-0000-0000943A0000}"/>
    <cellStyle name="Normal 2 2 2 2 4 2 2 6 2 10" xfId="14997" xr:uid="{00000000-0005-0000-0000-0000953A0000}"/>
    <cellStyle name="Normal 2 2 2 2 4 2 2 6 2 2" xfId="14998" xr:uid="{00000000-0005-0000-0000-0000963A0000}"/>
    <cellStyle name="Normal 2 2 2 2 4 2 2 6 2 3" xfId="14999" xr:uid="{00000000-0005-0000-0000-0000973A0000}"/>
    <cellStyle name="Normal 2 2 2 2 4 2 2 6 2 4" xfId="15000" xr:uid="{00000000-0005-0000-0000-0000983A0000}"/>
    <cellStyle name="Normal 2 2 2 2 4 2 2 6 2 5" xfId="15001" xr:uid="{00000000-0005-0000-0000-0000993A0000}"/>
    <cellStyle name="Normal 2 2 2 2 4 2 2 6 2 6" xfId="15002" xr:uid="{00000000-0005-0000-0000-00009A3A0000}"/>
    <cellStyle name="Normal 2 2 2 2 4 2 2 6 2 7" xfId="15003" xr:uid="{00000000-0005-0000-0000-00009B3A0000}"/>
    <cellStyle name="Normal 2 2 2 2 4 2 2 6 2 8" xfId="15004" xr:uid="{00000000-0005-0000-0000-00009C3A0000}"/>
    <cellStyle name="Normal 2 2 2 2 4 2 2 6 2 9" xfId="15005" xr:uid="{00000000-0005-0000-0000-00009D3A0000}"/>
    <cellStyle name="Normal 2 2 2 2 4 2 2 6 3" xfId="15006" xr:uid="{00000000-0005-0000-0000-00009E3A0000}"/>
    <cellStyle name="Normal 2 2 2 2 4 2 2 6 3 10" xfId="15007" xr:uid="{00000000-0005-0000-0000-00009F3A0000}"/>
    <cellStyle name="Normal 2 2 2 2 4 2 2 6 3 2" xfId="15008" xr:uid="{00000000-0005-0000-0000-0000A03A0000}"/>
    <cellStyle name="Normal 2 2 2 2 4 2 2 6 3 3" xfId="15009" xr:uid="{00000000-0005-0000-0000-0000A13A0000}"/>
    <cellStyle name="Normal 2 2 2 2 4 2 2 6 3 4" xfId="15010" xr:uid="{00000000-0005-0000-0000-0000A23A0000}"/>
    <cellStyle name="Normal 2 2 2 2 4 2 2 6 3 5" xfId="15011" xr:uid="{00000000-0005-0000-0000-0000A33A0000}"/>
    <cellStyle name="Normal 2 2 2 2 4 2 2 6 3 6" xfId="15012" xr:uid="{00000000-0005-0000-0000-0000A43A0000}"/>
    <cellStyle name="Normal 2 2 2 2 4 2 2 6 3 7" xfId="15013" xr:uid="{00000000-0005-0000-0000-0000A53A0000}"/>
    <cellStyle name="Normal 2 2 2 2 4 2 2 6 3 8" xfId="15014" xr:uid="{00000000-0005-0000-0000-0000A63A0000}"/>
    <cellStyle name="Normal 2 2 2 2 4 2 2 6 3 9" xfId="15015" xr:uid="{00000000-0005-0000-0000-0000A73A0000}"/>
    <cellStyle name="Normal 2 2 2 2 4 2 2 6 4" xfId="15016" xr:uid="{00000000-0005-0000-0000-0000A83A0000}"/>
    <cellStyle name="Normal 2 2 2 2 4 2 2 6 4 10" xfId="15017" xr:uid="{00000000-0005-0000-0000-0000A93A0000}"/>
    <cellStyle name="Normal 2 2 2 2 4 2 2 6 4 2" xfId="15018" xr:uid="{00000000-0005-0000-0000-0000AA3A0000}"/>
    <cellStyle name="Normal 2 2 2 2 4 2 2 6 4 3" xfId="15019" xr:uid="{00000000-0005-0000-0000-0000AB3A0000}"/>
    <cellStyle name="Normal 2 2 2 2 4 2 2 6 4 4" xfId="15020" xr:uid="{00000000-0005-0000-0000-0000AC3A0000}"/>
    <cellStyle name="Normal 2 2 2 2 4 2 2 6 4 5" xfId="15021" xr:uid="{00000000-0005-0000-0000-0000AD3A0000}"/>
    <cellStyle name="Normal 2 2 2 2 4 2 2 6 4 6" xfId="15022" xr:uid="{00000000-0005-0000-0000-0000AE3A0000}"/>
    <cellStyle name="Normal 2 2 2 2 4 2 2 6 4 7" xfId="15023" xr:uid="{00000000-0005-0000-0000-0000AF3A0000}"/>
    <cellStyle name="Normal 2 2 2 2 4 2 2 6 4 8" xfId="15024" xr:uid="{00000000-0005-0000-0000-0000B03A0000}"/>
    <cellStyle name="Normal 2 2 2 2 4 2 2 6 4 9" xfId="15025" xr:uid="{00000000-0005-0000-0000-0000B13A0000}"/>
    <cellStyle name="Normal 2 2 2 2 4 2 2 6 5" xfId="15026" xr:uid="{00000000-0005-0000-0000-0000B23A0000}"/>
    <cellStyle name="Normal 2 2 2 2 4 2 2 6 5 10" xfId="15027" xr:uid="{00000000-0005-0000-0000-0000B33A0000}"/>
    <cellStyle name="Normal 2 2 2 2 4 2 2 6 5 2" xfId="15028" xr:uid="{00000000-0005-0000-0000-0000B43A0000}"/>
    <cellStyle name="Normal 2 2 2 2 4 2 2 6 5 3" xfId="15029" xr:uid="{00000000-0005-0000-0000-0000B53A0000}"/>
    <cellStyle name="Normal 2 2 2 2 4 2 2 6 5 4" xfId="15030" xr:uid="{00000000-0005-0000-0000-0000B63A0000}"/>
    <cellStyle name="Normal 2 2 2 2 4 2 2 6 5 5" xfId="15031" xr:uid="{00000000-0005-0000-0000-0000B73A0000}"/>
    <cellStyle name="Normal 2 2 2 2 4 2 2 6 5 6" xfId="15032" xr:uid="{00000000-0005-0000-0000-0000B83A0000}"/>
    <cellStyle name="Normal 2 2 2 2 4 2 2 6 5 7" xfId="15033" xr:uid="{00000000-0005-0000-0000-0000B93A0000}"/>
    <cellStyle name="Normal 2 2 2 2 4 2 2 6 5 8" xfId="15034" xr:uid="{00000000-0005-0000-0000-0000BA3A0000}"/>
    <cellStyle name="Normal 2 2 2 2 4 2 2 6 5 9" xfId="15035" xr:uid="{00000000-0005-0000-0000-0000BB3A0000}"/>
    <cellStyle name="Normal 2 2 2 2 4 2 2 6 6" xfId="15036" xr:uid="{00000000-0005-0000-0000-0000BC3A0000}"/>
    <cellStyle name="Normal 2 2 2 2 4 2 2 6 7" xfId="15037" xr:uid="{00000000-0005-0000-0000-0000BD3A0000}"/>
    <cellStyle name="Normal 2 2 2 2 4 2 2 6 8" xfId="15038" xr:uid="{00000000-0005-0000-0000-0000BE3A0000}"/>
    <cellStyle name="Normal 2 2 2 2 4 2 2 6 9" xfId="15039" xr:uid="{00000000-0005-0000-0000-0000BF3A0000}"/>
    <cellStyle name="Normal 2 2 2 2 4 2 2 7" xfId="15040" xr:uid="{00000000-0005-0000-0000-0000C03A0000}"/>
    <cellStyle name="Normal 2 2 2 2 4 2 2 7 10" xfId="15041" xr:uid="{00000000-0005-0000-0000-0000C13A0000}"/>
    <cellStyle name="Normal 2 2 2 2 4 2 2 7 11" xfId="15042" xr:uid="{00000000-0005-0000-0000-0000C23A0000}"/>
    <cellStyle name="Normal 2 2 2 2 4 2 2 7 12" xfId="15043" xr:uid="{00000000-0005-0000-0000-0000C33A0000}"/>
    <cellStyle name="Normal 2 2 2 2 4 2 2 7 13" xfId="15044" xr:uid="{00000000-0005-0000-0000-0000C43A0000}"/>
    <cellStyle name="Normal 2 2 2 2 4 2 2 7 14" xfId="15045" xr:uid="{00000000-0005-0000-0000-0000C53A0000}"/>
    <cellStyle name="Normal 2 2 2 2 4 2 2 7 2" xfId="15046" xr:uid="{00000000-0005-0000-0000-0000C63A0000}"/>
    <cellStyle name="Normal 2 2 2 2 4 2 2 7 2 10" xfId="15047" xr:uid="{00000000-0005-0000-0000-0000C73A0000}"/>
    <cellStyle name="Normal 2 2 2 2 4 2 2 7 2 2" xfId="15048" xr:uid="{00000000-0005-0000-0000-0000C83A0000}"/>
    <cellStyle name="Normal 2 2 2 2 4 2 2 7 2 3" xfId="15049" xr:uid="{00000000-0005-0000-0000-0000C93A0000}"/>
    <cellStyle name="Normal 2 2 2 2 4 2 2 7 2 4" xfId="15050" xr:uid="{00000000-0005-0000-0000-0000CA3A0000}"/>
    <cellStyle name="Normal 2 2 2 2 4 2 2 7 2 5" xfId="15051" xr:uid="{00000000-0005-0000-0000-0000CB3A0000}"/>
    <cellStyle name="Normal 2 2 2 2 4 2 2 7 2 6" xfId="15052" xr:uid="{00000000-0005-0000-0000-0000CC3A0000}"/>
    <cellStyle name="Normal 2 2 2 2 4 2 2 7 2 7" xfId="15053" xr:uid="{00000000-0005-0000-0000-0000CD3A0000}"/>
    <cellStyle name="Normal 2 2 2 2 4 2 2 7 2 8" xfId="15054" xr:uid="{00000000-0005-0000-0000-0000CE3A0000}"/>
    <cellStyle name="Normal 2 2 2 2 4 2 2 7 2 9" xfId="15055" xr:uid="{00000000-0005-0000-0000-0000CF3A0000}"/>
    <cellStyle name="Normal 2 2 2 2 4 2 2 7 3" xfId="15056" xr:uid="{00000000-0005-0000-0000-0000D03A0000}"/>
    <cellStyle name="Normal 2 2 2 2 4 2 2 7 3 10" xfId="15057" xr:uid="{00000000-0005-0000-0000-0000D13A0000}"/>
    <cellStyle name="Normal 2 2 2 2 4 2 2 7 3 2" xfId="15058" xr:uid="{00000000-0005-0000-0000-0000D23A0000}"/>
    <cellStyle name="Normal 2 2 2 2 4 2 2 7 3 3" xfId="15059" xr:uid="{00000000-0005-0000-0000-0000D33A0000}"/>
    <cellStyle name="Normal 2 2 2 2 4 2 2 7 3 4" xfId="15060" xr:uid="{00000000-0005-0000-0000-0000D43A0000}"/>
    <cellStyle name="Normal 2 2 2 2 4 2 2 7 3 5" xfId="15061" xr:uid="{00000000-0005-0000-0000-0000D53A0000}"/>
    <cellStyle name="Normal 2 2 2 2 4 2 2 7 3 6" xfId="15062" xr:uid="{00000000-0005-0000-0000-0000D63A0000}"/>
    <cellStyle name="Normal 2 2 2 2 4 2 2 7 3 7" xfId="15063" xr:uid="{00000000-0005-0000-0000-0000D73A0000}"/>
    <cellStyle name="Normal 2 2 2 2 4 2 2 7 3 8" xfId="15064" xr:uid="{00000000-0005-0000-0000-0000D83A0000}"/>
    <cellStyle name="Normal 2 2 2 2 4 2 2 7 3 9" xfId="15065" xr:uid="{00000000-0005-0000-0000-0000D93A0000}"/>
    <cellStyle name="Normal 2 2 2 2 4 2 2 7 4" xfId="15066" xr:uid="{00000000-0005-0000-0000-0000DA3A0000}"/>
    <cellStyle name="Normal 2 2 2 2 4 2 2 7 4 10" xfId="15067" xr:uid="{00000000-0005-0000-0000-0000DB3A0000}"/>
    <cellStyle name="Normal 2 2 2 2 4 2 2 7 4 2" xfId="15068" xr:uid="{00000000-0005-0000-0000-0000DC3A0000}"/>
    <cellStyle name="Normal 2 2 2 2 4 2 2 7 4 3" xfId="15069" xr:uid="{00000000-0005-0000-0000-0000DD3A0000}"/>
    <cellStyle name="Normal 2 2 2 2 4 2 2 7 4 4" xfId="15070" xr:uid="{00000000-0005-0000-0000-0000DE3A0000}"/>
    <cellStyle name="Normal 2 2 2 2 4 2 2 7 4 5" xfId="15071" xr:uid="{00000000-0005-0000-0000-0000DF3A0000}"/>
    <cellStyle name="Normal 2 2 2 2 4 2 2 7 4 6" xfId="15072" xr:uid="{00000000-0005-0000-0000-0000E03A0000}"/>
    <cellStyle name="Normal 2 2 2 2 4 2 2 7 4 7" xfId="15073" xr:uid="{00000000-0005-0000-0000-0000E13A0000}"/>
    <cellStyle name="Normal 2 2 2 2 4 2 2 7 4 8" xfId="15074" xr:uid="{00000000-0005-0000-0000-0000E23A0000}"/>
    <cellStyle name="Normal 2 2 2 2 4 2 2 7 4 9" xfId="15075" xr:uid="{00000000-0005-0000-0000-0000E33A0000}"/>
    <cellStyle name="Normal 2 2 2 2 4 2 2 7 5" xfId="15076" xr:uid="{00000000-0005-0000-0000-0000E43A0000}"/>
    <cellStyle name="Normal 2 2 2 2 4 2 2 7 5 10" xfId="15077" xr:uid="{00000000-0005-0000-0000-0000E53A0000}"/>
    <cellStyle name="Normal 2 2 2 2 4 2 2 7 5 2" xfId="15078" xr:uid="{00000000-0005-0000-0000-0000E63A0000}"/>
    <cellStyle name="Normal 2 2 2 2 4 2 2 7 5 3" xfId="15079" xr:uid="{00000000-0005-0000-0000-0000E73A0000}"/>
    <cellStyle name="Normal 2 2 2 2 4 2 2 7 5 4" xfId="15080" xr:uid="{00000000-0005-0000-0000-0000E83A0000}"/>
    <cellStyle name="Normal 2 2 2 2 4 2 2 7 5 5" xfId="15081" xr:uid="{00000000-0005-0000-0000-0000E93A0000}"/>
    <cellStyle name="Normal 2 2 2 2 4 2 2 7 5 6" xfId="15082" xr:uid="{00000000-0005-0000-0000-0000EA3A0000}"/>
    <cellStyle name="Normal 2 2 2 2 4 2 2 7 5 7" xfId="15083" xr:uid="{00000000-0005-0000-0000-0000EB3A0000}"/>
    <cellStyle name="Normal 2 2 2 2 4 2 2 7 5 8" xfId="15084" xr:uid="{00000000-0005-0000-0000-0000EC3A0000}"/>
    <cellStyle name="Normal 2 2 2 2 4 2 2 7 5 9" xfId="15085" xr:uid="{00000000-0005-0000-0000-0000ED3A0000}"/>
    <cellStyle name="Normal 2 2 2 2 4 2 2 7 6" xfId="15086" xr:uid="{00000000-0005-0000-0000-0000EE3A0000}"/>
    <cellStyle name="Normal 2 2 2 2 4 2 2 7 7" xfId="15087" xr:uid="{00000000-0005-0000-0000-0000EF3A0000}"/>
    <cellStyle name="Normal 2 2 2 2 4 2 2 7 8" xfId="15088" xr:uid="{00000000-0005-0000-0000-0000F03A0000}"/>
    <cellStyle name="Normal 2 2 2 2 4 2 2 7 9" xfId="15089" xr:uid="{00000000-0005-0000-0000-0000F13A0000}"/>
    <cellStyle name="Normal 2 2 2 2 4 2 2 8" xfId="15090" xr:uid="{00000000-0005-0000-0000-0000F23A0000}"/>
    <cellStyle name="Normal 2 2 2 2 4 2 2 8 10" xfId="15091" xr:uid="{00000000-0005-0000-0000-0000F33A0000}"/>
    <cellStyle name="Normal 2 2 2 2 4 2 2 8 11" xfId="15092" xr:uid="{00000000-0005-0000-0000-0000F43A0000}"/>
    <cellStyle name="Normal 2 2 2 2 4 2 2 8 12" xfId="15093" xr:uid="{00000000-0005-0000-0000-0000F53A0000}"/>
    <cellStyle name="Normal 2 2 2 2 4 2 2 8 13" xfId="15094" xr:uid="{00000000-0005-0000-0000-0000F63A0000}"/>
    <cellStyle name="Normal 2 2 2 2 4 2 2 8 14" xfId="15095" xr:uid="{00000000-0005-0000-0000-0000F73A0000}"/>
    <cellStyle name="Normal 2 2 2 2 4 2 2 8 2" xfId="15096" xr:uid="{00000000-0005-0000-0000-0000F83A0000}"/>
    <cellStyle name="Normal 2 2 2 2 4 2 2 8 2 10" xfId="15097" xr:uid="{00000000-0005-0000-0000-0000F93A0000}"/>
    <cellStyle name="Normal 2 2 2 2 4 2 2 8 2 2" xfId="15098" xr:uid="{00000000-0005-0000-0000-0000FA3A0000}"/>
    <cellStyle name="Normal 2 2 2 2 4 2 2 8 2 3" xfId="15099" xr:uid="{00000000-0005-0000-0000-0000FB3A0000}"/>
    <cellStyle name="Normal 2 2 2 2 4 2 2 8 2 4" xfId="15100" xr:uid="{00000000-0005-0000-0000-0000FC3A0000}"/>
    <cellStyle name="Normal 2 2 2 2 4 2 2 8 2 5" xfId="15101" xr:uid="{00000000-0005-0000-0000-0000FD3A0000}"/>
    <cellStyle name="Normal 2 2 2 2 4 2 2 8 2 6" xfId="15102" xr:uid="{00000000-0005-0000-0000-0000FE3A0000}"/>
    <cellStyle name="Normal 2 2 2 2 4 2 2 8 2 7" xfId="15103" xr:uid="{00000000-0005-0000-0000-0000FF3A0000}"/>
    <cellStyle name="Normal 2 2 2 2 4 2 2 8 2 8" xfId="15104" xr:uid="{00000000-0005-0000-0000-0000003B0000}"/>
    <cellStyle name="Normal 2 2 2 2 4 2 2 8 2 9" xfId="15105" xr:uid="{00000000-0005-0000-0000-0000013B0000}"/>
    <cellStyle name="Normal 2 2 2 2 4 2 2 8 3" xfId="15106" xr:uid="{00000000-0005-0000-0000-0000023B0000}"/>
    <cellStyle name="Normal 2 2 2 2 4 2 2 8 3 10" xfId="15107" xr:uid="{00000000-0005-0000-0000-0000033B0000}"/>
    <cellStyle name="Normal 2 2 2 2 4 2 2 8 3 2" xfId="15108" xr:uid="{00000000-0005-0000-0000-0000043B0000}"/>
    <cellStyle name="Normal 2 2 2 2 4 2 2 8 3 3" xfId="15109" xr:uid="{00000000-0005-0000-0000-0000053B0000}"/>
    <cellStyle name="Normal 2 2 2 2 4 2 2 8 3 4" xfId="15110" xr:uid="{00000000-0005-0000-0000-0000063B0000}"/>
    <cellStyle name="Normal 2 2 2 2 4 2 2 8 3 5" xfId="15111" xr:uid="{00000000-0005-0000-0000-0000073B0000}"/>
    <cellStyle name="Normal 2 2 2 2 4 2 2 8 3 6" xfId="15112" xr:uid="{00000000-0005-0000-0000-0000083B0000}"/>
    <cellStyle name="Normal 2 2 2 2 4 2 2 8 3 7" xfId="15113" xr:uid="{00000000-0005-0000-0000-0000093B0000}"/>
    <cellStyle name="Normal 2 2 2 2 4 2 2 8 3 8" xfId="15114" xr:uid="{00000000-0005-0000-0000-00000A3B0000}"/>
    <cellStyle name="Normal 2 2 2 2 4 2 2 8 3 9" xfId="15115" xr:uid="{00000000-0005-0000-0000-00000B3B0000}"/>
    <cellStyle name="Normal 2 2 2 2 4 2 2 8 4" xfId="15116" xr:uid="{00000000-0005-0000-0000-00000C3B0000}"/>
    <cellStyle name="Normal 2 2 2 2 4 2 2 8 4 10" xfId="15117" xr:uid="{00000000-0005-0000-0000-00000D3B0000}"/>
    <cellStyle name="Normal 2 2 2 2 4 2 2 8 4 2" xfId="15118" xr:uid="{00000000-0005-0000-0000-00000E3B0000}"/>
    <cellStyle name="Normal 2 2 2 2 4 2 2 8 4 3" xfId="15119" xr:uid="{00000000-0005-0000-0000-00000F3B0000}"/>
    <cellStyle name="Normal 2 2 2 2 4 2 2 8 4 4" xfId="15120" xr:uid="{00000000-0005-0000-0000-0000103B0000}"/>
    <cellStyle name="Normal 2 2 2 2 4 2 2 8 4 5" xfId="15121" xr:uid="{00000000-0005-0000-0000-0000113B0000}"/>
    <cellStyle name="Normal 2 2 2 2 4 2 2 8 4 6" xfId="15122" xr:uid="{00000000-0005-0000-0000-0000123B0000}"/>
    <cellStyle name="Normal 2 2 2 2 4 2 2 8 4 7" xfId="15123" xr:uid="{00000000-0005-0000-0000-0000133B0000}"/>
    <cellStyle name="Normal 2 2 2 2 4 2 2 8 4 8" xfId="15124" xr:uid="{00000000-0005-0000-0000-0000143B0000}"/>
    <cellStyle name="Normal 2 2 2 2 4 2 2 8 4 9" xfId="15125" xr:uid="{00000000-0005-0000-0000-0000153B0000}"/>
    <cellStyle name="Normal 2 2 2 2 4 2 2 8 5" xfId="15126" xr:uid="{00000000-0005-0000-0000-0000163B0000}"/>
    <cellStyle name="Normal 2 2 2 2 4 2 2 8 5 10" xfId="15127" xr:uid="{00000000-0005-0000-0000-0000173B0000}"/>
    <cellStyle name="Normal 2 2 2 2 4 2 2 8 5 2" xfId="15128" xr:uid="{00000000-0005-0000-0000-0000183B0000}"/>
    <cellStyle name="Normal 2 2 2 2 4 2 2 8 5 3" xfId="15129" xr:uid="{00000000-0005-0000-0000-0000193B0000}"/>
    <cellStyle name="Normal 2 2 2 2 4 2 2 8 5 4" xfId="15130" xr:uid="{00000000-0005-0000-0000-00001A3B0000}"/>
    <cellStyle name="Normal 2 2 2 2 4 2 2 8 5 5" xfId="15131" xr:uid="{00000000-0005-0000-0000-00001B3B0000}"/>
    <cellStyle name="Normal 2 2 2 2 4 2 2 8 5 6" xfId="15132" xr:uid="{00000000-0005-0000-0000-00001C3B0000}"/>
    <cellStyle name="Normal 2 2 2 2 4 2 2 8 5 7" xfId="15133" xr:uid="{00000000-0005-0000-0000-00001D3B0000}"/>
    <cellStyle name="Normal 2 2 2 2 4 2 2 8 5 8" xfId="15134" xr:uid="{00000000-0005-0000-0000-00001E3B0000}"/>
    <cellStyle name="Normal 2 2 2 2 4 2 2 8 5 9" xfId="15135" xr:uid="{00000000-0005-0000-0000-00001F3B0000}"/>
    <cellStyle name="Normal 2 2 2 2 4 2 2 8 6" xfId="15136" xr:uid="{00000000-0005-0000-0000-0000203B0000}"/>
    <cellStyle name="Normal 2 2 2 2 4 2 2 8 7" xfId="15137" xr:uid="{00000000-0005-0000-0000-0000213B0000}"/>
    <cellStyle name="Normal 2 2 2 2 4 2 2 8 8" xfId="15138" xr:uid="{00000000-0005-0000-0000-0000223B0000}"/>
    <cellStyle name="Normal 2 2 2 2 4 2 2 8 9" xfId="15139" xr:uid="{00000000-0005-0000-0000-0000233B0000}"/>
    <cellStyle name="Normal 2 2 2 2 4 2 2 9" xfId="15140" xr:uid="{00000000-0005-0000-0000-0000243B0000}"/>
    <cellStyle name="Normal 2 2 2 2 4 2 2 9 10" xfId="15141" xr:uid="{00000000-0005-0000-0000-0000253B0000}"/>
    <cellStyle name="Normal 2 2 2 2 4 2 2 9 11" xfId="15142" xr:uid="{00000000-0005-0000-0000-0000263B0000}"/>
    <cellStyle name="Normal 2 2 2 2 4 2 2 9 12" xfId="15143" xr:uid="{00000000-0005-0000-0000-0000273B0000}"/>
    <cellStyle name="Normal 2 2 2 2 4 2 2 9 13" xfId="15144" xr:uid="{00000000-0005-0000-0000-0000283B0000}"/>
    <cellStyle name="Normal 2 2 2 2 4 2 2 9 14" xfId="15145" xr:uid="{00000000-0005-0000-0000-0000293B0000}"/>
    <cellStyle name="Normal 2 2 2 2 4 2 2 9 2" xfId="15146" xr:uid="{00000000-0005-0000-0000-00002A3B0000}"/>
    <cellStyle name="Normal 2 2 2 2 4 2 2 9 2 10" xfId="15147" xr:uid="{00000000-0005-0000-0000-00002B3B0000}"/>
    <cellStyle name="Normal 2 2 2 2 4 2 2 9 2 2" xfId="15148" xr:uid="{00000000-0005-0000-0000-00002C3B0000}"/>
    <cellStyle name="Normal 2 2 2 2 4 2 2 9 2 3" xfId="15149" xr:uid="{00000000-0005-0000-0000-00002D3B0000}"/>
    <cellStyle name="Normal 2 2 2 2 4 2 2 9 2 4" xfId="15150" xr:uid="{00000000-0005-0000-0000-00002E3B0000}"/>
    <cellStyle name="Normal 2 2 2 2 4 2 2 9 2 5" xfId="15151" xr:uid="{00000000-0005-0000-0000-00002F3B0000}"/>
    <cellStyle name="Normal 2 2 2 2 4 2 2 9 2 6" xfId="15152" xr:uid="{00000000-0005-0000-0000-0000303B0000}"/>
    <cellStyle name="Normal 2 2 2 2 4 2 2 9 2 7" xfId="15153" xr:uid="{00000000-0005-0000-0000-0000313B0000}"/>
    <cellStyle name="Normal 2 2 2 2 4 2 2 9 2 8" xfId="15154" xr:uid="{00000000-0005-0000-0000-0000323B0000}"/>
    <cellStyle name="Normal 2 2 2 2 4 2 2 9 2 9" xfId="15155" xr:uid="{00000000-0005-0000-0000-0000333B0000}"/>
    <cellStyle name="Normal 2 2 2 2 4 2 2 9 3" xfId="15156" xr:uid="{00000000-0005-0000-0000-0000343B0000}"/>
    <cellStyle name="Normal 2 2 2 2 4 2 2 9 3 10" xfId="15157" xr:uid="{00000000-0005-0000-0000-0000353B0000}"/>
    <cellStyle name="Normal 2 2 2 2 4 2 2 9 3 2" xfId="15158" xr:uid="{00000000-0005-0000-0000-0000363B0000}"/>
    <cellStyle name="Normal 2 2 2 2 4 2 2 9 3 3" xfId="15159" xr:uid="{00000000-0005-0000-0000-0000373B0000}"/>
    <cellStyle name="Normal 2 2 2 2 4 2 2 9 3 4" xfId="15160" xr:uid="{00000000-0005-0000-0000-0000383B0000}"/>
    <cellStyle name="Normal 2 2 2 2 4 2 2 9 3 5" xfId="15161" xr:uid="{00000000-0005-0000-0000-0000393B0000}"/>
    <cellStyle name="Normal 2 2 2 2 4 2 2 9 3 6" xfId="15162" xr:uid="{00000000-0005-0000-0000-00003A3B0000}"/>
    <cellStyle name="Normal 2 2 2 2 4 2 2 9 3 7" xfId="15163" xr:uid="{00000000-0005-0000-0000-00003B3B0000}"/>
    <cellStyle name="Normal 2 2 2 2 4 2 2 9 3 8" xfId="15164" xr:uid="{00000000-0005-0000-0000-00003C3B0000}"/>
    <cellStyle name="Normal 2 2 2 2 4 2 2 9 3 9" xfId="15165" xr:uid="{00000000-0005-0000-0000-00003D3B0000}"/>
    <cellStyle name="Normal 2 2 2 2 4 2 2 9 4" xfId="15166" xr:uid="{00000000-0005-0000-0000-00003E3B0000}"/>
    <cellStyle name="Normal 2 2 2 2 4 2 2 9 4 10" xfId="15167" xr:uid="{00000000-0005-0000-0000-00003F3B0000}"/>
    <cellStyle name="Normal 2 2 2 2 4 2 2 9 4 2" xfId="15168" xr:uid="{00000000-0005-0000-0000-0000403B0000}"/>
    <cellStyle name="Normal 2 2 2 2 4 2 2 9 4 3" xfId="15169" xr:uid="{00000000-0005-0000-0000-0000413B0000}"/>
    <cellStyle name="Normal 2 2 2 2 4 2 2 9 4 4" xfId="15170" xr:uid="{00000000-0005-0000-0000-0000423B0000}"/>
    <cellStyle name="Normal 2 2 2 2 4 2 2 9 4 5" xfId="15171" xr:uid="{00000000-0005-0000-0000-0000433B0000}"/>
    <cellStyle name="Normal 2 2 2 2 4 2 2 9 4 6" xfId="15172" xr:uid="{00000000-0005-0000-0000-0000443B0000}"/>
    <cellStyle name="Normal 2 2 2 2 4 2 2 9 4 7" xfId="15173" xr:uid="{00000000-0005-0000-0000-0000453B0000}"/>
    <cellStyle name="Normal 2 2 2 2 4 2 2 9 4 8" xfId="15174" xr:uid="{00000000-0005-0000-0000-0000463B0000}"/>
    <cellStyle name="Normal 2 2 2 2 4 2 2 9 4 9" xfId="15175" xr:uid="{00000000-0005-0000-0000-0000473B0000}"/>
    <cellStyle name="Normal 2 2 2 2 4 2 2 9 5" xfId="15176" xr:uid="{00000000-0005-0000-0000-0000483B0000}"/>
    <cellStyle name="Normal 2 2 2 2 4 2 2 9 5 10" xfId="15177" xr:uid="{00000000-0005-0000-0000-0000493B0000}"/>
    <cellStyle name="Normal 2 2 2 2 4 2 2 9 5 2" xfId="15178" xr:uid="{00000000-0005-0000-0000-00004A3B0000}"/>
    <cellStyle name="Normal 2 2 2 2 4 2 2 9 5 3" xfId="15179" xr:uid="{00000000-0005-0000-0000-00004B3B0000}"/>
    <cellStyle name="Normal 2 2 2 2 4 2 2 9 5 4" xfId="15180" xr:uid="{00000000-0005-0000-0000-00004C3B0000}"/>
    <cellStyle name="Normal 2 2 2 2 4 2 2 9 5 5" xfId="15181" xr:uid="{00000000-0005-0000-0000-00004D3B0000}"/>
    <cellStyle name="Normal 2 2 2 2 4 2 2 9 5 6" xfId="15182" xr:uid="{00000000-0005-0000-0000-00004E3B0000}"/>
    <cellStyle name="Normal 2 2 2 2 4 2 2 9 5 7" xfId="15183" xr:uid="{00000000-0005-0000-0000-00004F3B0000}"/>
    <cellStyle name="Normal 2 2 2 2 4 2 2 9 5 8" xfId="15184" xr:uid="{00000000-0005-0000-0000-0000503B0000}"/>
    <cellStyle name="Normal 2 2 2 2 4 2 2 9 5 9" xfId="15185" xr:uid="{00000000-0005-0000-0000-0000513B0000}"/>
    <cellStyle name="Normal 2 2 2 2 4 2 2 9 6" xfId="15186" xr:uid="{00000000-0005-0000-0000-0000523B0000}"/>
    <cellStyle name="Normal 2 2 2 2 4 2 2 9 7" xfId="15187" xr:uid="{00000000-0005-0000-0000-0000533B0000}"/>
    <cellStyle name="Normal 2 2 2 2 4 2 2 9 8" xfId="15188" xr:uid="{00000000-0005-0000-0000-0000543B0000}"/>
    <cellStyle name="Normal 2 2 2 2 4 2 2 9 9" xfId="15189" xr:uid="{00000000-0005-0000-0000-0000553B0000}"/>
    <cellStyle name="Normal 2 2 2 2 4 2 20" xfId="15190" xr:uid="{00000000-0005-0000-0000-0000563B0000}"/>
    <cellStyle name="Normal 2 2 2 2 4 2 21" xfId="15191" xr:uid="{00000000-0005-0000-0000-0000573B0000}"/>
    <cellStyle name="Normal 2 2 2 2 4 2 21 10" xfId="15192" xr:uid="{00000000-0005-0000-0000-0000583B0000}"/>
    <cellStyle name="Normal 2 2 2 2 4 2 21 2" xfId="15193" xr:uid="{00000000-0005-0000-0000-0000593B0000}"/>
    <cellStyle name="Normal 2 2 2 2 4 2 21 3" xfId="15194" xr:uid="{00000000-0005-0000-0000-00005A3B0000}"/>
    <cellStyle name="Normal 2 2 2 2 4 2 21 4" xfId="15195" xr:uid="{00000000-0005-0000-0000-00005B3B0000}"/>
    <cellStyle name="Normal 2 2 2 2 4 2 21 5" xfId="15196" xr:uid="{00000000-0005-0000-0000-00005C3B0000}"/>
    <cellStyle name="Normal 2 2 2 2 4 2 21 6" xfId="15197" xr:uid="{00000000-0005-0000-0000-00005D3B0000}"/>
    <cellStyle name="Normal 2 2 2 2 4 2 21 7" xfId="15198" xr:uid="{00000000-0005-0000-0000-00005E3B0000}"/>
    <cellStyle name="Normal 2 2 2 2 4 2 21 8" xfId="15199" xr:uid="{00000000-0005-0000-0000-00005F3B0000}"/>
    <cellStyle name="Normal 2 2 2 2 4 2 21 9" xfId="15200" xr:uid="{00000000-0005-0000-0000-0000603B0000}"/>
    <cellStyle name="Normal 2 2 2 2 4 2 22" xfId="15201" xr:uid="{00000000-0005-0000-0000-0000613B0000}"/>
    <cellStyle name="Normal 2 2 2 2 4 2 22 10" xfId="15202" xr:uid="{00000000-0005-0000-0000-0000623B0000}"/>
    <cellStyle name="Normal 2 2 2 2 4 2 22 2" xfId="15203" xr:uid="{00000000-0005-0000-0000-0000633B0000}"/>
    <cellStyle name="Normal 2 2 2 2 4 2 22 3" xfId="15204" xr:uid="{00000000-0005-0000-0000-0000643B0000}"/>
    <cellStyle name="Normal 2 2 2 2 4 2 22 4" xfId="15205" xr:uid="{00000000-0005-0000-0000-0000653B0000}"/>
    <cellStyle name="Normal 2 2 2 2 4 2 22 5" xfId="15206" xr:uid="{00000000-0005-0000-0000-0000663B0000}"/>
    <cellStyle name="Normal 2 2 2 2 4 2 22 6" xfId="15207" xr:uid="{00000000-0005-0000-0000-0000673B0000}"/>
    <cellStyle name="Normal 2 2 2 2 4 2 22 7" xfId="15208" xr:uid="{00000000-0005-0000-0000-0000683B0000}"/>
    <cellStyle name="Normal 2 2 2 2 4 2 22 8" xfId="15209" xr:uid="{00000000-0005-0000-0000-0000693B0000}"/>
    <cellStyle name="Normal 2 2 2 2 4 2 22 9" xfId="15210" xr:uid="{00000000-0005-0000-0000-00006A3B0000}"/>
    <cellStyle name="Normal 2 2 2 2 4 2 23" xfId="15211" xr:uid="{00000000-0005-0000-0000-00006B3B0000}"/>
    <cellStyle name="Normal 2 2 2 2 4 2 23 10" xfId="15212" xr:uid="{00000000-0005-0000-0000-00006C3B0000}"/>
    <cellStyle name="Normal 2 2 2 2 4 2 23 2" xfId="15213" xr:uid="{00000000-0005-0000-0000-00006D3B0000}"/>
    <cellStyle name="Normal 2 2 2 2 4 2 23 3" xfId="15214" xr:uid="{00000000-0005-0000-0000-00006E3B0000}"/>
    <cellStyle name="Normal 2 2 2 2 4 2 23 4" xfId="15215" xr:uid="{00000000-0005-0000-0000-00006F3B0000}"/>
    <cellStyle name="Normal 2 2 2 2 4 2 23 5" xfId="15216" xr:uid="{00000000-0005-0000-0000-0000703B0000}"/>
    <cellStyle name="Normal 2 2 2 2 4 2 23 6" xfId="15217" xr:uid="{00000000-0005-0000-0000-0000713B0000}"/>
    <cellStyle name="Normal 2 2 2 2 4 2 23 7" xfId="15218" xr:uid="{00000000-0005-0000-0000-0000723B0000}"/>
    <cellStyle name="Normal 2 2 2 2 4 2 23 8" xfId="15219" xr:uid="{00000000-0005-0000-0000-0000733B0000}"/>
    <cellStyle name="Normal 2 2 2 2 4 2 23 9" xfId="15220" xr:uid="{00000000-0005-0000-0000-0000743B0000}"/>
    <cellStyle name="Normal 2 2 2 2 4 2 24" xfId="15221" xr:uid="{00000000-0005-0000-0000-0000753B0000}"/>
    <cellStyle name="Normal 2 2 2 2 4 2 24 10" xfId="15222" xr:uid="{00000000-0005-0000-0000-0000763B0000}"/>
    <cellStyle name="Normal 2 2 2 2 4 2 24 2" xfId="15223" xr:uid="{00000000-0005-0000-0000-0000773B0000}"/>
    <cellStyle name="Normal 2 2 2 2 4 2 24 3" xfId="15224" xr:uid="{00000000-0005-0000-0000-0000783B0000}"/>
    <cellStyle name="Normal 2 2 2 2 4 2 24 4" xfId="15225" xr:uid="{00000000-0005-0000-0000-0000793B0000}"/>
    <cellStyle name="Normal 2 2 2 2 4 2 24 5" xfId="15226" xr:uid="{00000000-0005-0000-0000-00007A3B0000}"/>
    <cellStyle name="Normal 2 2 2 2 4 2 24 6" xfId="15227" xr:uid="{00000000-0005-0000-0000-00007B3B0000}"/>
    <cellStyle name="Normal 2 2 2 2 4 2 24 7" xfId="15228" xr:uid="{00000000-0005-0000-0000-00007C3B0000}"/>
    <cellStyle name="Normal 2 2 2 2 4 2 24 8" xfId="15229" xr:uid="{00000000-0005-0000-0000-00007D3B0000}"/>
    <cellStyle name="Normal 2 2 2 2 4 2 24 9" xfId="15230" xr:uid="{00000000-0005-0000-0000-00007E3B0000}"/>
    <cellStyle name="Normal 2 2 2 2 4 2 25" xfId="15231" xr:uid="{00000000-0005-0000-0000-00007F3B0000}"/>
    <cellStyle name="Normal 2 2 2 2 4 2 26" xfId="15232" xr:uid="{00000000-0005-0000-0000-0000803B0000}"/>
    <cellStyle name="Normal 2 2 2 2 4 2 27" xfId="15233" xr:uid="{00000000-0005-0000-0000-0000813B0000}"/>
    <cellStyle name="Normal 2 2 2 2 4 2 28" xfId="15234" xr:uid="{00000000-0005-0000-0000-0000823B0000}"/>
    <cellStyle name="Normal 2 2 2 2 4 2 29" xfId="15235" xr:uid="{00000000-0005-0000-0000-0000833B0000}"/>
    <cellStyle name="Normal 2 2 2 2 4 2 3" xfId="15236" xr:uid="{00000000-0005-0000-0000-0000843B0000}"/>
    <cellStyle name="Normal 2 2 2 2 4 2 30" xfId="15237" xr:uid="{00000000-0005-0000-0000-0000853B0000}"/>
    <cellStyle name="Normal 2 2 2 2 4 2 31" xfId="15238" xr:uid="{00000000-0005-0000-0000-0000863B0000}"/>
    <cellStyle name="Normal 2 2 2 2 4 2 32" xfId="15239" xr:uid="{00000000-0005-0000-0000-0000873B0000}"/>
    <cellStyle name="Normal 2 2 2 2 4 2 33" xfId="15240" xr:uid="{00000000-0005-0000-0000-0000883B0000}"/>
    <cellStyle name="Normal 2 2 2 2 4 2 34" xfId="15241" xr:uid="{00000000-0005-0000-0000-0000893B0000}"/>
    <cellStyle name="Normal 2 2 2 2 4 2 35" xfId="15242" xr:uid="{00000000-0005-0000-0000-00008A3B0000}"/>
    <cellStyle name="Normal 2 2 2 2 4 2 4" xfId="15243" xr:uid="{00000000-0005-0000-0000-00008B3B0000}"/>
    <cellStyle name="Normal 2 2 2 2 4 2 5" xfId="15244" xr:uid="{00000000-0005-0000-0000-00008C3B0000}"/>
    <cellStyle name="Normal 2 2 2 2 4 2 6" xfId="15245" xr:uid="{00000000-0005-0000-0000-00008D3B0000}"/>
    <cellStyle name="Normal 2 2 2 2 4 2 7" xfId="15246" xr:uid="{00000000-0005-0000-0000-00008E3B0000}"/>
    <cellStyle name="Normal 2 2 2 2 4 2 8" xfId="15247" xr:uid="{00000000-0005-0000-0000-00008F3B0000}"/>
    <cellStyle name="Normal 2 2 2 2 4 2 9" xfId="15248" xr:uid="{00000000-0005-0000-0000-0000903B0000}"/>
    <cellStyle name="Normal 2 2 2 2 4 20" xfId="15249" xr:uid="{00000000-0005-0000-0000-0000913B0000}"/>
    <cellStyle name="Normal 2 2 2 2 4 20 10" xfId="15250" xr:uid="{00000000-0005-0000-0000-0000923B0000}"/>
    <cellStyle name="Normal 2 2 2 2 4 20 11" xfId="15251" xr:uid="{00000000-0005-0000-0000-0000933B0000}"/>
    <cellStyle name="Normal 2 2 2 2 4 20 12" xfId="15252" xr:uid="{00000000-0005-0000-0000-0000943B0000}"/>
    <cellStyle name="Normal 2 2 2 2 4 20 13" xfId="15253" xr:uid="{00000000-0005-0000-0000-0000953B0000}"/>
    <cellStyle name="Normal 2 2 2 2 4 20 14" xfId="15254" xr:uid="{00000000-0005-0000-0000-0000963B0000}"/>
    <cellStyle name="Normal 2 2 2 2 4 20 2" xfId="15255" xr:uid="{00000000-0005-0000-0000-0000973B0000}"/>
    <cellStyle name="Normal 2 2 2 2 4 20 2 10" xfId="15256" xr:uid="{00000000-0005-0000-0000-0000983B0000}"/>
    <cellStyle name="Normal 2 2 2 2 4 20 2 2" xfId="15257" xr:uid="{00000000-0005-0000-0000-0000993B0000}"/>
    <cellStyle name="Normal 2 2 2 2 4 20 2 3" xfId="15258" xr:uid="{00000000-0005-0000-0000-00009A3B0000}"/>
    <cellStyle name="Normal 2 2 2 2 4 20 2 4" xfId="15259" xr:uid="{00000000-0005-0000-0000-00009B3B0000}"/>
    <cellStyle name="Normal 2 2 2 2 4 20 2 5" xfId="15260" xr:uid="{00000000-0005-0000-0000-00009C3B0000}"/>
    <cellStyle name="Normal 2 2 2 2 4 20 2 6" xfId="15261" xr:uid="{00000000-0005-0000-0000-00009D3B0000}"/>
    <cellStyle name="Normal 2 2 2 2 4 20 2 7" xfId="15262" xr:uid="{00000000-0005-0000-0000-00009E3B0000}"/>
    <cellStyle name="Normal 2 2 2 2 4 20 2 8" xfId="15263" xr:uid="{00000000-0005-0000-0000-00009F3B0000}"/>
    <cellStyle name="Normal 2 2 2 2 4 20 2 9" xfId="15264" xr:uid="{00000000-0005-0000-0000-0000A03B0000}"/>
    <cellStyle name="Normal 2 2 2 2 4 20 3" xfId="15265" xr:uid="{00000000-0005-0000-0000-0000A13B0000}"/>
    <cellStyle name="Normal 2 2 2 2 4 20 3 10" xfId="15266" xr:uid="{00000000-0005-0000-0000-0000A23B0000}"/>
    <cellStyle name="Normal 2 2 2 2 4 20 3 2" xfId="15267" xr:uid="{00000000-0005-0000-0000-0000A33B0000}"/>
    <cellStyle name="Normal 2 2 2 2 4 20 3 3" xfId="15268" xr:uid="{00000000-0005-0000-0000-0000A43B0000}"/>
    <cellStyle name="Normal 2 2 2 2 4 20 3 4" xfId="15269" xr:uid="{00000000-0005-0000-0000-0000A53B0000}"/>
    <cellStyle name="Normal 2 2 2 2 4 20 3 5" xfId="15270" xr:uid="{00000000-0005-0000-0000-0000A63B0000}"/>
    <cellStyle name="Normal 2 2 2 2 4 20 3 6" xfId="15271" xr:uid="{00000000-0005-0000-0000-0000A73B0000}"/>
    <cellStyle name="Normal 2 2 2 2 4 20 3 7" xfId="15272" xr:uid="{00000000-0005-0000-0000-0000A83B0000}"/>
    <cellStyle name="Normal 2 2 2 2 4 20 3 8" xfId="15273" xr:uid="{00000000-0005-0000-0000-0000A93B0000}"/>
    <cellStyle name="Normal 2 2 2 2 4 20 3 9" xfId="15274" xr:uid="{00000000-0005-0000-0000-0000AA3B0000}"/>
    <cellStyle name="Normal 2 2 2 2 4 20 4" xfId="15275" xr:uid="{00000000-0005-0000-0000-0000AB3B0000}"/>
    <cellStyle name="Normal 2 2 2 2 4 20 4 10" xfId="15276" xr:uid="{00000000-0005-0000-0000-0000AC3B0000}"/>
    <cellStyle name="Normal 2 2 2 2 4 20 4 2" xfId="15277" xr:uid="{00000000-0005-0000-0000-0000AD3B0000}"/>
    <cellStyle name="Normal 2 2 2 2 4 20 4 3" xfId="15278" xr:uid="{00000000-0005-0000-0000-0000AE3B0000}"/>
    <cellStyle name="Normal 2 2 2 2 4 20 4 4" xfId="15279" xr:uid="{00000000-0005-0000-0000-0000AF3B0000}"/>
    <cellStyle name="Normal 2 2 2 2 4 20 4 5" xfId="15280" xr:uid="{00000000-0005-0000-0000-0000B03B0000}"/>
    <cellStyle name="Normal 2 2 2 2 4 20 4 6" xfId="15281" xr:uid="{00000000-0005-0000-0000-0000B13B0000}"/>
    <cellStyle name="Normal 2 2 2 2 4 20 4 7" xfId="15282" xr:uid="{00000000-0005-0000-0000-0000B23B0000}"/>
    <cellStyle name="Normal 2 2 2 2 4 20 4 8" xfId="15283" xr:uid="{00000000-0005-0000-0000-0000B33B0000}"/>
    <cellStyle name="Normal 2 2 2 2 4 20 4 9" xfId="15284" xr:uid="{00000000-0005-0000-0000-0000B43B0000}"/>
    <cellStyle name="Normal 2 2 2 2 4 20 5" xfId="15285" xr:uid="{00000000-0005-0000-0000-0000B53B0000}"/>
    <cellStyle name="Normal 2 2 2 2 4 20 5 10" xfId="15286" xr:uid="{00000000-0005-0000-0000-0000B63B0000}"/>
    <cellStyle name="Normal 2 2 2 2 4 20 5 2" xfId="15287" xr:uid="{00000000-0005-0000-0000-0000B73B0000}"/>
    <cellStyle name="Normal 2 2 2 2 4 20 5 3" xfId="15288" xr:uid="{00000000-0005-0000-0000-0000B83B0000}"/>
    <cellStyle name="Normal 2 2 2 2 4 20 5 4" xfId="15289" xr:uid="{00000000-0005-0000-0000-0000B93B0000}"/>
    <cellStyle name="Normal 2 2 2 2 4 20 5 5" xfId="15290" xr:uid="{00000000-0005-0000-0000-0000BA3B0000}"/>
    <cellStyle name="Normal 2 2 2 2 4 20 5 6" xfId="15291" xr:uid="{00000000-0005-0000-0000-0000BB3B0000}"/>
    <cellStyle name="Normal 2 2 2 2 4 20 5 7" xfId="15292" xr:uid="{00000000-0005-0000-0000-0000BC3B0000}"/>
    <cellStyle name="Normal 2 2 2 2 4 20 5 8" xfId="15293" xr:uid="{00000000-0005-0000-0000-0000BD3B0000}"/>
    <cellStyle name="Normal 2 2 2 2 4 20 5 9" xfId="15294" xr:uid="{00000000-0005-0000-0000-0000BE3B0000}"/>
    <cellStyle name="Normal 2 2 2 2 4 20 6" xfId="15295" xr:uid="{00000000-0005-0000-0000-0000BF3B0000}"/>
    <cellStyle name="Normal 2 2 2 2 4 20 7" xfId="15296" xr:uid="{00000000-0005-0000-0000-0000C03B0000}"/>
    <cellStyle name="Normal 2 2 2 2 4 20 8" xfId="15297" xr:uid="{00000000-0005-0000-0000-0000C13B0000}"/>
    <cellStyle name="Normal 2 2 2 2 4 20 9" xfId="15298" xr:uid="{00000000-0005-0000-0000-0000C23B0000}"/>
    <cellStyle name="Normal 2 2 2 2 4 21" xfId="15299" xr:uid="{00000000-0005-0000-0000-0000C33B0000}"/>
    <cellStyle name="Normal 2 2 2 2 4 21 10" xfId="15300" xr:uid="{00000000-0005-0000-0000-0000C43B0000}"/>
    <cellStyle name="Normal 2 2 2 2 4 21 11" xfId="15301" xr:uid="{00000000-0005-0000-0000-0000C53B0000}"/>
    <cellStyle name="Normal 2 2 2 2 4 21 12" xfId="15302" xr:uid="{00000000-0005-0000-0000-0000C63B0000}"/>
    <cellStyle name="Normal 2 2 2 2 4 21 13" xfId="15303" xr:uid="{00000000-0005-0000-0000-0000C73B0000}"/>
    <cellStyle name="Normal 2 2 2 2 4 21 14" xfId="15304" xr:uid="{00000000-0005-0000-0000-0000C83B0000}"/>
    <cellStyle name="Normal 2 2 2 2 4 21 2" xfId="15305" xr:uid="{00000000-0005-0000-0000-0000C93B0000}"/>
    <cellStyle name="Normal 2 2 2 2 4 21 2 10" xfId="15306" xr:uid="{00000000-0005-0000-0000-0000CA3B0000}"/>
    <cellStyle name="Normal 2 2 2 2 4 21 2 2" xfId="15307" xr:uid="{00000000-0005-0000-0000-0000CB3B0000}"/>
    <cellStyle name="Normal 2 2 2 2 4 21 2 3" xfId="15308" xr:uid="{00000000-0005-0000-0000-0000CC3B0000}"/>
    <cellStyle name="Normal 2 2 2 2 4 21 2 4" xfId="15309" xr:uid="{00000000-0005-0000-0000-0000CD3B0000}"/>
    <cellStyle name="Normal 2 2 2 2 4 21 2 5" xfId="15310" xr:uid="{00000000-0005-0000-0000-0000CE3B0000}"/>
    <cellStyle name="Normal 2 2 2 2 4 21 2 6" xfId="15311" xr:uid="{00000000-0005-0000-0000-0000CF3B0000}"/>
    <cellStyle name="Normal 2 2 2 2 4 21 2 7" xfId="15312" xr:uid="{00000000-0005-0000-0000-0000D03B0000}"/>
    <cellStyle name="Normal 2 2 2 2 4 21 2 8" xfId="15313" xr:uid="{00000000-0005-0000-0000-0000D13B0000}"/>
    <cellStyle name="Normal 2 2 2 2 4 21 2 9" xfId="15314" xr:uid="{00000000-0005-0000-0000-0000D23B0000}"/>
    <cellStyle name="Normal 2 2 2 2 4 21 3" xfId="15315" xr:uid="{00000000-0005-0000-0000-0000D33B0000}"/>
    <cellStyle name="Normal 2 2 2 2 4 21 3 10" xfId="15316" xr:uid="{00000000-0005-0000-0000-0000D43B0000}"/>
    <cellStyle name="Normal 2 2 2 2 4 21 3 2" xfId="15317" xr:uid="{00000000-0005-0000-0000-0000D53B0000}"/>
    <cellStyle name="Normal 2 2 2 2 4 21 3 3" xfId="15318" xr:uid="{00000000-0005-0000-0000-0000D63B0000}"/>
    <cellStyle name="Normal 2 2 2 2 4 21 3 4" xfId="15319" xr:uid="{00000000-0005-0000-0000-0000D73B0000}"/>
    <cellStyle name="Normal 2 2 2 2 4 21 3 5" xfId="15320" xr:uid="{00000000-0005-0000-0000-0000D83B0000}"/>
    <cellStyle name="Normal 2 2 2 2 4 21 3 6" xfId="15321" xr:uid="{00000000-0005-0000-0000-0000D93B0000}"/>
    <cellStyle name="Normal 2 2 2 2 4 21 3 7" xfId="15322" xr:uid="{00000000-0005-0000-0000-0000DA3B0000}"/>
    <cellStyle name="Normal 2 2 2 2 4 21 3 8" xfId="15323" xr:uid="{00000000-0005-0000-0000-0000DB3B0000}"/>
    <cellStyle name="Normal 2 2 2 2 4 21 3 9" xfId="15324" xr:uid="{00000000-0005-0000-0000-0000DC3B0000}"/>
    <cellStyle name="Normal 2 2 2 2 4 21 4" xfId="15325" xr:uid="{00000000-0005-0000-0000-0000DD3B0000}"/>
    <cellStyle name="Normal 2 2 2 2 4 21 4 10" xfId="15326" xr:uid="{00000000-0005-0000-0000-0000DE3B0000}"/>
    <cellStyle name="Normal 2 2 2 2 4 21 4 2" xfId="15327" xr:uid="{00000000-0005-0000-0000-0000DF3B0000}"/>
    <cellStyle name="Normal 2 2 2 2 4 21 4 3" xfId="15328" xr:uid="{00000000-0005-0000-0000-0000E03B0000}"/>
    <cellStyle name="Normal 2 2 2 2 4 21 4 4" xfId="15329" xr:uid="{00000000-0005-0000-0000-0000E13B0000}"/>
    <cellStyle name="Normal 2 2 2 2 4 21 4 5" xfId="15330" xr:uid="{00000000-0005-0000-0000-0000E23B0000}"/>
    <cellStyle name="Normal 2 2 2 2 4 21 4 6" xfId="15331" xr:uid="{00000000-0005-0000-0000-0000E33B0000}"/>
    <cellStyle name="Normal 2 2 2 2 4 21 4 7" xfId="15332" xr:uid="{00000000-0005-0000-0000-0000E43B0000}"/>
    <cellStyle name="Normal 2 2 2 2 4 21 4 8" xfId="15333" xr:uid="{00000000-0005-0000-0000-0000E53B0000}"/>
    <cellStyle name="Normal 2 2 2 2 4 21 4 9" xfId="15334" xr:uid="{00000000-0005-0000-0000-0000E63B0000}"/>
    <cellStyle name="Normal 2 2 2 2 4 21 5" xfId="15335" xr:uid="{00000000-0005-0000-0000-0000E73B0000}"/>
    <cellStyle name="Normal 2 2 2 2 4 21 5 10" xfId="15336" xr:uid="{00000000-0005-0000-0000-0000E83B0000}"/>
    <cellStyle name="Normal 2 2 2 2 4 21 5 2" xfId="15337" xr:uid="{00000000-0005-0000-0000-0000E93B0000}"/>
    <cellStyle name="Normal 2 2 2 2 4 21 5 3" xfId="15338" xr:uid="{00000000-0005-0000-0000-0000EA3B0000}"/>
    <cellStyle name="Normal 2 2 2 2 4 21 5 4" xfId="15339" xr:uid="{00000000-0005-0000-0000-0000EB3B0000}"/>
    <cellStyle name="Normal 2 2 2 2 4 21 5 5" xfId="15340" xr:uid="{00000000-0005-0000-0000-0000EC3B0000}"/>
    <cellStyle name="Normal 2 2 2 2 4 21 5 6" xfId="15341" xr:uid="{00000000-0005-0000-0000-0000ED3B0000}"/>
    <cellStyle name="Normal 2 2 2 2 4 21 5 7" xfId="15342" xr:uid="{00000000-0005-0000-0000-0000EE3B0000}"/>
    <cellStyle name="Normal 2 2 2 2 4 21 5 8" xfId="15343" xr:uid="{00000000-0005-0000-0000-0000EF3B0000}"/>
    <cellStyle name="Normal 2 2 2 2 4 21 5 9" xfId="15344" xr:uid="{00000000-0005-0000-0000-0000F03B0000}"/>
    <cellStyle name="Normal 2 2 2 2 4 21 6" xfId="15345" xr:uid="{00000000-0005-0000-0000-0000F13B0000}"/>
    <cellStyle name="Normal 2 2 2 2 4 21 7" xfId="15346" xr:uid="{00000000-0005-0000-0000-0000F23B0000}"/>
    <cellStyle name="Normal 2 2 2 2 4 21 8" xfId="15347" xr:uid="{00000000-0005-0000-0000-0000F33B0000}"/>
    <cellStyle name="Normal 2 2 2 2 4 21 9" xfId="15348" xr:uid="{00000000-0005-0000-0000-0000F43B0000}"/>
    <cellStyle name="Normal 2 2 2 2 4 22" xfId="15349" xr:uid="{00000000-0005-0000-0000-0000F53B0000}"/>
    <cellStyle name="Normal 2 2 2 2 4 22 10" xfId="15350" xr:uid="{00000000-0005-0000-0000-0000F63B0000}"/>
    <cellStyle name="Normal 2 2 2 2 4 22 11" xfId="15351" xr:uid="{00000000-0005-0000-0000-0000F73B0000}"/>
    <cellStyle name="Normal 2 2 2 2 4 22 12" xfId="15352" xr:uid="{00000000-0005-0000-0000-0000F83B0000}"/>
    <cellStyle name="Normal 2 2 2 2 4 22 13" xfId="15353" xr:uid="{00000000-0005-0000-0000-0000F93B0000}"/>
    <cellStyle name="Normal 2 2 2 2 4 22 14" xfId="15354" xr:uid="{00000000-0005-0000-0000-0000FA3B0000}"/>
    <cellStyle name="Normal 2 2 2 2 4 22 2" xfId="15355" xr:uid="{00000000-0005-0000-0000-0000FB3B0000}"/>
    <cellStyle name="Normal 2 2 2 2 4 22 2 10" xfId="15356" xr:uid="{00000000-0005-0000-0000-0000FC3B0000}"/>
    <cellStyle name="Normal 2 2 2 2 4 22 2 2" xfId="15357" xr:uid="{00000000-0005-0000-0000-0000FD3B0000}"/>
    <cellStyle name="Normal 2 2 2 2 4 22 2 3" xfId="15358" xr:uid="{00000000-0005-0000-0000-0000FE3B0000}"/>
    <cellStyle name="Normal 2 2 2 2 4 22 2 4" xfId="15359" xr:uid="{00000000-0005-0000-0000-0000FF3B0000}"/>
    <cellStyle name="Normal 2 2 2 2 4 22 2 5" xfId="15360" xr:uid="{00000000-0005-0000-0000-0000003C0000}"/>
    <cellStyle name="Normal 2 2 2 2 4 22 2 6" xfId="15361" xr:uid="{00000000-0005-0000-0000-0000013C0000}"/>
    <cellStyle name="Normal 2 2 2 2 4 22 2 7" xfId="15362" xr:uid="{00000000-0005-0000-0000-0000023C0000}"/>
    <cellStyle name="Normal 2 2 2 2 4 22 2 8" xfId="15363" xr:uid="{00000000-0005-0000-0000-0000033C0000}"/>
    <cellStyle name="Normal 2 2 2 2 4 22 2 9" xfId="15364" xr:uid="{00000000-0005-0000-0000-0000043C0000}"/>
    <cellStyle name="Normal 2 2 2 2 4 22 3" xfId="15365" xr:uid="{00000000-0005-0000-0000-0000053C0000}"/>
    <cellStyle name="Normal 2 2 2 2 4 22 3 10" xfId="15366" xr:uid="{00000000-0005-0000-0000-0000063C0000}"/>
    <cellStyle name="Normal 2 2 2 2 4 22 3 2" xfId="15367" xr:uid="{00000000-0005-0000-0000-0000073C0000}"/>
    <cellStyle name="Normal 2 2 2 2 4 22 3 3" xfId="15368" xr:uid="{00000000-0005-0000-0000-0000083C0000}"/>
    <cellStyle name="Normal 2 2 2 2 4 22 3 4" xfId="15369" xr:uid="{00000000-0005-0000-0000-0000093C0000}"/>
    <cellStyle name="Normal 2 2 2 2 4 22 3 5" xfId="15370" xr:uid="{00000000-0005-0000-0000-00000A3C0000}"/>
    <cellStyle name="Normal 2 2 2 2 4 22 3 6" xfId="15371" xr:uid="{00000000-0005-0000-0000-00000B3C0000}"/>
    <cellStyle name="Normal 2 2 2 2 4 22 3 7" xfId="15372" xr:uid="{00000000-0005-0000-0000-00000C3C0000}"/>
    <cellStyle name="Normal 2 2 2 2 4 22 3 8" xfId="15373" xr:uid="{00000000-0005-0000-0000-00000D3C0000}"/>
    <cellStyle name="Normal 2 2 2 2 4 22 3 9" xfId="15374" xr:uid="{00000000-0005-0000-0000-00000E3C0000}"/>
    <cellStyle name="Normal 2 2 2 2 4 22 4" xfId="15375" xr:uid="{00000000-0005-0000-0000-00000F3C0000}"/>
    <cellStyle name="Normal 2 2 2 2 4 22 4 10" xfId="15376" xr:uid="{00000000-0005-0000-0000-0000103C0000}"/>
    <cellStyle name="Normal 2 2 2 2 4 22 4 2" xfId="15377" xr:uid="{00000000-0005-0000-0000-0000113C0000}"/>
    <cellStyle name="Normal 2 2 2 2 4 22 4 3" xfId="15378" xr:uid="{00000000-0005-0000-0000-0000123C0000}"/>
    <cellStyle name="Normal 2 2 2 2 4 22 4 4" xfId="15379" xr:uid="{00000000-0005-0000-0000-0000133C0000}"/>
    <cellStyle name="Normal 2 2 2 2 4 22 4 5" xfId="15380" xr:uid="{00000000-0005-0000-0000-0000143C0000}"/>
    <cellStyle name="Normal 2 2 2 2 4 22 4 6" xfId="15381" xr:uid="{00000000-0005-0000-0000-0000153C0000}"/>
    <cellStyle name="Normal 2 2 2 2 4 22 4 7" xfId="15382" xr:uid="{00000000-0005-0000-0000-0000163C0000}"/>
    <cellStyle name="Normal 2 2 2 2 4 22 4 8" xfId="15383" xr:uid="{00000000-0005-0000-0000-0000173C0000}"/>
    <cellStyle name="Normal 2 2 2 2 4 22 4 9" xfId="15384" xr:uid="{00000000-0005-0000-0000-0000183C0000}"/>
    <cellStyle name="Normal 2 2 2 2 4 22 5" xfId="15385" xr:uid="{00000000-0005-0000-0000-0000193C0000}"/>
    <cellStyle name="Normal 2 2 2 2 4 22 5 10" xfId="15386" xr:uid="{00000000-0005-0000-0000-00001A3C0000}"/>
    <cellStyle name="Normal 2 2 2 2 4 22 5 2" xfId="15387" xr:uid="{00000000-0005-0000-0000-00001B3C0000}"/>
    <cellStyle name="Normal 2 2 2 2 4 22 5 3" xfId="15388" xr:uid="{00000000-0005-0000-0000-00001C3C0000}"/>
    <cellStyle name="Normal 2 2 2 2 4 22 5 4" xfId="15389" xr:uid="{00000000-0005-0000-0000-00001D3C0000}"/>
    <cellStyle name="Normal 2 2 2 2 4 22 5 5" xfId="15390" xr:uid="{00000000-0005-0000-0000-00001E3C0000}"/>
    <cellStyle name="Normal 2 2 2 2 4 22 5 6" xfId="15391" xr:uid="{00000000-0005-0000-0000-00001F3C0000}"/>
    <cellStyle name="Normal 2 2 2 2 4 22 5 7" xfId="15392" xr:uid="{00000000-0005-0000-0000-0000203C0000}"/>
    <cellStyle name="Normal 2 2 2 2 4 22 5 8" xfId="15393" xr:uid="{00000000-0005-0000-0000-0000213C0000}"/>
    <cellStyle name="Normal 2 2 2 2 4 22 5 9" xfId="15394" xr:uid="{00000000-0005-0000-0000-0000223C0000}"/>
    <cellStyle name="Normal 2 2 2 2 4 22 6" xfId="15395" xr:uid="{00000000-0005-0000-0000-0000233C0000}"/>
    <cellStyle name="Normal 2 2 2 2 4 22 7" xfId="15396" xr:uid="{00000000-0005-0000-0000-0000243C0000}"/>
    <cellStyle name="Normal 2 2 2 2 4 22 8" xfId="15397" xr:uid="{00000000-0005-0000-0000-0000253C0000}"/>
    <cellStyle name="Normal 2 2 2 2 4 22 9" xfId="15398" xr:uid="{00000000-0005-0000-0000-0000263C0000}"/>
    <cellStyle name="Normal 2 2 2 2 4 23" xfId="15399" xr:uid="{00000000-0005-0000-0000-0000273C0000}"/>
    <cellStyle name="Normal 2 2 2 2 4 23 10" xfId="15400" xr:uid="{00000000-0005-0000-0000-0000283C0000}"/>
    <cellStyle name="Normal 2 2 2 2 4 23 11" xfId="15401" xr:uid="{00000000-0005-0000-0000-0000293C0000}"/>
    <cellStyle name="Normal 2 2 2 2 4 23 12" xfId="15402" xr:uid="{00000000-0005-0000-0000-00002A3C0000}"/>
    <cellStyle name="Normal 2 2 2 2 4 23 13" xfId="15403" xr:uid="{00000000-0005-0000-0000-00002B3C0000}"/>
    <cellStyle name="Normal 2 2 2 2 4 23 14" xfId="15404" xr:uid="{00000000-0005-0000-0000-00002C3C0000}"/>
    <cellStyle name="Normal 2 2 2 2 4 23 2" xfId="15405" xr:uid="{00000000-0005-0000-0000-00002D3C0000}"/>
    <cellStyle name="Normal 2 2 2 2 4 23 2 10" xfId="15406" xr:uid="{00000000-0005-0000-0000-00002E3C0000}"/>
    <cellStyle name="Normal 2 2 2 2 4 23 2 2" xfId="15407" xr:uid="{00000000-0005-0000-0000-00002F3C0000}"/>
    <cellStyle name="Normal 2 2 2 2 4 23 2 3" xfId="15408" xr:uid="{00000000-0005-0000-0000-0000303C0000}"/>
    <cellStyle name="Normal 2 2 2 2 4 23 2 4" xfId="15409" xr:uid="{00000000-0005-0000-0000-0000313C0000}"/>
    <cellStyle name="Normal 2 2 2 2 4 23 2 5" xfId="15410" xr:uid="{00000000-0005-0000-0000-0000323C0000}"/>
    <cellStyle name="Normal 2 2 2 2 4 23 2 6" xfId="15411" xr:uid="{00000000-0005-0000-0000-0000333C0000}"/>
    <cellStyle name="Normal 2 2 2 2 4 23 2 7" xfId="15412" xr:uid="{00000000-0005-0000-0000-0000343C0000}"/>
    <cellStyle name="Normal 2 2 2 2 4 23 2 8" xfId="15413" xr:uid="{00000000-0005-0000-0000-0000353C0000}"/>
    <cellStyle name="Normal 2 2 2 2 4 23 2 9" xfId="15414" xr:uid="{00000000-0005-0000-0000-0000363C0000}"/>
    <cellStyle name="Normal 2 2 2 2 4 23 3" xfId="15415" xr:uid="{00000000-0005-0000-0000-0000373C0000}"/>
    <cellStyle name="Normal 2 2 2 2 4 23 3 10" xfId="15416" xr:uid="{00000000-0005-0000-0000-0000383C0000}"/>
    <cellStyle name="Normal 2 2 2 2 4 23 3 2" xfId="15417" xr:uid="{00000000-0005-0000-0000-0000393C0000}"/>
    <cellStyle name="Normal 2 2 2 2 4 23 3 3" xfId="15418" xr:uid="{00000000-0005-0000-0000-00003A3C0000}"/>
    <cellStyle name="Normal 2 2 2 2 4 23 3 4" xfId="15419" xr:uid="{00000000-0005-0000-0000-00003B3C0000}"/>
    <cellStyle name="Normal 2 2 2 2 4 23 3 5" xfId="15420" xr:uid="{00000000-0005-0000-0000-00003C3C0000}"/>
    <cellStyle name="Normal 2 2 2 2 4 23 3 6" xfId="15421" xr:uid="{00000000-0005-0000-0000-00003D3C0000}"/>
    <cellStyle name="Normal 2 2 2 2 4 23 3 7" xfId="15422" xr:uid="{00000000-0005-0000-0000-00003E3C0000}"/>
    <cellStyle name="Normal 2 2 2 2 4 23 3 8" xfId="15423" xr:uid="{00000000-0005-0000-0000-00003F3C0000}"/>
    <cellStyle name="Normal 2 2 2 2 4 23 3 9" xfId="15424" xr:uid="{00000000-0005-0000-0000-0000403C0000}"/>
    <cellStyle name="Normal 2 2 2 2 4 23 4" xfId="15425" xr:uid="{00000000-0005-0000-0000-0000413C0000}"/>
    <cellStyle name="Normal 2 2 2 2 4 23 4 10" xfId="15426" xr:uid="{00000000-0005-0000-0000-0000423C0000}"/>
    <cellStyle name="Normal 2 2 2 2 4 23 4 2" xfId="15427" xr:uid="{00000000-0005-0000-0000-0000433C0000}"/>
    <cellStyle name="Normal 2 2 2 2 4 23 4 3" xfId="15428" xr:uid="{00000000-0005-0000-0000-0000443C0000}"/>
    <cellStyle name="Normal 2 2 2 2 4 23 4 4" xfId="15429" xr:uid="{00000000-0005-0000-0000-0000453C0000}"/>
    <cellStyle name="Normal 2 2 2 2 4 23 4 5" xfId="15430" xr:uid="{00000000-0005-0000-0000-0000463C0000}"/>
    <cellStyle name="Normal 2 2 2 2 4 23 4 6" xfId="15431" xr:uid="{00000000-0005-0000-0000-0000473C0000}"/>
    <cellStyle name="Normal 2 2 2 2 4 23 4 7" xfId="15432" xr:uid="{00000000-0005-0000-0000-0000483C0000}"/>
    <cellStyle name="Normal 2 2 2 2 4 23 4 8" xfId="15433" xr:uid="{00000000-0005-0000-0000-0000493C0000}"/>
    <cellStyle name="Normal 2 2 2 2 4 23 4 9" xfId="15434" xr:uid="{00000000-0005-0000-0000-00004A3C0000}"/>
    <cellStyle name="Normal 2 2 2 2 4 23 5" xfId="15435" xr:uid="{00000000-0005-0000-0000-00004B3C0000}"/>
    <cellStyle name="Normal 2 2 2 2 4 23 5 10" xfId="15436" xr:uid="{00000000-0005-0000-0000-00004C3C0000}"/>
    <cellStyle name="Normal 2 2 2 2 4 23 5 2" xfId="15437" xr:uid="{00000000-0005-0000-0000-00004D3C0000}"/>
    <cellStyle name="Normal 2 2 2 2 4 23 5 3" xfId="15438" xr:uid="{00000000-0005-0000-0000-00004E3C0000}"/>
    <cellStyle name="Normal 2 2 2 2 4 23 5 4" xfId="15439" xr:uid="{00000000-0005-0000-0000-00004F3C0000}"/>
    <cellStyle name="Normal 2 2 2 2 4 23 5 5" xfId="15440" xr:uid="{00000000-0005-0000-0000-0000503C0000}"/>
    <cellStyle name="Normal 2 2 2 2 4 23 5 6" xfId="15441" xr:uid="{00000000-0005-0000-0000-0000513C0000}"/>
    <cellStyle name="Normal 2 2 2 2 4 23 5 7" xfId="15442" xr:uid="{00000000-0005-0000-0000-0000523C0000}"/>
    <cellStyle name="Normal 2 2 2 2 4 23 5 8" xfId="15443" xr:uid="{00000000-0005-0000-0000-0000533C0000}"/>
    <cellStyle name="Normal 2 2 2 2 4 23 5 9" xfId="15444" xr:uid="{00000000-0005-0000-0000-0000543C0000}"/>
    <cellStyle name="Normal 2 2 2 2 4 23 6" xfId="15445" xr:uid="{00000000-0005-0000-0000-0000553C0000}"/>
    <cellStyle name="Normal 2 2 2 2 4 23 7" xfId="15446" xr:uid="{00000000-0005-0000-0000-0000563C0000}"/>
    <cellStyle name="Normal 2 2 2 2 4 23 8" xfId="15447" xr:uid="{00000000-0005-0000-0000-0000573C0000}"/>
    <cellStyle name="Normal 2 2 2 2 4 23 9" xfId="15448" xr:uid="{00000000-0005-0000-0000-0000583C0000}"/>
    <cellStyle name="Normal 2 2 2 2 4 24" xfId="15449" xr:uid="{00000000-0005-0000-0000-0000593C0000}"/>
    <cellStyle name="Normal 2 2 2 2 4 24 10" xfId="15450" xr:uid="{00000000-0005-0000-0000-00005A3C0000}"/>
    <cellStyle name="Normal 2 2 2 2 4 24 11" xfId="15451" xr:uid="{00000000-0005-0000-0000-00005B3C0000}"/>
    <cellStyle name="Normal 2 2 2 2 4 24 12" xfId="15452" xr:uid="{00000000-0005-0000-0000-00005C3C0000}"/>
    <cellStyle name="Normal 2 2 2 2 4 24 13" xfId="15453" xr:uid="{00000000-0005-0000-0000-00005D3C0000}"/>
    <cellStyle name="Normal 2 2 2 2 4 24 14" xfId="15454" xr:uid="{00000000-0005-0000-0000-00005E3C0000}"/>
    <cellStyle name="Normal 2 2 2 2 4 24 2" xfId="15455" xr:uid="{00000000-0005-0000-0000-00005F3C0000}"/>
    <cellStyle name="Normal 2 2 2 2 4 24 2 10" xfId="15456" xr:uid="{00000000-0005-0000-0000-0000603C0000}"/>
    <cellStyle name="Normal 2 2 2 2 4 24 2 2" xfId="15457" xr:uid="{00000000-0005-0000-0000-0000613C0000}"/>
    <cellStyle name="Normal 2 2 2 2 4 24 2 3" xfId="15458" xr:uid="{00000000-0005-0000-0000-0000623C0000}"/>
    <cellStyle name="Normal 2 2 2 2 4 24 2 4" xfId="15459" xr:uid="{00000000-0005-0000-0000-0000633C0000}"/>
    <cellStyle name="Normal 2 2 2 2 4 24 2 5" xfId="15460" xr:uid="{00000000-0005-0000-0000-0000643C0000}"/>
    <cellStyle name="Normal 2 2 2 2 4 24 2 6" xfId="15461" xr:uid="{00000000-0005-0000-0000-0000653C0000}"/>
    <cellStyle name="Normal 2 2 2 2 4 24 2 7" xfId="15462" xr:uid="{00000000-0005-0000-0000-0000663C0000}"/>
    <cellStyle name="Normal 2 2 2 2 4 24 2 8" xfId="15463" xr:uid="{00000000-0005-0000-0000-0000673C0000}"/>
    <cellStyle name="Normal 2 2 2 2 4 24 2 9" xfId="15464" xr:uid="{00000000-0005-0000-0000-0000683C0000}"/>
    <cellStyle name="Normal 2 2 2 2 4 24 3" xfId="15465" xr:uid="{00000000-0005-0000-0000-0000693C0000}"/>
    <cellStyle name="Normal 2 2 2 2 4 24 3 10" xfId="15466" xr:uid="{00000000-0005-0000-0000-00006A3C0000}"/>
    <cellStyle name="Normal 2 2 2 2 4 24 3 2" xfId="15467" xr:uid="{00000000-0005-0000-0000-00006B3C0000}"/>
    <cellStyle name="Normal 2 2 2 2 4 24 3 3" xfId="15468" xr:uid="{00000000-0005-0000-0000-00006C3C0000}"/>
    <cellStyle name="Normal 2 2 2 2 4 24 3 4" xfId="15469" xr:uid="{00000000-0005-0000-0000-00006D3C0000}"/>
    <cellStyle name="Normal 2 2 2 2 4 24 3 5" xfId="15470" xr:uid="{00000000-0005-0000-0000-00006E3C0000}"/>
    <cellStyle name="Normal 2 2 2 2 4 24 3 6" xfId="15471" xr:uid="{00000000-0005-0000-0000-00006F3C0000}"/>
    <cellStyle name="Normal 2 2 2 2 4 24 3 7" xfId="15472" xr:uid="{00000000-0005-0000-0000-0000703C0000}"/>
    <cellStyle name="Normal 2 2 2 2 4 24 3 8" xfId="15473" xr:uid="{00000000-0005-0000-0000-0000713C0000}"/>
    <cellStyle name="Normal 2 2 2 2 4 24 3 9" xfId="15474" xr:uid="{00000000-0005-0000-0000-0000723C0000}"/>
    <cellStyle name="Normal 2 2 2 2 4 24 4" xfId="15475" xr:uid="{00000000-0005-0000-0000-0000733C0000}"/>
    <cellStyle name="Normal 2 2 2 2 4 24 4 10" xfId="15476" xr:uid="{00000000-0005-0000-0000-0000743C0000}"/>
    <cellStyle name="Normal 2 2 2 2 4 24 4 2" xfId="15477" xr:uid="{00000000-0005-0000-0000-0000753C0000}"/>
    <cellStyle name="Normal 2 2 2 2 4 24 4 3" xfId="15478" xr:uid="{00000000-0005-0000-0000-0000763C0000}"/>
    <cellStyle name="Normal 2 2 2 2 4 24 4 4" xfId="15479" xr:uid="{00000000-0005-0000-0000-0000773C0000}"/>
    <cellStyle name="Normal 2 2 2 2 4 24 4 5" xfId="15480" xr:uid="{00000000-0005-0000-0000-0000783C0000}"/>
    <cellStyle name="Normal 2 2 2 2 4 24 4 6" xfId="15481" xr:uid="{00000000-0005-0000-0000-0000793C0000}"/>
    <cellStyle name="Normal 2 2 2 2 4 24 4 7" xfId="15482" xr:uid="{00000000-0005-0000-0000-00007A3C0000}"/>
    <cellStyle name="Normal 2 2 2 2 4 24 4 8" xfId="15483" xr:uid="{00000000-0005-0000-0000-00007B3C0000}"/>
    <cellStyle name="Normal 2 2 2 2 4 24 4 9" xfId="15484" xr:uid="{00000000-0005-0000-0000-00007C3C0000}"/>
    <cellStyle name="Normal 2 2 2 2 4 24 5" xfId="15485" xr:uid="{00000000-0005-0000-0000-00007D3C0000}"/>
    <cellStyle name="Normal 2 2 2 2 4 24 5 10" xfId="15486" xr:uid="{00000000-0005-0000-0000-00007E3C0000}"/>
    <cellStyle name="Normal 2 2 2 2 4 24 5 2" xfId="15487" xr:uid="{00000000-0005-0000-0000-00007F3C0000}"/>
    <cellStyle name="Normal 2 2 2 2 4 24 5 3" xfId="15488" xr:uid="{00000000-0005-0000-0000-0000803C0000}"/>
    <cellStyle name="Normal 2 2 2 2 4 24 5 4" xfId="15489" xr:uid="{00000000-0005-0000-0000-0000813C0000}"/>
    <cellStyle name="Normal 2 2 2 2 4 24 5 5" xfId="15490" xr:uid="{00000000-0005-0000-0000-0000823C0000}"/>
    <cellStyle name="Normal 2 2 2 2 4 24 5 6" xfId="15491" xr:uid="{00000000-0005-0000-0000-0000833C0000}"/>
    <cellStyle name="Normal 2 2 2 2 4 24 5 7" xfId="15492" xr:uid="{00000000-0005-0000-0000-0000843C0000}"/>
    <cellStyle name="Normal 2 2 2 2 4 24 5 8" xfId="15493" xr:uid="{00000000-0005-0000-0000-0000853C0000}"/>
    <cellStyle name="Normal 2 2 2 2 4 24 5 9" xfId="15494" xr:uid="{00000000-0005-0000-0000-0000863C0000}"/>
    <cellStyle name="Normal 2 2 2 2 4 24 6" xfId="15495" xr:uid="{00000000-0005-0000-0000-0000873C0000}"/>
    <cellStyle name="Normal 2 2 2 2 4 24 7" xfId="15496" xr:uid="{00000000-0005-0000-0000-0000883C0000}"/>
    <cellStyle name="Normal 2 2 2 2 4 24 8" xfId="15497" xr:uid="{00000000-0005-0000-0000-0000893C0000}"/>
    <cellStyle name="Normal 2 2 2 2 4 24 9" xfId="15498" xr:uid="{00000000-0005-0000-0000-00008A3C0000}"/>
    <cellStyle name="Normal 2 2 2 2 4 25" xfId="15499" xr:uid="{00000000-0005-0000-0000-00008B3C0000}"/>
    <cellStyle name="Normal 2 2 2 2 4 25 10" xfId="15500" xr:uid="{00000000-0005-0000-0000-00008C3C0000}"/>
    <cellStyle name="Normal 2 2 2 2 4 25 11" xfId="15501" xr:uid="{00000000-0005-0000-0000-00008D3C0000}"/>
    <cellStyle name="Normal 2 2 2 2 4 25 12" xfId="15502" xr:uid="{00000000-0005-0000-0000-00008E3C0000}"/>
    <cellStyle name="Normal 2 2 2 2 4 25 13" xfId="15503" xr:uid="{00000000-0005-0000-0000-00008F3C0000}"/>
    <cellStyle name="Normal 2 2 2 2 4 25 14" xfId="15504" xr:uid="{00000000-0005-0000-0000-0000903C0000}"/>
    <cellStyle name="Normal 2 2 2 2 4 25 2" xfId="15505" xr:uid="{00000000-0005-0000-0000-0000913C0000}"/>
    <cellStyle name="Normal 2 2 2 2 4 25 2 10" xfId="15506" xr:uid="{00000000-0005-0000-0000-0000923C0000}"/>
    <cellStyle name="Normal 2 2 2 2 4 25 2 2" xfId="15507" xr:uid="{00000000-0005-0000-0000-0000933C0000}"/>
    <cellStyle name="Normal 2 2 2 2 4 25 2 3" xfId="15508" xr:uid="{00000000-0005-0000-0000-0000943C0000}"/>
    <cellStyle name="Normal 2 2 2 2 4 25 2 4" xfId="15509" xr:uid="{00000000-0005-0000-0000-0000953C0000}"/>
    <cellStyle name="Normal 2 2 2 2 4 25 2 5" xfId="15510" xr:uid="{00000000-0005-0000-0000-0000963C0000}"/>
    <cellStyle name="Normal 2 2 2 2 4 25 2 6" xfId="15511" xr:uid="{00000000-0005-0000-0000-0000973C0000}"/>
    <cellStyle name="Normal 2 2 2 2 4 25 2 7" xfId="15512" xr:uid="{00000000-0005-0000-0000-0000983C0000}"/>
    <cellStyle name="Normal 2 2 2 2 4 25 2 8" xfId="15513" xr:uid="{00000000-0005-0000-0000-0000993C0000}"/>
    <cellStyle name="Normal 2 2 2 2 4 25 2 9" xfId="15514" xr:uid="{00000000-0005-0000-0000-00009A3C0000}"/>
    <cellStyle name="Normal 2 2 2 2 4 25 3" xfId="15515" xr:uid="{00000000-0005-0000-0000-00009B3C0000}"/>
    <cellStyle name="Normal 2 2 2 2 4 25 3 10" xfId="15516" xr:uid="{00000000-0005-0000-0000-00009C3C0000}"/>
    <cellStyle name="Normal 2 2 2 2 4 25 3 2" xfId="15517" xr:uid="{00000000-0005-0000-0000-00009D3C0000}"/>
    <cellStyle name="Normal 2 2 2 2 4 25 3 3" xfId="15518" xr:uid="{00000000-0005-0000-0000-00009E3C0000}"/>
    <cellStyle name="Normal 2 2 2 2 4 25 3 4" xfId="15519" xr:uid="{00000000-0005-0000-0000-00009F3C0000}"/>
    <cellStyle name="Normal 2 2 2 2 4 25 3 5" xfId="15520" xr:uid="{00000000-0005-0000-0000-0000A03C0000}"/>
    <cellStyle name="Normal 2 2 2 2 4 25 3 6" xfId="15521" xr:uid="{00000000-0005-0000-0000-0000A13C0000}"/>
    <cellStyle name="Normal 2 2 2 2 4 25 3 7" xfId="15522" xr:uid="{00000000-0005-0000-0000-0000A23C0000}"/>
    <cellStyle name="Normal 2 2 2 2 4 25 3 8" xfId="15523" xr:uid="{00000000-0005-0000-0000-0000A33C0000}"/>
    <cellStyle name="Normal 2 2 2 2 4 25 3 9" xfId="15524" xr:uid="{00000000-0005-0000-0000-0000A43C0000}"/>
    <cellStyle name="Normal 2 2 2 2 4 25 4" xfId="15525" xr:uid="{00000000-0005-0000-0000-0000A53C0000}"/>
    <cellStyle name="Normal 2 2 2 2 4 25 4 10" xfId="15526" xr:uid="{00000000-0005-0000-0000-0000A63C0000}"/>
    <cellStyle name="Normal 2 2 2 2 4 25 4 2" xfId="15527" xr:uid="{00000000-0005-0000-0000-0000A73C0000}"/>
    <cellStyle name="Normal 2 2 2 2 4 25 4 3" xfId="15528" xr:uid="{00000000-0005-0000-0000-0000A83C0000}"/>
    <cellStyle name="Normal 2 2 2 2 4 25 4 4" xfId="15529" xr:uid="{00000000-0005-0000-0000-0000A93C0000}"/>
    <cellStyle name="Normal 2 2 2 2 4 25 4 5" xfId="15530" xr:uid="{00000000-0005-0000-0000-0000AA3C0000}"/>
    <cellStyle name="Normal 2 2 2 2 4 25 4 6" xfId="15531" xr:uid="{00000000-0005-0000-0000-0000AB3C0000}"/>
    <cellStyle name="Normal 2 2 2 2 4 25 4 7" xfId="15532" xr:uid="{00000000-0005-0000-0000-0000AC3C0000}"/>
    <cellStyle name="Normal 2 2 2 2 4 25 4 8" xfId="15533" xr:uid="{00000000-0005-0000-0000-0000AD3C0000}"/>
    <cellStyle name="Normal 2 2 2 2 4 25 4 9" xfId="15534" xr:uid="{00000000-0005-0000-0000-0000AE3C0000}"/>
    <cellStyle name="Normal 2 2 2 2 4 25 5" xfId="15535" xr:uid="{00000000-0005-0000-0000-0000AF3C0000}"/>
    <cellStyle name="Normal 2 2 2 2 4 25 5 10" xfId="15536" xr:uid="{00000000-0005-0000-0000-0000B03C0000}"/>
    <cellStyle name="Normal 2 2 2 2 4 25 5 2" xfId="15537" xr:uid="{00000000-0005-0000-0000-0000B13C0000}"/>
    <cellStyle name="Normal 2 2 2 2 4 25 5 3" xfId="15538" xr:uid="{00000000-0005-0000-0000-0000B23C0000}"/>
    <cellStyle name="Normal 2 2 2 2 4 25 5 4" xfId="15539" xr:uid="{00000000-0005-0000-0000-0000B33C0000}"/>
    <cellStyle name="Normal 2 2 2 2 4 25 5 5" xfId="15540" xr:uid="{00000000-0005-0000-0000-0000B43C0000}"/>
    <cellStyle name="Normal 2 2 2 2 4 25 5 6" xfId="15541" xr:uid="{00000000-0005-0000-0000-0000B53C0000}"/>
    <cellStyle name="Normal 2 2 2 2 4 25 5 7" xfId="15542" xr:uid="{00000000-0005-0000-0000-0000B63C0000}"/>
    <cellStyle name="Normal 2 2 2 2 4 25 5 8" xfId="15543" xr:uid="{00000000-0005-0000-0000-0000B73C0000}"/>
    <cellStyle name="Normal 2 2 2 2 4 25 5 9" xfId="15544" xr:uid="{00000000-0005-0000-0000-0000B83C0000}"/>
    <cellStyle name="Normal 2 2 2 2 4 25 6" xfId="15545" xr:uid="{00000000-0005-0000-0000-0000B93C0000}"/>
    <cellStyle name="Normal 2 2 2 2 4 25 7" xfId="15546" xr:uid="{00000000-0005-0000-0000-0000BA3C0000}"/>
    <cellStyle name="Normal 2 2 2 2 4 25 8" xfId="15547" xr:uid="{00000000-0005-0000-0000-0000BB3C0000}"/>
    <cellStyle name="Normal 2 2 2 2 4 25 9" xfId="15548" xr:uid="{00000000-0005-0000-0000-0000BC3C0000}"/>
    <cellStyle name="Normal 2 2 2 2 4 26" xfId="15549" xr:uid="{00000000-0005-0000-0000-0000BD3C0000}"/>
    <cellStyle name="Normal 2 2 2 2 4 26 10" xfId="15550" xr:uid="{00000000-0005-0000-0000-0000BE3C0000}"/>
    <cellStyle name="Normal 2 2 2 2 4 26 11" xfId="15551" xr:uid="{00000000-0005-0000-0000-0000BF3C0000}"/>
    <cellStyle name="Normal 2 2 2 2 4 26 12" xfId="15552" xr:uid="{00000000-0005-0000-0000-0000C03C0000}"/>
    <cellStyle name="Normal 2 2 2 2 4 26 13" xfId="15553" xr:uid="{00000000-0005-0000-0000-0000C13C0000}"/>
    <cellStyle name="Normal 2 2 2 2 4 26 14" xfId="15554" xr:uid="{00000000-0005-0000-0000-0000C23C0000}"/>
    <cellStyle name="Normal 2 2 2 2 4 26 2" xfId="15555" xr:uid="{00000000-0005-0000-0000-0000C33C0000}"/>
    <cellStyle name="Normal 2 2 2 2 4 26 2 10" xfId="15556" xr:uid="{00000000-0005-0000-0000-0000C43C0000}"/>
    <cellStyle name="Normal 2 2 2 2 4 26 2 2" xfId="15557" xr:uid="{00000000-0005-0000-0000-0000C53C0000}"/>
    <cellStyle name="Normal 2 2 2 2 4 26 2 3" xfId="15558" xr:uid="{00000000-0005-0000-0000-0000C63C0000}"/>
    <cellStyle name="Normal 2 2 2 2 4 26 2 4" xfId="15559" xr:uid="{00000000-0005-0000-0000-0000C73C0000}"/>
    <cellStyle name="Normal 2 2 2 2 4 26 2 5" xfId="15560" xr:uid="{00000000-0005-0000-0000-0000C83C0000}"/>
    <cellStyle name="Normal 2 2 2 2 4 26 2 6" xfId="15561" xr:uid="{00000000-0005-0000-0000-0000C93C0000}"/>
    <cellStyle name="Normal 2 2 2 2 4 26 2 7" xfId="15562" xr:uid="{00000000-0005-0000-0000-0000CA3C0000}"/>
    <cellStyle name="Normal 2 2 2 2 4 26 2 8" xfId="15563" xr:uid="{00000000-0005-0000-0000-0000CB3C0000}"/>
    <cellStyle name="Normal 2 2 2 2 4 26 2 9" xfId="15564" xr:uid="{00000000-0005-0000-0000-0000CC3C0000}"/>
    <cellStyle name="Normal 2 2 2 2 4 26 3" xfId="15565" xr:uid="{00000000-0005-0000-0000-0000CD3C0000}"/>
    <cellStyle name="Normal 2 2 2 2 4 26 3 10" xfId="15566" xr:uid="{00000000-0005-0000-0000-0000CE3C0000}"/>
    <cellStyle name="Normal 2 2 2 2 4 26 3 2" xfId="15567" xr:uid="{00000000-0005-0000-0000-0000CF3C0000}"/>
    <cellStyle name="Normal 2 2 2 2 4 26 3 3" xfId="15568" xr:uid="{00000000-0005-0000-0000-0000D03C0000}"/>
    <cellStyle name="Normal 2 2 2 2 4 26 3 4" xfId="15569" xr:uid="{00000000-0005-0000-0000-0000D13C0000}"/>
    <cellStyle name="Normal 2 2 2 2 4 26 3 5" xfId="15570" xr:uid="{00000000-0005-0000-0000-0000D23C0000}"/>
    <cellStyle name="Normal 2 2 2 2 4 26 3 6" xfId="15571" xr:uid="{00000000-0005-0000-0000-0000D33C0000}"/>
    <cellStyle name="Normal 2 2 2 2 4 26 3 7" xfId="15572" xr:uid="{00000000-0005-0000-0000-0000D43C0000}"/>
    <cellStyle name="Normal 2 2 2 2 4 26 3 8" xfId="15573" xr:uid="{00000000-0005-0000-0000-0000D53C0000}"/>
    <cellStyle name="Normal 2 2 2 2 4 26 3 9" xfId="15574" xr:uid="{00000000-0005-0000-0000-0000D63C0000}"/>
    <cellStyle name="Normal 2 2 2 2 4 26 4" xfId="15575" xr:uid="{00000000-0005-0000-0000-0000D73C0000}"/>
    <cellStyle name="Normal 2 2 2 2 4 26 4 10" xfId="15576" xr:uid="{00000000-0005-0000-0000-0000D83C0000}"/>
    <cellStyle name="Normal 2 2 2 2 4 26 4 2" xfId="15577" xr:uid="{00000000-0005-0000-0000-0000D93C0000}"/>
    <cellStyle name="Normal 2 2 2 2 4 26 4 3" xfId="15578" xr:uid="{00000000-0005-0000-0000-0000DA3C0000}"/>
    <cellStyle name="Normal 2 2 2 2 4 26 4 4" xfId="15579" xr:uid="{00000000-0005-0000-0000-0000DB3C0000}"/>
    <cellStyle name="Normal 2 2 2 2 4 26 4 5" xfId="15580" xr:uid="{00000000-0005-0000-0000-0000DC3C0000}"/>
    <cellStyle name="Normal 2 2 2 2 4 26 4 6" xfId="15581" xr:uid="{00000000-0005-0000-0000-0000DD3C0000}"/>
    <cellStyle name="Normal 2 2 2 2 4 26 4 7" xfId="15582" xr:uid="{00000000-0005-0000-0000-0000DE3C0000}"/>
    <cellStyle name="Normal 2 2 2 2 4 26 4 8" xfId="15583" xr:uid="{00000000-0005-0000-0000-0000DF3C0000}"/>
    <cellStyle name="Normal 2 2 2 2 4 26 4 9" xfId="15584" xr:uid="{00000000-0005-0000-0000-0000E03C0000}"/>
    <cellStyle name="Normal 2 2 2 2 4 26 5" xfId="15585" xr:uid="{00000000-0005-0000-0000-0000E13C0000}"/>
    <cellStyle name="Normal 2 2 2 2 4 26 5 10" xfId="15586" xr:uid="{00000000-0005-0000-0000-0000E23C0000}"/>
    <cellStyle name="Normal 2 2 2 2 4 26 5 2" xfId="15587" xr:uid="{00000000-0005-0000-0000-0000E33C0000}"/>
    <cellStyle name="Normal 2 2 2 2 4 26 5 3" xfId="15588" xr:uid="{00000000-0005-0000-0000-0000E43C0000}"/>
    <cellStyle name="Normal 2 2 2 2 4 26 5 4" xfId="15589" xr:uid="{00000000-0005-0000-0000-0000E53C0000}"/>
    <cellStyle name="Normal 2 2 2 2 4 26 5 5" xfId="15590" xr:uid="{00000000-0005-0000-0000-0000E63C0000}"/>
    <cellStyle name="Normal 2 2 2 2 4 26 5 6" xfId="15591" xr:uid="{00000000-0005-0000-0000-0000E73C0000}"/>
    <cellStyle name="Normal 2 2 2 2 4 26 5 7" xfId="15592" xr:uid="{00000000-0005-0000-0000-0000E83C0000}"/>
    <cellStyle name="Normal 2 2 2 2 4 26 5 8" xfId="15593" xr:uid="{00000000-0005-0000-0000-0000E93C0000}"/>
    <cellStyle name="Normal 2 2 2 2 4 26 5 9" xfId="15594" xr:uid="{00000000-0005-0000-0000-0000EA3C0000}"/>
    <cellStyle name="Normal 2 2 2 2 4 26 6" xfId="15595" xr:uid="{00000000-0005-0000-0000-0000EB3C0000}"/>
    <cellStyle name="Normal 2 2 2 2 4 26 7" xfId="15596" xr:uid="{00000000-0005-0000-0000-0000EC3C0000}"/>
    <cellStyle name="Normal 2 2 2 2 4 26 8" xfId="15597" xr:uid="{00000000-0005-0000-0000-0000ED3C0000}"/>
    <cellStyle name="Normal 2 2 2 2 4 26 9" xfId="15598" xr:uid="{00000000-0005-0000-0000-0000EE3C0000}"/>
    <cellStyle name="Normal 2 2 2 2 4 27" xfId="15599" xr:uid="{00000000-0005-0000-0000-0000EF3C0000}"/>
    <cellStyle name="Normal 2 2 2 2 4 27 10" xfId="15600" xr:uid="{00000000-0005-0000-0000-0000F03C0000}"/>
    <cellStyle name="Normal 2 2 2 2 4 27 11" xfId="15601" xr:uid="{00000000-0005-0000-0000-0000F13C0000}"/>
    <cellStyle name="Normal 2 2 2 2 4 27 12" xfId="15602" xr:uid="{00000000-0005-0000-0000-0000F23C0000}"/>
    <cellStyle name="Normal 2 2 2 2 4 27 13" xfId="15603" xr:uid="{00000000-0005-0000-0000-0000F33C0000}"/>
    <cellStyle name="Normal 2 2 2 2 4 27 14" xfId="15604" xr:uid="{00000000-0005-0000-0000-0000F43C0000}"/>
    <cellStyle name="Normal 2 2 2 2 4 27 2" xfId="15605" xr:uid="{00000000-0005-0000-0000-0000F53C0000}"/>
    <cellStyle name="Normal 2 2 2 2 4 27 2 10" xfId="15606" xr:uid="{00000000-0005-0000-0000-0000F63C0000}"/>
    <cellStyle name="Normal 2 2 2 2 4 27 2 2" xfId="15607" xr:uid="{00000000-0005-0000-0000-0000F73C0000}"/>
    <cellStyle name="Normal 2 2 2 2 4 27 2 3" xfId="15608" xr:uid="{00000000-0005-0000-0000-0000F83C0000}"/>
    <cellStyle name="Normal 2 2 2 2 4 27 2 4" xfId="15609" xr:uid="{00000000-0005-0000-0000-0000F93C0000}"/>
    <cellStyle name="Normal 2 2 2 2 4 27 2 5" xfId="15610" xr:uid="{00000000-0005-0000-0000-0000FA3C0000}"/>
    <cellStyle name="Normal 2 2 2 2 4 27 2 6" xfId="15611" xr:uid="{00000000-0005-0000-0000-0000FB3C0000}"/>
    <cellStyle name="Normal 2 2 2 2 4 27 2 7" xfId="15612" xr:uid="{00000000-0005-0000-0000-0000FC3C0000}"/>
    <cellStyle name="Normal 2 2 2 2 4 27 2 8" xfId="15613" xr:uid="{00000000-0005-0000-0000-0000FD3C0000}"/>
    <cellStyle name="Normal 2 2 2 2 4 27 2 9" xfId="15614" xr:uid="{00000000-0005-0000-0000-0000FE3C0000}"/>
    <cellStyle name="Normal 2 2 2 2 4 27 3" xfId="15615" xr:uid="{00000000-0005-0000-0000-0000FF3C0000}"/>
    <cellStyle name="Normal 2 2 2 2 4 27 3 10" xfId="15616" xr:uid="{00000000-0005-0000-0000-0000003D0000}"/>
    <cellStyle name="Normal 2 2 2 2 4 27 3 2" xfId="15617" xr:uid="{00000000-0005-0000-0000-0000013D0000}"/>
    <cellStyle name="Normal 2 2 2 2 4 27 3 3" xfId="15618" xr:uid="{00000000-0005-0000-0000-0000023D0000}"/>
    <cellStyle name="Normal 2 2 2 2 4 27 3 4" xfId="15619" xr:uid="{00000000-0005-0000-0000-0000033D0000}"/>
    <cellStyle name="Normal 2 2 2 2 4 27 3 5" xfId="15620" xr:uid="{00000000-0005-0000-0000-0000043D0000}"/>
    <cellStyle name="Normal 2 2 2 2 4 27 3 6" xfId="15621" xr:uid="{00000000-0005-0000-0000-0000053D0000}"/>
    <cellStyle name="Normal 2 2 2 2 4 27 3 7" xfId="15622" xr:uid="{00000000-0005-0000-0000-0000063D0000}"/>
    <cellStyle name="Normal 2 2 2 2 4 27 3 8" xfId="15623" xr:uid="{00000000-0005-0000-0000-0000073D0000}"/>
    <cellStyle name="Normal 2 2 2 2 4 27 3 9" xfId="15624" xr:uid="{00000000-0005-0000-0000-0000083D0000}"/>
    <cellStyle name="Normal 2 2 2 2 4 27 4" xfId="15625" xr:uid="{00000000-0005-0000-0000-0000093D0000}"/>
    <cellStyle name="Normal 2 2 2 2 4 27 4 10" xfId="15626" xr:uid="{00000000-0005-0000-0000-00000A3D0000}"/>
    <cellStyle name="Normal 2 2 2 2 4 27 4 2" xfId="15627" xr:uid="{00000000-0005-0000-0000-00000B3D0000}"/>
    <cellStyle name="Normal 2 2 2 2 4 27 4 3" xfId="15628" xr:uid="{00000000-0005-0000-0000-00000C3D0000}"/>
    <cellStyle name="Normal 2 2 2 2 4 27 4 4" xfId="15629" xr:uid="{00000000-0005-0000-0000-00000D3D0000}"/>
    <cellStyle name="Normal 2 2 2 2 4 27 4 5" xfId="15630" xr:uid="{00000000-0005-0000-0000-00000E3D0000}"/>
    <cellStyle name="Normal 2 2 2 2 4 27 4 6" xfId="15631" xr:uid="{00000000-0005-0000-0000-00000F3D0000}"/>
    <cellStyle name="Normal 2 2 2 2 4 27 4 7" xfId="15632" xr:uid="{00000000-0005-0000-0000-0000103D0000}"/>
    <cellStyle name="Normal 2 2 2 2 4 27 4 8" xfId="15633" xr:uid="{00000000-0005-0000-0000-0000113D0000}"/>
    <cellStyle name="Normal 2 2 2 2 4 27 4 9" xfId="15634" xr:uid="{00000000-0005-0000-0000-0000123D0000}"/>
    <cellStyle name="Normal 2 2 2 2 4 27 5" xfId="15635" xr:uid="{00000000-0005-0000-0000-0000133D0000}"/>
    <cellStyle name="Normal 2 2 2 2 4 27 5 10" xfId="15636" xr:uid="{00000000-0005-0000-0000-0000143D0000}"/>
    <cellStyle name="Normal 2 2 2 2 4 27 5 2" xfId="15637" xr:uid="{00000000-0005-0000-0000-0000153D0000}"/>
    <cellStyle name="Normal 2 2 2 2 4 27 5 3" xfId="15638" xr:uid="{00000000-0005-0000-0000-0000163D0000}"/>
    <cellStyle name="Normal 2 2 2 2 4 27 5 4" xfId="15639" xr:uid="{00000000-0005-0000-0000-0000173D0000}"/>
    <cellStyle name="Normal 2 2 2 2 4 27 5 5" xfId="15640" xr:uid="{00000000-0005-0000-0000-0000183D0000}"/>
    <cellStyle name="Normal 2 2 2 2 4 27 5 6" xfId="15641" xr:uid="{00000000-0005-0000-0000-0000193D0000}"/>
    <cellStyle name="Normal 2 2 2 2 4 27 5 7" xfId="15642" xr:uid="{00000000-0005-0000-0000-00001A3D0000}"/>
    <cellStyle name="Normal 2 2 2 2 4 27 5 8" xfId="15643" xr:uid="{00000000-0005-0000-0000-00001B3D0000}"/>
    <cellStyle name="Normal 2 2 2 2 4 27 5 9" xfId="15644" xr:uid="{00000000-0005-0000-0000-00001C3D0000}"/>
    <cellStyle name="Normal 2 2 2 2 4 27 6" xfId="15645" xr:uid="{00000000-0005-0000-0000-00001D3D0000}"/>
    <cellStyle name="Normal 2 2 2 2 4 27 7" xfId="15646" xr:uid="{00000000-0005-0000-0000-00001E3D0000}"/>
    <cellStyle name="Normal 2 2 2 2 4 27 8" xfId="15647" xr:uid="{00000000-0005-0000-0000-00001F3D0000}"/>
    <cellStyle name="Normal 2 2 2 2 4 27 9" xfId="15648" xr:uid="{00000000-0005-0000-0000-0000203D0000}"/>
    <cellStyle name="Normal 2 2 2 2 4 28" xfId="15649" xr:uid="{00000000-0005-0000-0000-0000213D0000}"/>
    <cellStyle name="Normal 2 2 2 2 4 28 10" xfId="15650" xr:uid="{00000000-0005-0000-0000-0000223D0000}"/>
    <cellStyle name="Normal 2 2 2 2 4 28 11" xfId="15651" xr:uid="{00000000-0005-0000-0000-0000233D0000}"/>
    <cellStyle name="Normal 2 2 2 2 4 28 12" xfId="15652" xr:uid="{00000000-0005-0000-0000-0000243D0000}"/>
    <cellStyle name="Normal 2 2 2 2 4 28 13" xfId="15653" xr:uid="{00000000-0005-0000-0000-0000253D0000}"/>
    <cellStyle name="Normal 2 2 2 2 4 28 14" xfId="15654" xr:uid="{00000000-0005-0000-0000-0000263D0000}"/>
    <cellStyle name="Normal 2 2 2 2 4 28 2" xfId="15655" xr:uid="{00000000-0005-0000-0000-0000273D0000}"/>
    <cellStyle name="Normal 2 2 2 2 4 28 2 10" xfId="15656" xr:uid="{00000000-0005-0000-0000-0000283D0000}"/>
    <cellStyle name="Normal 2 2 2 2 4 28 2 2" xfId="15657" xr:uid="{00000000-0005-0000-0000-0000293D0000}"/>
    <cellStyle name="Normal 2 2 2 2 4 28 2 3" xfId="15658" xr:uid="{00000000-0005-0000-0000-00002A3D0000}"/>
    <cellStyle name="Normal 2 2 2 2 4 28 2 4" xfId="15659" xr:uid="{00000000-0005-0000-0000-00002B3D0000}"/>
    <cellStyle name="Normal 2 2 2 2 4 28 2 5" xfId="15660" xr:uid="{00000000-0005-0000-0000-00002C3D0000}"/>
    <cellStyle name="Normal 2 2 2 2 4 28 2 6" xfId="15661" xr:uid="{00000000-0005-0000-0000-00002D3D0000}"/>
    <cellStyle name="Normal 2 2 2 2 4 28 2 7" xfId="15662" xr:uid="{00000000-0005-0000-0000-00002E3D0000}"/>
    <cellStyle name="Normal 2 2 2 2 4 28 2 8" xfId="15663" xr:uid="{00000000-0005-0000-0000-00002F3D0000}"/>
    <cellStyle name="Normal 2 2 2 2 4 28 2 9" xfId="15664" xr:uid="{00000000-0005-0000-0000-0000303D0000}"/>
    <cellStyle name="Normal 2 2 2 2 4 28 3" xfId="15665" xr:uid="{00000000-0005-0000-0000-0000313D0000}"/>
    <cellStyle name="Normal 2 2 2 2 4 28 3 10" xfId="15666" xr:uid="{00000000-0005-0000-0000-0000323D0000}"/>
    <cellStyle name="Normal 2 2 2 2 4 28 3 2" xfId="15667" xr:uid="{00000000-0005-0000-0000-0000333D0000}"/>
    <cellStyle name="Normal 2 2 2 2 4 28 3 3" xfId="15668" xr:uid="{00000000-0005-0000-0000-0000343D0000}"/>
    <cellStyle name="Normal 2 2 2 2 4 28 3 4" xfId="15669" xr:uid="{00000000-0005-0000-0000-0000353D0000}"/>
    <cellStyle name="Normal 2 2 2 2 4 28 3 5" xfId="15670" xr:uid="{00000000-0005-0000-0000-0000363D0000}"/>
    <cellStyle name="Normal 2 2 2 2 4 28 3 6" xfId="15671" xr:uid="{00000000-0005-0000-0000-0000373D0000}"/>
    <cellStyle name="Normal 2 2 2 2 4 28 3 7" xfId="15672" xr:uid="{00000000-0005-0000-0000-0000383D0000}"/>
    <cellStyle name="Normal 2 2 2 2 4 28 3 8" xfId="15673" xr:uid="{00000000-0005-0000-0000-0000393D0000}"/>
    <cellStyle name="Normal 2 2 2 2 4 28 3 9" xfId="15674" xr:uid="{00000000-0005-0000-0000-00003A3D0000}"/>
    <cellStyle name="Normal 2 2 2 2 4 28 4" xfId="15675" xr:uid="{00000000-0005-0000-0000-00003B3D0000}"/>
    <cellStyle name="Normal 2 2 2 2 4 28 4 10" xfId="15676" xr:uid="{00000000-0005-0000-0000-00003C3D0000}"/>
    <cellStyle name="Normal 2 2 2 2 4 28 4 2" xfId="15677" xr:uid="{00000000-0005-0000-0000-00003D3D0000}"/>
    <cellStyle name="Normal 2 2 2 2 4 28 4 3" xfId="15678" xr:uid="{00000000-0005-0000-0000-00003E3D0000}"/>
    <cellStyle name="Normal 2 2 2 2 4 28 4 4" xfId="15679" xr:uid="{00000000-0005-0000-0000-00003F3D0000}"/>
    <cellStyle name="Normal 2 2 2 2 4 28 4 5" xfId="15680" xr:uid="{00000000-0005-0000-0000-0000403D0000}"/>
    <cellStyle name="Normal 2 2 2 2 4 28 4 6" xfId="15681" xr:uid="{00000000-0005-0000-0000-0000413D0000}"/>
    <cellStyle name="Normal 2 2 2 2 4 28 4 7" xfId="15682" xr:uid="{00000000-0005-0000-0000-0000423D0000}"/>
    <cellStyle name="Normal 2 2 2 2 4 28 4 8" xfId="15683" xr:uid="{00000000-0005-0000-0000-0000433D0000}"/>
    <cellStyle name="Normal 2 2 2 2 4 28 4 9" xfId="15684" xr:uid="{00000000-0005-0000-0000-0000443D0000}"/>
    <cellStyle name="Normal 2 2 2 2 4 28 5" xfId="15685" xr:uid="{00000000-0005-0000-0000-0000453D0000}"/>
    <cellStyle name="Normal 2 2 2 2 4 28 5 10" xfId="15686" xr:uid="{00000000-0005-0000-0000-0000463D0000}"/>
    <cellStyle name="Normal 2 2 2 2 4 28 5 2" xfId="15687" xr:uid="{00000000-0005-0000-0000-0000473D0000}"/>
    <cellStyle name="Normal 2 2 2 2 4 28 5 3" xfId="15688" xr:uid="{00000000-0005-0000-0000-0000483D0000}"/>
    <cellStyle name="Normal 2 2 2 2 4 28 5 4" xfId="15689" xr:uid="{00000000-0005-0000-0000-0000493D0000}"/>
    <cellStyle name="Normal 2 2 2 2 4 28 5 5" xfId="15690" xr:uid="{00000000-0005-0000-0000-00004A3D0000}"/>
    <cellStyle name="Normal 2 2 2 2 4 28 5 6" xfId="15691" xr:uid="{00000000-0005-0000-0000-00004B3D0000}"/>
    <cellStyle name="Normal 2 2 2 2 4 28 5 7" xfId="15692" xr:uid="{00000000-0005-0000-0000-00004C3D0000}"/>
    <cellStyle name="Normal 2 2 2 2 4 28 5 8" xfId="15693" xr:uid="{00000000-0005-0000-0000-00004D3D0000}"/>
    <cellStyle name="Normal 2 2 2 2 4 28 5 9" xfId="15694" xr:uid="{00000000-0005-0000-0000-00004E3D0000}"/>
    <cellStyle name="Normal 2 2 2 2 4 28 6" xfId="15695" xr:uid="{00000000-0005-0000-0000-00004F3D0000}"/>
    <cellStyle name="Normal 2 2 2 2 4 28 7" xfId="15696" xr:uid="{00000000-0005-0000-0000-0000503D0000}"/>
    <cellStyle name="Normal 2 2 2 2 4 28 8" xfId="15697" xr:uid="{00000000-0005-0000-0000-0000513D0000}"/>
    <cellStyle name="Normal 2 2 2 2 4 28 9" xfId="15698" xr:uid="{00000000-0005-0000-0000-0000523D0000}"/>
    <cellStyle name="Normal 2 2 2 2 4 29" xfId="15699" xr:uid="{00000000-0005-0000-0000-0000533D0000}"/>
    <cellStyle name="Normal 2 2 2 2 4 29 10" xfId="15700" xr:uid="{00000000-0005-0000-0000-0000543D0000}"/>
    <cellStyle name="Normal 2 2 2 2 4 29 11" xfId="15701" xr:uid="{00000000-0005-0000-0000-0000553D0000}"/>
    <cellStyle name="Normal 2 2 2 2 4 29 12" xfId="15702" xr:uid="{00000000-0005-0000-0000-0000563D0000}"/>
    <cellStyle name="Normal 2 2 2 2 4 29 13" xfId="15703" xr:uid="{00000000-0005-0000-0000-0000573D0000}"/>
    <cellStyle name="Normal 2 2 2 2 4 29 14" xfId="15704" xr:uid="{00000000-0005-0000-0000-0000583D0000}"/>
    <cellStyle name="Normal 2 2 2 2 4 29 2" xfId="15705" xr:uid="{00000000-0005-0000-0000-0000593D0000}"/>
    <cellStyle name="Normal 2 2 2 2 4 29 2 10" xfId="15706" xr:uid="{00000000-0005-0000-0000-00005A3D0000}"/>
    <cellStyle name="Normal 2 2 2 2 4 29 2 2" xfId="15707" xr:uid="{00000000-0005-0000-0000-00005B3D0000}"/>
    <cellStyle name="Normal 2 2 2 2 4 29 2 3" xfId="15708" xr:uid="{00000000-0005-0000-0000-00005C3D0000}"/>
    <cellStyle name="Normal 2 2 2 2 4 29 2 4" xfId="15709" xr:uid="{00000000-0005-0000-0000-00005D3D0000}"/>
    <cellStyle name="Normal 2 2 2 2 4 29 2 5" xfId="15710" xr:uid="{00000000-0005-0000-0000-00005E3D0000}"/>
    <cellStyle name="Normal 2 2 2 2 4 29 2 6" xfId="15711" xr:uid="{00000000-0005-0000-0000-00005F3D0000}"/>
    <cellStyle name="Normal 2 2 2 2 4 29 2 7" xfId="15712" xr:uid="{00000000-0005-0000-0000-0000603D0000}"/>
    <cellStyle name="Normal 2 2 2 2 4 29 2 8" xfId="15713" xr:uid="{00000000-0005-0000-0000-0000613D0000}"/>
    <cellStyle name="Normal 2 2 2 2 4 29 2 9" xfId="15714" xr:uid="{00000000-0005-0000-0000-0000623D0000}"/>
    <cellStyle name="Normal 2 2 2 2 4 29 3" xfId="15715" xr:uid="{00000000-0005-0000-0000-0000633D0000}"/>
    <cellStyle name="Normal 2 2 2 2 4 29 3 10" xfId="15716" xr:uid="{00000000-0005-0000-0000-0000643D0000}"/>
    <cellStyle name="Normal 2 2 2 2 4 29 3 2" xfId="15717" xr:uid="{00000000-0005-0000-0000-0000653D0000}"/>
    <cellStyle name="Normal 2 2 2 2 4 29 3 3" xfId="15718" xr:uid="{00000000-0005-0000-0000-0000663D0000}"/>
    <cellStyle name="Normal 2 2 2 2 4 29 3 4" xfId="15719" xr:uid="{00000000-0005-0000-0000-0000673D0000}"/>
    <cellStyle name="Normal 2 2 2 2 4 29 3 5" xfId="15720" xr:uid="{00000000-0005-0000-0000-0000683D0000}"/>
    <cellStyle name="Normal 2 2 2 2 4 29 3 6" xfId="15721" xr:uid="{00000000-0005-0000-0000-0000693D0000}"/>
    <cellStyle name="Normal 2 2 2 2 4 29 3 7" xfId="15722" xr:uid="{00000000-0005-0000-0000-00006A3D0000}"/>
    <cellStyle name="Normal 2 2 2 2 4 29 3 8" xfId="15723" xr:uid="{00000000-0005-0000-0000-00006B3D0000}"/>
    <cellStyle name="Normal 2 2 2 2 4 29 3 9" xfId="15724" xr:uid="{00000000-0005-0000-0000-00006C3D0000}"/>
    <cellStyle name="Normal 2 2 2 2 4 29 4" xfId="15725" xr:uid="{00000000-0005-0000-0000-00006D3D0000}"/>
    <cellStyle name="Normal 2 2 2 2 4 29 4 10" xfId="15726" xr:uid="{00000000-0005-0000-0000-00006E3D0000}"/>
    <cellStyle name="Normal 2 2 2 2 4 29 4 2" xfId="15727" xr:uid="{00000000-0005-0000-0000-00006F3D0000}"/>
    <cellStyle name="Normal 2 2 2 2 4 29 4 3" xfId="15728" xr:uid="{00000000-0005-0000-0000-0000703D0000}"/>
    <cellStyle name="Normal 2 2 2 2 4 29 4 4" xfId="15729" xr:uid="{00000000-0005-0000-0000-0000713D0000}"/>
    <cellStyle name="Normal 2 2 2 2 4 29 4 5" xfId="15730" xr:uid="{00000000-0005-0000-0000-0000723D0000}"/>
    <cellStyle name="Normal 2 2 2 2 4 29 4 6" xfId="15731" xr:uid="{00000000-0005-0000-0000-0000733D0000}"/>
    <cellStyle name="Normal 2 2 2 2 4 29 4 7" xfId="15732" xr:uid="{00000000-0005-0000-0000-0000743D0000}"/>
    <cellStyle name="Normal 2 2 2 2 4 29 4 8" xfId="15733" xr:uid="{00000000-0005-0000-0000-0000753D0000}"/>
    <cellStyle name="Normal 2 2 2 2 4 29 4 9" xfId="15734" xr:uid="{00000000-0005-0000-0000-0000763D0000}"/>
    <cellStyle name="Normal 2 2 2 2 4 29 5" xfId="15735" xr:uid="{00000000-0005-0000-0000-0000773D0000}"/>
    <cellStyle name="Normal 2 2 2 2 4 29 5 10" xfId="15736" xr:uid="{00000000-0005-0000-0000-0000783D0000}"/>
    <cellStyle name="Normal 2 2 2 2 4 29 5 2" xfId="15737" xr:uid="{00000000-0005-0000-0000-0000793D0000}"/>
    <cellStyle name="Normal 2 2 2 2 4 29 5 3" xfId="15738" xr:uid="{00000000-0005-0000-0000-00007A3D0000}"/>
    <cellStyle name="Normal 2 2 2 2 4 29 5 4" xfId="15739" xr:uid="{00000000-0005-0000-0000-00007B3D0000}"/>
    <cellStyle name="Normal 2 2 2 2 4 29 5 5" xfId="15740" xr:uid="{00000000-0005-0000-0000-00007C3D0000}"/>
    <cellStyle name="Normal 2 2 2 2 4 29 5 6" xfId="15741" xr:uid="{00000000-0005-0000-0000-00007D3D0000}"/>
    <cellStyle name="Normal 2 2 2 2 4 29 5 7" xfId="15742" xr:uid="{00000000-0005-0000-0000-00007E3D0000}"/>
    <cellStyle name="Normal 2 2 2 2 4 29 5 8" xfId="15743" xr:uid="{00000000-0005-0000-0000-00007F3D0000}"/>
    <cellStyle name="Normal 2 2 2 2 4 29 5 9" xfId="15744" xr:uid="{00000000-0005-0000-0000-0000803D0000}"/>
    <cellStyle name="Normal 2 2 2 2 4 29 6" xfId="15745" xr:uid="{00000000-0005-0000-0000-0000813D0000}"/>
    <cellStyle name="Normal 2 2 2 2 4 29 7" xfId="15746" xr:uid="{00000000-0005-0000-0000-0000823D0000}"/>
    <cellStyle name="Normal 2 2 2 2 4 29 8" xfId="15747" xr:uid="{00000000-0005-0000-0000-0000833D0000}"/>
    <cellStyle name="Normal 2 2 2 2 4 29 9" xfId="15748" xr:uid="{00000000-0005-0000-0000-0000843D0000}"/>
    <cellStyle name="Normal 2 2 2 2 4 3" xfId="15749" xr:uid="{00000000-0005-0000-0000-0000853D0000}"/>
    <cellStyle name="Normal 2 2 2 2 4 3 10" xfId="15750" xr:uid="{00000000-0005-0000-0000-0000863D0000}"/>
    <cellStyle name="Normal 2 2 2 2 4 3 11" xfId="15751" xr:uid="{00000000-0005-0000-0000-0000873D0000}"/>
    <cellStyle name="Normal 2 2 2 2 4 3 12" xfId="15752" xr:uid="{00000000-0005-0000-0000-0000883D0000}"/>
    <cellStyle name="Normal 2 2 2 2 4 3 13" xfId="15753" xr:uid="{00000000-0005-0000-0000-0000893D0000}"/>
    <cellStyle name="Normal 2 2 2 2 4 3 14" xfId="15754" xr:uid="{00000000-0005-0000-0000-00008A3D0000}"/>
    <cellStyle name="Normal 2 2 2 2 4 3 2" xfId="15755" xr:uid="{00000000-0005-0000-0000-00008B3D0000}"/>
    <cellStyle name="Normal 2 2 2 2 4 3 2 10" xfId="15756" xr:uid="{00000000-0005-0000-0000-00008C3D0000}"/>
    <cellStyle name="Normal 2 2 2 2 4 3 2 2" xfId="15757" xr:uid="{00000000-0005-0000-0000-00008D3D0000}"/>
    <cellStyle name="Normal 2 2 2 2 4 3 2 3" xfId="15758" xr:uid="{00000000-0005-0000-0000-00008E3D0000}"/>
    <cellStyle name="Normal 2 2 2 2 4 3 2 4" xfId="15759" xr:uid="{00000000-0005-0000-0000-00008F3D0000}"/>
    <cellStyle name="Normal 2 2 2 2 4 3 2 5" xfId="15760" xr:uid="{00000000-0005-0000-0000-0000903D0000}"/>
    <cellStyle name="Normal 2 2 2 2 4 3 2 6" xfId="15761" xr:uid="{00000000-0005-0000-0000-0000913D0000}"/>
    <cellStyle name="Normal 2 2 2 2 4 3 2 7" xfId="15762" xr:uid="{00000000-0005-0000-0000-0000923D0000}"/>
    <cellStyle name="Normal 2 2 2 2 4 3 2 8" xfId="15763" xr:uid="{00000000-0005-0000-0000-0000933D0000}"/>
    <cellStyle name="Normal 2 2 2 2 4 3 2 9" xfId="15764" xr:uid="{00000000-0005-0000-0000-0000943D0000}"/>
    <cellStyle name="Normal 2 2 2 2 4 3 3" xfId="15765" xr:uid="{00000000-0005-0000-0000-0000953D0000}"/>
    <cellStyle name="Normal 2 2 2 2 4 3 3 10" xfId="15766" xr:uid="{00000000-0005-0000-0000-0000963D0000}"/>
    <cellStyle name="Normal 2 2 2 2 4 3 3 2" xfId="15767" xr:uid="{00000000-0005-0000-0000-0000973D0000}"/>
    <cellStyle name="Normal 2 2 2 2 4 3 3 3" xfId="15768" xr:uid="{00000000-0005-0000-0000-0000983D0000}"/>
    <cellStyle name="Normal 2 2 2 2 4 3 3 4" xfId="15769" xr:uid="{00000000-0005-0000-0000-0000993D0000}"/>
    <cellStyle name="Normal 2 2 2 2 4 3 3 5" xfId="15770" xr:uid="{00000000-0005-0000-0000-00009A3D0000}"/>
    <cellStyle name="Normal 2 2 2 2 4 3 3 6" xfId="15771" xr:uid="{00000000-0005-0000-0000-00009B3D0000}"/>
    <cellStyle name="Normal 2 2 2 2 4 3 3 7" xfId="15772" xr:uid="{00000000-0005-0000-0000-00009C3D0000}"/>
    <cellStyle name="Normal 2 2 2 2 4 3 3 8" xfId="15773" xr:uid="{00000000-0005-0000-0000-00009D3D0000}"/>
    <cellStyle name="Normal 2 2 2 2 4 3 3 9" xfId="15774" xr:uid="{00000000-0005-0000-0000-00009E3D0000}"/>
    <cellStyle name="Normal 2 2 2 2 4 3 4" xfId="15775" xr:uid="{00000000-0005-0000-0000-00009F3D0000}"/>
    <cellStyle name="Normal 2 2 2 2 4 3 4 10" xfId="15776" xr:uid="{00000000-0005-0000-0000-0000A03D0000}"/>
    <cellStyle name="Normal 2 2 2 2 4 3 4 2" xfId="15777" xr:uid="{00000000-0005-0000-0000-0000A13D0000}"/>
    <cellStyle name="Normal 2 2 2 2 4 3 4 3" xfId="15778" xr:uid="{00000000-0005-0000-0000-0000A23D0000}"/>
    <cellStyle name="Normal 2 2 2 2 4 3 4 4" xfId="15779" xr:uid="{00000000-0005-0000-0000-0000A33D0000}"/>
    <cellStyle name="Normal 2 2 2 2 4 3 4 5" xfId="15780" xr:uid="{00000000-0005-0000-0000-0000A43D0000}"/>
    <cellStyle name="Normal 2 2 2 2 4 3 4 6" xfId="15781" xr:uid="{00000000-0005-0000-0000-0000A53D0000}"/>
    <cellStyle name="Normal 2 2 2 2 4 3 4 7" xfId="15782" xr:uid="{00000000-0005-0000-0000-0000A63D0000}"/>
    <cellStyle name="Normal 2 2 2 2 4 3 4 8" xfId="15783" xr:uid="{00000000-0005-0000-0000-0000A73D0000}"/>
    <cellStyle name="Normal 2 2 2 2 4 3 4 9" xfId="15784" xr:uid="{00000000-0005-0000-0000-0000A83D0000}"/>
    <cellStyle name="Normal 2 2 2 2 4 3 5" xfId="15785" xr:uid="{00000000-0005-0000-0000-0000A93D0000}"/>
    <cellStyle name="Normal 2 2 2 2 4 3 5 10" xfId="15786" xr:uid="{00000000-0005-0000-0000-0000AA3D0000}"/>
    <cellStyle name="Normal 2 2 2 2 4 3 5 2" xfId="15787" xr:uid="{00000000-0005-0000-0000-0000AB3D0000}"/>
    <cellStyle name="Normal 2 2 2 2 4 3 5 3" xfId="15788" xr:uid="{00000000-0005-0000-0000-0000AC3D0000}"/>
    <cellStyle name="Normal 2 2 2 2 4 3 5 4" xfId="15789" xr:uid="{00000000-0005-0000-0000-0000AD3D0000}"/>
    <cellStyle name="Normal 2 2 2 2 4 3 5 5" xfId="15790" xr:uid="{00000000-0005-0000-0000-0000AE3D0000}"/>
    <cellStyle name="Normal 2 2 2 2 4 3 5 6" xfId="15791" xr:uid="{00000000-0005-0000-0000-0000AF3D0000}"/>
    <cellStyle name="Normal 2 2 2 2 4 3 5 7" xfId="15792" xr:uid="{00000000-0005-0000-0000-0000B03D0000}"/>
    <cellStyle name="Normal 2 2 2 2 4 3 5 8" xfId="15793" xr:uid="{00000000-0005-0000-0000-0000B13D0000}"/>
    <cellStyle name="Normal 2 2 2 2 4 3 5 9" xfId="15794" xr:uid="{00000000-0005-0000-0000-0000B23D0000}"/>
    <cellStyle name="Normal 2 2 2 2 4 3 6" xfId="15795" xr:uid="{00000000-0005-0000-0000-0000B33D0000}"/>
    <cellStyle name="Normal 2 2 2 2 4 3 7" xfId="15796" xr:uid="{00000000-0005-0000-0000-0000B43D0000}"/>
    <cellStyle name="Normal 2 2 2 2 4 3 8" xfId="15797" xr:uid="{00000000-0005-0000-0000-0000B53D0000}"/>
    <cellStyle name="Normal 2 2 2 2 4 3 9" xfId="15798" xr:uid="{00000000-0005-0000-0000-0000B63D0000}"/>
    <cellStyle name="Normal 2 2 2 2 4 30" xfId="15799" xr:uid="{00000000-0005-0000-0000-0000B73D0000}"/>
    <cellStyle name="Normal 2 2 2 2 4 30 10" xfId="15800" xr:uid="{00000000-0005-0000-0000-0000B83D0000}"/>
    <cellStyle name="Normal 2 2 2 2 4 30 11" xfId="15801" xr:uid="{00000000-0005-0000-0000-0000B93D0000}"/>
    <cellStyle name="Normal 2 2 2 2 4 30 12" xfId="15802" xr:uid="{00000000-0005-0000-0000-0000BA3D0000}"/>
    <cellStyle name="Normal 2 2 2 2 4 30 13" xfId="15803" xr:uid="{00000000-0005-0000-0000-0000BB3D0000}"/>
    <cellStyle name="Normal 2 2 2 2 4 30 14" xfId="15804" xr:uid="{00000000-0005-0000-0000-0000BC3D0000}"/>
    <cellStyle name="Normal 2 2 2 2 4 30 2" xfId="15805" xr:uid="{00000000-0005-0000-0000-0000BD3D0000}"/>
    <cellStyle name="Normal 2 2 2 2 4 30 2 10" xfId="15806" xr:uid="{00000000-0005-0000-0000-0000BE3D0000}"/>
    <cellStyle name="Normal 2 2 2 2 4 30 2 2" xfId="15807" xr:uid="{00000000-0005-0000-0000-0000BF3D0000}"/>
    <cellStyle name="Normal 2 2 2 2 4 30 2 3" xfId="15808" xr:uid="{00000000-0005-0000-0000-0000C03D0000}"/>
    <cellStyle name="Normal 2 2 2 2 4 30 2 4" xfId="15809" xr:uid="{00000000-0005-0000-0000-0000C13D0000}"/>
    <cellStyle name="Normal 2 2 2 2 4 30 2 5" xfId="15810" xr:uid="{00000000-0005-0000-0000-0000C23D0000}"/>
    <cellStyle name="Normal 2 2 2 2 4 30 2 6" xfId="15811" xr:uid="{00000000-0005-0000-0000-0000C33D0000}"/>
    <cellStyle name="Normal 2 2 2 2 4 30 2 7" xfId="15812" xr:uid="{00000000-0005-0000-0000-0000C43D0000}"/>
    <cellStyle name="Normal 2 2 2 2 4 30 2 8" xfId="15813" xr:uid="{00000000-0005-0000-0000-0000C53D0000}"/>
    <cellStyle name="Normal 2 2 2 2 4 30 2 9" xfId="15814" xr:uid="{00000000-0005-0000-0000-0000C63D0000}"/>
    <cellStyle name="Normal 2 2 2 2 4 30 3" xfId="15815" xr:uid="{00000000-0005-0000-0000-0000C73D0000}"/>
    <cellStyle name="Normal 2 2 2 2 4 30 3 10" xfId="15816" xr:uid="{00000000-0005-0000-0000-0000C83D0000}"/>
    <cellStyle name="Normal 2 2 2 2 4 30 3 2" xfId="15817" xr:uid="{00000000-0005-0000-0000-0000C93D0000}"/>
    <cellStyle name="Normal 2 2 2 2 4 30 3 3" xfId="15818" xr:uid="{00000000-0005-0000-0000-0000CA3D0000}"/>
    <cellStyle name="Normal 2 2 2 2 4 30 3 4" xfId="15819" xr:uid="{00000000-0005-0000-0000-0000CB3D0000}"/>
    <cellStyle name="Normal 2 2 2 2 4 30 3 5" xfId="15820" xr:uid="{00000000-0005-0000-0000-0000CC3D0000}"/>
    <cellStyle name="Normal 2 2 2 2 4 30 3 6" xfId="15821" xr:uid="{00000000-0005-0000-0000-0000CD3D0000}"/>
    <cellStyle name="Normal 2 2 2 2 4 30 3 7" xfId="15822" xr:uid="{00000000-0005-0000-0000-0000CE3D0000}"/>
    <cellStyle name="Normal 2 2 2 2 4 30 3 8" xfId="15823" xr:uid="{00000000-0005-0000-0000-0000CF3D0000}"/>
    <cellStyle name="Normal 2 2 2 2 4 30 3 9" xfId="15824" xr:uid="{00000000-0005-0000-0000-0000D03D0000}"/>
    <cellStyle name="Normal 2 2 2 2 4 30 4" xfId="15825" xr:uid="{00000000-0005-0000-0000-0000D13D0000}"/>
    <cellStyle name="Normal 2 2 2 2 4 30 4 10" xfId="15826" xr:uid="{00000000-0005-0000-0000-0000D23D0000}"/>
    <cellStyle name="Normal 2 2 2 2 4 30 4 2" xfId="15827" xr:uid="{00000000-0005-0000-0000-0000D33D0000}"/>
    <cellStyle name="Normal 2 2 2 2 4 30 4 3" xfId="15828" xr:uid="{00000000-0005-0000-0000-0000D43D0000}"/>
    <cellStyle name="Normal 2 2 2 2 4 30 4 4" xfId="15829" xr:uid="{00000000-0005-0000-0000-0000D53D0000}"/>
    <cellStyle name="Normal 2 2 2 2 4 30 4 5" xfId="15830" xr:uid="{00000000-0005-0000-0000-0000D63D0000}"/>
    <cellStyle name="Normal 2 2 2 2 4 30 4 6" xfId="15831" xr:uid="{00000000-0005-0000-0000-0000D73D0000}"/>
    <cellStyle name="Normal 2 2 2 2 4 30 4 7" xfId="15832" xr:uid="{00000000-0005-0000-0000-0000D83D0000}"/>
    <cellStyle name="Normal 2 2 2 2 4 30 4 8" xfId="15833" xr:uid="{00000000-0005-0000-0000-0000D93D0000}"/>
    <cellStyle name="Normal 2 2 2 2 4 30 4 9" xfId="15834" xr:uid="{00000000-0005-0000-0000-0000DA3D0000}"/>
    <cellStyle name="Normal 2 2 2 2 4 30 5" xfId="15835" xr:uid="{00000000-0005-0000-0000-0000DB3D0000}"/>
    <cellStyle name="Normal 2 2 2 2 4 30 5 10" xfId="15836" xr:uid="{00000000-0005-0000-0000-0000DC3D0000}"/>
    <cellStyle name="Normal 2 2 2 2 4 30 5 2" xfId="15837" xr:uid="{00000000-0005-0000-0000-0000DD3D0000}"/>
    <cellStyle name="Normal 2 2 2 2 4 30 5 3" xfId="15838" xr:uid="{00000000-0005-0000-0000-0000DE3D0000}"/>
    <cellStyle name="Normal 2 2 2 2 4 30 5 4" xfId="15839" xr:uid="{00000000-0005-0000-0000-0000DF3D0000}"/>
    <cellStyle name="Normal 2 2 2 2 4 30 5 5" xfId="15840" xr:uid="{00000000-0005-0000-0000-0000E03D0000}"/>
    <cellStyle name="Normal 2 2 2 2 4 30 5 6" xfId="15841" xr:uid="{00000000-0005-0000-0000-0000E13D0000}"/>
    <cellStyle name="Normal 2 2 2 2 4 30 5 7" xfId="15842" xr:uid="{00000000-0005-0000-0000-0000E23D0000}"/>
    <cellStyle name="Normal 2 2 2 2 4 30 5 8" xfId="15843" xr:uid="{00000000-0005-0000-0000-0000E33D0000}"/>
    <cellStyle name="Normal 2 2 2 2 4 30 5 9" xfId="15844" xr:uid="{00000000-0005-0000-0000-0000E43D0000}"/>
    <cellStyle name="Normal 2 2 2 2 4 30 6" xfId="15845" xr:uid="{00000000-0005-0000-0000-0000E53D0000}"/>
    <cellStyle name="Normal 2 2 2 2 4 30 7" xfId="15846" xr:uid="{00000000-0005-0000-0000-0000E63D0000}"/>
    <cellStyle name="Normal 2 2 2 2 4 30 8" xfId="15847" xr:uid="{00000000-0005-0000-0000-0000E73D0000}"/>
    <cellStyle name="Normal 2 2 2 2 4 30 9" xfId="15848" xr:uid="{00000000-0005-0000-0000-0000E83D0000}"/>
    <cellStyle name="Normal 2 2 2 2 4 31" xfId="15849" xr:uid="{00000000-0005-0000-0000-0000E93D0000}"/>
    <cellStyle name="Normal 2 2 2 2 4 31 10" xfId="15850" xr:uid="{00000000-0005-0000-0000-0000EA3D0000}"/>
    <cellStyle name="Normal 2 2 2 2 4 31 11" xfId="15851" xr:uid="{00000000-0005-0000-0000-0000EB3D0000}"/>
    <cellStyle name="Normal 2 2 2 2 4 31 12" xfId="15852" xr:uid="{00000000-0005-0000-0000-0000EC3D0000}"/>
    <cellStyle name="Normal 2 2 2 2 4 31 13" xfId="15853" xr:uid="{00000000-0005-0000-0000-0000ED3D0000}"/>
    <cellStyle name="Normal 2 2 2 2 4 31 14" xfId="15854" xr:uid="{00000000-0005-0000-0000-0000EE3D0000}"/>
    <cellStyle name="Normal 2 2 2 2 4 31 2" xfId="15855" xr:uid="{00000000-0005-0000-0000-0000EF3D0000}"/>
    <cellStyle name="Normal 2 2 2 2 4 31 2 10" xfId="15856" xr:uid="{00000000-0005-0000-0000-0000F03D0000}"/>
    <cellStyle name="Normal 2 2 2 2 4 31 2 2" xfId="15857" xr:uid="{00000000-0005-0000-0000-0000F13D0000}"/>
    <cellStyle name="Normal 2 2 2 2 4 31 2 3" xfId="15858" xr:uid="{00000000-0005-0000-0000-0000F23D0000}"/>
    <cellStyle name="Normal 2 2 2 2 4 31 2 4" xfId="15859" xr:uid="{00000000-0005-0000-0000-0000F33D0000}"/>
    <cellStyle name="Normal 2 2 2 2 4 31 2 5" xfId="15860" xr:uid="{00000000-0005-0000-0000-0000F43D0000}"/>
    <cellStyle name="Normal 2 2 2 2 4 31 2 6" xfId="15861" xr:uid="{00000000-0005-0000-0000-0000F53D0000}"/>
    <cellStyle name="Normal 2 2 2 2 4 31 2 7" xfId="15862" xr:uid="{00000000-0005-0000-0000-0000F63D0000}"/>
    <cellStyle name="Normal 2 2 2 2 4 31 2 8" xfId="15863" xr:uid="{00000000-0005-0000-0000-0000F73D0000}"/>
    <cellStyle name="Normal 2 2 2 2 4 31 2 9" xfId="15864" xr:uid="{00000000-0005-0000-0000-0000F83D0000}"/>
    <cellStyle name="Normal 2 2 2 2 4 31 3" xfId="15865" xr:uid="{00000000-0005-0000-0000-0000F93D0000}"/>
    <cellStyle name="Normal 2 2 2 2 4 31 3 10" xfId="15866" xr:uid="{00000000-0005-0000-0000-0000FA3D0000}"/>
    <cellStyle name="Normal 2 2 2 2 4 31 3 2" xfId="15867" xr:uid="{00000000-0005-0000-0000-0000FB3D0000}"/>
    <cellStyle name="Normal 2 2 2 2 4 31 3 3" xfId="15868" xr:uid="{00000000-0005-0000-0000-0000FC3D0000}"/>
    <cellStyle name="Normal 2 2 2 2 4 31 3 4" xfId="15869" xr:uid="{00000000-0005-0000-0000-0000FD3D0000}"/>
    <cellStyle name="Normal 2 2 2 2 4 31 3 5" xfId="15870" xr:uid="{00000000-0005-0000-0000-0000FE3D0000}"/>
    <cellStyle name="Normal 2 2 2 2 4 31 3 6" xfId="15871" xr:uid="{00000000-0005-0000-0000-0000FF3D0000}"/>
    <cellStyle name="Normal 2 2 2 2 4 31 3 7" xfId="15872" xr:uid="{00000000-0005-0000-0000-0000003E0000}"/>
    <cellStyle name="Normal 2 2 2 2 4 31 3 8" xfId="15873" xr:uid="{00000000-0005-0000-0000-0000013E0000}"/>
    <cellStyle name="Normal 2 2 2 2 4 31 3 9" xfId="15874" xr:uid="{00000000-0005-0000-0000-0000023E0000}"/>
    <cellStyle name="Normal 2 2 2 2 4 31 4" xfId="15875" xr:uid="{00000000-0005-0000-0000-0000033E0000}"/>
    <cellStyle name="Normal 2 2 2 2 4 31 4 10" xfId="15876" xr:uid="{00000000-0005-0000-0000-0000043E0000}"/>
    <cellStyle name="Normal 2 2 2 2 4 31 4 2" xfId="15877" xr:uid="{00000000-0005-0000-0000-0000053E0000}"/>
    <cellStyle name="Normal 2 2 2 2 4 31 4 3" xfId="15878" xr:uid="{00000000-0005-0000-0000-0000063E0000}"/>
    <cellStyle name="Normal 2 2 2 2 4 31 4 4" xfId="15879" xr:uid="{00000000-0005-0000-0000-0000073E0000}"/>
    <cellStyle name="Normal 2 2 2 2 4 31 4 5" xfId="15880" xr:uid="{00000000-0005-0000-0000-0000083E0000}"/>
    <cellStyle name="Normal 2 2 2 2 4 31 4 6" xfId="15881" xr:uid="{00000000-0005-0000-0000-0000093E0000}"/>
    <cellStyle name="Normal 2 2 2 2 4 31 4 7" xfId="15882" xr:uid="{00000000-0005-0000-0000-00000A3E0000}"/>
    <cellStyle name="Normal 2 2 2 2 4 31 4 8" xfId="15883" xr:uid="{00000000-0005-0000-0000-00000B3E0000}"/>
    <cellStyle name="Normal 2 2 2 2 4 31 4 9" xfId="15884" xr:uid="{00000000-0005-0000-0000-00000C3E0000}"/>
    <cellStyle name="Normal 2 2 2 2 4 31 5" xfId="15885" xr:uid="{00000000-0005-0000-0000-00000D3E0000}"/>
    <cellStyle name="Normal 2 2 2 2 4 31 5 10" xfId="15886" xr:uid="{00000000-0005-0000-0000-00000E3E0000}"/>
    <cellStyle name="Normal 2 2 2 2 4 31 5 2" xfId="15887" xr:uid="{00000000-0005-0000-0000-00000F3E0000}"/>
    <cellStyle name="Normal 2 2 2 2 4 31 5 3" xfId="15888" xr:uid="{00000000-0005-0000-0000-0000103E0000}"/>
    <cellStyle name="Normal 2 2 2 2 4 31 5 4" xfId="15889" xr:uid="{00000000-0005-0000-0000-0000113E0000}"/>
    <cellStyle name="Normal 2 2 2 2 4 31 5 5" xfId="15890" xr:uid="{00000000-0005-0000-0000-0000123E0000}"/>
    <cellStyle name="Normal 2 2 2 2 4 31 5 6" xfId="15891" xr:uid="{00000000-0005-0000-0000-0000133E0000}"/>
    <cellStyle name="Normal 2 2 2 2 4 31 5 7" xfId="15892" xr:uid="{00000000-0005-0000-0000-0000143E0000}"/>
    <cellStyle name="Normal 2 2 2 2 4 31 5 8" xfId="15893" xr:uid="{00000000-0005-0000-0000-0000153E0000}"/>
    <cellStyle name="Normal 2 2 2 2 4 31 5 9" xfId="15894" xr:uid="{00000000-0005-0000-0000-0000163E0000}"/>
    <cellStyle name="Normal 2 2 2 2 4 31 6" xfId="15895" xr:uid="{00000000-0005-0000-0000-0000173E0000}"/>
    <cellStyle name="Normal 2 2 2 2 4 31 7" xfId="15896" xr:uid="{00000000-0005-0000-0000-0000183E0000}"/>
    <cellStyle name="Normal 2 2 2 2 4 31 8" xfId="15897" xr:uid="{00000000-0005-0000-0000-0000193E0000}"/>
    <cellStyle name="Normal 2 2 2 2 4 31 9" xfId="15898" xr:uid="{00000000-0005-0000-0000-00001A3E0000}"/>
    <cellStyle name="Normal 2 2 2 2 4 32" xfId="15899" xr:uid="{00000000-0005-0000-0000-00001B3E0000}"/>
    <cellStyle name="Normal 2 2 2 2 4 32 10" xfId="15900" xr:uid="{00000000-0005-0000-0000-00001C3E0000}"/>
    <cellStyle name="Normal 2 2 2 2 4 32 11" xfId="15901" xr:uid="{00000000-0005-0000-0000-00001D3E0000}"/>
    <cellStyle name="Normal 2 2 2 2 4 32 12" xfId="15902" xr:uid="{00000000-0005-0000-0000-00001E3E0000}"/>
    <cellStyle name="Normal 2 2 2 2 4 32 13" xfId="15903" xr:uid="{00000000-0005-0000-0000-00001F3E0000}"/>
    <cellStyle name="Normal 2 2 2 2 4 32 14" xfId="15904" xr:uid="{00000000-0005-0000-0000-0000203E0000}"/>
    <cellStyle name="Normal 2 2 2 2 4 32 2" xfId="15905" xr:uid="{00000000-0005-0000-0000-0000213E0000}"/>
    <cellStyle name="Normal 2 2 2 2 4 32 2 10" xfId="15906" xr:uid="{00000000-0005-0000-0000-0000223E0000}"/>
    <cellStyle name="Normal 2 2 2 2 4 32 2 2" xfId="15907" xr:uid="{00000000-0005-0000-0000-0000233E0000}"/>
    <cellStyle name="Normal 2 2 2 2 4 32 2 3" xfId="15908" xr:uid="{00000000-0005-0000-0000-0000243E0000}"/>
    <cellStyle name="Normal 2 2 2 2 4 32 2 4" xfId="15909" xr:uid="{00000000-0005-0000-0000-0000253E0000}"/>
    <cellStyle name="Normal 2 2 2 2 4 32 2 5" xfId="15910" xr:uid="{00000000-0005-0000-0000-0000263E0000}"/>
    <cellStyle name="Normal 2 2 2 2 4 32 2 6" xfId="15911" xr:uid="{00000000-0005-0000-0000-0000273E0000}"/>
    <cellStyle name="Normal 2 2 2 2 4 32 2 7" xfId="15912" xr:uid="{00000000-0005-0000-0000-0000283E0000}"/>
    <cellStyle name="Normal 2 2 2 2 4 32 2 8" xfId="15913" xr:uid="{00000000-0005-0000-0000-0000293E0000}"/>
    <cellStyle name="Normal 2 2 2 2 4 32 2 9" xfId="15914" xr:uid="{00000000-0005-0000-0000-00002A3E0000}"/>
    <cellStyle name="Normal 2 2 2 2 4 32 3" xfId="15915" xr:uid="{00000000-0005-0000-0000-00002B3E0000}"/>
    <cellStyle name="Normal 2 2 2 2 4 32 3 10" xfId="15916" xr:uid="{00000000-0005-0000-0000-00002C3E0000}"/>
    <cellStyle name="Normal 2 2 2 2 4 32 3 2" xfId="15917" xr:uid="{00000000-0005-0000-0000-00002D3E0000}"/>
    <cellStyle name="Normal 2 2 2 2 4 32 3 3" xfId="15918" xr:uid="{00000000-0005-0000-0000-00002E3E0000}"/>
    <cellStyle name="Normal 2 2 2 2 4 32 3 4" xfId="15919" xr:uid="{00000000-0005-0000-0000-00002F3E0000}"/>
    <cellStyle name="Normal 2 2 2 2 4 32 3 5" xfId="15920" xr:uid="{00000000-0005-0000-0000-0000303E0000}"/>
    <cellStyle name="Normal 2 2 2 2 4 32 3 6" xfId="15921" xr:uid="{00000000-0005-0000-0000-0000313E0000}"/>
    <cellStyle name="Normal 2 2 2 2 4 32 3 7" xfId="15922" xr:uid="{00000000-0005-0000-0000-0000323E0000}"/>
    <cellStyle name="Normal 2 2 2 2 4 32 3 8" xfId="15923" xr:uid="{00000000-0005-0000-0000-0000333E0000}"/>
    <cellStyle name="Normal 2 2 2 2 4 32 3 9" xfId="15924" xr:uid="{00000000-0005-0000-0000-0000343E0000}"/>
    <cellStyle name="Normal 2 2 2 2 4 32 4" xfId="15925" xr:uid="{00000000-0005-0000-0000-0000353E0000}"/>
    <cellStyle name="Normal 2 2 2 2 4 32 4 10" xfId="15926" xr:uid="{00000000-0005-0000-0000-0000363E0000}"/>
    <cellStyle name="Normal 2 2 2 2 4 32 4 2" xfId="15927" xr:uid="{00000000-0005-0000-0000-0000373E0000}"/>
    <cellStyle name="Normal 2 2 2 2 4 32 4 3" xfId="15928" xr:uid="{00000000-0005-0000-0000-0000383E0000}"/>
    <cellStyle name="Normal 2 2 2 2 4 32 4 4" xfId="15929" xr:uid="{00000000-0005-0000-0000-0000393E0000}"/>
    <cellStyle name="Normal 2 2 2 2 4 32 4 5" xfId="15930" xr:uid="{00000000-0005-0000-0000-00003A3E0000}"/>
    <cellStyle name="Normal 2 2 2 2 4 32 4 6" xfId="15931" xr:uid="{00000000-0005-0000-0000-00003B3E0000}"/>
    <cellStyle name="Normal 2 2 2 2 4 32 4 7" xfId="15932" xr:uid="{00000000-0005-0000-0000-00003C3E0000}"/>
    <cellStyle name="Normal 2 2 2 2 4 32 4 8" xfId="15933" xr:uid="{00000000-0005-0000-0000-00003D3E0000}"/>
    <cellStyle name="Normal 2 2 2 2 4 32 4 9" xfId="15934" xr:uid="{00000000-0005-0000-0000-00003E3E0000}"/>
    <cellStyle name="Normal 2 2 2 2 4 32 5" xfId="15935" xr:uid="{00000000-0005-0000-0000-00003F3E0000}"/>
    <cellStyle name="Normal 2 2 2 2 4 32 5 10" xfId="15936" xr:uid="{00000000-0005-0000-0000-0000403E0000}"/>
    <cellStyle name="Normal 2 2 2 2 4 32 5 2" xfId="15937" xr:uid="{00000000-0005-0000-0000-0000413E0000}"/>
    <cellStyle name="Normal 2 2 2 2 4 32 5 3" xfId="15938" xr:uid="{00000000-0005-0000-0000-0000423E0000}"/>
    <cellStyle name="Normal 2 2 2 2 4 32 5 4" xfId="15939" xr:uid="{00000000-0005-0000-0000-0000433E0000}"/>
    <cellStyle name="Normal 2 2 2 2 4 32 5 5" xfId="15940" xr:uid="{00000000-0005-0000-0000-0000443E0000}"/>
    <cellStyle name="Normal 2 2 2 2 4 32 5 6" xfId="15941" xr:uid="{00000000-0005-0000-0000-0000453E0000}"/>
    <cellStyle name="Normal 2 2 2 2 4 32 5 7" xfId="15942" xr:uid="{00000000-0005-0000-0000-0000463E0000}"/>
    <cellStyle name="Normal 2 2 2 2 4 32 5 8" xfId="15943" xr:uid="{00000000-0005-0000-0000-0000473E0000}"/>
    <cellStyle name="Normal 2 2 2 2 4 32 5 9" xfId="15944" xr:uid="{00000000-0005-0000-0000-0000483E0000}"/>
    <cellStyle name="Normal 2 2 2 2 4 32 6" xfId="15945" xr:uid="{00000000-0005-0000-0000-0000493E0000}"/>
    <cellStyle name="Normal 2 2 2 2 4 32 7" xfId="15946" xr:uid="{00000000-0005-0000-0000-00004A3E0000}"/>
    <cellStyle name="Normal 2 2 2 2 4 32 8" xfId="15947" xr:uid="{00000000-0005-0000-0000-00004B3E0000}"/>
    <cellStyle name="Normal 2 2 2 2 4 32 9" xfId="15948" xr:uid="{00000000-0005-0000-0000-00004C3E0000}"/>
    <cellStyle name="Normal 2 2 2 2 4 33" xfId="15949" xr:uid="{00000000-0005-0000-0000-00004D3E0000}"/>
    <cellStyle name="Normal 2 2 2 2 4 33 10" xfId="15950" xr:uid="{00000000-0005-0000-0000-00004E3E0000}"/>
    <cellStyle name="Normal 2 2 2 2 4 33 11" xfId="15951" xr:uid="{00000000-0005-0000-0000-00004F3E0000}"/>
    <cellStyle name="Normal 2 2 2 2 4 33 12" xfId="15952" xr:uid="{00000000-0005-0000-0000-0000503E0000}"/>
    <cellStyle name="Normal 2 2 2 2 4 33 13" xfId="15953" xr:uid="{00000000-0005-0000-0000-0000513E0000}"/>
    <cellStyle name="Normal 2 2 2 2 4 33 14" xfId="15954" xr:uid="{00000000-0005-0000-0000-0000523E0000}"/>
    <cellStyle name="Normal 2 2 2 2 4 33 2" xfId="15955" xr:uid="{00000000-0005-0000-0000-0000533E0000}"/>
    <cellStyle name="Normal 2 2 2 2 4 33 2 10" xfId="15956" xr:uid="{00000000-0005-0000-0000-0000543E0000}"/>
    <cellStyle name="Normal 2 2 2 2 4 33 2 2" xfId="15957" xr:uid="{00000000-0005-0000-0000-0000553E0000}"/>
    <cellStyle name="Normal 2 2 2 2 4 33 2 3" xfId="15958" xr:uid="{00000000-0005-0000-0000-0000563E0000}"/>
    <cellStyle name="Normal 2 2 2 2 4 33 2 4" xfId="15959" xr:uid="{00000000-0005-0000-0000-0000573E0000}"/>
    <cellStyle name="Normal 2 2 2 2 4 33 2 5" xfId="15960" xr:uid="{00000000-0005-0000-0000-0000583E0000}"/>
    <cellStyle name="Normal 2 2 2 2 4 33 2 6" xfId="15961" xr:uid="{00000000-0005-0000-0000-0000593E0000}"/>
    <cellStyle name="Normal 2 2 2 2 4 33 2 7" xfId="15962" xr:uid="{00000000-0005-0000-0000-00005A3E0000}"/>
    <cellStyle name="Normal 2 2 2 2 4 33 2 8" xfId="15963" xr:uid="{00000000-0005-0000-0000-00005B3E0000}"/>
    <cellStyle name="Normal 2 2 2 2 4 33 2 9" xfId="15964" xr:uid="{00000000-0005-0000-0000-00005C3E0000}"/>
    <cellStyle name="Normal 2 2 2 2 4 33 3" xfId="15965" xr:uid="{00000000-0005-0000-0000-00005D3E0000}"/>
    <cellStyle name="Normal 2 2 2 2 4 33 3 10" xfId="15966" xr:uid="{00000000-0005-0000-0000-00005E3E0000}"/>
    <cellStyle name="Normal 2 2 2 2 4 33 3 2" xfId="15967" xr:uid="{00000000-0005-0000-0000-00005F3E0000}"/>
    <cellStyle name="Normal 2 2 2 2 4 33 3 3" xfId="15968" xr:uid="{00000000-0005-0000-0000-0000603E0000}"/>
    <cellStyle name="Normal 2 2 2 2 4 33 3 4" xfId="15969" xr:uid="{00000000-0005-0000-0000-0000613E0000}"/>
    <cellStyle name="Normal 2 2 2 2 4 33 3 5" xfId="15970" xr:uid="{00000000-0005-0000-0000-0000623E0000}"/>
    <cellStyle name="Normal 2 2 2 2 4 33 3 6" xfId="15971" xr:uid="{00000000-0005-0000-0000-0000633E0000}"/>
    <cellStyle name="Normal 2 2 2 2 4 33 3 7" xfId="15972" xr:uid="{00000000-0005-0000-0000-0000643E0000}"/>
    <cellStyle name="Normal 2 2 2 2 4 33 3 8" xfId="15973" xr:uid="{00000000-0005-0000-0000-0000653E0000}"/>
    <cellStyle name="Normal 2 2 2 2 4 33 3 9" xfId="15974" xr:uid="{00000000-0005-0000-0000-0000663E0000}"/>
    <cellStyle name="Normal 2 2 2 2 4 33 4" xfId="15975" xr:uid="{00000000-0005-0000-0000-0000673E0000}"/>
    <cellStyle name="Normal 2 2 2 2 4 33 4 10" xfId="15976" xr:uid="{00000000-0005-0000-0000-0000683E0000}"/>
    <cellStyle name="Normal 2 2 2 2 4 33 4 2" xfId="15977" xr:uid="{00000000-0005-0000-0000-0000693E0000}"/>
    <cellStyle name="Normal 2 2 2 2 4 33 4 3" xfId="15978" xr:uid="{00000000-0005-0000-0000-00006A3E0000}"/>
    <cellStyle name="Normal 2 2 2 2 4 33 4 4" xfId="15979" xr:uid="{00000000-0005-0000-0000-00006B3E0000}"/>
    <cellStyle name="Normal 2 2 2 2 4 33 4 5" xfId="15980" xr:uid="{00000000-0005-0000-0000-00006C3E0000}"/>
    <cellStyle name="Normal 2 2 2 2 4 33 4 6" xfId="15981" xr:uid="{00000000-0005-0000-0000-00006D3E0000}"/>
    <cellStyle name="Normal 2 2 2 2 4 33 4 7" xfId="15982" xr:uid="{00000000-0005-0000-0000-00006E3E0000}"/>
    <cellStyle name="Normal 2 2 2 2 4 33 4 8" xfId="15983" xr:uid="{00000000-0005-0000-0000-00006F3E0000}"/>
    <cellStyle name="Normal 2 2 2 2 4 33 4 9" xfId="15984" xr:uid="{00000000-0005-0000-0000-0000703E0000}"/>
    <cellStyle name="Normal 2 2 2 2 4 33 5" xfId="15985" xr:uid="{00000000-0005-0000-0000-0000713E0000}"/>
    <cellStyle name="Normal 2 2 2 2 4 33 5 10" xfId="15986" xr:uid="{00000000-0005-0000-0000-0000723E0000}"/>
    <cellStyle name="Normal 2 2 2 2 4 33 5 2" xfId="15987" xr:uid="{00000000-0005-0000-0000-0000733E0000}"/>
    <cellStyle name="Normal 2 2 2 2 4 33 5 3" xfId="15988" xr:uid="{00000000-0005-0000-0000-0000743E0000}"/>
    <cellStyle name="Normal 2 2 2 2 4 33 5 4" xfId="15989" xr:uid="{00000000-0005-0000-0000-0000753E0000}"/>
    <cellStyle name="Normal 2 2 2 2 4 33 5 5" xfId="15990" xr:uid="{00000000-0005-0000-0000-0000763E0000}"/>
    <cellStyle name="Normal 2 2 2 2 4 33 5 6" xfId="15991" xr:uid="{00000000-0005-0000-0000-0000773E0000}"/>
    <cellStyle name="Normal 2 2 2 2 4 33 5 7" xfId="15992" xr:uid="{00000000-0005-0000-0000-0000783E0000}"/>
    <cellStyle name="Normal 2 2 2 2 4 33 5 8" xfId="15993" xr:uid="{00000000-0005-0000-0000-0000793E0000}"/>
    <cellStyle name="Normal 2 2 2 2 4 33 5 9" xfId="15994" xr:uid="{00000000-0005-0000-0000-00007A3E0000}"/>
    <cellStyle name="Normal 2 2 2 2 4 33 6" xfId="15995" xr:uid="{00000000-0005-0000-0000-00007B3E0000}"/>
    <cellStyle name="Normal 2 2 2 2 4 33 7" xfId="15996" xr:uid="{00000000-0005-0000-0000-00007C3E0000}"/>
    <cellStyle name="Normal 2 2 2 2 4 33 8" xfId="15997" xr:uid="{00000000-0005-0000-0000-00007D3E0000}"/>
    <cellStyle name="Normal 2 2 2 2 4 33 9" xfId="15998" xr:uid="{00000000-0005-0000-0000-00007E3E0000}"/>
    <cellStyle name="Normal 2 2 2 2 4 34" xfId="15999" xr:uid="{00000000-0005-0000-0000-00007F3E0000}"/>
    <cellStyle name="Normal 2 2 2 2 4 35" xfId="16000" xr:uid="{00000000-0005-0000-0000-0000803E0000}"/>
    <cellStyle name="Normal 2 2 2 2 4 4" xfId="16001" xr:uid="{00000000-0005-0000-0000-0000813E0000}"/>
    <cellStyle name="Normal 2 2 2 2 4 4 10" xfId="16002" xr:uid="{00000000-0005-0000-0000-0000823E0000}"/>
    <cellStyle name="Normal 2 2 2 2 4 4 11" xfId="16003" xr:uid="{00000000-0005-0000-0000-0000833E0000}"/>
    <cellStyle name="Normal 2 2 2 2 4 4 12" xfId="16004" xr:uid="{00000000-0005-0000-0000-0000843E0000}"/>
    <cellStyle name="Normal 2 2 2 2 4 4 13" xfId="16005" xr:uid="{00000000-0005-0000-0000-0000853E0000}"/>
    <cellStyle name="Normal 2 2 2 2 4 4 14" xfId="16006" xr:uid="{00000000-0005-0000-0000-0000863E0000}"/>
    <cellStyle name="Normal 2 2 2 2 4 4 2" xfId="16007" xr:uid="{00000000-0005-0000-0000-0000873E0000}"/>
    <cellStyle name="Normal 2 2 2 2 4 4 2 10" xfId="16008" xr:uid="{00000000-0005-0000-0000-0000883E0000}"/>
    <cellStyle name="Normal 2 2 2 2 4 4 2 2" xfId="16009" xr:uid="{00000000-0005-0000-0000-0000893E0000}"/>
    <cellStyle name="Normal 2 2 2 2 4 4 2 3" xfId="16010" xr:uid="{00000000-0005-0000-0000-00008A3E0000}"/>
    <cellStyle name="Normal 2 2 2 2 4 4 2 4" xfId="16011" xr:uid="{00000000-0005-0000-0000-00008B3E0000}"/>
    <cellStyle name="Normal 2 2 2 2 4 4 2 5" xfId="16012" xr:uid="{00000000-0005-0000-0000-00008C3E0000}"/>
    <cellStyle name="Normal 2 2 2 2 4 4 2 6" xfId="16013" xr:uid="{00000000-0005-0000-0000-00008D3E0000}"/>
    <cellStyle name="Normal 2 2 2 2 4 4 2 7" xfId="16014" xr:uid="{00000000-0005-0000-0000-00008E3E0000}"/>
    <cellStyle name="Normal 2 2 2 2 4 4 2 8" xfId="16015" xr:uid="{00000000-0005-0000-0000-00008F3E0000}"/>
    <cellStyle name="Normal 2 2 2 2 4 4 2 9" xfId="16016" xr:uid="{00000000-0005-0000-0000-0000903E0000}"/>
    <cellStyle name="Normal 2 2 2 2 4 4 3" xfId="16017" xr:uid="{00000000-0005-0000-0000-0000913E0000}"/>
    <cellStyle name="Normal 2 2 2 2 4 4 3 10" xfId="16018" xr:uid="{00000000-0005-0000-0000-0000923E0000}"/>
    <cellStyle name="Normal 2 2 2 2 4 4 3 2" xfId="16019" xr:uid="{00000000-0005-0000-0000-0000933E0000}"/>
    <cellStyle name="Normal 2 2 2 2 4 4 3 3" xfId="16020" xr:uid="{00000000-0005-0000-0000-0000943E0000}"/>
    <cellStyle name="Normal 2 2 2 2 4 4 3 4" xfId="16021" xr:uid="{00000000-0005-0000-0000-0000953E0000}"/>
    <cellStyle name="Normal 2 2 2 2 4 4 3 5" xfId="16022" xr:uid="{00000000-0005-0000-0000-0000963E0000}"/>
    <cellStyle name="Normal 2 2 2 2 4 4 3 6" xfId="16023" xr:uid="{00000000-0005-0000-0000-0000973E0000}"/>
    <cellStyle name="Normal 2 2 2 2 4 4 3 7" xfId="16024" xr:uid="{00000000-0005-0000-0000-0000983E0000}"/>
    <cellStyle name="Normal 2 2 2 2 4 4 3 8" xfId="16025" xr:uid="{00000000-0005-0000-0000-0000993E0000}"/>
    <cellStyle name="Normal 2 2 2 2 4 4 3 9" xfId="16026" xr:uid="{00000000-0005-0000-0000-00009A3E0000}"/>
    <cellStyle name="Normal 2 2 2 2 4 4 4" xfId="16027" xr:uid="{00000000-0005-0000-0000-00009B3E0000}"/>
    <cellStyle name="Normal 2 2 2 2 4 4 4 10" xfId="16028" xr:uid="{00000000-0005-0000-0000-00009C3E0000}"/>
    <cellStyle name="Normal 2 2 2 2 4 4 4 2" xfId="16029" xr:uid="{00000000-0005-0000-0000-00009D3E0000}"/>
    <cellStyle name="Normal 2 2 2 2 4 4 4 3" xfId="16030" xr:uid="{00000000-0005-0000-0000-00009E3E0000}"/>
    <cellStyle name="Normal 2 2 2 2 4 4 4 4" xfId="16031" xr:uid="{00000000-0005-0000-0000-00009F3E0000}"/>
    <cellStyle name="Normal 2 2 2 2 4 4 4 5" xfId="16032" xr:uid="{00000000-0005-0000-0000-0000A03E0000}"/>
    <cellStyle name="Normal 2 2 2 2 4 4 4 6" xfId="16033" xr:uid="{00000000-0005-0000-0000-0000A13E0000}"/>
    <cellStyle name="Normal 2 2 2 2 4 4 4 7" xfId="16034" xr:uid="{00000000-0005-0000-0000-0000A23E0000}"/>
    <cellStyle name="Normal 2 2 2 2 4 4 4 8" xfId="16035" xr:uid="{00000000-0005-0000-0000-0000A33E0000}"/>
    <cellStyle name="Normal 2 2 2 2 4 4 4 9" xfId="16036" xr:uid="{00000000-0005-0000-0000-0000A43E0000}"/>
    <cellStyle name="Normal 2 2 2 2 4 4 5" xfId="16037" xr:uid="{00000000-0005-0000-0000-0000A53E0000}"/>
    <cellStyle name="Normal 2 2 2 2 4 4 5 10" xfId="16038" xr:uid="{00000000-0005-0000-0000-0000A63E0000}"/>
    <cellStyle name="Normal 2 2 2 2 4 4 5 2" xfId="16039" xr:uid="{00000000-0005-0000-0000-0000A73E0000}"/>
    <cellStyle name="Normal 2 2 2 2 4 4 5 3" xfId="16040" xr:uid="{00000000-0005-0000-0000-0000A83E0000}"/>
    <cellStyle name="Normal 2 2 2 2 4 4 5 4" xfId="16041" xr:uid="{00000000-0005-0000-0000-0000A93E0000}"/>
    <cellStyle name="Normal 2 2 2 2 4 4 5 5" xfId="16042" xr:uid="{00000000-0005-0000-0000-0000AA3E0000}"/>
    <cellStyle name="Normal 2 2 2 2 4 4 5 6" xfId="16043" xr:uid="{00000000-0005-0000-0000-0000AB3E0000}"/>
    <cellStyle name="Normal 2 2 2 2 4 4 5 7" xfId="16044" xr:uid="{00000000-0005-0000-0000-0000AC3E0000}"/>
    <cellStyle name="Normal 2 2 2 2 4 4 5 8" xfId="16045" xr:uid="{00000000-0005-0000-0000-0000AD3E0000}"/>
    <cellStyle name="Normal 2 2 2 2 4 4 5 9" xfId="16046" xr:uid="{00000000-0005-0000-0000-0000AE3E0000}"/>
    <cellStyle name="Normal 2 2 2 2 4 4 6" xfId="16047" xr:uid="{00000000-0005-0000-0000-0000AF3E0000}"/>
    <cellStyle name="Normal 2 2 2 2 4 4 7" xfId="16048" xr:uid="{00000000-0005-0000-0000-0000B03E0000}"/>
    <cellStyle name="Normal 2 2 2 2 4 4 8" xfId="16049" xr:uid="{00000000-0005-0000-0000-0000B13E0000}"/>
    <cellStyle name="Normal 2 2 2 2 4 4 9" xfId="16050" xr:uid="{00000000-0005-0000-0000-0000B23E0000}"/>
    <cellStyle name="Normal 2 2 2 2 4 5" xfId="16051" xr:uid="{00000000-0005-0000-0000-0000B33E0000}"/>
    <cellStyle name="Normal 2 2 2 2 4 5 10" xfId="16052" xr:uid="{00000000-0005-0000-0000-0000B43E0000}"/>
    <cellStyle name="Normal 2 2 2 2 4 5 11" xfId="16053" xr:uid="{00000000-0005-0000-0000-0000B53E0000}"/>
    <cellStyle name="Normal 2 2 2 2 4 5 12" xfId="16054" xr:uid="{00000000-0005-0000-0000-0000B63E0000}"/>
    <cellStyle name="Normal 2 2 2 2 4 5 13" xfId="16055" xr:uid="{00000000-0005-0000-0000-0000B73E0000}"/>
    <cellStyle name="Normal 2 2 2 2 4 5 14" xfId="16056" xr:uid="{00000000-0005-0000-0000-0000B83E0000}"/>
    <cellStyle name="Normal 2 2 2 2 4 5 2" xfId="16057" xr:uid="{00000000-0005-0000-0000-0000B93E0000}"/>
    <cellStyle name="Normal 2 2 2 2 4 5 2 10" xfId="16058" xr:uid="{00000000-0005-0000-0000-0000BA3E0000}"/>
    <cellStyle name="Normal 2 2 2 2 4 5 2 2" xfId="16059" xr:uid="{00000000-0005-0000-0000-0000BB3E0000}"/>
    <cellStyle name="Normal 2 2 2 2 4 5 2 3" xfId="16060" xr:uid="{00000000-0005-0000-0000-0000BC3E0000}"/>
    <cellStyle name="Normal 2 2 2 2 4 5 2 4" xfId="16061" xr:uid="{00000000-0005-0000-0000-0000BD3E0000}"/>
    <cellStyle name="Normal 2 2 2 2 4 5 2 5" xfId="16062" xr:uid="{00000000-0005-0000-0000-0000BE3E0000}"/>
    <cellStyle name="Normal 2 2 2 2 4 5 2 6" xfId="16063" xr:uid="{00000000-0005-0000-0000-0000BF3E0000}"/>
    <cellStyle name="Normal 2 2 2 2 4 5 2 7" xfId="16064" xr:uid="{00000000-0005-0000-0000-0000C03E0000}"/>
    <cellStyle name="Normal 2 2 2 2 4 5 2 8" xfId="16065" xr:uid="{00000000-0005-0000-0000-0000C13E0000}"/>
    <cellStyle name="Normal 2 2 2 2 4 5 2 9" xfId="16066" xr:uid="{00000000-0005-0000-0000-0000C23E0000}"/>
    <cellStyle name="Normal 2 2 2 2 4 5 3" xfId="16067" xr:uid="{00000000-0005-0000-0000-0000C33E0000}"/>
    <cellStyle name="Normal 2 2 2 2 4 5 3 10" xfId="16068" xr:uid="{00000000-0005-0000-0000-0000C43E0000}"/>
    <cellStyle name="Normal 2 2 2 2 4 5 3 2" xfId="16069" xr:uid="{00000000-0005-0000-0000-0000C53E0000}"/>
    <cellStyle name="Normal 2 2 2 2 4 5 3 3" xfId="16070" xr:uid="{00000000-0005-0000-0000-0000C63E0000}"/>
    <cellStyle name="Normal 2 2 2 2 4 5 3 4" xfId="16071" xr:uid="{00000000-0005-0000-0000-0000C73E0000}"/>
    <cellStyle name="Normal 2 2 2 2 4 5 3 5" xfId="16072" xr:uid="{00000000-0005-0000-0000-0000C83E0000}"/>
    <cellStyle name="Normal 2 2 2 2 4 5 3 6" xfId="16073" xr:uid="{00000000-0005-0000-0000-0000C93E0000}"/>
    <cellStyle name="Normal 2 2 2 2 4 5 3 7" xfId="16074" xr:uid="{00000000-0005-0000-0000-0000CA3E0000}"/>
    <cellStyle name="Normal 2 2 2 2 4 5 3 8" xfId="16075" xr:uid="{00000000-0005-0000-0000-0000CB3E0000}"/>
    <cellStyle name="Normal 2 2 2 2 4 5 3 9" xfId="16076" xr:uid="{00000000-0005-0000-0000-0000CC3E0000}"/>
    <cellStyle name="Normal 2 2 2 2 4 5 4" xfId="16077" xr:uid="{00000000-0005-0000-0000-0000CD3E0000}"/>
    <cellStyle name="Normal 2 2 2 2 4 5 4 10" xfId="16078" xr:uid="{00000000-0005-0000-0000-0000CE3E0000}"/>
    <cellStyle name="Normal 2 2 2 2 4 5 4 2" xfId="16079" xr:uid="{00000000-0005-0000-0000-0000CF3E0000}"/>
    <cellStyle name="Normal 2 2 2 2 4 5 4 3" xfId="16080" xr:uid="{00000000-0005-0000-0000-0000D03E0000}"/>
    <cellStyle name="Normal 2 2 2 2 4 5 4 4" xfId="16081" xr:uid="{00000000-0005-0000-0000-0000D13E0000}"/>
    <cellStyle name="Normal 2 2 2 2 4 5 4 5" xfId="16082" xr:uid="{00000000-0005-0000-0000-0000D23E0000}"/>
    <cellStyle name="Normal 2 2 2 2 4 5 4 6" xfId="16083" xr:uid="{00000000-0005-0000-0000-0000D33E0000}"/>
    <cellStyle name="Normal 2 2 2 2 4 5 4 7" xfId="16084" xr:uid="{00000000-0005-0000-0000-0000D43E0000}"/>
    <cellStyle name="Normal 2 2 2 2 4 5 4 8" xfId="16085" xr:uid="{00000000-0005-0000-0000-0000D53E0000}"/>
    <cellStyle name="Normal 2 2 2 2 4 5 4 9" xfId="16086" xr:uid="{00000000-0005-0000-0000-0000D63E0000}"/>
    <cellStyle name="Normal 2 2 2 2 4 5 5" xfId="16087" xr:uid="{00000000-0005-0000-0000-0000D73E0000}"/>
    <cellStyle name="Normal 2 2 2 2 4 5 5 10" xfId="16088" xr:uid="{00000000-0005-0000-0000-0000D83E0000}"/>
    <cellStyle name="Normal 2 2 2 2 4 5 5 2" xfId="16089" xr:uid="{00000000-0005-0000-0000-0000D93E0000}"/>
    <cellStyle name="Normal 2 2 2 2 4 5 5 3" xfId="16090" xr:uid="{00000000-0005-0000-0000-0000DA3E0000}"/>
    <cellStyle name="Normal 2 2 2 2 4 5 5 4" xfId="16091" xr:uid="{00000000-0005-0000-0000-0000DB3E0000}"/>
    <cellStyle name="Normal 2 2 2 2 4 5 5 5" xfId="16092" xr:uid="{00000000-0005-0000-0000-0000DC3E0000}"/>
    <cellStyle name="Normal 2 2 2 2 4 5 5 6" xfId="16093" xr:uid="{00000000-0005-0000-0000-0000DD3E0000}"/>
    <cellStyle name="Normal 2 2 2 2 4 5 5 7" xfId="16094" xr:uid="{00000000-0005-0000-0000-0000DE3E0000}"/>
    <cellStyle name="Normal 2 2 2 2 4 5 5 8" xfId="16095" xr:uid="{00000000-0005-0000-0000-0000DF3E0000}"/>
    <cellStyle name="Normal 2 2 2 2 4 5 5 9" xfId="16096" xr:uid="{00000000-0005-0000-0000-0000E03E0000}"/>
    <cellStyle name="Normal 2 2 2 2 4 5 6" xfId="16097" xr:uid="{00000000-0005-0000-0000-0000E13E0000}"/>
    <cellStyle name="Normal 2 2 2 2 4 5 7" xfId="16098" xr:uid="{00000000-0005-0000-0000-0000E23E0000}"/>
    <cellStyle name="Normal 2 2 2 2 4 5 8" xfId="16099" xr:uid="{00000000-0005-0000-0000-0000E33E0000}"/>
    <cellStyle name="Normal 2 2 2 2 4 5 9" xfId="16100" xr:uid="{00000000-0005-0000-0000-0000E43E0000}"/>
    <cellStyle name="Normal 2 2 2 2 4 6" xfId="16101" xr:uid="{00000000-0005-0000-0000-0000E53E0000}"/>
    <cellStyle name="Normal 2 2 2 2 4 6 10" xfId="16102" xr:uid="{00000000-0005-0000-0000-0000E63E0000}"/>
    <cellStyle name="Normal 2 2 2 2 4 6 11" xfId="16103" xr:uid="{00000000-0005-0000-0000-0000E73E0000}"/>
    <cellStyle name="Normal 2 2 2 2 4 6 12" xfId="16104" xr:uid="{00000000-0005-0000-0000-0000E83E0000}"/>
    <cellStyle name="Normal 2 2 2 2 4 6 13" xfId="16105" xr:uid="{00000000-0005-0000-0000-0000E93E0000}"/>
    <cellStyle name="Normal 2 2 2 2 4 6 14" xfId="16106" xr:uid="{00000000-0005-0000-0000-0000EA3E0000}"/>
    <cellStyle name="Normal 2 2 2 2 4 6 2" xfId="16107" xr:uid="{00000000-0005-0000-0000-0000EB3E0000}"/>
    <cellStyle name="Normal 2 2 2 2 4 6 2 10" xfId="16108" xr:uid="{00000000-0005-0000-0000-0000EC3E0000}"/>
    <cellStyle name="Normal 2 2 2 2 4 6 2 2" xfId="16109" xr:uid="{00000000-0005-0000-0000-0000ED3E0000}"/>
    <cellStyle name="Normal 2 2 2 2 4 6 2 3" xfId="16110" xr:uid="{00000000-0005-0000-0000-0000EE3E0000}"/>
    <cellStyle name="Normal 2 2 2 2 4 6 2 4" xfId="16111" xr:uid="{00000000-0005-0000-0000-0000EF3E0000}"/>
    <cellStyle name="Normal 2 2 2 2 4 6 2 5" xfId="16112" xr:uid="{00000000-0005-0000-0000-0000F03E0000}"/>
    <cellStyle name="Normal 2 2 2 2 4 6 2 6" xfId="16113" xr:uid="{00000000-0005-0000-0000-0000F13E0000}"/>
    <cellStyle name="Normal 2 2 2 2 4 6 2 7" xfId="16114" xr:uid="{00000000-0005-0000-0000-0000F23E0000}"/>
    <cellStyle name="Normal 2 2 2 2 4 6 2 8" xfId="16115" xr:uid="{00000000-0005-0000-0000-0000F33E0000}"/>
    <cellStyle name="Normal 2 2 2 2 4 6 2 9" xfId="16116" xr:uid="{00000000-0005-0000-0000-0000F43E0000}"/>
    <cellStyle name="Normal 2 2 2 2 4 6 3" xfId="16117" xr:uid="{00000000-0005-0000-0000-0000F53E0000}"/>
    <cellStyle name="Normal 2 2 2 2 4 6 3 10" xfId="16118" xr:uid="{00000000-0005-0000-0000-0000F63E0000}"/>
    <cellStyle name="Normal 2 2 2 2 4 6 3 2" xfId="16119" xr:uid="{00000000-0005-0000-0000-0000F73E0000}"/>
    <cellStyle name="Normal 2 2 2 2 4 6 3 3" xfId="16120" xr:uid="{00000000-0005-0000-0000-0000F83E0000}"/>
    <cellStyle name="Normal 2 2 2 2 4 6 3 4" xfId="16121" xr:uid="{00000000-0005-0000-0000-0000F93E0000}"/>
    <cellStyle name="Normal 2 2 2 2 4 6 3 5" xfId="16122" xr:uid="{00000000-0005-0000-0000-0000FA3E0000}"/>
    <cellStyle name="Normal 2 2 2 2 4 6 3 6" xfId="16123" xr:uid="{00000000-0005-0000-0000-0000FB3E0000}"/>
    <cellStyle name="Normal 2 2 2 2 4 6 3 7" xfId="16124" xr:uid="{00000000-0005-0000-0000-0000FC3E0000}"/>
    <cellStyle name="Normal 2 2 2 2 4 6 3 8" xfId="16125" xr:uid="{00000000-0005-0000-0000-0000FD3E0000}"/>
    <cellStyle name="Normal 2 2 2 2 4 6 3 9" xfId="16126" xr:uid="{00000000-0005-0000-0000-0000FE3E0000}"/>
    <cellStyle name="Normal 2 2 2 2 4 6 4" xfId="16127" xr:uid="{00000000-0005-0000-0000-0000FF3E0000}"/>
    <cellStyle name="Normal 2 2 2 2 4 6 4 10" xfId="16128" xr:uid="{00000000-0005-0000-0000-0000003F0000}"/>
    <cellStyle name="Normal 2 2 2 2 4 6 4 2" xfId="16129" xr:uid="{00000000-0005-0000-0000-0000013F0000}"/>
    <cellStyle name="Normal 2 2 2 2 4 6 4 3" xfId="16130" xr:uid="{00000000-0005-0000-0000-0000023F0000}"/>
    <cellStyle name="Normal 2 2 2 2 4 6 4 4" xfId="16131" xr:uid="{00000000-0005-0000-0000-0000033F0000}"/>
    <cellStyle name="Normal 2 2 2 2 4 6 4 5" xfId="16132" xr:uid="{00000000-0005-0000-0000-0000043F0000}"/>
    <cellStyle name="Normal 2 2 2 2 4 6 4 6" xfId="16133" xr:uid="{00000000-0005-0000-0000-0000053F0000}"/>
    <cellStyle name="Normal 2 2 2 2 4 6 4 7" xfId="16134" xr:uid="{00000000-0005-0000-0000-0000063F0000}"/>
    <cellStyle name="Normal 2 2 2 2 4 6 4 8" xfId="16135" xr:uid="{00000000-0005-0000-0000-0000073F0000}"/>
    <cellStyle name="Normal 2 2 2 2 4 6 4 9" xfId="16136" xr:uid="{00000000-0005-0000-0000-0000083F0000}"/>
    <cellStyle name="Normal 2 2 2 2 4 6 5" xfId="16137" xr:uid="{00000000-0005-0000-0000-0000093F0000}"/>
    <cellStyle name="Normal 2 2 2 2 4 6 5 10" xfId="16138" xr:uid="{00000000-0005-0000-0000-00000A3F0000}"/>
    <cellStyle name="Normal 2 2 2 2 4 6 5 2" xfId="16139" xr:uid="{00000000-0005-0000-0000-00000B3F0000}"/>
    <cellStyle name="Normal 2 2 2 2 4 6 5 3" xfId="16140" xr:uid="{00000000-0005-0000-0000-00000C3F0000}"/>
    <cellStyle name="Normal 2 2 2 2 4 6 5 4" xfId="16141" xr:uid="{00000000-0005-0000-0000-00000D3F0000}"/>
    <cellStyle name="Normal 2 2 2 2 4 6 5 5" xfId="16142" xr:uid="{00000000-0005-0000-0000-00000E3F0000}"/>
    <cellStyle name="Normal 2 2 2 2 4 6 5 6" xfId="16143" xr:uid="{00000000-0005-0000-0000-00000F3F0000}"/>
    <cellStyle name="Normal 2 2 2 2 4 6 5 7" xfId="16144" xr:uid="{00000000-0005-0000-0000-0000103F0000}"/>
    <cellStyle name="Normal 2 2 2 2 4 6 5 8" xfId="16145" xr:uid="{00000000-0005-0000-0000-0000113F0000}"/>
    <cellStyle name="Normal 2 2 2 2 4 6 5 9" xfId="16146" xr:uid="{00000000-0005-0000-0000-0000123F0000}"/>
    <cellStyle name="Normal 2 2 2 2 4 6 6" xfId="16147" xr:uid="{00000000-0005-0000-0000-0000133F0000}"/>
    <cellStyle name="Normal 2 2 2 2 4 6 7" xfId="16148" xr:uid="{00000000-0005-0000-0000-0000143F0000}"/>
    <cellStyle name="Normal 2 2 2 2 4 6 8" xfId="16149" xr:uid="{00000000-0005-0000-0000-0000153F0000}"/>
    <cellStyle name="Normal 2 2 2 2 4 6 9" xfId="16150" xr:uid="{00000000-0005-0000-0000-0000163F0000}"/>
    <cellStyle name="Normal 2 2 2 2 4 7" xfId="16151" xr:uid="{00000000-0005-0000-0000-0000173F0000}"/>
    <cellStyle name="Normal 2 2 2 2 4 7 10" xfId="16152" xr:uid="{00000000-0005-0000-0000-0000183F0000}"/>
    <cellStyle name="Normal 2 2 2 2 4 7 11" xfId="16153" xr:uid="{00000000-0005-0000-0000-0000193F0000}"/>
    <cellStyle name="Normal 2 2 2 2 4 7 12" xfId="16154" xr:uid="{00000000-0005-0000-0000-00001A3F0000}"/>
    <cellStyle name="Normal 2 2 2 2 4 7 13" xfId="16155" xr:uid="{00000000-0005-0000-0000-00001B3F0000}"/>
    <cellStyle name="Normal 2 2 2 2 4 7 14" xfId="16156" xr:uid="{00000000-0005-0000-0000-00001C3F0000}"/>
    <cellStyle name="Normal 2 2 2 2 4 7 2" xfId="16157" xr:uid="{00000000-0005-0000-0000-00001D3F0000}"/>
    <cellStyle name="Normal 2 2 2 2 4 7 2 10" xfId="16158" xr:uid="{00000000-0005-0000-0000-00001E3F0000}"/>
    <cellStyle name="Normal 2 2 2 2 4 7 2 2" xfId="16159" xr:uid="{00000000-0005-0000-0000-00001F3F0000}"/>
    <cellStyle name="Normal 2 2 2 2 4 7 2 3" xfId="16160" xr:uid="{00000000-0005-0000-0000-0000203F0000}"/>
    <cellStyle name="Normal 2 2 2 2 4 7 2 4" xfId="16161" xr:uid="{00000000-0005-0000-0000-0000213F0000}"/>
    <cellStyle name="Normal 2 2 2 2 4 7 2 5" xfId="16162" xr:uid="{00000000-0005-0000-0000-0000223F0000}"/>
    <cellStyle name="Normal 2 2 2 2 4 7 2 6" xfId="16163" xr:uid="{00000000-0005-0000-0000-0000233F0000}"/>
    <cellStyle name="Normal 2 2 2 2 4 7 2 7" xfId="16164" xr:uid="{00000000-0005-0000-0000-0000243F0000}"/>
    <cellStyle name="Normal 2 2 2 2 4 7 2 8" xfId="16165" xr:uid="{00000000-0005-0000-0000-0000253F0000}"/>
    <cellStyle name="Normal 2 2 2 2 4 7 2 9" xfId="16166" xr:uid="{00000000-0005-0000-0000-0000263F0000}"/>
    <cellStyle name="Normal 2 2 2 2 4 7 3" xfId="16167" xr:uid="{00000000-0005-0000-0000-0000273F0000}"/>
    <cellStyle name="Normal 2 2 2 2 4 7 3 10" xfId="16168" xr:uid="{00000000-0005-0000-0000-0000283F0000}"/>
    <cellStyle name="Normal 2 2 2 2 4 7 3 2" xfId="16169" xr:uid="{00000000-0005-0000-0000-0000293F0000}"/>
    <cellStyle name="Normal 2 2 2 2 4 7 3 3" xfId="16170" xr:uid="{00000000-0005-0000-0000-00002A3F0000}"/>
    <cellStyle name="Normal 2 2 2 2 4 7 3 4" xfId="16171" xr:uid="{00000000-0005-0000-0000-00002B3F0000}"/>
    <cellStyle name="Normal 2 2 2 2 4 7 3 5" xfId="16172" xr:uid="{00000000-0005-0000-0000-00002C3F0000}"/>
    <cellStyle name="Normal 2 2 2 2 4 7 3 6" xfId="16173" xr:uid="{00000000-0005-0000-0000-00002D3F0000}"/>
    <cellStyle name="Normal 2 2 2 2 4 7 3 7" xfId="16174" xr:uid="{00000000-0005-0000-0000-00002E3F0000}"/>
    <cellStyle name="Normal 2 2 2 2 4 7 3 8" xfId="16175" xr:uid="{00000000-0005-0000-0000-00002F3F0000}"/>
    <cellStyle name="Normal 2 2 2 2 4 7 3 9" xfId="16176" xr:uid="{00000000-0005-0000-0000-0000303F0000}"/>
    <cellStyle name="Normal 2 2 2 2 4 7 4" xfId="16177" xr:uid="{00000000-0005-0000-0000-0000313F0000}"/>
    <cellStyle name="Normal 2 2 2 2 4 7 4 10" xfId="16178" xr:uid="{00000000-0005-0000-0000-0000323F0000}"/>
    <cellStyle name="Normal 2 2 2 2 4 7 4 2" xfId="16179" xr:uid="{00000000-0005-0000-0000-0000333F0000}"/>
    <cellStyle name="Normal 2 2 2 2 4 7 4 3" xfId="16180" xr:uid="{00000000-0005-0000-0000-0000343F0000}"/>
    <cellStyle name="Normal 2 2 2 2 4 7 4 4" xfId="16181" xr:uid="{00000000-0005-0000-0000-0000353F0000}"/>
    <cellStyle name="Normal 2 2 2 2 4 7 4 5" xfId="16182" xr:uid="{00000000-0005-0000-0000-0000363F0000}"/>
    <cellStyle name="Normal 2 2 2 2 4 7 4 6" xfId="16183" xr:uid="{00000000-0005-0000-0000-0000373F0000}"/>
    <cellStyle name="Normal 2 2 2 2 4 7 4 7" xfId="16184" xr:uid="{00000000-0005-0000-0000-0000383F0000}"/>
    <cellStyle name="Normal 2 2 2 2 4 7 4 8" xfId="16185" xr:uid="{00000000-0005-0000-0000-0000393F0000}"/>
    <cellStyle name="Normal 2 2 2 2 4 7 4 9" xfId="16186" xr:uid="{00000000-0005-0000-0000-00003A3F0000}"/>
    <cellStyle name="Normal 2 2 2 2 4 7 5" xfId="16187" xr:uid="{00000000-0005-0000-0000-00003B3F0000}"/>
    <cellStyle name="Normal 2 2 2 2 4 7 5 10" xfId="16188" xr:uid="{00000000-0005-0000-0000-00003C3F0000}"/>
    <cellStyle name="Normal 2 2 2 2 4 7 5 2" xfId="16189" xr:uid="{00000000-0005-0000-0000-00003D3F0000}"/>
    <cellStyle name="Normal 2 2 2 2 4 7 5 3" xfId="16190" xr:uid="{00000000-0005-0000-0000-00003E3F0000}"/>
    <cellStyle name="Normal 2 2 2 2 4 7 5 4" xfId="16191" xr:uid="{00000000-0005-0000-0000-00003F3F0000}"/>
    <cellStyle name="Normal 2 2 2 2 4 7 5 5" xfId="16192" xr:uid="{00000000-0005-0000-0000-0000403F0000}"/>
    <cellStyle name="Normal 2 2 2 2 4 7 5 6" xfId="16193" xr:uid="{00000000-0005-0000-0000-0000413F0000}"/>
    <cellStyle name="Normal 2 2 2 2 4 7 5 7" xfId="16194" xr:uid="{00000000-0005-0000-0000-0000423F0000}"/>
    <cellStyle name="Normal 2 2 2 2 4 7 5 8" xfId="16195" xr:uid="{00000000-0005-0000-0000-0000433F0000}"/>
    <cellStyle name="Normal 2 2 2 2 4 7 5 9" xfId="16196" xr:uid="{00000000-0005-0000-0000-0000443F0000}"/>
    <cellStyle name="Normal 2 2 2 2 4 7 6" xfId="16197" xr:uid="{00000000-0005-0000-0000-0000453F0000}"/>
    <cellStyle name="Normal 2 2 2 2 4 7 7" xfId="16198" xr:uid="{00000000-0005-0000-0000-0000463F0000}"/>
    <cellStyle name="Normal 2 2 2 2 4 7 8" xfId="16199" xr:uid="{00000000-0005-0000-0000-0000473F0000}"/>
    <cellStyle name="Normal 2 2 2 2 4 7 9" xfId="16200" xr:uid="{00000000-0005-0000-0000-0000483F0000}"/>
    <cellStyle name="Normal 2 2 2 2 4 8" xfId="16201" xr:uid="{00000000-0005-0000-0000-0000493F0000}"/>
    <cellStyle name="Normal 2 2 2 2 4 8 10" xfId="16202" xr:uid="{00000000-0005-0000-0000-00004A3F0000}"/>
    <cellStyle name="Normal 2 2 2 2 4 8 11" xfId="16203" xr:uid="{00000000-0005-0000-0000-00004B3F0000}"/>
    <cellStyle name="Normal 2 2 2 2 4 8 12" xfId="16204" xr:uid="{00000000-0005-0000-0000-00004C3F0000}"/>
    <cellStyle name="Normal 2 2 2 2 4 8 13" xfId="16205" xr:uid="{00000000-0005-0000-0000-00004D3F0000}"/>
    <cellStyle name="Normal 2 2 2 2 4 8 14" xfId="16206" xr:uid="{00000000-0005-0000-0000-00004E3F0000}"/>
    <cellStyle name="Normal 2 2 2 2 4 8 2" xfId="16207" xr:uid="{00000000-0005-0000-0000-00004F3F0000}"/>
    <cellStyle name="Normal 2 2 2 2 4 8 2 10" xfId="16208" xr:uid="{00000000-0005-0000-0000-0000503F0000}"/>
    <cellStyle name="Normal 2 2 2 2 4 8 2 2" xfId="16209" xr:uid="{00000000-0005-0000-0000-0000513F0000}"/>
    <cellStyle name="Normal 2 2 2 2 4 8 2 3" xfId="16210" xr:uid="{00000000-0005-0000-0000-0000523F0000}"/>
    <cellStyle name="Normal 2 2 2 2 4 8 2 4" xfId="16211" xr:uid="{00000000-0005-0000-0000-0000533F0000}"/>
    <cellStyle name="Normal 2 2 2 2 4 8 2 5" xfId="16212" xr:uid="{00000000-0005-0000-0000-0000543F0000}"/>
    <cellStyle name="Normal 2 2 2 2 4 8 2 6" xfId="16213" xr:uid="{00000000-0005-0000-0000-0000553F0000}"/>
    <cellStyle name="Normal 2 2 2 2 4 8 2 7" xfId="16214" xr:uid="{00000000-0005-0000-0000-0000563F0000}"/>
    <cellStyle name="Normal 2 2 2 2 4 8 2 8" xfId="16215" xr:uid="{00000000-0005-0000-0000-0000573F0000}"/>
    <cellStyle name="Normal 2 2 2 2 4 8 2 9" xfId="16216" xr:uid="{00000000-0005-0000-0000-0000583F0000}"/>
    <cellStyle name="Normal 2 2 2 2 4 8 3" xfId="16217" xr:uid="{00000000-0005-0000-0000-0000593F0000}"/>
    <cellStyle name="Normal 2 2 2 2 4 8 3 10" xfId="16218" xr:uid="{00000000-0005-0000-0000-00005A3F0000}"/>
    <cellStyle name="Normal 2 2 2 2 4 8 3 2" xfId="16219" xr:uid="{00000000-0005-0000-0000-00005B3F0000}"/>
    <cellStyle name="Normal 2 2 2 2 4 8 3 3" xfId="16220" xr:uid="{00000000-0005-0000-0000-00005C3F0000}"/>
    <cellStyle name="Normal 2 2 2 2 4 8 3 4" xfId="16221" xr:uid="{00000000-0005-0000-0000-00005D3F0000}"/>
    <cellStyle name="Normal 2 2 2 2 4 8 3 5" xfId="16222" xr:uid="{00000000-0005-0000-0000-00005E3F0000}"/>
    <cellStyle name="Normal 2 2 2 2 4 8 3 6" xfId="16223" xr:uid="{00000000-0005-0000-0000-00005F3F0000}"/>
    <cellStyle name="Normal 2 2 2 2 4 8 3 7" xfId="16224" xr:uid="{00000000-0005-0000-0000-0000603F0000}"/>
    <cellStyle name="Normal 2 2 2 2 4 8 3 8" xfId="16225" xr:uid="{00000000-0005-0000-0000-0000613F0000}"/>
    <cellStyle name="Normal 2 2 2 2 4 8 3 9" xfId="16226" xr:uid="{00000000-0005-0000-0000-0000623F0000}"/>
    <cellStyle name="Normal 2 2 2 2 4 8 4" xfId="16227" xr:uid="{00000000-0005-0000-0000-0000633F0000}"/>
    <cellStyle name="Normal 2 2 2 2 4 8 4 10" xfId="16228" xr:uid="{00000000-0005-0000-0000-0000643F0000}"/>
    <cellStyle name="Normal 2 2 2 2 4 8 4 2" xfId="16229" xr:uid="{00000000-0005-0000-0000-0000653F0000}"/>
    <cellStyle name="Normal 2 2 2 2 4 8 4 3" xfId="16230" xr:uid="{00000000-0005-0000-0000-0000663F0000}"/>
    <cellStyle name="Normal 2 2 2 2 4 8 4 4" xfId="16231" xr:uid="{00000000-0005-0000-0000-0000673F0000}"/>
    <cellStyle name="Normal 2 2 2 2 4 8 4 5" xfId="16232" xr:uid="{00000000-0005-0000-0000-0000683F0000}"/>
    <cellStyle name="Normal 2 2 2 2 4 8 4 6" xfId="16233" xr:uid="{00000000-0005-0000-0000-0000693F0000}"/>
    <cellStyle name="Normal 2 2 2 2 4 8 4 7" xfId="16234" xr:uid="{00000000-0005-0000-0000-00006A3F0000}"/>
    <cellStyle name="Normal 2 2 2 2 4 8 4 8" xfId="16235" xr:uid="{00000000-0005-0000-0000-00006B3F0000}"/>
    <cellStyle name="Normal 2 2 2 2 4 8 4 9" xfId="16236" xr:uid="{00000000-0005-0000-0000-00006C3F0000}"/>
    <cellStyle name="Normal 2 2 2 2 4 8 5" xfId="16237" xr:uid="{00000000-0005-0000-0000-00006D3F0000}"/>
    <cellStyle name="Normal 2 2 2 2 4 8 5 10" xfId="16238" xr:uid="{00000000-0005-0000-0000-00006E3F0000}"/>
    <cellStyle name="Normal 2 2 2 2 4 8 5 2" xfId="16239" xr:uid="{00000000-0005-0000-0000-00006F3F0000}"/>
    <cellStyle name="Normal 2 2 2 2 4 8 5 3" xfId="16240" xr:uid="{00000000-0005-0000-0000-0000703F0000}"/>
    <cellStyle name="Normal 2 2 2 2 4 8 5 4" xfId="16241" xr:uid="{00000000-0005-0000-0000-0000713F0000}"/>
    <cellStyle name="Normal 2 2 2 2 4 8 5 5" xfId="16242" xr:uid="{00000000-0005-0000-0000-0000723F0000}"/>
    <cellStyle name="Normal 2 2 2 2 4 8 5 6" xfId="16243" xr:uid="{00000000-0005-0000-0000-0000733F0000}"/>
    <cellStyle name="Normal 2 2 2 2 4 8 5 7" xfId="16244" xr:uid="{00000000-0005-0000-0000-0000743F0000}"/>
    <cellStyle name="Normal 2 2 2 2 4 8 5 8" xfId="16245" xr:uid="{00000000-0005-0000-0000-0000753F0000}"/>
    <cellStyle name="Normal 2 2 2 2 4 8 5 9" xfId="16246" xr:uid="{00000000-0005-0000-0000-0000763F0000}"/>
    <cellStyle name="Normal 2 2 2 2 4 8 6" xfId="16247" xr:uid="{00000000-0005-0000-0000-0000773F0000}"/>
    <cellStyle name="Normal 2 2 2 2 4 8 7" xfId="16248" xr:uid="{00000000-0005-0000-0000-0000783F0000}"/>
    <cellStyle name="Normal 2 2 2 2 4 8 8" xfId="16249" xr:uid="{00000000-0005-0000-0000-0000793F0000}"/>
    <cellStyle name="Normal 2 2 2 2 4 8 9" xfId="16250" xr:uid="{00000000-0005-0000-0000-00007A3F0000}"/>
    <cellStyle name="Normal 2 2 2 2 4 9" xfId="16251" xr:uid="{00000000-0005-0000-0000-00007B3F0000}"/>
    <cellStyle name="Normal 2 2 2 2 4 9 10" xfId="16252" xr:uid="{00000000-0005-0000-0000-00007C3F0000}"/>
    <cellStyle name="Normal 2 2 2 2 4 9 11" xfId="16253" xr:uid="{00000000-0005-0000-0000-00007D3F0000}"/>
    <cellStyle name="Normal 2 2 2 2 4 9 12" xfId="16254" xr:uid="{00000000-0005-0000-0000-00007E3F0000}"/>
    <cellStyle name="Normal 2 2 2 2 4 9 13" xfId="16255" xr:uid="{00000000-0005-0000-0000-00007F3F0000}"/>
    <cellStyle name="Normal 2 2 2 2 4 9 14" xfId="16256" xr:uid="{00000000-0005-0000-0000-0000803F0000}"/>
    <cellStyle name="Normal 2 2 2 2 4 9 2" xfId="16257" xr:uid="{00000000-0005-0000-0000-0000813F0000}"/>
    <cellStyle name="Normal 2 2 2 2 4 9 2 10" xfId="16258" xr:uid="{00000000-0005-0000-0000-0000823F0000}"/>
    <cellStyle name="Normal 2 2 2 2 4 9 2 2" xfId="16259" xr:uid="{00000000-0005-0000-0000-0000833F0000}"/>
    <cellStyle name="Normal 2 2 2 2 4 9 2 3" xfId="16260" xr:uid="{00000000-0005-0000-0000-0000843F0000}"/>
    <cellStyle name="Normal 2 2 2 2 4 9 2 4" xfId="16261" xr:uid="{00000000-0005-0000-0000-0000853F0000}"/>
    <cellStyle name="Normal 2 2 2 2 4 9 2 5" xfId="16262" xr:uid="{00000000-0005-0000-0000-0000863F0000}"/>
    <cellStyle name="Normal 2 2 2 2 4 9 2 6" xfId="16263" xr:uid="{00000000-0005-0000-0000-0000873F0000}"/>
    <cellStyle name="Normal 2 2 2 2 4 9 2 7" xfId="16264" xr:uid="{00000000-0005-0000-0000-0000883F0000}"/>
    <cellStyle name="Normal 2 2 2 2 4 9 2 8" xfId="16265" xr:uid="{00000000-0005-0000-0000-0000893F0000}"/>
    <cellStyle name="Normal 2 2 2 2 4 9 2 9" xfId="16266" xr:uid="{00000000-0005-0000-0000-00008A3F0000}"/>
    <cellStyle name="Normal 2 2 2 2 4 9 3" xfId="16267" xr:uid="{00000000-0005-0000-0000-00008B3F0000}"/>
    <cellStyle name="Normal 2 2 2 2 4 9 3 10" xfId="16268" xr:uid="{00000000-0005-0000-0000-00008C3F0000}"/>
    <cellStyle name="Normal 2 2 2 2 4 9 3 2" xfId="16269" xr:uid="{00000000-0005-0000-0000-00008D3F0000}"/>
    <cellStyle name="Normal 2 2 2 2 4 9 3 3" xfId="16270" xr:uid="{00000000-0005-0000-0000-00008E3F0000}"/>
    <cellStyle name="Normal 2 2 2 2 4 9 3 4" xfId="16271" xr:uid="{00000000-0005-0000-0000-00008F3F0000}"/>
    <cellStyle name="Normal 2 2 2 2 4 9 3 5" xfId="16272" xr:uid="{00000000-0005-0000-0000-0000903F0000}"/>
    <cellStyle name="Normal 2 2 2 2 4 9 3 6" xfId="16273" xr:uid="{00000000-0005-0000-0000-0000913F0000}"/>
    <cellStyle name="Normal 2 2 2 2 4 9 3 7" xfId="16274" xr:uid="{00000000-0005-0000-0000-0000923F0000}"/>
    <cellStyle name="Normal 2 2 2 2 4 9 3 8" xfId="16275" xr:uid="{00000000-0005-0000-0000-0000933F0000}"/>
    <cellStyle name="Normal 2 2 2 2 4 9 3 9" xfId="16276" xr:uid="{00000000-0005-0000-0000-0000943F0000}"/>
    <cellStyle name="Normal 2 2 2 2 4 9 4" xfId="16277" xr:uid="{00000000-0005-0000-0000-0000953F0000}"/>
    <cellStyle name="Normal 2 2 2 2 4 9 4 10" xfId="16278" xr:uid="{00000000-0005-0000-0000-0000963F0000}"/>
    <cellStyle name="Normal 2 2 2 2 4 9 4 2" xfId="16279" xr:uid="{00000000-0005-0000-0000-0000973F0000}"/>
    <cellStyle name="Normal 2 2 2 2 4 9 4 3" xfId="16280" xr:uid="{00000000-0005-0000-0000-0000983F0000}"/>
    <cellStyle name="Normal 2 2 2 2 4 9 4 4" xfId="16281" xr:uid="{00000000-0005-0000-0000-0000993F0000}"/>
    <cellStyle name="Normal 2 2 2 2 4 9 4 5" xfId="16282" xr:uid="{00000000-0005-0000-0000-00009A3F0000}"/>
    <cellStyle name="Normal 2 2 2 2 4 9 4 6" xfId="16283" xr:uid="{00000000-0005-0000-0000-00009B3F0000}"/>
    <cellStyle name="Normal 2 2 2 2 4 9 4 7" xfId="16284" xr:uid="{00000000-0005-0000-0000-00009C3F0000}"/>
    <cellStyle name="Normal 2 2 2 2 4 9 4 8" xfId="16285" xr:uid="{00000000-0005-0000-0000-00009D3F0000}"/>
    <cellStyle name="Normal 2 2 2 2 4 9 4 9" xfId="16286" xr:uid="{00000000-0005-0000-0000-00009E3F0000}"/>
    <cellStyle name="Normal 2 2 2 2 4 9 5" xfId="16287" xr:uid="{00000000-0005-0000-0000-00009F3F0000}"/>
    <cellStyle name="Normal 2 2 2 2 4 9 5 10" xfId="16288" xr:uid="{00000000-0005-0000-0000-0000A03F0000}"/>
    <cellStyle name="Normal 2 2 2 2 4 9 5 2" xfId="16289" xr:uid="{00000000-0005-0000-0000-0000A13F0000}"/>
    <cellStyle name="Normal 2 2 2 2 4 9 5 3" xfId="16290" xr:uid="{00000000-0005-0000-0000-0000A23F0000}"/>
    <cellStyle name="Normal 2 2 2 2 4 9 5 4" xfId="16291" xr:uid="{00000000-0005-0000-0000-0000A33F0000}"/>
    <cellStyle name="Normal 2 2 2 2 4 9 5 5" xfId="16292" xr:uid="{00000000-0005-0000-0000-0000A43F0000}"/>
    <cellStyle name="Normal 2 2 2 2 4 9 5 6" xfId="16293" xr:uid="{00000000-0005-0000-0000-0000A53F0000}"/>
    <cellStyle name="Normal 2 2 2 2 4 9 5 7" xfId="16294" xr:uid="{00000000-0005-0000-0000-0000A63F0000}"/>
    <cellStyle name="Normal 2 2 2 2 4 9 5 8" xfId="16295" xr:uid="{00000000-0005-0000-0000-0000A73F0000}"/>
    <cellStyle name="Normal 2 2 2 2 4 9 5 9" xfId="16296" xr:uid="{00000000-0005-0000-0000-0000A83F0000}"/>
    <cellStyle name="Normal 2 2 2 2 4 9 6" xfId="16297" xr:uid="{00000000-0005-0000-0000-0000A93F0000}"/>
    <cellStyle name="Normal 2 2 2 2 4 9 7" xfId="16298" xr:uid="{00000000-0005-0000-0000-0000AA3F0000}"/>
    <cellStyle name="Normal 2 2 2 2 4 9 8" xfId="16299" xr:uid="{00000000-0005-0000-0000-0000AB3F0000}"/>
    <cellStyle name="Normal 2 2 2 2 4 9 9" xfId="16300" xr:uid="{00000000-0005-0000-0000-0000AC3F0000}"/>
    <cellStyle name="Normal 2 2 2 2 40" xfId="16301" xr:uid="{00000000-0005-0000-0000-0000AD3F0000}"/>
    <cellStyle name="Normal 2 2 2 2 40 10" xfId="16302" xr:uid="{00000000-0005-0000-0000-0000AE3F0000}"/>
    <cellStyle name="Normal 2 2 2 2 40 2" xfId="16303" xr:uid="{00000000-0005-0000-0000-0000AF3F0000}"/>
    <cellStyle name="Normal 2 2 2 2 40 3" xfId="16304" xr:uid="{00000000-0005-0000-0000-0000B03F0000}"/>
    <cellStyle name="Normal 2 2 2 2 40 4" xfId="16305" xr:uid="{00000000-0005-0000-0000-0000B13F0000}"/>
    <cellStyle name="Normal 2 2 2 2 40 5" xfId="16306" xr:uid="{00000000-0005-0000-0000-0000B23F0000}"/>
    <cellStyle name="Normal 2 2 2 2 40 6" xfId="16307" xr:uid="{00000000-0005-0000-0000-0000B33F0000}"/>
    <cellStyle name="Normal 2 2 2 2 40 7" xfId="16308" xr:uid="{00000000-0005-0000-0000-0000B43F0000}"/>
    <cellStyle name="Normal 2 2 2 2 40 8" xfId="16309" xr:uid="{00000000-0005-0000-0000-0000B53F0000}"/>
    <cellStyle name="Normal 2 2 2 2 40 9" xfId="16310" xr:uid="{00000000-0005-0000-0000-0000B63F0000}"/>
    <cellStyle name="Normal 2 2 2 2 41" xfId="16311" xr:uid="{00000000-0005-0000-0000-0000B73F0000}"/>
    <cellStyle name="Normal 2 2 2 2 42" xfId="16312" xr:uid="{00000000-0005-0000-0000-0000B83F0000}"/>
    <cellStyle name="Normal 2 2 2 2 43" xfId="16313" xr:uid="{00000000-0005-0000-0000-0000B93F0000}"/>
    <cellStyle name="Normal 2 2 2 2 44" xfId="16314" xr:uid="{00000000-0005-0000-0000-0000BA3F0000}"/>
    <cellStyle name="Normal 2 2 2 2 45" xfId="16315" xr:uid="{00000000-0005-0000-0000-0000BB3F0000}"/>
    <cellStyle name="Normal 2 2 2 2 46" xfId="16316" xr:uid="{00000000-0005-0000-0000-0000BC3F0000}"/>
    <cellStyle name="Normal 2 2 2 2 47" xfId="16317" xr:uid="{00000000-0005-0000-0000-0000BD3F0000}"/>
    <cellStyle name="Normal 2 2 2 2 48" xfId="16318" xr:uid="{00000000-0005-0000-0000-0000BE3F0000}"/>
    <cellStyle name="Normal 2 2 2 2 49" xfId="16319" xr:uid="{00000000-0005-0000-0000-0000BF3F0000}"/>
    <cellStyle name="Normal 2 2 2 2 5" xfId="16320" xr:uid="{00000000-0005-0000-0000-0000C03F0000}"/>
    <cellStyle name="Normal 2 2 2 2 5 10" xfId="16321" xr:uid="{00000000-0005-0000-0000-0000C13F0000}"/>
    <cellStyle name="Normal 2 2 2 2 5 10 10" xfId="16322" xr:uid="{00000000-0005-0000-0000-0000C23F0000}"/>
    <cellStyle name="Normal 2 2 2 2 5 10 11" xfId="16323" xr:uid="{00000000-0005-0000-0000-0000C33F0000}"/>
    <cellStyle name="Normal 2 2 2 2 5 10 12" xfId="16324" xr:uid="{00000000-0005-0000-0000-0000C43F0000}"/>
    <cellStyle name="Normal 2 2 2 2 5 10 13" xfId="16325" xr:uid="{00000000-0005-0000-0000-0000C53F0000}"/>
    <cellStyle name="Normal 2 2 2 2 5 10 14" xfId="16326" xr:uid="{00000000-0005-0000-0000-0000C63F0000}"/>
    <cellStyle name="Normal 2 2 2 2 5 10 2" xfId="16327" xr:uid="{00000000-0005-0000-0000-0000C73F0000}"/>
    <cellStyle name="Normal 2 2 2 2 5 10 2 10" xfId="16328" xr:uid="{00000000-0005-0000-0000-0000C83F0000}"/>
    <cellStyle name="Normal 2 2 2 2 5 10 2 2" xfId="16329" xr:uid="{00000000-0005-0000-0000-0000C93F0000}"/>
    <cellStyle name="Normal 2 2 2 2 5 10 2 3" xfId="16330" xr:uid="{00000000-0005-0000-0000-0000CA3F0000}"/>
    <cellStyle name="Normal 2 2 2 2 5 10 2 4" xfId="16331" xr:uid="{00000000-0005-0000-0000-0000CB3F0000}"/>
    <cellStyle name="Normal 2 2 2 2 5 10 2 5" xfId="16332" xr:uid="{00000000-0005-0000-0000-0000CC3F0000}"/>
    <cellStyle name="Normal 2 2 2 2 5 10 2 6" xfId="16333" xr:uid="{00000000-0005-0000-0000-0000CD3F0000}"/>
    <cellStyle name="Normal 2 2 2 2 5 10 2 7" xfId="16334" xr:uid="{00000000-0005-0000-0000-0000CE3F0000}"/>
    <cellStyle name="Normal 2 2 2 2 5 10 2 8" xfId="16335" xr:uid="{00000000-0005-0000-0000-0000CF3F0000}"/>
    <cellStyle name="Normal 2 2 2 2 5 10 2 9" xfId="16336" xr:uid="{00000000-0005-0000-0000-0000D03F0000}"/>
    <cellStyle name="Normal 2 2 2 2 5 10 3" xfId="16337" xr:uid="{00000000-0005-0000-0000-0000D13F0000}"/>
    <cellStyle name="Normal 2 2 2 2 5 10 3 10" xfId="16338" xr:uid="{00000000-0005-0000-0000-0000D23F0000}"/>
    <cellStyle name="Normal 2 2 2 2 5 10 3 2" xfId="16339" xr:uid="{00000000-0005-0000-0000-0000D33F0000}"/>
    <cellStyle name="Normal 2 2 2 2 5 10 3 3" xfId="16340" xr:uid="{00000000-0005-0000-0000-0000D43F0000}"/>
    <cellStyle name="Normal 2 2 2 2 5 10 3 4" xfId="16341" xr:uid="{00000000-0005-0000-0000-0000D53F0000}"/>
    <cellStyle name="Normal 2 2 2 2 5 10 3 5" xfId="16342" xr:uid="{00000000-0005-0000-0000-0000D63F0000}"/>
    <cellStyle name="Normal 2 2 2 2 5 10 3 6" xfId="16343" xr:uid="{00000000-0005-0000-0000-0000D73F0000}"/>
    <cellStyle name="Normal 2 2 2 2 5 10 3 7" xfId="16344" xr:uid="{00000000-0005-0000-0000-0000D83F0000}"/>
    <cellStyle name="Normal 2 2 2 2 5 10 3 8" xfId="16345" xr:uid="{00000000-0005-0000-0000-0000D93F0000}"/>
    <cellStyle name="Normal 2 2 2 2 5 10 3 9" xfId="16346" xr:uid="{00000000-0005-0000-0000-0000DA3F0000}"/>
    <cellStyle name="Normal 2 2 2 2 5 10 4" xfId="16347" xr:uid="{00000000-0005-0000-0000-0000DB3F0000}"/>
    <cellStyle name="Normal 2 2 2 2 5 10 4 10" xfId="16348" xr:uid="{00000000-0005-0000-0000-0000DC3F0000}"/>
    <cellStyle name="Normal 2 2 2 2 5 10 4 2" xfId="16349" xr:uid="{00000000-0005-0000-0000-0000DD3F0000}"/>
    <cellStyle name="Normal 2 2 2 2 5 10 4 3" xfId="16350" xr:uid="{00000000-0005-0000-0000-0000DE3F0000}"/>
    <cellStyle name="Normal 2 2 2 2 5 10 4 4" xfId="16351" xr:uid="{00000000-0005-0000-0000-0000DF3F0000}"/>
    <cellStyle name="Normal 2 2 2 2 5 10 4 5" xfId="16352" xr:uid="{00000000-0005-0000-0000-0000E03F0000}"/>
    <cellStyle name="Normal 2 2 2 2 5 10 4 6" xfId="16353" xr:uid="{00000000-0005-0000-0000-0000E13F0000}"/>
    <cellStyle name="Normal 2 2 2 2 5 10 4 7" xfId="16354" xr:uid="{00000000-0005-0000-0000-0000E23F0000}"/>
    <cellStyle name="Normal 2 2 2 2 5 10 4 8" xfId="16355" xr:uid="{00000000-0005-0000-0000-0000E33F0000}"/>
    <cellStyle name="Normal 2 2 2 2 5 10 4 9" xfId="16356" xr:uid="{00000000-0005-0000-0000-0000E43F0000}"/>
    <cellStyle name="Normal 2 2 2 2 5 10 5" xfId="16357" xr:uid="{00000000-0005-0000-0000-0000E53F0000}"/>
    <cellStyle name="Normal 2 2 2 2 5 10 5 10" xfId="16358" xr:uid="{00000000-0005-0000-0000-0000E63F0000}"/>
    <cellStyle name="Normal 2 2 2 2 5 10 5 2" xfId="16359" xr:uid="{00000000-0005-0000-0000-0000E73F0000}"/>
    <cellStyle name="Normal 2 2 2 2 5 10 5 3" xfId="16360" xr:uid="{00000000-0005-0000-0000-0000E83F0000}"/>
    <cellStyle name="Normal 2 2 2 2 5 10 5 4" xfId="16361" xr:uid="{00000000-0005-0000-0000-0000E93F0000}"/>
    <cellStyle name="Normal 2 2 2 2 5 10 5 5" xfId="16362" xr:uid="{00000000-0005-0000-0000-0000EA3F0000}"/>
    <cellStyle name="Normal 2 2 2 2 5 10 5 6" xfId="16363" xr:uid="{00000000-0005-0000-0000-0000EB3F0000}"/>
    <cellStyle name="Normal 2 2 2 2 5 10 5 7" xfId="16364" xr:uid="{00000000-0005-0000-0000-0000EC3F0000}"/>
    <cellStyle name="Normal 2 2 2 2 5 10 5 8" xfId="16365" xr:uid="{00000000-0005-0000-0000-0000ED3F0000}"/>
    <cellStyle name="Normal 2 2 2 2 5 10 5 9" xfId="16366" xr:uid="{00000000-0005-0000-0000-0000EE3F0000}"/>
    <cellStyle name="Normal 2 2 2 2 5 10 6" xfId="16367" xr:uid="{00000000-0005-0000-0000-0000EF3F0000}"/>
    <cellStyle name="Normal 2 2 2 2 5 10 7" xfId="16368" xr:uid="{00000000-0005-0000-0000-0000F03F0000}"/>
    <cellStyle name="Normal 2 2 2 2 5 10 8" xfId="16369" xr:uid="{00000000-0005-0000-0000-0000F13F0000}"/>
    <cellStyle name="Normal 2 2 2 2 5 10 9" xfId="16370" xr:uid="{00000000-0005-0000-0000-0000F23F0000}"/>
    <cellStyle name="Normal 2 2 2 2 5 11" xfId="16371" xr:uid="{00000000-0005-0000-0000-0000F33F0000}"/>
    <cellStyle name="Normal 2 2 2 2 5 11 10" xfId="16372" xr:uid="{00000000-0005-0000-0000-0000F43F0000}"/>
    <cellStyle name="Normal 2 2 2 2 5 11 11" xfId="16373" xr:uid="{00000000-0005-0000-0000-0000F53F0000}"/>
    <cellStyle name="Normal 2 2 2 2 5 11 12" xfId="16374" xr:uid="{00000000-0005-0000-0000-0000F63F0000}"/>
    <cellStyle name="Normal 2 2 2 2 5 11 13" xfId="16375" xr:uid="{00000000-0005-0000-0000-0000F73F0000}"/>
    <cellStyle name="Normal 2 2 2 2 5 11 14" xfId="16376" xr:uid="{00000000-0005-0000-0000-0000F83F0000}"/>
    <cellStyle name="Normal 2 2 2 2 5 11 2" xfId="16377" xr:uid="{00000000-0005-0000-0000-0000F93F0000}"/>
    <cellStyle name="Normal 2 2 2 2 5 11 2 10" xfId="16378" xr:uid="{00000000-0005-0000-0000-0000FA3F0000}"/>
    <cellStyle name="Normal 2 2 2 2 5 11 2 2" xfId="16379" xr:uid="{00000000-0005-0000-0000-0000FB3F0000}"/>
    <cellStyle name="Normal 2 2 2 2 5 11 2 3" xfId="16380" xr:uid="{00000000-0005-0000-0000-0000FC3F0000}"/>
    <cellStyle name="Normal 2 2 2 2 5 11 2 4" xfId="16381" xr:uid="{00000000-0005-0000-0000-0000FD3F0000}"/>
    <cellStyle name="Normal 2 2 2 2 5 11 2 5" xfId="16382" xr:uid="{00000000-0005-0000-0000-0000FE3F0000}"/>
    <cellStyle name="Normal 2 2 2 2 5 11 2 6" xfId="16383" xr:uid="{00000000-0005-0000-0000-0000FF3F0000}"/>
    <cellStyle name="Normal 2 2 2 2 5 11 2 7" xfId="16384" xr:uid="{00000000-0005-0000-0000-000000400000}"/>
    <cellStyle name="Normal 2 2 2 2 5 11 2 8" xfId="16385" xr:uid="{00000000-0005-0000-0000-000001400000}"/>
    <cellStyle name="Normal 2 2 2 2 5 11 2 9" xfId="16386" xr:uid="{00000000-0005-0000-0000-000002400000}"/>
    <cellStyle name="Normal 2 2 2 2 5 11 3" xfId="16387" xr:uid="{00000000-0005-0000-0000-000003400000}"/>
    <cellStyle name="Normal 2 2 2 2 5 11 3 10" xfId="16388" xr:uid="{00000000-0005-0000-0000-000004400000}"/>
    <cellStyle name="Normal 2 2 2 2 5 11 3 2" xfId="16389" xr:uid="{00000000-0005-0000-0000-000005400000}"/>
    <cellStyle name="Normal 2 2 2 2 5 11 3 3" xfId="16390" xr:uid="{00000000-0005-0000-0000-000006400000}"/>
    <cellStyle name="Normal 2 2 2 2 5 11 3 4" xfId="16391" xr:uid="{00000000-0005-0000-0000-000007400000}"/>
    <cellStyle name="Normal 2 2 2 2 5 11 3 5" xfId="16392" xr:uid="{00000000-0005-0000-0000-000008400000}"/>
    <cellStyle name="Normal 2 2 2 2 5 11 3 6" xfId="16393" xr:uid="{00000000-0005-0000-0000-000009400000}"/>
    <cellStyle name="Normal 2 2 2 2 5 11 3 7" xfId="16394" xr:uid="{00000000-0005-0000-0000-00000A400000}"/>
    <cellStyle name="Normal 2 2 2 2 5 11 3 8" xfId="16395" xr:uid="{00000000-0005-0000-0000-00000B400000}"/>
    <cellStyle name="Normal 2 2 2 2 5 11 3 9" xfId="16396" xr:uid="{00000000-0005-0000-0000-00000C400000}"/>
    <cellStyle name="Normal 2 2 2 2 5 11 4" xfId="16397" xr:uid="{00000000-0005-0000-0000-00000D400000}"/>
    <cellStyle name="Normal 2 2 2 2 5 11 4 10" xfId="16398" xr:uid="{00000000-0005-0000-0000-00000E400000}"/>
    <cellStyle name="Normal 2 2 2 2 5 11 4 2" xfId="16399" xr:uid="{00000000-0005-0000-0000-00000F400000}"/>
    <cellStyle name="Normal 2 2 2 2 5 11 4 3" xfId="16400" xr:uid="{00000000-0005-0000-0000-000010400000}"/>
    <cellStyle name="Normal 2 2 2 2 5 11 4 4" xfId="16401" xr:uid="{00000000-0005-0000-0000-000011400000}"/>
    <cellStyle name="Normal 2 2 2 2 5 11 4 5" xfId="16402" xr:uid="{00000000-0005-0000-0000-000012400000}"/>
    <cellStyle name="Normal 2 2 2 2 5 11 4 6" xfId="16403" xr:uid="{00000000-0005-0000-0000-000013400000}"/>
    <cellStyle name="Normal 2 2 2 2 5 11 4 7" xfId="16404" xr:uid="{00000000-0005-0000-0000-000014400000}"/>
    <cellStyle name="Normal 2 2 2 2 5 11 4 8" xfId="16405" xr:uid="{00000000-0005-0000-0000-000015400000}"/>
    <cellStyle name="Normal 2 2 2 2 5 11 4 9" xfId="16406" xr:uid="{00000000-0005-0000-0000-000016400000}"/>
    <cellStyle name="Normal 2 2 2 2 5 11 5" xfId="16407" xr:uid="{00000000-0005-0000-0000-000017400000}"/>
    <cellStyle name="Normal 2 2 2 2 5 11 5 10" xfId="16408" xr:uid="{00000000-0005-0000-0000-000018400000}"/>
    <cellStyle name="Normal 2 2 2 2 5 11 5 2" xfId="16409" xr:uid="{00000000-0005-0000-0000-000019400000}"/>
    <cellStyle name="Normal 2 2 2 2 5 11 5 3" xfId="16410" xr:uid="{00000000-0005-0000-0000-00001A400000}"/>
    <cellStyle name="Normal 2 2 2 2 5 11 5 4" xfId="16411" xr:uid="{00000000-0005-0000-0000-00001B400000}"/>
    <cellStyle name="Normal 2 2 2 2 5 11 5 5" xfId="16412" xr:uid="{00000000-0005-0000-0000-00001C400000}"/>
    <cellStyle name="Normal 2 2 2 2 5 11 5 6" xfId="16413" xr:uid="{00000000-0005-0000-0000-00001D400000}"/>
    <cellStyle name="Normal 2 2 2 2 5 11 5 7" xfId="16414" xr:uid="{00000000-0005-0000-0000-00001E400000}"/>
    <cellStyle name="Normal 2 2 2 2 5 11 5 8" xfId="16415" xr:uid="{00000000-0005-0000-0000-00001F400000}"/>
    <cellStyle name="Normal 2 2 2 2 5 11 5 9" xfId="16416" xr:uid="{00000000-0005-0000-0000-000020400000}"/>
    <cellStyle name="Normal 2 2 2 2 5 11 6" xfId="16417" xr:uid="{00000000-0005-0000-0000-000021400000}"/>
    <cellStyle name="Normal 2 2 2 2 5 11 7" xfId="16418" xr:uid="{00000000-0005-0000-0000-000022400000}"/>
    <cellStyle name="Normal 2 2 2 2 5 11 8" xfId="16419" xr:uid="{00000000-0005-0000-0000-000023400000}"/>
    <cellStyle name="Normal 2 2 2 2 5 11 9" xfId="16420" xr:uid="{00000000-0005-0000-0000-000024400000}"/>
    <cellStyle name="Normal 2 2 2 2 5 12" xfId="16421" xr:uid="{00000000-0005-0000-0000-000025400000}"/>
    <cellStyle name="Normal 2 2 2 2 5 12 10" xfId="16422" xr:uid="{00000000-0005-0000-0000-000026400000}"/>
    <cellStyle name="Normal 2 2 2 2 5 12 11" xfId="16423" xr:uid="{00000000-0005-0000-0000-000027400000}"/>
    <cellStyle name="Normal 2 2 2 2 5 12 12" xfId="16424" xr:uid="{00000000-0005-0000-0000-000028400000}"/>
    <cellStyle name="Normal 2 2 2 2 5 12 13" xfId="16425" xr:uid="{00000000-0005-0000-0000-000029400000}"/>
    <cellStyle name="Normal 2 2 2 2 5 12 14" xfId="16426" xr:uid="{00000000-0005-0000-0000-00002A400000}"/>
    <cellStyle name="Normal 2 2 2 2 5 12 2" xfId="16427" xr:uid="{00000000-0005-0000-0000-00002B400000}"/>
    <cellStyle name="Normal 2 2 2 2 5 12 2 10" xfId="16428" xr:uid="{00000000-0005-0000-0000-00002C400000}"/>
    <cellStyle name="Normal 2 2 2 2 5 12 2 2" xfId="16429" xr:uid="{00000000-0005-0000-0000-00002D400000}"/>
    <cellStyle name="Normal 2 2 2 2 5 12 2 3" xfId="16430" xr:uid="{00000000-0005-0000-0000-00002E400000}"/>
    <cellStyle name="Normal 2 2 2 2 5 12 2 4" xfId="16431" xr:uid="{00000000-0005-0000-0000-00002F400000}"/>
    <cellStyle name="Normal 2 2 2 2 5 12 2 5" xfId="16432" xr:uid="{00000000-0005-0000-0000-000030400000}"/>
    <cellStyle name="Normal 2 2 2 2 5 12 2 6" xfId="16433" xr:uid="{00000000-0005-0000-0000-000031400000}"/>
    <cellStyle name="Normal 2 2 2 2 5 12 2 7" xfId="16434" xr:uid="{00000000-0005-0000-0000-000032400000}"/>
    <cellStyle name="Normal 2 2 2 2 5 12 2 8" xfId="16435" xr:uid="{00000000-0005-0000-0000-000033400000}"/>
    <cellStyle name="Normal 2 2 2 2 5 12 2 9" xfId="16436" xr:uid="{00000000-0005-0000-0000-000034400000}"/>
    <cellStyle name="Normal 2 2 2 2 5 12 3" xfId="16437" xr:uid="{00000000-0005-0000-0000-000035400000}"/>
    <cellStyle name="Normal 2 2 2 2 5 12 3 10" xfId="16438" xr:uid="{00000000-0005-0000-0000-000036400000}"/>
    <cellStyle name="Normal 2 2 2 2 5 12 3 2" xfId="16439" xr:uid="{00000000-0005-0000-0000-000037400000}"/>
    <cellStyle name="Normal 2 2 2 2 5 12 3 3" xfId="16440" xr:uid="{00000000-0005-0000-0000-000038400000}"/>
    <cellStyle name="Normal 2 2 2 2 5 12 3 4" xfId="16441" xr:uid="{00000000-0005-0000-0000-000039400000}"/>
    <cellStyle name="Normal 2 2 2 2 5 12 3 5" xfId="16442" xr:uid="{00000000-0005-0000-0000-00003A400000}"/>
    <cellStyle name="Normal 2 2 2 2 5 12 3 6" xfId="16443" xr:uid="{00000000-0005-0000-0000-00003B400000}"/>
    <cellStyle name="Normal 2 2 2 2 5 12 3 7" xfId="16444" xr:uid="{00000000-0005-0000-0000-00003C400000}"/>
    <cellStyle name="Normal 2 2 2 2 5 12 3 8" xfId="16445" xr:uid="{00000000-0005-0000-0000-00003D400000}"/>
    <cellStyle name="Normal 2 2 2 2 5 12 3 9" xfId="16446" xr:uid="{00000000-0005-0000-0000-00003E400000}"/>
    <cellStyle name="Normal 2 2 2 2 5 12 4" xfId="16447" xr:uid="{00000000-0005-0000-0000-00003F400000}"/>
    <cellStyle name="Normal 2 2 2 2 5 12 4 10" xfId="16448" xr:uid="{00000000-0005-0000-0000-000040400000}"/>
    <cellStyle name="Normal 2 2 2 2 5 12 4 2" xfId="16449" xr:uid="{00000000-0005-0000-0000-000041400000}"/>
    <cellStyle name="Normal 2 2 2 2 5 12 4 3" xfId="16450" xr:uid="{00000000-0005-0000-0000-000042400000}"/>
    <cellStyle name="Normal 2 2 2 2 5 12 4 4" xfId="16451" xr:uid="{00000000-0005-0000-0000-000043400000}"/>
    <cellStyle name="Normal 2 2 2 2 5 12 4 5" xfId="16452" xr:uid="{00000000-0005-0000-0000-000044400000}"/>
    <cellStyle name="Normal 2 2 2 2 5 12 4 6" xfId="16453" xr:uid="{00000000-0005-0000-0000-000045400000}"/>
    <cellStyle name="Normal 2 2 2 2 5 12 4 7" xfId="16454" xr:uid="{00000000-0005-0000-0000-000046400000}"/>
    <cellStyle name="Normal 2 2 2 2 5 12 4 8" xfId="16455" xr:uid="{00000000-0005-0000-0000-000047400000}"/>
    <cellStyle name="Normal 2 2 2 2 5 12 4 9" xfId="16456" xr:uid="{00000000-0005-0000-0000-000048400000}"/>
    <cellStyle name="Normal 2 2 2 2 5 12 5" xfId="16457" xr:uid="{00000000-0005-0000-0000-000049400000}"/>
    <cellStyle name="Normal 2 2 2 2 5 12 5 10" xfId="16458" xr:uid="{00000000-0005-0000-0000-00004A400000}"/>
    <cellStyle name="Normal 2 2 2 2 5 12 5 2" xfId="16459" xr:uid="{00000000-0005-0000-0000-00004B400000}"/>
    <cellStyle name="Normal 2 2 2 2 5 12 5 3" xfId="16460" xr:uid="{00000000-0005-0000-0000-00004C400000}"/>
    <cellStyle name="Normal 2 2 2 2 5 12 5 4" xfId="16461" xr:uid="{00000000-0005-0000-0000-00004D400000}"/>
    <cellStyle name="Normal 2 2 2 2 5 12 5 5" xfId="16462" xr:uid="{00000000-0005-0000-0000-00004E400000}"/>
    <cellStyle name="Normal 2 2 2 2 5 12 5 6" xfId="16463" xr:uid="{00000000-0005-0000-0000-00004F400000}"/>
    <cellStyle name="Normal 2 2 2 2 5 12 5 7" xfId="16464" xr:uid="{00000000-0005-0000-0000-000050400000}"/>
    <cellStyle name="Normal 2 2 2 2 5 12 5 8" xfId="16465" xr:uid="{00000000-0005-0000-0000-000051400000}"/>
    <cellStyle name="Normal 2 2 2 2 5 12 5 9" xfId="16466" xr:uid="{00000000-0005-0000-0000-000052400000}"/>
    <cellStyle name="Normal 2 2 2 2 5 12 6" xfId="16467" xr:uid="{00000000-0005-0000-0000-000053400000}"/>
    <cellStyle name="Normal 2 2 2 2 5 12 7" xfId="16468" xr:uid="{00000000-0005-0000-0000-000054400000}"/>
    <cellStyle name="Normal 2 2 2 2 5 12 8" xfId="16469" xr:uid="{00000000-0005-0000-0000-000055400000}"/>
    <cellStyle name="Normal 2 2 2 2 5 12 9" xfId="16470" xr:uid="{00000000-0005-0000-0000-000056400000}"/>
    <cellStyle name="Normal 2 2 2 2 5 13" xfId="16471" xr:uid="{00000000-0005-0000-0000-000057400000}"/>
    <cellStyle name="Normal 2 2 2 2 5 13 10" xfId="16472" xr:uid="{00000000-0005-0000-0000-000058400000}"/>
    <cellStyle name="Normal 2 2 2 2 5 13 11" xfId="16473" xr:uid="{00000000-0005-0000-0000-000059400000}"/>
    <cellStyle name="Normal 2 2 2 2 5 13 12" xfId="16474" xr:uid="{00000000-0005-0000-0000-00005A400000}"/>
    <cellStyle name="Normal 2 2 2 2 5 13 13" xfId="16475" xr:uid="{00000000-0005-0000-0000-00005B400000}"/>
    <cellStyle name="Normal 2 2 2 2 5 13 14" xfId="16476" xr:uid="{00000000-0005-0000-0000-00005C400000}"/>
    <cellStyle name="Normal 2 2 2 2 5 13 2" xfId="16477" xr:uid="{00000000-0005-0000-0000-00005D400000}"/>
    <cellStyle name="Normal 2 2 2 2 5 13 2 10" xfId="16478" xr:uid="{00000000-0005-0000-0000-00005E400000}"/>
    <cellStyle name="Normal 2 2 2 2 5 13 2 2" xfId="16479" xr:uid="{00000000-0005-0000-0000-00005F400000}"/>
    <cellStyle name="Normal 2 2 2 2 5 13 2 3" xfId="16480" xr:uid="{00000000-0005-0000-0000-000060400000}"/>
    <cellStyle name="Normal 2 2 2 2 5 13 2 4" xfId="16481" xr:uid="{00000000-0005-0000-0000-000061400000}"/>
    <cellStyle name="Normal 2 2 2 2 5 13 2 5" xfId="16482" xr:uid="{00000000-0005-0000-0000-000062400000}"/>
    <cellStyle name="Normal 2 2 2 2 5 13 2 6" xfId="16483" xr:uid="{00000000-0005-0000-0000-000063400000}"/>
    <cellStyle name="Normal 2 2 2 2 5 13 2 7" xfId="16484" xr:uid="{00000000-0005-0000-0000-000064400000}"/>
    <cellStyle name="Normal 2 2 2 2 5 13 2 8" xfId="16485" xr:uid="{00000000-0005-0000-0000-000065400000}"/>
    <cellStyle name="Normal 2 2 2 2 5 13 2 9" xfId="16486" xr:uid="{00000000-0005-0000-0000-000066400000}"/>
    <cellStyle name="Normal 2 2 2 2 5 13 3" xfId="16487" xr:uid="{00000000-0005-0000-0000-000067400000}"/>
    <cellStyle name="Normal 2 2 2 2 5 13 3 10" xfId="16488" xr:uid="{00000000-0005-0000-0000-000068400000}"/>
    <cellStyle name="Normal 2 2 2 2 5 13 3 2" xfId="16489" xr:uid="{00000000-0005-0000-0000-000069400000}"/>
    <cellStyle name="Normal 2 2 2 2 5 13 3 3" xfId="16490" xr:uid="{00000000-0005-0000-0000-00006A400000}"/>
    <cellStyle name="Normal 2 2 2 2 5 13 3 4" xfId="16491" xr:uid="{00000000-0005-0000-0000-00006B400000}"/>
    <cellStyle name="Normal 2 2 2 2 5 13 3 5" xfId="16492" xr:uid="{00000000-0005-0000-0000-00006C400000}"/>
    <cellStyle name="Normal 2 2 2 2 5 13 3 6" xfId="16493" xr:uid="{00000000-0005-0000-0000-00006D400000}"/>
    <cellStyle name="Normal 2 2 2 2 5 13 3 7" xfId="16494" xr:uid="{00000000-0005-0000-0000-00006E400000}"/>
    <cellStyle name="Normal 2 2 2 2 5 13 3 8" xfId="16495" xr:uid="{00000000-0005-0000-0000-00006F400000}"/>
    <cellStyle name="Normal 2 2 2 2 5 13 3 9" xfId="16496" xr:uid="{00000000-0005-0000-0000-000070400000}"/>
    <cellStyle name="Normal 2 2 2 2 5 13 4" xfId="16497" xr:uid="{00000000-0005-0000-0000-000071400000}"/>
    <cellStyle name="Normal 2 2 2 2 5 13 4 10" xfId="16498" xr:uid="{00000000-0005-0000-0000-000072400000}"/>
    <cellStyle name="Normal 2 2 2 2 5 13 4 2" xfId="16499" xr:uid="{00000000-0005-0000-0000-000073400000}"/>
    <cellStyle name="Normal 2 2 2 2 5 13 4 3" xfId="16500" xr:uid="{00000000-0005-0000-0000-000074400000}"/>
    <cellStyle name="Normal 2 2 2 2 5 13 4 4" xfId="16501" xr:uid="{00000000-0005-0000-0000-000075400000}"/>
    <cellStyle name="Normal 2 2 2 2 5 13 4 5" xfId="16502" xr:uid="{00000000-0005-0000-0000-000076400000}"/>
    <cellStyle name="Normal 2 2 2 2 5 13 4 6" xfId="16503" xr:uid="{00000000-0005-0000-0000-000077400000}"/>
    <cellStyle name="Normal 2 2 2 2 5 13 4 7" xfId="16504" xr:uid="{00000000-0005-0000-0000-000078400000}"/>
    <cellStyle name="Normal 2 2 2 2 5 13 4 8" xfId="16505" xr:uid="{00000000-0005-0000-0000-000079400000}"/>
    <cellStyle name="Normal 2 2 2 2 5 13 4 9" xfId="16506" xr:uid="{00000000-0005-0000-0000-00007A400000}"/>
    <cellStyle name="Normal 2 2 2 2 5 13 5" xfId="16507" xr:uid="{00000000-0005-0000-0000-00007B400000}"/>
    <cellStyle name="Normal 2 2 2 2 5 13 5 10" xfId="16508" xr:uid="{00000000-0005-0000-0000-00007C400000}"/>
    <cellStyle name="Normal 2 2 2 2 5 13 5 2" xfId="16509" xr:uid="{00000000-0005-0000-0000-00007D400000}"/>
    <cellStyle name="Normal 2 2 2 2 5 13 5 3" xfId="16510" xr:uid="{00000000-0005-0000-0000-00007E400000}"/>
    <cellStyle name="Normal 2 2 2 2 5 13 5 4" xfId="16511" xr:uid="{00000000-0005-0000-0000-00007F400000}"/>
    <cellStyle name="Normal 2 2 2 2 5 13 5 5" xfId="16512" xr:uid="{00000000-0005-0000-0000-000080400000}"/>
    <cellStyle name="Normal 2 2 2 2 5 13 5 6" xfId="16513" xr:uid="{00000000-0005-0000-0000-000081400000}"/>
    <cellStyle name="Normal 2 2 2 2 5 13 5 7" xfId="16514" xr:uid="{00000000-0005-0000-0000-000082400000}"/>
    <cellStyle name="Normal 2 2 2 2 5 13 5 8" xfId="16515" xr:uid="{00000000-0005-0000-0000-000083400000}"/>
    <cellStyle name="Normal 2 2 2 2 5 13 5 9" xfId="16516" xr:uid="{00000000-0005-0000-0000-000084400000}"/>
    <cellStyle name="Normal 2 2 2 2 5 13 6" xfId="16517" xr:uid="{00000000-0005-0000-0000-000085400000}"/>
    <cellStyle name="Normal 2 2 2 2 5 13 7" xfId="16518" xr:uid="{00000000-0005-0000-0000-000086400000}"/>
    <cellStyle name="Normal 2 2 2 2 5 13 8" xfId="16519" xr:uid="{00000000-0005-0000-0000-000087400000}"/>
    <cellStyle name="Normal 2 2 2 2 5 13 9" xfId="16520" xr:uid="{00000000-0005-0000-0000-000088400000}"/>
    <cellStyle name="Normal 2 2 2 2 5 14" xfId="16521" xr:uid="{00000000-0005-0000-0000-000089400000}"/>
    <cellStyle name="Normal 2 2 2 2 5 14 10" xfId="16522" xr:uid="{00000000-0005-0000-0000-00008A400000}"/>
    <cellStyle name="Normal 2 2 2 2 5 14 11" xfId="16523" xr:uid="{00000000-0005-0000-0000-00008B400000}"/>
    <cellStyle name="Normal 2 2 2 2 5 14 12" xfId="16524" xr:uid="{00000000-0005-0000-0000-00008C400000}"/>
    <cellStyle name="Normal 2 2 2 2 5 14 13" xfId="16525" xr:uid="{00000000-0005-0000-0000-00008D400000}"/>
    <cellStyle name="Normal 2 2 2 2 5 14 14" xfId="16526" xr:uid="{00000000-0005-0000-0000-00008E400000}"/>
    <cellStyle name="Normal 2 2 2 2 5 14 2" xfId="16527" xr:uid="{00000000-0005-0000-0000-00008F400000}"/>
    <cellStyle name="Normal 2 2 2 2 5 14 2 10" xfId="16528" xr:uid="{00000000-0005-0000-0000-000090400000}"/>
    <cellStyle name="Normal 2 2 2 2 5 14 2 2" xfId="16529" xr:uid="{00000000-0005-0000-0000-000091400000}"/>
    <cellStyle name="Normal 2 2 2 2 5 14 2 3" xfId="16530" xr:uid="{00000000-0005-0000-0000-000092400000}"/>
    <cellStyle name="Normal 2 2 2 2 5 14 2 4" xfId="16531" xr:uid="{00000000-0005-0000-0000-000093400000}"/>
    <cellStyle name="Normal 2 2 2 2 5 14 2 5" xfId="16532" xr:uid="{00000000-0005-0000-0000-000094400000}"/>
    <cellStyle name="Normal 2 2 2 2 5 14 2 6" xfId="16533" xr:uid="{00000000-0005-0000-0000-000095400000}"/>
    <cellStyle name="Normal 2 2 2 2 5 14 2 7" xfId="16534" xr:uid="{00000000-0005-0000-0000-000096400000}"/>
    <cellStyle name="Normal 2 2 2 2 5 14 2 8" xfId="16535" xr:uid="{00000000-0005-0000-0000-000097400000}"/>
    <cellStyle name="Normal 2 2 2 2 5 14 2 9" xfId="16536" xr:uid="{00000000-0005-0000-0000-000098400000}"/>
    <cellStyle name="Normal 2 2 2 2 5 14 3" xfId="16537" xr:uid="{00000000-0005-0000-0000-000099400000}"/>
    <cellStyle name="Normal 2 2 2 2 5 14 3 10" xfId="16538" xr:uid="{00000000-0005-0000-0000-00009A400000}"/>
    <cellStyle name="Normal 2 2 2 2 5 14 3 2" xfId="16539" xr:uid="{00000000-0005-0000-0000-00009B400000}"/>
    <cellStyle name="Normal 2 2 2 2 5 14 3 3" xfId="16540" xr:uid="{00000000-0005-0000-0000-00009C400000}"/>
    <cellStyle name="Normal 2 2 2 2 5 14 3 4" xfId="16541" xr:uid="{00000000-0005-0000-0000-00009D400000}"/>
    <cellStyle name="Normal 2 2 2 2 5 14 3 5" xfId="16542" xr:uid="{00000000-0005-0000-0000-00009E400000}"/>
    <cellStyle name="Normal 2 2 2 2 5 14 3 6" xfId="16543" xr:uid="{00000000-0005-0000-0000-00009F400000}"/>
    <cellStyle name="Normal 2 2 2 2 5 14 3 7" xfId="16544" xr:uid="{00000000-0005-0000-0000-0000A0400000}"/>
    <cellStyle name="Normal 2 2 2 2 5 14 3 8" xfId="16545" xr:uid="{00000000-0005-0000-0000-0000A1400000}"/>
    <cellStyle name="Normal 2 2 2 2 5 14 3 9" xfId="16546" xr:uid="{00000000-0005-0000-0000-0000A2400000}"/>
    <cellStyle name="Normal 2 2 2 2 5 14 4" xfId="16547" xr:uid="{00000000-0005-0000-0000-0000A3400000}"/>
    <cellStyle name="Normal 2 2 2 2 5 14 4 10" xfId="16548" xr:uid="{00000000-0005-0000-0000-0000A4400000}"/>
    <cellStyle name="Normal 2 2 2 2 5 14 4 2" xfId="16549" xr:uid="{00000000-0005-0000-0000-0000A5400000}"/>
    <cellStyle name="Normal 2 2 2 2 5 14 4 3" xfId="16550" xr:uid="{00000000-0005-0000-0000-0000A6400000}"/>
    <cellStyle name="Normal 2 2 2 2 5 14 4 4" xfId="16551" xr:uid="{00000000-0005-0000-0000-0000A7400000}"/>
    <cellStyle name="Normal 2 2 2 2 5 14 4 5" xfId="16552" xr:uid="{00000000-0005-0000-0000-0000A8400000}"/>
    <cellStyle name="Normal 2 2 2 2 5 14 4 6" xfId="16553" xr:uid="{00000000-0005-0000-0000-0000A9400000}"/>
    <cellStyle name="Normal 2 2 2 2 5 14 4 7" xfId="16554" xr:uid="{00000000-0005-0000-0000-0000AA400000}"/>
    <cellStyle name="Normal 2 2 2 2 5 14 4 8" xfId="16555" xr:uid="{00000000-0005-0000-0000-0000AB400000}"/>
    <cellStyle name="Normal 2 2 2 2 5 14 4 9" xfId="16556" xr:uid="{00000000-0005-0000-0000-0000AC400000}"/>
    <cellStyle name="Normal 2 2 2 2 5 14 5" xfId="16557" xr:uid="{00000000-0005-0000-0000-0000AD400000}"/>
    <cellStyle name="Normal 2 2 2 2 5 14 5 10" xfId="16558" xr:uid="{00000000-0005-0000-0000-0000AE400000}"/>
    <cellStyle name="Normal 2 2 2 2 5 14 5 2" xfId="16559" xr:uid="{00000000-0005-0000-0000-0000AF400000}"/>
    <cellStyle name="Normal 2 2 2 2 5 14 5 3" xfId="16560" xr:uid="{00000000-0005-0000-0000-0000B0400000}"/>
    <cellStyle name="Normal 2 2 2 2 5 14 5 4" xfId="16561" xr:uid="{00000000-0005-0000-0000-0000B1400000}"/>
    <cellStyle name="Normal 2 2 2 2 5 14 5 5" xfId="16562" xr:uid="{00000000-0005-0000-0000-0000B2400000}"/>
    <cellStyle name="Normal 2 2 2 2 5 14 5 6" xfId="16563" xr:uid="{00000000-0005-0000-0000-0000B3400000}"/>
    <cellStyle name="Normal 2 2 2 2 5 14 5 7" xfId="16564" xr:uid="{00000000-0005-0000-0000-0000B4400000}"/>
    <cellStyle name="Normal 2 2 2 2 5 14 5 8" xfId="16565" xr:uid="{00000000-0005-0000-0000-0000B5400000}"/>
    <cellStyle name="Normal 2 2 2 2 5 14 5 9" xfId="16566" xr:uid="{00000000-0005-0000-0000-0000B6400000}"/>
    <cellStyle name="Normal 2 2 2 2 5 14 6" xfId="16567" xr:uid="{00000000-0005-0000-0000-0000B7400000}"/>
    <cellStyle name="Normal 2 2 2 2 5 14 7" xfId="16568" xr:uid="{00000000-0005-0000-0000-0000B8400000}"/>
    <cellStyle name="Normal 2 2 2 2 5 14 8" xfId="16569" xr:uid="{00000000-0005-0000-0000-0000B9400000}"/>
    <cellStyle name="Normal 2 2 2 2 5 14 9" xfId="16570" xr:uid="{00000000-0005-0000-0000-0000BA400000}"/>
    <cellStyle name="Normal 2 2 2 2 5 15" xfId="16571" xr:uid="{00000000-0005-0000-0000-0000BB400000}"/>
    <cellStyle name="Normal 2 2 2 2 5 15 10" xfId="16572" xr:uid="{00000000-0005-0000-0000-0000BC400000}"/>
    <cellStyle name="Normal 2 2 2 2 5 15 11" xfId="16573" xr:uid="{00000000-0005-0000-0000-0000BD400000}"/>
    <cellStyle name="Normal 2 2 2 2 5 15 12" xfId="16574" xr:uid="{00000000-0005-0000-0000-0000BE400000}"/>
    <cellStyle name="Normal 2 2 2 2 5 15 13" xfId="16575" xr:uid="{00000000-0005-0000-0000-0000BF400000}"/>
    <cellStyle name="Normal 2 2 2 2 5 15 14" xfId="16576" xr:uid="{00000000-0005-0000-0000-0000C0400000}"/>
    <cellStyle name="Normal 2 2 2 2 5 15 2" xfId="16577" xr:uid="{00000000-0005-0000-0000-0000C1400000}"/>
    <cellStyle name="Normal 2 2 2 2 5 15 2 10" xfId="16578" xr:uid="{00000000-0005-0000-0000-0000C2400000}"/>
    <cellStyle name="Normal 2 2 2 2 5 15 2 2" xfId="16579" xr:uid="{00000000-0005-0000-0000-0000C3400000}"/>
    <cellStyle name="Normal 2 2 2 2 5 15 2 3" xfId="16580" xr:uid="{00000000-0005-0000-0000-0000C4400000}"/>
    <cellStyle name="Normal 2 2 2 2 5 15 2 4" xfId="16581" xr:uid="{00000000-0005-0000-0000-0000C5400000}"/>
    <cellStyle name="Normal 2 2 2 2 5 15 2 5" xfId="16582" xr:uid="{00000000-0005-0000-0000-0000C6400000}"/>
    <cellStyle name="Normal 2 2 2 2 5 15 2 6" xfId="16583" xr:uid="{00000000-0005-0000-0000-0000C7400000}"/>
    <cellStyle name="Normal 2 2 2 2 5 15 2 7" xfId="16584" xr:uid="{00000000-0005-0000-0000-0000C8400000}"/>
    <cellStyle name="Normal 2 2 2 2 5 15 2 8" xfId="16585" xr:uid="{00000000-0005-0000-0000-0000C9400000}"/>
    <cellStyle name="Normal 2 2 2 2 5 15 2 9" xfId="16586" xr:uid="{00000000-0005-0000-0000-0000CA400000}"/>
    <cellStyle name="Normal 2 2 2 2 5 15 3" xfId="16587" xr:uid="{00000000-0005-0000-0000-0000CB400000}"/>
    <cellStyle name="Normal 2 2 2 2 5 15 3 10" xfId="16588" xr:uid="{00000000-0005-0000-0000-0000CC400000}"/>
    <cellStyle name="Normal 2 2 2 2 5 15 3 2" xfId="16589" xr:uid="{00000000-0005-0000-0000-0000CD400000}"/>
    <cellStyle name="Normal 2 2 2 2 5 15 3 3" xfId="16590" xr:uid="{00000000-0005-0000-0000-0000CE400000}"/>
    <cellStyle name="Normal 2 2 2 2 5 15 3 4" xfId="16591" xr:uid="{00000000-0005-0000-0000-0000CF400000}"/>
    <cellStyle name="Normal 2 2 2 2 5 15 3 5" xfId="16592" xr:uid="{00000000-0005-0000-0000-0000D0400000}"/>
    <cellStyle name="Normal 2 2 2 2 5 15 3 6" xfId="16593" xr:uid="{00000000-0005-0000-0000-0000D1400000}"/>
    <cellStyle name="Normal 2 2 2 2 5 15 3 7" xfId="16594" xr:uid="{00000000-0005-0000-0000-0000D2400000}"/>
    <cellStyle name="Normal 2 2 2 2 5 15 3 8" xfId="16595" xr:uid="{00000000-0005-0000-0000-0000D3400000}"/>
    <cellStyle name="Normal 2 2 2 2 5 15 3 9" xfId="16596" xr:uid="{00000000-0005-0000-0000-0000D4400000}"/>
    <cellStyle name="Normal 2 2 2 2 5 15 4" xfId="16597" xr:uid="{00000000-0005-0000-0000-0000D5400000}"/>
    <cellStyle name="Normal 2 2 2 2 5 15 4 10" xfId="16598" xr:uid="{00000000-0005-0000-0000-0000D6400000}"/>
    <cellStyle name="Normal 2 2 2 2 5 15 4 2" xfId="16599" xr:uid="{00000000-0005-0000-0000-0000D7400000}"/>
    <cellStyle name="Normal 2 2 2 2 5 15 4 3" xfId="16600" xr:uid="{00000000-0005-0000-0000-0000D8400000}"/>
    <cellStyle name="Normal 2 2 2 2 5 15 4 4" xfId="16601" xr:uid="{00000000-0005-0000-0000-0000D9400000}"/>
    <cellStyle name="Normal 2 2 2 2 5 15 4 5" xfId="16602" xr:uid="{00000000-0005-0000-0000-0000DA400000}"/>
    <cellStyle name="Normal 2 2 2 2 5 15 4 6" xfId="16603" xr:uid="{00000000-0005-0000-0000-0000DB400000}"/>
    <cellStyle name="Normal 2 2 2 2 5 15 4 7" xfId="16604" xr:uid="{00000000-0005-0000-0000-0000DC400000}"/>
    <cellStyle name="Normal 2 2 2 2 5 15 4 8" xfId="16605" xr:uid="{00000000-0005-0000-0000-0000DD400000}"/>
    <cellStyle name="Normal 2 2 2 2 5 15 4 9" xfId="16606" xr:uid="{00000000-0005-0000-0000-0000DE400000}"/>
    <cellStyle name="Normal 2 2 2 2 5 15 5" xfId="16607" xr:uid="{00000000-0005-0000-0000-0000DF400000}"/>
    <cellStyle name="Normal 2 2 2 2 5 15 5 10" xfId="16608" xr:uid="{00000000-0005-0000-0000-0000E0400000}"/>
    <cellStyle name="Normal 2 2 2 2 5 15 5 2" xfId="16609" xr:uid="{00000000-0005-0000-0000-0000E1400000}"/>
    <cellStyle name="Normal 2 2 2 2 5 15 5 3" xfId="16610" xr:uid="{00000000-0005-0000-0000-0000E2400000}"/>
    <cellStyle name="Normal 2 2 2 2 5 15 5 4" xfId="16611" xr:uid="{00000000-0005-0000-0000-0000E3400000}"/>
    <cellStyle name="Normal 2 2 2 2 5 15 5 5" xfId="16612" xr:uid="{00000000-0005-0000-0000-0000E4400000}"/>
    <cellStyle name="Normal 2 2 2 2 5 15 5 6" xfId="16613" xr:uid="{00000000-0005-0000-0000-0000E5400000}"/>
    <cellStyle name="Normal 2 2 2 2 5 15 5 7" xfId="16614" xr:uid="{00000000-0005-0000-0000-0000E6400000}"/>
    <cellStyle name="Normal 2 2 2 2 5 15 5 8" xfId="16615" xr:uid="{00000000-0005-0000-0000-0000E7400000}"/>
    <cellStyle name="Normal 2 2 2 2 5 15 5 9" xfId="16616" xr:uid="{00000000-0005-0000-0000-0000E8400000}"/>
    <cellStyle name="Normal 2 2 2 2 5 15 6" xfId="16617" xr:uid="{00000000-0005-0000-0000-0000E9400000}"/>
    <cellStyle name="Normal 2 2 2 2 5 15 7" xfId="16618" xr:uid="{00000000-0005-0000-0000-0000EA400000}"/>
    <cellStyle name="Normal 2 2 2 2 5 15 8" xfId="16619" xr:uid="{00000000-0005-0000-0000-0000EB400000}"/>
    <cellStyle name="Normal 2 2 2 2 5 15 9" xfId="16620" xr:uid="{00000000-0005-0000-0000-0000EC400000}"/>
    <cellStyle name="Normal 2 2 2 2 5 16" xfId="16621" xr:uid="{00000000-0005-0000-0000-0000ED400000}"/>
    <cellStyle name="Normal 2 2 2 2 5 16 10" xfId="16622" xr:uid="{00000000-0005-0000-0000-0000EE400000}"/>
    <cellStyle name="Normal 2 2 2 2 5 16 11" xfId="16623" xr:uid="{00000000-0005-0000-0000-0000EF400000}"/>
    <cellStyle name="Normal 2 2 2 2 5 16 12" xfId="16624" xr:uid="{00000000-0005-0000-0000-0000F0400000}"/>
    <cellStyle name="Normal 2 2 2 2 5 16 13" xfId="16625" xr:uid="{00000000-0005-0000-0000-0000F1400000}"/>
    <cellStyle name="Normal 2 2 2 2 5 16 14" xfId="16626" xr:uid="{00000000-0005-0000-0000-0000F2400000}"/>
    <cellStyle name="Normal 2 2 2 2 5 16 2" xfId="16627" xr:uid="{00000000-0005-0000-0000-0000F3400000}"/>
    <cellStyle name="Normal 2 2 2 2 5 16 2 10" xfId="16628" xr:uid="{00000000-0005-0000-0000-0000F4400000}"/>
    <cellStyle name="Normal 2 2 2 2 5 16 2 2" xfId="16629" xr:uid="{00000000-0005-0000-0000-0000F5400000}"/>
    <cellStyle name="Normal 2 2 2 2 5 16 2 3" xfId="16630" xr:uid="{00000000-0005-0000-0000-0000F6400000}"/>
    <cellStyle name="Normal 2 2 2 2 5 16 2 4" xfId="16631" xr:uid="{00000000-0005-0000-0000-0000F7400000}"/>
    <cellStyle name="Normal 2 2 2 2 5 16 2 5" xfId="16632" xr:uid="{00000000-0005-0000-0000-0000F8400000}"/>
    <cellStyle name="Normal 2 2 2 2 5 16 2 6" xfId="16633" xr:uid="{00000000-0005-0000-0000-0000F9400000}"/>
    <cellStyle name="Normal 2 2 2 2 5 16 2 7" xfId="16634" xr:uid="{00000000-0005-0000-0000-0000FA400000}"/>
    <cellStyle name="Normal 2 2 2 2 5 16 2 8" xfId="16635" xr:uid="{00000000-0005-0000-0000-0000FB400000}"/>
    <cellStyle name="Normal 2 2 2 2 5 16 2 9" xfId="16636" xr:uid="{00000000-0005-0000-0000-0000FC400000}"/>
    <cellStyle name="Normal 2 2 2 2 5 16 3" xfId="16637" xr:uid="{00000000-0005-0000-0000-0000FD400000}"/>
    <cellStyle name="Normal 2 2 2 2 5 16 3 10" xfId="16638" xr:uid="{00000000-0005-0000-0000-0000FE400000}"/>
    <cellStyle name="Normal 2 2 2 2 5 16 3 2" xfId="16639" xr:uid="{00000000-0005-0000-0000-0000FF400000}"/>
    <cellStyle name="Normal 2 2 2 2 5 16 3 3" xfId="16640" xr:uid="{00000000-0005-0000-0000-000000410000}"/>
    <cellStyle name="Normal 2 2 2 2 5 16 3 4" xfId="16641" xr:uid="{00000000-0005-0000-0000-000001410000}"/>
    <cellStyle name="Normal 2 2 2 2 5 16 3 5" xfId="16642" xr:uid="{00000000-0005-0000-0000-000002410000}"/>
    <cellStyle name="Normal 2 2 2 2 5 16 3 6" xfId="16643" xr:uid="{00000000-0005-0000-0000-000003410000}"/>
    <cellStyle name="Normal 2 2 2 2 5 16 3 7" xfId="16644" xr:uid="{00000000-0005-0000-0000-000004410000}"/>
    <cellStyle name="Normal 2 2 2 2 5 16 3 8" xfId="16645" xr:uid="{00000000-0005-0000-0000-000005410000}"/>
    <cellStyle name="Normal 2 2 2 2 5 16 3 9" xfId="16646" xr:uid="{00000000-0005-0000-0000-000006410000}"/>
    <cellStyle name="Normal 2 2 2 2 5 16 4" xfId="16647" xr:uid="{00000000-0005-0000-0000-000007410000}"/>
    <cellStyle name="Normal 2 2 2 2 5 16 4 10" xfId="16648" xr:uid="{00000000-0005-0000-0000-000008410000}"/>
    <cellStyle name="Normal 2 2 2 2 5 16 4 2" xfId="16649" xr:uid="{00000000-0005-0000-0000-000009410000}"/>
    <cellStyle name="Normal 2 2 2 2 5 16 4 3" xfId="16650" xr:uid="{00000000-0005-0000-0000-00000A410000}"/>
    <cellStyle name="Normal 2 2 2 2 5 16 4 4" xfId="16651" xr:uid="{00000000-0005-0000-0000-00000B410000}"/>
    <cellStyle name="Normal 2 2 2 2 5 16 4 5" xfId="16652" xr:uid="{00000000-0005-0000-0000-00000C410000}"/>
    <cellStyle name="Normal 2 2 2 2 5 16 4 6" xfId="16653" xr:uid="{00000000-0005-0000-0000-00000D410000}"/>
    <cellStyle name="Normal 2 2 2 2 5 16 4 7" xfId="16654" xr:uid="{00000000-0005-0000-0000-00000E410000}"/>
    <cellStyle name="Normal 2 2 2 2 5 16 4 8" xfId="16655" xr:uid="{00000000-0005-0000-0000-00000F410000}"/>
    <cellStyle name="Normal 2 2 2 2 5 16 4 9" xfId="16656" xr:uid="{00000000-0005-0000-0000-000010410000}"/>
    <cellStyle name="Normal 2 2 2 2 5 16 5" xfId="16657" xr:uid="{00000000-0005-0000-0000-000011410000}"/>
    <cellStyle name="Normal 2 2 2 2 5 16 5 10" xfId="16658" xr:uid="{00000000-0005-0000-0000-000012410000}"/>
    <cellStyle name="Normal 2 2 2 2 5 16 5 2" xfId="16659" xr:uid="{00000000-0005-0000-0000-000013410000}"/>
    <cellStyle name="Normal 2 2 2 2 5 16 5 3" xfId="16660" xr:uid="{00000000-0005-0000-0000-000014410000}"/>
    <cellStyle name="Normal 2 2 2 2 5 16 5 4" xfId="16661" xr:uid="{00000000-0005-0000-0000-000015410000}"/>
    <cellStyle name="Normal 2 2 2 2 5 16 5 5" xfId="16662" xr:uid="{00000000-0005-0000-0000-000016410000}"/>
    <cellStyle name="Normal 2 2 2 2 5 16 5 6" xfId="16663" xr:uid="{00000000-0005-0000-0000-000017410000}"/>
    <cellStyle name="Normal 2 2 2 2 5 16 5 7" xfId="16664" xr:uid="{00000000-0005-0000-0000-000018410000}"/>
    <cellStyle name="Normal 2 2 2 2 5 16 5 8" xfId="16665" xr:uid="{00000000-0005-0000-0000-000019410000}"/>
    <cellStyle name="Normal 2 2 2 2 5 16 5 9" xfId="16666" xr:uid="{00000000-0005-0000-0000-00001A410000}"/>
    <cellStyle name="Normal 2 2 2 2 5 16 6" xfId="16667" xr:uid="{00000000-0005-0000-0000-00001B410000}"/>
    <cellStyle name="Normal 2 2 2 2 5 16 7" xfId="16668" xr:uid="{00000000-0005-0000-0000-00001C410000}"/>
    <cellStyle name="Normal 2 2 2 2 5 16 8" xfId="16669" xr:uid="{00000000-0005-0000-0000-00001D410000}"/>
    <cellStyle name="Normal 2 2 2 2 5 16 9" xfId="16670" xr:uid="{00000000-0005-0000-0000-00001E410000}"/>
    <cellStyle name="Normal 2 2 2 2 5 17" xfId="16671" xr:uid="{00000000-0005-0000-0000-00001F410000}"/>
    <cellStyle name="Normal 2 2 2 2 5 17 10" xfId="16672" xr:uid="{00000000-0005-0000-0000-000020410000}"/>
    <cellStyle name="Normal 2 2 2 2 5 17 11" xfId="16673" xr:uid="{00000000-0005-0000-0000-000021410000}"/>
    <cellStyle name="Normal 2 2 2 2 5 17 12" xfId="16674" xr:uid="{00000000-0005-0000-0000-000022410000}"/>
    <cellStyle name="Normal 2 2 2 2 5 17 13" xfId="16675" xr:uid="{00000000-0005-0000-0000-000023410000}"/>
    <cellStyle name="Normal 2 2 2 2 5 17 14" xfId="16676" xr:uid="{00000000-0005-0000-0000-000024410000}"/>
    <cellStyle name="Normal 2 2 2 2 5 17 2" xfId="16677" xr:uid="{00000000-0005-0000-0000-000025410000}"/>
    <cellStyle name="Normal 2 2 2 2 5 17 2 10" xfId="16678" xr:uid="{00000000-0005-0000-0000-000026410000}"/>
    <cellStyle name="Normal 2 2 2 2 5 17 2 2" xfId="16679" xr:uid="{00000000-0005-0000-0000-000027410000}"/>
    <cellStyle name="Normal 2 2 2 2 5 17 2 3" xfId="16680" xr:uid="{00000000-0005-0000-0000-000028410000}"/>
    <cellStyle name="Normal 2 2 2 2 5 17 2 4" xfId="16681" xr:uid="{00000000-0005-0000-0000-000029410000}"/>
    <cellStyle name="Normal 2 2 2 2 5 17 2 5" xfId="16682" xr:uid="{00000000-0005-0000-0000-00002A410000}"/>
    <cellStyle name="Normal 2 2 2 2 5 17 2 6" xfId="16683" xr:uid="{00000000-0005-0000-0000-00002B410000}"/>
    <cellStyle name="Normal 2 2 2 2 5 17 2 7" xfId="16684" xr:uid="{00000000-0005-0000-0000-00002C410000}"/>
    <cellStyle name="Normal 2 2 2 2 5 17 2 8" xfId="16685" xr:uid="{00000000-0005-0000-0000-00002D410000}"/>
    <cellStyle name="Normal 2 2 2 2 5 17 2 9" xfId="16686" xr:uid="{00000000-0005-0000-0000-00002E410000}"/>
    <cellStyle name="Normal 2 2 2 2 5 17 3" xfId="16687" xr:uid="{00000000-0005-0000-0000-00002F410000}"/>
    <cellStyle name="Normal 2 2 2 2 5 17 3 10" xfId="16688" xr:uid="{00000000-0005-0000-0000-000030410000}"/>
    <cellStyle name="Normal 2 2 2 2 5 17 3 2" xfId="16689" xr:uid="{00000000-0005-0000-0000-000031410000}"/>
    <cellStyle name="Normal 2 2 2 2 5 17 3 3" xfId="16690" xr:uid="{00000000-0005-0000-0000-000032410000}"/>
    <cellStyle name="Normal 2 2 2 2 5 17 3 4" xfId="16691" xr:uid="{00000000-0005-0000-0000-000033410000}"/>
    <cellStyle name="Normal 2 2 2 2 5 17 3 5" xfId="16692" xr:uid="{00000000-0005-0000-0000-000034410000}"/>
    <cellStyle name="Normal 2 2 2 2 5 17 3 6" xfId="16693" xr:uid="{00000000-0005-0000-0000-000035410000}"/>
    <cellStyle name="Normal 2 2 2 2 5 17 3 7" xfId="16694" xr:uid="{00000000-0005-0000-0000-000036410000}"/>
    <cellStyle name="Normal 2 2 2 2 5 17 3 8" xfId="16695" xr:uid="{00000000-0005-0000-0000-000037410000}"/>
    <cellStyle name="Normal 2 2 2 2 5 17 3 9" xfId="16696" xr:uid="{00000000-0005-0000-0000-000038410000}"/>
    <cellStyle name="Normal 2 2 2 2 5 17 4" xfId="16697" xr:uid="{00000000-0005-0000-0000-000039410000}"/>
    <cellStyle name="Normal 2 2 2 2 5 17 4 10" xfId="16698" xr:uid="{00000000-0005-0000-0000-00003A410000}"/>
    <cellStyle name="Normal 2 2 2 2 5 17 4 2" xfId="16699" xr:uid="{00000000-0005-0000-0000-00003B410000}"/>
    <cellStyle name="Normal 2 2 2 2 5 17 4 3" xfId="16700" xr:uid="{00000000-0005-0000-0000-00003C410000}"/>
    <cellStyle name="Normal 2 2 2 2 5 17 4 4" xfId="16701" xr:uid="{00000000-0005-0000-0000-00003D410000}"/>
    <cellStyle name="Normal 2 2 2 2 5 17 4 5" xfId="16702" xr:uid="{00000000-0005-0000-0000-00003E410000}"/>
    <cellStyle name="Normal 2 2 2 2 5 17 4 6" xfId="16703" xr:uid="{00000000-0005-0000-0000-00003F410000}"/>
    <cellStyle name="Normal 2 2 2 2 5 17 4 7" xfId="16704" xr:uid="{00000000-0005-0000-0000-000040410000}"/>
    <cellStyle name="Normal 2 2 2 2 5 17 4 8" xfId="16705" xr:uid="{00000000-0005-0000-0000-000041410000}"/>
    <cellStyle name="Normal 2 2 2 2 5 17 4 9" xfId="16706" xr:uid="{00000000-0005-0000-0000-000042410000}"/>
    <cellStyle name="Normal 2 2 2 2 5 17 5" xfId="16707" xr:uid="{00000000-0005-0000-0000-000043410000}"/>
    <cellStyle name="Normal 2 2 2 2 5 17 5 10" xfId="16708" xr:uid="{00000000-0005-0000-0000-000044410000}"/>
    <cellStyle name="Normal 2 2 2 2 5 17 5 2" xfId="16709" xr:uid="{00000000-0005-0000-0000-000045410000}"/>
    <cellStyle name="Normal 2 2 2 2 5 17 5 3" xfId="16710" xr:uid="{00000000-0005-0000-0000-000046410000}"/>
    <cellStyle name="Normal 2 2 2 2 5 17 5 4" xfId="16711" xr:uid="{00000000-0005-0000-0000-000047410000}"/>
    <cellStyle name="Normal 2 2 2 2 5 17 5 5" xfId="16712" xr:uid="{00000000-0005-0000-0000-000048410000}"/>
    <cellStyle name="Normal 2 2 2 2 5 17 5 6" xfId="16713" xr:uid="{00000000-0005-0000-0000-000049410000}"/>
    <cellStyle name="Normal 2 2 2 2 5 17 5 7" xfId="16714" xr:uid="{00000000-0005-0000-0000-00004A410000}"/>
    <cellStyle name="Normal 2 2 2 2 5 17 5 8" xfId="16715" xr:uid="{00000000-0005-0000-0000-00004B410000}"/>
    <cellStyle name="Normal 2 2 2 2 5 17 5 9" xfId="16716" xr:uid="{00000000-0005-0000-0000-00004C410000}"/>
    <cellStyle name="Normal 2 2 2 2 5 17 6" xfId="16717" xr:uid="{00000000-0005-0000-0000-00004D410000}"/>
    <cellStyle name="Normal 2 2 2 2 5 17 7" xfId="16718" xr:uid="{00000000-0005-0000-0000-00004E410000}"/>
    <cellStyle name="Normal 2 2 2 2 5 17 8" xfId="16719" xr:uid="{00000000-0005-0000-0000-00004F410000}"/>
    <cellStyle name="Normal 2 2 2 2 5 17 9" xfId="16720" xr:uid="{00000000-0005-0000-0000-000050410000}"/>
    <cellStyle name="Normal 2 2 2 2 5 18" xfId="16721" xr:uid="{00000000-0005-0000-0000-000051410000}"/>
    <cellStyle name="Normal 2 2 2 2 5 18 10" xfId="16722" xr:uid="{00000000-0005-0000-0000-000052410000}"/>
    <cellStyle name="Normal 2 2 2 2 5 18 11" xfId="16723" xr:uid="{00000000-0005-0000-0000-000053410000}"/>
    <cellStyle name="Normal 2 2 2 2 5 18 12" xfId="16724" xr:uid="{00000000-0005-0000-0000-000054410000}"/>
    <cellStyle name="Normal 2 2 2 2 5 18 13" xfId="16725" xr:uid="{00000000-0005-0000-0000-000055410000}"/>
    <cellStyle name="Normal 2 2 2 2 5 18 14" xfId="16726" xr:uid="{00000000-0005-0000-0000-000056410000}"/>
    <cellStyle name="Normal 2 2 2 2 5 18 2" xfId="16727" xr:uid="{00000000-0005-0000-0000-000057410000}"/>
    <cellStyle name="Normal 2 2 2 2 5 18 2 10" xfId="16728" xr:uid="{00000000-0005-0000-0000-000058410000}"/>
    <cellStyle name="Normal 2 2 2 2 5 18 2 2" xfId="16729" xr:uid="{00000000-0005-0000-0000-000059410000}"/>
    <cellStyle name="Normal 2 2 2 2 5 18 2 3" xfId="16730" xr:uid="{00000000-0005-0000-0000-00005A410000}"/>
    <cellStyle name="Normal 2 2 2 2 5 18 2 4" xfId="16731" xr:uid="{00000000-0005-0000-0000-00005B410000}"/>
    <cellStyle name="Normal 2 2 2 2 5 18 2 5" xfId="16732" xr:uid="{00000000-0005-0000-0000-00005C410000}"/>
    <cellStyle name="Normal 2 2 2 2 5 18 2 6" xfId="16733" xr:uid="{00000000-0005-0000-0000-00005D410000}"/>
    <cellStyle name="Normal 2 2 2 2 5 18 2 7" xfId="16734" xr:uid="{00000000-0005-0000-0000-00005E410000}"/>
    <cellStyle name="Normal 2 2 2 2 5 18 2 8" xfId="16735" xr:uid="{00000000-0005-0000-0000-00005F410000}"/>
    <cellStyle name="Normal 2 2 2 2 5 18 2 9" xfId="16736" xr:uid="{00000000-0005-0000-0000-000060410000}"/>
    <cellStyle name="Normal 2 2 2 2 5 18 3" xfId="16737" xr:uid="{00000000-0005-0000-0000-000061410000}"/>
    <cellStyle name="Normal 2 2 2 2 5 18 3 10" xfId="16738" xr:uid="{00000000-0005-0000-0000-000062410000}"/>
    <cellStyle name="Normal 2 2 2 2 5 18 3 2" xfId="16739" xr:uid="{00000000-0005-0000-0000-000063410000}"/>
    <cellStyle name="Normal 2 2 2 2 5 18 3 3" xfId="16740" xr:uid="{00000000-0005-0000-0000-000064410000}"/>
    <cellStyle name="Normal 2 2 2 2 5 18 3 4" xfId="16741" xr:uid="{00000000-0005-0000-0000-000065410000}"/>
    <cellStyle name="Normal 2 2 2 2 5 18 3 5" xfId="16742" xr:uid="{00000000-0005-0000-0000-000066410000}"/>
    <cellStyle name="Normal 2 2 2 2 5 18 3 6" xfId="16743" xr:uid="{00000000-0005-0000-0000-000067410000}"/>
    <cellStyle name="Normal 2 2 2 2 5 18 3 7" xfId="16744" xr:uid="{00000000-0005-0000-0000-000068410000}"/>
    <cellStyle name="Normal 2 2 2 2 5 18 3 8" xfId="16745" xr:uid="{00000000-0005-0000-0000-000069410000}"/>
    <cellStyle name="Normal 2 2 2 2 5 18 3 9" xfId="16746" xr:uid="{00000000-0005-0000-0000-00006A410000}"/>
    <cellStyle name="Normal 2 2 2 2 5 18 4" xfId="16747" xr:uid="{00000000-0005-0000-0000-00006B410000}"/>
    <cellStyle name="Normal 2 2 2 2 5 18 4 10" xfId="16748" xr:uid="{00000000-0005-0000-0000-00006C410000}"/>
    <cellStyle name="Normal 2 2 2 2 5 18 4 2" xfId="16749" xr:uid="{00000000-0005-0000-0000-00006D410000}"/>
    <cellStyle name="Normal 2 2 2 2 5 18 4 3" xfId="16750" xr:uid="{00000000-0005-0000-0000-00006E410000}"/>
    <cellStyle name="Normal 2 2 2 2 5 18 4 4" xfId="16751" xr:uid="{00000000-0005-0000-0000-00006F410000}"/>
    <cellStyle name="Normal 2 2 2 2 5 18 4 5" xfId="16752" xr:uid="{00000000-0005-0000-0000-000070410000}"/>
    <cellStyle name="Normal 2 2 2 2 5 18 4 6" xfId="16753" xr:uid="{00000000-0005-0000-0000-000071410000}"/>
    <cellStyle name="Normal 2 2 2 2 5 18 4 7" xfId="16754" xr:uid="{00000000-0005-0000-0000-000072410000}"/>
    <cellStyle name="Normal 2 2 2 2 5 18 4 8" xfId="16755" xr:uid="{00000000-0005-0000-0000-000073410000}"/>
    <cellStyle name="Normal 2 2 2 2 5 18 4 9" xfId="16756" xr:uid="{00000000-0005-0000-0000-000074410000}"/>
    <cellStyle name="Normal 2 2 2 2 5 18 5" xfId="16757" xr:uid="{00000000-0005-0000-0000-000075410000}"/>
    <cellStyle name="Normal 2 2 2 2 5 18 5 10" xfId="16758" xr:uid="{00000000-0005-0000-0000-000076410000}"/>
    <cellStyle name="Normal 2 2 2 2 5 18 5 2" xfId="16759" xr:uid="{00000000-0005-0000-0000-000077410000}"/>
    <cellStyle name="Normal 2 2 2 2 5 18 5 3" xfId="16760" xr:uid="{00000000-0005-0000-0000-000078410000}"/>
    <cellStyle name="Normal 2 2 2 2 5 18 5 4" xfId="16761" xr:uid="{00000000-0005-0000-0000-000079410000}"/>
    <cellStyle name="Normal 2 2 2 2 5 18 5 5" xfId="16762" xr:uid="{00000000-0005-0000-0000-00007A410000}"/>
    <cellStyle name="Normal 2 2 2 2 5 18 5 6" xfId="16763" xr:uid="{00000000-0005-0000-0000-00007B410000}"/>
    <cellStyle name="Normal 2 2 2 2 5 18 5 7" xfId="16764" xr:uid="{00000000-0005-0000-0000-00007C410000}"/>
    <cellStyle name="Normal 2 2 2 2 5 18 5 8" xfId="16765" xr:uid="{00000000-0005-0000-0000-00007D410000}"/>
    <cellStyle name="Normal 2 2 2 2 5 18 5 9" xfId="16766" xr:uid="{00000000-0005-0000-0000-00007E410000}"/>
    <cellStyle name="Normal 2 2 2 2 5 18 6" xfId="16767" xr:uid="{00000000-0005-0000-0000-00007F410000}"/>
    <cellStyle name="Normal 2 2 2 2 5 18 7" xfId="16768" xr:uid="{00000000-0005-0000-0000-000080410000}"/>
    <cellStyle name="Normal 2 2 2 2 5 18 8" xfId="16769" xr:uid="{00000000-0005-0000-0000-000081410000}"/>
    <cellStyle name="Normal 2 2 2 2 5 18 9" xfId="16770" xr:uid="{00000000-0005-0000-0000-000082410000}"/>
    <cellStyle name="Normal 2 2 2 2 5 19" xfId="16771" xr:uid="{00000000-0005-0000-0000-000083410000}"/>
    <cellStyle name="Normal 2 2 2 2 5 19 10" xfId="16772" xr:uid="{00000000-0005-0000-0000-000084410000}"/>
    <cellStyle name="Normal 2 2 2 2 5 19 11" xfId="16773" xr:uid="{00000000-0005-0000-0000-000085410000}"/>
    <cellStyle name="Normal 2 2 2 2 5 19 12" xfId="16774" xr:uid="{00000000-0005-0000-0000-000086410000}"/>
    <cellStyle name="Normal 2 2 2 2 5 19 13" xfId="16775" xr:uid="{00000000-0005-0000-0000-000087410000}"/>
    <cellStyle name="Normal 2 2 2 2 5 19 14" xfId="16776" xr:uid="{00000000-0005-0000-0000-000088410000}"/>
    <cellStyle name="Normal 2 2 2 2 5 19 2" xfId="16777" xr:uid="{00000000-0005-0000-0000-000089410000}"/>
    <cellStyle name="Normal 2 2 2 2 5 19 2 10" xfId="16778" xr:uid="{00000000-0005-0000-0000-00008A410000}"/>
    <cellStyle name="Normal 2 2 2 2 5 19 2 2" xfId="16779" xr:uid="{00000000-0005-0000-0000-00008B410000}"/>
    <cellStyle name="Normal 2 2 2 2 5 19 2 3" xfId="16780" xr:uid="{00000000-0005-0000-0000-00008C410000}"/>
    <cellStyle name="Normal 2 2 2 2 5 19 2 4" xfId="16781" xr:uid="{00000000-0005-0000-0000-00008D410000}"/>
    <cellStyle name="Normal 2 2 2 2 5 19 2 5" xfId="16782" xr:uid="{00000000-0005-0000-0000-00008E410000}"/>
    <cellStyle name="Normal 2 2 2 2 5 19 2 6" xfId="16783" xr:uid="{00000000-0005-0000-0000-00008F410000}"/>
    <cellStyle name="Normal 2 2 2 2 5 19 2 7" xfId="16784" xr:uid="{00000000-0005-0000-0000-000090410000}"/>
    <cellStyle name="Normal 2 2 2 2 5 19 2 8" xfId="16785" xr:uid="{00000000-0005-0000-0000-000091410000}"/>
    <cellStyle name="Normal 2 2 2 2 5 19 2 9" xfId="16786" xr:uid="{00000000-0005-0000-0000-000092410000}"/>
    <cellStyle name="Normal 2 2 2 2 5 19 3" xfId="16787" xr:uid="{00000000-0005-0000-0000-000093410000}"/>
    <cellStyle name="Normal 2 2 2 2 5 19 3 10" xfId="16788" xr:uid="{00000000-0005-0000-0000-000094410000}"/>
    <cellStyle name="Normal 2 2 2 2 5 19 3 2" xfId="16789" xr:uid="{00000000-0005-0000-0000-000095410000}"/>
    <cellStyle name="Normal 2 2 2 2 5 19 3 3" xfId="16790" xr:uid="{00000000-0005-0000-0000-000096410000}"/>
    <cellStyle name="Normal 2 2 2 2 5 19 3 4" xfId="16791" xr:uid="{00000000-0005-0000-0000-000097410000}"/>
    <cellStyle name="Normal 2 2 2 2 5 19 3 5" xfId="16792" xr:uid="{00000000-0005-0000-0000-000098410000}"/>
    <cellStyle name="Normal 2 2 2 2 5 19 3 6" xfId="16793" xr:uid="{00000000-0005-0000-0000-000099410000}"/>
    <cellStyle name="Normal 2 2 2 2 5 19 3 7" xfId="16794" xr:uid="{00000000-0005-0000-0000-00009A410000}"/>
    <cellStyle name="Normal 2 2 2 2 5 19 3 8" xfId="16795" xr:uid="{00000000-0005-0000-0000-00009B410000}"/>
    <cellStyle name="Normal 2 2 2 2 5 19 3 9" xfId="16796" xr:uid="{00000000-0005-0000-0000-00009C410000}"/>
    <cellStyle name="Normal 2 2 2 2 5 19 4" xfId="16797" xr:uid="{00000000-0005-0000-0000-00009D410000}"/>
    <cellStyle name="Normal 2 2 2 2 5 19 4 10" xfId="16798" xr:uid="{00000000-0005-0000-0000-00009E410000}"/>
    <cellStyle name="Normal 2 2 2 2 5 19 4 2" xfId="16799" xr:uid="{00000000-0005-0000-0000-00009F410000}"/>
    <cellStyle name="Normal 2 2 2 2 5 19 4 3" xfId="16800" xr:uid="{00000000-0005-0000-0000-0000A0410000}"/>
    <cellStyle name="Normal 2 2 2 2 5 19 4 4" xfId="16801" xr:uid="{00000000-0005-0000-0000-0000A1410000}"/>
    <cellStyle name="Normal 2 2 2 2 5 19 4 5" xfId="16802" xr:uid="{00000000-0005-0000-0000-0000A2410000}"/>
    <cellStyle name="Normal 2 2 2 2 5 19 4 6" xfId="16803" xr:uid="{00000000-0005-0000-0000-0000A3410000}"/>
    <cellStyle name="Normal 2 2 2 2 5 19 4 7" xfId="16804" xr:uid="{00000000-0005-0000-0000-0000A4410000}"/>
    <cellStyle name="Normal 2 2 2 2 5 19 4 8" xfId="16805" xr:uid="{00000000-0005-0000-0000-0000A5410000}"/>
    <cellStyle name="Normal 2 2 2 2 5 19 4 9" xfId="16806" xr:uid="{00000000-0005-0000-0000-0000A6410000}"/>
    <cellStyle name="Normal 2 2 2 2 5 19 5" xfId="16807" xr:uid="{00000000-0005-0000-0000-0000A7410000}"/>
    <cellStyle name="Normal 2 2 2 2 5 19 5 10" xfId="16808" xr:uid="{00000000-0005-0000-0000-0000A8410000}"/>
    <cellStyle name="Normal 2 2 2 2 5 19 5 2" xfId="16809" xr:uid="{00000000-0005-0000-0000-0000A9410000}"/>
    <cellStyle name="Normal 2 2 2 2 5 19 5 3" xfId="16810" xr:uid="{00000000-0005-0000-0000-0000AA410000}"/>
    <cellStyle name="Normal 2 2 2 2 5 19 5 4" xfId="16811" xr:uid="{00000000-0005-0000-0000-0000AB410000}"/>
    <cellStyle name="Normal 2 2 2 2 5 19 5 5" xfId="16812" xr:uid="{00000000-0005-0000-0000-0000AC410000}"/>
    <cellStyle name="Normal 2 2 2 2 5 19 5 6" xfId="16813" xr:uid="{00000000-0005-0000-0000-0000AD410000}"/>
    <cellStyle name="Normal 2 2 2 2 5 19 5 7" xfId="16814" xr:uid="{00000000-0005-0000-0000-0000AE410000}"/>
    <cellStyle name="Normal 2 2 2 2 5 19 5 8" xfId="16815" xr:uid="{00000000-0005-0000-0000-0000AF410000}"/>
    <cellStyle name="Normal 2 2 2 2 5 19 5 9" xfId="16816" xr:uid="{00000000-0005-0000-0000-0000B0410000}"/>
    <cellStyle name="Normal 2 2 2 2 5 19 6" xfId="16817" xr:uid="{00000000-0005-0000-0000-0000B1410000}"/>
    <cellStyle name="Normal 2 2 2 2 5 19 7" xfId="16818" xr:uid="{00000000-0005-0000-0000-0000B2410000}"/>
    <cellStyle name="Normal 2 2 2 2 5 19 8" xfId="16819" xr:uid="{00000000-0005-0000-0000-0000B3410000}"/>
    <cellStyle name="Normal 2 2 2 2 5 19 9" xfId="16820" xr:uid="{00000000-0005-0000-0000-0000B4410000}"/>
    <cellStyle name="Normal 2 2 2 2 5 2" xfId="16821" xr:uid="{00000000-0005-0000-0000-0000B5410000}"/>
    <cellStyle name="Normal 2 2 2 2 5 2 10" xfId="16822" xr:uid="{00000000-0005-0000-0000-0000B6410000}"/>
    <cellStyle name="Normal 2 2 2 2 5 2 11" xfId="16823" xr:uid="{00000000-0005-0000-0000-0000B7410000}"/>
    <cellStyle name="Normal 2 2 2 2 5 2 12" xfId="16824" xr:uid="{00000000-0005-0000-0000-0000B8410000}"/>
    <cellStyle name="Normal 2 2 2 2 5 2 13" xfId="16825" xr:uid="{00000000-0005-0000-0000-0000B9410000}"/>
    <cellStyle name="Normal 2 2 2 2 5 2 14" xfId="16826" xr:uid="{00000000-0005-0000-0000-0000BA410000}"/>
    <cellStyle name="Normal 2 2 2 2 5 2 15" xfId="16827" xr:uid="{00000000-0005-0000-0000-0000BB410000}"/>
    <cellStyle name="Normal 2 2 2 2 5 2 16" xfId="16828" xr:uid="{00000000-0005-0000-0000-0000BC410000}"/>
    <cellStyle name="Normal 2 2 2 2 5 2 17" xfId="16829" xr:uid="{00000000-0005-0000-0000-0000BD410000}"/>
    <cellStyle name="Normal 2 2 2 2 5 2 18" xfId="16830" xr:uid="{00000000-0005-0000-0000-0000BE410000}"/>
    <cellStyle name="Normal 2 2 2 2 5 2 19" xfId="16831" xr:uid="{00000000-0005-0000-0000-0000BF410000}"/>
    <cellStyle name="Normal 2 2 2 2 5 2 2" xfId="16832" xr:uid="{00000000-0005-0000-0000-0000C0410000}"/>
    <cellStyle name="Normal 2 2 2 2 5 2 20" xfId="16833" xr:uid="{00000000-0005-0000-0000-0000C1410000}"/>
    <cellStyle name="Normal 2 2 2 2 5 2 21" xfId="16834" xr:uid="{00000000-0005-0000-0000-0000C2410000}"/>
    <cellStyle name="Normal 2 2 2 2 5 2 21 10" xfId="16835" xr:uid="{00000000-0005-0000-0000-0000C3410000}"/>
    <cellStyle name="Normal 2 2 2 2 5 2 21 2" xfId="16836" xr:uid="{00000000-0005-0000-0000-0000C4410000}"/>
    <cellStyle name="Normal 2 2 2 2 5 2 21 3" xfId="16837" xr:uid="{00000000-0005-0000-0000-0000C5410000}"/>
    <cellStyle name="Normal 2 2 2 2 5 2 21 4" xfId="16838" xr:uid="{00000000-0005-0000-0000-0000C6410000}"/>
    <cellStyle name="Normal 2 2 2 2 5 2 21 5" xfId="16839" xr:uid="{00000000-0005-0000-0000-0000C7410000}"/>
    <cellStyle name="Normal 2 2 2 2 5 2 21 6" xfId="16840" xr:uid="{00000000-0005-0000-0000-0000C8410000}"/>
    <cellStyle name="Normal 2 2 2 2 5 2 21 7" xfId="16841" xr:uid="{00000000-0005-0000-0000-0000C9410000}"/>
    <cellStyle name="Normal 2 2 2 2 5 2 21 8" xfId="16842" xr:uid="{00000000-0005-0000-0000-0000CA410000}"/>
    <cellStyle name="Normal 2 2 2 2 5 2 21 9" xfId="16843" xr:uid="{00000000-0005-0000-0000-0000CB410000}"/>
    <cellStyle name="Normal 2 2 2 2 5 2 22" xfId="16844" xr:uid="{00000000-0005-0000-0000-0000CC410000}"/>
    <cellStyle name="Normal 2 2 2 2 5 2 22 10" xfId="16845" xr:uid="{00000000-0005-0000-0000-0000CD410000}"/>
    <cellStyle name="Normal 2 2 2 2 5 2 22 2" xfId="16846" xr:uid="{00000000-0005-0000-0000-0000CE410000}"/>
    <cellStyle name="Normal 2 2 2 2 5 2 22 3" xfId="16847" xr:uid="{00000000-0005-0000-0000-0000CF410000}"/>
    <cellStyle name="Normal 2 2 2 2 5 2 22 4" xfId="16848" xr:uid="{00000000-0005-0000-0000-0000D0410000}"/>
    <cellStyle name="Normal 2 2 2 2 5 2 22 5" xfId="16849" xr:uid="{00000000-0005-0000-0000-0000D1410000}"/>
    <cellStyle name="Normal 2 2 2 2 5 2 22 6" xfId="16850" xr:uid="{00000000-0005-0000-0000-0000D2410000}"/>
    <cellStyle name="Normal 2 2 2 2 5 2 22 7" xfId="16851" xr:uid="{00000000-0005-0000-0000-0000D3410000}"/>
    <cellStyle name="Normal 2 2 2 2 5 2 22 8" xfId="16852" xr:uid="{00000000-0005-0000-0000-0000D4410000}"/>
    <cellStyle name="Normal 2 2 2 2 5 2 22 9" xfId="16853" xr:uid="{00000000-0005-0000-0000-0000D5410000}"/>
    <cellStyle name="Normal 2 2 2 2 5 2 23" xfId="16854" xr:uid="{00000000-0005-0000-0000-0000D6410000}"/>
    <cellStyle name="Normal 2 2 2 2 5 2 23 10" xfId="16855" xr:uid="{00000000-0005-0000-0000-0000D7410000}"/>
    <cellStyle name="Normal 2 2 2 2 5 2 23 2" xfId="16856" xr:uid="{00000000-0005-0000-0000-0000D8410000}"/>
    <cellStyle name="Normal 2 2 2 2 5 2 23 3" xfId="16857" xr:uid="{00000000-0005-0000-0000-0000D9410000}"/>
    <cellStyle name="Normal 2 2 2 2 5 2 23 4" xfId="16858" xr:uid="{00000000-0005-0000-0000-0000DA410000}"/>
    <cellStyle name="Normal 2 2 2 2 5 2 23 5" xfId="16859" xr:uid="{00000000-0005-0000-0000-0000DB410000}"/>
    <cellStyle name="Normal 2 2 2 2 5 2 23 6" xfId="16860" xr:uid="{00000000-0005-0000-0000-0000DC410000}"/>
    <cellStyle name="Normal 2 2 2 2 5 2 23 7" xfId="16861" xr:uid="{00000000-0005-0000-0000-0000DD410000}"/>
    <cellStyle name="Normal 2 2 2 2 5 2 23 8" xfId="16862" xr:uid="{00000000-0005-0000-0000-0000DE410000}"/>
    <cellStyle name="Normal 2 2 2 2 5 2 23 9" xfId="16863" xr:uid="{00000000-0005-0000-0000-0000DF410000}"/>
    <cellStyle name="Normal 2 2 2 2 5 2 24" xfId="16864" xr:uid="{00000000-0005-0000-0000-0000E0410000}"/>
    <cellStyle name="Normal 2 2 2 2 5 2 24 10" xfId="16865" xr:uid="{00000000-0005-0000-0000-0000E1410000}"/>
    <cellStyle name="Normal 2 2 2 2 5 2 24 2" xfId="16866" xr:uid="{00000000-0005-0000-0000-0000E2410000}"/>
    <cellStyle name="Normal 2 2 2 2 5 2 24 3" xfId="16867" xr:uid="{00000000-0005-0000-0000-0000E3410000}"/>
    <cellStyle name="Normal 2 2 2 2 5 2 24 4" xfId="16868" xr:uid="{00000000-0005-0000-0000-0000E4410000}"/>
    <cellStyle name="Normal 2 2 2 2 5 2 24 5" xfId="16869" xr:uid="{00000000-0005-0000-0000-0000E5410000}"/>
    <cellStyle name="Normal 2 2 2 2 5 2 24 6" xfId="16870" xr:uid="{00000000-0005-0000-0000-0000E6410000}"/>
    <cellStyle name="Normal 2 2 2 2 5 2 24 7" xfId="16871" xr:uid="{00000000-0005-0000-0000-0000E7410000}"/>
    <cellStyle name="Normal 2 2 2 2 5 2 24 8" xfId="16872" xr:uid="{00000000-0005-0000-0000-0000E8410000}"/>
    <cellStyle name="Normal 2 2 2 2 5 2 24 9" xfId="16873" xr:uid="{00000000-0005-0000-0000-0000E9410000}"/>
    <cellStyle name="Normal 2 2 2 2 5 2 25" xfId="16874" xr:uid="{00000000-0005-0000-0000-0000EA410000}"/>
    <cellStyle name="Normal 2 2 2 2 5 2 26" xfId="16875" xr:uid="{00000000-0005-0000-0000-0000EB410000}"/>
    <cellStyle name="Normal 2 2 2 2 5 2 27" xfId="16876" xr:uid="{00000000-0005-0000-0000-0000EC410000}"/>
    <cellStyle name="Normal 2 2 2 2 5 2 28" xfId="16877" xr:uid="{00000000-0005-0000-0000-0000ED410000}"/>
    <cellStyle name="Normal 2 2 2 2 5 2 29" xfId="16878" xr:uid="{00000000-0005-0000-0000-0000EE410000}"/>
    <cellStyle name="Normal 2 2 2 2 5 2 3" xfId="16879" xr:uid="{00000000-0005-0000-0000-0000EF410000}"/>
    <cellStyle name="Normal 2 2 2 2 5 2 30" xfId="16880" xr:uid="{00000000-0005-0000-0000-0000F0410000}"/>
    <cellStyle name="Normal 2 2 2 2 5 2 31" xfId="16881" xr:uid="{00000000-0005-0000-0000-0000F1410000}"/>
    <cellStyle name="Normal 2 2 2 2 5 2 32" xfId="16882" xr:uid="{00000000-0005-0000-0000-0000F2410000}"/>
    <cellStyle name="Normal 2 2 2 2 5 2 33" xfId="16883" xr:uid="{00000000-0005-0000-0000-0000F3410000}"/>
    <cellStyle name="Normal 2 2 2 2 5 2 4" xfId="16884" xr:uid="{00000000-0005-0000-0000-0000F4410000}"/>
    <cellStyle name="Normal 2 2 2 2 5 2 5" xfId="16885" xr:uid="{00000000-0005-0000-0000-0000F5410000}"/>
    <cellStyle name="Normal 2 2 2 2 5 2 6" xfId="16886" xr:uid="{00000000-0005-0000-0000-0000F6410000}"/>
    <cellStyle name="Normal 2 2 2 2 5 2 7" xfId="16887" xr:uid="{00000000-0005-0000-0000-0000F7410000}"/>
    <cellStyle name="Normal 2 2 2 2 5 2 8" xfId="16888" xr:uid="{00000000-0005-0000-0000-0000F8410000}"/>
    <cellStyle name="Normal 2 2 2 2 5 2 9" xfId="16889" xr:uid="{00000000-0005-0000-0000-0000F9410000}"/>
    <cellStyle name="Normal 2 2 2 2 5 20" xfId="16890" xr:uid="{00000000-0005-0000-0000-0000FA410000}"/>
    <cellStyle name="Normal 2 2 2 2 5 20 10" xfId="16891" xr:uid="{00000000-0005-0000-0000-0000FB410000}"/>
    <cellStyle name="Normal 2 2 2 2 5 20 11" xfId="16892" xr:uid="{00000000-0005-0000-0000-0000FC410000}"/>
    <cellStyle name="Normal 2 2 2 2 5 20 12" xfId="16893" xr:uid="{00000000-0005-0000-0000-0000FD410000}"/>
    <cellStyle name="Normal 2 2 2 2 5 20 13" xfId="16894" xr:uid="{00000000-0005-0000-0000-0000FE410000}"/>
    <cellStyle name="Normal 2 2 2 2 5 20 14" xfId="16895" xr:uid="{00000000-0005-0000-0000-0000FF410000}"/>
    <cellStyle name="Normal 2 2 2 2 5 20 2" xfId="16896" xr:uid="{00000000-0005-0000-0000-000000420000}"/>
    <cellStyle name="Normal 2 2 2 2 5 20 2 10" xfId="16897" xr:uid="{00000000-0005-0000-0000-000001420000}"/>
    <cellStyle name="Normal 2 2 2 2 5 20 2 2" xfId="16898" xr:uid="{00000000-0005-0000-0000-000002420000}"/>
    <cellStyle name="Normal 2 2 2 2 5 20 2 3" xfId="16899" xr:uid="{00000000-0005-0000-0000-000003420000}"/>
    <cellStyle name="Normal 2 2 2 2 5 20 2 4" xfId="16900" xr:uid="{00000000-0005-0000-0000-000004420000}"/>
    <cellStyle name="Normal 2 2 2 2 5 20 2 5" xfId="16901" xr:uid="{00000000-0005-0000-0000-000005420000}"/>
    <cellStyle name="Normal 2 2 2 2 5 20 2 6" xfId="16902" xr:uid="{00000000-0005-0000-0000-000006420000}"/>
    <cellStyle name="Normal 2 2 2 2 5 20 2 7" xfId="16903" xr:uid="{00000000-0005-0000-0000-000007420000}"/>
    <cellStyle name="Normal 2 2 2 2 5 20 2 8" xfId="16904" xr:uid="{00000000-0005-0000-0000-000008420000}"/>
    <cellStyle name="Normal 2 2 2 2 5 20 2 9" xfId="16905" xr:uid="{00000000-0005-0000-0000-000009420000}"/>
    <cellStyle name="Normal 2 2 2 2 5 20 3" xfId="16906" xr:uid="{00000000-0005-0000-0000-00000A420000}"/>
    <cellStyle name="Normal 2 2 2 2 5 20 3 10" xfId="16907" xr:uid="{00000000-0005-0000-0000-00000B420000}"/>
    <cellStyle name="Normal 2 2 2 2 5 20 3 2" xfId="16908" xr:uid="{00000000-0005-0000-0000-00000C420000}"/>
    <cellStyle name="Normal 2 2 2 2 5 20 3 3" xfId="16909" xr:uid="{00000000-0005-0000-0000-00000D420000}"/>
    <cellStyle name="Normal 2 2 2 2 5 20 3 4" xfId="16910" xr:uid="{00000000-0005-0000-0000-00000E420000}"/>
    <cellStyle name="Normal 2 2 2 2 5 20 3 5" xfId="16911" xr:uid="{00000000-0005-0000-0000-00000F420000}"/>
    <cellStyle name="Normal 2 2 2 2 5 20 3 6" xfId="16912" xr:uid="{00000000-0005-0000-0000-000010420000}"/>
    <cellStyle name="Normal 2 2 2 2 5 20 3 7" xfId="16913" xr:uid="{00000000-0005-0000-0000-000011420000}"/>
    <cellStyle name="Normal 2 2 2 2 5 20 3 8" xfId="16914" xr:uid="{00000000-0005-0000-0000-000012420000}"/>
    <cellStyle name="Normal 2 2 2 2 5 20 3 9" xfId="16915" xr:uid="{00000000-0005-0000-0000-000013420000}"/>
    <cellStyle name="Normal 2 2 2 2 5 20 4" xfId="16916" xr:uid="{00000000-0005-0000-0000-000014420000}"/>
    <cellStyle name="Normal 2 2 2 2 5 20 4 10" xfId="16917" xr:uid="{00000000-0005-0000-0000-000015420000}"/>
    <cellStyle name="Normal 2 2 2 2 5 20 4 2" xfId="16918" xr:uid="{00000000-0005-0000-0000-000016420000}"/>
    <cellStyle name="Normal 2 2 2 2 5 20 4 3" xfId="16919" xr:uid="{00000000-0005-0000-0000-000017420000}"/>
    <cellStyle name="Normal 2 2 2 2 5 20 4 4" xfId="16920" xr:uid="{00000000-0005-0000-0000-000018420000}"/>
    <cellStyle name="Normal 2 2 2 2 5 20 4 5" xfId="16921" xr:uid="{00000000-0005-0000-0000-000019420000}"/>
    <cellStyle name="Normal 2 2 2 2 5 20 4 6" xfId="16922" xr:uid="{00000000-0005-0000-0000-00001A420000}"/>
    <cellStyle name="Normal 2 2 2 2 5 20 4 7" xfId="16923" xr:uid="{00000000-0005-0000-0000-00001B420000}"/>
    <cellStyle name="Normal 2 2 2 2 5 20 4 8" xfId="16924" xr:uid="{00000000-0005-0000-0000-00001C420000}"/>
    <cellStyle name="Normal 2 2 2 2 5 20 4 9" xfId="16925" xr:uid="{00000000-0005-0000-0000-00001D420000}"/>
    <cellStyle name="Normal 2 2 2 2 5 20 5" xfId="16926" xr:uid="{00000000-0005-0000-0000-00001E420000}"/>
    <cellStyle name="Normal 2 2 2 2 5 20 5 10" xfId="16927" xr:uid="{00000000-0005-0000-0000-00001F420000}"/>
    <cellStyle name="Normal 2 2 2 2 5 20 5 2" xfId="16928" xr:uid="{00000000-0005-0000-0000-000020420000}"/>
    <cellStyle name="Normal 2 2 2 2 5 20 5 3" xfId="16929" xr:uid="{00000000-0005-0000-0000-000021420000}"/>
    <cellStyle name="Normal 2 2 2 2 5 20 5 4" xfId="16930" xr:uid="{00000000-0005-0000-0000-000022420000}"/>
    <cellStyle name="Normal 2 2 2 2 5 20 5 5" xfId="16931" xr:uid="{00000000-0005-0000-0000-000023420000}"/>
    <cellStyle name="Normal 2 2 2 2 5 20 5 6" xfId="16932" xr:uid="{00000000-0005-0000-0000-000024420000}"/>
    <cellStyle name="Normal 2 2 2 2 5 20 5 7" xfId="16933" xr:uid="{00000000-0005-0000-0000-000025420000}"/>
    <cellStyle name="Normal 2 2 2 2 5 20 5 8" xfId="16934" xr:uid="{00000000-0005-0000-0000-000026420000}"/>
    <cellStyle name="Normal 2 2 2 2 5 20 5 9" xfId="16935" xr:uid="{00000000-0005-0000-0000-000027420000}"/>
    <cellStyle name="Normal 2 2 2 2 5 20 6" xfId="16936" xr:uid="{00000000-0005-0000-0000-000028420000}"/>
    <cellStyle name="Normal 2 2 2 2 5 20 7" xfId="16937" xr:uid="{00000000-0005-0000-0000-000029420000}"/>
    <cellStyle name="Normal 2 2 2 2 5 20 8" xfId="16938" xr:uid="{00000000-0005-0000-0000-00002A420000}"/>
    <cellStyle name="Normal 2 2 2 2 5 20 9" xfId="16939" xr:uid="{00000000-0005-0000-0000-00002B420000}"/>
    <cellStyle name="Normal 2 2 2 2 5 21" xfId="16940" xr:uid="{00000000-0005-0000-0000-00002C420000}"/>
    <cellStyle name="Normal 2 2 2 2 5 22" xfId="16941" xr:uid="{00000000-0005-0000-0000-00002D420000}"/>
    <cellStyle name="Normal 2 2 2 2 5 3" xfId="16942" xr:uid="{00000000-0005-0000-0000-00002E420000}"/>
    <cellStyle name="Normal 2 2 2 2 5 3 10" xfId="16943" xr:uid="{00000000-0005-0000-0000-00002F420000}"/>
    <cellStyle name="Normal 2 2 2 2 5 3 11" xfId="16944" xr:uid="{00000000-0005-0000-0000-000030420000}"/>
    <cellStyle name="Normal 2 2 2 2 5 3 12" xfId="16945" xr:uid="{00000000-0005-0000-0000-000031420000}"/>
    <cellStyle name="Normal 2 2 2 2 5 3 13" xfId="16946" xr:uid="{00000000-0005-0000-0000-000032420000}"/>
    <cellStyle name="Normal 2 2 2 2 5 3 14" xfId="16947" xr:uid="{00000000-0005-0000-0000-000033420000}"/>
    <cellStyle name="Normal 2 2 2 2 5 3 2" xfId="16948" xr:uid="{00000000-0005-0000-0000-000034420000}"/>
    <cellStyle name="Normal 2 2 2 2 5 3 2 10" xfId="16949" xr:uid="{00000000-0005-0000-0000-000035420000}"/>
    <cellStyle name="Normal 2 2 2 2 5 3 2 2" xfId="16950" xr:uid="{00000000-0005-0000-0000-000036420000}"/>
    <cellStyle name="Normal 2 2 2 2 5 3 2 3" xfId="16951" xr:uid="{00000000-0005-0000-0000-000037420000}"/>
    <cellStyle name="Normal 2 2 2 2 5 3 2 4" xfId="16952" xr:uid="{00000000-0005-0000-0000-000038420000}"/>
    <cellStyle name="Normal 2 2 2 2 5 3 2 5" xfId="16953" xr:uid="{00000000-0005-0000-0000-000039420000}"/>
    <cellStyle name="Normal 2 2 2 2 5 3 2 6" xfId="16954" xr:uid="{00000000-0005-0000-0000-00003A420000}"/>
    <cellStyle name="Normal 2 2 2 2 5 3 2 7" xfId="16955" xr:uid="{00000000-0005-0000-0000-00003B420000}"/>
    <cellStyle name="Normal 2 2 2 2 5 3 2 8" xfId="16956" xr:uid="{00000000-0005-0000-0000-00003C420000}"/>
    <cellStyle name="Normal 2 2 2 2 5 3 2 9" xfId="16957" xr:uid="{00000000-0005-0000-0000-00003D420000}"/>
    <cellStyle name="Normal 2 2 2 2 5 3 3" xfId="16958" xr:uid="{00000000-0005-0000-0000-00003E420000}"/>
    <cellStyle name="Normal 2 2 2 2 5 3 3 10" xfId="16959" xr:uid="{00000000-0005-0000-0000-00003F420000}"/>
    <cellStyle name="Normal 2 2 2 2 5 3 3 2" xfId="16960" xr:uid="{00000000-0005-0000-0000-000040420000}"/>
    <cellStyle name="Normal 2 2 2 2 5 3 3 3" xfId="16961" xr:uid="{00000000-0005-0000-0000-000041420000}"/>
    <cellStyle name="Normal 2 2 2 2 5 3 3 4" xfId="16962" xr:uid="{00000000-0005-0000-0000-000042420000}"/>
    <cellStyle name="Normal 2 2 2 2 5 3 3 5" xfId="16963" xr:uid="{00000000-0005-0000-0000-000043420000}"/>
    <cellStyle name="Normal 2 2 2 2 5 3 3 6" xfId="16964" xr:uid="{00000000-0005-0000-0000-000044420000}"/>
    <cellStyle name="Normal 2 2 2 2 5 3 3 7" xfId="16965" xr:uid="{00000000-0005-0000-0000-000045420000}"/>
    <cellStyle name="Normal 2 2 2 2 5 3 3 8" xfId="16966" xr:uid="{00000000-0005-0000-0000-000046420000}"/>
    <cellStyle name="Normal 2 2 2 2 5 3 3 9" xfId="16967" xr:uid="{00000000-0005-0000-0000-000047420000}"/>
    <cellStyle name="Normal 2 2 2 2 5 3 4" xfId="16968" xr:uid="{00000000-0005-0000-0000-000048420000}"/>
    <cellStyle name="Normal 2 2 2 2 5 3 4 10" xfId="16969" xr:uid="{00000000-0005-0000-0000-000049420000}"/>
    <cellStyle name="Normal 2 2 2 2 5 3 4 2" xfId="16970" xr:uid="{00000000-0005-0000-0000-00004A420000}"/>
    <cellStyle name="Normal 2 2 2 2 5 3 4 3" xfId="16971" xr:uid="{00000000-0005-0000-0000-00004B420000}"/>
    <cellStyle name="Normal 2 2 2 2 5 3 4 4" xfId="16972" xr:uid="{00000000-0005-0000-0000-00004C420000}"/>
    <cellStyle name="Normal 2 2 2 2 5 3 4 5" xfId="16973" xr:uid="{00000000-0005-0000-0000-00004D420000}"/>
    <cellStyle name="Normal 2 2 2 2 5 3 4 6" xfId="16974" xr:uid="{00000000-0005-0000-0000-00004E420000}"/>
    <cellStyle name="Normal 2 2 2 2 5 3 4 7" xfId="16975" xr:uid="{00000000-0005-0000-0000-00004F420000}"/>
    <cellStyle name="Normal 2 2 2 2 5 3 4 8" xfId="16976" xr:uid="{00000000-0005-0000-0000-000050420000}"/>
    <cellStyle name="Normal 2 2 2 2 5 3 4 9" xfId="16977" xr:uid="{00000000-0005-0000-0000-000051420000}"/>
    <cellStyle name="Normal 2 2 2 2 5 3 5" xfId="16978" xr:uid="{00000000-0005-0000-0000-000052420000}"/>
    <cellStyle name="Normal 2 2 2 2 5 3 5 10" xfId="16979" xr:uid="{00000000-0005-0000-0000-000053420000}"/>
    <cellStyle name="Normal 2 2 2 2 5 3 5 2" xfId="16980" xr:uid="{00000000-0005-0000-0000-000054420000}"/>
    <cellStyle name="Normal 2 2 2 2 5 3 5 3" xfId="16981" xr:uid="{00000000-0005-0000-0000-000055420000}"/>
    <cellStyle name="Normal 2 2 2 2 5 3 5 4" xfId="16982" xr:uid="{00000000-0005-0000-0000-000056420000}"/>
    <cellStyle name="Normal 2 2 2 2 5 3 5 5" xfId="16983" xr:uid="{00000000-0005-0000-0000-000057420000}"/>
    <cellStyle name="Normal 2 2 2 2 5 3 5 6" xfId="16984" xr:uid="{00000000-0005-0000-0000-000058420000}"/>
    <cellStyle name="Normal 2 2 2 2 5 3 5 7" xfId="16985" xr:uid="{00000000-0005-0000-0000-000059420000}"/>
    <cellStyle name="Normal 2 2 2 2 5 3 5 8" xfId="16986" xr:uid="{00000000-0005-0000-0000-00005A420000}"/>
    <cellStyle name="Normal 2 2 2 2 5 3 5 9" xfId="16987" xr:uid="{00000000-0005-0000-0000-00005B420000}"/>
    <cellStyle name="Normal 2 2 2 2 5 3 6" xfId="16988" xr:uid="{00000000-0005-0000-0000-00005C420000}"/>
    <cellStyle name="Normal 2 2 2 2 5 3 7" xfId="16989" xr:uid="{00000000-0005-0000-0000-00005D420000}"/>
    <cellStyle name="Normal 2 2 2 2 5 3 8" xfId="16990" xr:uid="{00000000-0005-0000-0000-00005E420000}"/>
    <cellStyle name="Normal 2 2 2 2 5 3 9" xfId="16991" xr:uid="{00000000-0005-0000-0000-00005F420000}"/>
    <cellStyle name="Normal 2 2 2 2 5 4" xfId="16992" xr:uid="{00000000-0005-0000-0000-000060420000}"/>
    <cellStyle name="Normal 2 2 2 2 5 4 10" xfId="16993" xr:uid="{00000000-0005-0000-0000-000061420000}"/>
    <cellStyle name="Normal 2 2 2 2 5 4 11" xfId="16994" xr:uid="{00000000-0005-0000-0000-000062420000}"/>
    <cellStyle name="Normal 2 2 2 2 5 4 12" xfId="16995" xr:uid="{00000000-0005-0000-0000-000063420000}"/>
    <cellStyle name="Normal 2 2 2 2 5 4 13" xfId="16996" xr:uid="{00000000-0005-0000-0000-000064420000}"/>
    <cellStyle name="Normal 2 2 2 2 5 4 14" xfId="16997" xr:uid="{00000000-0005-0000-0000-000065420000}"/>
    <cellStyle name="Normal 2 2 2 2 5 4 2" xfId="16998" xr:uid="{00000000-0005-0000-0000-000066420000}"/>
    <cellStyle name="Normal 2 2 2 2 5 4 2 10" xfId="16999" xr:uid="{00000000-0005-0000-0000-000067420000}"/>
    <cellStyle name="Normal 2 2 2 2 5 4 2 2" xfId="17000" xr:uid="{00000000-0005-0000-0000-000068420000}"/>
    <cellStyle name="Normal 2 2 2 2 5 4 2 3" xfId="17001" xr:uid="{00000000-0005-0000-0000-000069420000}"/>
    <cellStyle name="Normal 2 2 2 2 5 4 2 4" xfId="17002" xr:uid="{00000000-0005-0000-0000-00006A420000}"/>
    <cellStyle name="Normal 2 2 2 2 5 4 2 5" xfId="17003" xr:uid="{00000000-0005-0000-0000-00006B420000}"/>
    <cellStyle name="Normal 2 2 2 2 5 4 2 6" xfId="17004" xr:uid="{00000000-0005-0000-0000-00006C420000}"/>
    <cellStyle name="Normal 2 2 2 2 5 4 2 7" xfId="17005" xr:uid="{00000000-0005-0000-0000-00006D420000}"/>
    <cellStyle name="Normal 2 2 2 2 5 4 2 8" xfId="17006" xr:uid="{00000000-0005-0000-0000-00006E420000}"/>
    <cellStyle name="Normal 2 2 2 2 5 4 2 9" xfId="17007" xr:uid="{00000000-0005-0000-0000-00006F420000}"/>
    <cellStyle name="Normal 2 2 2 2 5 4 3" xfId="17008" xr:uid="{00000000-0005-0000-0000-000070420000}"/>
    <cellStyle name="Normal 2 2 2 2 5 4 3 10" xfId="17009" xr:uid="{00000000-0005-0000-0000-000071420000}"/>
    <cellStyle name="Normal 2 2 2 2 5 4 3 2" xfId="17010" xr:uid="{00000000-0005-0000-0000-000072420000}"/>
    <cellStyle name="Normal 2 2 2 2 5 4 3 3" xfId="17011" xr:uid="{00000000-0005-0000-0000-000073420000}"/>
    <cellStyle name="Normal 2 2 2 2 5 4 3 4" xfId="17012" xr:uid="{00000000-0005-0000-0000-000074420000}"/>
    <cellStyle name="Normal 2 2 2 2 5 4 3 5" xfId="17013" xr:uid="{00000000-0005-0000-0000-000075420000}"/>
    <cellStyle name="Normal 2 2 2 2 5 4 3 6" xfId="17014" xr:uid="{00000000-0005-0000-0000-000076420000}"/>
    <cellStyle name="Normal 2 2 2 2 5 4 3 7" xfId="17015" xr:uid="{00000000-0005-0000-0000-000077420000}"/>
    <cellStyle name="Normal 2 2 2 2 5 4 3 8" xfId="17016" xr:uid="{00000000-0005-0000-0000-000078420000}"/>
    <cellStyle name="Normal 2 2 2 2 5 4 3 9" xfId="17017" xr:uid="{00000000-0005-0000-0000-000079420000}"/>
    <cellStyle name="Normal 2 2 2 2 5 4 4" xfId="17018" xr:uid="{00000000-0005-0000-0000-00007A420000}"/>
    <cellStyle name="Normal 2 2 2 2 5 4 4 10" xfId="17019" xr:uid="{00000000-0005-0000-0000-00007B420000}"/>
    <cellStyle name="Normal 2 2 2 2 5 4 4 2" xfId="17020" xr:uid="{00000000-0005-0000-0000-00007C420000}"/>
    <cellStyle name="Normal 2 2 2 2 5 4 4 3" xfId="17021" xr:uid="{00000000-0005-0000-0000-00007D420000}"/>
    <cellStyle name="Normal 2 2 2 2 5 4 4 4" xfId="17022" xr:uid="{00000000-0005-0000-0000-00007E420000}"/>
    <cellStyle name="Normal 2 2 2 2 5 4 4 5" xfId="17023" xr:uid="{00000000-0005-0000-0000-00007F420000}"/>
    <cellStyle name="Normal 2 2 2 2 5 4 4 6" xfId="17024" xr:uid="{00000000-0005-0000-0000-000080420000}"/>
    <cellStyle name="Normal 2 2 2 2 5 4 4 7" xfId="17025" xr:uid="{00000000-0005-0000-0000-000081420000}"/>
    <cellStyle name="Normal 2 2 2 2 5 4 4 8" xfId="17026" xr:uid="{00000000-0005-0000-0000-000082420000}"/>
    <cellStyle name="Normal 2 2 2 2 5 4 4 9" xfId="17027" xr:uid="{00000000-0005-0000-0000-000083420000}"/>
    <cellStyle name="Normal 2 2 2 2 5 4 5" xfId="17028" xr:uid="{00000000-0005-0000-0000-000084420000}"/>
    <cellStyle name="Normal 2 2 2 2 5 4 5 10" xfId="17029" xr:uid="{00000000-0005-0000-0000-000085420000}"/>
    <cellStyle name="Normal 2 2 2 2 5 4 5 2" xfId="17030" xr:uid="{00000000-0005-0000-0000-000086420000}"/>
    <cellStyle name="Normal 2 2 2 2 5 4 5 3" xfId="17031" xr:uid="{00000000-0005-0000-0000-000087420000}"/>
    <cellStyle name="Normal 2 2 2 2 5 4 5 4" xfId="17032" xr:uid="{00000000-0005-0000-0000-000088420000}"/>
    <cellStyle name="Normal 2 2 2 2 5 4 5 5" xfId="17033" xr:uid="{00000000-0005-0000-0000-000089420000}"/>
    <cellStyle name="Normal 2 2 2 2 5 4 5 6" xfId="17034" xr:uid="{00000000-0005-0000-0000-00008A420000}"/>
    <cellStyle name="Normal 2 2 2 2 5 4 5 7" xfId="17035" xr:uid="{00000000-0005-0000-0000-00008B420000}"/>
    <cellStyle name="Normal 2 2 2 2 5 4 5 8" xfId="17036" xr:uid="{00000000-0005-0000-0000-00008C420000}"/>
    <cellStyle name="Normal 2 2 2 2 5 4 5 9" xfId="17037" xr:uid="{00000000-0005-0000-0000-00008D420000}"/>
    <cellStyle name="Normal 2 2 2 2 5 4 6" xfId="17038" xr:uid="{00000000-0005-0000-0000-00008E420000}"/>
    <cellStyle name="Normal 2 2 2 2 5 4 7" xfId="17039" xr:uid="{00000000-0005-0000-0000-00008F420000}"/>
    <cellStyle name="Normal 2 2 2 2 5 4 8" xfId="17040" xr:uid="{00000000-0005-0000-0000-000090420000}"/>
    <cellStyle name="Normal 2 2 2 2 5 4 9" xfId="17041" xr:uid="{00000000-0005-0000-0000-000091420000}"/>
    <cellStyle name="Normal 2 2 2 2 5 5" xfId="17042" xr:uid="{00000000-0005-0000-0000-000092420000}"/>
    <cellStyle name="Normal 2 2 2 2 5 5 10" xfId="17043" xr:uid="{00000000-0005-0000-0000-000093420000}"/>
    <cellStyle name="Normal 2 2 2 2 5 5 11" xfId="17044" xr:uid="{00000000-0005-0000-0000-000094420000}"/>
    <cellStyle name="Normal 2 2 2 2 5 5 12" xfId="17045" xr:uid="{00000000-0005-0000-0000-000095420000}"/>
    <cellStyle name="Normal 2 2 2 2 5 5 13" xfId="17046" xr:uid="{00000000-0005-0000-0000-000096420000}"/>
    <cellStyle name="Normal 2 2 2 2 5 5 14" xfId="17047" xr:uid="{00000000-0005-0000-0000-000097420000}"/>
    <cellStyle name="Normal 2 2 2 2 5 5 2" xfId="17048" xr:uid="{00000000-0005-0000-0000-000098420000}"/>
    <cellStyle name="Normal 2 2 2 2 5 5 2 10" xfId="17049" xr:uid="{00000000-0005-0000-0000-000099420000}"/>
    <cellStyle name="Normal 2 2 2 2 5 5 2 2" xfId="17050" xr:uid="{00000000-0005-0000-0000-00009A420000}"/>
    <cellStyle name="Normal 2 2 2 2 5 5 2 3" xfId="17051" xr:uid="{00000000-0005-0000-0000-00009B420000}"/>
    <cellStyle name="Normal 2 2 2 2 5 5 2 4" xfId="17052" xr:uid="{00000000-0005-0000-0000-00009C420000}"/>
    <cellStyle name="Normal 2 2 2 2 5 5 2 5" xfId="17053" xr:uid="{00000000-0005-0000-0000-00009D420000}"/>
    <cellStyle name="Normal 2 2 2 2 5 5 2 6" xfId="17054" xr:uid="{00000000-0005-0000-0000-00009E420000}"/>
    <cellStyle name="Normal 2 2 2 2 5 5 2 7" xfId="17055" xr:uid="{00000000-0005-0000-0000-00009F420000}"/>
    <cellStyle name="Normal 2 2 2 2 5 5 2 8" xfId="17056" xr:uid="{00000000-0005-0000-0000-0000A0420000}"/>
    <cellStyle name="Normal 2 2 2 2 5 5 2 9" xfId="17057" xr:uid="{00000000-0005-0000-0000-0000A1420000}"/>
    <cellStyle name="Normal 2 2 2 2 5 5 3" xfId="17058" xr:uid="{00000000-0005-0000-0000-0000A2420000}"/>
    <cellStyle name="Normal 2 2 2 2 5 5 3 10" xfId="17059" xr:uid="{00000000-0005-0000-0000-0000A3420000}"/>
    <cellStyle name="Normal 2 2 2 2 5 5 3 2" xfId="17060" xr:uid="{00000000-0005-0000-0000-0000A4420000}"/>
    <cellStyle name="Normal 2 2 2 2 5 5 3 3" xfId="17061" xr:uid="{00000000-0005-0000-0000-0000A5420000}"/>
    <cellStyle name="Normal 2 2 2 2 5 5 3 4" xfId="17062" xr:uid="{00000000-0005-0000-0000-0000A6420000}"/>
    <cellStyle name="Normal 2 2 2 2 5 5 3 5" xfId="17063" xr:uid="{00000000-0005-0000-0000-0000A7420000}"/>
    <cellStyle name="Normal 2 2 2 2 5 5 3 6" xfId="17064" xr:uid="{00000000-0005-0000-0000-0000A8420000}"/>
    <cellStyle name="Normal 2 2 2 2 5 5 3 7" xfId="17065" xr:uid="{00000000-0005-0000-0000-0000A9420000}"/>
    <cellStyle name="Normal 2 2 2 2 5 5 3 8" xfId="17066" xr:uid="{00000000-0005-0000-0000-0000AA420000}"/>
    <cellStyle name="Normal 2 2 2 2 5 5 3 9" xfId="17067" xr:uid="{00000000-0005-0000-0000-0000AB420000}"/>
    <cellStyle name="Normal 2 2 2 2 5 5 4" xfId="17068" xr:uid="{00000000-0005-0000-0000-0000AC420000}"/>
    <cellStyle name="Normal 2 2 2 2 5 5 4 10" xfId="17069" xr:uid="{00000000-0005-0000-0000-0000AD420000}"/>
    <cellStyle name="Normal 2 2 2 2 5 5 4 2" xfId="17070" xr:uid="{00000000-0005-0000-0000-0000AE420000}"/>
    <cellStyle name="Normal 2 2 2 2 5 5 4 3" xfId="17071" xr:uid="{00000000-0005-0000-0000-0000AF420000}"/>
    <cellStyle name="Normal 2 2 2 2 5 5 4 4" xfId="17072" xr:uid="{00000000-0005-0000-0000-0000B0420000}"/>
    <cellStyle name="Normal 2 2 2 2 5 5 4 5" xfId="17073" xr:uid="{00000000-0005-0000-0000-0000B1420000}"/>
    <cellStyle name="Normal 2 2 2 2 5 5 4 6" xfId="17074" xr:uid="{00000000-0005-0000-0000-0000B2420000}"/>
    <cellStyle name="Normal 2 2 2 2 5 5 4 7" xfId="17075" xr:uid="{00000000-0005-0000-0000-0000B3420000}"/>
    <cellStyle name="Normal 2 2 2 2 5 5 4 8" xfId="17076" xr:uid="{00000000-0005-0000-0000-0000B4420000}"/>
    <cellStyle name="Normal 2 2 2 2 5 5 4 9" xfId="17077" xr:uid="{00000000-0005-0000-0000-0000B5420000}"/>
    <cellStyle name="Normal 2 2 2 2 5 5 5" xfId="17078" xr:uid="{00000000-0005-0000-0000-0000B6420000}"/>
    <cellStyle name="Normal 2 2 2 2 5 5 5 10" xfId="17079" xr:uid="{00000000-0005-0000-0000-0000B7420000}"/>
    <cellStyle name="Normal 2 2 2 2 5 5 5 2" xfId="17080" xr:uid="{00000000-0005-0000-0000-0000B8420000}"/>
    <cellStyle name="Normal 2 2 2 2 5 5 5 3" xfId="17081" xr:uid="{00000000-0005-0000-0000-0000B9420000}"/>
    <cellStyle name="Normal 2 2 2 2 5 5 5 4" xfId="17082" xr:uid="{00000000-0005-0000-0000-0000BA420000}"/>
    <cellStyle name="Normal 2 2 2 2 5 5 5 5" xfId="17083" xr:uid="{00000000-0005-0000-0000-0000BB420000}"/>
    <cellStyle name="Normal 2 2 2 2 5 5 5 6" xfId="17084" xr:uid="{00000000-0005-0000-0000-0000BC420000}"/>
    <cellStyle name="Normal 2 2 2 2 5 5 5 7" xfId="17085" xr:uid="{00000000-0005-0000-0000-0000BD420000}"/>
    <cellStyle name="Normal 2 2 2 2 5 5 5 8" xfId="17086" xr:uid="{00000000-0005-0000-0000-0000BE420000}"/>
    <cellStyle name="Normal 2 2 2 2 5 5 5 9" xfId="17087" xr:uid="{00000000-0005-0000-0000-0000BF420000}"/>
    <cellStyle name="Normal 2 2 2 2 5 5 6" xfId="17088" xr:uid="{00000000-0005-0000-0000-0000C0420000}"/>
    <cellStyle name="Normal 2 2 2 2 5 5 7" xfId="17089" xr:uid="{00000000-0005-0000-0000-0000C1420000}"/>
    <cellStyle name="Normal 2 2 2 2 5 5 8" xfId="17090" xr:uid="{00000000-0005-0000-0000-0000C2420000}"/>
    <cellStyle name="Normal 2 2 2 2 5 5 9" xfId="17091" xr:uid="{00000000-0005-0000-0000-0000C3420000}"/>
    <cellStyle name="Normal 2 2 2 2 5 6" xfId="17092" xr:uid="{00000000-0005-0000-0000-0000C4420000}"/>
    <cellStyle name="Normal 2 2 2 2 5 6 10" xfId="17093" xr:uid="{00000000-0005-0000-0000-0000C5420000}"/>
    <cellStyle name="Normal 2 2 2 2 5 6 11" xfId="17094" xr:uid="{00000000-0005-0000-0000-0000C6420000}"/>
    <cellStyle name="Normal 2 2 2 2 5 6 12" xfId="17095" xr:uid="{00000000-0005-0000-0000-0000C7420000}"/>
    <cellStyle name="Normal 2 2 2 2 5 6 13" xfId="17096" xr:uid="{00000000-0005-0000-0000-0000C8420000}"/>
    <cellStyle name="Normal 2 2 2 2 5 6 14" xfId="17097" xr:uid="{00000000-0005-0000-0000-0000C9420000}"/>
    <cellStyle name="Normal 2 2 2 2 5 6 2" xfId="17098" xr:uid="{00000000-0005-0000-0000-0000CA420000}"/>
    <cellStyle name="Normal 2 2 2 2 5 6 2 10" xfId="17099" xr:uid="{00000000-0005-0000-0000-0000CB420000}"/>
    <cellStyle name="Normal 2 2 2 2 5 6 2 2" xfId="17100" xr:uid="{00000000-0005-0000-0000-0000CC420000}"/>
    <cellStyle name="Normal 2 2 2 2 5 6 2 3" xfId="17101" xr:uid="{00000000-0005-0000-0000-0000CD420000}"/>
    <cellStyle name="Normal 2 2 2 2 5 6 2 4" xfId="17102" xr:uid="{00000000-0005-0000-0000-0000CE420000}"/>
    <cellStyle name="Normal 2 2 2 2 5 6 2 5" xfId="17103" xr:uid="{00000000-0005-0000-0000-0000CF420000}"/>
    <cellStyle name="Normal 2 2 2 2 5 6 2 6" xfId="17104" xr:uid="{00000000-0005-0000-0000-0000D0420000}"/>
    <cellStyle name="Normal 2 2 2 2 5 6 2 7" xfId="17105" xr:uid="{00000000-0005-0000-0000-0000D1420000}"/>
    <cellStyle name="Normal 2 2 2 2 5 6 2 8" xfId="17106" xr:uid="{00000000-0005-0000-0000-0000D2420000}"/>
    <cellStyle name="Normal 2 2 2 2 5 6 2 9" xfId="17107" xr:uid="{00000000-0005-0000-0000-0000D3420000}"/>
    <cellStyle name="Normal 2 2 2 2 5 6 3" xfId="17108" xr:uid="{00000000-0005-0000-0000-0000D4420000}"/>
    <cellStyle name="Normal 2 2 2 2 5 6 3 10" xfId="17109" xr:uid="{00000000-0005-0000-0000-0000D5420000}"/>
    <cellStyle name="Normal 2 2 2 2 5 6 3 2" xfId="17110" xr:uid="{00000000-0005-0000-0000-0000D6420000}"/>
    <cellStyle name="Normal 2 2 2 2 5 6 3 3" xfId="17111" xr:uid="{00000000-0005-0000-0000-0000D7420000}"/>
    <cellStyle name="Normal 2 2 2 2 5 6 3 4" xfId="17112" xr:uid="{00000000-0005-0000-0000-0000D8420000}"/>
    <cellStyle name="Normal 2 2 2 2 5 6 3 5" xfId="17113" xr:uid="{00000000-0005-0000-0000-0000D9420000}"/>
    <cellStyle name="Normal 2 2 2 2 5 6 3 6" xfId="17114" xr:uid="{00000000-0005-0000-0000-0000DA420000}"/>
    <cellStyle name="Normal 2 2 2 2 5 6 3 7" xfId="17115" xr:uid="{00000000-0005-0000-0000-0000DB420000}"/>
    <cellStyle name="Normal 2 2 2 2 5 6 3 8" xfId="17116" xr:uid="{00000000-0005-0000-0000-0000DC420000}"/>
    <cellStyle name="Normal 2 2 2 2 5 6 3 9" xfId="17117" xr:uid="{00000000-0005-0000-0000-0000DD420000}"/>
    <cellStyle name="Normal 2 2 2 2 5 6 4" xfId="17118" xr:uid="{00000000-0005-0000-0000-0000DE420000}"/>
    <cellStyle name="Normal 2 2 2 2 5 6 4 10" xfId="17119" xr:uid="{00000000-0005-0000-0000-0000DF420000}"/>
    <cellStyle name="Normal 2 2 2 2 5 6 4 2" xfId="17120" xr:uid="{00000000-0005-0000-0000-0000E0420000}"/>
    <cellStyle name="Normal 2 2 2 2 5 6 4 3" xfId="17121" xr:uid="{00000000-0005-0000-0000-0000E1420000}"/>
    <cellStyle name="Normal 2 2 2 2 5 6 4 4" xfId="17122" xr:uid="{00000000-0005-0000-0000-0000E2420000}"/>
    <cellStyle name="Normal 2 2 2 2 5 6 4 5" xfId="17123" xr:uid="{00000000-0005-0000-0000-0000E3420000}"/>
    <cellStyle name="Normal 2 2 2 2 5 6 4 6" xfId="17124" xr:uid="{00000000-0005-0000-0000-0000E4420000}"/>
    <cellStyle name="Normal 2 2 2 2 5 6 4 7" xfId="17125" xr:uid="{00000000-0005-0000-0000-0000E5420000}"/>
    <cellStyle name="Normal 2 2 2 2 5 6 4 8" xfId="17126" xr:uid="{00000000-0005-0000-0000-0000E6420000}"/>
    <cellStyle name="Normal 2 2 2 2 5 6 4 9" xfId="17127" xr:uid="{00000000-0005-0000-0000-0000E7420000}"/>
    <cellStyle name="Normal 2 2 2 2 5 6 5" xfId="17128" xr:uid="{00000000-0005-0000-0000-0000E8420000}"/>
    <cellStyle name="Normal 2 2 2 2 5 6 5 10" xfId="17129" xr:uid="{00000000-0005-0000-0000-0000E9420000}"/>
    <cellStyle name="Normal 2 2 2 2 5 6 5 2" xfId="17130" xr:uid="{00000000-0005-0000-0000-0000EA420000}"/>
    <cellStyle name="Normal 2 2 2 2 5 6 5 3" xfId="17131" xr:uid="{00000000-0005-0000-0000-0000EB420000}"/>
    <cellStyle name="Normal 2 2 2 2 5 6 5 4" xfId="17132" xr:uid="{00000000-0005-0000-0000-0000EC420000}"/>
    <cellStyle name="Normal 2 2 2 2 5 6 5 5" xfId="17133" xr:uid="{00000000-0005-0000-0000-0000ED420000}"/>
    <cellStyle name="Normal 2 2 2 2 5 6 5 6" xfId="17134" xr:uid="{00000000-0005-0000-0000-0000EE420000}"/>
    <cellStyle name="Normal 2 2 2 2 5 6 5 7" xfId="17135" xr:uid="{00000000-0005-0000-0000-0000EF420000}"/>
    <cellStyle name="Normal 2 2 2 2 5 6 5 8" xfId="17136" xr:uid="{00000000-0005-0000-0000-0000F0420000}"/>
    <cellStyle name="Normal 2 2 2 2 5 6 5 9" xfId="17137" xr:uid="{00000000-0005-0000-0000-0000F1420000}"/>
    <cellStyle name="Normal 2 2 2 2 5 6 6" xfId="17138" xr:uid="{00000000-0005-0000-0000-0000F2420000}"/>
    <cellStyle name="Normal 2 2 2 2 5 6 7" xfId="17139" xr:uid="{00000000-0005-0000-0000-0000F3420000}"/>
    <cellStyle name="Normal 2 2 2 2 5 6 8" xfId="17140" xr:uid="{00000000-0005-0000-0000-0000F4420000}"/>
    <cellStyle name="Normal 2 2 2 2 5 6 9" xfId="17141" xr:uid="{00000000-0005-0000-0000-0000F5420000}"/>
    <cellStyle name="Normal 2 2 2 2 5 7" xfId="17142" xr:uid="{00000000-0005-0000-0000-0000F6420000}"/>
    <cellStyle name="Normal 2 2 2 2 5 7 10" xfId="17143" xr:uid="{00000000-0005-0000-0000-0000F7420000}"/>
    <cellStyle name="Normal 2 2 2 2 5 7 11" xfId="17144" xr:uid="{00000000-0005-0000-0000-0000F8420000}"/>
    <cellStyle name="Normal 2 2 2 2 5 7 12" xfId="17145" xr:uid="{00000000-0005-0000-0000-0000F9420000}"/>
    <cellStyle name="Normal 2 2 2 2 5 7 13" xfId="17146" xr:uid="{00000000-0005-0000-0000-0000FA420000}"/>
    <cellStyle name="Normal 2 2 2 2 5 7 14" xfId="17147" xr:uid="{00000000-0005-0000-0000-0000FB420000}"/>
    <cellStyle name="Normal 2 2 2 2 5 7 2" xfId="17148" xr:uid="{00000000-0005-0000-0000-0000FC420000}"/>
    <cellStyle name="Normal 2 2 2 2 5 7 2 10" xfId="17149" xr:uid="{00000000-0005-0000-0000-0000FD420000}"/>
    <cellStyle name="Normal 2 2 2 2 5 7 2 2" xfId="17150" xr:uid="{00000000-0005-0000-0000-0000FE420000}"/>
    <cellStyle name="Normal 2 2 2 2 5 7 2 3" xfId="17151" xr:uid="{00000000-0005-0000-0000-0000FF420000}"/>
    <cellStyle name="Normal 2 2 2 2 5 7 2 4" xfId="17152" xr:uid="{00000000-0005-0000-0000-000000430000}"/>
    <cellStyle name="Normal 2 2 2 2 5 7 2 5" xfId="17153" xr:uid="{00000000-0005-0000-0000-000001430000}"/>
    <cellStyle name="Normal 2 2 2 2 5 7 2 6" xfId="17154" xr:uid="{00000000-0005-0000-0000-000002430000}"/>
    <cellStyle name="Normal 2 2 2 2 5 7 2 7" xfId="17155" xr:uid="{00000000-0005-0000-0000-000003430000}"/>
    <cellStyle name="Normal 2 2 2 2 5 7 2 8" xfId="17156" xr:uid="{00000000-0005-0000-0000-000004430000}"/>
    <cellStyle name="Normal 2 2 2 2 5 7 2 9" xfId="17157" xr:uid="{00000000-0005-0000-0000-000005430000}"/>
    <cellStyle name="Normal 2 2 2 2 5 7 3" xfId="17158" xr:uid="{00000000-0005-0000-0000-000006430000}"/>
    <cellStyle name="Normal 2 2 2 2 5 7 3 10" xfId="17159" xr:uid="{00000000-0005-0000-0000-000007430000}"/>
    <cellStyle name="Normal 2 2 2 2 5 7 3 2" xfId="17160" xr:uid="{00000000-0005-0000-0000-000008430000}"/>
    <cellStyle name="Normal 2 2 2 2 5 7 3 3" xfId="17161" xr:uid="{00000000-0005-0000-0000-000009430000}"/>
    <cellStyle name="Normal 2 2 2 2 5 7 3 4" xfId="17162" xr:uid="{00000000-0005-0000-0000-00000A430000}"/>
    <cellStyle name="Normal 2 2 2 2 5 7 3 5" xfId="17163" xr:uid="{00000000-0005-0000-0000-00000B430000}"/>
    <cellStyle name="Normal 2 2 2 2 5 7 3 6" xfId="17164" xr:uid="{00000000-0005-0000-0000-00000C430000}"/>
    <cellStyle name="Normal 2 2 2 2 5 7 3 7" xfId="17165" xr:uid="{00000000-0005-0000-0000-00000D430000}"/>
    <cellStyle name="Normal 2 2 2 2 5 7 3 8" xfId="17166" xr:uid="{00000000-0005-0000-0000-00000E430000}"/>
    <cellStyle name="Normal 2 2 2 2 5 7 3 9" xfId="17167" xr:uid="{00000000-0005-0000-0000-00000F430000}"/>
    <cellStyle name="Normal 2 2 2 2 5 7 4" xfId="17168" xr:uid="{00000000-0005-0000-0000-000010430000}"/>
    <cellStyle name="Normal 2 2 2 2 5 7 4 10" xfId="17169" xr:uid="{00000000-0005-0000-0000-000011430000}"/>
    <cellStyle name="Normal 2 2 2 2 5 7 4 2" xfId="17170" xr:uid="{00000000-0005-0000-0000-000012430000}"/>
    <cellStyle name="Normal 2 2 2 2 5 7 4 3" xfId="17171" xr:uid="{00000000-0005-0000-0000-000013430000}"/>
    <cellStyle name="Normal 2 2 2 2 5 7 4 4" xfId="17172" xr:uid="{00000000-0005-0000-0000-000014430000}"/>
    <cellStyle name="Normal 2 2 2 2 5 7 4 5" xfId="17173" xr:uid="{00000000-0005-0000-0000-000015430000}"/>
    <cellStyle name="Normal 2 2 2 2 5 7 4 6" xfId="17174" xr:uid="{00000000-0005-0000-0000-000016430000}"/>
    <cellStyle name="Normal 2 2 2 2 5 7 4 7" xfId="17175" xr:uid="{00000000-0005-0000-0000-000017430000}"/>
    <cellStyle name="Normal 2 2 2 2 5 7 4 8" xfId="17176" xr:uid="{00000000-0005-0000-0000-000018430000}"/>
    <cellStyle name="Normal 2 2 2 2 5 7 4 9" xfId="17177" xr:uid="{00000000-0005-0000-0000-000019430000}"/>
    <cellStyle name="Normal 2 2 2 2 5 7 5" xfId="17178" xr:uid="{00000000-0005-0000-0000-00001A430000}"/>
    <cellStyle name="Normal 2 2 2 2 5 7 5 10" xfId="17179" xr:uid="{00000000-0005-0000-0000-00001B430000}"/>
    <cellStyle name="Normal 2 2 2 2 5 7 5 2" xfId="17180" xr:uid="{00000000-0005-0000-0000-00001C430000}"/>
    <cellStyle name="Normal 2 2 2 2 5 7 5 3" xfId="17181" xr:uid="{00000000-0005-0000-0000-00001D430000}"/>
    <cellStyle name="Normal 2 2 2 2 5 7 5 4" xfId="17182" xr:uid="{00000000-0005-0000-0000-00001E430000}"/>
    <cellStyle name="Normal 2 2 2 2 5 7 5 5" xfId="17183" xr:uid="{00000000-0005-0000-0000-00001F430000}"/>
    <cellStyle name="Normal 2 2 2 2 5 7 5 6" xfId="17184" xr:uid="{00000000-0005-0000-0000-000020430000}"/>
    <cellStyle name="Normal 2 2 2 2 5 7 5 7" xfId="17185" xr:uid="{00000000-0005-0000-0000-000021430000}"/>
    <cellStyle name="Normal 2 2 2 2 5 7 5 8" xfId="17186" xr:uid="{00000000-0005-0000-0000-000022430000}"/>
    <cellStyle name="Normal 2 2 2 2 5 7 5 9" xfId="17187" xr:uid="{00000000-0005-0000-0000-000023430000}"/>
    <cellStyle name="Normal 2 2 2 2 5 7 6" xfId="17188" xr:uid="{00000000-0005-0000-0000-000024430000}"/>
    <cellStyle name="Normal 2 2 2 2 5 7 7" xfId="17189" xr:uid="{00000000-0005-0000-0000-000025430000}"/>
    <cellStyle name="Normal 2 2 2 2 5 7 8" xfId="17190" xr:uid="{00000000-0005-0000-0000-000026430000}"/>
    <cellStyle name="Normal 2 2 2 2 5 7 9" xfId="17191" xr:uid="{00000000-0005-0000-0000-000027430000}"/>
    <cellStyle name="Normal 2 2 2 2 5 8" xfId="17192" xr:uid="{00000000-0005-0000-0000-000028430000}"/>
    <cellStyle name="Normal 2 2 2 2 5 8 10" xfId="17193" xr:uid="{00000000-0005-0000-0000-000029430000}"/>
    <cellStyle name="Normal 2 2 2 2 5 8 11" xfId="17194" xr:uid="{00000000-0005-0000-0000-00002A430000}"/>
    <cellStyle name="Normal 2 2 2 2 5 8 12" xfId="17195" xr:uid="{00000000-0005-0000-0000-00002B430000}"/>
    <cellStyle name="Normal 2 2 2 2 5 8 13" xfId="17196" xr:uid="{00000000-0005-0000-0000-00002C430000}"/>
    <cellStyle name="Normal 2 2 2 2 5 8 14" xfId="17197" xr:uid="{00000000-0005-0000-0000-00002D430000}"/>
    <cellStyle name="Normal 2 2 2 2 5 8 2" xfId="17198" xr:uid="{00000000-0005-0000-0000-00002E430000}"/>
    <cellStyle name="Normal 2 2 2 2 5 8 2 10" xfId="17199" xr:uid="{00000000-0005-0000-0000-00002F430000}"/>
    <cellStyle name="Normal 2 2 2 2 5 8 2 2" xfId="17200" xr:uid="{00000000-0005-0000-0000-000030430000}"/>
    <cellStyle name="Normal 2 2 2 2 5 8 2 3" xfId="17201" xr:uid="{00000000-0005-0000-0000-000031430000}"/>
    <cellStyle name="Normal 2 2 2 2 5 8 2 4" xfId="17202" xr:uid="{00000000-0005-0000-0000-000032430000}"/>
    <cellStyle name="Normal 2 2 2 2 5 8 2 5" xfId="17203" xr:uid="{00000000-0005-0000-0000-000033430000}"/>
    <cellStyle name="Normal 2 2 2 2 5 8 2 6" xfId="17204" xr:uid="{00000000-0005-0000-0000-000034430000}"/>
    <cellStyle name="Normal 2 2 2 2 5 8 2 7" xfId="17205" xr:uid="{00000000-0005-0000-0000-000035430000}"/>
    <cellStyle name="Normal 2 2 2 2 5 8 2 8" xfId="17206" xr:uid="{00000000-0005-0000-0000-000036430000}"/>
    <cellStyle name="Normal 2 2 2 2 5 8 2 9" xfId="17207" xr:uid="{00000000-0005-0000-0000-000037430000}"/>
    <cellStyle name="Normal 2 2 2 2 5 8 3" xfId="17208" xr:uid="{00000000-0005-0000-0000-000038430000}"/>
    <cellStyle name="Normal 2 2 2 2 5 8 3 10" xfId="17209" xr:uid="{00000000-0005-0000-0000-000039430000}"/>
    <cellStyle name="Normal 2 2 2 2 5 8 3 2" xfId="17210" xr:uid="{00000000-0005-0000-0000-00003A430000}"/>
    <cellStyle name="Normal 2 2 2 2 5 8 3 3" xfId="17211" xr:uid="{00000000-0005-0000-0000-00003B430000}"/>
    <cellStyle name="Normal 2 2 2 2 5 8 3 4" xfId="17212" xr:uid="{00000000-0005-0000-0000-00003C430000}"/>
    <cellStyle name="Normal 2 2 2 2 5 8 3 5" xfId="17213" xr:uid="{00000000-0005-0000-0000-00003D430000}"/>
    <cellStyle name="Normal 2 2 2 2 5 8 3 6" xfId="17214" xr:uid="{00000000-0005-0000-0000-00003E430000}"/>
    <cellStyle name="Normal 2 2 2 2 5 8 3 7" xfId="17215" xr:uid="{00000000-0005-0000-0000-00003F430000}"/>
    <cellStyle name="Normal 2 2 2 2 5 8 3 8" xfId="17216" xr:uid="{00000000-0005-0000-0000-000040430000}"/>
    <cellStyle name="Normal 2 2 2 2 5 8 3 9" xfId="17217" xr:uid="{00000000-0005-0000-0000-000041430000}"/>
    <cellStyle name="Normal 2 2 2 2 5 8 4" xfId="17218" xr:uid="{00000000-0005-0000-0000-000042430000}"/>
    <cellStyle name="Normal 2 2 2 2 5 8 4 10" xfId="17219" xr:uid="{00000000-0005-0000-0000-000043430000}"/>
    <cellStyle name="Normal 2 2 2 2 5 8 4 2" xfId="17220" xr:uid="{00000000-0005-0000-0000-000044430000}"/>
    <cellStyle name="Normal 2 2 2 2 5 8 4 3" xfId="17221" xr:uid="{00000000-0005-0000-0000-000045430000}"/>
    <cellStyle name="Normal 2 2 2 2 5 8 4 4" xfId="17222" xr:uid="{00000000-0005-0000-0000-000046430000}"/>
    <cellStyle name="Normal 2 2 2 2 5 8 4 5" xfId="17223" xr:uid="{00000000-0005-0000-0000-000047430000}"/>
    <cellStyle name="Normal 2 2 2 2 5 8 4 6" xfId="17224" xr:uid="{00000000-0005-0000-0000-000048430000}"/>
    <cellStyle name="Normal 2 2 2 2 5 8 4 7" xfId="17225" xr:uid="{00000000-0005-0000-0000-000049430000}"/>
    <cellStyle name="Normal 2 2 2 2 5 8 4 8" xfId="17226" xr:uid="{00000000-0005-0000-0000-00004A430000}"/>
    <cellStyle name="Normal 2 2 2 2 5 8 4 9" xfId="17227" xr:uid="{00000000-0005-0000-0000-00004B430000}"/>
    <cellStyle name="Normal 2 2 2 2 5 8 5" xfId="17228" xr:uid="{00000000-0005-0000-0000-00004C430000}"/>
    <cellStyle name="Normal 2 2 2 2 5 8 5 10" xfId="17229" xr:uid="{00000000-0005-0000-0000-00004D430000}"/>
    <cellStyle name="Normal 2 2 2 2 5 8 5 2" xfId="17230" xr:uid="{00000000-0005-0000-0000-00004E430000}"/>
    <cellStyle name="Normal 2 2 2 2 5 8 5 3" xfId="17231" xr:uid="{00000000-0005-0000-0000-00004F430000}"/>
    <cellStyle name="Normal 2 2 2 2 5 8 5 4" xfId="17232" xr:uid="{00000000-0005-0000-0000-000050430000}"/>
    <cellStyle name="Normal 2 2 2 2 5 8 5 5" xfId="17233" xr:uid="{00000000-0005-0000-0000-000051430000}"/>
    <cellStyle name="Normal 2 2 2 2 5 8 5 6" xfId="17234" xr:uid="{00000000-0005-0000-0000-000052430000}"/>
    <cellStyle name="Normal 2 2 2 2 5 8 5 7" xfId="17235" xr:uid="{00000000-0005-0000-0000-000053430000}"/>
    <cellStyle name="Normal 2 2 2 2 5 8 5 8" xfId="17236" xr:uid="{00000000-0005-0000-0000-000054430000}"/>
    <cellStyle name="Normal 2 2 2 2 5 8 5 9" xfId="17237" xr:uid="{00000000-0005-0000-0000-000055430000}"/>
    <cellStyle name="Normal 2 2 2 2 5 8 6" xfId="17238" xr:uid="{00000000-0005-0000-0000-000056430000}"/>
    <cellStyle name="Normal 2 2 2 2 5 8 7" xfId="17239" xr:uid="{00000000-0005-0000-0000-000057430000}"/>
    <cellStyle name="Normal 2 2 2 2 5 8 8" xfId="17240" xr:uid="{00000000-0005-0000-0000-000058430000}"/>
    <cellStyle name="Normal 2 2 2 2 5 8 9" xfId="17241" xr:uid="{00000000-0005-0000-0000-000059430000}"/>
    <cellStyle name="Normal 2 2 2 2 5 9" xfId="17242" xr:uid="{00000000-0005-0000-0000-00005A430000}"/>
    <cellStyle name="Normal 2 2 2 2 5 9 10" xfId="17243" xr:uid="{00000000-0005-0000-0000-00005B430000}"/>
    <cellStyle name="Normal 2 2 2 2 5 9 11" xfId="17244" xr:uid="{00000000-0005-0000-0000-00005C430000}"/>
    <cellStyle name="Normal 2 2 2 2 5 9 12" xfId="17245" xr:uid="{00000000-0005-0000-0000-00005D430000}"/>
    <cellStyle name="Normal 2 2 2 2 5 9 13" xfId="17246" xr:uid="{00000000-0005-0000-0000-00005E430000}"/>
    <cellStyle name="Normal 2 2 2 2 5 9 14" xfId="17247" xr:uid="{00000000-0005-0000-0000-00005F430000}"/>
    <cellStyle name="Normal 2 2 2 2 5 9 2" xfId="17248" xr:uid="{00000000-0005-0000-0000-000060430000}"/>
    <cellStyle name="Normal 2 2 2 2 5 9 2 10" xfId="17249" xr:uid="{00000000-0005-0000-0000-000061430000}"/>
    <cellStyle name="Normal 2 2 2 2 5 9 2 2" xfId="17250" xr:uid="{00000000-0005-0000-0000-000062430000}"/>
    <cellStyle name="Normal 2 2 2 2 5 9 2 3" xfId="17251" xr:uid="{00000000-0005-0000-0000-000063430000}"/>
    <cellStyle name="Normal 2 2 2 2 5 9 2 4" xfId="17252" xr:uid="{00000000-0005-0000-0000-000064430000}"/>
    <cellStyle name="Normal 2 2 2 2 5 9 2 5" xfId="17253" xr:uid="{00000000-0005-0000-0000-000065430000}"/>
    <cellStyle name="Normal 2 2 2 2 5 9 2 6" xfId="17254" xr:uid="{00000000-0005-0000-0000-000066430000}"/>
    <cellStyle name="Normal 2 2 2 2 5 9 2 7" xfId="17255" xr:uid="{00000000-0005-0000-0000-000067430000}"/>
    <cellStyle name="Normal 2 2 2 2 5 9 2 8" xfId="17256" xr:uid="{00000000-0005-0000-0000-000068430000}"/>
    <cellStyle name="Normal 2 2 2 2 5 9 2 9" xfId="17257" xr:uid="{00000000-0005-0000-0000-000069430000}"/>
    <cellStyle name="Normal 2 2 2 2 5 9 3" xfId="17258" xr:uid="{00000000-0005-0000-0000-00006A430000}"/>
    <cellStyle name="Normal 2 2 2 2 5 9 3 10" xfId="17259" xr:uid="{00000000-0005-0000-0000-00006B430000}"/>
    <cellStyle name="Normal 2 2 2 2 5 9 3 2" xfId="17260" xr:uid="{00000000-0005-0000-0000-00006C430000}"/>
    <cellStyle name="Normal 2 2 2 2 5 9 3 3" xfId="17261" xr:uid="{00000000-0005-0000-0000-00006D430000}"/>
    <cellStyle name="Normal 2 2 2 2 5 9 3 4" xfId="17262" xr:uid="{00000000-0005-0000-0000-00006E430000}"/>
    <cellStyle name="Normal 2 2 2 2 5 9 3 5" xfId="17263" xr:uid="{00000000-0005-0000-0000-00006F430000}"/>
    <cellStyle name="Normal 2 2 2 2 5 9 3 6" xfId="17264" xr:uid="{00000000-0005-0000-0000-000070430000}"/>
    <cellStyle name="Normal 2 2 2 2 5 9 3 7" xfId="17265" xr:uid="{00000000-0005-0000-0000-000071430000}"/>
    <cellStyle name="Normal 2 2 2 2 5 9 3 8" xfId="17266" xr:uid="{00000000-0005-0000-0000-000072430000}"/>
    <cellStyle name="Normal 2 2 2 2 5 9 3 9" xfId="17267" xr:uid="{00000000-0005-0000-0000-000073430000}"/>
    <cellStyle name="Normal 2 2 2 2 5 9 4" xfId="17268" xr:uid="{00000000-0005-0000-0000-000074430000}"/>
    <cellStyle name="Normal 2 2 2 2 5 9 4 10" xfId="17269" xr:uid="{00000000-0005-0000-0000-000075430000}"/>
    <cellStyle name="Normal 2 2 2 2 5 9 4 2" xfId="17270" xr:uid="{00000000-0005-0000-0000-000076430000}"/>
    <cellStyle name="Normal 2 2 2 2 5 9 4 3" xfId="17271" xr:uid="{00000000-0005-0000-0000-000077430000}"/>
    <cellStyle name="Normal 2 2 2 2 5 9 4 4" xfId="17272" xr:uid="{00000000-0005-0000-0000-000078430000}"/>
    <cellStyle name="Normal 2 2 2 2 5 9 4 5" xfId="17273" xr:uid="{00000000-0005-0000-0000-000079430000}"/>
    <cellStyle name="Normal 2 2 2 2 5 9 4 6" xfId="17274" xr:uid="{00000000-0005-0000-0000-00007A430000}"/>
    <cellStyle name="Normal 2 2 2 2 5 9 4 7" xfId="17275" xr:uid="{00000000-0005-0000-0000-00007B430000}"/>
    <cellStyle name="Normal 2 2 2 2 5 9 4 8" xfId="17276" xr:uid="{00000000-0005-0000-0000-00007C430000}"/>
    <cellStyle name="Normal 2 2 2 2 5 9 4 9" xfId="17277" xr:uid="{00000000-0005-0000-0000-00007D430000}"/>
    <cellStyle name="Normal 2 2 2 2 5 9 5" xfId="17278" xr:uid="{00000000-0005-0000-0000-00007E430000}"/>
    <cellStyle name="Normal 2 2 2 2 5 9 5 10" xfId="17279" xr:uid="{00000000-0005-0000-0000-00007F430000}"/>
    <cellStyle name="Normal 2 2 2 2 5 9 5 2" xfId="17280" xr:uid="{00000000-0005-0000-0000-000080430000}"/>
    <cellStyle name="Normal 2 2 2 2 5 9 5 3" xfId="17281" xr:uid="{00000000-0005-0000-0000-000081430000}"/>
    <cellStyle name="Normal 2 2 2 2 5 9 5 4" xfId="17282" xr:uid="{00000000-0005-0000-0000-000082430000}"/>
    <cellStyle name="Normal 2 2 2 2 5 9 5 5" xfId="17283" xr:uid="{00000000-0005-0000-0000-000083430000}"/>
    <cellStyle name="Normal 2 2 2 2 5 9 5 6" xfId="17284" xr:uid="{00000000-0005-0000-0000-000084430000}"/>
    <cellStyle name="Normal 2 2 2 2 5 9 5 7" xfId="17285" xr:uid="{00000000-0005-0000-0000-000085430000}"/>
    <cellStyle name="Normal 2 2 2 2 5 9 5 8" xfId="17286" xr:uid="{00000000-0005-0000-0000-000086430000}"/>
    <cellStyle name="Normal 2 2 2 2 5 9 5 9" xfId="17287" xr:uid="{00000000-0005-0000-0000-000087430000}"/>
    <cellStyle name="Normal 2 2 2 2 5 9 6" xfId="17288" xr:uid="{00000000-0005-0000-0000-000088430000}"/>
    <cellStyle name="Normal 2 2 2 2 5 9 7" xfId="17289" xr:uid="{00000000-0005-0000-0000-000089430000}"/>
    <cellStyle name="Normal 2 2 2 2 5 9 8" xfId="17290" xr:uid="{00000000-0005-0000-0000-00008A430000}"/>
    <cellStyle name="Normal 2 2 2 2 5 9 9" xfId="17291" xr:uid="{00000000-0005-0000-0000-00008B430000}"/>
    <cellStyle name="Normal 2 2 2 2 50" xfId="17292" xr:uid="{00000000-0005-0000-0000-00008C430000}"/>
    <cellStyle name="Normal 2 2 2 2 51" xfId="17293" xr:uid="{00000000-0005-0000-0000-00008D430000}"/>
    <cellStyle name="Normal 2 2 2 2 6" xfId="17294" xr:uid="{00000000-0005-0000-0000-00008E430000}"/>
    <cellStyle name="Normal 2 2 2 2 6 2" xfId="419" xr:uid="{00000000-0005-0000-0000-0000A3010000}"/>
    <cellStyle name="Normal 2 2 2 2 7" xfId="17295" xr:uid="{00000000-0005-0000-0000-00008F430000}"/>
    <cellStyle name="Normal 2 2 2 2 8" xfId="17296" xr:uid="{00000000-0005-0000-0000-000090430000}"/>
    <cellStyle name="Normal 2 2 2 2 9" xfId="17297" xr:uid="{00000000-0005-0000-0000-000091430000}"/>
    <cellStyle name="Normal 2 2 2 20" xfId="17298" xr:uid="{00000000-0005-0000-0000-000092430000}"/>
    <cellStyle name="Normal 2 2 2 20 10" xfId="17299" xr:uid="{00000000-0005-0000-0000-000093430000}"/>
    <cellStyle name="Normal 2 2 2 20 11" xfId="17300" xr:uid="{00000000-0005-0000-0000-000094430000}"/>
    <cellStyle name="Normal 2 2 2 20 12" xfId="17301" xr:uid="{00000000-0005-0000-0000-000095430000}"/>
    <cellStyle name="Normal 2 2 2 20 13" xfId="17302" xr:uid="{00000000-0005-0000-0000-000096430000}"/>
    <cellStyle name="Normal 2 2 2 20 14" xfId="17303" xr:uid="{00000000-0005-0000-0000-000097430000}"/>
    <cellStyle name="Normal 2 2 2 20 2" xfId="17304" xr:uid="{00000000-0005-0000-0000-000098430000}"/>
    <cellStyle name="Normal 2 2 2 20 2 10" xfId="17305" xr:uid="{00000000-0005-0000-0000-000099430000}"/>
    <cellStyle name="Normal 2 2 2 20 2 2" xfId="17306" xr:uid="{00000000-0005-0000-0000-00009A430000}"/>
    <cellStyle name="Normal 2 2 2 20 2 3" xfId="17307" xr:uid="{00000000-0005-0000-0000-00009B430000}"/>
    <cellStyle name="Normal 2 2 2 20 2 4" xfId="17308" xr:uid="{00000000-0005-0000-0000-00009C430000}"/>
    <cellStyle name="Normal 2 2 2 20 2 5" xfId="17309" xr:uid="{00000000-0005-0000-0000-00009D430000}"/>
    <cellStyle name="Normal 2 2 2 20 2 6" xfId="17310" xr:uid="{00000000-0005-0000-0000-00009E430000}"/>
    <cellStyle name="Normal 2 2 2 20 2 7" xfId="17311" xr:uid="{00000000-0005-0000-0000-00009F430000}"/>
    <cellStyle name="Normal 2 2 2 20 2 8" xfId="17312" xr:uid="{00000000-0005-0000-0000-0000A0430000}"/>
    <cellStyle name="Normal 2 2 2 20 2 9" xfId="17313" xr:uid="{00000000-0005-0000-0000-0000A1430000}"/>
    <cellStyle name="Normal 2 2 2 20 3" xfId="17314" xr:uid="{00000000-0005-0000-0000-0000A2430000}"/>
    <cellStyle name="Normal 2 2 2 20 3 10" xfId="17315" xr:uid="{00000000-0005-0000-0000-0000A3430000}"/>
    <cellStyle name="Normal 2 2 2 20 3 2" xfId="17316" xr:uid="{00000000-0005-0000-0000-0000A4430000}"/>
    <cellStyle name="Normal 2 2 2 20 3 3" xfId="17317" xr:uid="{00000000-0005-0000-0000-0000A5430000}"/>
    <cellStyle name="Normal 2 2 2 20 3 4" xfId="17318" xr:uid="{00000000-0005-0000-0000-0000A6430000}"/>
    <cellStyle name="Normal 2 2 2 20 3 5" xfId="17319" xr:uid="{00000000-0005-0000-0000-0000A7430000}"/>
    <cellStyle name="Normal 2 2 2 20 3 6" xfId="17320" xr:uid="{00000000-0005-0000-0000-0000A8430000}"/>
    <cellStyle name="Normal 2 2 2 20 3 7" xfId="17321" xr:uid="{00000000-0005-0000-0000-0000A9430000}"/>
    <cellStyle name="Normal 2 2 2 20 3 8" xfId="17322" xr:uid="{00000000-0005-0000-0000-0000AA430000}"/>
    <cellStyle name="Normal 2 2 2 20 3 9" xfId="17323" xr:uid="{00000000-0005-0000-0000-0000AB430000}"/>
    <cellStyle name="Normal 2 2 2 20 4" xfId="17324" xr:uid="{00000000-0005-0000-0000-0000AC430000}"/>
    <cellStyle name="Normal 2 2 2 20 4 10" xfId="17325" xr:uid="{00000000-0005-0000-0000-0000AD430000}"/>
    <cellStyle name="Normal 2 2 2 20 4 2" xfId="17326" xr:uid="{00000000-0005-0000-0000-0000AE430000}"/>
    <cellStyle name="Normal 2 2 2 20 4 3" xfId="17327" xr:uid="{00000000-0005-0000-0000-0000AF430000}"/>
    <cellStyle name="Normal 2 2 2 20 4 4" xfId="17328" xr:uid="{00000000-0005-0000-0000-0000B0430000}"/>
    <cellStyle name="Normal 2 2 2 20 4 5" xfId="17329" xr:uid="{00000000-0005-0000-0000-0000B1430000}"/>
    <cellStyle name="Normal 2 2 2 20 4 6" xfId="17330" xr:uid="{00000000-0005-0000-0000-0000B2430000}"/>
    <cellStyle name="Normal 2 2 2 20 4 7" xfId="17331" xr:uid="{00000000-0005-0000-0000-0000B3430000}"/>
    <cellStyle name="Normal 2 2 2 20 4 8" xfId="17332" xr:uid="{00000000-0005-0000-0000-0000B4430000}"/>
    <cellStyle name="Normal 2 2 2 20 4 9" xfId="17333" xr:uid="{00000000-0005-0000-0000-0000B5430000}"/>
    <cellStyle name="Normal 2 2 2 20 5" xfId="17334" xr:uid="{00000000-0005-0000-0000-0000B6430000}"/>
    <cellStyle name="Normal 2 2 2 20 5 10" xfId="17335" xr:uid="{00000000-0005-0000-0000-0000B7430000}"/>
    <cellStyle name="Normal 2 2 2 20 5 2" xfId="17336" xr:uid="{00000000-0005-0000-0000-0000B8430000}"/>
    <cellStyle name="Normal 2 2 2 20 5 3" xfId="17337" xr:uid="{00000000-0005-0000-0000-0000B9430000}"/>
    <cellStyle name="Normal 2 2 2 20 5 4" xfId="17338" xr:uid="{00000000-0005-0000-0000-0000BA430000}"/>
    <cellStyle name="Normal 2 2 2 20 5 5" xfId="17339" xr:uid="{00000000-0005-0000-0000-0000BB430000}"/>
    <cellStyle name="Normal 2 2 2 20 5 6" xfId="17340" xr:uid="{00000000-0005-0000-0000-0000BC430000}"/>
    <cellStyle name="Normal 2 2 2 20 5 7" xfId="17341" xr:uid="{00000000-0005-0000-0000-0000BD430000}"/>
    <cellStyle name="Normal 2 2 2 20 5 8" xfId="17342" xr:uid="{00000000-0005-0000-0000-0000BE430000}"/>
    <cellStyle name="Normal 2 2 2 20 5 9" xfId="17343" xr:uid="{00000000-0005-0000-0000-0000BF430000}"/>
    <cellStyle name="Normal 2 2 2 20 6" xfId="17344" xr:uid="{00000000-0005-0000-0000-0000C0430000}"/>
    <cellStyle name="Normal 2 2 2 20 7" xfId="17345" xr:uid="{00000000-0005-0000-0000-0000C1430000}"/>
    <cellStyle name="Normal 2 2 2 20 8" xfId="17346" xr:uid="{00000000-0005-0000-0000-0000C2430000}"/>
    <cellStyle name="Normal 2 2 2 20 9" xfId="17347" xr:uid="{00000000-0005-0000-0000-0000C3430000}"/>
    <cellStyle name="Normal 2 2 2 21" xfId="17348" xr:uid="{00000000-0005-0000-0000-0000C4430000}"/>
    <cellStyle name="Normal 2 2 2 21 10" xfId="17349" xr:uid="{00000000-0005-0000-0000-0000C5430000}"/>
    <cellStyle name="Normal 2 2 2 21 11" xfId="17350" xr:uid="{00000000-0005-0000-0000-0000C6430000}"/>
    <cellStyle name="Normal 2 2 2 21 12" xfId="17351" xr:uid="{00000000-0005-0000-0000-0000C7430000}"/>
    <cellStyle name="Normal 2 2 2 21 13" xfId="17352" xr:uid="{00000000-0005-0000-0000-0000C8430000}"/>
    <cellStyle name="Normal 2 2 2 21 14" xfId="17353" xr:uid="{00000000-0005-0000-0000-0000C9430000}"/>
    <cellStyle name="Normal 2 2 2 21 2" xfId="17354" xr:uid="{00000000-0005-0000-0000-0000CA430000}"/>
    <cellStyle name="Normal 2 2 2 21 2 10" xfId="17355" xr:uid="{00000000-0005-0000-0000-0000CB430000}"/>
    <cellStyle name="Normal 2 2 2 21 2 2" xfId="17356" xr:uid="{00000000-0005-0000-0000-0000CC430000}"/>
    <cellStyle name="Normal 2 2 2 21 2 3" xfId="17357" xr:uid="{00000000-0005-0000-0000-0000CD430000}"/>
    <cellStyle name="Normal 2 2 2 21 2 4" xfId="17358" xr:uid="{00000000-0005-0000-0000-0000CE430000}"/>
    <cellStyle name="Normal 2 2 2 21 2 5" xfId="17359" xr:uid="{00000000-0005-0000-0000-0000CF430000}"/>
    <cellStyle name="Normal 2 2 2 21 2 6" xfId="17360" xr:uid="{00000000-0005-0000-0000-0000D0430000}"/>
    <cellStyle name="Normal 2 2 2 21 2 7" xfId="17361" xr:uid="{00000000-0005-0000-0000-0000D1430000}"/>
    <cellStyle name="Normal 2 2 2 21 2 8" xfId="17362" xr:uid="{00000000-0005-0000-0000-0000D2430000}"/>
    <cellStyle name="Normal 2 2 2 21 2 9" xfId="17363" xr:uid="{00000000-0005-0000-0000-0000D3430000}"/>
    <cellStyle name="Normal 2 2 2 21 3" xfId="17364" xr:uid="{00000000-0005-0000-0000-0000D4430000}"/>
    <cellStyle name="Normal 2 2 2 21 3 10" xfId="17365" xr:uid="{00000000-0005-0000-0000-0000D5430000}"/>
    <cellStyle name="Normal 2 2 2 21 3 2" xfId="17366" xr:uid="{00000000-0005-0000-0000-0000D6430000}"/>
    <cellStyle name="Normal 2 2 2 21 3 3" xfId="17367" xr:uid="{00000000-0005-0000-0000-0000D7430000}"/>
    <cellStyle name="Normal 2 2 2 21 3 4" xfId="17368" xr:uid="{00000000-0005-0000-0000-0000D8430000}"/>
    <cellStyle name="Normal 2 2 2 21 3 5" xfId="17369" xr:uid="{00000000-0005-0000-0000-0000D9430000}"/>
    <cellStyle name="Normal 2 2 2 21 3 6" xfId="17370" xr:uid="{00000000-0005-0000-0000-0000DA430000}"/>
    <cellStyle name="Normal 2 2 2 21 3 7" xfId="17371" xr:uid="{00000000-0005-0000-0000-0000DB430000}"/>
    <cellStyle name="Normal 2 2 2 21 3 8" xfId="17372" xr:uid="{00000000-0005-0000-0000-0000DC430000}"/>
    <cellStyle name="Normal 2 2 2 21 3 9" xfId="17373" xr:uid="{00000000-0005-0000-0000-0000DD430000}"/>
    <cellStyle name="Normal 2 2 2 21 4" xfId="17374" xr:uid="{00000000-0005-0000-0000-0000DE430000}"/>
    <cellStyle name="Normal 2 2 2 21 4 10" xfId="17375" xr:uid="{00000000-0005-0000-0000-0000DF430000}"/>
    <cellStyle name="Normal 2 2 2 21 4 2" xfId="17376" xr:uid="{00000000-0005-0000-0000-0000E0430000}"/>
    <cellStyle name="Normal 2 2 2 21 4 3" xfId="17377" xr:uid="{00000000-0005-0000-0000-0000E1430000}"/>
    <cellStyle name="Normal 2 2 2 21 4 4" xfId="17378" xr:uid="{00000000-0005-0000-0000-0000E2430000}"/>
    <cellStyle name="Normal 2 2 2 21 4 5" xfId="17379" xr:uid="{00000000-0005-0000-0000-0000E3430000}"/>
    <cellStyle name="Normal 2 2 2 21 4 6" xfId="17380" xr:uid="{00000000-0005-0000-0000-0000E4430000}"/>
    <cellStyle name="Normal 2 2 2 21 4 7" xfId="17381" xr:uid="{00000000-0005-0000-0000-0000E5430000}"/>
    <cellStyle name="Normal 2 2 2 21 4 8" xfId="17382" xr:uid="{00000000-0005-0000-0000-0000E6430000}"/>
    <cellStyle name="Normal 2 2 2 21 4 9" xfId="17383" xr:uid="{00000000-0005-0000-0000-0000E7430000}"/>
    <cellStyle name="Normal 2 2 2 21 5" xfId="17384" xr:uid="{00000000-0005-0000-0000-0000E8430000}"/>
    <cellStyle name="Normal 2 2 2 21 5 10" xfId="17385" xr:uid="{00000000-0005-0000-0000-0000E9430000}"/>
    <cellStyle name="Normal 2 2 2 21 5 2" xfId="17386" xr:uid="{00000000-0005-0000-0000-0000EA430000}"/>
    <cellStyle name="Normal 2 2 2 21 5 3" xfId="17387" xr:uid="{00000000-0005-0000-0000-0000EB430000}"/>
    <cellStyle name="Normal 2 2 2 21 5 4" xfId="17388" xr:uid="{00000000-0005-0000-0000-0000EC430000}"/>
    <cellStyle name="Normal 2 2 2 21 5 5" xfId="17389" xr:uid="{00000000-0005-0000-0000-0000ED430000}"/>
    <cellStyle name="Normal 2 2 2 21 5 6" xfId="17390" xr:uid="{00000000-0005-0000-0000-0000EE430000}"/>
    <cellStyle name="Normal 2 2 2 21 5 7" xfId="17391" xr:uid="{00000000-0005-0000-0000-0000EF430000}"/>
    <cellStyle name="Normal 2 2 2 21 5 8" xfId="17392" xr:uid="{00000000-0005-0000-0000-0000F0430000}"/>
    <cellStyle name="Normal 2 2 2 21 5 9" xfId="17393" xr:uid="{00000000-0005-0000-0000-0000F1430000}"/>
    <cellStyle name="Normal 2 2 2 21 6" xfId="17394" xr:uid="{00000000-0005-0000-0000-0000F2430000}"/>
    <cellStyle name="Normal 2 2 2 21 7" xfId="17395" xr:uid="{00000000-0005-0000-0000-0000F3430000}"/>
    <cellStyle name="Normal 2 2 2 21 8" xfId="17396" xr:uid="{00000000-0005-0000-0000-0000F4430000}"/>
    <cellStyle name="Normal 2 2 2 21 9" xfId="17397" xr:uid="{00000000-0005-0000-0000-0000F5430000}"/>
    <cellStyle name="Normal 2 2 2 22" xfId="17398" xr:uid="{00000000-0005-0000-0000-0000F6430000}"/>
    <cellStyle name="Normal 2 2 2 22 10" xfId="17399" xr:uid="{00000000-0005-0000-0000-0000F7430000}"/>
    <cellStyle name="Normal 2 2 2 22 11" xfId="17400" xr:uid="{00000000-0005-0000-0000-0000F8430000}"/>
    <cellStyle name="Normal 2 2 2 22 12" xfId="17401" xr:uid="{00000000-0005-0000-0000-0000F9430000}"/>
    <cellStyle name="Normal 2 2 2 22 13" xfId="17402" xr:uid="{00000000-0005-0000-0000-0000FA430000}"/>
    <cellStyle name="Normal 2 2 2 22 14" xfId="17403" xr:uid="{00000000-0005-0000-0000-0000FB430000}"/>
    <cellStyle name="Normal 2 2 2 22 2" xfId="17404" xr:uid="{00000000-0005-0000-0000-0000FC430000}"/>
    <cellStyle name="Normal 2 2 2 22 2 10" xfId="17405" xr:uid="{00000000-0005-0000-0000-0000FD430000}"/>
    <cellStyle name="Normal 2 2 2 22 2 2" xfId="17406" xr:uid="{00000000-0005-0000-0000-0000FE430000}"/>
    <cellStyle name="Normal 2 2 2 22 2 3" xfId="17407" xr:uid="{00000000-0005-0000-0000-0000FF430000}"/>
    <cellStyle name="Normal 2 2 2 22 2 4" xfId="17408" xr:uid="{00000000-0005-0000-0000-000000440000}"/>
    <cellStyle name="Normal 2 2 2 22 2 5" xfId="17409" xr:uid="{00000000-0005-0000-0000-000001440000}"/>
    <cellStyle name="Normal 2 2 2 22 2 6" xfId="17410" xr:uid="{00000000-0005-0000-0000-000002440000}"/>
    <cellStyle name="Normal 2 2 2 22 2 7" xfId="17411" xr:uid="{00000000-0005-0000-0000-000003440000}"/>
    <cellStyle name="Normal 2 2 2 22 2 8" xfId="17412" xr:uid="{00000000-0005-0000-0000-000004440000}"/>
    <cellStyle name="Normal 2 2 2 22 2 9" xfId="17413" xr:uid="{00000000-0005-0000-0000-000005440000}"/>
    <cellStyle name="Normal 2 2 2 22 3" xfId="17414" xr:uid="{00000000-0005-0000-0000-000006440000}"/>
    <cellStyle name="Normal 2 2 2 22 3 10" xfId="17415" xr:uid="{00000000-0005-0000-0000-000007440000}"/>
    <cellStyle name="Normal 2 2 2 22 3 2" xfId="17416" xr:uid="{00000000-0005-0000-0000-000008440000}"/>
    <cellStyle name="Normal 2 2 2 22 3 3" xfId="17417" xr:uid="{00000000-0005-0000-0000-000009440000}"/>
    <cellStyle name="Normal 2 2 2 22 3 4" xfId="17418" xr:uid="{00000000-0005-0000-0000-00000A440000}"/>
    <cellStyle name="Normal 2 2 2 22 3 5" xfId="17419" xr:uid="{00000000-0005-0000-0000-00000B440000}"/>
    <cellStyle name="Normal 2 2 2 22 3 6" xfId="17420" xr:uid="{00000000-0005-0000-0000-00000C440000}"/>
    <cellStyle name="Normal 2 2 2 22 3 7" xfId="17421" xr:uid="{00000000-0005-0000-0000-00000D440000}"/>
    <cellStyle name="Normal 2 2 2 22 3 8" xfId="17422" xr:uid="{00000000-0005-0000-0000-00000E440000}"/>
    <cellStyle name="Normal 2 2 2 22 3 9" xfId="17423" xr:uid="{00000000-0005-0000-0000-00000F440000}"/>
    <cellStyle name="Normal 2 2 2 22 4" xfId="17424" xr:uid="{00000000-0005-0000-0000-000010440000}"/>
    <cellStyle name="Normal 2 2 2 22 4 10" xfId="17425" xr:uid="{00000000-0005-0000-0000-000011440000}"/>
    <cellStyle name="Normal 2 2 2 22 4 2" xfId="17426" xr:uid="{00000000-0005-0000-0000-000012440000}"/>
    <cellStyle name="Normal 2 2 2 22 4 3" xfId="17427" xr:uid="{00000000-0005-0000-0000-000013440000}"/>
    <cellStyle name="Normal 2 2 2 22 4 4" xfId="17428" xr:uid="{00000000-0005-0000-0000-000014440000}"/>
    <cellStyle name="Normal 2 2 2 22 4 5" xfId="17429" xr:uid="{00000000-0005-0000-0000-000015440000}"/>
    <cellStyle name="Normal 2 2 2 22 4 6" xfId="17430" xr:uid="{00000000-0005-0000-0000-000016440000}"/>
    <cellStyle name="Normal 2 2 2 22 4 7" xfId="17431" xr:uid="{00000000-0005-0000-0000-000017440000}"/>
    <cellStyle name="Normal 2 2 2 22 4 8" xfId="17432" xr:uid="{00000000-0005-0000-0000-000018440000}"/>
    <cellStyle name="Normal 2 2 2 22 4 9" xfId="17433" xr:uid="{00000000-0005-0000-0000-000019440000}"/>
    <cellStyle name="Normal 2 2 2 22 5" xfId="17434" xr:uid="{00000000-0005-0000-0000-00001A440000}"/>
    <cellStyle name="Normal 2 2 2 22 5 10" xfId="17435" xr:uid="{00000000-0005-0000-0000-00001B440000}"/>
    <cellStyle name="Normal 2 2 2 22 5 2" xfId="17436" xr:uid="{00000000-0005-0000-0000-00001C440000}"/>
    <cellStyle name="Normal 2 2 2 22 5 3" xfId="17437" xr:uid="{00000000-0005-0000-0000-00001D440000}"/>
    <cellStyle name="Normal 2 2 2 22 5 4" xfId="17438" xr:uid="{00000000-0005-0000-0000-00001E440000}"/>
    <cellStyle name="Normal 2 2 2 22 5 5" xfId="17439" xr:uid="{00000000-0005-0000-0000-00001F440000}"/>
    <cellStyle name="Normal 2 2 2 22 5 6" xfId="17440" xr:uid="{00000000-0005-0000-0000-000020440000}"/>
    <cellStyle name="Normal 2 2 2 22 5 7" xfId="17441" xr:uid="{00000000-0005-0000-0000-000021440000}"/>
    <cellStyle name="Normal 2 2 2 22 5 8" xfId="17442" xr:uid="{00000000-0005-0000-0000-000022440000}"/>
    <cellStyle name="Normal 2 2 2 22 5 9" xfId="17443" xr:uid="{00000000-0005-0000-0000-000023440000}"/>
    <cellStyle name="Normal 2 2 2 22 6" xfId="17444" xr:uid="{00000000-0005-0000-0000-000024440000}"/>
    <cellStyle name="Normal 2 2 2 22 7" xfId="17445" xr:uid="{00000000-0005-0000-0000-000025440000}"/>
    <cellStyle name="Normal 2 2 2 22 8" xfId="17446" xr:uid="{00000000-0005-0000-0000-000026440000}"/>
    <cellStyle name="Normal 2 2 2 22 9" xfId="17447" xr:uid="{00000000-0005-0000-0000-000027440000}"/>
    <cellStyle name="Normal 2 2 2 23" xfId="17448" xr:uid="{00000000-0005-0000-0000-000028440000}"/>
    <cellStyle name="Normal 2 2 2 23 10" xfId="17449" xr:uid="{00000000-0005-0000-0000-000029440000}"/>
    <cellStyle name="Normal 2 2 2 23 11" xfId="17450" xr:uid="{00000000-0005-0000-0000-00002A440000}"/>
    <cellStyle name="Normal 2 2 2 23 12" xfId="17451" xr:uid="{00000000-0005-0000-0000-00002B440000}"/>
    <cellStyle name="Normal 2 2 2 23 13" xfId="17452" xr:uid="{00000000-0005-0000-0000-00002C440000}"/>
    <cellStyle name="Normal 2 2 2 23 14" xfId="17453" xr:uid="{00000000-0005-0000-0000-00002D440000}"/>
    <cellStyle name="Normal 2 2 2 23 2" xfId="17454" xr:uid="{00000000-0005-0000-0000-00002E440000}"/>
    <cellStyle name="Normal 2 2 2 23 2 10" xfId="17455" xr:uid="{00000000-0005-0000-0000-00002F440000}"/>
    <cellStyle name="Normal 2 2 2 23 2 2" xfId="17456" xr:uid="{00000000-0005-0000-0000-000030440000}"/>
    <cellStyle name="Normal 2 2 2 23 2 3" xfId="17457" xr:uid="{00000000-0005-0000-0000-000031440000}"/>
    <cellStyle name="Normal 2 2 2 23 2 4" xfId="17458" xr:uid="{00000000-0005-0000-0000-000032440000}"/>
    <cellStyle name="Normal 2 2 2 23 2 5" xfId="17459" xr:uid="{00000000-0005-0000-0000-000033440000}"/>
    <cellStyle name="Normal 2 2 2 23 2 6" xfId="17460" xr:uid="{00000000-0005-0000-0000-000034440000}"/>
    <cellStyle name="Normal 2 2 2 23 2 7" xfId="17461" xr:uid="{00000000-0005-0000-0000-000035440000}"/>
    <cellStyle name="Normal 2 2 2 23 2 8" xfId="17462" xr:uid="{00000000-0005-0000-0000-000036440000}"/>
    <cellStyle name="Normal 2 2 2 23 2 9" xfId="17463" xr:uid="{00000000-0005-0000-0000-000037440000}"/>
    <cellStyle name="Normal 2 2 2 23 3" xfId="17464" xr:uid="{00000000-0005-0000-0000-000038440000}"/>
    <cellStyle name="Normal 2 2 2 23 3 10" xfId="17465" xr:uid="{00000000-0005-0000-0000-000039440000}"/>
    <cellStyle name="Normal 2 2 2 23 3 2" xfId="17466" xr:uid="{00000000-0005-0000-0000-00003A440000}"/>
    <cellStyle name="Normal 2 2 2 23 3 3" xfId="17467" xr:uid="{00000000-0005-0000-0000-00003B440000}"/>
    <cellStyle name="Normal 2 2 2 23 3 4" xfId="17468" xr:uid="{00000000-0005-0000-0000-00003C440000}"/>
    <cellStyle name="Normal 2 2 2 23 3 5" xfId="17469" xr:uid="{00000000-0005-0000-0000-00003D440000}"/>
    <cellStyle name="Normal 2 2 2 23 3 6" xfId="17470" xr:uid="{00000000-0005-0000-0000-00003E440000}"/>
    <cellStyle name="Normal 2 2 2 23 3 7" xfId="17471" xr:uid="{00000000-0005-0000-0000-00003F440000}"/>
    <cellStyle name="Normal 2 2 2 23 3 8" xfId="17472" xr:uid="{00000000-0005-0000-0000-000040440000}"/>
    <cellStyle name="Normal 2 2 2 23 3 9" xfId="17473" xr:uid="{00000000-0005-0000-0000-000041440000}"/>
    <cellStyle name="Normal 2 2 2 23 4" xfId="17474" xr:uid="{00000000-0005-0000-0000-000042440000}"/>
    <cellStyle name="Normal 2 2 2 23 4 10" xfId="17475" xr:uid="{00000000-0005-0000-0000-000043440000}"/>
    <cellStyle name="Normal 2 2 2 23 4 2" xfId="17476" xr:uid="{00000000-0005-0000-0000-000044440000}"/>
    <cellStyle name="Normal 2 2 2 23 4 3" xfId="17477" xr:uid="{00000000-0005-0000-0000-000045440000}"/>
    <cellStyle name="Normal 2 2 2 23 4 4" xfId="17478" xr:uid="{00000000-0005-0000-0000-000046440000}"/>
    <cellStyle name="Normal 2 2 2 23 4 5" xfId="17479" xr:uid="{00000000-0005-0000-0000-000047440000}"/>
    <cellStyle name="Normal 2 2 2 23 4 6" xfId="17480" xr:uid="{00000000-0005-0000-0000-000048440000}"/>
    <cellStyle name="Normal 2 2 2 23 4 7" xfId="17481" xr:uid="{00000000-0005-0000-0000-000049440000}"/>
    <cellStyle name="Normal 2 2 2 23 4 8" xfId="17482" xr:uid="{00000000-0005-0000-0000-00004A440000}"/>
    <cellStyle name="Normal 2 2 2 23 4 9" xfId="17483" xr:uid="{00000000-0005-0000-0000-00004B440000}"/>
    <cellStyle name="Normal 2 2 2 23 5" xfId="17484" xr:uid="{00000000-0005-0000-0000-00004C440000}"/>
    <cellStyle name="Normal 2 2 2 23 5 10" xfId="17485" xr:uid="{00000000-0005-0000-0000-00004D440000}"/>
    <cellStyle name="Normal 2 2 2 23 5 2" xfId="17486" xr:uid="{00000000-0005-0000-0000-00004E440000}"/>
    <cellStyle name="Normal 2 2 2 23 5 3" xfId="17487" xr:uid="{00000000-0005-0000-0000-00004F440000}"/>
    <cellStyle name="Normal 2 2 2 23 5 4" xfId="17488" xr:uid="{00000000-0005-0000-0000-000050440000}"/>
    <cellStyle name="Normal 2 2 2 23 5 5" xfId="17489" xr:uid="{00000000-0005-0000-0000-000051440000}"/>
    <cellStyle name="Normal 2 2 2 23 5 6" xfId="17490" xr:uid="{00000000-0005-0000-0000-000052440000}"/>
    <cellStyle name="Normal 2 2 2 23 5 7" xfId="17491" xr:uid="{00000000-0005-0000-0000-000053440000}"/>
    <cellStyle name="Normal 2 2 2 23 5 8" xfId="17492" xr:uid="{00000000-0005-0000-0000-000054440000}"/>
    <cellStyle name="Normal 2 2 2 23 5 9" xfId="17493" xr:uid="{00000000-0005-0000-0000-000055440000}"/>
    <cellStyle name="Normal 2 2 2 23 6" xfId="17494" xr:uid="{00000000-0005-0000-0000-000056440000}"/>
    <cellStyle name="Normal 2 2 2 23 7" xfId="17495" xr:uid="{00000000-0005-0000-0000-000057440000}"/>
    <cellStyle name="Normal 2 2 2 23 8" xfId="17496" xr:uid="{00000000-0005-0000-0000-000058440000}"/>
    <cellStyle name="Normal 2 2 2 23 9" xfId="17497" xr:uid="{00000000-0005-0000-0000-000059440000}"/>
    <cellStyle name="Normal 2 2 2 24" xfId="17498" xr:uid="{00000000-0005-0000-0000-00005A440000}"/>
    <cellStyle name="Normal 2 2 2 24 10" xfId="17499" xr:uid="{00000000-0005-0000-0000-00005B440000}"/>
    <cellStyle name="Normal 2 2 2 24 11" xfId="17500" xr:uid="{00000000-0005-0000-0000-00005C440000}"/>
    <cellStyle name="Normal 2 2 2 24 12" xfId="17501" xr:uid="{00000000-0005-0000-0000-00005D440000}"/>
    <cellStyle name="Normal 2 2 2 24 13" xfId="17502" xr:uid="{00000000-0005-0000-0000-00005E440000}"/>
    <cellStyle name="Normal 2 2 2 24 14" xfId="17503" xr:uid="{00000000-0005-0000-0000-00005F440000}"/>
    <cellStyle name="Normal 2 2 2 24 2" xfId="17504" xr:uid="{00000000-0005-0000-0000-000060440000}"/>
    <cellStyle name="Normal 2 2 2 24 2 10" xfId="17505" xr:uid="{00000000-0005-0000-0000-000061440000}"/>
    <cellStyle name="Normal 2 2 2 24 2 2" xfId="17506" xr:uid="{00000000-0005-0000-0000-000062440000}"/>
    <cellStyle name="Normal 2 2 2 24 2 3" xfId="17507" xr:uid="{00000000-0005-0000-0000-000063440000}"/>
    <cellStyle name="Normal 2 2 2 24 2 4" xfId="17508" xr:uid="{00000000-0005-0000-0000-000064440000}"/>
    <cellStyle name="Normal 2 2 2 24 2 5" xfId="17509" xr:uid="{00000000-0005-0000-0000-000065440000}"/>
    <cellStyle name="Normal 2 2 2 24 2 6" xfId="17510" xr:uid="{00000000-0005-0000-0000-000066440000}"/>
    <cellStyle name="Normal 2 2 2 24 2 7" xfId="17511" xr:uid="{00000000-0005-0000-0000-000067440000}"/>
    <cellStyle name="Normal 2 2 2 24 2 8" xfId="17512" xr:uid="{00000000-0005-0000-0000-000068440000}"/>
    <cellStyle name="Normal 2 2 2 24 2 9" xfId="17513" xr:uid="{00000000-0005-0000-0000-000069440000}"/>
    <cellStyle name="Normal 2 2 2 24 3" xfId="17514" xr:uid="{00000000-0005-0000-0000-00006A440000}"/>
    <cellStyle name="Normal 2 2 2 24 3 10" xfId="17515" xr:uid="{00000000-0005-0000-0000-00006B440000}"/>
    <cellStyle name="Normal 2 2 2 24 3 2" xfId="17516" xr:uid="{00000000-0005-0000-0000-00006C440000}"/>
    <cellStyle name="Normal 2 2 2 24 3 3" xfId="17517" xr:uid="{00000000-0005-0000-0000-00006D440000}"/>
    <cellStyle name="Normal 2 2 2 24 3 4" xfId="17518" xr:uid="{00000000-0005-0000-0000-00006E440000}"/>
    <cellStyle name="Normal 2 2 2 24 3 5" xfId="17519" xr:uid="{00000000-0005-0000-0000-00006F440000}"/>
    <cellStyle name="Normal 2 2 2 24 3 6" xfId="17520" xr:uid="{00000000-0005-0000-0000-000070440000}"/>
    <cellStyle name="Normal 2 2 2 24 3 7" xfId="17521" xr:uid="{00000000-0005-0000-0000-000071440000}"/>
    <cellStyle name="Normal 2 2 2 24 3 8" xfId="17522" xr:uid="{00000000-0005-0000-0000-000072440000}"/>
    <cellStyle name="Normal 2 2 2 24 3 9" xfId="17523" xr:uid="{00000000-0005-0000-0000-000073440000}"/>
    <cellStyle name="Normal 2 2 2 24 4" xfId="17524" xr:uid="{00000000-0005-0000-0000-000074440000}"/>
    <cellStyle name="Normal 2 2 2 24 4 10" xfId="17525" xr:uid="{00000000-0005-0000-0000-000075440000}"/>
    <cellStyle name="Normal 2 2 2 24 4 2" xfId="17526" xr:uid="{00000000-0005-0000-0000-000076440000}"/>
    <cellStyle name="Normal 2 2 2 24 4 3" xfId="17527" xr:uid="{00000000-0005-0000-0000-000077440000}"/>
    <cellStyle name="Normal 2 2 2 24 4 4" xfId="17528" xr:uid="{00000000-0005-0000-0000-000078440000}"/>
    <cellStyle name="Normal 2 2 2 24 4 5" xfId="17529" xr:uid="{00000000-0005-0000-0000-000079440000}"/>
    <cellStyle name="Normal 2 2 2 24 4 6" xfId="17530" xr:uid="{00000000-0005-0000-0000-00007A440000}"/>
    <cellStyle name="Normal 2 2 2 24 4 7" xfId="17531" xr:uid="{00000000-0005-0000-0000-00007B440000}"/>
    <cellStyle name="Normal 2 2 2 24 4 8" xfId="17532" xr:uid="{00000000-0005-0000-0000-00007C440000}"/>
    <cellStyle name="Normal 2 2 2 24 4 9" xfId="17533" xr:uid="{00000000-0005-0000-0000-00007D440000}"/>
    <cellStyle name="Normal 2 2 2 24 5" xfId="17534" xr:uid="{00000000-0005-0000-0000-00007E440000}"/>
    <cellStyle name="Normal 2 2 2 24 5 10" xfId="17535" xr:uid="{00000000-0005-0000-0000-00007F440000}"/>
    <cellStyle name="Normal 2 2 2 24 5 2" xfId="17536" xr:uid="{00000000-0005-0000-0000-000080440000}"/>
    <cellStyle name="Normal 2 2 2 24 5 3" xfId="17537" xr:uid="{00000000-0005-0000-0000-000081440000}"/>
    <cellStyle name="Normal 2 2 2 24 5 4" xfId="17538" xr:uid="{00000000-0005-0000-0000-000082440000}"/>
    <cellStyle name="Normal 2 2 2 24 5 5" xfId="17539" xr:uid="{00000000-0005-0000-0000-000083440000}"/>
    <cellStyle name="Normal 2 2 2 24 5 6" xfId="17540" xr:uid="{00000000-0005-0000-0000-000084440000}"/>
    <cellStyle name="Normal 2 2 2 24 5 7" xfId="17541" xr:uid="{00000000-0005-0000-0000-000085440000}"/>
    <cellStyle name="Normal 2 2 2 24 5 8" xfId="17542" xr:uid="{00000000-0005-0000-0000-000086440000}"/>
    <cellStyle name="Normal 2 2 2 24 5 9" xfId="17543" xr:uid="{00000000-0005-0000-0000-000087440000}"/>
    <cellStyle name="Normal 2 2 2 24 6" xfId="17544" xr:uid="{00000000-0005-0000-0000-000088440000}"/>
    <cellStyle name="Normal 2 2 2 24 7" xfId="17545" xr:uid="{00000000-0005-0000-0000-000089440000}"/>
    <cellStyle name="Normal 2 2 2 24 8" xfId="17546" xr:uid="{00000000-0005-0000-0000-00008A440000}"/>
    <cellStyle name="Normal 2 2 2 24 9" xfId="17547" xr:uid="{00000000-0005-0000-0000-00008B440000}"/>
    <cellStyle name="Normal 2 2 2 25" xfId="17548" xr:uid="{00000000-0005-0000-0000-00008C440000}"/>
    <cellStyle name="Normal 2 2 2 25 10" xfId="17549" xr:uid="{00000000-0005-0000-0000-00008D440000}"/>
    <cellStyle name="Normal 2 2 2 25 11" xfId="17550" xr:uid="{00000000-0005-0000-0000-00008E440000}"/>
    <cellStyle name="Normal 2 2 2 25 12" xfId="17551" xr:uid="{00000000-0005-0000-0000-00008F440000}"/>
    <cellStyle name="Normal 2 2 2 25 13" xfId="17552" xr:uid="{00000000-0005-0000-0000-000090440000}"/>
    <cellStyle name="Normal 2 2 2 25 14" xfId="17553" xr:uid="{00000000-0005-0000-0000-000091440000}"/>
    <cellStyle name="Normal 2 2 2 25 2" xfId="17554" xr:uid="{00000000-0005-0000-0000-000092440000}"/>
    <cellStyle name="Normal 2 2 2 25 2 10" xfId="17555" xr:uid="{00000000-0005-0000-0000-000093440000}"/>
    <cellStyle name="Normal 2 2 2 25 2 2" xfId="17556" xr:uid="{00000000-0005-0000-0000-000094440000}"/>
    <cellStyle name="Normal 2 2 2 25 2 3" xfId="17557" xr:uid="{00000000-0005-0000-0000-000095440000}"/>
    <cellStyle name="Normal 2 2 2 25 2 4" xfId="17558" xr:uid="{00000000-0005-0000-0000-000096440000}"/>
    <cellStyle name="Normal 2 2 2 25 2 5" xfId="17559" xr:uid="{00000000-0005-0000-0000-000097440000}"/>
    <cellStyle name="Normal 2 2 2 25 2 6" xfId="17560" xr:uid="{00000000-0005-0000-0000-000098440000}"/>
    <cellStyle name="Normal 2 2 2 25 2 7" xfId="17561" xr:uid="{00000000-0005-0000-0000-000099440000}"/>
    <cellStyle name="Normal 2 2 2 25 2 8" xfId="17562" xr:uid="{00000000-0005-0000-0000-00009A440000}"/>
    <cellStyle name="Normal 2 2 2 25 2 9" xfId="17563" xr:uid="{00000000-0005-0000-0000-00009B440000}"/>
    <cellStyle name="Normal 2 2 2 25 3" xfId="17564" xr:uid="{00000000-0005-0000-0000-00009C440000}"/>
    <cellStyle name="Normal 2 2 2 25 3 10" xfId="17565" xr:uid="{00000000-0005-0000-0000-00009D440000}"/>
    <cellStyle name="Normal 2 2 2 25 3 2" xfId="17566" xr:uid="{00000000-0005-0000-0000-00009E440000}"/>
    <cellStyle name="Normal 2 2 2 25 3 3" xfId="17567" xr:uid="{00000000-0005-0000-0000-00009F440000}"/>
    <cellStyle name="Normal 2 2 2 25 3 4" xfId="17568" xr:uid="{00000000-0005-0000-0000-0000A0440000}"/>
    <cellStyle name="Normal 2 2 2 25 3 5" xfId="17569" xr:uid="{00000000-0005-0000-0000-0000A1440000}"/>
    <cellStyle name="Normal 2 2 2 25 3 6" xfId="17570" xr:uid="{00000000-0005-0000-0000-0000A2440000}"/>
    <cellStyle name="Normal 2 2 2 25 3 7" xfId="17571" xr:uid="{00000000-0005-0000-0000-0000A3440000}"/>
    <cellStyle name="Normal 2 2 2 25 3 8" xfId="17572" xr:uid="{00000000-0005-0000-0000-0000A4440000}"/>
    <cellStyle name="Normal 2 2 2 25 3 9" xfId="17573" xr:uid="{00000000-0005-0000-0000-0000A5440000}"/>
    <cellStyle name="Normal 2 2 2 25 4" xfId="17574" xr:uid="{00000000-0005-0000-0000-0000A6440000}"/>
    <cellStyle name="Normal 2 2 2 25 4 10" xfId="17575" xr:uid="{00000000-0005-0000-0000-0000A7440000}"/>
    <cellStyle name="Normal 2 2 2 25 4 2" xfId="17576" xr:uid="{00000000-0005-0000-0000-0000A8440000}"/>
    <cellStyle name="Normal 2 2 2 25 4 3" xfId="17577" xr:uid="{00000000-0005-0000-0000-0000A9440000}"/>
    <cellStyle name="Normal 2 2 2 25 4 4" xfId="17578" xr:uid="{00000000-0005-0000-0000-0000AA440000}"/>
    <cellStyle name="Normal 2 2 2 25 4 5" xfId="17579" xr:uid="{00000000-0005-0000-0000-0000AB440000}"/>
    <cellStyle name="Normal 2 2 2 25 4 6" xfId="17580" xr:uid="{00000000-0005-0000-0000-0000AC440000}"/>
    <cellStyle name="Normal 2 2 2 25 4 7" xfId="17581" xr:uid="{00000000-0005-0000-0000-0000AD440000}"/>
    <cellStyle name="Normal 2 2 2 25 4 8" xfId="17582" xr:uid="{00000000-0005-0000-0000-0000AE440000}"/>
    <cellStyle name="Normal 2 2 2 25 4 9" xfId="17583" xr:uid="{00000000-0005-0000-0000-0000AF440000}"/>
    <cellStyle name="Normal 2 2 2 25 5" xfId="17584" xr:uid="{00000000-0005-0000-0000-0000B0440000}"/>
    <cellStyle name="Normal 2 2 2 25 5 10" xfId="17585" xr:uid="{00000000-0005-0000-0000-0000B1440000}"/>
    <cellStyle name="Normal 2 2 2 25 5 2" xfId="17586" xr:uid="{00000000-0005-0000-0000-0000B2440000}"/>
    <cellStyle name="Normal 2 2 2 25 5 3" xfId="17587" xr:uid="{00000000-0005-0000-0000-0000B3440000}"/>
    <cellStyle name="Normal 2 2 2 25 5 4" xfId="17588" xr:uid="{00000000-0005-0000-0000-0000B4440000}"/>
    <cellStyle name="Normal 2 2 2 25 5 5" xfId="17589" xr:uid="{00000000-0005-0000-0000-0000B5440000}"/>
    <cellStyle name="Normal 2 2 2 25 5 6" xfId="17590" xr:uid="{00000000-0005-0000-0000-0000B6440000}"/>
    <cellStyle name="Normal 2 2 2 25 5 7" xfId="17591" xr:uid="{00000000-0005-0000-0000-0000B7440000}"/>
    <cellStyle name="Normal 2 2 2 25 5 8" xfId="17592" xr:uid="{00000000-0005-0000-0000-0000B8440000}"/>
    <cellStyle name="Normal 2 2 2 25 5 9" xfId="17593" xr:uid="{00000000-0005-0000-0000-0000B9440000}"/>
    <cellStyle name="Normal 2 2 2 25 6" xfId="17594" xr:uid="{00000000-0005-0000-0000-0000BA440000}"/>
    <cellStyle name="Normal 2 2 2 25 7" xfId="17595" xr:uid="{00000000-0005-0000-0000-0000BB440000}"/>
    <cellStyle name="Normal 2 2 2 25 8" xfId="17596" xr:uid="{00000000-0005-0000-0000-0000BC440000}"/>
    <cellStyle name="Normal 2 2 2 25 9" xfId="17597" xr:uid="{00000000-0005-0000-0000-0000BD440000}"/>
    <cellStyle name="Normal 2 2 2 26" xfId="17598" xr:uid="{00000000-0005-0000-0000-0000BE440000}"/>
    <cellStyle name="Normal 2 2 2 26 10" xfId="17599" xr:uid="{00000000-0005-0000-0000-0000BF440000}"/>
    <cellStyle name="Normal 2 2 2 26 11" xfId="17600" xr:uid="{00000000-0005-0000-0000-0000C0440000}"/>
    <cellStyle name="Normal 2 2 2 26 12" xfId="17601" xr:uid="{00000000-0005-0000-0000-0000C1440000}"/>
    <cellStyle name="Normal 2 2 2 26 13" xfId="17602" xr:uid="{00000000-0005-0000-0000-0000C2440000}"/>
    <cellStyle name="Normal 2 2 2 26 14" xfId="17603" xr:uid="{00000000-0005-0000-0000-0000C3440000}"/>
    <cellStyle name="Normal 2 2 2 26 2" xfId="17604" xr:uid="{00000000-0005-0000-0000-0000C4440000}"/>
    <cellStyle name="Normal 2 2 2 26 2 10" xfId="17605" xr:uid="{00000000-0005-0000-0000-0000C5440000}"/>
    <cellStyle name="Normal 2 2 2 26 2 2" xfId="17606" xr:uid="{00000000-0005-0000-0000-0000C6440000}"/>
    <cellStyle name="Normal 2 2 2 26 2 3" xfId="17607" xr:uid="{00000000-0005-0000-0000-0000C7440000}"/>
    <cellStyle name="Normal 2 2 2 26 2 4" xfId="17608" xr:uid="{00000000-0005-0000-0000-0000C8440000}"/>
    <cellStyle name="Normal 2 2 2 26 2 5" xfId="17609" xr:uid="{00000000-0005-0000-0000-0000C9440000}"/>
    <cellStyle name="Normal 2 2 2 26 2 6" xfId="17610" xr:uid="{00000000-0005-0000-0000-0000CA440000}"/>
    <cellStyle name="Normal 2 2 2 26 2 7" xfId="17611" xr:uid="{00000000-0005-0000-0000-0000CB440000}"/>
    <cellStyle name="Normal 2 2 2 26 2 8" xfId="17612" xr:uid="{00000000-0005-0000-0000-0000CC440000}"/>
    <cellStyle name="Normal 2 2 2 26 2 9" xfId="17613" xr:uid="{00000000-0005-0000-0000-0000CD440000}"/>
    <cellStyle name="Normal 2 2 2 26 3" xfId="17614" xr:uid="{00000000-0005-0000-0000-0000CE440000}"/>
    <cellStyle name="Normal 2 2 2 26 3 10" xfId="17615" xr:uid="{00000000-0005-0000-0000-0000CF440000}"/>
    <cellStyle name="Normal 2 2 2 26 3 2" xfId="17616" xr:uid="{00000000-0005-0000-0000-0000D0440000}"/>
    <cellStyle name="Normal 2 2 2 26 3 3" xfId="17617" xr:uid="{00000000-0005-0000-0000-0000D1440000}"/>
    <cellStyle name="Normal 2 2 2 26 3 4" xfId="17618" xr:uid="{00000000-0005-0000-0000-0000D2440000}"/>
    <cellStyle name="Normal 2 2 2 26 3 5" xfId="17619" xr:uid="{00000000-0005-0000-0000-0000D3440000}"/>
    <cellStyle name="Normal 2 2 2 26 3 6" xfId="17620" xr:uid="{00000000-0005-0000-0000-0000D4440000}"/>
    <cellStyle name="Normal 2 2 2 26 3 7" xfId="17621" xr:uid="{00000000-0005-0000-0000-0000D5440000}"/>
    <cellStyle name="Normal 2 2 2 26 3 8" xfId="17622" xr:uid="{00000000-0005-0000-0000-0000D6440000}"/>
    <cellStyle name="Normal 2 2 2 26 3 9" xfId="17623" xr:uid="{00000000-0005-0000-0000-0000D7440000}"/>
    <cellStyle name="Normal 2 2 2 26 4" xfId="17624" xr:uid="{00000000-0005-0000-0000-0000D8440000}"/>
    <cellStyle name="Normal 2 2 2 26 4 10" xfId="17625" xr:uid="{00000000-0005-0000-0000-0000D9440000}"/>
    <cellStyle name="Normal 2 2 2 26 4 2" xfId="17626" xr:uid="{00000000-0005-0000-0000-0000DA440000}"/>
    <cellStyle name="Normal 2 2 2 26 4 3" xfId="17627" xr:uid="{00000000-0005-0000-0000-0000DB440000}"/>
    <cellStyle name="Normal 2 2 2 26 4 4" xfId="17628" xr:uid="{00000000-0005-0000-0000-0000DC440000}"/>
    <cellStyle name="Normal 2 2 2 26 4 5" xfId="17629" xr:uid="{00000000-0005-0000-0000-0000DD440000}"/>
    <cellStyle name="Normal 2 2 2 26 4 6" xfId="17630" xr:uid="{00000000-0005-0000-0000-0000DE440000}"/>
    <cellStyle name="Normal 2 2 2 26 4 7" xfId="17631" xr:uid="{00000000-0005-0000-0000-0000DF440000}"/>
    <cellStyle name="Normal 2 2 2 26 4 8" xfId="17632" xr:uid="{00000000-0005-0000-0000-0000E0440000}"/>
    <cellStyle name="Normal 2 2 2 26 4 9" xfId="17633" xr:uid="{00000000-0005-0000-0000-0000E1440000}"/>
    <cellStyle name="Normal 2 2 2 26 5" xfId="17634" xr:uid="{00000000-0005-0000-0000-0000E2440000}"/>
    <cellStyle name="Normal 2 2 2 26 5 10" xfId="17635" xr:uid="{00000000-0005-0000-0000-0000E3440000}"/>
    <cellStyle name="Normal 2 2 2 26 5 2" xfId="17636" xr:uid="{00000000-0005-0000-0000-0000E4440000}"/>
    <cellStyle name="Normal 2 2 2 26 5 3" xfId="17637" xr:uid="{00000000-0005-0000-0000-0000E5440000}"/>
    <cellStyle name="Normal 2 2 2 26 5 4" xfId="17638" xr:uid="{00000000-0005-0000-0000-0000E6440000}"/>
    <cellStyle name="Normal 2 2 2 26 5 5" xfId="17639" xr:uid="{00000000-0005-0000-0000-0000E7440000}"/>
    <cellStyle name="Normal 2 2 2 26 5 6" xfId="17640" xr:uid="{00000000-0005-0000-0000-0000E8440000}"/>
    <cellStyle name="Normal 2 2 2 26 5 7" xfId="17641" xr:uid="{00000000-0005-0000-0000-0000E9440000}"/>
    <cellStyle name="Normal 2 2 2 26 5 8" xfId="17642" xr:uid="{00000000-0005-0000-0000-0000EA440000}"/>
    <cellStyle name="Normal 2 2 2 26 5 9" xfId="17643" xr:uid="{00000000-0005-0000-0000-0000EB440000}"/>
    <cellStyle name="Normal 2 2 2 26 6" xfId="17644" xr:uid="{00000000-0005-0000-0000-0000EC440000}"/>
    <cellStyle name="Normal 2 2 2 26 7" xfId="17645" xr:uid="{00000000-0005-0000-0000-0000ED440000}"/>
    <cellStyle name="Normal 2 2 2 26 8" xfId="17646" xr:uid="{00000000-0005-0000-0000-0000EE440000}"/>
    <cellStyle name="Normal 2 2 2 26 9" xfId="17647" xr:uid="{00000000-0005-0000-0000-0000EF440000}"/>
    <cellStyle name="Normal 2 2 2 27" xfId="17648" xr:uid="{00000000-0005-0000-0000-0000F0440000}"/>
    <cellStyle name="Normal 2 2 2 27 10" xfId="17649" xr:uid="{00000000-0005-0000-0000-0000F1440000}"/>
    <cellStyle name="Normal 2 2 2 27 11" xfId="17650" xr:uid="{00000000-0005-0000-0000-0000F2440000}"/>
    <cellStyle name="Normal 2 2 2 27 12" xfId="17651" xr:uid="{00000000-0005-0000-0000-0000F3440000}"/>
    <cellStyle name="Normal 2 2 2 27 13" xfId="17652" xr:uid="{00000000-0005-0000-0000-0000F4440000}"/>
    <cellStyle name="Normal 2 2 2 27 14" xfId="17653" xr:uid="{00000000-0005-0000-0000-0000F5440000}"/>
    <cellStyle name="Normal 2 2 2 27 2" xfId="17654" xr:uid="{00000000-0005-0000-0000-0000F6440000}"/>
    <cellStyle name="Normal 2 2 2 27 2 10" xfId="17655" xr:uid="{00000000-0005-0000-0000-0000F7440000}"/>
    <cellStyle name="Normal 2 2 2 27 2 2" xfId="17656" xr:uid="{00000000-0005-0000-0000-0000F8440000}"/>
    <cellStyle name="Normal 2 2 2 27 2 3" xfId="17657" xr:uid="{00000000-0005-0000-0000-0000F9440000}"/>
    <cellStyle name="Normal 2 2 2 27 2 4" xfId="17658" xr:uid="{00000000-0005-0000-0000-0000FA440000}"/>
    <cellStyle name="Normal 2 2 2 27 2 5" xfId="17659" xr:uid="{00000000-0005-0000-0000-0000FB440000}"/>
    <cellStyle name="Normal 2 2 2 27 2 6" xfId="17660" xr:uid="{00000000-0005-0000-0000-0000FC440000}"/>
    <cellStyle name="Normal 2 2 2 27 2 7" xfId="17661" xr:uid="{00000000-0005-0000-0000-0000FD440000}"/>
    <cellStyle name="Normal 2 2 2 27 2 8" xfId="17662" xr:uid="{00000000-0005-0000-0000-0000FE440000}"/>
    <cellStyle name="Normal 2 2 2 27 2 9" xfId="17663" xr:uid="{00000000-0005-0000-0000-0000FF440000}"/>
    <cellStyle name="Normal 2 2 2 27 3" xfId="17664" xr:uid="{00000000-0005-0000-0000-000000450000}"/>
    <cellStyle name="Normal 2 2 2 27 3 10" xfId="17665" xr:uid="{00000000-0005-0000-0000-000001450000}"/>
    <cellStyle name="Normal 2 2 2 27 3 2" xfId="17666" xr:uid="{00000000-0005-0000-0000-000002450000}"/>
    <cellStyle name="Normal 2 2 2 27 3 3" xfId="17667" xr:uid="{00000000-0005-0000-0000-000003450000}"/>
    <cellStyle name="Normal 2 2 2 27 3 4" xfId="17668" xr:uid="{00000000-0005-0000-0000-000004450000}"/>
    <cellStyle name="Normal 2 2 2 27 3 5" xfId="17669" xr:uid="{00000000-0005-0000-0000-000005450000}"/>
    <cellStyle name="Normal 2 2 2 27 3 6" xfId="17670" xr:uid="{00000000-0005-0000-0000-000006450000}"/>
    <cellStyle name="Normal 2 2 2 27 3 7" xfId="17671" xr:uid="{00000000-0005-0000-0000-000007450000}"/>
    <cellStyle name="Normal 2 2 2 27 3 8" xfId="17672" xr:uid="{00000000-0005-0000-0000-000008450000}"/>
    <cellStyle name="Normal 2 2 2 27 3 9" xfId="17673" xr:uid="{00000000-0005-0000-0000-000009450000}"/>
    <cellStyle name="Normal 2 2 2 27 4" xfId="17674" xr:uid="{00000000-0005-0000-0000-00000A450000}"/>
    <cellStyle name="Normal 2 2 2 27 4 10" xfId="17675" xr:uid="{00000000-0005-0000-0000-00000B450000}"/>
    <cellStyle name="Normal 2 2 2 27 4 2" xfId="17676" xr:uid="{00000000-0005-0000-0000-00000C450000}"/>
    <cellStyle name="Normal 2 2 2 27 4 3" xfId="17677" xr:uid="{00000000-0005-0000-0000-00000D450000}"/>
    <cellStyle name="Normal 2 2 2 27 4 4" xfId="17678" xr:uid="{00000000-0005-0000-0000-00000E450000}"/>
    <cellStyle name="Normal 2 2 2 27 4 5" xfId="17679" xr:uid="{00000000-0005-0000-0000-00000F450000}"/>
    <cellStyle name="Normal 2 2 2 27 4 6" xfId="17680" xr:uid="{00000000-0005-0000-0000-000010450000}"/>
    <cellStyle name="Normal 2 2 2 27 4 7" xfId="17681" xr:uid="{00000000-0005-0000-0000-000011450000}"/>
    <cellStyle name="Normal 2 2 2 27 4 8" xfId="17682" xr:uid="{00000000-0005-0000-0000-000012450000}"/>
    <cellStyle name="Normal 2 2 2 27 4 9" xfId="17683" xr:uid="{00000000-0005-0000-0000-000013450000}"/>
    <cellStyle name="Normal 2 2 2 27 5" xfId="17684" xr:uid="{00000000-0005-0000-0000-000014450000}"/>
    <cellStyle name="Normal 2 2 2 27 5 10" xfId="17685" xr:uid="{00000000-0005-0000-0000-000015450000}"/>
    <cellStyle name="Normal 2 2 2 27 5 2" xfId="17686" xr:uid="{00000000-0005-0000-0000-000016450000}"/>
    <cellStyle name="Normal 2 2 2 27 5 3" xfId="17687" xr:uid="{00000000-0005-0000-0000-000017450000}"/>
    <cellStyle name="Normal 2 2 2 27 5 4" xfId="17688" xr:uid="{00000000-0005-0000-0000-000018450000}"/>
    <cellStyle name="Normal 2 2 2 27 5 5" xfId="17689" xr:uid="{00000000-0005-0000-0000-000019450000}"/>
    <cellStyle name="Normal 2 2 2 27 5 6" xfId="17690" xr:uid="{00000000-0005-0000-0000-00001A450000}"/>
    <cellStyle name="Normal 2 2 2 27 5 7" xfId="17691" xr:uid="{00000000-0005-0000-0000-00001B450000}"/>
    <cellStyle name="Normal 2 2 2 27 5 8" xfId="17692" xr:uid="{00000000-0005-0000-0000-00001C450000}"/>
    <cellStyle name="Normal 2 2 2 27 5 9" xfId="17693" xr:uid="{00000000-0005-0000-0000-00001D450000}"/>
    <cellStyle name="Normal 2 2 2 27 6" xfId="17694" xr:uid="{00000000-0005-0000-0000-00001E450000}"/>
    <cellStyle name="Normal 2 2 2 27 7" xfId="17695" xr:uid="{00000000-0005-0000-0000-00001F450000}"/>
    <cellStyle name="Normal 2 2 2 27 8" xfId="17696" xr:uid="{00000000-0005-0000-0000-000020450000}"/>
    <cellStyle name="Normal 2 2 2 27 9" xfId="17697" xr:uid="{00000000-0005-0000-0000-000021450000}"/>
    <cellStyle name="Normal 2 2 2 28" xfId="17698" xr:uid="{00000000-0005-0000-0000-000022450000}"/>
    <cellStyle name="Normal 2 2 2 28 10" xfId="17699" xr:uid="{00000000-0005-0000-0000-000023450000}"/>
    <cellStyle name="Normal 2 2 2 28 11" xfId="17700" xr:uid="{00000000-0005-0000-0000-000024450000}"/>
    <cellStyle name="Normal 2 2 2 28 12" xfId="17701" xr:uid="{00000000-0005-0000-0000-000025450000}"/>
    <cellStyle name="Normal 2 2 2 28 13" xfId="17702" xr:uid="{00000000-0005-0000-0000-000026450000}"/>
    <cellStyle name="Normal 2 2 2 28 14" xfId="17703" xr:uid="{00000000-0005-0000-0000-000027450000}"/>
    <cellStyle name="Normal 2 2 2 28 2" xfId="17704" xr:uid="{00000000-0005-0000-0000-000028450000}"/>
    <cellStyle name="Normal 2 2 2 28 2 10" xfId="17705" xr:uid="{00000000-0005-0000-0000-000029450000}"/>
    <cellStyle name="Normal 2 2 2 28 2 2" xfId="17706" xr:uid="{00000000-0005-0000-0000-00002A450000}"/>
    <cellStyle name="Normal 2 2 2 28 2 3" xfId="17707" xr:uid="{00000000-0005-0000-0000-00002B450000}"/>
    <cellStyle name="Normal 2 2 2 28 2 4" xfId="17708" xr:uid="{00000000-0005-0000-0000-00002C450000}"/>
    <cellStyle name="Normal 2 2 2 28 2 5" xfId="17709" xr:uid="{00000000-0005-0000-0000-00002D450000}"/>
    <cellStyle name="Normal 2 2 2 28 2 6" xfId="17710" xr:uid="{00000000-0005-0000-0000-00002E450000}"/>
    <cellStyle name="Normal 2 2 2 28 2 7" xfId="17711" xr:uid="{00000000-0005-0000-0000-00002F450000}"/>
    <cellStyle name="Normal 2 2 2 28 2 8" xfId="17712" xr:uid="{00000000-0005-0000-0000-000030450000}"/>
    <cellStyle name="Normal 2 2 2 28 2 9" xfId="17713" xr:uid="{00000000-0005-0000-0000-000031450000}"/>
    <cellStyle name="Normal 2 2 2 28 3" xfId="17714" xr:uid="{00000000-0005-0000-0000-000032450000}"/>
    <cellStyle name="Normal 2 2 2 28 3 10" xfId="17715" xr:uid="{00000000-0005-0000-0000-000033450000}"/>
    <cellStyle name="Normal 2 2 2 28 3 2" xfId="17716" xr:uid="{00000000-0005-0000-0000-000034450000}"/>
    <cellStyle name="Normal 2 2 2 28 3 3" xfId="17717" xr:uid="{00000000-0005-0000-0000-000035450000}"/>
    <cellStyle name="Normal 2 2 2 28 3 4" xfId="17718" xr:uid="{00000000-0005-0000-0000-000036450000}"/>
    <cellStyle name="Normal 2 2 2 28 3 5" xfId="17719" xr:uid="{00000000-0005-0000-0000-000037450000}"/>
    <cellStyle name="Normal 2 2 2 28 3 6" xfId="17720" xr:uid="{00000000-0005-0000-0000-000038450000}"/>
    <cellStyle name="Normal 2 2 2 28 3 7" xfId="17721" xr:uid="{00000000-0005-0000-0000-000039450000}"/>
    <cellStyle name="Normal 2 2 2 28 3 8" xfId="17722" xr:uid="{00000000-0005-0000-0000-00003A450000}"/>
    <cellStyle name="Normal 2 2 2 28 3 9" xfId="17723" xr:uid="{00000000-0005-0000-0000-00003B450000}"/>
    <cellStyle name="Normal 2 2 2 28 4" xfId="17724" xr:uid="{00000000-0005-0000-0000-00003C450000}"/>
    <cellStyle name="Normal 2 2 2 28 4 10" xfId="17725" xr:uid="{00000000-0005-0000-0000-00003D450000}"/>
    <cellStyle name="Normal 2 2 2 28 4 2" xfId="17726" xr:uid="{00000000-0005-0000-0000-00003E450000}"/>
    <cellStyle name="Normal 2 2 2 28 4 3" xfId="17727" xr:uid="{00000000-0005-0000-0000-00003F450000}"/>
    <cellStyle name="Normal 2 2 2 28 4 4" xfId="17728" xr:uid="{00000000-0005-0000-0000-000040450000}"/>
    <cellStyle name="Normal 2 2 2 28 4 5" xfId="17729" xr:uid="{00000000-0005-0000-0000-000041450000}"/>
    <cellStyle name="Normal 2 2 2 28 4 6" xfId="17730" xr:uid="{00000000-0005-0000-0000-000042450000}"/>
    <cellStyle name="Normal 2 2 2 28 4 7" xfId="17731" xr:uid="{00000000-0005-0000-0000-000043450000}"/>
    <cellStyle name="Normal 2 2 2 28 4 8" xfId="17732" xr:uid="{00000000-0005-0000-0000-000044450000}"/>
    <cellStyle name="Normal 2 2 2 28 4 9" xfId="17733" xr:uid="{00000000-0005-0000-0000-000045450000}"/>
    <cellStyle name="Normal 2 2 2 28 5" xfId="17734" xr:uid="{00000000-0005-0000-0000-000046450000}"/>
    <cellStyle name="Normal 2 2 2 28 5 10" xfId="17735" xr:uid="{00000000-0005-0000-0000-000047450000}"/>
    <cellStyle name="Normal 2 2 2 28 5 2" xfId="17736" xr:uid="{00000000-0005-0000-0000-000048450000}"/>
    <cellStyle name="Normal 2 2 2 28 5 3" xfId="17737" xr:uid="{00000000-0005-0000-0000-000049450000}"/>
    <cellStyle name="Normal 2 2 2 28 5 4" xfId="17738" xr:uid="{00000000-0005-0000-0000-00004A450000}"/>
    <cellStyle name="Normal 2 2 2 28 5 5" xfId="17739" xr:uid="{00000000-0005-0000-0000-00004B450000}"/>
    <cellStyle name="Normal 2 2 2 28 5 6" xfId="17740" xr:uid="{00000000-0005-0000-0000-00004C450000}"/>
    <cellStyle name="Normal 2 2 2 28 5 7" xfId="17741" xr:uid="{00000000-0005-0000-0000-00004D450000}"/>
    <cellStyle name="Normal 2 2 2 28 5 8" xfId="17742" xr:uid="{00000000-0005-0000-0000-00004E450000}"/>
    <cellStyle name="Normal 2 2 2 28 5 9" xfId="17743" xr:uid="{00000000-0005-0000-0000-00004F450000}"/>
    <cellStyle name="Normal 2 2 2 28 6" xfId="17744" xr:uid="{00000000-0005-0000-0000-000050450000}"/>
    <cellStyle name="Normal 2 2 2 28 7" xfId="17745" xr:uid="{00000000-0005-0000-0000-000051450000}"/>
    <cellStyle name="Normal 2 2 2 28 8" xfId="17746" xr:uid="{00000000-0005-0000-0000-000052450000}"/>
    <cellStyle name="Normal 2 2 2 28 9" xfId="17747" xr:uid="{00000000-0005-0000-0000-000053450000}"/>
    <cellStyle name="Normal 2 2 2 29" xfId="17748" xr:uid="{00000000-0005-0000-0000-000054450000}"/>
    <cellStyle name="Normal 2 2 2 29 10" xfId="17749" xr:uid="{00000000-0005-0000-0000-000055450000}"/>
    <cellStyle name="Normal 2 2 2 29 11" xfId="17750" xr:uid="{00000000-0005-0000-0000-000056450000}"/>
    <cellStyle name="Normal 2 2 2 29 12" xfId="17751" xr:uid="{00000000-0005-0000-0000-000057450000}"/>
    <cellStyle name="Normal 2 2 2 29 13" xfId="17752" xr:uid="{00000000-0005-0000-0000-000058450000}"/>
    <cellStyle name="Normal 2 2 2 29 14" xfId="17753" xr:uid="{00000000-0005-0000-0000-000059450000}"/>
    <cellStyle name="Normal 2 2 2 29 2" xfId="17754" xr:uid="{00000000-0005-0000-0000-00005A450000}"/>
    <cellStyle name="Normal 2 2 2 29 2 10" xfId="17755" xr:uid="{00000000-0005-0000-0000-00005B450000}"/>
    <cellStyle name="Normal 2 2 2 29 2 2" xfId="17756" xr:uid="{00000000-0005-0000-0000-00005C450000}"/>
    <cellStyle name="Normal 2 2 2 29 2 3" xfId="17757" xr:uid="{00000000-0005-0000-0000-00005D450000}"/>
    <cellStyle name="Normal 2 2 2 29 2 4" xfId="17758" xr:uid="{00000000-0005-0000-0000-00005E450000}"/>
    <cellStyle name="Normal 2 2 2 29 2 5" xfId="17759" xr:uid="{00000000-0005-0000-0000-00005F450000}"/>
    <cellStyle name="Normal 2 2 2 29 2 6" xfId="17760" xr:uid="{00000000-0005-0000-0000-000060450000}"/>
    <cellStyle name="Normal 2 2 2 29 2 7" xfId="17761" xr:uid="{00000000-0005-0000-0000-000061450000}"/>
    <cellStyle name="Normal 2 2 2 29 2 8" xfId="17762" xr:uid="{00000000-0005-0000-0000-000062450000}"/>
    <cellStyle name="Normal 2 2 2 29 2 9" xfId="17763" xr:uid="{00000000-0005-0000-0000-000063450000}"/>
    <cellStyle name="Normal 2 2 2 29 3" xfId="17764" xr:uid="{00000000-0005-0000-0000-000064450000}"/>
    <cellStyle name="Normal 2 2 2 29 3 10" xfId="17765" xr:uid="{00000000-0005-0000-0000-000065450000}"/>
    <cellStyle name="Normal 2 2 2 29 3 2" xfId="17766" xr:uid="{00000000-0005-0000-0000-000066450000}"/>
    <cellStyle name="Normal 2 2 2 29 3 3" xfId="17767" xr:uid="{00000000-0005-0000-0000-000067450000}"/>
    <cellStyle name="Normal 2 2 2 29 3 4" xfId="17768" xr:uid="{00000000-0005-0000-0000-000068450000}"/>
    <cellStyle name="Normal 2 2 2 29 3 5" xfId="17769" xr:uid="{00000000-0005-0000-0000-000069450000}"/>
    <cellStyle name="Normal 2 2 2 29 3 6" xfId="17770" xr:uid="{00000000-0005-0000-0000-00006A450000}"/>
    <cellStyle name="Normal 2 2 2 29 3 7" xfId="17771" xr:uid="{00000000-0005-0000-0000-00006B450000}"/>
    <cellStyle name="Normal 2 2 2 29 3 8" xfId="17772" xr:uid="{00000000-0005-0000-0000-00006C450000}"/>
    <cellStyle name="Normal 2 2 2 29 3 9" xfId="17773" xr:uid="{00000000-0005-0000-0000-00006D450000}"/>
    <cellStyle name="Normal 2 2 2 29 4" xfId="17774" xr:uid="{00000000-0005-0000-0000-00006E450000}"/>
    <cellStyle name="Normal 2 2 2 29 4 10" xfId="17775" xr:uid="{00000000-0005-0000-0000-00006F450000}"/>
    <cellStyle name="Normal 2 2 2 29 4 2" xfId="17776" xr:uid="{00000000-0005-0000-0000-000070450000}"/>
    <cellStyle name="Normal 2 2 2 29 4 3" xfId="17777" xr:uid="{00000000-0005-0000-0000-000071450000}"/>
    <cellStyle name="Normal 2 2 2 29 4 4" xfId="17778" xr:uid="{00000000-0005-0000-0000-000072450000}"/>
    <cellStyle name="Normal 2 2 2 29 4 5" xfId="17779" xr:uid="{00000000-0005-0000-0000-000073450000}"/>
    <cellStyle name="Normal 2 2 2 29 4 6" xfId="17780" xr:uid="{00000000-0005-0000-0000-000074450000}"/>
    <cellStyle name="Normal 2 2 2 29 4 7" xfId="17781" xr:uid="{00000000-0005-0000-0000-000075450000}"/>
    <cellStyle name="Normal 2 2 2 29 4 8" xfId="17782" xr:uid="{00000000-0005-0000-0000-000076450000}"/>
    <cellStyle name="Normal 2 2 2 29 4 9" xfId="17783" xr:uid="{00000000-0005-0000-0000-000077450000}"/>
    <cellStyle name="Normal 2 2 2 29 5" xfId="17784" xr:uid="{00000000-0005-0000-0000-000078450000}"/>
    <cellStyle name="Normal 2 2 2 29 5 10" xfId="17785" xr:uid="{00000000-0005-0000-0000-000079450000}"/>
    <cellStyle name="Normal 2 2 2 29 5 2" xfId="17786" xr:uid="{00000000-0005-0000-0000-00007A450000}"/>
    <cellStyle name="Normal 2 2 2 29 5 3" xfId="17787" xr:uid="{00000000-0005-0000-0000-00007B450000}"/>
    <cellStyle name="Normal 2 2 2 29 5 4" xfId="17788" xr:uid="{00000000-0005-0000-0000-00007C450000}"/>
    <cellStyle name="Normal 2 2 2 29 5 5" xfId="17789" xr:uid="{00000000-0005-0000-0000-00007D450000}"/>
    <cellStyle name="Normal 2 2 2 29 5 6" xfId="17790" xr:uid="{00000000-0005-0000-0000-00007E450000}"/>
    <cellStyle name="Normal 2 2 2 29 5 7" xfId="17791" xr:uid="{00000000-0005-0000-0000-00007F450000}"/>
    <cellStyle name="Normal 2 2 2 29 5 8" xfId="17792" xr:uid="{00000000-0005-0000-0000-000080450000}"/>
    <cellStyle name="Normal 2 2 2 29 5 9" xfId="17793" xr:uid="{00000000-0005-0000-0000-000081450000}"/>
    <cellStyle name="Normal 2 2 2 29 6" xfId="17794" xr:uid="{00000000-0005-0000-0000-000082450000}"/>
    <cellStyle name="Normal 2 2 2 29 7" xfId="17795" xr:uid="{00000000-0005-0000-0000-000083450000}"/>
    <cellStyle name="Normal 2 2 2 29 8" xfId="17796" xr:uid="{00000000-0005-0000-0000-000084450000}"/>
    <cellStyle name="Normal 2 2 2 29 9" xfId="17797" xr:uid="{00000000-0005-0000-0000-000085450000}"/>
    <cellStyle name="Normal 2 2 2 3" xfId="420" xr:uid="{00000000-0005-0000-0000-0000A4010000}"/>
    <cellStyle name="Normal 2 2 2 3 10" xfId="17798" xr:uid="{00000000-0005-0000-0000-000086450000}"/>
    <cellStyle name="Normal 2 2 2 3 10 10" xfId="17799" xr:uid="{00000000-0005-0000-0000-000087450000}"/>
    <cellStyle name="Normal 2 2 2 3 10 11" xfId="17800" xr:uid="{00000000-0005-0000-0000-000088450000}"/>
    <cellStyle name="Normal 2 2 2 3 10 12" xfId="17801" xr:uid="{00000000-0005-0000-0000-000089450000}"/>
    <cellStyle name="Normal 2 2 2 3 10 13" xfId="17802" xr:uid="{00000000-0005-0000-0000-00008A450000}"/>
    <cellStyle name="Normal 2 2 2 3 10 14" xfId="17803" xr:uid="{00000000-0005-0000-0000-00008B450000}"/>
    <cellStyle name="Normal 2 2 2 3 10 2" xfId="17804" xr:uid="{00000000-0005-0000-0000-00008C450000}"/>
    <cellStyle name="Normal 2 2 2 3 10 2 10" xfId="17805" xr:uid="{00000000-0005-0000-0000-00008D450000}"/>
    <cellStyle name="Normal 2 2 2 3 10 2 2" xfId="17806" xr:uid="{00000000-0005-0000-0000-00008E450000}"/>
    <cellStyle name="Normal 2 2 2 3 10 2 3" xfId="17807" xr:uid="{00000000-0005-0000-0000-00008F450000}"/>
    <cellStyle name="Normal 2 2 2 3 10 2 4" xfId="17808" xr:uid="{00000000-0005-0000-0000-000090450000}"/>
    <cellStyle name="Normal 2 2 2 3 10 2 5" xfId="17809" xr:uid="{00000000-0005-0000-0000-000091450000}"/>
    <cellStyle name="Normal 2 2 2 3 10 2 6" xfId="17810" xr:uid="{00000000-0005-0000-0000-000092450000}"/>
    <cellStyle name="Normal 2 2 2 3 10 2 7" xfId="17811" xr:uid="{00000000-0005-0000-0000-000093450000}"/>
    <cellStyle name="Normal 2 2 2 3 10 2 8" xfId="17812" xr:uid="{00000000-0005-0000-0000-000094450000}"/>
    <cellStyle name="Normal 2 2 2 3 10 2 9" xfId="17813" xr:uid="{00000000-0005-0000-0000-000095450000}"/>
    <cellStyle name="Normal 2 2 2 3 10 3" xfId="17814" xr:uid="{00000000-0005-0000-0000-000096450000}"/>
    <cellStyle name="Normal 2 2 2 3 10 3 10" xfId="17815" xr:uid="{00000000-0005-0000-0000-000097450000}"/>
    <cellStyle name="Normal 2 2 2 3 10 3 2" xfId="17816" xr:uid="{00000000-0005-0000-0000-000098450000}"/>
    <cellStyle name="Normal 2 2 2 3 10 3 3" xfId="17817" xr:uid="{00000000-0005-0000-0000-000099450000}"/>
    <cellStyle name="Normal 2 2 2 3 10 3 4" xfId="17818" xr:uid="{00000000-0005-0000-0000-00009A450000}"/>
    <cellStyle name="Normal 2 2 2 3 10 3 5" xfId="17819" xr:uid="{00000000-0005-0000-0000-00009B450000}"/>
    <cellStyle name="Normal 2 2 2 3 10 3 6" xfId="17820" xr:uid="{00000000-0005-0000-0000-00009C450000}"/>
    <cellStyle name="Normal 2 2 2 3 10 3 7" xfId="17821" xr:uid="{00000000-0005-0000-0000-00009D450000}"/>
    <cellStyle name="Normal 2 2 2 3 10 3 8" xfId="17822" xr:uid="{00000000-0005-0000-0000-00009E450000}"/>
    <cellStyle name="Normal 2 2 2 3 10 3 9" xfId="17823" xr:uid="{00000000-0005-0000-0000-00009F450000}"/>
    <cellStyle name="Normal 2 2 2 3 10 4" xfId="17824" xr:uid="{00000000-0005-0000-0000-0000A0450000}"/>
    <cellStyle name="Normal 2 2 2 3 10 4 10" xfId="17825" xr:uid="{00000000-0005-0000-0000-0000A1450000}"/>
    <cellStyle name="Normal 2 2 2 3 10 4 2" xfId="17826" xr:uid="{00000000-0005-0000-0000-0000A2450000}"/>
    <cellStyle name="Normal 2 2 2 3 10 4 3" xfId="17827" xr:uid="{00000000-0005-0000-0000-0000A3450000}"/>
    <cellStyle name="Normal 2 2 2 3 10 4 4" xfId="17828" xr:uid="{00000000-0005-0000-0000-0000A4450000}"/>
    <cellStyle name="Normal 2 2 2 3 10 4 5" xfId="17829" xr:uid="{00000000-0005-0000-0000-0000A5450000}"/>
    <cellStyle name="Normal 2 2 2 3 10 4 6" xfId="17830" xr:uid="{00000000-0005-0000-0000-0000A6450000}"/>
    <cellStyle name="Normal 2 2 2 3 10 4 7" xfId="17831" xr:uid="{00000000-0005-0000-0000-0000A7450000}"/>
    <cellStyle name="Normal 2 2 2 3 10 4 8" xfId="17832" xr:uid="{00000000-0005-0000-0000-0000A8450000}"/>
    <cellStyle name="Normal 2 2 2 3 10 4 9" xfId="17833" xr:uid="{00000000-0005-0000-0000-0000A9450000}"/>
    <cellStyle name="Normal 2 2 2 3 10 5" xfId="17834" xr:uid="{00000000-0005-0000-0000-0000AA450000}"/>
    <cellStyle name="Normal 2 2 2 3 10 5 10" xfId="17835" xr:uid="{00000000-0005-0000-0000-0000AB450000}"/>
    <cellStyle name="Normal 2 2 2 3 10 5 2" xfId="17836" xr:uid="{00000000-0005-0000-0000-0000AC450000}"/>
    <cellStyle name="Normal 2 2 2 3 10 5 3" xfId="17837" xr:uid="{00000000-0005-0000-0000-0000AD450000}"/>
    <cellStyle name="Normal 2 2 2 3 10 5 4" xfId="17838" xr:uid="{00000000-0005-0000-0000-0000AE450000}"/>
    <cellStyle name="Normal 2 2 2 3 10 5 5" xfId="17839" xr:uid="{00000000-0005-0000-0000-0000AF450000}"/>
    <cellStyle name="Normal 2 2 2 3 10 5 6" xfId="17840" xr:uid="{00000000-0005-0000-0000-0000B0450000}"/>
    <cellStyle name="Normal 2 2 2 3 10 5 7" xfId="17841" xr:uid="{00000000-0005-0000-0000-0000B1450000}"/>
    <cellStyle name="Normal 2 2 2 3 10 5 8" xfId="17842" xr:uid="{00000000-0005-0000-0000-0000B2450000}"/>
    <cellStyle name="Normal 2 2 2 3 10 5 9" xfId="17843" xr:uid="{00000000-0005-0000-0000-0000B3450000}"/>
    <cellStyle name="Normal 2 2 2 3 10 6" xfId="17844" xr:uid="{00000000-0005-0000-0000-0000B4450000}"/>
    <cellStyle name="Normal 2 2 2 3 10 7" xfId="17845" xr:uid="{00000000-0005-0000-0000-0000B5450000}"/>
    <cellStyle name="Normal 2 2 2 3 10 8" xfId="17846" xr:uid="{00000000-0005-0000-0000-0000B6450000}"/>
    <cellStyle name="Normal 2 2 2 3 10 9" xfId="17847" xr:uid="{00000000-0005-0000-0000-0000B7450000}"/>
    <cellStyle name="Normal 2 2 2 3 11" xfId="17848" xr:uid="{00000000-0005-0000-0000-0000B8450000}"/>
    <cellStyle name="Normal 2 2 2 3 11 10" xfId="17849" xr:uid="{00000000-0005-0000-0000-0000B9450000}"/>
    <cellStyle name="Normal 2 2 2 3 11 11" xfId="17850" xr:uid="{00000000-0005-0000-0000-0000BA450000}"/>
    <cellStyle name="Normal 2 2 2 3 11 12" xfId="17851" xr:uid="{00000000-0005-0000-0000-0000BB450000}"/>
    <cellStyle name="Normal 2 2 2 3 11 13" xfId="17852" xr:uid="{00000000-0005-0000-0000-0000BC450000}"/>
    <cellStyle name="Normal 2 2 2 3 11 14" xfId="17853" xr:uid="{00000000-0005-0000-0000-0000BD450000}"/>
    <cellStyle name="Normal 2 2 2 3 11 2" xfId="17854" xr:uid="{00000000-0005-0000-0000-0000BE450000}"/>
    <cellStyle name="Normal 2 2 2 3 11 2 10" xfId="17855" xr:uid="{00000000-0005-0000-0000-0000BF450000}"/>
    <cellStyle name="Normal 2 2 2 3 11 2 2" xfId="17856" xr:uid="{00000000-0005-0000-0000-0000C0450000}"/>
    <cellStyle name="Normal 2 2 2 3 11 2 3" xfId="17857" xr:uid="{00000000-0005-0000-0000-0000C1450000}"/>
    <cellStyle name="Normal 2 2 2 3 11 2 4" xfId="17858" xr:uid="{00000000-0005-0000-0000-0000C2450000}"/>
    <cellStyle name="Normal 2 2 2 3 11 2 5" xfId="17859" xr:uid="{00000000-0005-0000-0000-0000C3450000}"/>
    <cellStyle name="Normal 2 2 2 3 11 2 6" xfId="17860" xr:uid="{00000000-0005-0000-0000-0000C4450000}"/>
    <cellStyle name="Normal 2 2 2 3 11 2 7" xfId="17861" xr:uid="{00000000-0005-0000-0000-0000C5450000}"/>
    <cellStyle name="Normal 2 2 2 3 11 2 8" xfId="17862" xr:uid="{00000000-0005-0000-0000-0000C6450000}"/>
    <cellStyle name="Normal 2 2 2 3 11 2 9" xfId="17863" xr:uid="{00000000-0005-0000-0000-0000C7450000}"/>
    <cellStyle name="Normal 2 2 2 3 11 3" xfId="17864" xr:uid="{00000000-0005-0000-0000-0000C8450000}"/>
    <cellStyle name="Normal 2 2 2 3 11 3 10" xfId="17865" xr:uid="{00000000-0005-0000-0000-0000C9450000}"/>
    <cellStyle name="Normal 2 2 2 3 11 3 2" xfId="17866" xr:uid="{00000000-0005-0000-0000-0000CA450000}"/>
    <cellStyle name="Normal 2 2 2 3 11 3 3" xfId="17867" xr:uid="{00000000-0005-0000-0000-0000CB450000}"/>
    <cellStyle name="Normal 2 2 2 3 11 3 4" xfId="17868" xr:uid="{00000000-0005-0000-0000-0000CC450000}"/>
    <cellStyle name="Normal 2 2 2 3 11 3 5" xfId="17869" xr:uid="{00000000-0005-0000-0000-0000CD450000}"/>
    <cellStyle name="Normal 2 2 2 3 11 3 6" xfId="17870" xr:uid="{00000000-0005-0000-0000-0000CE450000}"/>
    <cellStyle name="Normal 2 2 2 3 11 3 7" xfId="17871" xr:uid="{00000000-0005-0000-0000-0000CF450000}"/>
    <cellStyle name="Normal 2 2 2 3 11 3 8" xfId="17872" xr:uid="{00000000-0005-0000-0000-0000D0450000}"/>
    <cellStyle name="Normal 2 2 2 3 11 3 9" xfId="17873" xr:uid="{00000000-0005-0000-0000-0000D1450000}"/>
    <cellStyle name="Normal 2 2 2 3 11 4" xfId="17874" xr:uid="{00000000-0005-0000-0000-0000D2450000}"/>
    <cellStyle name="Normal 2 2 2 3 11 4 10" xfId="17875" xr:uid="{00000000-0005-0000-0000-0000D3450000}"/>
    <cellStyle name="Normal 2 2 2 3 11 4 2" xfId="17876" xr:uid="{00000000-0005-0000-0000-0000D4450000}"/>
    <cellStyle name="Normal 2 2 2 3 11 4 3" xfId="17877" xr:uid="{00000000-0005-0000-0000-0000D5450000}"/>
    <cellStyle name="Normal 2 2 2 3 11 4 4" xfId="17878" xr:uid="{00000000-0005-0000-0000-0000D6450000}"/>
    <cellStyle name="Normal 2 2 2 3 11 4 5" xfId="17879" xr:uid="{00000000-0005-0000-0000-0000D7450000}"/>
    <cellStyle name="Normal 2 2 2 3 11 4 6" xfId="17880" xr:uid="{00000000-0005-0000-0000-0000D8450000}"/>
    <cellStyle name="Normal 2 2 2 3 11 4 7" xfId="17881" xr:uid="{00000000-0005-0000-0000-0000D9450000}"/>
    <cellStyle name="Normal 2 2 2 3 11 4 8" xfId="17882" xr:uid="{00000000-0005-0000-0000-0000DA450000}"/>
    <cellStyle name="Normal 2 2 2 3 11 4 9" xfId="17883" xr:uid="{00000000-0005-0000-0000-0000DB450000}"/>
    <cellStyle name="Normal 2 2 2 3 11 5" xfId="17884" xr:uid="{00000000-0005-0000-0000-0000DC450000}"/>
    <cellStyle name="Normal 2 2 2 3 11 5 10" xfId="17885" xr:uid="{00000000-0005-0000-0000-0000DD450000}"/>
    <cellStyle name="Normal 2 2 2 3 11 5 2" xfId="17886" xr:uid="{00000000-0005-0000-0000-0000DE450000}"/>
    <cellStyle name="Normal 2 2 2 3 11 5 3" xfId="17887" xr:uid="{00000000-0005-0000-0000-0000DF450000}"/>
    <cellStyle name="Normal 2 2 2 3 11 5 4" xfId="17888" xr:uid="{00000000-0005-0000-0000-0000E0450000}"/>
    <cellStyle name="Normal 2 2 2 3 11 5 5" xfId="17889" xr:uid="{00000000-0005-0000-0000-0000E1450000}"/>
    <cellStyle name="Normal 2 2 2 3 11 5 6" xfId="17890" xr:uid="{00000000-0005-0000-0000-0000E2450000}"/>
    <cellStyle name="Normal 2 2 2 3 11 5 7" xfId="17891" xr:uid="{00000000-0005-0000-0000-0000E3450000}"/>
    <cellStyle name="Normal 2 2 2 3 11 5 8" xfId="17892" xr:uid="{00000000-0005-0000-0000-0000E4450000}"/>
    <cellStyle name="Normal 2 2 2 3 11 5 9" xfId="17893" xr:uid="{00000000-0005-0000-0000-0000E5450000}"/>
    <cellStyle name="Normal 2 2 2 3 11 6" xfId="17894" xr:uid="{00000000-0005-0000-0000-0000E6450000}"/>
    <cellStyle name="Normal 2 2 2 3 11 7" xfId="17895" xr:uid="{00000000-0005-0000-0000-0000E7450000}"/>
    <cellStyle name="Normal 2 2 2 3 11 8" xfId="17896" xr:uid="{00000000-0005-0000-0000-0000E8450000}"/>
    <cellStyle name="Normal 2 2 2 3 11 9" xfId="17897" xr:uid="{00000000-0005-0000-0000-0000E9450000}"/>
    <cellStyle name="Normal 2 2 2 3 12" xfId="17898" xr:uid="{00000000-0005-0000-0000-0000EA450000}"/>
    <cellStyle name="Normal 2 2 2 3 12 10" xfId="17899" xr:uid="{00000000-0005-0000-0000-0000EB450000}"/>
    <cellStyle name="Normal 2 2 2 3 12 11" xfId="17900" xr:uid="{00000000-0005-0000-0000-0000EC450000}"/>
    <cellStyle name="Normal 2 2 2 3 12 12" xfId="17901" xr:uid="{00000000-0005-0000-0000-0000ED450000}"/>
    <cellStyle name="Normal 2 2 2 3 12 13" xfId="17902" xr:uid="{00000000-0005-0000-0000-0000EE450000}"/>
    <cellStyle name="Normal 2 2 2 3 12 14" xfId="17903" xr:uid="{00000000-0005-0000-0000-0000EF450000}"/>
    <cellStyle name="Normal 2 2 2 3 12 2" xfId="17904" xr:uid="{00000000-0005-0000-0000-0000F0450000}"/>
    <cellStyle name="Normal 2 2 2 3 12 2 10" xfId="17905" xr:uid="{00000000-0005-0000-0000-0000F1450000}"/>
    <cellStyle name="Normal 2 2 2 3 12 2 2" xfId="17906" xr:uid="{00000000-0005-0000-0000-0000F2450000}"/>
    <cellStyle name="Normal 2 2 2 3 12 2 3" xfId="17907" xr:uid="{00000000-0005-0000-0000-0000F3450000}"/>
    <cellStyle name="Normal 2 2 2 3 12 2 4" xfId="17908" xr:uid="{00000000-0005-0000-0000-0000F4450000}"/>
    <cellStyle name="Normal 2 2 2 3 12 2 5" xfId="17909" xr:uid="{00000000-0005-0000-0000-0000F5450000}"/>
    <cellStyle name="Normal 2 2 2 3 12 2 6" xfId="17910" xr:uid="{00000000-0005-0000-0000-0000F6450000}"/>
    <cellStyle name="Normal 2 2 2 3 12 2 7" xfId="17911" xr:uid="{00000000-0005-0000-0000-0000F7450000}"/>
    <cellStyle name="Normal 2 2 2 3 12 2 8" xfId="17912" xr:uid="{00000000-0005-0000-0000-0000F8450000}"/>
    <cellStyle name="Normal 2 2 2 3 12 2 9" xfId="17913" xr:uid="{00000000-0005-0000-0000-0000F9450000}"/>
    <cellStyle name="Normal 2 2 2 3 12 3" xfId="17914" xr:uid="{00000000-0005-0000-0000-0000FA450000}"/>
    <cellStyle name="Normal 2 2 2 3 12 3 10" xfId="17915" xr:uid="{00000000-0005-0000-0000-0000FB450000}"/>
    <cellStyle name="Normal 2 2 2 3 12 3 2" xfId="17916" xr:uid="{00000000-0005-0000-0000-0000FC450000}"/>
    <cellStyle name="Normal 2 2 2 3 12 3 3" xfId="17917" xr:uid="{00000000-0005-0000-0000-0000FD450000}"/>
    <cellStyle name="Normal 2 2 2 3 12 3 4" xfId="17918" xr:uid="{00000000-0005-0000-0000-0000FE450000}"/>
    <cellStyle name="Normal 2 2 2 3 12 3 5" xfId="17919" xr:uid="{00000000-0005-0000-0000-0000FF450000}"/>
    <cellStyle name="Normal 2 2 2 3 12 3 6" xfId="17920" xr:uid="{00000000-0005-0000-0000-000000460000}"/>
    <cellStyle name="Normal 2 2 2 3 12 3 7" xfId="17921" xr:uid="{00000000-0005-0000-0000-000001460000}"/>
    <cellStyle name="Normal 2 2 2 3 12 3 8" xfId="17922" xr:uid="{00000000-0005-0000-0000-000002460000}"/>
    <cellStyle name="Normal 2 2 2 3 12 3 9" xfId="17923" xr:uid="{00000000-0005-0000-0000-000003460000}"/>
    <cellStyle name="Normal 2 2 2 3 12 4" xfId="17924" xr:uid="{00000000-0005-0000-0000-000004460000}"/>
    <cellStyle name="Normal 2 2 2 3 12 4 10" xfId="17925" xr:uid="{00000000-0005-0000-0000-000005460000}"/>
    <cellStyle name="Normal 2 2 2 3 12 4 2" xfId="17926" xr:uid="{00000000-0005-0000-0000-000006460000}"/>
    <cellStyle name="Normal 2 2 2 3 12 4 3" xfId="17927" xr:uid="{00000000-0005-0000-0000-000007460000}"/>
    <cellStyle name="Normal 2 2 2 3 12 4 4" xfId="17928" xr:uid="{00000000-0005-0000-0000-000008460000}"/>
    <cellStyle name="Normal 2 2 2 3 12 4 5" xfId="17929" xr:uid="{00000000-0005-0000-0000-000009460000}"/>
    <cellStyle name="Normal 2 2 2 3 12 4 6" xfId="17930" xr:uid="{00000000-0005-0000-0000-00000A460000}"/>
    <cellStyle name="Normal 2 2 2 3 12 4 7" xfId="17931" xr:uid="{00000000-0005-0000-0000-00000B460000}"/>
    <cellStyle name="Normal 2 2 2 3 12 4 8" xfId="17932" xr:uid="{00000000-0005-0000-0000-00000C460000}"/>
    <cellStyle name="Normal 2 2 2 3 12 4 9" xfId="17933" xr:uid="{00000000-0005-0000-0000-00000D460000}"/>
    <cellStyle name="Normal 2 2 2 3 12 5" xfId="17934" xr:uid="{00000000-0005-0000-0000-00000E460000}"/>
    <cellStyle name="Normal 2 2 2 3 12 5 10" xfId="17935" xr:uid="{00000000-0005-0000-0000-00000F460000}"/>
    <cellStyle name="Normal 2 2 2 3 12 5 2" xfId="17936" xr:uid="{00000000-0005-0000-0000-000010460000}"/>
    <cellStyle name="Normal 2 2 2 3 12 5 3" xfId="17937" xr:uid="{00000000-0005-0000-0000-000011460000}"/>
    <cellStyle name="Normal 2 2 2 3 12 5 4" xfId="17938" xr:uid="{00000000-0005-0000-0000-000012460000}"/>
    <cellStyle name="Normal 2 2 2 3 12 5 5" xfId="17939" xr:uid="{00000000-0005-0000-0000-000013460000}"/>
    <cellStyle name="Normal 2 2 2 3 12 5 6" xfId="17940" xr:uid="{00000000-0005-0000-0000-000014460000}"/>
    <cellStyle name="Normal 2 2 2 3 12 5 7" xfId="17941" xr:uid="{00000000-0005-0000-0000-000015460000}"/>
    <cellStyle name="Normal 2 2 2 3 12 5 8" xfId="17942" xr:uid="{00000000-0005-0000-0000-000016460000}"/>
    <cellStyle name="Normal 2 2 2 3 12 5 9" xfId="17943" xr:uid="{00000000-0005-0000-0000-000017460000}"/>
    <cellStyle name="Normal 2 2 2 3 12 6" xfId="17944" xr:uid="{00000000-0005-0000-0000-000018460000}"/>
    <cellStyle name="Normal 2 2 2 3 12 7" xfId="17945" xr:uid="{00000000-0005-0000-0000-000019460000}"/>
    <cellStyle name="Normal 2 2 2 3 12 8" xfId="17946" xr:uid="{00000000-0005-0000-0000-00001A460000}"/>
    <cellStyle name="Normal 2 2 2 3 12 9" xfId="17947" xr:uid="{00000000-0005-0000-0000-00001B460000}"/>
    <cellStyle name="Normal 2 2 2 3 13" xfId="17948" xr:uid="{00000000-0005-0000-0000-00001C460000}"/>
    <cellStyle name="Normal 2 2 2 3 13 10" xfId="17949" xr:uid="{00000000-0005-0000-0000-00001D460000}"/>
    <cellStyle name="Normal 2 2 2 3 13 11" xfId="17950" xr:uid="{00000000-0005-0000-0000-00001E460000}"/>
    <cellStyle name="Normal 2 2 2 3 13 12" xfId="17951" xr:uid="{00000000-0005-0000-0000-00001F460000}"/>
    <cellStyle name="Normal 2 2 2 3 13 13" xfId="17952" xr:uid="{00000000-0005-0000-0000-000020460000}"/>
    <cellStyle name="Normal 2 2 2 3 13 14" xfId="17953" xr:uid="{00000000-0005-0000-0000-000021460000}"/>
    <cellStyle name="Normal 2 2 2 3 13 2" xfId="17954" xr:uid="{00000000-0005-0000-0000-000022460000}"/>
    <cellStyle name="Normal 2 2 2 3 13 2 10" xfId="17955" xr:uid="{00000000-0005-0000-0000-000023460000}"/>
    <cellStyle name="Normal 2 2 2 3 13 2 2" xfId="17956" xr:uid="{00000000-0005-0000-0000-000024460000}"/>
    <cellStyle name="Normal 2 2 2 3 13 2 3" xfId="17957" xr:uid="{00000000-0005-0000-0000-000025460000}"/>
    <cellStyle name="Normal 2 2 2 3 13 2 4" xfId="17958" xr:uid="{00000000-0005-0000-0000-000026460000}"/>
    <cellStyle name="Normal 2 2 2 3 13 2 5" xfId="17959" xr:uid="{00000000-0005-0000-0000-000027460000}"/>
    <cellStyle name="Normal 2 2 2 3 13 2 6" xfId="17960" xr:uid="{00000000-0005-0000-0000-000028460000}"/>
    <cellStyle name="Normal 2 2 2 3 13 2 7" xfId="17961" xr:uid="{00000000-0005-0000-0000-000029460000}"/>
    <cellStyle name="Normal 2 2 2 3 13 2 8" xfId="17962" xr:uid="{00000000-0005-0000-0000-00002A460000}"/>
    <cellStyle name="Normal 2 2 2 3 13 2 9" xfId="17963" xr:uid="{00000000-0005-0000-0000-00002B460000}"/>
    <cellStyle name="Normal 2 2 2 3 13 3" xfId="17964" xr:uid="{00000000-0005-0000-0000-00002C460000}"/>
    <cellStyle name="Normal 2 2 2 3 13 3 10" xfId="17965" xr:uid="{00000000-0005-0000-0000-00002D460000}"/>
    <cellStyle name="Normal 2 2 2 3 13 3 2" xfId="17966" xr:uid="{00000000-0005-0000-0000-00002E460000}"/>
    <cellStyle name="Normal 2 2 2 3 13 3 3" xfId="17967" xr:uid="{00000000-0005-0000-0000-00002F460000}"/>
    <cellStyle name="Normal 2 2 2 3 13 3 4" xfId="17968" xr:uid="{00000000-0005-0000-0000-000030460000}"/>
    <cellStyle name="Normal 2 2 2 3 13 3 5" xfId="17969" xr:uid="{00000000-0005-0000-0000-000031460000}"/>
    <cellStyle name="Normal 2 2 2 3 13 3 6" xfId="17970" xr:uid="{00000000-0005-0000-0000-000032460000}"/>
    <cellStyle name="Normal 2 2 2 3 13 3 7" xfId="17971" xr:uid="{00000000-0005-0000-0000-000033460000}"/>
    <cellStyle name="Normal 2 2 2 3 13 3 8" xfId="17972" xr:uid="{00000000-0005-0000-0000-000034460000}"/>
    <cellStyle name="Normal 2 2 2 3 13 3 9" xfId="17973" xr:uid="{00000000-0005-0000-0000-000035460000}"/>
    <cellStyle name="Normal 2 2 2 3 13 4" xfId="17974" xr:uid="{00000000-0005-0000-0000-000036460000}"/>
    <cellStyle name="Normal 2 2 2 3 13 4 10" xfId="17975" xr:uid="{00000000-0005-0000-0000-000037460000}"/>
    <cellStyle name="Normal 2 2 2 3 13 4 2" xfId="17976" xr:uid="{00000000-0005-0000-0000-000038460000}"/>
    <cellStyle name="Normal 2 2 2 3 13 4 3" xfId="17977" xr:uid="{00000000-0005-0000-0000-000039460000}"/>
    <cellStyle name="Normal 2 2 2 3 13 4 4" xfId="17978" xr:uid="{00000000-0005-0000-0000-00003A460000}"/>
    <cellStyle name="Normal 2 2 2 3 13 4 5" xfId="17979" xr:uid="{00000000-0005-0000-0000-00003B460000}"/>
    <cellStyle name="Normal 2 2 2 3 13 4 6" xfId="17980" xr:uid="{00000000-0005-0000-0000-00003C460000}"/>
    <cellStyle name="Normal 2 2 2 3 13 4 7" xfId="17981" xr:uid="{00000000-0005-0000-0000-00003D460000}"/>
    <cellStyle name="Normal 2 2 2 3 13 4 8" xfId="17982" xr:uid="{00000000-0005-0000-0000-00003E460000}"/>
    <cellStyle name="Normal 2 2 2 3 13 4 9" xfId="17983" xr:uid="{00000000-0005-0000-0000-00003F460000}"/>
    <cellStyle name="Normal 2 2 2 3 13 5" xfId="17984" xr:uid="{00000000-0005-0000-0000-000040460000}"/>
    <cellStyle name="Normal 2 2 2 3 13 5 10" xfId="17985" xr:uid="{00000000-0005-0000-0000-000041460000}"/>
    <cellStyle name="Normal 2 2 2 3 13 5 2" xfId="17986" xr:uid="{00000000-0005-0000-0000-000042460000}"/>
    <cellStyle name="Normal 2 2 2 3 13 5 3" xfId="17987" xr:uid="{00000000-0005-0000-0000-000043460000}"/>
    <cellStyle name="Normal 2 2 2 3 13 5 4" xfId="17988" xr:uid="{00000000-0005-0000-0000-000044460000}"/>
    <cellStyle name="Normal 2 2 2 3 13 5 5" xfId="17989" xr:uid="{00000000-0005-0000-0000-000045460000}"/>
    <cellStyle name="Normal 2 2 2 3 13 5 6" xfId="17990" xr:uid="{00000000-0005-0000-0000-000046460000}"/>
    <cellStyle name="Normal 2 2 2 3 13 5 7" xfId="17991" xr:uid="{00000000-0005-0000-0000-000047460000}"/>
    <cellStyle name="Normal 2 2 2 3 13 5 8" xfId="17992" xr:uid="{00000000-0005-0000-0000-000048460000}"/>
    <cellStyle name="Normal 2 2 2 3 13 5 9" xfId="17993" xr:uid="{00000000-0005-0000-0000-000049460000}"/>
    <cellStyle name="Normal 2 2 2 3 13 6" xfId="17994" xr:uid="{00000000-0005-0000-0000-00004A460000}"/>
    <cellStyle name="Normal 2 2 2 3 13 7" xfId="17995" xr:uid="{00000000-0005-0000-0000-00004B460000}"/>
    <cellStyle name="Normal 2 2 2 3 13 8" xfId="17996" xr:uid="{00000000-0005-0000-0000-00004C460000}"/>
    <cellStyle name="Normal 2 2 2 3 13 9" xfId="17997" xr:uid="{00000000-0005-0000-0000-00004D460000}"/>
    <cellStyle name="Normal 2 2 2 3 14" xfId="17998" xr:uid="{00000000-0005-0000-0000-00004E460000}"/>
    <cellStyle name="Normal 2 2 2 3 14 10" xfId="17999" xr:uid="{00000000-0005-0000-0000-00004F460000}"/>
    <cellStyle name="Normal 2 2 2 3 14 11" xfId="18000" xr:uid="{00000000-0005-0000-0000-000050460000}"/>
    <cellStyle name="Normal 2 2 2 3 14 12" xfId="18001" xr:uid="{00000000-0005-0000-0000-000051460000}"/>
    <cellStyle name="Normal 2 2 2 3 14 13" xfId="18002" xr:uid="{00000000-0005-0000-0000-000052460000}"/>
    <cellStyle name="Normal 2 2 2 3 14 14" xfId="18003" xr:uid="{00000000-0005-0000-0000-000053460000}"/>
    <cellStyle name="Normal 2 2 2 3 14 2" xfId="18004" xr:uid="{00000000-0005-0000-0000-000054460000}"/>
    <cellStyle name="Normal 2 2 2 3 14 2 10" xfId="18005" xr:uid="{00000000-0005-0000-0000-000055460000}"/>
    <cellStyle name="Normal 2 2 2 3 14 2 2" xfId="18006" xr:uid="{00000000-0005-0000-0000-000056460000}"/>
    <cellStyle name="Normal 2 2 2 3 14 2 3" xfId="18007" xr:uid="{00000000-0005-0000-0000-000057460000}"/>
    <cellStyle name="Normal 2 2 2 3 14 2 4" xfId="18008" xr:uid="{00000000-0005-0000-0000-000058460000}"/>
    <cellStyle name="Normal 2 2 2 3 14 2 5" xfId="18009" xr:uid="{00000000-0005-0000-0000-000059460000}"/>
    <cellStyle name="Normal 2 2 2 3 14 2 6" xfId="18010" xr:uid="{00000000-0005-0000-0000-00005A460000}"/>
    <cellStyle name="Normal 2 2 2 3 14 2 7" xfId="18011" xr:uid="{00000000-0005-0000-0000-00005B460000}"/>
    <cellStyle name="Normal 2 2 2 3 14 2 8" xfId="18012" xr:uid="{00000000-0005-0000-0000-00005C460000}"/>
    <cellStyle name="Normal 2 2 2 3 14 2 9" xfId="18013" xr:uid="{00000000-0005-0000-0000-00005D460000}"/>
    <cellStyle name="Normal 2 2 2 3 14 3" xfId="18014" xr:uid="{00000000-0005-0000-0000-00005E460000}"/>
    <cellStyle name="Normal 2 2 2 3 14 3 10" xfId="18015" xr:uid="{00000000-0005-0000-0000-00005F460000}"/>
    <cellStyle name="Normal 2 2 2 3 14 3 2" xfId="18016" xr:uid="{00000000-0005-0000-0000-000060460000}"/>
    <cellStyle name="Normal 2 2 2 3 14 3 3" xfId="18017" xr:uid="{00000000-0005-0000-0000-000061460000}"/>
    <cellStyle name="Normal 2 2 2 3 14 3 4" xfId="18018" xr:uid="{00000000-0005-0000-0000-000062460000}"/>
    <cellStyle name="Normal 2 2 2 3 14 3 5" xfId="18019" xr:uid="{00000000-0005-0000-0000-000063460000}"/>
    <cellStyle name="Normal 2 2 2 3 14 3 6" xfId="18020" xr:uid="{00000000-0005-0000-0000-000064460000}"/>
    <cellStyle name="Normal 2 2 2 3 14 3 7" xfId="18021" xr:uid="{00000000-0005-0000-0000-000065460000}"/>
    <cellStyle name="Normal 2 2 2 3 14 3 8" xfId="18022" xr:uid="{00000000-0005-0000-0000-000066460000}"/>
    <cellStyle name="Normal 2 2 2 3 14 3 9" xfId="18023" xr:uid="{00000000-0005-0000-0000-000067460000}"/>
    <cellStyle name="Normal 2 2 2 3 14 4" xfId="18024" xr:uid="{00000000-0005-0000-0000-000068460000}"/>
    <cellStyle name="Normal 2 2 2 3 14 4 10" xfId="18025" xr:uid="{00000000-0005-0000-0000-000069460000}"/>
    <cellStyle name="Normal 2 2 2 3 14 4 2" xfId="18026" xr:uid="{00000000-0005-0000-0000-00006A460000}"/>
    <cellStyle name="Normal 2 2 2 3 14 4 3" xfId="18027" xr:uid="{00000000-0005-0000-0000-00006B460000}"/>
    <cellStyle name="Normal 2 2 2 3 14 4 4" xfId="18028" xr:uid="{00000000-0005-0000-0000-00006C460000}"/>
    <cellStyle name="Normal 2 2 2 3 14 4 5" xfId="18029" xr:uid="{00000000-0005-0000-0000-00006D460000}"/>
    <cellStyle name="Normal 2 2 2 3 14 4 6" xfId="18030" xr:uid="{00000000-0005-0000-0000-00006E460000}"/>
    <cellStyle name="Normal 2 2 2 3 14 4 7" xfId="18031" xr:uid="{00000000-0005-0000-0000-00006F460000}"/>
    <cellStyle name="Normal 2 2 2 3 14 4 8" xfId="18032" xr:uid="{00000000-0005-0000-0000-000070460000}"/>
    <cellStyle name="Normal 2 2 2 3 14 4 9" xfId="18033" xr:uid="{00000000-0005-0000-0000-000071460000}"/>
    <cellStyle name="Normal 2 2 2 3 14 5" xfId="18034" xr:uid="{00000000-0005-0000-0000-000072460000}"/>
    <cellStyle name="Normal 2 2 2 3 14 5 10" xfId="18035" xr:uid="{00000000-0005-0000-0000-000073460000}"/>
    <cellStyle name="Normal 2 2 2 3 14 5 2" xfId="18036" xr:uid="{00000000-0005-0000-0000-000074460000}"/>
    <cellStyle name="Normal 2 2 2 3 14 5 3" xfId="18037" xr:uid="{00000000-0005-0000-0000-000075460000}"/>
    <cellStyle name="Normal 2 2 2 3 14 5 4" xfId="18038" xr:uid="{00000000-0005-0000-0000-000076460000}"/>
    <cellStyle name="Normal 2 2 2 3 14 5 5" xfId="18039" xr:uid="{00000000-0005-0000-0000-000077460000}"/>
    <cellStyle name="Normal 2 2 2 3 14 5 6" xfId="18040" xr:uid="{00000000-0005-0000-0000-000078460000}"/>
    <cellStyle name="Normal 2 2 2 3 14 5 7" xfId="18041" xr:uid="{00000000-0005-0000-0000-000079460000}"/>
    <cellStyle name="Normal 2 2 2 3 14 5 8" xfId="18042" xr:uid="{00000000-0005-0000-0000-00007A460000}"/>
    <cellStyle name="Normal 2 2 2 3 14 5 9" xfId="18043" xr:uid="{00000000-0005-0000-0000-00007B460000}"/>
    <cellStyle name="Normal 2 2 2 3 14 6" xfId="18044" xr:uid="{00000000-0005-0000-0000-00007C460000}"/>
    <cellStyle name="Normal 2 2 2 3 14 7" xfId="18045" xr:uid="{00000000-0005-0000-0000-00007D460000}"/>
    <cellStyle name="Normal 2 2 2 3 14 8" xfId="18046" xr:uid="{00000000-0005-0000-0000-00007E460000}"/>
    <cellStyle name="Normal 2 2 2 3 14 9" xfId="18047" xr:uid="{00000000-0005-0000-0000-00007F460000}"/>
    <cellStyle name="Normal 2 2 2 3 15" xfId="18048" xr:uid="{00000000-0005-0000-0000-000080460000}"/>
    <cellStyle name="Normal 2 2 2 3 15 10" xfId="18049" xr:uid="{00000000-0005-0000-0000-000081460000}"/>
    <cellStyle name="Normal 2 2 2 3 15 11" xfId="18050" xr:uid="{00000000-0005-0000-0000-000082460000}"/>
    <cellStyle name="Normal 2 2 2 3 15 12" xfId="18051" xr:uid="{00000000-0005-0000-0000-000083460000}"/>
    <cellStyle name="Normal 2 2 2 3 15 13" xfId="18052" xr:uid="{00000000-0005-0000-0000-000084460000}"/>
    <cellStyle name="Normal 2 2 2 3 15 14" xfId="18053" xr:uid="{00000000-0005-0000-0000-000085460000}"/>
    <cellStyle name="Normal 2 2 2 3 15 2" xfId="18054" xr:uid="{00000000-0005-0000-0000-000086460000}"/>
    <cellStyle name="Normal 2 2 2 3 15 2 10" xfId="18055" xr:uid="{00000000-0005-0000-0000-000087460000}"/>
    <cellStyle name="Normal 2 2 2 3 15 2 2" xfId="18056" xr:uid="{00000000-0005-0000-0000-000088460000}"/>
    <cellStyle name="Normal 2 2 2 3 15 2 3" xfId="18057" xr:uid="{00000000-0005-0000-0000-000089460000}"/>
    <cellStyle name="Normal 2 2 2 3 15 2 4" xfId="18058" xr:uid="{00000000-0005-0000-0000-00008A460000}"/>
    <cellStyle name="Normal 2 2 2 3 15 2 5" xfId="18059" xr:uid="{00000000-0005-0000-0000-00008B460000}"/>
    <cellStyle name="Normal 2 2 2 3 15 2 6" xfId="18060" xr:uid="{00000000-0005-0000-0000-00008C460000}"/>
    <cellStyle name="Normal 2 2 2 3 15 2 7" xfId="18061" xr:uid="{00000000-0005-0000-0000-00008D460000}"/>
    <cellStyle name="Normal 2 2 2 3 15 2 8" xfId="18062" xr:uid="{00000000-0005-0000-0000-00008E460000}"/>
    <cellStyle name="Normal 2 2 2 3 15 2 9" xfId="18063" xr:uid="{00000000-0005-0000-0000-00008F460000}"/>
    <cellStyle name="Normal 2 2 2 3 15 3" xfId="18064" xr:uid="{00000000-0005-0000-0000-000090460000}"/>
    <cellStyle name="Normal 2 2 2 3 15 3 10" xfId="18065" xr:uid="{00000000-0005-0000-0000-000091460000}"/>
    <cellStyle name="Normal 2 2 2 3 15 3 2" xfId="18066" xr:uid="{00000000-0005-0000-0000-000092460000}"/>
    <cellStyle name="Normal 2 2 2 3 15 3 3" xfId="18067" xr:uid="{00000000-0005-0000-0000-000093460000}"/>
    <cellStyle name="Normal 2 2 2 3 15 3 4" xfId="18068" xr:uid="{00000000-0005-0000-0000-000094460000}"/>
    <cellStyle name="Normal 2 2 2 3 15 3 5" xfId="18069" xr:uid="{00000000-0005-0000-0000-000095460000}"/>
    <cellStyle name="Normal 2 2 2 3 15 3 6" xfId="18070" xr:uid="{00000000-0005-0000-0000-000096460000}"/>
    <cellStyle name="Normal 2 2 2 3 15 3 7" xfId="18071" xr:uid="{00000000-0005-0000-0000-000097460000}"/>
    <cellStyle name="Normal 2 2 2 3 15 3 8" xfId="18072" xr:uid="{00000000-0005-0000-0000-000098460000}"/>
    <cellStyle name="Normal 2 2 2 3 15 3 9" xfId="18073" xr:uid="{00000000-0005-0000-0000-000099460000}"/>
    <cellStyle name="Normal 2 2 2 3 15 4" xfId="18074" xr:uid="{00000000-0005-0000-0000-00009A460000}"/>
    <cellStyle name="Normal 2 2 2 3 15 4 10" xfId="18075" xr:uid="{00000000-0005-0000-0000-00009B460000}"/>
    <cellStyle name="Normal 2 2 2 3 15 4 2" xfId="18076" xr:uid="{00000000-0005-0000-0000-00009C460000}"/>
    <cellStyle name="Normal 2 2 2 3 15 4 3" xfId="18077" xr:uid="{00000000-0005-0000-0000-00009D460000}"/>
    <cellStyle name="Normal 2 2 2 3 15 4 4" xfId="18078" xr:uid="{00000000-0005-0000-0000-00009E460000}"/>
    <cellStyle name="Normal 2 2 2 3 15 4 5" xfId="18079" xr:uid="{00000000-0005-0000-0000-00009F460000}"/>
    <cellStyle name="Normal 2 2 2 3 15 4 6" xfId="18080" xr:uid="{00000000-0005-0000-0000-0000A0460000}"/>
    <cellStyle name="Normal 2 2 2 3 15 4 7" xfId="18081" xr:uid="{00000000-0005-0000-0000-0000A1460000}"/>
    <cellStyle name="Normal 2 2 2 3 15 4 8" xfId="18082" xr:uid="{00000000-0005-0000-0000-0000A2460000}"/>
    <cellStyle name="Normal 2 2 2 3 15 4 9" xfId="18083" xr:uid="{00000000-0005-0000-0000-0000A3460000}"/>
    <cellStyle name="Normal 2 2 2 3 15 5" xfId="18084" xr:uid="{00000000-0005-0000-0000-0000A4460000}"/>
    <cellStyle name="Normal 2 2 2 3 15 5 10" xfId="18085" xr:uid="{00000000-0005-0000-0000-0000A5460000}"/>
    <cellStyle name="Normal 2 2 2 3 15 5 2" xfId="18086" xr:uid="{00000000-0005-0000-0000-0000A6460000}"/>
    <cellStyle name="Normal 2 2 2 3 15 5 3" xfId="18087" xr:uid="{00000000-0005-0000-0000-0000A7460000}"/>
    <cellStyle name="Normal 2 2 2 3 15 5 4" xfId="18088" xr:uid="{00000000-0005-0000-0000-0000A8460000}"/>
    <cellStyle name="Normal 2 2 2 3 15 5 5" xfId="18089" xr:uid="{00000000-0005-0000-0000-0000A9460000}"/>
    <cellStyle name="Normal 2 2 2 3 15 5 6" xfId="18090" xr:uid="{00000000-0005-0000-0000-0000AA460000}"/>
    <cellStyle name="Normal 2 2 2 3 15 5 7" xfId="18091" xr:uid="{00000000-0005-0000-0000-0000AB460000}"/>
    <cellStyle name="Normal 2 2 2 3 15 5 8" xfId="18092" xr:uid="{00000000-0005-0000-0000-0000AC460000}"/>
    <cellStyle name="Normal 2 2 2 3 15 5 9" xfId="18093" xr:uid="{00000000-0005-0000-0000-0000AD460000}"/>
    <cellStyle name="Normal 2 2 2 3 15 6" xfId="18094" xr:uid="{00000000-0005-0000-0000-0000AE460000}"/>
    <cellStyle name="Normal 2 2 2 3 15 7" xfId="18095" xr:uid="{00000000-0005-0000-0000-0000AF460000}"/>
    <cellStyle name="Normal 2 2 2 3 15 8" xfId="18096" xr:uid="{00000000-0005-0000-0000-0000B0460000}"/>
    <cellStyle name="Normal 2 2 2 3 15 9" xfId="18097" xr:uid="{00000000-0005-0000-0000-0000B1460000}"/>
    <cellStyle name="Normal 2 2 2 3 16" xfId="18098" xr:uid="{00000000-0005-0000-0000-0000B2460000}"/>
    <cellStyle name="Normal 2 2 2 3 16 10" xfId="18099" xr:uid="{00000000-0005-0000-0000-0000B3460000}"/>
    <cellStyle name="Normal 2 2 2 3 16 11" xfId="18100" xr:uid="{00000000-0005-0000-0000-0000B4460000}"/>
    <cellStyle name="Normal 2 2 2 3 16 12" xfId="18101" xr:uid="{00000000-0005-0000-0000-0000B5460000}"/>
    <cellStyle name="Normal 2 2 2 3 16 13" xfId="18102" xr:uid="{00000000-0005-0000-0000-0000B6460000}"/>
    <cellStyle name="Normal 2 2 2 3 16 14" xfId="18103" xr:uid="{00000000-0005-0000-0000-0000B7460000}"/>
    <cellStyle name="Normal 2 2 2 3 16 2" xfId="18104" xr:uid="{00000000-0005-0000-0000-0000B8460000}"/>
    <cellStyle name="Normal 2 2 2 3 16 2 10" xfId="18105" xr:uid="{00000000-0005-0000-0000-0000B9460000}"/>
    <cellStyle name="Normal 2 2 2 3 16 2 2" xfId="18106" xr:uid="{00000000-0005-0000-0000-0000BA460000}"/>
    <cellStyle name="Normal 2 2 2 3 16 2 3" xfId="18107" xr:uid="{00000000-0005-0000-0000-0000BB460000}"/>
    <cellStyle name="Normal 2 2 2 3 16 2 4" xfId="18108" xr:uid="{00000000-0005-0000-0000-0000BC460000}"/>
    <cellStyle name="Normal 2 2 2 3 16 2 5" xfId="18109" xr:uid="{00000000-0005-0000-0000-0000BD460000}"/>
    <cellStyle name="Normal 2 2 2 3 16 2 6" xfId="18110" xr:uid="{00000000-0005-0000-0000-0000BE460000}"/>
    <cellStyle name="Normal 2 2 2 3 16 2 7" xfId="18111" xr:uid="{00000000-0005-0000-0000-0000BF460000}"/>
    <cellStyle name="Normal 2 2 2 3 16 2 8" xfId="18112" xr:uid="{00000000-0005-0000-0000-0000C0460000}"/>
    <cellStyle name="Normal 2 2 2 3 16 2 9" xfId="18113" xr:uid="{00000000-0005-0000-0000-0000C1460000}"/>
    <cellStyle name="Normal 2 2 2 3 16 3" xfId="18114" xr:uid="{00000000-0005-0000-0000-0000C2460000}"/>
    <cellStyle name="Normal 2 2 2 3 16 3 10" xfId="18115" xr:uid="{00000000-0005-0000-0000-0000C3460000}"/>
    <cellStyle name="Normal 2 2 2 3 16 3 2" xfId="18116" xr:uid="{00000000-0005-0000-0000-0000C4460000}"/>
    <cellStyle name="Normal 2 2 2 3 16 3 3" xfId="18117" xr:uid="{00000000-0005-0000-0000-0000C5460000}"/>
    <cellStyle name="Normal 2 2 2 3 16 3 4" xfId="18118" xr:uid="{00000000-0005-0000-0000-0000C6460000}"/>
    <cellStyle name="Normal 2 2 2 3 16 3 5" xfId="18119" xr:uid="{00000000-0005-0000-0000-0000C7460000}"/>
    <cellStyle name="Normal 2 2 2 3 16 3 6" xfId="18120" xr:uid="{00000000-0005-0000-0000-0000C8460000}"/>
    <cellStyle name="Normal 2 2 2 3 16 3 7" xfId="18121" xr:uid="{00000000-0005-0000-0000-0000C9460000}"/>
    <cellStyle name="Normal 2 2 2 3 16 3 8" xfId="18122" xr:uid="{00000000-0005-0000-0000-0000CA460000}"/>
    <cellStyle name="Normal 2 2 2 3 16 3 9" xfId="18123" xr:uid="{00000000-0005-0000-0000-0000CB460000}"/>
    <cellStyle name="Normal 2 2 2 3 16 4" xfId="18124" xr:uid="{00000000-0005-0000-0000-0000CC460000}"/>
    <cellStyle name="Normal 2 2 2 3 16 4 10" xfId="18125" xr:uid="{00000000-0005-0000-0000-0000CD460000}"/>
    <cellStyle name="Normal 2 2 2 3 16 4 2" xfId="18126" xr:uid="{00000000-0005-0000-0000-0000CE460000}"/>
    <cellStyle name="Normal 2 2 2 3 16 4 3" xfId="18127" xr:uid="{00000000-0005-0000-0000-0000CF460000}"/>
    <cellStyle name="Normal 2 2 2 3 16 4 4" xfId="18128" xr:uid="{00000000-0005-0000-0000-0000D0460000}"/>
    <cellStyle name="Normal 2 2 2 3 16 4 5" xfId="18129" xr:uid="{00000000-0005-0000-0000-0000D1460000}"/>
    <cellStyle name="Normal 2 2 2 3 16 4 6" xfId="18130" xr:uid="{00000000-0005-0000-0000-0000D2460000}"/>
    <cellStyle name="Normal 2 2 2 3 16 4 7" xfId="18131" xr:uid="{00000000-0005-0000-0000-0000D3460000}"/>
    <cellStyle name="Normal 2 2 2 3 16 4 8" xfId="18132" xr:uid="{00000000-0005-0000-0000-0000D4460000}"/>
    <cellStyle name="Normal 2 2 2 3 16 4 9" xfId="18133" xr:uid="{00000000-0005-0000-0000-0000D5460000}"/>
    <cellStyle name="Normal 2 2 2 3 16 5" xfId="18134" xr:uid="{00000000-0005-0000-0000-0000D6460000}"/>
    <cellStyle name="Normal 2 2 2 3 16 5 10" xfId="18135" xr:uid="{00000000-0005-0000-0000-0000D7460000}"/>
    <cellStyle name="Normal 2 2 2 3 16 5 2" xfId="18136" xr:uid="{00000000-0005-0000-0000-0000D8460000}"/>
    <cellStyle name="Normal 2 2 2 3 16 5 3" xfId="18137" xr:uid="{00000000-0005-0000-0000-0000D9460000}"/>
    <cellStyle name="Normal 2 2 2 3 16 5 4" xfId="18138" xr:uid="{00000000-0005-0000-0000-0000DA460000}"/>
    <cellStyle name="Normal 2 2 2 3 16 5 5" xfId="18139" xr:uid="{00000000-0005-0000-0000-0000DB460000}"/>
    <cellStyle name="Normal 2 2 2 3 16 5 6" xfId="18140" xr:uid="{00000000-0005-0000-0000-0000DC460000}"/>
    <cellStyle name="Normal 2 2 2 3 16 5 7" xfId="18141" xr:uid="{00000000-0005-0000-0000-0000DD460000}"/>
    <cellStyle name="Normal 2 2 2 3 16 5 8" xfId="18142" xr:uid="{00000000-0005-0000-0000-0000DE460000}"/>
    <cellStyle name="Normal 2 2 2 3 16 5 9" xfId="18143" xr:uid="{00000000-0005-0000-0000-0000DF460000}"/>
    <cellStyle name="Normal 2 2 2 3 16 6" xfId="18144" xr:uid="{00000000-0005-0000-0000-0000E0460000}"/>
    <cellStyle name="Normal 2 2 2 3 16 7" xfId="18145" xr:uid="{00000000-0005-0000-0000-0000E1460000}"/>
    <cellStyle name="Normal 2 2 2 3 16 8" xfId="18146" xr:uid="{00000000-0005-0000-0000-0000E2460000}"/>
    <cellStyle name="Normal 2 2 2 3 16 9" xfId="18147" xr:uid="{00000000-0005-0000-0000-0000E3460000}"/>
    <cellStyle name="Normal 2 2 2 3 17" xfId="18148" xr:uid="{00000000-0005-0000-0000-0000E4460000}"/>
    <cellStyle name="Normal 2 2 2 3 17 10" xfId="18149" xr:uid="{00000000-0005-0000-0000-0000E5460000}"/>
    <cellStyle name="Normal 2 2 2 3 17 11" xfId="18150" xr:uid="{00000000-0005-0000-0000-0000E6460000}"/>
    <cellStyle name="Normal 2 2 2 3 17 12" xfId="18151" xr:uid="{00000000-0005-0000-0000-0000E7460000}"/>
    <cellStyle name="Normal 2 2 2 3 17 13" xfId="18152" xr:uid="{00000000-0005-0000-0000-0000E8460000}"/>
    <cellStyle name="Normal 2 2 2 3 17 14" xfId="18153" xr:uid="{00000000-0005-0000-0000-0000E9460000}"/>
    <cellStyle name="Normal 2 2 2 3 17 2" xfId="18154" xr:uid="{00000000-0005-0000-0000-0000EA460000}"/>
    <cellStyle name="Normal 2 2 2 3 17 2 10" xfId="18155" xr:uid="{00000000-0005-0000-0000-0000EB460000}"/>
    <cellStyle name="Normal 2 2 2 3 17 2 2" xfId="18156" xr:uid="{00000000-0005-0000-0000-0000EC460000}"/>
    <cellStyle name="Normal 2 2 2 3 17 2 3" xfId="18157" xr:uid="{00000000-0005-0000-0000-0000ED460000}"/>
    <cellStyle name="Normal 2 2 2 3 17 2 4" xfId="18158" xr:uid="{00000000-0005-0000-0000-0000EE460000}"/>
    <cellStyle name="Normal 2 2 2 3 17 2 5" xfId="18159" xr:uid="{00000000-0005-0000-0000-0000EF460000}"/>
    <cellStyle name="Normal 2 2 2 3 17 2 6" xfId="18160" xr:uid="{00000000-0005-0000-0000-0000F0460000}"/>
    <cellStyle name="Normal 2 2 2 3 17 2 7" xfId="18161" xr:uid="{00000000-0005-0000-0000-0000F1460000}"/>
    <cellStyle name="Normal 2 2 2 3 17 2 8" xfId="18162" xr:uid="{00000000-0005-0000-0000-0000F2460000}"/>
    <cellStyle name="Normal 2 2 2 3 17 2 9" xfId="18163" xr:uid="{00000000-0005-0000-0000-0000F3460000}"/>
    <cellStyle name="Normal 2 2 2 3 17 3" xfId="18164" xr:uid="{00000000-0005-0000-0000-0000F4460000}"/>
    <cellStyle name="Normal 2 2 2 3 17 3 10" xfId="18165" xr:uid="{00000000-0005-0000-0000-0000F5460000}"/>
    <cellStyle name="Normal 2 2 2 3 17 3 2" xfId="18166" xr:uid="{00000000-0005-0000-0000-0000F6460000}"/>
    <cellStyle name="Normal 2 2 2 3 17 3 3" xfId="18167" xr:uid="{00000000-0005-0000-0000-0000F7460000}"/>
    <cellStyle name="Normal 2 2 2 3 17 3 4" xfId="18168" xr:uid="{00000000-0005-0000-0000-0000F8460000}"/>
    <cellStyle name="Normal 2 2 2 3 17 3 5" xfId="18169" xr:uid="{00000000-0005-0000-0000-0000F9460000}"/>
    <cellStyle name="Normal 2 2 2 3 17 3 6" xfId="18170" xr:uid="{00000000-0005-0000-0000-0000FA460000}"/>
    <cellStyle name="Normal 2 2 2 3 17 3 7" xfId="18171" xr:uid="{00000000-0005-0000-0000-0000FB460000}"/>
    <cellStyle name="Normal 2 2 2 3 17 3 8" xfId="18172" xr:uid="{00000000-0005-0000-0000-0000FC460000}"/>
    <cellStyle name="Normal 2 2 2 3 17 3 9" xfId="18173" xr:uid="{00000000-0005-0000-0000-0000FD460000}"/>
    <cellStyle name="Normal 2 2 2 3 17 4" xfId="18174" xr:uid="{00000000-0005-0000-0000-0000FE460000}"/>
    <cellStyle name="Normal 2 2 2 3 17 4 10" xfId="18175" xr:uid="{00000000-0005-0000-0000-0000FF460000}"/>
    <cellStyle name="Normal 2 2 2 3 17 4 2" xfId="18176" xr:uid="{00000000-0005-0000-0000-000000470000}"/>
    <cellStyle name="Normal 2 2 2 3 17 4 3" xfId="18177" xr:uid="{00000000-0005-0000-0000-000001470000}"/>
    <cellStyle name="Normal 2 2 2 3 17 4 4" xfId="18178" xr:uid="{00000000-0005-0000-0000-000002470000}"/>
    <cellStyle name="Normal 2 2 2 3 17 4 5" xfId="18179" xr:uid="{00000000-0005-0000-0000-000003470000}"/>
    <cellStyle name="Normal 2 2 2 3 17 4 6" xfId="18180" xr:uid="{00000000-0005-0000-0000-000004470000}"/>
    <cellStyle name="Normal 2 2 2 3 17 4 7" xfId="18181" xr:uid="{00000000-0005-0000-0000-000005470000}"/>
    <cellStyle name="Normal 2 2 2 3 17 4 8" xfId="18182" xr:uid="{00000000-0005-0000-0000-000006470000}"/>
    <cellStyle name="Normal 2 2 2 3 17 4 9" xfId="18183" xr:uid="{00000000-0005-0000-0000-000007470000}"/>
    <cellStyle name="Normal 2 2 2 3 17 5" xfId="18184" xr:uid="{00000000-0005-0000-0000-000008470000}"/>
    <cellStyle name="Normal 2 2 2 3 17 5 10" xfId="18185" xr:uid="{00000000-0005-0000-0000-000009470000}"/>
    <cellStyle name="Normal 2 2 2 3 17 5 2" xfId="18186" xr:uid="{00000000-0005-0000-0000-00000A470000}"/>
    <cellStyle name="Normal 2 2 2 3 17 5 3" xfId="18187" xr:uid="{00000000-0005-0000-0000-00000B470000}"/>
    <cellStyle name="Normal 2 2 2 3 17 5 4" xfId="18188" xr:uid="{00000000-0005-0000-0000-00000C470000}"/>
    <cellStyle name="Normal 2 2 2 3 17 5 5" xfId="18189" xr:uid="{00000000-0005-0000-0000-00000D470000}"/>
    <cellStyle name="Normal 2 2 2 3 17 5 6" xfId="18190" xr:uid="{00000000-0005-0000-0000-00000E470000}"/>
    <cellStyle name="Normal 2 2 2 3 17 5 7" xfId="18191" xr:uid="{00000000-0005-0000-0000-00000F470000}"/>
    <cellStyle name="Normal 2 2 2 3 17 5 8" xfId="18192" xr:uid="{00000000-0005-0000-0000-000010470000}"/>
    <cellStyle name="Normal 2 2 2 3 17 5 9" xfId="18193" xr:uid="{00000000-0005-0000-0000-000011470000}"/>
    <cellStyle name="Normal 2 2 2 3 17 6" xfId="18194" xr:uid="{00000000-0005-0000-0000-000012470000}"/>
    <cellStyle name="Normal 2 2 2 3 17 7" xfId="18195" xr:uid="{00000000-0005-0000-0000-000013470000}"/>
    <cellStyle name="Normal 2 2 2 3 17 8" xfId="18196" xr:uid="{00000000-0005-0000-0000-000014470000}"/>
    <cellStyle name="Normal 2 2 2 3 17 9" xfId="18197" xr:uid="{00000000-0005-0000-0000-000015470000}"/>
    <cellStyle name="Normal 2 2 2 3 18" xfId="18198" xr:uid="{00000000-0005-0000-0000-000016470000}"/>
    <cellStyle name="Normal 2 2 2 3 18 10" xfId="18199" xr:uid="{00000000-0005-0000-0000-000017470000}"/>
    <cellStyle name="Normal 2 2 2 3 18 11" xfId="18200" xr:uid="{00000000-0005-0000-0000-000018470000}"/>
    <cellStyle name="Normal 2 2 2 3 18 12" xfId="18201" xr:uid="{00000000-0005-0000-0000-000019470000}"/>
    <cellStyle name="Normal 2 2 2 3 18 13" xfId="18202" xr:uid="{00000000-0005-0000-0000-00001A470000}"/>
    <cellStyle name="Normal 2 2 2 3 18 14" xfId="18203" xr:uid="{00000000-0005-0000-0000-00001B470000}"/>
    <cellStyle name="Normal 2 2 2 3 18 2" xfId="18204" xr:uid="{00000000-0005-0000-0000-00001C470000}"/>
    <cellStyle name="Normal 2 2 2 3 18 2 10" xfId="18205" xr:uid="{00000000-0005-0000-0000-00001D470000}"/>
    <cellStyle name="Normal 2 2 2 3 18 2 2" xfId="18206" xr:uid="{00000000-0005-0000-0000-00001E470000}"/>
    <cellStyle name="Normal 2 2 2 3 18 2 3" xfId="18207" xr:uid="{00000000-0005-0000-0000-00001F470000}"/>
    <cellStyle name="Normal 2 2 2 3 18 2 4" xfId="18208" xr:uid="{00000000-0005-0000-0000-000020470000}"/>
    <cellStyle name="Normal 2 2 2 3 18 2 5" xfId="18209" xr:uid="{00000000-0005-0000-0000-000021470000}"/>
    <cellStyle name="Normal 2 2 2 3 18 2 6" xfId="18210" xr:uid="{00000000-0005-0000-0000-000022470000}"/>
    <cellStyle name="Normal 2 2 2 3 18 2 7" xfId="18211" xr:uid="{00000000-0005-0000-0000-000023470000}"/>
    <cellStyle name="Normal 2 2 2 3 18 2 8" xfId="18212" xr:uid="{00000000-0005-0000-0000-000024470000}"/>
    <cellStyle name="Normal 2 2 2 3 18 2 9" xfId="18213" xr:uid="{00000000-0005-0000-0000-000025470000}"/>
    <cellStyle name="Normal 2 2 2 3 18 3" xfId="18214" xr:uid="{00000000-0005-0000-0000-000026470000}"/>
    <cellStyle name="Normal 2 2 2 3 18 3 10" xfId="18215" xr:uid="{00000000-0005-0000-0000-000027470000}"/>
    <cellStyle name="Normal 2 2 2 3 18 3 2" xfId="18216" xr:uid="{00000000-0005-0000-0000-000028470000}"/>
    <cellStyle name="Normal 2 2 2 3 18 3 3" xfId="18217" xr:uid="{00000000-0005-0000-0000-000029470000}"/>
    <cellStyle name="Normal 2 2 2 3 18 3 4" xfId="18218" xr:uid="{00000000-0005-0000-0000-00002A470000}"/>
    <cellStyle name="Normal 2 2 2 3 18 3 5" xfId="18219" xr:uid="{00000000-0005-0000-0000-00002B470000}"/>
    <cellStyle name="Normal 2 2 2 3 18 3 6" xfId="18220" xr:uid="{00000000-0005-0000-0000-00002C470000}"/>
    <cellStyle name="Normal 2 2 2 3 18 3 7" xfId="18221" xr:uid="{00000000-0005-0000-0000-00002D470000}"/>
    <cellStyle name="Normal 2 2 2 3 18 3 8" xfId="18222" xr:uid="{00000000-0005-0000-0000-00002E470000}"/>
    <cellStyle name="Normal 2 2 2 3 18 3 9" xfId="18223" xr:uid="{00000000-0005-0000-0000-00002F470000}"/>
    <cellStyle name="Normal 2 2 2 3 18 4" xfId="18224" xr:uid="{00000000-0005-0000-0000-000030470000}"/>
    <cellStyle name="Normal 2 2 2 3 18 4 10" xfId="18225" xr:uid="{00000000-0005-0000-0000-000031470000}"/>
    <cellStyle name="Normal 2 2 2 3 18 4 2" xfId="18226" xr:uid="{00000000-0005-0000-0000-000032470000}"/>
    <cellStyle name="Normal 2 2 2 3 18 4 3" xfId="18227" xr:uid="{00000000-0005-0000-0000-000033470000}"/>
    <cellStyle name="Normal 2 2 2 3 18 4 4" xfId="18228" xr:uid="{00000000-0005-0000-0000-000034470000}"/>
    <cellStyle name="Normal 2 2 2 3 18 4 5" xfId="18229" xr:uid="{00000000-0005-0000-0000-000035470000}"/>
    <cellStyle name="Normal 2 2 2 3 18 4 6" xfId="18230" xr:uid="{00000000-0005-0000-0000-000036470000}"/>
    <cellStyle name="Normal 2 2 2 3 18 4 7" xfId="18231" xr:uid="{00000000-0005-0000-0000-000037470000}"/>
    <cellStyle name="Normal 2 2 2 3 18 4 8" xfId="18232" xr:uid="{00000000-0005-0000-0000-000038470000}"/>
    <cellStyle name="Normal 2 2 2 3 18 4 9" xfId="18233" xr:uid="{00000000-0005-0000-0000-000039470000}"/>
    <cellStyle name="Normal 2 2 2 3 18 5" xfId="18234" xr:uid="{00000000-0005-0000-0000-00003A470000}"/>
    <cellStyle name="Normal 2 2 2 3 18 5 10" xfId="18235" xr:uid="{00000000-0005-0000-0000-00003B470000}"/>
    <cellStyle name="Normal 2 2 2 3 18 5 2" xfId="18236" xr:uid="{00000000-0005-0000-0000-00003C470000}"/>
    <cellStyle name="Normal 2 2 2 3 18 5 3" xfId="18237" xr:uid="{00000000-0005-0000-0000-00003D470000}"/>
    <cellStyle name="Normal 2 2 2 3 18 5 4" xfId="18238" xr:uid="{00000000-0005-0000-0000-00003E470000}"/>
    <cellStyle name="Normal 2 2 2 3 18 5 5" xfId="18239" xr:uid="{00000000-0005-0000-0000-00003F470000}"/>
    <cellStyle name="Normal 2 2 2 3 18 5 6" xfId="18240" xr:uid="{00000000-0005-0000-0000-000040470000}"/>
    <cellStyle name="Normal 2 2 2 3 18 5 7" xfId="18241" xr:uid="{00000000-0005-0000-0000-000041470000}"/>
    <cellStyle name="Normal 2 2 2 3 18 5 8" xfId="18242" xr:uid="{00000000-0005-0000-0000-000042470000}"/>
    <cellStyle name="Normal 2 2 2 3 18 5 9" xfId="18243" xr:uid="{00000000-0005-0000-0000-000043470000}"/>
    <cellStyle name="Normal 2 2 2 3 18 6" xfId="18244" xr:uid="{00000000-0005-0000-0000-000044470000}"/>
    <cellStyle name="Normal 2 2 2 3 18 7" xfId="18245" xr:uid="{00000000-0005-0000-0000-000045470000}"/>
    <cellStyle name="Normal 2 2 2 3 18 8" xfId="18246" xr:uid="{00000000-0005-0000-0000-000046470000}"/>
    <cellStyle name="Normal 2 2 2 3 18 9" xfId="18247" xr:uid="{00000000-0005-0000-0000-000047470000}"/>
    <cellStyle name="Normal 2 2 2 3 19" xfId="18248" xr:uid="{00000000-0005-0000-0000-000048470000}"/>
    <cellStyle name="Normal 2 2 2 3 19 10" xfId="18249" xr:uid="{00000000-0005-0000-0000-000049470000}"/>
    <cellStyle name="Normal 2 2 2 3 19 11" xfId="18250" xr:uid="{00000000-0005-0000-0000-00004A470000}"/>
    <cellStyle name="Normal 2 2 2 3 19 12" xfId="18251" xr:uid="{00000000-0005-0000-0000-00004B470000}"/>
    <cellStyle name="Normal 2 2 2 3 19 13" xfId="18252" xr:uid="{00000000-0005-0000-0000-00004C470000}"/>
    <cellStyle name="Normal 2 2 2 3 19 14" xfId="18253" xr:uid="{00000000-0005-0000-0000-00004D470000}"/>
    <cellStyle name="Normal 2 2 2 3 19 2" xfId="18254" xr:uid="{00000000-0005-0000-0000-00004E470000}"/>
    <cellStyle name="Normal 2 2 2 3 19 2 10" xfId="18255" xr:uid="{00000000-0005-0000-0000-00004F470000}"/>
    <cellStyle name="Normal 2 2 2 3 19 2 2" xfId="18256" xr:uid="{00000000-0005-0000-0000-000050470000}"/>
    <cellStyle name="Normal 2 2 2 3 19 2 3" xfId="18257" xr:uid="{00000000-0005-0000-0000-000051470000}"/>
    <cellStyle name="Normal 2 2 2 3 19 2 4" xfId="18258" xr:uid="{00000000-0005-0000-0000-000052470000}"/>
    <cellStyle name="Normal 2 2 2 3 19 2 5" xfId="18259" xr:uid="{00000000-0005-0000-0000-000053470000}"/>
    <cellStyle name="Normal 2 2 2 3 19 2 6" xfId="18260" xr:uid="{00000000-0005-0000-0000-000054470000}"/>
    <cellStyle name="Normal 2 2 2 3 19 2 7" xfId="18261" xr:uid="{00000000-0005-0000-0000-000055470000}"/>
    <cellStyle name="Normal 2 2 2 3 19 2 8" xfId="18262" xr:uid="{00000000-0005-0000-0000-000056470000}"/>
    <cellStyle name="Normal 2 2 2 3 19 2 9" xfId="18263" xr:uid="{00000000-0005-0000-0000-000057470000}"/>
    <cellStyle name="Normal 2 2 2 3 19 3" xfId="18264" xr:uid="{00000000-0005-0000-0000-000058470000}"/>
    <cellStyle name="Normal 2 2 2 3 19 3 10" xfId="18265" xr:uid="{00000000-0005-0000-0000-000059470000}"/>
    <cellStyle name="Normal 2 2 2 3 19 3 2" xfId="18266" xr:uid="{00000000-0005-0000-0000-00005A470000}"/>
    <cellStyle name="Normal 2 2 2 3 19 3 3" xfId="18267" xr:uid="{00000000-0005-0000-0000-00005B470000}"/>
    <cellStyle name="Normal 2 2 2 3 19 3 4" xfId="18268" xr:uid="{00000000-0005-0000-0000-00005C470000}"/>
    <cellStyle name="Normal 2 2 2 3 19 3 5" xfId="18269" xr:uid="{00000000-0005-0000-0000-00005D470000}"/>
    <cellStyle name="Normal 2 2 2 3 19 3 6" xfId="18270" xr:uid="{00000000-0005-0000-0000-00005E470000}"/>
    <cellStyle name="Normal 2 2 2 3 19 3 7" xfId="18271" xr:uid="{00000000-0005-0000-0000-00005F470000}"/>
    <cellStyle name="Normal 2 2 2 3 19 3 8" xfId="18272" xr:uid="{00000000-0005-0000-0000-000060470000}"/>
    <cellStyle name="Normal 2 2 2 3 19 3 9" xfId="18273" xr:uid="{00000000-0005-0000-0000-000061470000}"/>
    <cellStyle name="Normal 2 2 2 3 19 4" xfId="18274" xr:uid="{00000000-0005-0000-0000-000062470000}"/>
    <cellStyle name="Normal 2 2 2 3 19 4 10" xfId="18275" xr:uid="{00000000-0005-0000-0000-000063470000}"/>
    <cellStyle name="Normal 2 2 2 3 19 4 2" xfId="18276" xr:uid="{00000000-0005-0000-0000-000064470000}"/>
    <cellStyle name="Normal 2 2 2 3 19 4 3" xfId="18277" xr:uid="{00000000-0005-0000-0000-000065470000}"/>
    <cellStyle name="Normal 2 2 2 3 19 4 4" xfId="18278" xr:uid="{00000000-0005-0000-0000-000066470000}"/>
    <cellStyle name="Normal 2 2 2 3 19 4 5" xfId="18279" xr:uid="{00000000-0005-0000-0000-000067470000}"/>
    <cellStyle name="Normal 2 2 2 3 19 4 6" xfId="18280" xr:uid="{00000000-0005-0000-0000-000068470000}"/>
    <cellStyle name="Normal 2 2 2 3 19 4 7" xfId="18281" xr:uid="{00000000-0005-0000-0000-000069470000}"/>
    <cellStyle name="Normal 2 2 2 3 19 4 8" xfId="18282" xr:uid="{00000000-0005-0000-0000-00006A470000}"/>
    <cellStyle name="Normal 2 2 2 3 19 4 9" xfId="18283" xr:uid="{00000000-0005-0000-0000-00006B470000}"/>
    <cellStyle name="Normal 2 2 2 3 19 5" xfId="18284" xr:uid="{00000000-0005-0000-0000-00006C470000}"/>
    <cellStyle name="Normal 2 2 2 3 19 5 10" xfId="18285" xr:uid="{00000000-0005-0000-0000-00006D470000}"/>
    <cellStyle name="Normal 2 2 2 3 19 5 2" xfId="18286" xr:uid="{00000000-0005-0000-0000-00006E470000}"/>
    <cellStyle name="Normal 2 2 2 3 19 5 3" xfId="18287" xr:uid="{00000000-0005-0000-0000-00006F470000}"/>
    <cellStyle name="Normal 2 2 2 3 19 5 4" xfId="18288" xr:uid="{00000000-0005-0000-0000-000070470000}"/>
    <cellStyle name="Normal 2 2 2 3 19 5 5" xfId="18289" xr:uid="{00000000-0005-0000-0000-000071470000}"/>
    <cellStyle name="Normal 2 2 2 3 19 5 6" xfId="18290" xr:uid="{00000000-0005-0000-0000-000072470000}"/>
    <cellStyle name="Normal 2 2 2 3 19 5 7" xfId="18291" xr:uid="{00000000-0005-0000-0000-000073470000}"/>
    <cellStyle name="Normal 2 2 2 3 19 5 8" xfId="18292" xr:uid="{00000000-0005-0000-0000-000074470000}"/>
    <cellStyle name="Normal 2 2 2 3 19 5 9" xfId="18293" xr:uid="{00000000-0005-0000-0000-000075470000}"/>
    <cellStyle name="Normal 2 2 2 3 19 6" xfId="18294" xr:uid="{00000000-0005-0000-0000-000076470000}"/>
    <cellStyle name="Normal 2 2 2 3 19 7" xfId="18295" xr:uid="{00000000-0005-0000-0000-000077470000}"/>
    <cellStyle name="Normal 2 2 2 3 19 8" xfId="18296" xr:uid="{00000000-0005-0000-0000-000078470000}"/>
    <cellStyle name="Normal 2 2 2 3 19 9" xfId="18297" xr:uid="{00000000-0005-0000-0000-000079470000}"/>
    <cellStyle name="Normal 2 2 2 3 2" xfId="18298" xr:uid="{00000000-0005-0000-0000-00007A470000}"/>
    <cellStyle name="Normal 2 2 2 3 2 10" xfId="18299" xr:uid="{00000000-0005-0000-0000-00007B470000}"/>
    <cellStyle name="Normal 2 2 2 3 2 11" xfId="18300" xr:uid="{00000000-0005-0000-0000-00007C470000}"/>
    <cellStyle name="Normal 2 2 2 3 2 12" xfId="18301" xr:uid="{00000000-0005-0000-0000-00007D470000}"/>
    <cellStyle name="Normal 2 2 2 3 2 13" xfId="18302" xr:uid="{00000000-0005-0000-0000-00007E470000}"/>
    <cellStyle name="Normal 2 2 2 3 2 14" xfId="18303" xr:uid="{00000000-0005-0000-0000-00007F470000}"/>
    <cellStyle name="Normal 2 2 2 3 2 15" xfId="18304" xr:uid="{00000000-0005-0000-0000-000080470000}"/>
    <cellStyle name="Normal 2 2 2 3 2 16" xfId="18305" xr:uid="{00000000-0005-0000-0000-000081470000}"/>
    <cellStyle name="Normal 2 2 2 3 2 17" xfId="18306" xr:uid="{00000000-0005-0000-0000-000082470000}"/>
    <cellStyle name="Normal 2 2 2 3 2 2" xfId="18307" xr:uid="{00000000-0005-0000-0000-000083470000}"/>
    <cellStyle name="Normal 2 2 2 3 2 2 10" xfId="18308" xr:uid="{00000000-0005-0000-0000-000084470000}"/>
    <cellStyle name="Normal 2 2 2 3 2 2 11" xfId="18309" xr:uid="{00000000-0005-0000-0000-000085470000}"/>
    <cellStyle name="Normal 2 2 2 3 2 2 12" xfId="18310" xr:uid="{00000000-0005-0000-0000-000086470000}"/>
    <cellStyle name="Normal 2 2 2 3 2 2 2" xfId="18311" xr:uid="{00000000-0005-0000-0000-000087470000}"/>
    <cellStyle name="Normal 2 2 2 3 2 2 2 2" xfId="18312" xr:uid="{00000000-0005-0000-0000-000088470000}"/>
    <cellStyle name="Normal 2 2 2 3 2 2 2 3" xfId="18313" xr:uid="{00000000-0005-0000-0000-000089470000}"/>
    <cellStyle name="Normal 2 2 2 3 2 2 3" xfId="18314" xr:uid="{00000000-0005-0000-0000-00008A470000}"/>
    <cellStyle name="Normal 2 2 2 3 2 2 4" xfId="18315" xr:uid="{00000000-0005-0000-0000-00008B470000}"/>
    <cellStyle name="Normal 2 2 2 3 2 2 5" xfId="18316" xr:uid="{00000000-0005-0000-0000-00008C470000}"/>
    <cellStyle name="Normal 2 2 2 3 2 2 6" xfId="18317" xr:uid="{00000000-0005-0000-0000-00008D470000}"/>
    <cellStyle name="Normal 2 2 2 3 2 2 7" xfId="18318" xr:uid="{00000000-0005-0000-0000-00008E470000}"/>
    <cellStyle name="Normal 2 2 2 3 2 2 8" xfId="18319" xr:uid="{00000000-0005-0000-0000-00008F470000}"/>
    <cellStyle name="Normal 2 2 2 3 2 2 9" xfId="18320" xr:uid="{00000000-0005-0000-0000-000090470000}"/>
    <cellStyle name="Normal 2 2 2 3 2 3" xfId="18321" xr:uid="{00000000-0005-0000-0000-000091470000}"/>
    <cellStyle name="Normal 2 2 2 3 2 3 10" xfId="18322" xr:uid="{00000000-0005-0000-0000-000092470000}"/>
    <cellStyle name="Normal 2 2 2 3 2 3 11" xfId="18323" xr:uid="{00000000-0005-0000-0000-000093470000}"/>
    <cellStyle name="Normal 2 2 2 3 2 3 12" xfId="18324" xr:uid="{00000000-0005-0000-0000-000094470000}"/>
    <cellStyle name="Normal 2 2 2 3 2 3 2" xfId="18325" xr:uid="{00000000-0005-0000-0000-000095470000}"/>
    <cellStyle name="Normal 2 2 2 3 2 3 3" xfId="18326" xr:uid="{00000000-0005-0000-0000-000096470000}"/>
    <cellStyle name="Normal 2 2 2 3 2 3 4" xfId="18327" xr:uid="{00000000-0005-0000-0000-000097470000}"/>
    <cellStyle name="Normal 2 2 2 3 2 3 5" xfId="18328" xr:uid="{00000000-0005-0000-0000-000098470000}"/>
    <cellStyle name="Normal 2 2 2 3 2 3 6" xfId="18329" xr:uid="{00000000-0005-0000-0000-000099470000}"/>
    <cellStyle name="Normal 2 2 2 3 2 3 7" xfId="18330" xr:uid="{00000000-0005-0000-0000-00009A470000}"/>
    <cellStyle name="Normal 2 2 2 3 2 3 8" xfId="18331" xr:uid="{00000000-0005-0000-0000-00009B470000}"/>
    <cellStyle name="Normal 2 2 2 3 2 3 9" xfId="18332" xr:uid="{00000000-0005-0000-0000-00009C470000}"/>
    <cellStyle name="Normal 2 2 2 3 2 4" xfId="18333" xr:uid="{00000000-0005-0000-0000-00009D470000}"/>
    <cellStyle name="Normal 2 2 2 3 2 4 10" xfId="18334" xr:uid="{00000000-0005-0000-0000-00009E470000}"/>
    <cellStyle name="Normal 2 2 2 3 2 4 2" xfId="18335" xr:uid="{00000000-0005-0000-0000-00009F470000}"/>
    <cellStyle name="Normal 2 2 2 3 2 4 3" xfId="18336" xr:uid="{00000000-0005-0000-0000-0000A0470000}"/>
    <cellStyle name="Normal 2 2 2 3 2 4 4" xfId="18337" xr:uid="{00000000-0005-0000-0000-0000A1470000}"/>
    <cellStyle name="Normal 2 2 2 3 2 4 5" xfId="18338" xr:uid="{00000000-0005-0000-0000-0000A2470000}"/>
    <cellStyle name="Normal 2 2 2 3 2 4 6" xfId="18339" xr:uid="{00000000-0005-0000-0000-0000A3470000}"/>
    <cellStyle name="Normal 2 2 2 3 2 4 7" xfId="18340" xr:uid="{00000000-0005-0000-0000-0000A4470000}"/>
    <cellStyle name="Normal 2 2 2 3 2 4 8" xfId="18341" xr:uid="{00000000-0005-0000-0000-0000A5470000}"/>
    <cellStyle name="Normal 2 2 2 3 2 4 9" xfId="18342" xr:uid="{00000000-0005-0000-0000-0000A6470000}"/>
    <cellStyle name="Normal 2 2 2 3 2 5" xfId="18343" xr:uid="{00000000-0005-0000-0000-0000A7470000}"/>
    <cellStyle name="Normal 2 2 2 3 2 5 10" xfId="18344" xr:uid="{00000000-0005-0000-0000-0000A8470000}"/>
    <cellStyle name="Normal 2 2 2 3 2 5 2" xfId="18345" xr:uid="{00000000-0005-0000-0000-0000A9470000}"/>
    <cellStyle name="Normal 2 2 2 3 2 5 3" xfId="18346" xr:uid="{00000000-0005-0000-0000-0000AA470000}"/>
    <cellStyle name="Normal 2 2 2 3 2 5 4" xfId="18347" xr:uid="{00000000-0005-0000-0000-0000AB470000}"/>
    <cellStyle name="Normal 2 2 2 3 2 5 5" xfId="18348" xr:uid="{00000000-0005-0000-0000-0000AC470000}"/>
    <cellStyle name="Normal 2 2 2 3 2 5 6" xfId="18349" xr:uid="{00000000-0005-0000-0000-0000AD470000}"/>
    <cellStyle name="Normal 2 2 2 3 2 5 7" xfId="18350" xr:uid="{00000000-0005-0000-0000-0000AE470000}"/>
    <cellStyle name="Normal 2 2 2 3 2 5 8" xfId="18351" xr:uid="{00000000-0005-0000-0000-0000AF470000}"/>
    <cellStyle name="Normal 2 2 2 3 2 5 9" xfId="18352" xr:uid="{00000000-0005-0000-0000-0000B0470000}"/>
    <cellStyle name="Normal 2 2 2 3 2 6" xfId="18353" xr:uid="{00000000-0005-0000-0000-0000B1470000}"/>
    <cellStyle name="Normal 2 2 2 3 2 7" xfId="18354" xr:uid="{00000000-0005-0000-0000-0000B2470000}"/>
    <cellStyle name="Normal 2 2 2 3 2 8" xfId="18355" xr:uid="{00000000-0005-0000-0000-0000B3470000}"/>
    <cellStyle name="Normal 2 2 2 3 2 9" xfId="18356" xr:uid="{00000000-0005-0000-0000-0000B4470000}"/>
    <cellStyle name="Normal 2 2 2 3 20" xfId="18357" xr:uid="{00000000-0005-0000-0000-0000B5470000}"/>
    <cellStyle name="Normal 2 2 2 3 20 10" xfId="18358" xr:uid="{00000000-0005-0000-0000-0000B6470000}"/>
    <cellStyle name="Normal 2 2 2 3 20 11" xfId="18359" xr:uid="{00000000-0005-0000-0000-0000B7470000}"/>
    <cellStyle name="Normal 2 2 2 3 20 12" xfId="18360" xr:uid="{00000000-0005-0000-0000-0000B8470000}"/>
    <cellStyle name="Normal 2 2 2 3 20 13" xfId="18361" xr:uid="{00000000-0005-0000-0000-0000B9470000}"/>
    <cellStyle name="Normal 2 2 2 3 20 14" xfId="18362" xr:uid="{00000000-0005-0000-0000-0000BA470000}"/>
    <cellStyle name="Normal 2 2 2 3 20 2" xfId="18363" xr:uid="{00000000-0005-0000-0000-0000BB470000}"/>
    <cellStyle name="Normal 2 2 2 3 20 2 10" xfId="18364" xr:uid="{00000000-0005-0000-0000-0000BC470000}"/>
    <cellStyle name="Normal 2 2 2 3 20 2 2" xfId="18365" xr:uid="{00000000-0005-0000-0000-0000BD470000}"/>
    <cellStyle name="Normal 2 2 2 3 20 2 3" xfId="18366" xr:uid="{00000000-0005-0000-0000-0000BE470000}"/>
    <cellStyle name="Normal 2 2 2 3 20 2 4" xfId="18367" xr:uid="{00000000-0005-0000-0000-0000BF470000}"/>
    <cellStyle name="Normal 2 2 2 3 20 2 5" xfId="18368" xr:uid="{00000000-0005-0000-0000-0000C0470000}"/>
    <cellStyle name="Normal 2 2 2 3 20 2 6" xfId="18369" xr:uid="{00000000-0005-0000-0000-0000C1470000}"/>
    <cellStyle name="Normal 2 2 2 3 20 2 7" xfId="18370" xr:uid="{00000000-0005-0000-0000-0000C2470000}"/>
    <cellStyle name="Normal 2 2 2 3 20 2 8" xfId="18371" xr:uid="{00000000-0005-0000-0000-0000C3470000}"/>
    <cellStyle name="Normal 2 2 2 3 20 2 9" xfId="18372" xr:uid="{00000000-0005-0000-0000-0000C4470000}"/>
    <cellStyle name="Normal 2 2 2 3 20 3" xfId="18373" xr:uid="{00000000-0005-0000-0000-0000C5470000}"/>
    <cellStyle name="Normal 2 2 2 3 20 3 10" xfId="18374" xr:uid="{00000000-0005-0000-0000-0000C6470000}"/>
    <cellStyle name="Normal 2 2 2 3 20 3 2" xfId="18375" xr:uid="{00000000-0005-0000-0000-0000C7470000}"/>
    <cellStyle name="Normal 2 2 2 3 20 3 3" xfId="18376" xr:uid="{00000000-0005-0000-0000-0000C8470000}"/>
    <cellStyle name="Normal 2 2 2 3 20 3 4" xfId="18377" xr:uid="{00000000-0005-0000-0000-0000C9470000}"/>
    <cellStyle name="Normal 2 2 2 3 20 3 5" xfId="18378" xr:uid="{00000000-0005-0000-0000-0000CA470000}"/>
    <cellStyle name="Normal 2 2 2 3 20 3 6" xfId="18379" xr:uid="{00000000-0005-0000-0000-0000CB470000}"/>
    <cellStyle name="Normal 2 2 2 3 20 3 7" xfId="18380" xr:uid="{00000000-0005-0000-0000-0000CC470000}"/>
    <cellStyle name="Normal 2 2 2 3 20 3 8" xfId="18381" xr:uid="{00000000-0005-0000-0000-0000CD470000}"/>
    <cellStyle name="Normal 2 2 2 3 20 3 9" xfId="18382" xr:uid="{00000000-0005-0000-0000-0000CE470000}"/>
    <cellStyle name="Normal 2 2 2 3 20 4" xfId="18383" xr:uid="{00000000-0005-0000-0000-0000CF470000}"/>
    <cellStyle name="Normal 2 2 2 3 20 4 10" xfId="18384" xr:uid="{00000000-0005-0000-0000-0000D0470000}"/>
    <cellStyle name="Normal 2 2 2 3 20 4 2" xfId="18385" xr:uid="{00000000-0005-0000-0000-0000D1470000}"/>
    <cellStyle name="Normal 2 2 2 3 20 4 3" xfId="18386" xr:uid="{00000000-0005-0000-0000-0000D2470000}"/>
    <cellStyle name="Normal 2 2 2 3 20 4 4" xfId="18387" xr:uid="{00000000-0005-0000-0000-0000D3470000}"/>
    <cellStyle name="Normal 2 2 2 3 20 4 5" xfId="18388" xr:uid="{00000000-0005-0000-0000-0000D4470000}"/>
    <cellStyle name="Normal 2 2 2 3 20 4 6" xfId="18389" xr:uid="{00000000-0005-0000-0000-0000D5470000}"/>
    <cellStyle name="Normal 2 2 2 3 20 4 7" xfId="18390" xr:uid="{00000000-0005-0000-0000-0000D6470000}"/>
    <cellStyle name="Normal 2 2 2 3 20 4 8" xfId="18391" xr:uid="{00000000-0005-0000-0000-0000D7470000}"/>
    <cellStyle name="Normal 2 2 2 3 20 4 9" xfId="18392" xr:uid="{00000000-0005-0000-0000-0000D8470000}"/>
    <cellStyle name="Normal 2 2 2 3 20 5" xfId="18393" xr:uid="{00000000-0005-0000-0000-0000D9470000}"/>
    <cellStyle name="Normal 2 2 2 3 20 5 10" xfId="18394" xr:uid="{00000000-0005-0000-0000-0000DA470000}"/>
    <cellStyle name="Normal 2 2 2 3 20 5 2" xfId="18395" xr:uid="{00000000-0005-0000-0000-0000DB470000}"/>
    <cellStyle name="Normal 2 2 2 3 20 5 3" xfId="18396" xr:uid="{00000000-0005-0000-0000-0000DC470000}"/>
    <cellStyle name="Normal 2 2 2 3 20 5 4" xfId="18397" xr:uid="{00000000-0005-0000-0000-0000DD470000}"/>
    <cellStyle name="Normal 2 2 2 3 20 5 5" xfId="18398" xr:uid="{00000000-0005-0000-0000-0000DE470000}"/>
    <cellStyle name="Normal 2 2 2 3 20 5 6" xfId="18399" xr:uid="{00000000-0005-0000-0000-0000DF470000}"/>
    <cellStyle name="Normal 2 2 2 3 20 5 7" xfId="18400" xr:uid="{00000000-0005-0000-0000-0000E0470000}"/>
    <cellStyle name="Normal 2 2 2 3 20 5 8" xfId="18401" xr:uid="{00000000-0005-0000-0000-0000E1470000}"/>
    <cellStyle name="Normal 2 2 2 3 20 5 9" xfId="18402" xr:uid="{00000000-0005-0000-0000-0000E2470000}"/>
    <cellStyle name="Normal 2 2 2 3 20 6" xfId="18403" xr:uid="{00000000-0005-0000-0000-0000E3470000}"/>
    <cellStyle name="Normal 2 2 2 3 20 7" xfId="18404" xr:uid="{00000000-0005-0000-0000-0000E4470000}"/>
    <cellStyle name="Normal 2 2 2 3 20 8" xfId="18405" xr:uid="{00000000-0005-0000-0000-0000E5470000}"/>
    <cellStyle name="Normal 2 2 2 3 20 9" xfId="18406" xr:uid="{00000000-0005-0000-0000-0000E6470000}"/>
    <cellStyle name="Normal 2 2 2 3 21" xfId="18407" xr:uid="{00000000-0005-0000-0000-0000E7470000}"/>
    <cellStyle name="Normal 2 2 2 3 21 10" xfId="18408" xr:uid="{00000000-0005-0000-0000-0000E8470000}"/>
    <cellStyle name="Normal 2 2 2 3 21 11" xfId="18409" xr:uid="{00000000-0005-0000-0000-0000E9470000}"/>
    <cellStyle name="Normal 2 2 2 3 21 12" xfId="18410" xr:uid="{00000000-0005-0000-0000-0000EA470000}"/>
    <cellStyle name="Normal 2 2 2 3 21 13" xfId="18411" xr:uid="{00000000-0005-0000-0000-0000EB470000}"/>
    <cellStyle name="Normal 2 2 2 3 21 14" xfId="18412" xr:uid="{00000000-0005-0000-0000-0000EC470000}"/>
    <cellStyle name="Normal 2 2 2 3 21 2" xfId="18413" xr:uid="{00000000-0005-0000-0000-0000ED470000}"/>
    <cellStyle name="Normal 2 2 2 3 21 2 10" xfId="18414" xr:uid="{00000000-0005-0000-0000-0000EE470000}"/>
    <cellStyle name="Normal 2 2 2 3 21 2 2" xfId="18415" xr:uid="{00000000-0005-0000-0000-0000EF470000}"/>
    <cellStyle name="Normal 2 2 2 3 21 2 3" xfId="18416" xr:uid="{00000000-0005-0000-0000-0000F0470000}"/>
    <cellStyle name="Normal 2 2 2 3 21 2 4" xfId="18417" xr:uid="{00000000-0005-0000-0000-0000F1470000}"/>
    <cellStyle name="Normal 2 2 2 3 21 2 5" xfId="18418" xr:uid="{00000000-0005-0000-0000-0000F2470000}"/>
    <cellStyle name="Normal 2 2 2 3 21 2 6" xfId="18419" xr:uid="{00000000-0005-0000-0000-0000F3470000}"/>
    <cellStyle name="Normal 2 2 2 3 21 2 7" xfId="18420" xr:uid="{00000000-0005-0000-0000-0000F4470000}"/>
    <cellStyle name="Normal 2 2 2 3 21 2 8" xfId="18421" xr:uid="{00000000-0005-0000-0000-0000F5470000}"/>
    <cellStyle name="Normal 2 2 2 3 21 2 9" xfId="18422" xr:uid="{00000000-0005-0000-0000-0000F6470000}"/>
    <cellStyle name="Normal 2 2 2 3 21 3" xfId="18423" xr:uid="{00000000-0005-0000-0000-0000F7470000}"/>
    <cellStyle name="Normal 2 2 2 3 21 3 10" xfId="18424" xr:uid="{00000000-0005-0000-0000-0000F8470000}"/>
    <cellStyle name="Normal 2 2 2 3 21 3 2" xfId="18425" xr:uid="{00000000-0005-0000-0000-0000F9470000}"/>
    <cellStyle name="Normal 2 2 2 3 21 3 3" xfId="18426" xr:uid="{00000000-0005-0000-0000-0000FA470000}"/>
    <cellStyle name="Normal 2 2 2 3 21 3 4" xfId="18427" xr:uid="{00000000-0005-0000-0000-0000FB470000}"/>
    <cellStyle name="Normal 2 2 2 3 21 3 5" xfId="18428" xr:uid="{00000000-0005-0000-0000-0000FC470000}"/>
    <cellStyle name="Normal 2 2 2 3 21 3 6" xfId="18429" xr:uid="{00000000-0005-0000-0000-0000FD470000}"/>
    <cellStyle name="Normal 2 2 2 3 21 3 7" xfId="18430" xr:uid="{00000000-0005-0000-0000-0000FE470000}"/>
    <cellStyle name="Normal 2 2 2 3 21 3 8" xfId="18431" xr:uid="{00000000-0005-0000-0000-0000FF470000}"/>
    <cellStyle name="Normal 2 2 2 3 21 3 9" xfId="18432" xr:uid="{00000000-0005-0000-0000-000000480000}"/>
    <cellStyle name="Normal 2 2 2 3 21 4" xfId="18433" xr:uid="{00000000-0005-0000-0000-000001480000}"/>
    <cellStyle name="Normal 2 2 2 3 21 4 10" xfId="18434" xr:uid="{00000000-0005-0000-0000-000002480000}"/>
    <cellStyle name="Normal 2 2 2 3 21 4 2" xfId="18435" xr:uid="{00000000-0005-0000-0000-000003480000}"/>
    <cellStyle name="Normal 2 2 2 3 21 4 3" xfId="18436" xr:uid="{00000000-0005-0000-0000-000004480000}"/>
    <cellStyle name="Normal 2 2 2 3 21 4 4" xfId="18437" xr:uid="{00000000-0005-0000-0000-000005480000}"/>
    <cellStyle name="Normal 2 2 2 3 21 4 5" xfId="18438" xr:uid="{00000000-0005-0000-0000-000006480000}"/>
    <cellStyle name="Normal 2 2 2 3 21 4 6" xfId="18439" xr:uid="{00000000-0005-0000-0000-000007480000}"/>
    <cellStyle name="Normal 2 2 2 3 21 4 7" xfId="18440" xr:uid="{00000000-0005-0000-0000-000008480000}"/>
    <cellStyle name="Normal 2 2 2 3 21 4 8" xfId="18441" xr:uid="{00000000-0005-0000-0000-000009480000}"/>
    <cellStyle name="Normal 2 2 2 3 21 4 9" xfId="18442" xr:uid="{00000000-0005-0000-0000-00000A480000}"/>
    <cellStyle name="Normal 2 2 2 3 21 5" xfId="18443" xr:uid="{00000000-0005-0000-0000-00000B480000}"/>
    <cellStyle name="Normal 2 2 2 3 21 5 10" xfId="18444" xr:uid="{00000000-0005-0000-0000-00000C480000}"/>
    <cellStyle name="Normal 2 2 2 3 21 5 2" xfId="18445" xr:uid="{00000000-0005-0000-0000-00000D480000}"/>
    <cellStyle name="Normal 2 2 2 3 21 5 3" xfId="18446" xr:uid="{00000000-0005-0000-0000-00000E480000}"/>
    <cellStyle name="Normal 2 2 2 3 21 5 4" xfId="18447" xr:uid="{00000000-0005-0000-0000-00000F480000}"/>
    <cellStyle name="Normal 2 2 2 3 21 5 5" xfId="18448" xr:uid="{00000000-0005-0000-0000-000010480000}"/>
    <cellStyle name="Normal 2 2 2 3 21 5 6" xfId="18449" xr:uid="{00000000-0005-0000-0000-000011480000}"/>
    <cellStyle name="Normal 2 2 2 3 21 5 7" xfId="18450" xr:uid="{00000000-0005-0000-0000-000012480000}"/>
    <cellStyle name="Normal 2 2 2 3 21 5 8" xfId="18451" xr:uid="{00000000-0005-0000-0000-000013480000}"/>
    <cellStyle name="Normal 2 2 2 3 21 5 9" xfId="18452" xr:uid="{00000000-0005-0000-0000-000014480000}"/>
    <cellStyle name="Normal 2 2 2 3 21 6" xfId="18453" xr:uid="{00000000-0005-0000-0000-000015480000}"/>
    <cellStyle name="Normal 2 2 2 3 21 7" xfId="18454" xr:uid="{00000000-0005-0000-0000-000016480000}"/>
    <cellStyle name="Normal 2 2 2 3 21 8" xfId="18455" xr:uid="{00000000-0005-0000-0000-000017480000}"/>
    <cellStyle name="Normal 2 2 2 3 21 9" xfId="18456" xr:uid="{00000000-0005-0000-0000-000018480000}"/>
    <cellStyle name="Normal 2 2 2 3 22" xfId="18457" xr:uid="{00000000-0005-0000-0000-000019480000}"/>
    <cellStyle name="Normal 2 2 2 3 22 10" xfId="18458" xr:uid="{00000000-0005-0000-0000-00001A480000}"/>
    <cellStyle name="Normal 2 2 2 3 22 11" xfId="18459" xr:uid="{00000000-0005-0000-0000-00001B480000}"/>
    <cellStyle name="Normal 2 2 2 3 22 12" xfId="18460" xr:uid="{00000000-0005-0000-0000-00001C480000}"/>
    <cellStyle name="Normal 2 2 2 3 22 13" xfId="18461" xr:uid="{00000000-0005-0000-0000-00001D480000}"/>
    <cellStyle name="Normal 2 2 2 3 22 14" xfId="18462" xr:uid="{00000000-0005-0000-0000-00001E480000}"/>
    <cellStyle name="Normal 2 2 2 3 22 2" xfId="18463" xr:uid="{00000000-0005-0000-0000-00001F480000}"/>
    <cellStyle name="Normal 2 2 2 3 22 2 10" xfId="18464" xr:uid="{00000000-0005-0000-0000-000020480000}"/>
    <cellStyle name="Normal 2 2 2 3 22 2 2" xfId="18465" xr:uid="{00000000-0005-0000-0000-000021480000}"/>
    <cellStyle name="Normal 2 2 2 3 22 2 3" xfId="18466" xr:uid="{00000000-0005-0000-0000-000022480000}"/>
    <cellStyle name="Normal 2 2 2 3 22 2 4" xfId="18467" xr:uid="{00000000-0005-0000-0000-000023480000}"/>
    <cellStyle name="Normal 2 2 2 3 22 2 5" xfId="18468" xr:uid="{00000000-0005-0000-0000-000024480000}"/>
    <cellStyle name="Normal 2 2 2 3 22 2 6" xfId="18469" xr:uid="{00000000-0005-0000-0000-000025480000}"/>
    <cellStyle name="Normal 2 2 2 3 22 2 7" xfId="18470" xr:uid="{00000000-0005-0000-0000-000026480000}"/>
    <cellStyle name="Normal 2 2 2 3 22 2 8" xfId="18471" xr:uid="{00000000-0005-0000-0000-000027480000}"/>
    <cellStyle name="Normal 2 2 2 3 22 2 9" xfId="18472" xr:uid="{00000000-0005-0000-0000-000028480000}"/>
    <cellStyle name="Normal 2 2 2 3 22 3" xfId="18473" xr:uid="{00000000-0005-0000-0000-000029480000}"/>
    <cellStyle name="Normal 2 2 2 3 22 3 10" xfId="18474" xr:uid="{00000000-0005-0000-0000-00002A480000}"/>
    <cellStyle name="Normal 2 2 2 3 22 3 2" xfId="18475" xr:uid="{00000000-0005-0000-0000-00002B480000}"/>
    <cellStyle name="Normal 2 2 2 3 22 3 3" xfId="18476" xr:uid="{00000000-0005-0000-0000-00002C480000}"/>
    <cellStyle name="Normal 2 2 2 3 22 3 4" xfId="18477" xr:uid="{00000000-0005-0000-0000-00002D480000}"/>
    <cellStyle name="Normal 2 2 2 3 22 3 5" xfId="18478" xr:uid="{00000000-0005-0000-0000-00002E480000}"/>
    <cellStyle name="Normal 2 2 2 3 22 3 6" xfId="18479" xr:uid="{00000000-0005-0000-0000-00002F480000}"/>
    <cellStyle name="Normal 2 2 2 3 22 3 7" xfId="18480" xr:uid="{00000000-0005-0000-0000-000030480000}"/>
    <cellStyle name="Normal 2 2 2 3 22 3 8" xfId="18481" xr:uid="{00000000-0005-0000-0000-000031480000}"/>
    <cellStyle name="Normal 2 2 2 3 22 3 9" xfId="18482" xr:uid="{00000000-0005-0000-0000-000032480000}"/>
    <cellStyle name="Normal 2 2 2 3 22 4" xfId="18483" xr:uid="{00000000-0005-0000-0000-000033480000}"/>
    <cellStyle name="Normal 2 2 2 3 22 4 10" xfId="18484" xr:uid="{00000000-0005-0000-0000-000034480000}"/>
    <cellStyle name="Normal 2 2 2 3 22 4 2" xfId="18485" xr:uid="{00000000-0005-0000-0000-000035480000}"/>
    <cellStyle name="Normal 2 2 2 3 22 4 3" xfId="18486" xr:uid="{00000000-0005-0000-0000-000036480000}"/>
    <cellStyle name="Normal 2 2 2 3 22 4 4" xfId="18487" xr:uid="{00000000-0005-0000-0000-000037480000}"/>
    <cellStyle name="Normal 2 2 2 3 22 4 5" xfId="18488" xr:uid="{00000000-0005-0000-0000-000038480000}"/>
    <cellStyle name="Normal 2 2 2 3 22 4 6" xfId="18489" xr:uid="{00000000-0005-0000-0000-000039480000}"/>
    <cellStyle name="Normal 2 2 2 3 22 4 7" xfId="18490" xr:uid="{00000000-0005-0000-0000-00003A480000}"/>
    <cellStyle name="Normal 2 2 2 3 22 4 8" xfId="18491" xr:uid="{00000000-0005-0000-0000-00003B480000}"/>
    <cellStyle name="Normal 2 2 2 3 22 4 9" xfId="18492" xr:uid="{00000000-0005-0000-0000-00003C480000}"/>
    <cellStyle name="Normal 2 2 2 3 22 5" xfId="18493" xr:uid="{00000000-0005-0000-0000-00003D480000}"/>
    <cellStyle name="Normal 2 2 2 3 22 5 10" xfId="18494" xr:uid="{00000000-0005-0000-0000-00003E480000}"/>
    <cellStyle name="Normal 2 2 2 3 22 5 2" xfId="18495" xr:uid="{00000000-0005-0000-0000-00003F480000}"/>
    <cellStyle name="Normal 2 2 2 3 22 5 3" xfId="18496" xr:uid="{00000000-0005-0000-0000-000040480000}"/>
    <cellStyle name="Normal 2 2 2 3 22 5 4" xfId="18497" xr:uid="{00000000-0005-0000-0000-000041480000}"/>
    <cellStyle name="Normal 2 2 2 3 22 5 5" xfId="18498" xr:uid="{00000000-0005-0000-0000-000042480000}"/>
    <cellStyle name="Normal 2 2 2 3 22 5 6" xfId="18499" xr:uid="{00000000-0005-0000-0000-000043480000}"/>
    <cellStyle name="Normal 2 2 2 3 22 5 7" xfId="18500" xr:uid="{00000000-0005-0000-0000-000044480000}"/>
    <cellStyle name="Normal 2 2 2 3 22 5 8" xfId="18501" xr:uid="{00000000-0005-0000-0000-000045480000}"/>
    <cellStyle name="Normal 2 2 2 3 22 5 9" xfId="18502" xr:uid="{00000000-0005-0000-0000-000046480000}"/>
    <cellStyle name="Normal 2 2 2 3 22 6" xfId="18503" xr:uid="{00000000-0005-0000-0000-000047480000}"/>
    <cellStyle name="Normal 2 2 2 3 22 7" xfId="18504" xr:uid="{00000000-0005-0000-0000-000048480000}"/>
    <cellStyle name="Normal 2 2 2 3 22 8" xfId="18505" xr:uid="{00000000-0005-0000-0000-000049480000}"/>
    <cellStyle name="Normal 2 2 2 3 22 9" xfId="18506" xr:uid="{00000000-0005-0000-0000-00004A480000}"/>
    <cellStyle name="Normal 2 2 2 3 23" xfId="18507" xr:uid="{00000000-0005-0000-0000-00004B480000}"/>
    <cellStyle name="Normal 2 2 2 3 23 10" xfId="18508" xr:uid="{00000000-0005-0000-0000-00004C480000}"/>
    <cellStyle name="Normal 2 2 2 3 23 11" xfId="18509" xr:uid="{00000000-0005-0000-0000-00004D480000}"/>
    <cellStyle name="Normal 2 2 2 3 23 12" xfId="18510" xr:uid="{00000000-0005-0000-0000-00004E480000}"/>
    <cellStyle name="Normal 2 2 2 3 23 13" xfId="18511" xr:uid="{00000000-0005-0000-0000-00004F480000}"/>
    <cellStyle name="Normal 2 2 2 3 23 14" xfId="18512" xr:uid="{00000000-0005-0000-0000-000050480000}"/>
    <cellStyle name="Normal 2 2 2 3 23 2" xfId="18513" xr:uid="{00000000-0005-0000-0000-000051480000}"/>
    <cellStyle name="Normal 2 2 2 3 23 2 10" xfId="18514" xr:uid="{00000000-0005-0000-0000-000052480000}"/>
    <cellStyle name="Normal 2 2 2 3 23 2 2" xfId="18515" xr:uid="{00000000-0005-0000-0000-000053480000}"/>
    <cellStyle name="Normal 2 2 2 3 23 2 3" xfId="18516" xr:uid="{00000000-0005-0000-0000-000054480000}"/>
    <cellStyle name="Normal 2 2 2 3 23 2 4" xfId="18517" xr:uid="{00000000-0005-0000-0000-000055480000}"/>
    <cellStyle name="Normal 2 2 2 3 23 2 5" xfId="18518" xr:uid="{00000000-0005-0000-0000-000056480000}"/>
    <cellStyle name="Normal 2 2 2 3 23 2 6" xfId="18519" xr:uid="{00000000-0005-0000-0000-000057480000}"/>
    <cellStyle name="Normal 2 2 2 3 23 2 7" xfId="18520" xr:uid="{00000000-0005-0000-0000-000058480000}"/>
    <cellStyle name="Normal 2 2 2 3 23 2 8" xfId="18521" xr:uid="{00000000-0005-0000-0000-000059480000}"/>
    <cellStyle name="Normal 2 2 2 3 23 2 9" xfId="18522" xr:uid="{00000000-0005-0000-0000-00005A480000}"/>
    <cellStyle name="Normal 2 2 2 3 23 3" xfId="18523" xr:uid="{00000000-0005-0000-0000-00005B480000}"/>
    <cellStyle name="Normal 2 2 2 3 23 3 10" xfId="18524" xr:uid="{00000000-0005-0000-0000-00005C480000}"/>
    <cellStyle name="Normal 2 2 2 3 23 3 2" xfId="18525" xr:uid="{00000000-0005-0000-0000-00005D480000}"/>
    <cellStyle name="Normal 2 2 2 3 23 3 3" xfId="18526" xr:uid="{00000000-0005-0000-0000-00005E480000}"/>
    <cellStyle name="Normal 2 2 2 3 23 3 4" xfId="18527" xr:uid="{00000000-0005-0000-0000-00005F480000}"/>
    <cellStyle name="Normal 2 2 2 3 23 3 5" xfId="18528" xr:uid="{00000000-0005-0000-0000-000060480000}"/>
    <cellStyle name="Normal 2 2 2 3 23 3 6" xfId="18529" xr:uid="{00000000-0005-0000-0000-000061480000}"/>
    <cellStyle name="Normal 2 2 2 3 23 3 7" xfId="18530" xr:uid="{00000000-0005-0000-0000-000062480000}"/>
    <cellStyle name="Normal 2 2 2 3 23 3 8" xfId="18531" xr:uid="{00000000-0005-0000-0000-000063480000}"/>
    <cellStyle name="Normal 2 2 2 3 23 3 9" xfId="18532" xr:uid="{00000000-0005-0000-0000-000064480000}"/>
    <cellStyle name="Normal 2 2 2 3 23 4" xfId="18533" xr:uid="{00000000-0005-0000-0000-000065480000}"/>
    <cellStyle name="Normal 2 2 2 3 23 4 10" xfId="18534" xr:uid="{00000000-0005-0000-0000-000066480000}"/>
    <cellStyle name="Normal 2 2 2 3 23 4 2" xfId="18535" xr:uid="{00000000-0005-0000-0000-000067480000}"/>
    <cellStyle name="Normal 2 2 2 3 23 4 3" xfId="18536" xr:uid="{00000000-0005-0000-0000-000068480000}"/>
    <cellStyle name="Normal 2 2 2 3 23 4 4" xfId="18537" xr:uid="{00000000-0005-0000-0000-000069480000}"/>
    <cellStyle name="Normal 2 2 2 3 23 4 5" xfId="18538" xr:uid="{00000000-0005-0000-0000-00006A480000}"/>
    <cellStyle name="Normal 2 2 2 3 23 4 6" xfId="18539" xr:uid="{00000000-0005-0000-0000-00006B480000}"/>
    <cellStyle name="Normal 2 2 2 3 23 4 7" xfId="18540" xr:uid="{00000000-0005-0000-0000-00006C480000}"/>
    <cellStyle name="Normal 2 2 2 3 23 4 8" xfId="18541" xr:uid="{00000000-0005-0000-0000-00006D480000}"/>
    <cellStyle name="Normal 2 2 2 3 23 4 9" xfId="18542" xr:uid="{00000000-0005-0000-0000-00006E480000}"/>
    <cellStyle name="Normal 2 2 2 3 23 5" xfId="18543" xr:uid="{00000000-0005-0000-0000-00006F480000}"/>
    <cellStyle name="Normal 2 2 2 3 23 5 10" xfId="18544" xr:uid="{00000000-0005-0000-0000-000070480000}"/>
    <cellStyle name="Normal 2 2 2 3 23 5 2" xfId="18545" xr:uid="{00000000-0005-0000-0000-000071480000}"/>
    <cellStyle name="Normal 2 2 2 3 23 5 3" xfId="18546" xr:uid="{00000000-0005-0000-0000-000072480000}"/>
    <cellStyle name="Normal 2 2 2 3 23 5 4" xfId="18547" xr:uid="{00000000-0005-0000-0000-000073480000}"/>
    <cellStyle name="Normal 2 2 2 3 23 5 5" xfId="18548" xr:uid="{00000000-0005-0000-0000-000074480000}"/>
    <cellStyle name="Normal 2 2 2 3 23 5 6" xfId="18549" xr:uid="{00000000-0005-0000-0000-000075480000}"/>
    <cellStyle name="Normal 2 2 2 3 23 5 7" xfId="18550" xr:uid="{00000000-0005-0000-0000-000076480000}"/>
    <cellStyle name="Normal 2 2 2 3 23 5 8" xfId="18551" xr:uid="{00000000-0005-0000-0000-000077480000}"/>
    <cellStyle name="Normal 2 2 2 3 23 5 9" xfId="18552" xr:uid="{00000000-0005-0000-0000-000078480000}"/>
    <cellStyle name="Normal 2 2 2 3 23 6" xfId="18553" xr:uid="{00000000-0005-0000-0000-000079480000}"/>
    <cellStyle name="Normal 2 2 2 3 23 7" xfId="18554" xr:uid="{00000000-0005-0000-0000-00007A480000}"/>
    <cellStyle name="Normal 2 2 2 3 23 8" xfId="18555" xr:uid="{00000000-0005-0000-0000-00007B480000}"/>
    <cellStyle name="Normal 2 2 2 3 23 9" xfId="18556" xr:uid="{00000000-0005-0000-0000-00007C480000}"/>
    <cellStyle name="Normal 2 2 2 3 24" xfId="18557" xr:uid="{00000000-0005-0000-0000-00007D480000}"/>
    <cellStyle name="Normal 2 2 2 3 24 10" xfId="18558" xr:uid="{00000000-0005-0000-0000-00007E480000}"/>
    <cellStyle name="Normal 2 2 2 3 24 11" xfId="18559" xr:uid="{00000000-0005-0000-0000-00007F480000}"/>
    <cellStyle name="Normal 2 2 2 3 24 12" xfId="18560" xr:uid="{00000000-0005-0000-0000-000080480000}"/>
    <cellStyle name="Normal 2 2 2 3 24 13" xfId="18561" xr:uid="{00000000-0005-0000-0000-000081480000}"/>
    <cellStyle name="Normal 2 2 2 3 24 14" xfId="18562" xr:uid="{00000000-0005-0000-0000-000082480000}"/>
    <cellStyle name="Normal 2 2 2 3 24 2" xfId="18563" xr:uid="{00000000-0005-0000-0000-000083480000}"/>
    <cellStyle name="Normal 2 2 2 3 24 2 10" xfId="18564" xr:uid="{00000000-0005-0000-0000-000084480000}"/>
    <cellStyle name="Normal 2 2 2 3 24 2 2" xfId="18565" xr:uid="{00000000-0005-0000-0000-000085480000}"/>
    <cellStyle name="Normal 2 2 2 3 24 2 3" xfId="18566" xr:uid="{00000000-0005-0000-0000-000086480000}"/>
    <cellStyle name="Normal 2 2 2 3 24 2 4" xfId="18567" xr:uid="{00000000-0005-0000-0000-000087480000}"/>
    <cellStyle name="Normal 2 2 2 3 24 2 5" xfId="18568" xr:uid="{00000000-0005-0000-0000-000088480000}"/>
    <cellStyle name="Normal 2 2 2 3 24 2 6" xfId="18569" xr:uid="{00000000-0005-0000-0000-000089480000}"/>
    <cellStyle name="Normal 2 2 2 3 24 2 7" xfId="18570" xr:uid="{00000000-0005-0000-0000-00008A480000}"/>
    <cellStyle name="Normal 2 2 2 3 24 2 8" xfId="18571" xr:uid="{00000000-0005-0000-0000-00008B480000}"/>
    <cellStyle name="Normal 2 2 2 3 24 2 9" xfId="18572" xr:uid="{00000000-0005-0000-0000-00008C480000}"/>
    <cellStyle name="Normal 2 2 2 3 24 3" xfId="18573" xr:uid="{00000000-0005-0000-0000-00008D480000}"/>
    <cellStyle name="Normal 2 2 2 3 24 3 10" xfId="18574" xr:uid="{00000000-0005-0000-0000-00008E480000}"/>
    <cellStyle name="Normal 2 2 2 3 24 3 2" xfId="18575" xr:uid="{00000000-0005-0000-0000-00008F480000}"/>
    <cellStyle name="Normal 2 2 2 3 24 3 3" xfId="18576" xr:uid="{00000000-0005-0000-0000-000090480000}"/>
    <cellStyle name="Normal 2 2 2 3 24 3 4" xfId="18577" xr:uid="{00000000-0005-0000-0000-000091480000}"/>
    <cellStyle name="Normal 2 2 2 3 24 3 5" xfId="18578" xr:uid="{00000000-0005-0000-0000-000092480000}"/>
    <cellStyle name="Normal 2 2 2 3 24 3 6" xfId="18579" xr:uid="{00000000-0005-0000-0000-000093480000}"/>
    <cellStyle name="Normal 2 2 2 3 24 3 7" xfId="18580" xr:uid="{00000000-0005-0000-0000-000094480000}"/>
    <cellStyle name="Normal 2 2 2 3 24 3 8" xfId="18581" xr:uid="{00000000-0005-0000-0000-000095480000}"/>
    <cellStyle name="Normal 2 2 2 3 24 3 9" xfId="18582" xr:uid="{00000000-0005-0000-0000-000096480000}"/>
    <cellStyle name="Normal 2 2 2 3 24 4" xfId="18583" xr:uid="{00000000-0005-0000-0000-000097480000}"/>
    <cellStyle name="Normal 2 2 2 3 24 4 10" xfId="18584" xr:uid="{00000000-0005-0000-0000-000098480000}"/>
    <cellStyle name="Normal 2 2 2 3 24 4 2" xfId="18585" xr:uid="{00000000-0005-0000-0000-000099480000}"/>
    <cellStyle name="Normal 2 2 2 3 24 4 3" xfId="18586" xr:uid="{00000000-0005-0000-0000-00009A480000}"/>
    <cellStyle name="Normal 2 2 2 3 24 4 4" xfId="18587" xr:uid="{00000000-0005-0000-0000-00009B480000}"/>
    <cellStyle name="Normal 2 2 2 3 24 4 5" xfId="18588" xr:uid="{00000000-0005-0000-0000-00009C480000}"/>
    <cellStyle name="Normal 2 2 2 3 24 4 6" xfId="18589" xr:uid="{00000000-0005-0000-0000-00009D480000}"/>
    <cellStyle name="Normal 2 2 2 3 24 4 7" xfId="18590" xr:uid="{00000000-0005-0000-0000-00009E480000}"/>
    <cellStyle name="Normal 2 2 2 3 24 4 8" xfId="18591" xr:uid="{00000000-0005-0000-0000-00009F480000}"/>
    <cellStyle name="Normal 2 2 2 3 24 4 9" xfId="18592" xr:uid="{00000000-0005-0000-0000-0000A0480000}"/>
    <cellStyle name="Normal 2 2 2 3 24 5" xfId="18593" xr:uid="{00000000-0005-0000-0000-0000A1480000}"/>
    <cellStyle name="Normal 2 2 2 3 24 5 10" xfId="18594" xr:uid="{00000000-0005-0000-0000-0000A2480000}"/>
    <cellStyle name="Normal 2 2 2 3 24 5 2" xfId="18595" xr:uid="{00000000-0005-0000-0000-0000A3480000}"/>
    <cellStyle name="Normal 2 2 2 3 24 5 3" xfId="18596" xr:uid="{00000000-0005-0000-0000-0000A4480000}"/>
    <cellStyle name="Normal 2 2 2 3 24 5 4" xfId="18597" xr:uid="{00000000-0005-0000-0000-0000A5480000}"/>
    <cellStyle name="Normal 2 2 2 3 24 5 5" xfId="18598" xr:uid="{00000000-0005-0000-0000-0000A6480000}"/>
    <cellStyle name="Normal 2 2 2 3 24 5 6" xfId="18599" xr:uid="{00000000-0005-0000-0000-0000A7480000}"/>
    <cellStyle name="Normal 2 2 2 3 24 5 7" xfId="18600" xr:uid="{00000000-0005-0000-0000-0000A8480000}"/>
    <cellStyle name="Normal 2 2 2 3 24 5 8" xfId="18601" xr:uid="{00000000-0005-0000-0000-0000A9480000}"/>
    <cellStyle name="Normal 2 2 2 3 24 5 9" xfId="18602" xr:uid="{00000000-0005-0000-0000-0000AA480000}"/>
    <cellStyle name="Normal 2 2 2 3 24 6" xfId="18603" xr:uid="{00000000-0005-0000-0000-0000AB480000}"/>
    <cellStyle name="Normal 2 2 2 3 24 7" xfId="18604" xr:uid="{00000000-0005-0000-0000-0000AC480000}"/>
    <cellStyle name="Normal 2 2 2 3 24 8" xfId="18605" xr:uid="{00000000-0005-0000-0000-0000AD480000}"/>
    <cellStyle name="Normal 2 2 2 3 24 9" xfId="18606" xr:uid="{00000000-0005-0000-0000-0000AE480000}"/>
    <cellStyle name="Normal 2 2 2 3 25" xfId="18607" xr:uid="{00000000-0005-0000-0000-0000AF480000}"/>
    <cellStyle name="Normal 2 2 2 3 25 10" xfId="18608" xr:uid="{00000000-0005-0000-0000-0000B0480000}"/>
    <cellStyle name="Normal 2 2 2 3 25 11" xfId="18609" xr:uid="{00000000-0005-0000-0000-0000B1480000}"/>
    <cellStyle name="Normal 2 2 2 3 25 12" xfId="18610" xr:uid="{00000000-0005-0000-0000-0000B2480000}"/>
    <cellStyle name="Normal 2 2 2 3 25 13" xfId="18611" xr:uid="{00000000-0005-0000-0000-0000B3480000}"/>
    <cellStyle name="Normal 2 2 2 3 25 14" xfId="18612" xr:uid="{00000000-0005-0000-0000-0000B4480000}"/>
    <cellStyle name="Normal 2 2 2 3 25 2" xfId="18613" xr:uid="{00000000-0005-0000-0000-0000B5480000}"/>
    <cellStyle name="Normal 2 2 2 3 25 2 10" xfId="18614" xr:uid="{00000000-0005-0000-0000-0000B6480000}"/>
    <cellStyle name="Normal 2 2 2 3 25 2 2" xfId="18615" xr:uid="{00000000-0005-0000-0000-0000B7480000}"/>
    <cellStyle name="Normal 2 2 2 3 25 2 3" xfId="18616" xr:uid="{00000000-0005-0000-0000-0000B8480000}"/>
    <cellStyle name="Normal 2 2 2 3 25 2 4" xfId="18617" xr:uid="{00000000-0005-0000-0000-0000B9480000}"/>
    <cellStyle name="Normal 2 2 2 3 25 2 5" xfId="18618" xr:uid="{00000000-0005-0000-0000-0000BA480000}"/>
    <cellStyle name="Normal 2 2 2 3 25 2 6" xfId="18619" xr:uid="{00000000-0005-0000-0000-0000BB480000}"/>
    <cellStyle name="Normal 2 2 2 3 25 2 7" xfId="18620" xr:uid="{00000000-0005-0000-0000-0000BC480000}"/>
    <cellStyle name="Normal 2 2 2 3 25 2 8" xfId="18621" xr:uid="{00000000-0005-0000-0000-0000BD480000}"/>
    <cellStyle name="Normal 2 2 2 3 25 2 9" xfId="18622" xr:uid="{00000000-0005-0000-0000-0000BE480000}"/>
    <cellStyle name="Normal 2 2 2 3 25 3" xfId="18623" xr:uid="{00000000-0005-0000-0000-0000BF480000}"/>
    <cellStyle name="Normal 2 2 2 3 25 3 10" xfId="18624" xr:uid="{00000000-0005-0000-0000-0000C0480000}"/>
    <cellStyle name="Normal 2 2 2 3 25 3 2" xfId="18625" xr:uid="{00000000-0005-0000-0000-0000C1480000}"/>
    <cellStyle name="Normal 2 2 2 3 25 3 3" xfId="18626" xr:uid="{00000000-0005-0000-0000-0000C2480000}"/>
    <cellStyle name="Normal 2 2 2 3 25 3 4" xfId="18627" xr:uid="{00000000-0005-0000-0000-0000C3480000}"/>
    <cellStyle name="Normal 2 2 2 3 25 3 5" xfId="18628" xr:uid="{00000000-0005-0000-0000-0000C4480000}"/>
    <cellStyle name="Normal 2 2 2 3 25 3 6" xfId="18629" xr:uid="{00000000-0005-0000-0000-0000C5480000}"/>
    <cellStyle name="Normal 2 2 2 3 25 3 7" xfId="18630" xr:uid="{00000000-0005-0000-0000-0000C6480000}"/>
    <cellStyle name="Normal 2 2 2 3 25 3 8" xfId="18631" xr:uid="{00000000-0005-0000-0000-0000C7480000}"/>
    <cellStyle name="Normal 2 2 2 3 25 3 9" xfId="18632" xr:uid="{00000000-0005-0000-0000-0000C8480000}"/>
    <cellStyle name="Normal 2 2 2 3 25 4" xfId="18633" xr:uid="{00000000-0005-0000-0000-0000C9480000}"/>
    <cellStyle name="Normal 2 2 2 3 25 4 10" xfId="18634" xr:uid="{00000000-0005-0000-0000-0000CA480000}"/>
    <cellStyle name="Normal 2 2 2 3 25 4 2" xfId="18635" xr:uid="{00000000-0005-0000-0000-0000CB480000}"/>
    <cellStyle name="Normal 2 2 2 3 25 4 3" xfId="18636" xr:uid="{00000000-0005-0000-0000-0000CC480000}"/>
    <cellStyle name="Normal 2 2 2 3 25 4 4" xfId="18637" xr:uid="{00000000-0005-0000-0000-0000CD480000}"/>
    <cellStyle name="Normal 2 2 2 3 25 4 5" xfId="18638" xr:uid="{00000000-0005-0000-0000-0000CE480000}"/>
    <cellStyle name="Normal 2 2 2 3 25 4 6" xfId="18639" xr:uid="{00000000-0005-0000-0000-0000CF480000}"/>
    <cellStyle name="Normal 2 2 2 3 25 4 7" xfId="18640" xr:uid="{00000000-0005-0000-0000-0000D0480000}"/>
    <cellStyle name="Normal 2 2 2 3 25 4 8" xfId="18641" xr:uid="{00000000-0005-0000-0000-0000D1480000}"/>
    <cellStyle name="Normal 2 2 2 3 25 4 9" xfId="18642" xr:uid="{00000000-0005-0000-0000-0000D2480000}"/>
    <cellStyle name="Normal 2 2 2 3 25 5" xfId="18643" xr:uid="{00000000-0005-0000-0000-0000D3480000}"/>
    <cellStyle name="Normal 2 2 2 3 25 5 10" xfId="18644" xr:uid="{00000000-0005-0000-0000-0000D4480000}"/>
    <cellStyle name="Normal 2 2 2 3 25 5 2" xfId="18645" xr:uid="{00000000-0005-0000-0000-0000D5480000}"/>
    <cellStyle name="Normal 2 2 2 3 25 5 3" xfId="18646" xr:uid="{00000000-0005-0000-0000-0000D6480000}"/>
    <cellStyle name="Normal 2 2 2 3 25 5 4" xfId="18647" xr:uid="{00000000-0005-0000-0000-0000D7480000}"/>
    <cellStyle name="Normal 2 2 2 3 25 5 5" xfId="18648" xr:uid="{00000000-0005-0000-0000-0000D8480000}"/>
    <cellStyle name="Normal 2 2 2 3 25 5 6" xfId="18649" xr:uid="{00000000-0005-0000-0000-0000D9480000}"/>
    <cellStyle name="Normal 2 2 2 3 25 5 7" xfId="18650" xr:uid="{00000000-0005-0000-0000-0000DA480000}"/>
    <cellStyle name="Normal 2 2 2 3 25 5 8" xfId="18651" xr:uid="{00000000-0005-0000-0000-0000DB480000}"/>
    <cellStyle name="Normal 2 2 2 3 25 5 9" xfId="18652" xr:uid="{00000000-0005-0000-0000-0000DC480000}"/>
    <cellStyle name="Normal 2 2 2 3 25 6" xfId="18653" xr:uid="{00000000-0005-0000-0000-0000DD480000}"/>
    <cellStyle name="Normal 2 2 2 3 25 7" xfId="18654" xr:uid="{00000000-0005-0000-0000-0000DE480000}"/>
    <cellStyle name="Normal 2 2 2 3 25 8" xfId="18655" xr:uid="{00000000-0005-0000-0000-0000DF480000}"/>
    <cellStyle name="Normal 2 2 2 3 25 9" xfId="18656" xr:uid="{00000000-0005-0000-0000-0000E0480000}"/>
    <cellStyle name="Normal 2 2 2 3 26" xfId="18657" xr:uid="{00000000-0005-0000-0000-0000E1480000}"/>
    <cellStyle name="Normal 2 2 2 3 26 10" xfId="18658" xr:uid="{00000000-0005-0000-0000-0000E2480000}"/>
    <cellStyle name="Normal 2 2 2 3 26 11" xfId="18659" xr:uid="{00000000-0005-0000-0000-0000E3480000}"/>
    <cellStyle name="Normal 2 2 2 3 26 12" xfId="18660" xr:uid="{00000000-0005-0000-0000-0000E4480000}"/>
    <cellStyle name="Normal 2 2 2 3 26 13" xfId="18661" xr:uid="{00000000-0005-0000-0000-0000E5480000}"/>
    <cellStyle name="Normal 2 2 2 3 26 14" xfId="18662" xr:uid="{00000000-0005-0000-0000-0000E6480000}"/>
    <cellStyle name="Normal 2 2 2 3 26 2" xfId="18663" xr:uid="{00000000-0005-0000-0000-0000E7480000}"/>
    <cellStyle name="Normal 2 2 2 3 26 2 10" xfId="18664" xr:uid="{00000000-0005-0000-0000-0000E8480000}"/>
    <cellStyle name="Normal 2 2 2 3 26 2 2" xfId="18665" xr:uid="{00000000-0005-0000-0000-0000E9480000}"/>
    <cellStyle name="Normal 2 2 2 3 26 2 3" xfId="18666" xr:uid="{00000000-0005-0000-0000-0000EA480000}"/>
    <cellStyle name="Normal 2 2 2 3 26 2 4" xfId="18667" xr:uid="{00000000-0005-0000-0000-0000EB480000}"/>
    <cellStyle name="Normal 2 2 2 3 26 2 5" xfId="18668" xr:uid="{00000000-0005-0000-0000-0000EC480000}"/>
    <cellStyle name="Normal 2 2 2 3 26 2 6" xfId="18669" xr:uid="{00000000-0005-0000-0000-0000ED480000}"/>
    <cellStyle name="Normal 2 2 2 3 26 2 7" xfId="18670" xr:uid="{00000000-0005-0000-0000-0000EE480000}"/>
    <cellStyle name="Normal 2 2 2 3 26 2 8" xfId="18671" xr:uid="{00000000-0005-0000-0000-0000EF480000}"/>
    <cellStyle name="Normal 2 2 2 3 26 2 9" xfId="18672" xr:uid="{00000000-0005-0000-0000-0000F0480000}"/>
    <cellStyle name="Normal 2 2 2 3 26 3" xfId="18673" xr:uid="{00000000-0005-0000-0000-0000F1480000}"/>
    <cellStyle name="Normal 2 2 2 3 26 3 10" xfId="18674" xr:uid="{00000000-0005-0000-0000-0000F2480000}"/>
    <cellStyle name="Normal 2 2 2 3 26 3 2" xfId="18675" xr:uid="{00000000-0005-0000-0000-0000F3480000}"/>
    <cellStyle name="Normal 2 2 2 3 26 3 3" xfId="18676" xr:uid="{00000000-0005-0000-0000-0000F4480000}"/>
    <cellStyle name="Normal 2 2 2 3 26 3 4" xfId="18677" xr:uid="{00000000-0005-0000-0000-0000F5480000}"/>
    <cellStyle name="Normal 2 2 2 3 26 3 5" xfId="18678" xr:uid="{00000000-0005-0000-0000-0000F6480000}"/>
    <cellStyle name="Normal 2 2 2 3 26 3 6" xfId="18679" xr:uid="{00000000-0005-0000-0000-0000F7480000}"/>
    <cellStyle name="Normal 2 2 2 3 26 3 7" xfId="18680" xr:uid="{00000000-0005-0000-0000-0000F8480000}"/>
    <cellStyle name="Normal 2 2 2 3 26 3 8" xfId="18681" xr:uid="{00000000-0005-0000-0000-0000F9480000}"/>
    <cellStyle name="Normal 2 2 2 3 26 3 9" xfId="18682" xr:uid="{00000000-0005-0000-0000-0000FA480000}"/>
    <cellStyle name="Normal 2 2 2 3 26 4" xfId="18683" xr:uid="{00000000-0005-0000-0000-0000FB480000}"/>
    <cellStyle name="Normal 2 2 2 3 26 4 10" xfId="18684" xr:uid="{00000000-0005-0000-0000-0000FC480000}"/>
    <cellStyle name="Normal 2 2 2 3 26 4 2" xfId="18685" xr:uid="{00000000-0005-0000-0000-0000FD480000}"/>
    <cellStyle name="Normal 2 2 2 3 26 4 3" xfId="18686" xr:uid="{00000000-0005-0000-0000-0000FE480000}"/>
    <cellStyle name="Normal 2 2 2 3 26 4 4" xfId="18687" xr:uid="{00000000-0005-0000-0000-0000FF480000}"/>
    <cellStyle name="Normal 2 2 2 3 26 4 5" xfId="18688" xr:uid="{00000000-0005-0000-0000-000000490000}"/>
    <cellStyle name="Normal 2 2 2 3 26 4 6" xfId="18689" xr:uid="{00000000-0005-0000-0000-000001490000}"/>
    <cellStyle name="Normal 2 2 2 3 26 4 7" xfId="18690" xr:uid="{00000000-0005-0000-0000-000002490000}"/>
    <cellStyle name="Normal 2 2 2 3 26 4 8" xfId="18691" xr:uid="{00000000-0005-0000-0000-000003490000}"/>
    <cellStyle name="Normal 2 2 2 3 26 4 9" xfId="18692" xr:uid="{00000000-0005-0000-0000-000004490000}"/>
    <cellStyle name="Normal 2 2 2 3 26 5" xfId="18693" xr:uid="{00000000-0005-0000-0000-000005490000}"/>
    <cellStyle name="Normal 2 2 2 3 26 5 10" xfId="18694" xr:uid="{00000000-0005-0000-0000-000006490000}"/>
    <cellStyle name="Normal 2 2 2 3 26 5 2" xfId="18695" xr:uid="{00000000-0005-0000-0000-000007490000}"/>
    <cellStyle name="Normal 2 2 2 3 26 5 3" xfId="18696" xr:uid="{00000000-0005-0000-0000-000008490000}"/>
    <cellStyle name="Normal 2 2 2 3 26 5 4" xfId="18697" xr:uid="{00000000-0005-0000-0000-000009490000}"/>
    <cellStyle name="Normal 2 2 2 3 26 5 5" xfId="18698" xr:uid="{00000000-0005-0000-0000-00000A490000}"/>
    <cellStyle name="Normal 2 2 2 3 26 5 6" xfId="18699" xr:uid="{00000000-0005-0000-0000-00000B490000}"/>
    <cellStyle name="Normal 2 2 2 3 26 5 7" xfId="18700" xr:uid="{00000000-0005-0000-0000-00000C490000}"/>
    <cellStyle name="Normal 2 2 2 3 26 5 8" xfId="18701" xr:uid="{00000000-0005-0000-0000-00000D490000}"/>
    <cellStyle name="Normal 2 2 2 3 26 5 9" xfId="18702" xr:uid="{00000000-0005-0000-0000-00000E490000}"/>
    <cellStyle name="Normal 2 2 2 3 26 6" xfId="18703" xr:uid="{00000000-0005-0000-0000-00000F490000}"/>
    <cellStyle name="Normal 2 2 2 3 26 7" xfId="18704" xr:uid="{00000000-0005-0000-0000-000010490000}"/>
    <cellStyle name="Normal 2 2 2 3 26 8" xfId="18705" xr:uid="{00000000-0005-0000-0000-000011490000}"/>
    <cellStyle name="Normal 2 2 2 3 26 9" xfId="18706" xr:uid="{00000000-0005-0000-0000-000012490000}"/>
    <cellStyle name="Normal 2 2 2 3 27" xfId="18707" xr:uid="{00000000-0005-0000-0000-000013490000}"/>
    <cellStyle name="Normal 2 2 2 3 27 10" xfId="18708" xr:uid="{00000000-0005-0000-0000-000014490000}"/>
    <cellStyle name="Normal 2 2 2 3 27 11" xfId="18709" xr:uid="{00000000-0005-0000-0000-000015490000}"/>
    <cellStyle name="Normal 2 2 2 3 27 12" xfId="18710" xr:uid="{00000000-0005-0000-0000-000016490000}"/>
    <cellStyle name="Normal 2 2 2 3 27 13" xfId="18711" xr:uid="{00000000-0005-0000-0000-000017490000}"/>
    <cellStyle name="Normal 2 2 2 3 27 14" xfId="18712" xr:uid="{00000000-0005-0000-0000-000018490000}"/>
    <cellStyle name="Normal 2 2 2 3 27 2" xfId="18713" xr:uid="{00000000-0005-0000-0000-000019490000}"/>
    <cellStyle name="Normal 2 2 2 3 27 2 10" xfId="18714" xr:uid="{00000000-0005-0000-0000-00001A490000}"/>
    <cellStyle name="Normal 2 2 2 3 27 2 2" xfId="18715" xr:uid="{00000000-0005-0000-0000-00001B490000}"/>
    <cellStyle name="Normal 2 2 2 3 27 2 3" xfId="18716" xr:uid="{00000000-0005-0000-0000-00001C490000}"/>
    <cellStyle name="Normal 2 2 2 3 27 2 4" xfId="18717" xr:uid="{00000000-0005-0000-0000-00001D490000}"/>
    <cellStyle name="Normal 2 2 2 3 27 2 5" xfId="18718" xr:uid="{00000000-0005-0000-0000-00001E490000}"/>
    <cellStyle name="Normal 2 2 2 3 27 2 6" xfId="18719" xr:uid="{00000000-0005-0000-0000-00001F490000}"/>
    <cellStyle name="Normal 2 2 2 3 27 2 7" xfId="18720" xr:uid="{00000000-0005-0000-0000-000020490000}"/>
    <cellStyle name="Normal 2 2 2 3 27 2 8" xfId="18721" xr:uid="{00000000-0005-0000-0000-000021490000}"/>
    <cellStyle name="Normal 2 2 2 3 27 2 9" xfId="18722" xr:uid="{00000000-0005-0000-0000-000022490000}"/>
    <cellStyle name="Normal 2 2 2 3 27 3" xfId="18723" xr:uid="{00000000-0005-0000-0000-000023490000}"/>
    <cellStyle name="Normal 2 2 2 3 27 3 10" xfId="18724" xr:uid="{00000000-0005-0000-0000-000024490000}"/>
    <cellStyle name="Normal 2 2 2 3 27 3 2" xfId="18725" xr:uid="{00000000-0005-0000-0000-000025490000}"/>
    <cellStyle name="Normal 2 2 2 3 27 3 3" xfId="18726" xr:uid="{00000000-0005-0000-0000-000026490000}"/>
    <cellStyle name="Normal 2 2 2 3 27 3 4" xfId="18727" xr:uid="{00000000-0005-0000-0000-000027490000}"/>
    <cellStyle name="Normal 2 2 2 3 27 3 5" xfId="18728" xr:uid="{00000000-0005-0000-0000-000028490000}"/>
    <cellStyle name="Normal 2 2 2 3 27 3 6" xfId="18729" xr:uid="{00000000-0005-0000-0000-000029490000}"/>
    <cellStyle name="Normal 2 2 2 3 27 3 7" xfId="18730" xr:uid="{00000000-0005-0000-0000-00002A490000}"/>
    <cellStyle name="Normal 2 2 2 3 27 3 8" xfId="18731" xr:uid="{00000000-0005-0000-0000-00002B490000}"/>
    <cellStyle name="Normal 2 2 2 3 27 3 9" xfId="18732" xr:uid="{00000000-0005-0000-0000-00002C490000}"/>
    <cellStyle name="Normal 2 2 2 3 27 4" xfId="18733" xr:uid="{00000000-0005-0000-0000-00002D490000}"/>
    <cellStyle name="Normal 2 2 2 3 27 4 10" xfId="18734" xr:uid="{00000000-0005-0000-0000-00002E490000}"/>
    <cellStyle name="Normal 2 2 2 3 27 4 2" xfId="18735" xr:uid="{00000000-0005-0000-0000-00002F490000}"/>
    <cellStyle name="Normal 2 2 2 3 27 4 3" xfId="18736" xr:uid="{00000000-0005-0000-0000-000030490000}"/>
    <cellStyle name="Normal 2 2 2 3 27 4 4" xfId="18737" xr:uid="{00000000-0005-0000-0000-000031490000}"/>
    <cellStyle name="Normal 2 2 2 3 27 4 5" xfId="18738" xr:uid="{00000000-0005-0000-0000-000032490000}"/>
    <cellStyle name="Normal 2 2 2 3 27 4 6" xfId="18739" xr:uid="{00000000-0005-0000-0000-000033490000}"/>
    <cellStyle name="Normal 2 2 2 3 27 4 7" xfId="18740" xr:uid="{00000000-0005-0000-0000-000034490000}"/>
    <cellStyle name="Normal 2 2 2 3 27 4 8" xfId="18741" xr:uid="{00000000-0005-0000-0000-000035490000}"/>
    <cellStyle name="Normal 2 2 2 3 27 4 9" xfId="18742" xr:uid="{00000000-0005-0000-0000-000036490000}"/>
    <cellStyle name="Normal 2 2 2 3 27 5" xfId="18743" xr:uid="{00000000-0005-0000-0000-000037490000}"/>
    <cellStyle name="Normal 2 2 2 3 27 5 10" xfId="18744" xr:uid="{00000000-0005-0000-0000-000038490000}"/>
    <cellStyle name="Normal 2 2 2 3 27 5 2" xfId="18745" xr:uid="{00000000-0005-0000-0000-000039490000}"/>
    <cellStyle name="Normal 2 2 2 3 27 5 3" xfId="18746" xr:uid="{00000000-0005-0000-0000-00003A490000}"/>
    <cellStyle name="Normal 2 2 2 3 27 5 4" xfId="18747" xr:uid="{00000000-0005-0000-0000-00003B490000}"/>
    <cellStyle name="Normal 2 2 2 3 27 5 5" xfId="18748" xr:uid="{00000000-0005-0000-0000-00003C490000}"/>
    <cellStyle name="Normal 2 2 2 3 27 5 6" xfId="18749" xr:uid="{00000000-0005-0000-0000-00003D490000}"/>
    <cellStyle name="Normal 2 2 2 3 27 5 7" xfId="18750" xr:uid="{00000000-0005-0000-0000-00003E490000}"/>
    <cellStyle name="Normal 2 2 2 3 27 5 8" xfId="18751" xr:uid="{00000000-0005-0000-0000-00003F490000}"/>
    <cellStyle name="Normal 2 2 2 3 27 5 9" xfId="18752" xr:uid="{00000000-0005-0000-0000-000040490000}"/>
    <cellStyle name="Normal 2 2 2 3 27 6" xfId="18753" xr:uid="{00000000-0005-0000-0000-000041490000}"/>
    <cellStyle name="Normal 2 2 2 3 27 7" xfId="18754" xr:uid="{00000000-0005-0000-0000-000042490000}"/>
    <cellStyle name="Normal 2 2 2 3 27 8" xfId="18755" xr:uid="{00000000-0005-0000-0000-000043490000}"/>
    <cellStyle name="Normal 2 2 2 3 27 9" xfId="18756" xr:uid="{00000000-0005-0000-0000-000044490000}"/>
    <cellStyle name="Normal 2 2 2 3 28" xfId="18757" xr:uid="{00000000-0005-0000-0000-000045490000}"/>
    <cellStyle name="Normal 2 2 2 3 28 10" xfId="18758" xr:uid="{00000000-0005-0000-0000-000046490000}"/>
    <cellStyle name="Normal 2 2 2 3 28 11" xfId="18759" xr:uid="{00000000-0005-0000-0000-000047490000}"/>
    <cellStyle name="Normal 2 2 2 3 28 12" xfId="18760" xr:uid="{00000000-0005-0000-0000-000048490000}"/>
    <cellStyle name="Normal 2 2 2 3 28 13" xfId="18761" xr:uid="{00000000-0005-0000-0000-000049490000}"/>
    <cellStyle name="Normal 2 2 2 3 28 14" xfId="18762" xr:uid="{00000000-0005-0000-0000-00004A490000}"/>
    <cellStyle name="Normal 2 2 2 3 28 2" xfId="18763" xr:uid="{00000000-0005-0000-0000-00004B490000}"/>
    <cellStyle name="Normal 2 2 2 3 28 2 10" xfId="18764" xr:uid="{00000000-0005-0000-0000-00004C490000}"/>
    <cellStyle name="Normal 2 2 2 3 28 2 2" xfId="18765" xr:uid="{00000000-0005-0000-0000-00004D490000}"/>
    <cellStyle name="Normal 2 2 2 3 28 2 3" xfId="18766" xr:uid="{00000000-0005-0000-0000-00004E490000}"/>
    <cellStyle name="Normal 2 2 2 3 28 2 4" xfId="18767" xr:uid="{00000000-0005-0000-0000-00004F490000}"/>
    <cellStyle name="Normal 2 2 2 3 28 2 5" xfId="18768" xr:uid="{00000000-0005-0000-0000-000050490000}"/>
    <cellStyle name="Normal 2 2 2 3 28 2 6" xfId="18769" xr:uid="{00000000-0005-0000-0000-000051490000}"/>
    <cellStyle name="Normal 2 2 2 3 28 2 7" xfId="18770" xr:uid="{00000000-0005-0000-0000-000052490000}"/>
    <cellStyle name="Normal 2 2 2 3 28 2 8" xfId="18771" xr:uid="{00000000-0005-0000-0000-000053490000}"/>
    <cellStyle name="Normal 2 2 2 3 28 2 9" xfId="18772" xr:uid="{00000000-0005-0000-0000-000054490000}"/>
    <cellStyle name="Normal 2 2 2 3 28 3" xfId="18773" xr:uid="{00000000-0005-0000-0000-000055490000}"/>
    <cellStyle name="Normal 2 2 2 3 28 3 10" xfId="18774" xr:uid="{00000000-0005-0000-0000-000056490000}"/>
    <cellStyle name="Normal 2 2 2 3 28 3 2" xfId="18775" xr:uid="{00000000-0005-0000-0000-000057490000}"/>
    <cellStyle name="Normal 2 2 2 3 28 3 3" xfId="18776" xr:uid="{00000000-0005-0000-0000-000058490000}"/>
    <cellStyle name="Normal 2 2 2 3 28 3 4" xfId="18777" xr:uid="{00000000-0005-0000-0000-000059490000}"/>
    <cellStyle name="Normal 2 2 2 3 28 3 5" xfId="18778" xr:uid="{00000000-0005-0000-0000-00005A490000}"/>
    <cellStyle name="Normal 2 2 2 3 28 3 6" xfId="18779" xr:uid="{00000000-0005-0000-0000-00005B490000}"/>
    <cellStyle name="Normal 2 2 2 3 28 3 7" xfId="18780" xr:uid="{00000000-0005-0000-0000-00005C490000}"/>
    <cellStyle name="Normal 2 2 2 3 28 3 8" xfId="18781" xr:uid="{00000000-0005-0000-0000-00005D490000}"/>
    <cellStyle name="Normal 2 2 2 3 28 3 9" xfId="18782" xr:uid="{00000000-0005-0000-0000-00005E490000}"/>
    <cellStyle name="Normal 2 2 2 3 28 4" xfId="18783" xr:uid="{00000000-0005-0000-0000-00005F490000}"/>
    <cellStyle name="Normal 2 2 2 3 28 4 10" xfId="18784" xr:uid="{00000000-0005-0000-0000-000060490000}"/>
    <cellStyle name="Normal 2 2 2 3 28 4 2" xfId="18785" xr:uid="{00000000-0005-0000-0000-000061490000}"/>
    <cellStyle name="Normal 2 2 2 3 28 4 3" xfId="18786" xr:uid="{00000000-0005-0000-0000-000062490000}"/>
    <cellStyle name="Normal 2 2 2 3 28 4 4" xfId="18787" xr:uid="{00000000-0005-0000-0000-000063490000}"/>
    <cellStyle name="Normal 2 2 2 3 28 4 5" xfId="18788" xr:uid="{00000000-0005-0000-0000-000064490000}"/>
    <cellStyle name="Normal 2 2 2 3 28 4 6" xfId="18789" xr:uid="{00000000-0005-0000-0000-000065490000}"/>
    <cellStyle name="Normal 2 2 2 3 28 4 7" xfId="18790" xr:uid="{00000000-0005-0000-0000-000066490000}"/>
    <cellStyle name="Normal 2 2 2 3 28 4 8" xfId="18791" xr:uid="{00000000-0005-0000-0000-000067490000}"/>
    <cellStyle name="Normal 2 2 2 3 28 4 9" xfId="18792" xr:uid="{00000000-0005-0000-0000-000068490000}"/>
    <cellStyle name="Normal 2 2 2 3 28 5" xfId="18793" xr:uid="{00000000-0005-0000-0000-000069490000}"/>
    <cellStyle name="Normal 2 2 2 3 28 5 10" xfId="18794" xr:uid="{00000000-0005-0000-0000-00006A490000}"/>
    <cellStyle name="Normal 2 2 2 3 28 5 2" xfId="18795" xr:uid="{00000000-0005-0000-0000-00006B490000}"/>
    <cellStyle name="Normal 2 2 2 3 28 5 3" xfId="18796" xr:uid="{00000000-0005-0000-0000-00006C490000}"/>
    <cellStyle name="Normal 2 2 2 3 28 5 4" xfId="18797" xr:uid="{00000000-0005-0000-0000-00006D490000}"/>
    <cellStyle name="Normal 2 2 2 3 28 5 5" xfId="18798" xr:uid="{00000000-0005-0000-0000-00006E490000}"/>
    <cellStyle name="Normal 2 2 2 3 28 5 6" xfId="18799" xr:uid="{00000000-0005-0000-0000-00006F490000}"/>
    <cellStyle name="Normal 2 2 2 3 28 5 7" xfId="18800" xr:uid="{00000000-0005-0000-0000-000070490000}"/>
    <cellStyle name="Normal 2 2 2 3 28 5 8" xfId="18801" xr:uid="{00000000-0005-0000-0000-000071490000}"/>
    <cellStyle name="Normal 2 2 2 3 28 5 9" xfId="18802" xr:uid="{00000000-0005-0000-0000-000072490000}"/>
    <cellStyle name="Normal 2 2 2 3 28 6" xfId="18803" xr:uid="{00000000-0005-0000-0000-000073490000}"/>
    <cellStyle name="Normal 2 2 2 3 28 7" xfId="18804" xr:uid="{00000000-0005-0000-0000-000074490000}"/>
    <cellStyle name="Normal 2 2 2 3 28 8" xfId="18805" xr:uid="{00000000-0005-0000-0000-000075490000}"/>
    <cellStyle name="Normal 2 2 2 3 28 9" xfId="18806" xr:uid="{00000000-0005-0000-0000-000076490000}"/>
    <cellStyle name="Normal 2 2 2 3 29" xfId="18807" xr:uid="{00000000-0005-0000-0000-000077490000}"/>
    <cellStyle name="Normal 2 2 2 3 29 10" xfId="18808" xr:uid="{00000000-0005-0000-0000-000078490000}"/>
    <cellStyle name="Normal 2 2 2 3 29 11" xfId="18809" xr:uid="{00000000-0005-0000-0000-000079490000}"/>
    <cellStyle name="Normal 2 2 2 3 29 12" xfId="18810" xr:uid="{00000000-0005-0000-0000-00007A490000}"/>
    <cellStyle name="Normal 2 2 2 3 29 13" xfId="18811" xr:uid="{00000000-0005-0000-0000-00007B490000}"/>
    <cellStyle name="Normal 2 2 2 3 29 14" xfId="18812" xr:uid="{00000000-0005-0000-0000-00007C490000}"/>
    <cellStyle name="Normal 2 2 2 3 29 2" xfId="18813" xr:uid="{00000000-0005-0000-0000-00007D490000}"/>
    <cellStyle name="Normal 2 2 2 3 29 2 10" xfId="18814" xr:uid="{00000000-0005-0000-0000-00007E490000}"/>
    <cellStyle name="Normal 2 2 2 3 29 2 2" xfId="18815" xr:uid="{00000000-0005-0000-0000-00007F490000}"/>
    <cellStyle name="Normal 2 2 2 3 29 2 3" xfId="18816" xr:uid="{00000000-0005-0000-0000-000080490000}"/>
    <cellStyle name="Normal 2 2 2 3 29 2 4" xfId="18817" xr:uid="{00000000-0005-0000-0000-000081490000}"/>
    <cellStyle name="Normal 2 2 2 3 29 2 5" xfId="18818" xr:uid="{00000000-0005-0000-0000-000082490000}"/>
    <cellStyle name="Normal 2 2 2 3 29 2 6" xfId="18819" xr:uid="{00000000-0005-0000-0000-000083490000}"/>
    <cellStyle name="Normal 2 2 2 3 29 2 7" xfId="18820" xr:uid="{00000000-0005-0000-0000-000084490000}"/>
    <cellStyle name="Normal 2 2 2 3 29 2 8" xfId="18821" xr:uid="{00000000-0005-0000-0000-000085490000}"/>
    <cellStyle name="Normal 2 2 2 3 29 2 9" xfId="18822" xr:uid="{00000000-0005-0000-0000-000086490000}"/>
    <cellStyle name="Normal 2 2 2 3 29 3" xfId="18823" xr:uid="{00000000-0005-0000-0000-000087490000}"/>
    <cellStyle name="Normal 2 2 2 3 29 3 10" xfId="18824" xr:uid="{00000000-0005-0000-0000-000088490000}"/>
    <cellStyle name="Normal 2 2 2 3 29 3 2" xfId="18825" xr:uid="{00000000-0005-0000-0000-000089490000}"/>
    <cellStyle name="Normal 2 2 2 3 29 3 3" xfId="18826" xr:uid="{00000000-0005-0000-0000-00008A490000}"/>
    <cellStyle name="Normal 2 2 2 3 29 3 4" xfId="18827" xr:uid="{00000000-0005-0000-0000-00008B490000}"/>
    <cellStyle name="Normal 2 2 2 3 29 3 5" xfId="18828" xr:uid="{00000000-0005-0000-0000-00008C490000}"/>
    <cellStyle name="Normal 2 2 2 3 29 3 6" xfId="18829" xr:uid="{00000000-0005-0000-0000-00008D490000}"/>
    <cellStyle name="Normal 2 2 2 3 29 3 7" xfId="18830" xr:uid="{00000000-0005-0000-0000-00008E490000}"/>
    <cellStyle name="Normal 2 2 2 3 29 3 8" xfId="18831" xr:uid="{00000000-0005-0000-0000-00008F490000}"/>
    <cellStyle name="Normal 2 2 2 3 29 3 9" xfId="18832" xr:uid="{00000000-0005-0000-0000-000090490000}"/>
    <cellStyle name="Normal 2 2 2 3 29 4" xfId="18833" xr:uid="{00000000-0005-0000-0000-000091490000}"/>
    <cellStyle name="Normal 2 2 2 3 29 4 10" xfId="18834" xr:uid="{00000000-0005-0000-0000-000092490000}"/>
    <cellStyle name="Normal 2 2 2 3 29 4 2" xfId="18835" xr:uid="{00000000-0005-0000-0000-000093490000}"/>
    <cellStyle name="Normal 2 2 2 3 29 4 3" xfId="18836" xr:uid="{00000000-0005-0000-0000-000094490000}"/>
    <cellStyle name="Normal 2 2 2 3 29 4 4" xfId="18837" xr:uid="{00000000-0005-0000-0000-000095490000}"/>
    <cellStyle name="Normal 2 2 2 3 29 4 5" xfId="18838" xr:uid="{00000000-0005-0000-0000-000096490000}"/>
    <cellStyle name="Normal 2 2 2 3 29 4 6" xfId="18839" xr:uid="{00000000-0005-0000-0000-000097490000}"/>
    <cellStyle name="Normal 2 2 2 3 29 4 7" xfId="18840" xr:uid="{00000000-0005-0000-0000-000098490000}"/>
    <cellStyle name="Normal 2 2 2 3 29 4 8" xfId="18841" xr:uid="{00000000-0005-0000-0000-000099490000}"/>
    <cellStyle name="Normal 2 2 2 3 29 4 9" xfId="18842" xr:uid="{00000000-0005-0000-0000-00009A490000}"/>
    <cellStyle name="Normal 2 2 2 3 29 5" xfId="18843" xr:uid="{00000000-0005-0000-0000-00009B490000}"/>
    <cellStyle name="Normal 2 2 2 3 29 5 10" xfId="18844" xr:uid="{00000000-0005-0000-0000-00009C490000}"/>
    <cellStyle name="Normal 2 2 2 3 29 5 2" xfId="18845" xr:uid="{00000000-0005-0000-0000-00009D490000}"/>
    <cellStyle name="Normal 2 2 2 3 29 5 3" xfId="18846" xr:uid="{00000000-0005-0000-0000-00009E490000}"/>
    <cellStyle name="Normal 2 2 2 3 29 5 4" xfId="18847" xr:uid="{00000000-0005-0000-0000-00009F490000}"/>
    <cellStyle name="Normal 2 2 2 3 29 5 5" xfId="18848" xr:uid="{00000000-0005-0000-0000-0000A0490000}"/>
    <cellStyle name="Normal 2 2 2 3 29 5 6" xfId="18849" xr:uid="{00000000-0005-0000-0000-0000A1490000}"/>
    <cellStyle name="Normal 2 2 2 3 29 5 7" xfId="18850" xr:uid="{00000000-0005-0000-0000-0000A2490000}"/>
    <cellStyle name="Normal 2 2 2 3 29 5 8" xfId="18851" xr:uid="{00000000-0005-0000-0000-0000A3490000}"/>
    <cellStyle name="Normal 2 2 2 3 29 5 9" xfId="18852" xr:uid="{00000000-0005-0000-0000-0000A4490000}"/>
    <cellStyle name="Normal 2 2 2 3 29 6" xfId="18853" xr:uid="{00000000-0005-0000-0000-0000A5490000}"/>
    <cellStyle name="Normal 2 2 2 3 29 7" xfId="18854" xr:uid="{00000000-0005-0000-0000-0000A6490000}"/>
    <cellStyle name="Normal 2 2 2 3 29 8" xfId="18855" xr:uid="{00000000-0005-0000-0000-0000A7490000}"/>
    <cellStyle name="Normal 2 2 2 3 29 9" xfId="18856" xr:uid="{00000000-0005-0000-0000-0000A8490000}"/>
    <cellStyle name="Normal 2 2 2 3 3" xfId="18857" xr:uid="{00000000-0005-0000-0000-0000A9490000}"/>
    <cellStyle name="Normal 2 2 2 3 3 10" xfId="18858" xr:uid="{00000000-0005-0000-0000-0000AA490000}"/>
    <cellStyle name="Normal 2 2 2 3 3 11" xfId="18859" xr:uid="{00000000-0005-0000-0000-0000AB490000}"/>
    <cellStyle name="Normal 2 2 2 3 3 12" xfId="18860" xr:uid="{00000000-0005-0000-0000-0000AC490000}"/>
    <cellStyle name="Normal 2 2 2 3 3 13" xfId="18861" xr:uid="{00000000-0005-0000-0000-0000AD490000}"/>
    <cellStyle name="Normal 2 2 2 3 3 14" xfId="18862" xr:uid="{00000000-0005-0000-0000-0000AE490000}"/>
    <cellStyle name="Normal 2 2 2 3 3 15" xfId="18863" xr:uid="{00000000-0005-0000-0000-0000AF490000}"/>
    <cellStyle name="Normal 2 2 2 3 3 16" xfId="18864" xr:uid="{00000000-0005-0000-0000-0000B0490000}"/>
    <cellStyle name="Normal 2 2 2 3 3 2" xfId="18865" xr:uid="{00000000-0005-0000-0000-0000B1490000}"/>
    <cellStyle name="Normal 2 2 2 3 3 2 10" xfId="18866" xr:uid="{00000000-0005-0000-0000-0000B2490000}"/>
    <cellStyle name="Normal 2 2 2 3 3 2 11" xfId="18867" xr:uid="{00000000-0005-0000-0000-0000B3490000}"/>
    <cellStyle name="Normal 2 2 2 3 3 2 12" xfId="18868" xr:uid="{00000000-0005-0000-0000-0000B4490000}"/>
    <cellStyle name="Normal 2 2 2 3 3 2 2" xfId="18869" xr:uid="{00000000-0005-0000-0000-0000B5490000}"/>
    <cellStyle name="Normal 2 2 2 3 3 2 3" xfId="18870" xr:uid="{00000000-0005-0000-0000-0000B6490000}"/>
    <cellStyle name="Normal 2 2 2 3 3 2 4" xfId="18871" xr:uid="{00000000-0005-0000-0000-0000B7490000}"/>
    <cellStyle name="Normal 2 2 2 3 3 2 5" xfId="18872" xr:uid="{00000000-0005-0000-0000-0000B8490000}"/>
    <cellStyle name="Normal 2 2 2 3 3 2 6" xfId="18873" xr:uid="{00000000-0005-0000-0000-0000B9490000}"/>
    <cellStyle name="Normal 2 2 2 3 3 2 7" xfId="18874" xr:uid="{00000000-0005-0000-0000-0000BA490000}"/>
    <cellStyle name="Normal 2 2 2 3 3 2 8" xfId="18875" xr:uid="{00000000-0005-0000-0000-0000BB490000}"/>
    <cellStyle name="Normal 2 2 2 3 3 2 9" xfId="18876" xr:uid="{00000000-0005-0000-0000-0000BC490000}"/>
    <cellStyle name="Normal 2 2 2 3 3 3" xfId="18877" xr:uid="{00000000-0005-0000-0000-0000BD490000}"/>
    <cellStyle name="Normal 2 2 2 3 3 3 10" xfId="18878" xr:uid="{00000000-0005-0000-0000-0000BE490000}"/>
    <cellStyle name="Normal 2 2 2 3 3 3 2" xfId="18879" xr:uid="{00000000-0005-0000-0000-0000BF490000}"/>
    <cellStyle name="Normal 2 2 2 3 3 3 3" xfId="18880" xr:uid="{00000000-0005-0000-0000-0000C0490000}"/>
    <cellStyle name="Normal 2 2 2 3 3 3 4" xfId="18881" xr:uid="{00000000-0005-0000-0000-0000C1490000}"/>
    <cellStyle name="Normal 2 2 2 3 3 3 5" xfId="18882" xr:uid="{00000000-0005-0000-0000-0000C2490000}"/>
    <cellStyle name="Normal 2 2 2 3 3 3 6" xfId="18883" xr:uid="{00000000-0005-0000-0000-0000C3490000}"/>
    <cellStyle name="Normal 2 2 2 3 3 3 7" xfId="18884" xr:uid="{00000000-0005-0000-0000-0000C4490000}"/>
    <cellStyle name="Normal 2 2 2 3 3 3 8" xfId="18885" xr:uid="{00000000-0005-0000-0000-0000C5490000}"/>
    <cellStyle name="Normal 2 2 2 3 3 3 9" xfId="18886" xr:uid="{00000000-0005-0000-0000-0000C6490000}"/>
    <cellStyle name="Normal 2 2 2 3 3 4" xfId="18887" xr:uid="{00000000-0005-0000-0000-0000C7490000}"/>
    <cellStyle name="Normal 2 2 2 3 3 4 10" xfId="18888" xr:uid="{00000000-0005-0000-0000-0000C8490000}"/>
    <cellStyle name="Normal 2 2 2 3 3 4 2" xfId="18889" xr:uid="{00000000-0005-0000-0000-0000C9490000}"/>
    <cellStyle name="Normal 2 2 2 3 3 4 3" xfId="18890" xr:uid="{00000000-0005-0000-0000-0000CA490000}"/>
    <cellStyle name="Normal 2 2 2 3 3 4 4" xfId="18891" xr:uid="{00000000-0005-0000-0000-0000CB490000}"/>
    <cellStyle name="Normal 2 2 2 3 3 4 5" xfId="18892" xr:uid="{00000000-0005-0000-0000-0000CC490000}"/>
    <cellStyle name="Normal 2 2 2 3 3 4 6" xfId="18893" xr:uid="{00000000-0005-0000-0000-0000CD490000}"/>
    <cellStyle name="Normal 2 2 2 3 3 4 7" xfId="18894" xr:uid="{00000000-0005-0000-0000-0000CE490000}"/>
    <cellStyle name="Normal 2 2 2 3 3 4 8" xfId="18895" xr:uid="{00000000-0005-0000-0000-0000CF490000}"/>
    <cellStyle name="Normal 2 2 2 3 3 4 9" xfId="18896" xr:uid="{00000000-0005-0000-0000-0000D0490000}"/>
    <cellStyle name="Normal 2 2 2 3 3 5" xfId="18897" xr:uid="{00000000-0005-0000-0000-0000D1490000}"/>
    <cellStyle name="Normal 2 2 2 3 3 5 10" xfId="18898" xr:uid="{00000000-0005-0000-0000-0000D2490000}"/>
    <cellStyle name="Normal 2 2 2 3 3 5 2" xfId="18899" xr:uid="{00000000-0005-0000-0000-0000D3490000}"/>
    <cellStyle name="Normal 2 2 2 3 3 5 3" xfId="18900" xr:uid="{00000000-0005-0000-0000-0000D4490000}"/>
    <cellStyle name="Normal 2 2 2 3 3 5 4" xfId="18901" xr:uid="{00000000-0005-0000-0000-0000D5490000}"/>
    <cellStyle name="Normal 2 2 2 3 3 5 5" xfId="18902" xr:uid="{00000000-0005-0000-0000-0000D6490000}"/>
    <cellStyle name="Normal 2 2 2 3 3 5 6" xfId="18903" xr:uid="{00000000-0005-0000-0000-0000D7490000}"/>
    <cellStyle name="Normal 2 2 2 3 3 5 7" xfId="18904" xr:uid="{00000000-0005-0000-0000-0000D8490000}"/>
    <cellStyle name="Normal 2 2 2 3 3 5 8" xfId="18905" xr:uid="{00000000-0005-0000-0000-0000D9490000}"/>
    <cellStyle name="Normal 2 2 2 3 3 5 9" xfId="18906" xr:uid="{00000000-0005-0000-0000-0000DA490000}"/>
    <cellStyle name="Normal 2 2 2 3 3 6" xfId="18907" xr:uid="{00000000-0005-0000-0000-0000DB490000}"/>
    <cellStyle name="Normal 2 2 2 3 3 7" xfId="18908" xr:uid="{00000000-0005-0000-0000-0000DC490000}"/>
    <cellStyle name="Normal 2 2 2 3 3 8" xfId="18909" xr:uid="{00000000-0005-0000-0000-0000DD490000}"/>
    <cellStyle name="Normal 2 2 2 3 3 9" xfId="18910" xr:uid="{00000000-0005-0000-0000-0000DE490000}"/>
    <cellStyle name="Normal 2 2 2 3 30" xfId="18911" xr:uid="{00000000-0005-0000-0000-0000DF490000}"/>
    <cellStyle name="Normal 2 2 2 3 30 10" xfId="18912" xr:uid="{00000000-0005-0000-0000-0000E0490000}"/>
    <cellStyle name="Normal 2 2 2 3 30 11" xfId="18913" xr:uid="{00000000-0005-0000-0000-0000E1490000}"/>
    <cellStyle name="Normal 2 2 2 3 30 12" xfId="18914" xr:uid="{00000000-0005-0000-0000-0000E2490000}"/>
    <cellStyle name="Normal 2 2 2 3 30 13" xfId="18915" xr:uid="{00000000-0005-0000-0000-0000E3490000}"/>
    <cellStyle name="Normal 2 2 2 3 30 14" xfId="18916" xr:uid="{00000000-0005-0000-0000-0000E4490000}"/>
    <cellStyle name="Normal 2 2 2 3 30 2" xfId="18917" xr:uid="{00000000-0005-0000-0000-0000E5490000}"/>
    <cellStyle name="Normal 2 2 2 3 30 2 10" xfId="18918" xr:uid="{00000000-0005-0000-0000-0000E6490000}"/>
    <cellStyle name="Normal 2 2 2 3 30 2 2" xfId="18919" xr:uid="{00000000-0005-0000-0000-0000E7490000}"/>
    <cellStyle name="Normal 2 2 2 3 30 2 3" xfId="18920" xr:uid="{00000000-0005-0000-0000-0000E8490000}"/>
    <cellStyle name="Normal 2 2 2 3 30 2 4" xfId="18921" xr:uid="{00000000-0005-0000-0000-0000E9490000}"/>
    <cellStyle name="Normal 2 2 2 3 30 2 5" xfId="18922" xr:uid="{00000000-0005-0000-0000-0000EA490000}"/>
    <cellStyle name="Normal 2 2 2 3 30 2 6" xfId="18923" xr:uid="{00000000-0005-0000-0000-0000EB490000}"/>
    <cellStyle name="Normal 2 2 2 3 30 2 7" xfId="18924" xr:uid="{00000000-0005-0000-0000-0000EC490000}"/>
    <cellStyle name="Normal 2 2 2 3 30 2 8" xfId="18925" xr:uid="{00000000-0005-0000-0000-0000ED490000}"/>
    <cellStyle name="Normal 2 2 2 3 30 2 9" xfId="18926" xr:uid="{00000000-0005-0000-0000-0000EE490000}"/>
    <cellStyle name="Normal 2 2 2 3 30 3" xfId="18927" xr:uid="{00000000-0005-0000-0000-0000EF490000}"/>
    <cellStyle name="Normal 2 2 2 3 30 3 10" xfId="18928" xr:uid="{00000000-0005-0000-0000-0000F0490000}"/>
    <cellStyle name="Normal 2 2 2 3 30 3 2" xfId="18929" xr:uid="{00000000-0005-0000-0000-0000F1490000}"/>
    <cellStyle name="Normal 2 2 2 3 30 3 3" xfId="18930" xr:uid="{00000000-0005-0000-0000-0000F2490000}"/>
    <cellStyle name="Normal 2 2 2 3 30 3 4" xfId="18931" xr:uid="{00000000-0005-0000-0000-0000F3490000}"/>
    <cellStyle name="Normal 2 2 2 3 30 3 5" xfId="18932" xr:uid="{00000000-0005-0000-0000-0000F4490000}"/>
    <cellStyle name="Normal 2 2 2 3 30 3 6" xfId="18933" xr:uid="{00000000-0005-0000-0000-0000F5490000}"/>
    <cellStyle name="Normal 2 2 2 3 30 3 7" xfId="18934" xr:uid="{00000000-0005-0000-0000-0000F6490000}"/>
    <cellStyle name="Normal 2 2 2 3 30 3 8" xfId="18935" xr:uid="{00000000-0005-0000-0000-0000F7490000}"/>
    <cellStyle name="Normal 2 2 2 3 30 3 9" xfId="18936" xr:uid="{00000000-0005-0000-0000-0000F8490000}"/>
    <cellStyle name="Normal 2 2 2 3 30 4" xfId="18937" xr:uid="{00000000-0005-0000-0000-0000F9490000}"/>
    <cellStyle name="Normal 2 2 2 3 30 4 10" xfId="18938" xr:uid="{00000000-0005-0000-0000-0000FA490000}"/>
    <cellStyle name="Normal 2 2 2 3 30 4 2" xfId="18939" xr:uid="{00000000-0005-0000-0000-0000FB490000}"/>
    <cellStyle name="Normal 2 2 2 3 30 4 3" xfId="18940" xr:uid="{00000000-0005-0000-0000-0000FC490000}"/>
    <cellStyle name="Normal 2 2 2 3 30 4 4" xfId="18941" xr:uid="{00000000-0005-0000-0000-0000FD490000}"/>
    <cellStyle name="Normal 2 2 2 3 30 4 5" xfId="18942" xr:uid="{00000000-0005-0000-0000-0000FE490000}"/>
    <cellStyle name="Normal 2 2 2 3 30 4 6" xfId="18943" xr:uid="{00000000-0005-0000-0000-0000FF490000}"/>
    <cellStyle name="Normal 2 2 2 3 30 4 7" xfId="18944" xr:uid="{00000000-0005-0000-0000-0000004A0000}"/>
    <cellStyle name="Normal 2 2 2 3 30 4 8" xfId="18945" xr:uid="{00000000-0005-0000-0000-0000014A0000}"/>
    <cellStyle name="Normal 2 2 2 3 30 4 9" xfId="18946" xr:uid="{00000000-0005-0000-0000-0000024A0000}"/>
    <cellStyle name="Normal 2 2 2 3 30 5" xfId="18947" xr:uid="{00000000-0005-0000-0000-0000034A0000}"/>
    <cellStyle name="Normal 2 2 2 3 30 5 10" xfId="18948" xr:uid="{00000000-0005-0000-0000-0000044A0000}"/>
    <cellStyle name="Normal 2 2 2 3 30 5 2" xfId="18949" xr:uid="{00000000-0005-0000-0000-0000054A0000}"/>
    <cellStyle name="Normal 2 2 2 3 30 5 3" xfId="18950" xr:uid="{00000000-0005-0000-0000-0000064A0000}"/>
    <cellStyle name="Normal 2 2 2 3 30 5 4" xfId="18951" xr:uid="{00000000-0005-0000-0000-0000074A0000}"/>
    <cellStyle name="Normal 2 2 2 3 30 5 5" xfId="18952" xr:uid="{00000000-0005-0000-0000-0000084A0000}"/>
    <cellStyle name="Normal 2 2 2 3 30 5 6" xfId="18953" xr:uid="{00000000-0005-0000-0000-0000094A0000}"/>
    <cellStyle name="Normal 2 2 2 3 30 5 7" xfId="18954" xr:uid="{00000000-0005-0000-0000-00000A4A0000}"/>
    <cellStyle name="Normal 2 2 2 3 30 5 8" xfId="18955" xr:uid="{00000000-0005-0000-0000-00000B4A0000}"/>
    <cellStyle name="Normal 2 2 2 3 30 5 9" xfId="18956" xr:uid="{00000000-0005-0000-0000-00000C4A0000}"/>
    <cellStyle name="Normal 2 2 2 3 30 6" xfId="18957" xr:uid="{00000000-0005-0000-0000-00000D4A0000}"/>
    <cellStyle name="Normal 2 2 2 3 30 7" xfId="18958" xr:uid="{00000000-0005-0000-0000-00000E4A0000}"/>
    <cellStyle name="Normal 2 2 2 3 30 8" xfId="18959" xr:uid="{00000000-0005-0000-0000-00000F4A0000}"/>
    <cellStyle name="Normal 2 2 2 3 30 9" xfId="18960" xr:uid="{00000000-0005-0000-0000-0000104A0000}"/>
    <cellStyle name="Normal 2 2 2 3 31" xfId="18961" xr:uid="{00000000-0005-0000-0000-0000114A0000}"/>
    <cellStyle name="Normal 2 2 2 3 31 10" xfId="18962" xr:uid="{00000000-0005-0000-0000-0000124A0000}"/>
    <cellStyle name="Normal 2 2 2 3 31 11" xfId="18963" xr:uid="{00000000-0005-0000-0000-0000134A0000}"/>
    <cellStyle name="Normal 2 2 2 3 31 12" xfId="18964" xr:uid="{00000000-0005-0000-0000-0000144A0000}"/>
    <cellStyle name="Normal 2 2 2 3 31 13" xfId="18965" xr:uid="{00000000-0005-0000-0000-0000154A0000}"/>
    <cellStyle name="Normal 2 2 2 3 31 14" xfId="18966" xr:uid="{00000000-0005-0000-0000-0000164A0000}"/>
    <cellStyle name="Normal 2 2 2 3 31 2" xfId="18967" xr:uid="{00000000-0005-0000-0000-0000174A0000}"/>
    <cellStyle name="Normal 2 2 2 3 31 2 10" xfId="18968" xr:uid="{00000000-0005-0000-0000-0000184A0000}"/>
    <cellStyle name="Normal 2 2 2 3 31 2 2" xfId="18969" xr:uid="{00000000-0005-0000-0000-0000194A0000}"/>
    <cellStyle name="Normal 2 2 2 3 31 2 3" xfId="18970" xr:uid="{00000000-0005-0000-0000-00001A4A0000}"/>
    <cellStyle name="Normal 2 2 2 3 31 2 4" xfId="18971" xr:uid="{00000000-0005-0000-0000-00001B4A0000}"/>
    <cellStyle name="Normal 2 2 2 3 31 2 5" xfId="18972" xr:uid="{00000000-0005-0000-0000-00001C4A0000}"/>
    <cellStyle name="Normal 2 2 2 3 31 2 6" xfId="18973" xr:uid="{00000000-0005-0000-0000-00001D4A0000}"/>
    <cellStyle name="Normal 2 2 2 3 31 2 7" xfId="18974" xr:uid="{00000000-0005-0000-0000-00001E4A0000}"/>
    <cellStyle name="Normal 2 2 2 3 31 2 8" xfId="18975" xr:uid="{00000000-0005-0000-0000-00001F4A0000}"/>
    <cellStyle name="Normal 2 2 2 3 31 2 9" xfId="18976" xr:uid="{00000000-0005-0000-0000-0000204A0000}"/>
    <cellStyle name="Normal 2 2 2 3 31 3" xfId="18977" xr:uid="{00000000-0005-0000-0000-0000214A0000}"/>
    <cellStyle name="Normal 2 2 2 3 31 3 10" xfId="18978" xr:uid="{00000000-0005-0000-0000-0000224A0000}"/>
    <cellStyle name="Normal 2 2 2 3 31 3 2" xfId="18979" xr:uid="{00000000-0005-0000-0000-0000234A0000}"/>
    <cellStyle name="Normal 2 2 2 3 31 3 3" xfId="18980" xr:uid="{00000000-0005-0000-0000-0000244A0000}"/>
    <cellStyle name="Normal 2 2 2 3 31 3 4" xfId="18981" xr:uid="{00000000-0005-0000-0000-0000254A0000}"/>
    <cellStyle name="Normal 2 2 2 3 31 3 5" xfId="18982" xr:uid="{00000000-0005-0000-0000-0000264A0000}"/>
    <cellStyle name="Normal 2 2 2 3 31 3 6" xfId="18983" xr:uid="{00000000-0005-0000-0000-0000274A0000}"/>
    <cellStyle name="Normal 2 2 2 3 31 3 7" xfId="18984" xr:uid="{00000000-0005-0000-0000-0000284A0000}"/>
    <cellStyle name="Normal 2 2 2 3 31 3 8" xfId="18985" xr:uid="{00000000-0005-0000-0000-0000294A0000}"/>
    <cellStyle name="Normal 2 2 2 3 31 3 9" xfId="18986" xr:uid="{00000000-0005-0000-0000-00002A4A0000}"/>
    <cellStyle name="Normal 2 2 2 3 31 4" xfId="18987" xr:uid="{00000000-0005-0000-0000-00002B4A0000}"/>
    <cellStyle name="Normal 2 2 2 3 31 4 10" xfId="18988" xr:uid="{00000000-0005-0000-0000-00002C4A0000}"/>
    <cellStyle name="Normal 2 2 2 3 31 4 2" xfId="18989" xr:uid="{00000000-0005-0000-0000-00002D4A0000}"/>
    <cellStyle name="Normal 2 2 2 3 31 4 3" xfId="18990" xr:uid="{00000000-0005-0000-0000-00002E4A0000}"/>
    <cellStyle name="Normal 2 2 2 3 31 4 4" xfId="18991" xr:uid="{00000000-0005-0000-0000-00002F4A0000}"/>
    <cellStyle name="Normal 2 2 2 3 31 4 5" xfId="18992" xr:uid="{00000000-0005-0000-0000-0000304A0000}"/>
    <cellStyle name="Normal 2 2 2 3 31 4 6" xfId="18993" xr:uid="{00000000-0005-0000-0000-0000314A0000}"/>
    <cellStyle name="Normal 2 2 2 3 31 4 7" xfId="18994" xr:uid="{00000000-0005-0000-0000-0000324A0000}"/>
    <cellStyle name="Normal 2 2 2 3 31 4 8" xfId="18995" xr:uid="{00000000-0005-0000-0000-0000334A0000}"/>
    <cellStyle name="Normal 2 2 2 3 31 4 9" xfId="18996" xr:uid="{00000000-0005-0000-0000-0000344A0000}"/>
    <cellStyle name="Normal 2 2 2 3 31 5" xfId="18997" xr:uid="{00000000-0005-0000-0000-0000354A0000}"/>
    <cellStyle name="Normal 2 2 2 3 31 5 10" xfId="18998" xr:uid="{00000000-0005-0000-0000-0000364A0000}"/>
    <cellStyle name="Normal 2 2 2 3 31 5 2" xfId="18999" xr:uid="{00000000-0005-0000-0000-0000374A0000}"/>
    <cellStyle name="Normal 2 2 2 3 31 5 3" xfId="19000" xr:uid="{00000000-0005-0000-0000-0000384A0000}"/>
    <cellStyle name="Normal 2 2 2 3 31 5 4" xfId="19001" xr:uid="{00000000-0005-0000-0000-0000394A0000}"/>
    <cellStyle name="Normal 2 2 2 3 31 5 5" xfId="19002" xr:uid="{00000000-0005-0000-0000-00003A4A0000}"/>
    <cellStyle name="Normal 2 2 2 3 31 5 6" xfId="19003" xr:uid="{00000000-0005-0000-0000-00003B4A0000}"/>
    <cellStyle name="Normal 2 2 2 3 31 5 7" xfId="19004" xr:uid="{00000000-0005-0000-0000-00003C4A0000}"/>
    <cellStyle name="Normal 2 2 2 3 31 5 8" xfId="19005" xr:uid="{00000000-0005-0000-0000-00003D4A0000}"/>
    <cellStyle name="Normal 2 2 2 3 31 5 9" xfId="19006" xr:uid="{00000000-0005-0000-0000-00003E4A0000}"/>
    <cellStyle name="Normal 2 2 2 3 31 6" xfId="19007" xr:uid="{00000000-0005-0000-0000-00003F4A0000}"/>
    <cellStyle name="Normal 2 2 2 3 31 7" xfId="19008" xr:uid="{00000000-0005-0000-0000-0000404A0000}"/>
    <cellStyle name="Normal 2 2 2 3 31 8" xfId="19009" xr:uid="{00000000-0005-0000-0000-0000414A0000}"/>
    <cellStyle name="Normal 2 2 2 3 31 9" xfId="19010" xr:uid="{00000000-0005-0000-0000-0000424A0000}"/>
    <cellStyle name="Normal 2 2 2 3 32" xfId="19011" xr:uid="{00000000-0005-0000-0000-0000434A0000}"/>
    <cellStyle name="Normal 2 2 2 3 32 10" xfId="19012" xr:uid="{00000000-0005-0000-0000-0000444A0000}"/>
    <cellStyle name="Normal 2 2 2 3 32 11" xfId="19013" xr:uid="{00000000-0005-0000-0000-0000454A0000}"/>
    <cellStyle name="Normal 2 2 2 3 32 12" xfId="19014" xr:uid="{00000000-0005-0000-0000-0000464A0000}"/>
    <cellStyle name="Normal 2 2 2 3 32 13" xfId="19015" xr:uid="{00000000-0005-0000-0000-0000474A0000}"/>
    <cellStyle name="Normal 2 2 2 3 32 14" xfId="19016" xr:uid="{00000000-0005-0000-0000-0000484A0000}"/>
    <cellStyle name="Normal 2 2 2 3 32 2" xfId="19017" xr:uid="{00000000-0005-0000-0000-0000494A0000}"/>
    <cellStyle name="Normal 2 2 2 3 32 2 10" xfId="19018" xr:uid="{00000000-0005-0000-0000-00004A4A0000}"/>
    <cellStyle name="Normal 2 2 2 3 32 2 2" xfId="19019" xr:uid="{00000000-0005-0000-0000-00004B4A0000}"/>
    <cellStyle name="Normal 2 2 2 3 32 2 3" xfId="19020" xr:uid="{00000000-0005-0000-0000-00004C4A0000}"/>
    <cellStyle name="Normal 2 2 2 3 32 2 4" xfId="19021" xr:uid="{00000000-0005-0000-0000-00004D4A0000}"/>
    <cellStyle name="Normal 2 2 2 3 32 2 5" xfId="19022" xr:uid="{00000000-0005-0000-0000-00004E4A0000}"/>
    <cellStyle name="Normal 2 2 2 3 32 2 6" xfId="19023" xr:uid="{00000000-0005-0000-0000-00004F4A0000}"/>
    <cellStyle name="Normal 2 2 2 3 32 2 7" xfId="19024" xr:uid="{00000000-0005-0000-0000-0000504A0000}"/>
    <cellStyle name="Normal 2 2 2 3 32 2 8" xfId="19025" xr:uid="{00000000-0005-0000-0000-0000514A0000}"/>
    <cellStyle name="Normal 2 2 2 3 32 2 9" xfId="19026" xr:uid="{00000000-0005-0000-0000-0000524A0000}"/>
    <cellStyle name="Normal 2 2 2 3 32 3" xfId="19027" xr:uid="{00000000-0005-0000-0000-0000534A0000}"/>
    <cellStyle name="Normal 2 2 2 3 32 3 10" xfId="19028" xr:uid="{00000000-0005-0000-0000-0000544A0000}"/>
    <cellStyle name="Normal 2 2 2 3 32 3 2" xfId="19029" xr:uid="{00000000-0005-0000-0000-0000554A0000}"/>
    <cellStyle name="Normal 2 2 2 3 32 3 3" xfId="19030" xr:uid="{00000000-0005-0000-0000-0000564A0000}"/>
    <cellStyle name="Normal 2 2 2 3 32 3 4" xfId="19031" xr:uid="{00000000-0005-0000-0000-0000574A0000}"/>
    <cellStyle name="Normal 2 2 2 3 32 3 5" xfId="19032" xr:uid="{00000000-0005-0000-0000-0000584A0000}"/>
    <cellStyle name="Normal 2 2 2 3 32 3 6" xfId="19033" xr:uid="{00000000-0005-0000-0000-0000594A0000}"/>
    <cellStyle name="Normal 2 2 2 3 32 3 7" xfId="19034" xr:uid="{00000000-0005-0000-0000-00005A4A0000}"/>
    <cellStyle name="Normal 2 2 2 3 32 3 8" xfId="19035" xr:uid="{00000000-0005-0000-0000-00005B4A0000}"/>
    <cellStyle name="Normal 2 2 2 3 32 3 9" xfId="19036" xr:uid="{00000000-0005-0000-0000-00005C4A0000}"/>
    <cellStyle name="Normal 2 2 2 3 32 4" xfId="19037" xr:uid="{00000000-0005-0000-0000-00005D4A0000}"/>
    <cellStyle name="Normal 2 2 2 3 32 4 10" xfId="19038" xr:uid="{00000000-0005-0000-0000-00005E4A0000}"/>
    <cellStyle name="Normal 2 2 2 3 32 4 2" xfId="19039" xr:uid="{00000000-0005-0000-0000-00005F4A0000}"/>
    <cellStyle name="Normal 2 2 2 3 32 4 3" xfId="19040" xr:uid="{00000000-0005-0000-0000-0000604A0000}"/>
    <cellStyle name="Normal 2 2 2 3 32 4 4" xfId="19041" xr:uid="{00000000-0005-0000-0000-0000614A0000}"/>
    <cellStyle name="Normal 2 2 2 3 32 4 5" xfId="19042" xr:uid="{00000000-0005-0000-0000-0000624A0000}"/>
    <cellStyle name="Normal 2 2 2 3 32 4 6" xfId="19043" xr:uid="{00000000-0005-0000-0000-0000634A0000}"/>
    <cellStyle name="Normal 2 2 2 3 32 4 7" xfId="19044" xr:uid="{00000000-0005-0000-0000-0000644A0000}"/>
    <cellStyle name="Normal 2 2 2 3 32 4 8" xfId="19045" xr:uid="{00000000-0005-0000-0000-0000654A0000}"/>
    <cellStyle name="Normal 2 2 2 3 32 4 9" xfId="19046" xr:uid="{00000000-0005-0000-0000-0000664A0000}"/>
    <cellStyle name="Normal 2 2 2 3 32 5" xfId="19047" xr:uid="{00000000-0005-0000-0000-0000674A0000}"/>
    <cellStyle name="Normal 2 2 2 3 32 5 10" xfId="19048" xr:uid="{00000000-0005-0000-0000-0000684A0000}"/>
    <cellStyle name="Normal 2 2 2 3 32 5 2" xfId="19049" xr:uid="{00000000-0005-0000-0000-0000694A0000}"/>
    <cellStyle name="Normal 2 2 2 3 32 5 3" xfId="19050" xr:uid="{00000000-0005-0000-0000-00006A4A0000}"/>
    <cellStyle name="Normal 2 2 2 3 32 5 4" xfId="19051" xr:uid="{00000000-0005-0000-0000-00006B4A0000}"/>
    <cellStyle name="Normal 2 2 2 3 32 5 5" xfId="19052" xr:uid="{00000000-0005-0000-0000-00006C4A0000}"/>
    <cellStyle name="Normal 2 2 2 3 32 5 6" xfId="19053" xr:uid="{00000000-0005-0000-0000-00006D4A0000}"/>
    <cellStyle name="Normal 2 2 2 3 32 5 7" xfId="19054" xr:uid="{00000000-0005-0000-0000-00006E4A0000}"/>
    <cellStyle name="Normal 2 2 2 3 32 5 8" xfId="19055" xr:uid="{00000000-0005-0000-0000-00006F4A0000}"/>
    <cellStyle name="Normal 2 2 2 3 32 5 9" xfId="19056" xr:uid="{00000000-0005-0000-0000-0000704A0000}"/>
    <cellStyle name="Normal 2 2 2 3 32 6" xfId="19057" xr:uid="{00000000-0005-0000-0000-0000714A0000}"/>
    <cellStyle name="Normal 2 2 2 3 32 7" xfId="19058" xr:uid="{00000000-0005-0000-0000-0000724A0000}"/>
    <cellStyle name="Normal 2 2 2 3 32 8" xfId="19059" xr:uid="{00000000-0005-0000-0000-0000734A0000}"/>
    <cellStyle name="Normal 2 2 2 3 32 9" xfId="19060" xr:uid="{00000000-0005-0000-0000-0000744A0000}"/>
    <cellStyle name="Normal 2 2 2 3 33" xfId="19061" xr:uid="{00000000-0005-0000-0000-0000754A0000}"/>
    <cellStyle name="Normal 2 2 2 3 33 10" xfId="19062" xr:uid="{00000000-0005-0000-0000-0000764A0000}"/>
    <cellStyle name="Normal 2 2 2 3 33 11" xfId="19063" xr:uid="{00000000-0005-0000-0000-0000774A0000}"/>
    <cellStyle name="Normal 2 2 2 3 33 12" xfId="19064" xr:uid="{00000000-0005-0000-0000-0000784A0000}"/>
    <cellStyle name="Normal 2 2 2 3 33 13" xfId="19065" xr:uid="{00000000-0005-0000-0000-0000794A0000}"/>
    <cellStyle name="Normal 2 2 2 3 33 14" xfId="19066" xr:uid="{00000000-0005-0000-0000-00007A4A0000}"/>
    <cellStyle name="Normal 2 2 2 3 33 2" xfId="19067" xr:uid="{00000000-0005-0000-0000-00007B4A0000}"/>
    <cellStyle name="Normal 2 2 2 3 33 2 10" xfId="19068" xr:uid="{00000000-0005-0000-0000-00007C4A0000}"/>
    <cellStyle name="Normal 2 2 2 3 33 2 2" xfId="19069" xr:uid="{00000000-0005-0000-0000-00007D4A0000}"/>
    <cellStyle name="Normal 2 2 2 3 33 2 3" xfId="19070" xr:uid="{00000000-0005-0000-0000-00007E4A0000}"/>
    <cellStyle name="Normal 2 2 2 3 33 2 4" xfId="19071" xr:uid="{00000000-0005-0000-0000-00007F4A0000}"/>
    <cellStyle name="Normal 2 2 2 3 33 2 5" xfId="19072" xr:uid="{00000000-0005-0000-0000-0000804A0000}"/>
    <cellStyle name="Normal 2 2 2 3 33 2 6" xfId="19073" xr:uid="{00000000-0005-0000-0000-0000814A0000}"/>
    <cellStyle name="Normal 2 2 2 3 33 2 7" xfId="19074" xr:uid="{00000000-0005-0000-0000-0000824A0000}"/>
    <cellStyle name="Normal 2 2 2 3 33 2 8" xfId="19075" xr:uid="{00000000-0005-0000-0000-0000834A0000}"/>
    <cellStyle name="Normal 2 2 2 3 33 2 9" xfId="19076" xr:uid="{00000000-0005-0000-0000-0000844A0000}"/>
    <cellStyle name="Normal 2 2 2 3 33 3" xfId="19077" xr:uid="{00000000-0005-0000-0000-0000854A0000}"/>
    <cellStyle name="Normal 2 2 2 3 33 3 10" xfId="19078" xr:uid="{00000000-0005-0000-0000-0000864A0000}"/>
    <cellStyle name="Normal 2 2 2 3 33 3 2" xfId="19079" xr:uid="{00000000-0005-0000-0000-0000874A0000}"/>
    <cellStyle name="Normal 2 2 2 3 33 3 3" xfId="19080" xr:uid="{00000000-0005-0000-0000-0000884A0000}"/>
    <cellStyle name="Normal 2 2 2 3 33 3 4" xfId="19081" xr:uid="{00000000-0005-0000-0000-0000894A0000}"/>
    <cellStyle name="Normal 2 2 2 3 33 3 5" xfId="19082" xr:uid="{00000000-0005-0000-0000-00008A4A0000}"/>
    <cellStyle name="Normal 2 2 2 3 33 3 6" xfId="19083" xr:uid="{00000000-0005-0000-0000-00008B4A0000}"/>
    <cellStyle name="Normal 2 2 2 3 33 3 7" xfId="19084" xr:uid="{00000000-0005-0000-0000-00008C4A0000}"/>
    <cellStyle name="Normal 2 2 2 3 33 3 8" xfId="19085" xr:uid="{00000000-0005-0000-0000-00008D4A0000}"/>
    <cellStyle name="Normal 2 2 2 3 33 3 9" xfId="19086" xr:uid="{00000000-0005-0000-0000-00008E4A0000}"/>
    <cellStyle name="Normal 2 2 2 3 33 4" xfId="19087" xr:uid="{00000000-0005-0000-0000-00008F4A0000}"/>
    <cellStyle name="Normal 2 2 2 3 33 4 10" xfId="19088" xr:uid="{00000000-0005-0000-0000-0000904A0000}"/>
    <cellStyle name="Normal 2 2 2 3 33 4 2" xfId="19089" xr:uid="{00000000-0005-0000-0000-0000914A0000}"/>
    <cellStyle name="Normal 2 2 2 3 33 4 3" xfId="19090" xr:uid="{00000000-0005-0000-0000-0000924A0000}"/>
    <cellStyle name="Normal 2 2 2 3 33 4 4" xfId="19091" xr:uid="{00000000-0005-0000-0000-0000934A0000}"/>
    <cellStyle name="Normal 2 2 2 3 33 4 5" xfId="19092" xr:uid="{00000000-0005-0000-0000-0000944A0000}"/>
    <cellStyle name="Normal 2 2 2 3 33 4 6" xfId="19093" xr:uid="{00000000-0005-0000-0000-0000954A0000}"/>
    <cellStyle name="Normal 2 2 2 3 33 4 7" xfId="19094" xr:uid="{00000000-0005-0000-0000-0000964A0000}"/>
    <cellStyle name="Normal 2 2 2 3 33 4 8" xfId="19095" xr:uid="{00000000-0005-0000-0000-0000974A0000}"/>
    <cellStyle name="Normal 2 2 2 3 33 4 9" xfId="19096" xr:uid="{00000000-0005-0000-0000-0000984A0000}"/>
    <cellStyle name="Normal 2 2 2 3 33 5" xfId="19097" xr:uid="{00000000-0005-0000-0000-0000994A0000}"/>
    <cellStyle name="Normal 2 2 2 3 33 5 10" xfId="19098" xr:uid="{00000000-0005-0000-0000-00009A4A0000}"/>
    <cellStyle name="Normal 2 2 2 3 33 5 2" xfId="19099" xr:uid="{00000000-0005-0000-0000-00009B4A0000}"/>
    <cellStyle name="Normal 2 2 2 3 33 5 3" xfId="19100" xr:uid="{00000000-0005-0000-0000-00009C4A0000}"/>
    <cellStyle name="Normal 2 2 2 3 33 5 4" xfId="19101" xr:uid="{00000000-0005-0000-0000-00009D4A0000}"/>
    <cellStyle name="Normal 2 2 2 3 33 5 5" xfId="19102" xr:uid="{00000000-0005-0000-0000-00009E4A0000}"/>
    <cellStyle name="Normal 2 2 2 3 33 5 6" xfId="19103" xr:uid="{00000000-0005-0000-0000-00009F4A0000}"/>
    <cellStyle name="Normal 2 2 2 3 33 5 7" xfId="19104" xr:uid="{00000000-0005-0000-0000-0000A04A0000}"/>
    <cellStyle name="Normal 2 2 2 3 33 5 8" xfId="19105" xr:uid="{00000000-0005-0000-0000-0000A14A0000}"/>
    <cellStyle name="Normal 2 2 2 3 33 5 9" xfId="19106" xr:uid="{00000000-0005-0000-0000-0000A24A0000}"/>
    <cellStyle name="Normal 2 2 2 3 33 6" xfId="19107" xr:uid="{00000000-0005-0000-0000-0000A34A0000}"/>
    <cellStyle name="Normal 2 2 2 3 33 7" xfId="19108" xr:uid="{00000000-0005-0000-0000-0000A44A0000}"/>
    <cellStyle name="Normal 2 2 2 3 33 8" xfId="19109" xr:uid="{00000000-0005-0000-0000-0000A54A0000}"/>
    <cellStyle name="Normal 2 2 2 3 33 9" xfId="19110" xr:uid="{00000000-0005-0000-0000-0000A64A0000}"/>
    <cellStyle name="Normal 2 2 2 3 34" xfId="19111" xr:uid="{00000000-0005-0000-0000-0000A74A0000}"/>
    <cellStyle name="Normal 2 2 2 3 34 10" xfId="19112" xr:uid="{00000000-0005-0000-0000-0000A84A0000}"/>
    <cellStyle name="Normal 2 2 2 3 34 2" xfId="19113" xr:uid="{00000000-0005-0000-0000-0000A94A0000}"/>
    <cellStyle name="Normal 2 2 2 3 34 3" xfId="19114" xr:uid="{00000000-0005-0000-0000-0000AA4A0000}"/>
    <cellStyle name="Normal 2 2 2 3 34 4" xfId="19115" xr:uid="{00000000-0005-0000-0000-0000AB4A0000}"/>
    <cellStyle name="Normal 2 2 2 3 34 5" xfId="19116" xr:uid="{00000000-0005-0000-0000-0000AC4A0000}"/>
    <cellStyle name="Normal 2 2 2 3 34 6" xfId="19117" xr:uid="{00000000-0005-0000-0000-0000AD4A0000}"/>
    <cellStyle name="Normal 2 2 2 3 34 7" xfId="19118" xr:uid="{00000000-0005-0000-0000-0000AE4A0000}"/>
    <cellStyle name="Normal 2 2 2 3 34 8" xfId="19119" xr:uid="{00000000-0005-0000-0000-0000AF4A0000}"/>
    <cellStyle name="Normal 2 2 2 3 34 9" xfId="19120" xr:uid="{00000000-0005-0000-0000-0000B04A0000}"/>
    <cellStyle name="Normal 2 2 2 3 35" xfId="19121" xr:uid="{00000000-0005-0000-0000-0000B14A0000}"/>
    <cellStyle name="Normal 2 2 2 3 35 10" xfId="19122" xr:uid="{00000000-0005-0000-0000-0000B24A0000}"/>
    <cellStyle name="Normal 2 2 2 3 35 2" xfId="19123" xr:uid="{00000000-0005-0000-0000-0000B34A0000}"/>
    <cellStyle name="Normal 2 2 2 3 35 3" xfId="19124" xr:uid="{00000000-0005-0000-0000-0000B44A0000}"/>
    <cellStyle name="Normal 2 2 2 3 35 4" xfId="19125" xr:uid="{00000000-0005-0000-0000-0000B54A0000}"/>
    <cellStyle name="Normal 2 2 2 3 35 5" xfId="19126" xr:uid="{00000000-0005-0000-0000-0000B64A0000}"/>
    <cellStyle name="Normal 2 2 2 3 35 6" xfId="19127" xr:uid="{00000000-0005-0000-0000-0000B74A0000}"/>
    <cellStyle name="Normal 2 2 2 3 35 7" xfId="19128" xr:uid="{00000000-0005-0000-0000-0000B84A0000}"/>
    <cellStyle name="Normal 2 2 2 3 35 8" xfId="19129" xr:uid="{00000000-0005-0000-0000-0000B94A0000}"/>
    <cellStyle name="Normal 2 2 2 3 35 9" xfId="19130" xr:uid="{00000000-0005-0000-0000-0000BA4A0000}"/>
    <cellStyle name="Normal 2 2 2 3 36" xfId="19131" xr:uid="{00000000-0005-0000-0000-0000BB4A0000}"/>
    <cellStyle name="Normal 2 2 2 3 36 10" xfId="19132" xr:uid="{00000000-0005-0000-0000-0000BC4A0000}"/>
    <cellStyle name="Normal 2 2 2 3 36 2" xfId="19133" xr:uid="{00000000-0005-0000-0000-0000BD4A0000}"/>
    <cellStyle name="Normal 2 2 2 3 36 3" xfId="19134" xr:uid="{00000000-0005-0000-0000-0000BE4A0000}"/>
    <cellStyle name="Normal 2 2 2 3 36 4" xfId="19135" xr:uid="{00000000-0005-0000-0000-0000BF4A0000}"/>
    <cellStyle name="Normal 2 2 2 3 36 5" xfId="19136" xr:uid="{00000000-0005-0000-0000-0000C04A0000}"/>
    <cellStyle name="Normal 2 2 2 3 36 6" xfId="19137" xr:uid="{00000000-0005-0000-0000-0000C14A0000}"/>
    <cellStyle name="Normal 2 2 2 3 36 7" xfId="19138" xr:uid="{00000000-0005-0000-0000-0000C24A0000}"/>
    <cellStyle name="Normal 2 2 2 3 36 8" xfId="19139" xr:uid="{00000000-0005-0000-0000-0000C34A0000}"/>
    <cellStyle name="Normal 2 2 2 3 36 9" xfId="19140" xr:uid="{00000000-0005-0000-0000-0000C44A0000}"/>
    <cellStyle name="Normal 2 2 2 3 37" xfId="19141" xr:uid="{00000000-0005-0000-0000-0000C54A0000}"/>
    <cellStyle name="Normal 2 2 2 3 37 10" xfId="19142" xr:uid="{00000000-0005-0000-0000-0000C64A0000}"/>
    <cellStyle name="Normal 2 2 2 3 37 2" xfId="19143" xr:uid="{00000000-0005-0000-0000-0000C74A0000}"/>
    <cellStyle name="Normal 2 2 2 3 37 3" xfId="19144" xr:uid="{00000000-0005-0000-0000-0000C84A0000}"/>
    <cellStyle name="Normal 2 2 2 3 37 4" xfId="19145" xr:uid="{00000000-0005-0000-0000-0000C94A0000}"/>
    <cellStyle name="Normal 2 2 2 3 37 5" xfId="19146" xr:uid="{00000000-0005-0000-0000-0000CA4A0000}"/>
    <cellStyle name="Normal 2 2 2 3 37 6" xfId="19147" xr:uid="{00000000-0005-0000-0000-0000CB4A0000}"/>
    <cellStyle name="Normal 2 2 2 3 37 7" xfId="19148" xr:uid="{00000000-0005-0000-0000-0000CC4A0000}"/>
    <cellStyle name="Normal 2 2 2 3 37 8" xfId="19149" xr:uid="{00000000-0005-0000-0000-0000CD4A0000}"/>
    <cellStyle name="Normal 2 2 2 3 37 9" xfId="19150" xr:uid="{00000000-0005-0000-0000-0000CE4A0000}"/>
    <cellStyle name="Normal 2 2 2 3 38" xfId="19151" xr:uid="{00000000-0005-0000-0000-0000CF4A0000}"/>
    <cellStyle name="Normal 2 2 2 3 39" xfId="19152" xr:uid="{00000000-0005-0000-0000-0000D04A0000}"/>
    <cellStyle name="Normal 2 2 2 3 4" xfId="19153" xr:uid="{00000000-0005-0000-0000-0000D14A0000}"/>
    <cellStyle name="Normal 2 2 2 3 4 10" xfId="19154" xr:uid="{00000000-0005-0000-0000-0000D24A0000}"/>
    <cellStyle name="Normal 2 2 2 3 4 11" xfId="19155" xr:uid="{00000000-0005-0000-0000-0000D34A0000}"/>
    <cellStyle name="Normal 2 2 2 3 4 12" xfId="19156" xr:uid="{00000000-0005-0000-0000-0000D44A0000}"/>
    <cellStyle name="Normal 2 2 2 3 4 13" xfId="19157" xr:uid="{00000000-0005-0000-0000-0000D54A0000}"/>
    <cellStyle name="Normal 2 2 2 3 4 14" xfId="19158" xr:uid="{00000000-0005-0000-0000-0000D64A0000}"/>
    <cellStyle name="Normal 2 2 2 3 4 15" xfId="19159" xr:uid="{00000000-0005-0000-0000-0000D74A0000}"/>
    <cellStyle name="Normal 2 2 2 3 4 16" xfId="19160" xr:uid="{00000000-0005-0000-0000-0000D84A0000}"/>
    <cellStyle name="Normal 2 2 2 3 4 2" xfId="19161" xr:uid="{00000000-0005-0000-0000-0000D94A0000}"/>
    <cellStyle name="Normal 2 2 2 3 4 2 10" xfId="19162" xr:uid="{00000000-0005-0000-0000-0000DA4A0000}"/>
    <cellStyle name="Normal 2 2 2 3 4 2 2" xfId="19163" xr:uid="{00000000-0005-0000-0000-0000DB4A0000}"/>
    <cellStyle name="Normal 2 2 2 3 4 2 3" xfId="19164" xr:uid="{00000000-0005-0000-0000-0000DC4A0000}"/>
    <cellStyle name="Normal 2 2 2 3 4 2 4" xfId="19165" xr:uid="{00000000-0005-0000-0000-0000DD4A0000}"/>
    <cellStyle name="Normal 2 2 2 3 4 2 5" xfId="19166" xr:uid="{00000000-0005-0000-0000-0000DE4A0000}"/>
    <cellStyle name="Normal 2 2 2 3 4 2 6" xfId="19167" xr:uid="{00000000-0005-0000-0000-0000DF4A0000}"/>
    <cellStyle name="Normal 2 2 2 3 4 2 7" xfId="19168" xr:uid="{00000000-0005-0000-0000-0000E04A0000}"/>
    <cellStyle name="Normal 2 2 2 3 4 2 8" xfId="19169" xr:uid="{00000000-0005-0000-0000-0000E14A0000}"/>
    <cellStyle name="Normal 2 2 2 3 4 2 9" xfId="19170" xr:uid="{00000000-0005-0000-0000-0000E24A0000}"/>
    <cellStyle name="Normal 2 2 2 3 4 3" xfId="19171" xr:uid="{00000000-0005-0000-0000-0000E34A0000}"/>
    <cellStyle name="Normal 2 2 2 3 4 3 10" xfId="19172" xr:uid="{00000000-0005-0000-0000-0000E44A0000}"/>
    <cellStyle name="Normal 2 2 2 3 4 3 2" xfId="19173" xr:uid="{00000000-0005-0000-0000-0000E54A0000}"/>
    <cellStyle name="Normal 2 2 2 3 4 3 3" xfId="19174" xr:uid="{00000000-0005-0000-0000-0000E64A0000}"/>
    <cellStyle name="Normal 2 2 2 3 4 3 4" xfId="19175" xr:uid="{00000000-0005-0000-0000-0000E74A0000}"/>
    <cellStyle name="Normal 2 2 2 3 4 3 5" xfId="19176" xr:uid="{00000000-0005-0000-0000-0000E84A0000}"/>
    <cellStyle name="Normal 2 2 2 3 4 3 6" xfId="19177" xr:uid="{00000000-0005-0000-0000-0000E94A0000}"/>
    <cellStyle name="Normal 2 2 2 3 4 3 7" xfId="19178" xr:uid="{00000000-0005-0000-0000-0000EA4A0000}"/>
    <cellStyle name="Normal 2 2 2 3 4 3 8" xfId="19179" xr:uid="{00000000-0005-0000-0000-0000EB4A0000}"/>
    <cellStyle name="Normal 2 2 2 3 4 3 9" xfId="19180" xr:uid="{00000000-0005-0000-0000-0000EC4A0000}"/>
    <cellStyle name="Normal 2 2 2 3 4 4" xfId="19181" xr:uid="{00000000-0005-0000-0000-0000ED4A0000}"/>
    <cellStyle name="Normal 2 2 2 3 4 4 10" xfId="19182" xr:uid="{00000000-0005-0000-0000-0000EE4A0000}"/>
    <cellStyle name="Normal 2 2 2 3 4 4 2" xfId="19183" xr:uid="{00000000-0005-0000-0000-0000EF4A0000}"/>
    <cellStyle name="Normal 2 2 2 3 4 4 3" xfId="19184" xr:uid="{00000000-0005-0000-0000-0000F04A0000}"/>
    <cellStyle name="Normal 2 2 2 3 4 4 4" xfId="19185" xr:uid="{00000000-0005-0000-0000-0000F14A0000}"/>
    <cellStyle name="Normal 2 2 2 3 4 4 5" xfId="19186" xr:uid="{00000000-0005-0000-0000-0000F24A0000}"/>
    <cellStyle name="Normal 2 2 2 3 4 4 6" xfId="19187" xr:uid="{00000000-0005-0000-0000-0000F34A0000}"/>
    <cellStyle name="Normal 2 2 2 3 4 4 7" xfId="19188" xr:uid="{00000000-0005-0000-0000-0000F44A0000}"/>
    <cellStyle name="Normal 2 2 2 3 4 4 8" xfId="19189" xr:uid="{00000000-0005-0000-0000-0000F54A0000}"/>
    <cellStyle name="Normal 2 2 2 3 4 4 9" xfId="19190" xr:uid="{00000000-0005-0000-0000-0000F64A0000}"/>
    <cellStyle name="Normal 2 2 2 3 4 5" xfId="19191" xr:uid="{00000000-0005-0000-0000-0000F74A0000}"/>
    <cellStyle name="Normal 2 2 2 3 4 5 10" xfId="19192" xr:uid="{00000000-0005-0000-0000-0000F84A0000}"/>
    <cellStyle name="Normal 2 2 2 3 4 5 2" xfId="19193" xr:uid="{00000000-0005-0000-0000-0000F94A0000}"/>
    <cellStyle name="Normal 2 2 2 3 4 5 3" xfId="19194" xr:uid="{00000000-0005-0000-0000-0000FA4A0000}"/>
    <cellStyle name="Normal 2 2 2 3 4 5 4" xfId="19195" xr:uid="{00000000-0005-0000-0000-0000FB4A0000}"/>
    <cellStyle name="Normal 2 2 2 3 4 5 5" xfId="19196" xr:uid="{00000000-0005-0000-0000-0000FC4A0000}"/>
    <cellStyle name="Normal 2 2 2 3 4 5 6" xfId="19197" xr:uid="{00000000-0005-0000-0000-0000FD4A0000}"/>
    <cellStyle name="Normal 2 2 2 3 4 5 7" xfId="19198" xr:uid="{00000000-0005-0000-0000-0000FE4A0000}"/>
    <cellStyle name="Normal 2 2 2 3 4 5 8" xfId="19199" xr:uid="{00000000-0005-0000-0000-0000FF4A0000}"/>
    <cellStyle name="Normal 2 2 2 3 4 5 9" xfId="19200" xr:uid="{00000000-0005-0000-0000-0000004B0000}"/>
    <cellStyle name="Normal 2 2 2 3 4 6" xfId="19201" xr:uid="{00000000-0005-0000-0000-0000014B0000}"/>
    <cellStyle name="Normal 2 2 2 3 4 7" xfId="19202" xr:uid="{00000000-0005-0000-0000-0000024B0000}"/>
    <cellStyle name="Normal 2 2 2 3 4 8" xfId="19203" xr:uid="{00000000-0005-0000-0000-0000034B0000}"/>
    <cellStyle name="Normal 2 2 2 3 4 9" xfId="19204" xr:uid="{00000000-0005-0000-0000-0000044B0000}"/>
    <cellStyle name="Normal 2 2 2 3 40" xfId="19205" xr:uid="{00000000-0005-0000-0000-0000054B0000}"/>
    <cellStyle name="Normal 2 2 2 3 41" xfId="19206" xr:uid="{00000000-0005-0000-0000-0000064B0000}"/>
    <cellStyle name="Normal 2 2 2 3 42" xfId="19207" xr:uid="{00000000-0005-0000-0000-0000074B0000}"/>
    <cellStyle name="Normal 2 2 2 3 43" xfId="19208" xr:uid="{00000000-0005-0000-0000-0000084B0000}"/>
    <cellStyle name="Normal 2 2 2 3 44" xfId="19209" xr:uid="{00000000-0005-0000-0000-0000094B0000}"/>
    <cellStyle name="Normal 2 2 2 3 45" xfId="19210" xr:uid="{00000000-0005-0000-0000-00000A4B0000}"/>
    <cellStyle name="Normal 2 2 2 3 46" xfId="19211" xr:uid="{00000000-0005-0000-0000-00000B4B0000}"/>
    <cellStyle name="Normal 2 2 2 3 47" xfId="19212" xr:uid="{00000000-0005-0000-0000-00000C4B0000}"/>
    <cellStyle name="Normal 2 2 2 3 48" xfId="19213" xr:uid="{00000000-0005-0000-0000-00000D4B0000}"/>
    <cellStyle name="Normal 2 2 2 3 49" xfId="421" xr:uid="{00000000-0005-0000-0000-0000A5010000}"/>
    <cellStyle name="Normal 2 2 2 3 5" xfId="19214" xr:uid="{00000000-0005-0000-0000-00000E4B0000}"/>
    <cellStyle name="Normal 2 2 2 3 5 10" xfId="19215" xr:uid="{00000000-0005-0000-0000-00000F4B0000}"/>
    <cellStyle name="Normal 2 2 2 3 5 11" xfId="19216" xr:uid="{00000000-0005-0000-0000-0000104B0000}"/>
    <cellStyle name="Normal 2 2 2 3 5 12" xfId="19217" xr:uid="{00000000-0005-0000-0000-0000114B0000}"/>
    <cellStyle name="Normal 2 2 2 3 5 13" xfId="19218" xr:uid="{00000000-0005-0000-0000-0000124B0000}"/>
    <cellStyle name="Normal 2 2 2 3 5 14" xfId="19219" xr:uid="{00000000-0005-0000-0000-0000134B0000}"/>
    <cellStyle name="Normal 2 2 2 3 5 15" xfId="19220" xr:uid="{00000000-0005-0000-0000-0000144B0000}"/>
    <cellStyle name="Normal 2 2 2 3 5 2" xfId="19221" xr:uid="{00000000-0005-0000-0000-0000154B0000}"/>
    <cellStyle name="Normal 2 2 2 3 5 2 10" xfId="19222" xr:uid="{00000000-0005-0000-0000-0000164B0000}"/>
    <cellStyle name="Normal 2 2 2 3 5 2 2" xfId="19223" xr:uid="{00000000-0005-0000-0000-0000174B0000}"/>
    <cellStyle name="Normal 2 2 2 3 5 2 3" xfId="19224" xr:uid="{00000000-0005-0000-0000-0000184B0000}"/>
    <cellStyle name="Normal 2 2 2 3 5 2 4" xfId="19225" xr:uid="{00000000-0005-0000-0000-0000194B0000}"/>
    <cellStyle name="Normal 2 2 2 3 5 2 5" xfId="19226" xr:uid="{00000000-0005-0000-0000-00001A4B0000}"/>
    <cellStyle name="Normal 2 2 2 3 5 2 6" xfId="19227" xr:uid="{00000000-0005-0000-0000-00001B4B0000}"/>
    <cellStyle name="Normal 2 2 2 3 5 2 7" xfId="19228" xr:uid="{00000000-0005-0000-0000-00001C4B0000}"/>
    <cellStyle name="Normal 2 2 2 3 5 2 8" xfId="19229" xr:uid="{00000000-0005-0000-0000-00001D4B0000}"/>
    <cellStyle name="Normal 2 2 2 3 5 2 9" xfId="19230" xr:uid="{00000000-0005-0000-0000-00001E4B0000}"/>
    <cellStyle name="Normal 2 2 2 3 5 3" xfId="19231" xr:uid="{00000000-0005-0000-0000-00001F4B0000}"/>
    <cellStyle name="Normal 2 2 2 3 5 3 10" xfId="19232" xr:uid="{00000000-0005-0000-0000-0000204B0000}"/>
    <cellStyle name="Normal 2 2 2 3 5 3 2" xfId="19233" xr:uid="{00000000-0005-0000-0000-0000214B0000}"/>
    <cellStyle name="Normal 2 2 2 3 5 3 3" xfId="19234" xr:uid="{00000000-0005-0000-0000-0000224B0000}"/>
    <cellStyle name="Normal 2 2 2 3 5 3 4" xfId="19235" xr:uid="{00000000-0005-0000-0000-0000234B0000}"/>
    <cellStyle name="Normal 2 2 2 3 5 3 5" xfId="19236" xr:uid="{00000000-0005-0000-0000-0000244B0000}"/>
    <cellStyle name="Normal 2 2 2 3 5 3 6" xfId="19237" xr:uid="{00000000-0005-0000-0000-0000254B0000}"/>
    <cellStyle name="Normal 2 2 2 3 5 3 7" xfId="19238" xr:uid="{00000000-0005-0000-0000-0000264B0000}"/>
    <cellStyle name="Normal 2 2 2 3 5 3 8" xfId="19239" xr:uid="{00000000-0005-0000-0000-0000274B0000}"/>
    <cellStyle name="Normal 2 2 2 3 5 3 9" xfId="19240" xr:uid="{00000000-0005-0000-0000-0000284B0000}"/>
    <cellStyle name="Normal 2 2 2 3 5 4" xfId="19241" xr:uid="{00000000-0005-0000-0000-0000294B0000}"/>
    <cellStyle name="Normal 2 2 2 3 5 4 10" xfId="19242" xr:uid="{00000000-0005-0000-0000-00002A4B0000}"/>
    <cellStyle name="Normal 2 2 2 3 5 4 2" xfId="19243" xr:uid="{00000000-0005-0000-0000-00002B4B0000}"/>
    <cellStyle name="Normal 2 2 2 3 5 4 3" xfId="19244" xr:uid="{00000000-0005-0000-0000-00002C4B0000}"/>
    <cellStyle name="Normal 2 2 2 3 5 4 4" xfId="19245" xr:uid="{00000000-0005-0000-0000-00002D4B0000}"/>
    <cellStyle name="Normal 2 2 2 3 5 4 5" xfId="19246" xr:uid="{00000000-0005-0000-0000-00002E4B0000}"/>
    <cellStyle name="Normal 2 2 2 3 5 4 6" xfId="19247" xr:uid="{00000000-0005-0000-0000-00002F4B0000}"/>
    <cellStyle name="Normal 2 2 2 3 5 4 7" xfId="19248" xr:uid="{00000000-0005-0000-0000-0000304B0000}"/>
    <cellStyle name="Normal 2 2 2 3 5 4 8" xfId="19249" xr:uid="{00000000-0005-0000-0000-0000314B0000}"/>
    <cellStyle name="Normal 2 2 2 3 5 4 9" xfId="19250" xr:uid="{00000000-0005-0000-0000-0000324B0000}"/>
    <cellStyle name="Normal 2 2 2 3 5 5" xfId="19251" xr:uid="{00000000-0005-0000-0000-0000334B0000}"/>
    <cellStyle name="Normal 2 2 2 3 5 5 10" xfId="19252" xr:uid="{00000000-0005-0000-0000-0000344B0000}"/>
    <cellStyle name="Normal 2 2 2 3 5 5 2" xfId="19253" xr:uid="{00000000-0005-0000-0000-0000354B0000}"/>
    <cellStyle name="Normal 2 2 2 3 5 5 3" xfId="19254" xr:uid="{00000000-0005-0000-0000-0000364B0000}"/>
    <cellStyle name="Normal 2 2 2 3 5 5 4" xfId="19255" xr:uid="{00000000-0005-0000-0000-0000374B0000}"/>
    <cellStyle name="Normal 2 2 2 3 5 5 5" xfId="19256" xr:uid="{00000000-0005-0000-0000-0000384B0000}"/>
    <cellStyle name="Normal 2 2 2 3 5 5 6" xfId="19257" xr:uid="{00000000-0005-0000-0000-0000394B0000}"/>
    <cellStyle name="Normal 2 2 2 3 5 5 7" xfId="19258" xr:uid="{00000000-0005-0000-0000-00003A4B0000}"/>
    <cellStyle name="Normal 2 2 2 3 5 5 8" xfId="19259" xr:uid="{00000000-0005-0000-0000-00003B4B0000}"/>
    <cellStyle name="Normal 2 2 2 3 5 5 9" xfId="19260" xr:uid="{00000000-0005-0000-0000-00003C4B0000}"/>
    <cellStyle name="Normal 2 2 2 3 5 6" xfId="19261" xr:uid="{00000000-0005-0000-0000-00003D4B0000}"/>
    <cellStyle name="Normal 2 2 2 3 5 7" xfId="19262" xr:uid="{00000000-0005-0000-0000-00003E4B0000}"/>
    <cellStyle name="Normal 2 2 2 3 5 8" xfId="19263" xr:uid="{00000000-0005-0000-0000-00003F4B0000}"/>
    <cellStyle name="Normal 2 2 2 3 5 9" xfId="19264" xr:uid="{00000000-0005-0000-0000-0000404B0000}"/>
    <cellStyle name="Normal 2 2 2 3 6" xfId="19265" xr:uid="{00000000-0005-0000-0000-0000414B0000}"/>
    <cellStyle name="Normal 2 2 2 3 6 10" xfId="19266" xr:uid="{00000000-0005-0000-0000-0000424B0000}"/>
    <cellStyle name="Normal 2 2 2 3 6 11" xfId="19267" xr:uid="{00000000-0005-0000-0000-0000434B0000}"/>
    <cellStyle name="Normal 2 2 2 3 6 12" xfId="19268" xr:uid="{00000000-0005-0000-0000-0000444B0000}"/>
    <cellStyle name="Normal 2 2 2 3 6 13" xfId="19269" xr:uid="{00000000-0005-0000-0000-0000454B0000}"/>
    <cellStyle name="Normal 2 2 2 3 6 14" xfId="19270" xr:uid="{00000000-0005-0000-0000-0000464B0000}"/>
    <cellStyle name="Normal 2 2 2 3 6 15" xfId="19271" xr:uid="{00000000-0005-0000-0000-0000474B0000}"/>
    <cellStyle name="Normal 2 2 2 3 6 2" xfId="19272" xr:uid="{00000000-0005-0000-0000-0000484B0000}"/>
    <cellStyle name="Normal 2 2 2 3 6 2 10" xfId="19273" xr:uid="{00000000-0005-0000-0000-0000494B0000}"/>
    <cellStyle name="Normal 2 2 2 3 6 2 2" xfId="19274" xr:uid="{00000000-0005-0000-0000-00004A4B0000}"/>
    <cellStyle name="Normal 2 2 2 3 6 2 3" xfId="19275" xr:uid="{00000000-0005-0000-0000-00004B4B0000}"/>
    <cellStyle name="Normal 2 2 2 3 6 2 4" xfId="19276" xr:uid="{00000000-0005-0000-0000-00004C4B0000}"/>
    <cellStyle name="Normal 2 2 2 3 6 2 5" xfId="19277" xr:uid="{00000000-0005-0000-0000-00004D4B0000}"/>
    <cellStyle name="Normal 2 2 2 3 6 2 6" xfId="19278" xr:uid="{00000000-0005-0000-0000-00004E4B0000}"/>
    <cellStyle name="Normal 2 2 2 3 6 2 7" xfId="19279" xr:uid="{00000000-0005-0000-0000-00004F4B0000}"/>
    <cellStyle name="Normal 2 2 2 3 6 2 8" xfId="19280" xr:uid="{00000000-0005-0000-0000-0000504B0000}"/>
    <cellStyle name="Normal 2 2 2 3 6 2 9" xfId="19281" xr:uid="{00000000-0005-0000-0000-0000514B0000}"/>
    <cellStyle name="Normal 2 2 2 3 6 3" xfId="19282" xr:uid="{00000000-0005-0000-0000-0000524B0000}"/>
    <cellStyle name="Normal 2 2 2 3 6 3 10" xfId="19283" xr:uid="{00000000-0005-0000-0000-0000534B0000}"/>
    <cellStyle name="Normal 2 2 2 3 6 3 2" xfId="19284" xr:uid="{00000000-0005-0000-0000-0000544B0000}"/>
    <cellStyle name="Normal 2 2 2 3 6 3 3" xfId="19285" xr:uid="{00000000-0005-0000-0000-0000554B0000}"/>
    <cellStyle name="Normal 2 2 2 3 6 3 4" xfId="19286" xr:uid="{00000000-0005-0000-0000-0000564B0000}"/>
    <cellStyle name="Normal 2 2 2 3 6 3 5" xfId="19287" xr:uid="{00000000-0005-0000-0000-0000574B0000}"/>
    <cellStyle name="Normal 2 2 2 3 6 3 6" xfId="19288" xr:uid="{00000000-0005-0000-0000-0000584B0000}"/>
    <cellStyle name="Normal 2 2 2 3 6 3 7" xfId="19289" xr:uid="{00000000-0005-0000-0000-0000594B0000}"/>
    <cellStyle name="Normal 2 2 2 3 6 3 8" xfId="19290" xr:uid="{00000000-0005-0000-0000-00005A4B0000}"/>
    <cellStyle name="Normal 2 2 2 3 6 3 9" xfId="19291" xr:uid="{00000000-0005-0000-0000-00005B4B0000}"/>
    <cellStyle name="Normal 2 2 2 3 6 4" xfId="19292" xr:uid="{00000000-0005-0000-0000-00005C4B0000}"/>
    <cellStyle name="Normal 2 2 2 3 6 4 10" xfId="19293" xr:uid="{00000000-0005-0000-0000-00005D4B0000}"/>
    <cellStyle name="Normal 2 2 2 3 6 4 2" xfId="19294" xr:uid="{00000000-0005-0000-0000-00005E4B0000}"/>
    <cellStyle name="Normal 2 2 2 3 6 4 3" xfId="19295" xr:uid="{00000000-0005-0000-0000-00005F4B0000}"/>
    <cellStyle name="Normal 2 2 2 3 6 4 4" xfId="19296" xr:uid="{00000000-0005-0000-0000-0000604B0000}"/>
    <cellStyle name="Normal 2 2 2 3 6 4 5" xfId="19297" xr:uid="{00000000-0005-0000-0000-0000614B0000}"/>
    <cellStyle name="Normal 2 2 2 3 6 4 6" xfId="19298" xr:uid="{00000000-0005-0000-0000-0000624B0000}"/>
    <cellStyle name="Normal 2 2 2 3 6 4 7" xfId="19299" xr:uid="{00000000-0005-0000-0000-0000634B0000}"/>
    <cellStyle name="Normal 2 2 2 3 6 4 8" xfId="19300" xr:uid="{00000000-0005-0000-0000-0000644B0000}"/>
    <cellStyle name="Normal 2 2 2 3 6 4 9" xfId="19301" xr:uid="{00000000-0005-0000-0000-0000654B0000}"/>
    <cellStyle name="Normal 2 2 2 3 6 5" xfId="19302" xr:uid="{00000000-0005-0000-0000-0000664B0000}"/>
    <cellStyle name="Normal 2 2 2 3 6 5 10" xfId="19303" xr:uid="{00000000-0005-0000-0000-0000674B0000}"/>
    <cellStyle name="Normal 2 2 2 3 6 5 2" xfId="19304" xr:uid="{00000000-0005-0000-0000-0000684B0000}"/>
    <cellStyle name="Normal 2 2 2 3 6 5 3" xfId="19305" xr:uid="{00000000-0005-0000-0000-0000694B0000}"/>
    <cellStyle name="Normal 2 2 2 3 6 5 4" xfId="19306" xr:uid="{00000000-0005-0000-0000-00006A4B0000}"/>
    <cellStyle name="Normal 2 2 2 3 6 5 5" xfId="19307" xr:uid="{00000000-0005-0000-0000-00006B4B0000}"/>
    <cellStyle name="Normal 2 2 2 3 6 5 6" xfId="19308" xr:uid="{00000000-0005-0000-0000-00006C4B0000}"/>
    <cellStyle name="Normal 2 2 2 3 6 5 7" xfId="19309" xr:uid="{00000000-0005-0000-0000-00006D4B0000}"/>
    <cellStyle name="Normal 2 2 2 3 6 5 8" xfId="19310" xr:uid="{00000000-0005-0000-0000-00006E4B0000}"/>
    <cellStyle name="Normal 2 2 2 3 6 5 9" xfId="19311" xr:uid="{00000000-0005-0000-0000-00006F4B0000}"/>
    <cellStyle name="Normal 2 2 2 3 6 6" xfId="19312" xr:uid="{00000000-0005-0000-0000-0000704B0000}"/>
    <cellStyle name="Normal 2 2 2 3 6 7" xfId="19313" xr:uid="{00000000-0005-0000-0000-0000714B0000}"/>
    <cellStyle name="Normal 2 2 2 3 6 8" xfId="19314" xr:uid="{00000000-0005-0000-0000-0000724B0000}"/>
    <cellStyle name="Normal 2 2 2 3 6 9" xfId="19315" xr:uid="{00000000-0005-0000-0000-0000734B0000}"/>
    <cellStyle name="Normal 2 2 2 3 7" xfId="19316" xr:uid="{00000000-0005-0000-0000-0000744B0000}"/>
    <cellStyle name="Normal 2 2 2 3 7 10" xfId="19317" xr:uid="{00000000-0005-0000-0000-0000754B0000}"/>
    <cellStyle name="Normal 2 2 2 3 7 11" xfId="19318" xr:uid="{00000000-0005-0000-0000-0000764B0000}"/>
    <cellStyle name="Normal 2 2 2 3 7 12" xfId="19319" xr:uid="{00000000-0005-0000-0000-0000774B0000}"/>
    <cellStyle name="Normal 2 2 2 3 7 13" xfId="19320" xr:uid="{00000000-0005-0000-0000-0000784B0000}"/>
    <cellStyle name="Normal 2 2 2 3 7 14" xfId="19321" xr:uid="{00000000-0005-0000-0000-0000794B0000}"/>
    <cellStyle name="Normal 2 2 2 3 7 15" xfId="19322" xr:uid="{00000000-0005-0000-0000-00007A4B0000}"/>
    <cellStyle name="Normal 2 2 2 3 7 2" xfId="19323" xr:uid="{00000000-0005-0000-0000-00007B4B0000}"/>
    <cellStyle name="Normal 2 2 2 3 7 2 10" xfId="19324" xr:uid="{00000000-0005-0000-0000-00007C4B0000}"/>
    <cellStyle name="Normal 2 2 2 3 7 2 2" xfId="19325" xr:uid="{00000000-0005-0000-0000-00007D4B0000}"/>
    <cellStyle name="Normal 2 2 2 3 7 2 3" xfId="19326" xr:uid="{00000000-0005-0000-0000-00007E4B0000}"/>
    <cellStyle name="Normal 2 2 2 3 7 2 4" xfId="19327" xr:uid="{00000000-0005-0000-0000-00007F4B0000}"/>
    <cellStyle name="Normal 2 2 2 3 7 2 5" xfId="19328" xr:uid="{00000000-0005-0000-0000-0000804B0000}"/>
    <cellStyle name="Normal 2 2 2 3 7 2 6" xfId="19329" xr:uid="{00000000-0005-0000-0000-0000814B0000}"/>
    <cellStyle name="Normal 2 2 2 3 7 2 7" xfId="19330" xr:uid="{00000000-0005-0000-0000-0000824B0000}"/>
    <cellStyle name="Normal 2 2 2 3 7 2 8" xfId="19331" xr:uid="{00000000-0005-0000-0000-0000834B0000}"/>
    <cellStyle name="Normal 2 2 2 3 7 2 9" xfId="19332" xr:uid="{00000000-0005-0000-0000-0000844B0000}"/>
    <cellStyle name="Normal 2 2 2 3 7 3" xfId="19333" xr:uid="{00000000-0005-0000-0000-0000854B0000}"/>
    <cellStyle name="Normal 2 2 2 3 7 3 10" xfId="19334" xr:uid="{00000000-0005-0000-0000-0000864B0000}"/>
    <cellStyle name="Normal 2 2 2 3 7 3 2" xfId="19335" xr:uid="{00000000-0005-0000-0000-0000874B0000}"/>
    <cellStyle name="Normal 2 2 2 3 7 3 3" xfId="19336" xr:uid="{00000000-0005-0000-0000-0000884B0000}"/>
    <cellStyle name="Normal 2 2 2 3 7 3 4" xfId="19337" xr:uid="{00000000-0005-0000-0000-0000894B0000}"/>
    <cellStyle name="Normal 2 2 2 3 7 3 5" xfId="19338" xr:uid="{00000000-0005-0000-0000-00008A4B0000}"/>
    <cellStyle name="Normal 2 2 2 3 7 3 6" xfId="19339" xr:uid="{00000000-0005-0000-0000-00008B4B0000}"/>
    <cellStyle name="Normal 2 2 2 3 7 3 7" xfId="19340" xr:uid="{00000000-0005-0000-0000-00008C4B0000}"/>
    <cellStyle name="Normal 2 2 2 3 7 3 8" xfId="19341" xr:uid="{00000000-0005-0000-0000-00008D4B0000}"/>
    <cellStyle name="Normal 2 2 2 3 7 3 9" xfId="19342" xr:uid="{00000000-0005-0000-0000-00008E4B0000}"/>
    <cellStyle name="Normal 2 2 2 3 7 4" xfId="19343" xr:uid="{00000000-0005-0000-0000-00008F4B0000}"/>
    <cellStyle name="Normal 2 2 2 3 7 4 10" xfId="19344" xr:uid="{00000000-0005-0000-0000-0000904B0000}"/>
    <cellStyle name="Normal 2 2 2 3 7 4 2" xfId="19345" xr:uid="{00000000-0005-0000-0000-0000914B0000}"/>
    <cellStyle name="Normal 2 2 2 3 7 4 3" xfId="19346" xr:uid="{00000000-0005-0000-0000-0000924B0000}"/>
    <cellStyle name="Normal 2 2 2 3 7 4 4" xfId="19347" xr:uid="{00000000-0005-0000-0000-0000934B0000}"/>
    <cellStyle name="Normal 2 2 2 3 7 4 5" xfId="19348" xr:uid="{00000000-0005-0000-0000-0000944B0000}"/>
    <cellStyle name="Normal 2 2 2 3 7 4 6" xfId="19349" xr:uid="{00000000-0005-0000-0000-0000954B0000}"/>
    <cellStyle name="Normal 2 2 2 3 7 4 7" xfId="19350" xr:uid="{00000000-0005-0000-0000-0000964B0000}"/>
    <cellStyle name="Normal 2 2 2 3 7 4 8" xfId="19351" xr:uid="{00000000-0005-0000-0000-0000974B0000}"/>
    <cellStyle name="Normal 2 2 2 3 7 4 9" xfId="19352" xr:uid="{00000000-0005-0000-0000-0000984B0000}"/>
    <cellStyle name="Normal 2 2 2 3 7 5" xfId="19353" xr:uid="{00000000-0005-0000-0000-0000994B0000}"/>
    <cellStyle name="Normal 2 2 2 3 7 5 10" xfId="19354" xr:uid="{00000000-0005-0000-0000-00009A4B0000}"/>
    <cellStyle name="Normal 2 2 2 3 7 5 2" xfId="19355" xr:uid="{00000000-0005-0000-0000-00009B4B0000}"/>
    <cellStyle name="Normal 2 2 2 3 7 5 3" xfId="19356" xr:uid="{00000000-0005-0000-0000-00009C4B0000}"/>
    <cellStyle name="Normal 2 2 2 3 7 5 4" xfId="19357" xr:uid="{00000000-0005-0000-0000-00009D4B0000}"/>
    <cellStyle name="Normal 2 2 2 3 7 5 5" xfId="19358" xr:uid="{00000000-0005-0000-0000-00009E4B0000}"/>
    <cellStyle name="Normal 2 2 2 3 7 5 6" xfId="19359" xr:uid="{00000000-0005-0000-0000-00009F4B0000}"/>
    <cellStyle name="Normal 2 2 2 3 7 5 7" xfId="19360" xr:uid="{00000000-0005-0000-0000-0000A04B0000}"/>
    <cellStyle name="Normal 2 2 2 3 7 5 8" xfId="19361" xr:uid="{00000000-0005-0000-0000-0000A14B0000}"/>
    <cellStyle name="Normal 2 2 2 3 7 5 9" xfId="19362" xr:uid="{00000000-0005-0000-0000-0000A24B0000}"/>
    <cellStyle name="Normal 2 2 2 3 7 6" xfId="19363" xr:uid="{00000000-0005-0000-0000-0000A34B0000}"/>
    <cellStyle name="Normal 2 2 2 3 7 7" xfId="19364" xr:uid="{00000000-0005-0000-0000-0000A44B0000}"/>
    <cellStyle name="Normal 2 2 2 3 7 8" xfId="19365" xr:uid="{00000000-0005-0000-0000-0000A54B0000}"/>
    <cellStyle name="Normal 2 2 2 3 7 9" xfId="19366" xr:uid="{00000000-0005-0000-0000-0000A64B0000}"/>
    <cellStyle name="Normal 2 2 2 3 8" xfId="19367" xr:uid="{00000000-0005-0000-0000-0000A74B0000}"/>
    <cellStyle name="Normal 2 2 2 3 8 10" xfId="19368" xr:uid="{00000000-0005-0000-0000-0000A84B0000}"/>
    <cellStyle name="Normal 2 2 2 3 8 11" xfId="19369" xr:uid="{00000000-0005-0000-0000-0000A94B0000}"/>
    <cellStyle name="Normal 2 2 2 3 8 12" xfId="19370" xr:uid="{00000000-0005-0000-0000-0000AA4B0000}"/>
    <cellStyle name="Normal 2 2 2 3 8 13" xfId="19371" xr:uid="{00000000-0005-0000-0000-0000AB4B0000}"/>
    <cellStyle name="Normal 2 2 2 3 8 14" xfId="19372" xr:uid="{00000000-0005-0000-0000-0000AC4B0000}"/>
    <cellStyle name="Normal 2 2 2 3 8 2" xfId="19373" xr:uid="{00000000-0005-0000-0000-0000AD4B0000}"/>
    <cellStyle name="Normal 2 2 2 3 8 2 10" xfId="19374" xr:uid="{00000000-0005-0000-0000-0000AE4B0000}"/>
    <cellStyle name="Normal 2 2 2 3 8 2 2" xfId="19375" xr:uid="{00000000-0005-0000-0000-0000AF4B0000}"/>
    <cellStyle name="Normal 2 2 2 3 8 2 3" xfId="19376" xr:uid="{00000000-0005-0000-0000-0000B04B0000}"/>
    <cellStyle name="Normal 2 2 2 3 8 2 4" xfId="19377" xr:uid="{00000000-0005-0000-0000-0000B14B0000}"/>
    <cellStyle name="Normal 2 2 2 3 8 2 5" xfId="19378" xr:uid="{00000000-0005-0000-0000-0000B24B0000}"/>
    <cellStyle name="Normal 2 2 2 3 8 2 6" xfId="19379" xr:uid="{00000000-0005-0000-0000-0000B34B0000}"/>
    <cellStyle name="Normal 2 2 2 3 8 2 7" xfId="19380" xr:uid="{00000000-0005-0000-0000-0000B44B0000}"/>
    <cellStyle name="Normal 2 2 2 3 8 2 8" xfId="19381" xr:uid="{00000000-0005-0000-0000-0000B54B0000}"/>
    <cellStyle name="Normal 2 2 2 3 8 2 9" xfId="19382" xr:uid="{00000000-0005-0000-0000-0000B64B0000}"/>
    <cellStyle name="Normal 2 2 2 3 8 3" xfId="19383" xr:uid="{00000000-0005-0000-0000-0000B74B0000}"/>
    <cellStyle name="Normal 2 2 2 3 8 3 10" xfId="19384" xr:uid="{00000000-0005-0000-0000-0000B84B0000}"/>
    <cellStyle name="Normal 2 2 2 3 8 3 2" xfId="19385" xr:uid="{00000000-0005-0000-0000-0000B94B0000}"/>
    <cellStyle name="Normal 2 2 2 3 8 3 3" xfId="19386" xr:uid="{00000000-0005-0000-0000-0000BA4B0000}"/>
    <cellStyle name="Normal 2 2 2 3 8 3 4" xfId="19387" xr:uid="{00000000-0005-0000-0000-0000BB4B0000}"/>
    <cellStyle name="Normal 2 2 2 3 8 3 5" xfId="19388" xr:uid="{00000000-0005-0000-0000-0000BC4B0000}"/>
    <cellStyle name="Normal 2 2 2 3 8 3 6" xfId="19389" xr:uid="{00000000-0005-0000-0000-0000BD4B0000}"/>
    <cellStyle name="Normal 2 2 2 3 8 3 7" xfId="19390" xr:uid="{00000000-0005-0000-0000-0000BE4B0000}"/>
    <cellStyle name="Normal 2 2 2 3 8 3 8" xfId="19391" xr:uid="{00000000-0005-0000-0000-0000BF4B0000}"/>
    <cellStyle name="Normal 2 2 2 3 8 3 9" xfId="19392" xr:uid="{00000000-0005-0000-0000-0000C04B0000}"/>
    <cellStyle name="Normal 2 2 2 3 8 4" xfId="19393" xr:uid="{00000000-0005-0000-0000-0000C14B0000}"/>
    <cellStyle name="Normal 2 2 2 3 8 4 10" xfId="19394" xr:uid="{00000000-0005-0000-0000-0000C24B0000}"/>
    <cellStyle name="Normal 2 2 2 3 8 4 2" xfId="19395" xr:uid="{00000000-0005-0000-0000-0000C34B0000}"/>
    <cellStyle name="Normal 2 2 2 3 8 4 3" xfId="19396" xr:uid="{00000000-0005-0000-0000-0000C44B0000}"/>
    <cellStyle name="Normal 2 2 2 3 8 4 4" xfId="19397" xr:uid="{00000000-0005-0000-0000-0000C54B0000}"/>
    <cellStyle name="Normal 2 2 2 3 8 4 5" xfId="19398" xr:uid="{00000000-0005-0000-0000-0000C64B0000}"/>
    <cellStyle name="Normal 2 2 2 3 8 4 6" xfId="19399" xr:uid="{00000000-0005-0000-0000-0000C74B0000}"/>
    <cellStyle name="Normal 2 2 2 3 8 4 7" xfId="19400" xr:uid="{00000000-0005-0000-0000-0000C84B0000}"/>
    <cellStyle name="Normal 2 2 2 3 8 4 8" xfId="19401" xr:uid="{00000000-0005-0000-0000-0000C94B0000}"/>
    <cellStyle name="Normal 2 2 2 3 8 4 9" xfId="19402" xr:uid="{00000000-0005-0000-0000-0000CA4B0000}"/>
    <cellStyle name="Normal 2 2 2 3 8 5" xfId="19403" xr:uid="{00000000-0005-0000-0000-0000CB4B0000}"/>
    <cellStyle name="Normal 2 2 2 3 8 5 10" xfId="19404" xr:uid="{00000000-0005-0000-0000-0000CC4B0000}"/>
    <cellStyle name="Normal 2 2 2 3 8 5 2" xfId="19405" xr:uid="{00000000-0005-0000-0000-0000CD4B0000}"/>
    <cellStyle name="Normal 2 2 2 3 8 5 3" xfId="19406" xr:uid="{00000000-0005-0000-0000-0000CE4B0000}"/>
    <cellStyle name="Normal 2 2 2 3 8 5 4" xfId="19407" xr:uid="{00000000-0005-0000-0000-0000CF4B0000}"/>
    <cellStyle name="Normal 2 2 2 3 8 5 5" xfId="19408" xr:uid="{00000000-0005-0000-0000-0000D04B0000}"/>
    <cellStyle name="Normal 2 2 2 3 8 5 6" xfId="19409" xr:uid="{00000000-0005-0000-0000-0000D14B0000}"/>
    <cellStyle name="Normal 2 2 2 3 8 5 7" xfId="19410" xr:uid="{00000000-0005-0000-0000-0000D24B0000}"/>
    <cellStyle name="Normal 2 2 2 3 8 5 8" xfId="19411" xr:uid="{00000000-0005-0000-0000-0000D34B0000}"/>
    <cellStyle name="Normal 2 2 2 3 8 5 9" xfId="19412" xr:uid="{00000000-0005-0000-0000-0000D44B0000}"/>
    <cellStyle name="Normal 2 2 2 3 8 6" xfId="19413" xr:uid="{00000000-0005-0000-0000-0000D54B0000}"/>
    <cellStyle name="Normal 2 2 2 3 8 7" xfId="19414" xr:uid="{00000000-0005-0000-0000-0000D64B0000}"/>
    <cellStyle name="Normal 2 2 2 3 8 8" xfId="19415" xr:uid="{00000000-0005-0000-0000-0000D74B0000}"/>
    <cellStyle name="Normal 2 2 2 3 8 9" xfId="19416" xr:uid="{00000000-0005-0000-0000-0000D84B0000}"/>
    <cellStyle name="Normal 2 2 2 3 9" xfId="19417" xr:uid="{00000000-0005-0000-0000-0000D94B0000}"/>
    <cellStyle name="Normal 2 2 2 3 9 10" xfId="19418" xr:uid="{00000000-0005-0000-0000-0000DA4B0000}"/>
    <cellStyle name="Normal 2 2 2 3 9 11" xfId="19419" xr:uid="{00000000-0005-0000-0000-0000DB4B0000}"/>
    <cellStyle name="Normal 2 2 2 3 9 12" xfId="19420" xr:uid="{00000000-0005-0000-0000-0000DC4B0000}"/>
    <cellStyle name="Normal 2 2 2 3 9 13" xfId="19421" xr:uid="{00000000-0005-0000-0000-0000DD4B0000}"/>
    <cellStyle name="Normal 2 2 2 3 9 14" xfId="19422" xr:uid="{00000000-0005-0000-0000-0000DE4B0000}"/>
    <cellStyle name="Normal 2 2 2 3 9 2" xfId="19423" xr:uid="{00000000-0005-0000-0000-0000DF4B0000}"/>
    <cellStyle name="Normal 2 2 2 3 9 2 10" xfId="19424" xr:uid="{00000000-0005-0000-0000-0000E04B0000}"/>
    <cellStyle name="Normal 2 2 2 3 9 2 2" xfId="19425" xr:uid="{00000000-0005-0000-0000-0000E14B0000}"/>
    <cellStyle name="Normal 2 2 2 3 9 2 3" xfId="19426" xr:uid="{00000000-0005-0000-0000-0000E24B0000}"/>
    <cellStyle name="Normal 2 2 2 3 9 2 4" xfId="19427" xr:uid="{00000000-0005-0000-0000-0000E34B0000}"/>
    <cellStyle name="Normal 2 2 2 3 9 2 5" xfId="19428" xr:uid="{00000000-0005-0000-0000-0000E44B0000}"/>
    <cellStyle name="Normal 2 2 2 3 9 2 6" xfId="19429" xr:uid="{00000000-0005-0000-0000-0000E54B0000}"/>
    <cellStyle name="Normal 2 2 2 3 9 2 7" xfId="19430" xr:uid="{00000000-0005-0000-0000-0000E64B0000}"/>
    <cellStyle name="Normal 2 2 2 3 9 2 8" xfId="19431" xr:uid="{00000000-0005-0000-0000-0000E74B0000}"/>
    <cellStyle name="Normal 2 2 2 3 9 2 9" xfId="19432" xr:uid="{00000000-0005-0000-0000-0000E84B0000}"/>
    <cellStyle name="Normal 2 2 2 3 9 3" xfId="19433" xr:uid="{00000000-0005-0000-0000-0000E94B0000}"/>
    <cellStyle name="Normal 2 2 2 3 9 3 10" xfId="19434" xr:uid="{00000000-0005-0000-0000-0000EA4B0000}"/>
    <cellStyle name="Normal 2 2 2 3 9 3 2" xfId="19435" xr:uid="{00000000-0005-0000-0000-0000EB4B0000}"/>
    <cellStyle name="Normal 2 2 2 3 9 3 3" xfId="19436" xr:uid="{00000000-0005-0000-0000-0000EC4B0000}"/>
    <cellStyle name="Normal 2 2 2 3 9 3 4" xfId="19437" xr:uid="{00000000-0005-0000-0000-0000ED4B0000}"/>
    <cellStyle name="Normal 2 2 2 3 9 3 5" xfId="19438" xr:uid="{00000000-0005-0000-0000-0000EE4B0000}"/>
    <cellStyle name="Normal 2 2 2 3 9 3 6" xfId="19439" xr:uid="{00000000-0005-0000-0000-0000EF4B0000}"/>
    <cellStyle name="Normal 2 2 2 3 9 3 7" xfId="19440" xr:uid="{00000000-0005-0000-0000-0000F04B0000}"/>
    <cellStyle name="Normal 2 2 2 3 9 3 8" xfId="19441" xr:uid="{00000000-0005-0000-0000-0000F14B0000}"/>
    <cellStyle name="Normal 2 2 2 3 9 3 9" xfId="19442" xr:uid="{00000000-0005-0000-0000-0000F24B0000}"/>
    <cellStyle name="Normal 2 2 2 3 9 4" xfId="19443" xr:uid="{00000000-0005-0000-0000-0000F34B0000}"/>
    <cellStyle name="Normal 2 2 2 3 9 4 10" xfId="19444" xr:uid="{00000000-0005-0000-0000-0000F44B0000}"/>
    <cellStyle name="Normal 2 2 2 3 9 4 2" xfId="19445" xr:uid="{00000000-0005-0000-0000-0000F54B0000}"/>
    <cellStyle name="Normal 2 2 2 3 9 4 3" xfId="19446" xr:uid="{00000000-0005-0000-0000-0000F64B0000}"/>
    <cellStyle name="Normal 2 2 2 3 9 4 4" xfId="19447" xr:uid="{00000000-0005-0000-0000-0000F74B0000}"/>
    <cellStyle name="Normal 2 2 2 3 9 4 5" xfId="19448" xr:uid="{00000000-0005-0000-0000-0000F84B0000}"/>
    <cellStyle name="Normal 2 2 2 3 9 4 6" xfId="19449" xr:uid="{00000000-0005-0000-0000-0000F94B0000}"/>
    <cellStyle name="Normal 2 2 2 3 9 4 7" xfId="19450" xr:uid="{00000000-0005-0000-0000-0000FA4B0000}"/>
    <cellStyle name="Normal 2 2 2 3 9 4 8" xfId="19451" xr:uid="{00000000-0005-0000-0000-0000FB4B0000}"/>
    <cellStyle name="Normal 2 2 2 3 9 4 9" xfId="19452" xr:uid="{00000000-0005-0000-0000-0000FC4B0000}"/>
    <cellStyle name="Normal 2 2 2 3 9 5" xfId="19453" xr:uid="{00000000-0005-0000-0000-0000FD4B0000}"/>
    <cellStyle name="Normal 2 2 2 3 9 5 10" xfId="19454" xr:uid="{00000000-0005-0000-0000-0000FE4B0000}"/>
    <cellStyle name="Normal 2 2 2 3 9 5 2" xfId="19455" xr:uid="{00000000-0005-0000-0000-0000FF4B0000}"/>
    <cellStyle name="Normal 2 2 2 3 9 5 3" xfId="19456" xr:uid="{00000000-0005-0000-0000-0000004C0000}"/>
    <cellStyle name="Normal 2 2 2 3 9 5 4" xfId="19457" xr:uid="{00000000-0005-0000-0000-0000014C0000}"/>
    <cellStyle name="Normal 2 2 2 3 9 5 5" xfId="19458" xr:uid="{00000000-0005-0000-0000-0000024C0000}"/>
    <cellStyle name="Normal 2 2 2 3 9 5 6" xfId="19459" xr:uid="{00000000-0005-0000-0000-0000034C0000}"/>
    <cellStyle name="Normal 2 2 2 3 9 5 7" xfId="19460" xr:uid="{00000000-0005-0000-0000-0000044C0000}"/>
    <cellStyle name="Normal 2 2 2 3 9 5 8" xfId="19461" xr:uid="{00000000-0005-0000-0000-0000054C0000}"/>
    <cellStyle name="Normal 2 2 2 3 9 5 9" xfId="19462" xr:uid="{00000000-0005-0000-0000-0000064C0000}"/>
    <cellStyle name="Normal 2 2 2 3 9 6" xfId="19463" xr:uid="{00000000-0005-0000-0000-0000074C0000}"/>
    <cellStyle name="Normal 2 2 2 3 9 7" xfId="19464" xr:uid="{00000000-0005-0000-0000-0000084C0000}"/>
    <cellStyle name="Normal 2 2 2 3 9 8" xfId="19465" xr:uid="{00000000-0005-0000-0000-0000094C0000}"/>
    <cellStyle name="Normal 2 2 2 3 9 9" xfId="19466" xr:uid="{00000000-0005-0000-0000-00000A4C0000}"/>
    <cellStyle name="Normal 2 2 2 30" xfId="19467" xr:uid="{00000000-0005-0000-0000-00000B4C0000}"/>
    <cellStyle name="Normal 2 2 2 30 10" xfId="19468" xr:uid="{00000000-0005-0000-0000-00000C4C0000}"/>
    <cellStyle name="Normal 2 2 2 30 11" xfId="19469" xr:uid="{00000000-0005-0000-0000-00000D4C0000}"/>
    <cellStyle name="Normal 2 2 2 30 12" xfId="19470" xr:uid="{00000000-0005-0000-0000-00000E4C0000}"/>
    <cellStyle name="Normal 2 2 2 30 13" xfId="19471" xr:uid="{00000000-0005-0000-0000-00000F4C0000}"/>
    <cellStyle name="Normal 2 2 2 30 14" xfId="19472" xr:uid="{00000000-0005-0000-0000-0000104C0000}"/>
    <cellStyle name="Normal 2 2 2 30 2" xfId="19473" xr:uid="{00000000-0005-0000-0000-0000114C0000}"/>
    <cellStyle name="Normal 2 2 2 30 2 10" xfId="19474" xr:uid="{00000000-0005-0000-0000-0000124C0000}"/>
    <cellStyle name="Normal 2 2 2 30 2 2" xfId="19475" xr:uid="{00000000-0005-0000-0000-0000134C0000}"/>
    <cellStyle name="Normal 2 2 2 30 2 3" xfId="19476" xr:uid="{00000000-0005-0000-0000-0000144C0000}"/>
    <cellStyle name="Normal 2 2 2 30 2 4" xfId="19477" xr:uid="{00000000-0005-0000-0000-0000154C0000}"/>
    <cellStyle name="Normal 2 2 2 30 2 5" xfId="19478" xr:uid="{00000000-0005-0000-0000-0000164C0000}"/>
    <cellStyle name="Normal 2 2 2 30 2 6" xfId="19479" xr:uid="{00000000-0005-0000-0000-0000174C0000}"/>
    <cellStyle name="Normal 2 2 2 30 2 7" xfId="19480" xr:uid="{00000000-0005-0000-0000-0000184C0000}"/>
    <cellStyle name="Normal 2 2 2 30 2 8" xfId="19481" xr:uid="{00000000-0005-0000-0000-0000194C0000}"/>
    <cellStyle name="Normal 2 2 2 30 2 9" xfId="19482" xr:uid="{00000000-0005-0000-0000-00001A4C0000}"/>
    <cellStyle name="Normal 2 2 2 30 3" xfId="19483" xr:uid="{00000000-0005-0000-0000-00001B4C0000}"/>
    <cellStyle name="Normal 2 2 2 30 3 10" xfId="19484" xr:uid="{00000000-0005-0000-0000-00001C4C0000}"/>
    <cellStyle name="Normal 2 2 2 30 3 2" xfId="19485" xr:uid="{00000000-0005-0000-0000-00001D4C0000}"/>
    <cellStyle name="Normal 2 2 2 30 3 3" xfId="19486" xr:uid="{00000000-0005-0000-0000-00001E4C0000}"/>
    <cellStyle name="Normal 2 2 2 30 3 4" xfId="19487" xr:uid="{00000000-0005-0000-0000-00001F4C0000}"/>
    <cellStyle name="Normal 2 2 2 30 3 5" xfId="19488" xr:uid="{00000000-0005-0000-0000-0000204C0000}"/>
    <cellStyle name="Normal 2 2 2 30 3 6" xfId="19489" xr:uid="{00000000-0005-0000-0000-0000214C0000}"/>
    <cellStyle name="Normal 2 2 2 30 3 7" xfId="19490" xr:uid="{00000000-0005-0000-0000-0000224C0000}"/>
    <cellStyle name="Normal 2 2 2 30 3 8" xfId="19491" xr:uid="{00000000-0005-0000-0000-0000234C0000}"/>
    <cellStyle name="Normal 2 2 2 30 3 9" xfId="19492" xr:uid="{00000000-0005-0000-0000-0000244C0000}"/>
    <cellStyle name="Normal 2 2 2 30 4" xfId="19493" xr:uid="{00000000-0005-0000-0000-0000254C0000}"/>
    <cellStyle name="Normal 2 2 2 30 4 10" xfId="19494" xr:uid="{00000000-0005-0000-0000-0000264C0000}"/>
    <cellStyle name="Normal 2 2 2 30 4 2" xfId="19495" xr:uid="{00000000-0005-0000-0000-0000274C0000}"/>
    <cellStyle name="Normal 2 2 2 30 4 3" xfId="19496" xr:uid="{00000000-0005-0000-0000-0000284C0000}"/>
    <cellStyle name="Normal 2 2 2 30 4 4" xfId="19497" xr:uid="{00000000-0005-0000-0000-0000294C0000}"/>
    <cellStyle name="Normal 2 2 2 30 4 5" xfId="19498" xr:uid="{00000000-0005-0000-0000-00002A4C0000}"/>
    <cellStyle name="Normal 2 2 2 30 4 6" xfId="19499" xr:uid="{00000000-0005-0000-0000-00002B4C0000}"/>
    <cellStyle name="Normal 2 2 2 30 4 7" xfId="19500" xr:uid="{00000000-0005-0000-0000-00002C4C0000}"/>
    <cellStyle name="Normal 2 2 2 30 4 8" xfId="19501" xr:uid="{00000000-0005-0000-0000-00002D4C0000}"/>
    <cellStyle name="Normal 2 2 2 30 4 9" xfId="19502" xr:uid="{00000000-0005-0000-0000-00002E4C0000}"/>
    <cellStyle name="Normal 2 2 2 30 5" xfId="19503" xr:uid="{00000000-0005-0000-0000-00002F4C0000}"/>
    <cellStyle name="Normal 2 2 2 30 5 10" xfId="19504" xr:uid="{00000000-0005-0000-0000-0000304C0000}"/>
    <cellStyle name="Normal 2 2 2 30 5 2" xfId="19505" xr:uid="{00000000-0005-0000-0000-0000314C0000}"/>
    <cellStyle name="Normal 2 2 2 30 5 3" xfId="19506" xr:uid="{00000000-0005-0000-0000-0000324C0000}"/>
    <cellStyle name="Normal 2 2 2 30 5 4" xfId="19507" xr:uid="{00000000-0005-0000-0000-0000334C0000}"/>
    <cellStyle name="Normal 2 2 2 30 5 5" xfId="19508" xr:uid="{00000000-0005-0000-0000-0000344C0000}"/>
    <cellStyle name="Normal 2 2 2 30 5 6" xfId="19509" xr:uid="{00000000-0005-0000-0000-0000354C0000}"/>
    <cellStyle name="Normal 2 2 2 30 5 7" xfId="19510" xr:uid="{00000000-0005-0000-0000-0000364C0000}"/>
    <cellStyle name="Normal 2 2 2 30 5 8" xfId="19511" xr:uid="{00000000-0005-0000-0000-0000374C0000}"/>
    <cellStyle name="Normal 2 2 2 30 5 9" xfId="19512" xr:uid="{00000000-0005-0000-0000-0000384C0000}"/>
    <cellStyle name="Normal 2 2 2 30 6" xfId="19513" xr:uid="{00000000-0005-0000-0000-0000394C0000}"/>
    <cellStyle name="Normal 2 2 2 30 7" xfId="19514" xr:uid="{00000000-0005-0000-0000-00003A4C0000}"/>
    <cellStyle name="Normal 2 2 2 30 8" xfId="19515" xr:uid="{00000000-0005-0000-0000-00003B4C0000}"/>
    <cellStyle name="Normal 2 2 2 30 9" xfId="19516" xr:uid="{00000000-0005-0000-0000-00003C4C0000}"/>
    <cellStyle name="Normal 2 2 2 31" xfId="19517" xr:uid="{00000000-0005-0000-0000-00003D4C0000}"/>
    <cellStyle name="Normal 2 2 2 31 10" xfId="19518" xr:uid="{00000000-0005-0000-0000-00003E4C0000}"/>
    <cellStyle name="Normal 2 2 2 31 11" xfId="19519" xr:uid="{00000000-0005-0000-0000-00003F4C0000}"/>
    <cellStyle name="Normal 2 2 2 31 12" xfId="19520" xr:uid="{00000000-0005-0000-0000-0000404C0000}"/>
    <cellStyle name="Normal 2 2 2 31 13" xfId="19521" xr:uid="{00000000-0005-0000-0000-0000414C0000}"/>
    <cellStyle name="Normal 2 2 2 31 14" xfId="19522" xr:uid="{00000000-0005-0000-0000-0000424C0000}"/>
    <cellStyle name="Normal 2 2 2 31 2" xfId="19523" xr:uid="{00000000-0005-0000-0000-0000434C0000}"/>
    <cellStyle name="Normal 2 2 2 31 2 10" xfId="19524" xr:uid="{00000000-0005-0000-0000-0000444C0000}"/>
    <cellStyle name="Normal 2 2 2 31 2 2" xfId="19525" xr:uid="{00000000-0005-0000-0000-0000454C0000}"/>
    <cellStyle name="Normal 2 2 2 31 2 3" xfId="19526" xr:uid="{00000000-0005-0000-0000-0000464C0000}"/>
    <cellStyle name="Normal 2 2 2 31 2 4" xfId="19527" xr:uid="{00000000-0005-0000-0000-0000474C0000}"/>
    <cellStyle name="Normal 2 2 2 31 2 5" xfId="19528" xr:uid="{00000000-0005-0000-0000-0000484C0000}"/>
    <cellStyle name="Normal 2 2 2 31 2 6" xfId="19529" xr:uid="{00000000-0005-0000-0000-0000494C0000}"/>
    <cellStyle name="Normal 2 2 2 31 2 7" xfId="19530" xr:uid="{00000000-0005-0000-0000-00004A4C0000}"/>
    <cellStyle name="Normal 2 2 2 31 2 8" xfId="19531" xr:uid="{00000000-0005-0000-0000-00004B4C0000}"/>
    <cellStyle name="Normal 2 2 2 31 2 9" xfId="19532" xr:uid="{00000000-0005-0000-0000-00004C4C0000}"/>
    <cellStyle name="Normal 2 2 2 31 3" xfId="19533" xr:uid="{00000000-0005-0000-0000-00004D4C0000}"/>
    <cellStyle name="Normal 2 2 2 31 3 10" xfId="19534" xr:uid="{00000000-0005-0000-0000-00004E4C0000}"/>
    <cellStyle name="Normal 2 2 2 31 3 2" xfId="19535" xr:uid="{00000000-0005-0000-0000-00004F4C0000}"/>
    <cellStyle name="Normal 2 2 2 31 3 3" xfId="19536" xr:uid="{00000000-0005-0000-0000-0000504C0000}"/>
    <cellStyle name="Normal 2 2 2 31 3 4" xfId="19537" xr:uid="{00000000-0005-0000-0000-0000514C0000}"/>
    <cellStyle name="Normal 2 2 2 31 3 5" xfId="19538" xr:uid="{00000000-0005-0000-0000-0000524C0000}"/>
    <cellStyle name="Normal 2 2 2 31 3 6" xfId="19539" xr:uid="{00000000-0005-0000-0000-0000534C0000}"/>
    <cellStyle name="Normal 2 2 2 31 3 7" xfId="19540" xr:uid="{00000000-0005-0000-0000-0000544C0000}"/>
    <cellStyle name="Normal 2 2 2 31 3 8" xfId="19541" xr:uid="{00000000-0005-0000-0000-0000554C0000}"/>
    <cellStyle name="Normal 2 2 2 31 3 9" xfId="19542" xr:uid="{00000000-0005-0000-0000-0000564C0000}"/>
    <cellStyle name="Normal 2 2 2 31 4" xfId="19543" xr:uid="{00000000-0005-0000-0000-0000574C0000}"/>
    <cellStyle name="Normal 2 2 2 31 4 10" xfId="19544" xr:uid="{00000000-0005-0000-0000-0000584C0000}"/>
    <cellStyle name="Normal 2 2 2 31 4 2" xfId="19545" xr:uid="{00000000-0005-0000-0000-0000594C0000}"/>
    <cellStyle name="Normal 2 2 2 31 4 3" xfId="19546" xr:uid="{00000000-0005-0000-0000-00005A4C0000}"/>
    <cellStyle name="Normal 2 2 2 31 4 4" xfId="19547" xr:uid="{00000000-0005-0000-0000-00005B4C0000}"/>
    <cellStyle name="Normal 2 2 2 31 4 5" xfId="19548" xr:uid="{00000000-0005-0000-0000-00005C4C0000}"/>
    <cellStyle name="Normal 2 2 2 31 4 6" xfId="19549" xr:uid="{00000000-0005-0000-0000-00005D4C0000}"/>
    <cellStyle name="Normal 2 2 2 31 4 7" xfId="19550" xr:uid="{00000000-0005-0000-0000-00005E4C0000}"/>
    <cellStyle name="Normal 2 2 2 31 4 8" xfId="19551" xr:uid="{00000000-0005-0000-0000-00005F4C0000}"/>
    <cellStyle name="Normal 2 2 2 31 4 9" xfId="19552" xr:uid="{00000000-0005-0000-0000-0000604C0000}"/>
    <cellStyle name="Normal 2 2 2 31 5" xfId="19553" xr:uid="{00000000-0005-0000-0000-0000614C0000}"/>
    <cellStyle name="Normal 2 2 2 31 5 10" xfId="19554" xr:uid="{00000000-0005-0000-0000-0000624C0000}"/>
    <cellStyle name="Normal 2 2 2 31 5 2" xfId="19555" xr:uid="{00000000-0005-0000-0000-0000634C0000}"/>
    <cellStyle name="Normal 2 2 2 31 5 3" xfId="19556" xr:uid="{00000000-0005-0000-0000-0000644C0000}"/>
    <cellStyle name="Normal 2 2 2 31 5 4" xfId="19557" xr:uid="{00000000-0005-0000-0000-0000654C0000}"/>
    <cellStyle name="Normal 2 2 2 31 5 5" xfId="19558" xr:uid="{00000000-0005-0000-0000-0000664C0000}"/>
    <cellStyle name="Normal 2 2 2 31 5 6" xfId="19559" xr:uid="{00000000-0005-0000-0000-0000674C0000}"/>
    <cellStyle name="Normal 2 2 2 31 5 7" xfId="19560" xr:uid="{00000000-0005-0000-0000-0000684C0000}"/>
    <cellStyle name="Normal 2 2 2 31 5 8" xfId="19561" xr:uid="{00000000-0005-0000-0000-0000694C0000}"/>
    <cellStyle name="Normal 2 2 2 31 5 9" xfId="19562" xr:uid="{00000000-0005-0000-0000-00006A4C0000}"/>
    <cellStyle name="Normal 2 2 2 31 6" xfId="19563" xr:uid="{00000000-0005-0000-0000-00006B4C0000}"/>
    <cellStyle name="Normal 2 2 2 31 7" xfId="19564" xr:uid="{00000000-0005-0000-0000-00006C4C0000}"/>
    <cellStyle name="Normal 2 2 2 31 8" xfId="19565" xr:uid="{00000000-0005-0000-0000-00006D4C0000}"/>
    <cellStyle name="Normal 2 2 2 31 9" xfId="19566" xr:uid="{00000000-0005-0000-0000-00006E4C0000}"/>
    <cellStyle name="Normal 2 2 2 32" xfId="19567" xr:uid="{00000000-0005-0000-0000-00006F4C0000}"/>
    <cellStyle name="Normal 2 2 2 32 10" xfId="19568" xr:uid="{00000000-0005-0000-0000-0000704C0000}"/>
    <cellStyle name="Normal 2 2 2 32 11" xfId="19569" xr:uid="{00000000-0005-0000-0000-0000714C0000}"/>
    <cellStyle name="Normal 2 2 2 32 12" xfId="19570" xr:uid="{00000000-0005-0000-0000-0000724C0000}"/>
    <cellStyle name="Normal 2 2 2 32 13" xfId="19571" xr:uid="{00000000-0005-0000-0000-0000734C0000}"/>
    <cellStyle name="Normal 2 2 2 32 14" xfId="19572" xr:uid="{00000000-0005-0000-0000-0000744C0000}"/>
    <cellStyle name="Normal 2 2 2 32 2" xfId="19573" xr:uid="{00000000-0005-0000-0000-0000754C0000}"/>
    <cellStyle name="Normal 2 2 2 32 2 10" xfId="19574" xr:uid="{00000000-0005-0000-0000-0000764C0000}"/>
    <cellStyle name="Normal 2 2 2 32 2 2" xfId="19575" xr:uid="{00000000-0005-0000-0000-0000774C0000}"/>
    <cellStyle name="Normal 2 2 2 32 2 3" xfId="19576" xr:uid="{00000000-0005-0000-0000-0000784C0000}"/>
    <cellStyle name="Normal 2 2 2 32 2 4" xfId="19577" xr:uid="{00000000-0005-0000-0000-0000794C0000}"/>
    <cellStyle name="Normal 2 2 2 32 2 5" xfId="19578" xr:uid="{00000000-0005-0000-0000-00007A4C0000}"/>
    <cellStyle name="Normal 2 2 2 32 2 6" xfId="19579" xr:uid="{00000000-0005-0000-0000-00007B4C0000}"/>
    <cellStyle name="Normal 2 2 2 32 2 7" xfId="19580" xr:uid="{00000000-0005-0000-0000-00007C4C0000}"/>
    <cellStyle name="Normal 2 2 2 32 2 8" xfId="19581" xr:uid="{00000000-0005-0000-0000-00007D4C0000}"/>
    <cellStyle name="Normal 2 2 2 32 2 9" xfId="19582" xr:uid="{00000000-0005-0000-0000-00007E4C0000}"/>
    <cellStyle name="Normal 2 2 2 32 3" xfId="19583" xr:uid="{00000000-0005-0000-0000-00007F4C0000}"/>
    <cellStyle name="Normal 2 2 2 32 3 10" xfId="19584" xr:uid="{00000000-0005-0000-0000-0000804C0000}"/>
    <cellStyle name="Normal 2 2 2 32 3 2" xfId="19585" xr:uid="{00000000-0005-0000-0000-0000814C0000}"/>
    <cellStyle name="Normal 2 2 2 32 3 3" xfId="19586" xr:uid="{00000000-0005-0000-0000-0000824C0000}"/>
    <cellStyle name="Normal 2 2 2 32 3 4" xfId="19587" xr:uid="{00000000-0005-0000-0000-0000834C0000}"/>
    <cellStyle name="Normal 2 2 2 32 3 5" xfId="19588" xr:uid="{00000000-0005-0000-0000-0000844C0000}"/>
    <cellStyle name="Normal 2 2 2 32 3 6" xfId="19589" xr:uid="{00000000-0005-0000-0000-0000854C0000}"/>
    <cellStyle name="Normal 2 2 2 32 3 7" xfId="19590" xr:uid="{00000000-0005-0000-0000-0000864C0000}"/>
    <cellStyle name="Normal 2 2 2 32 3 8" xfId="19591" xr:uid="{00000000-0005-0000-0000-0000874C0000}"/>
    <cellStyle name="Normal 2 2 2 32 3 9" xfId="19592" xr:uid="{00000000-0005-0000-0000-0000884C0000}"/>
    <cellStyle name="Normal 2 2 2 32 4" xfId="19593" xr:uid="{00000000-0005-0000-0000-0000894C0000}"/>
    <cellStyle name="Normal 2 2 2 32 4 10" xfId="19594" xr:uid="{00000000-0005-0000-0000-00008A4C0000}"/>
    <cellStyle name="Normal 2 2 2 32 4 2" xfId="19595" xr:uid="{00000000-0005-0000-0000-00008B4C0000}"/>
    <cellStyle name="Normal 2 2 2 32 4 3" xfId="19596" xr:uid="{00000000-0005-0000-0000-00008C4C0000}"/>
    <cellStyle name="Normal 2 2 2 32 4 4" xfId="19597" xr:uid="{00000000-0005-0000-0000-00008D4C0000}"/>
    <cellStyle name="Normal 2 2 2 32 4 5" xfId="19598" xr:uid="{00000000-0005-0000-0000-00008E4C0000}"/>
    <cellStyle name="Normal 2 2 2 32 4 6" xfId="19599" xr:uid="{00000000-0005-0000-0000-00008F4C0000}"/>
    <cellStyle name="Normal 2 2 2 32 4 7" xfId="19600" xr:uid="{00000000-0005-0000-0000-0000904C0000}"/>
    <cellStyle name="Normal 2 2 2 32 4 8" xfId="19601" xr:uid="{00000000-0005-0000-0000-0000914C0000}"/>
    <cellStyle name="Normal 2 2 2 32 4 9" xfId="19602" xr:uid="{00000000-0005-0000-0000-0000924C0000}"/>
    <cellStyle name="Normal 2 2 2 32 5" xfId="19603" xr:uid="{00000000-0005-0000-0000-0000934C0000}"/>
    <cellStyle name="Normal 2 2 2 32 5 10" xfId="19604" xr:uid="{00000000-0005-0000-0000-0000944C0000}"/>
    <cellStyle name="Normal 2 2 2 32 5 2" xfId="19605" xr:uid="{00000000-0005-0000-0000-0000954C0000}"/>
    <cellStyle name="Normal 2 2 2 32 5 3" xfId="19606" xr:uid="{00000000-0005-0000-0000-0000964C0000}"/>
    <cellStyle name="Normal 2 2 2 32 5 4" xfId="19607" xr:uid="{00000000-0005-0000-0000-0000974C0000}"/>
    <cellStyle name="Normal 2 2 2 32 5 5" xfId="19608" xr:uid="{00000000-0005-0000-0000-0000984C0000}"/>
    <cellStyle name="Normal 2 2 2 32 5 6" xfId="19609" xr:uid="{00000000-0005-0000-0000-0000994C0000}"/>
    <cellStyle name="Normal 2 2 2 32 5 7" xfId="19610" xr:uid="{00000000-0005-0000-0000-00009A4C0000}"/>
    <cellStyle name="Normal 2 2 2 32 5 8" xfId="19611" xr:uid="{00000000-0005-0000-0000-00009B4C0000}"/>
    <cellStyle name="Normal 2 2 2 32 5 9" xfId="19612" xr:uid="{00000000-0005-0000-0000-00009C4C0000}"/>
    <cellStyle name="Normal 2 2 2 32 6" xfId="19613" xr:uid="{00000000-0005-0000-0000-00009D4C0000}"/>
    <cellStyle name="Normal 2 2 2 32 7" xfId="19614" xr:uid="{00000000-0005-0000-0000-00009E4C0000}"/>
    <cellStyle name="Normal 2 2 2 32 8" xfId="19615" xr:uid="{00000000-0005-0000-0000-00009F4C0000}"/>
    <cellStyle name="Normal 2 2 2 32 9" xfId="19616" xr:uid="{00000000-0005-0000-0000-0000A04C0000}"/>
    <cellStyle name="Normal 2 2 2 33" xfId="19617" xr:uid="{00000000-0005-0000-0000-0000A14C0000}"/>
    <cellStyle name="Normal 2 2 2 33 10" xfId="19618" xr:uid="{00000000-0005-0000-0000-0000A24C0000}"/>
    <cellStyle name="Normal 2 2 2 33 11" xfId="19619" xr:uid="{00000000-0005-0000-0000-0000A34C0000}"/>
    <cellStyle name="Normal 2 2 2 33 12" xfId="19620" xr:uid="{00000000-0005-0000-0000-0000A44C0000}"/>
    <cellStyle name="Normal 2 2 2 33 13" xfId="19621" xr:uid="{00000000-0005-0000-0000-0000A54C0000}"/>
    <cellStyle name="Normal 2 2 2 33 14" xfId="19622" xr:uid="{00000000-0005-0000-0000-0000A64C0000}"/>
    <cellStyle name="Normal 2 2 2 33 2" xfId="19623" xr:uid="{00000000-0005-0000-0000-0000A74C0000}"/>
    <cellStyle name="Normal 2 2 2 33 2 10" xfId="19624" xr:uid="{00000000-0005-0000-0000-0000A84C0000}"/>
    <cellStyle name="Normal 2 2 2 33 2 2" xfId="19625" xr:uid="{00000000-0005-0000-0000-0000A94C0000}"/>
    <cellStyle name="Normal 2 2 2 33 2 3" xfId="19626" xr:uid="{00000000-0005-0000-0000-0000AA4C0000}"/>
    <cellStyle name="Normal 2 2 2 33 2 4" xfId="19627" xr:uid="{00000000-0005-0000-0000-0000AB4C0000}"/>
    <cellStyle name="Normal 2 2 2 33 2 5" xfId="19628" xr:uid="{00000000-0005-0000-0000-0000AC4C0000}"/>
    <cellStyle name="Normal 2 2 2 33 2 6" xfId="19629" xr:uid="{00000000-0005-0000-0000-0000AD4C0000}"/>
    <cellStyle name="Normal 2 2 2 33 2 7" xfId="19630" xr:uid="{00000000-0005-0000-0000-0000AE4C0000}"/>
    <cellStyle name="Normal 2 2 2 33 2 8" xfId="19631" xr:uid="{00000000-0005-0000-0000-0000AF4C0000}"/>
    <cellStyle name="Normal 2 2 2 33 2 9" xfId="19632" xr:uid="{00000000-0005-0000-0000-0000B04C0000}"/>
    <cellStyle name="Normal 2 2 2 33 3" xfId="19633" xr:uid="{00000000-0005-0000-0000-0000B14C0000}"/>
    <cellStyle name="Normal 2 2 2 33 3 10" xfId="19634" xr:uid="{00000000-0005-0000-0000-0000B24C0000}"/>
    <cellStyle name="Normal 2 2 2 33 3 2" xfId="19635" xr:uid="{00000000-0005-0000-0000-0000B34C0000}"/>
    <cellStyle name="Normal 2 2 2 33 3 3" xfId="19636" xr:uid="{00000000-0005-0000-0000-0000B44C0000}"/>
    <cellStyle name="Normal 2 2 2 33 3 4" xfId="19637" xr:uid="{00000000-0005-0000-0000-0000B54C0000}"/>
    <cellStyle name="Normal 2 2 2 33 3 5" xfId="19638" xr:uid="{00000000-0005-0000-0000-0000B64C0000}"/>
    <cellStyle name="Normal 2 2 2 33 3 6" xfId="19639" xr:uid="{00000000-0005-0000-0000-0000B74C0000}"/>
    <cellStyle name="Normal 2 2 2 33 3 7" xfId="19640" xr:uid="{00000000-0005-0000-0000-0000B84C0000}"/>
    <cellStyle name="Normal 2 2 2 33 3 8" xfId="19641" xr:uid="{00000000-0005-0000-0000-0000B94C0000}"/>
    <cellStyle name="Normal 2 2 2 33 3 9" xfId="19642" xr:uid="{00000000-0005-0000-0000-0000BA4C0000}"/>
    <cellStyle name="Normal 2 2 2 33 4" xfId="19643" xr:uid="{00000000-0005-0000-0000-0000BB4C0000}"/>
    <cellStyle name="Normal 2 2 2 33 4 10" xfId="19644" xr:uid="{00000000-0005-0000-0000-0000BC4C0000}"/>
    <cellStyle name="Normal 2 2 2 33 4 2" xfId="19645" xr:uid="{00000000-0005-0000-0000-0000BD4C0000}"/>
    <cellStyle name="Normal 2 2 2 33 4 3" xfId="19646" xr:uid="{00000000-0005-0000-0000-0000BE4C0000}"/>
    <cellStyle name="Normal 2 2 2 33 4 4" xfId="19647" xr:uid="{00000000-0005-0000-0000-0000BF4C0000}"/>
    <cellStyle name="Normal 2 2 2 33 4 5" xfId="19648" xr:uid="{00000000-0005-0000-0000-0000C04C0000}"/>
    <cellStyle name="Normal 2 2 2 33 4 6" xfId="19649" xr:uid="{00000000-0005-0000-0000-0000C14C0000}"/>
    <cellStyle name="Normal 2 2 2 33 4 7" xfId="19650" xr:uid="{00000000-0005-0000-0000-0000C24C0000}"/>
    <cellStyle name="Normal 2 2 2 33 4 8" xfId="19651" xr:uid="{00000000-0005-0000-0000-0000C34C0000}"/>
    <cellStyle name="Normal 2 2 2 33 4 9" xfId="19652" xr:uid="{00000000-0005-0000-0000-0000C44C0000}"/>
    <cellStyle name="Normal 2 2 2 33 5" xfId="19653" xr:uid="{00000000-0005-0000-0000-0000C54C0000}"/>
    <cellStyle name="Normal 2 2 2 33 5 10" xfId="19654" xr:uid="{00000000-0005-0000-0000-0000C64C0000}"/>
    <cellStyle name="Normal 2 2 2 33 5 2" xfId="19655" xr:uid="{00000000-0005-0000-0000-0000C74C0000}"/>
    <cellStyle name="Normal 2 2 2 33 5 3" xfId="19656" xr:uid="{00000000-0005-0000-0000-0000C84C0000}"/>
    <cellStyle name="Normal 2 2 2 33 5 4" xfId="19657" xr:uid="{00000000-0005-0000-0000-0000C94C0000}"/>
    <cellStyle name="Normal 2 2 2 33 5 5" xfId="19658" xr:uid="{00000000-0005-0000-0000-0000CA4C0000}"/>
    <cellStyle name="Normal 2 2 2 33 5 6" xfId="19659" xr:uid="{00000000-0005-0000-0000-0000CB4C0000}"/>
    <cellStyle name="Normal 2 2 2 33 5 7" xfId="19660" xr:uid="{00000000-0005-0000-0000-0000CC4C0000}"/>
    <cellStyle name="Normal 2 2 2 33 5 8" xfId="19661" xr:uid="{00000000-0005-0000-0000-0000CD4C0000}"/>
    <cellStyle name="Normal 2 2 2 33 5 9" xfId="19662" xr:uid="{00000000-0005-0000-0000-0000CE4C0000}"/>
    <cellStyle name="Normal 2 2 2 33 6" xfId="19663" xr:uid="{00000000-0005-0000-0000-0000CF4C0000}"/>
    <cellStyle name="Normal 2 2 2 33 7" xfId="19664" xr:uid="{00000000-0005-0000-0000-0000D04C0000}"/>
    <cellStyle name="Normal 2 2 2 33 8" xfId="19665" xr:uid="{00000000-0005-0000-0000-0000D14C0000}"/>
    <cellStyle name="Normal 2 2 2 33 9" xfId="19666" xr:uid="{00000000-0005-0000-0000-0000D24C0000}"/>
    <cellStyle name="Normal 2 2 2 34" xfId="19667" xr:uid="{00000000-0005-0000-0000-0000D34C0000}"/>
    <cellStyle name="Normal 2 2 2 34 10" xfId="19668" xr:uid="{00000000-0005-0000-0000-0000D44C0000}"/>
    <cellStyle name="Normal 2 2 2 34 11" xfId="19669" xr:uid="{00000000-0005-0000-0000-0000D54C0000}"/>
    <cellStyle name="Normal 2 2 2 34 12" xfId="19670" xr:uid="{00000000-0005-0000-0000-0000D64C0000}"/>
    <cellStyle name="Normal 2 2 2 34 13" xfId="19671" xr:uid="{00000000-0005-0000-0000-0000D74C0000}"/>
    <cellStyle name="Normal 2 2 2 34 14" xfId="19672" xr:uid="{00000000-0005-0000-0000-0000D84C0000}"/>
    <cellStyle name="Normal 2 2 2 34 2" xfId="19673" xr:uid="{00000000-0005-0000-0000-0000D94C0000}"/>
    <cellStyle name="Normal 2 2 2 34 2 10" xfId="19674" xr:uid="{00000000-0005-0000-0000-0000DA4C0000}"/>
    <cellStyle name="Normal 2 2 2 34 2 2" xfId="19675" xr:uid="{00000000-0005-0000-0000-0000DB4C0000}"/>
    <cellStyle name="Normal 2 2 2 34 2 3" xfId="19676" xr:uid="{00000000-0005-0000-0000-0000DC4C0000}"/>
    <cellStyle name="Normal 2 2 2 34 2 4" xfId="19677" xr:uid="{00000000-0005-0000-0000-0000DD4C0000}"/>
    <cellStyle name="Normal 2 2 2 34 2 5" xfId="19678" xr:uid="{00000000-0005-0000-0000-0000DE4C0000}"/>
    <cellStyle name="Normal 2 2 2 34 2 6" xfId="19679" xr:uid="{00000000-0005-0000-0000-0000DF4C0000}"/>
    <cellStyle name="Normal 2 2 2 34 2 7" xfId="19680" xr:uid="{00000000-0005-0000-0000-0000E04C0000}"/>
    <cellStyle name="Normal 2 2 2 34 2 8" xfId="19681" xr:uid="{00000000-0005-0000-0000-0000E14C0000}"/>
    <cellStyle name="Normal 2 2 2 34 2 9" xfId="19682" xr:uid="{00000000-0005-0000-0000-0000E24C0000}"/>
    <cellStyle name="Normal 2 2 2 34 3" xfId="19683" xr:uid="{00000000-0005-0000-0000-0000E34C0000}"/>
    <cellStyle name="Normal 2 2 2 34 3 10" xfId="19684" xr:uid="{00000000-0005-0000-0000-0000E44C0000}"/>
    <cellStyle name="Normal 2 2 2 34 3 2" xfId="19685" xr:uid="{00000000-0005-0000-0000-0000E54C0000}"/>
    <cellStyle name="Normal 2 2 2 34 3 3" xfId="19686" xr:uid="{00000000-0005-0000-0000-0000E64C0000}"/>
    <cellStyle name="Normal 2 2 2 34 3 4" xfId="19687" xr:uid="{00000000-0005-0000-0000-0000E74C0000}"/>
    <cellStyle name="Normal 2 2 2 34 3 5" xfId="19688" xr:uid="{00000000-0005-0000-0000-0000E84C0000}"/>
    <cellStyle name="Normal 2 2 2 34 3 6" xfId="19689" xr:uid="{00000000-0005-0000-0000-0000E94C0000}"/>
    <cellStyle name="Normal 2 2 2 34 3 7" xfId="19690" xr:uid="{00000000-0005-0000-0000-0000EA4C0000}"/>
    <cellStyle name="Normal 2 2 2 34 3 8" xfId="19691" xr:uid="{00000000-0005-0000-0000-0000EB4C0000}"/>
    <cellStyle name="Normal 2 2 2 34 3 9" xfId="19692" xr:uid="{00000000-0005-0000-0000-0000EC4C0000}"/>
    <cellStyle name="Normal 2 2 2 34 4" xfId="19693" xr:uid="{00000000-0005-0000-0000-0000ED4C0000}"/>
    <cellStyle name="Normal 2 2 2 34 4 10" xfId="19694" xr:uid="{00000000-0005-0000-0000-0000EE4C0000}"/>
    <cellStyle name="Normal 2 2 2 34 4 2" xfId="19695" xr:uid="{00000000-0005-0000-0000-0000EF4C0000}"/>
    <cellStyle name="Normal 2 2 2 34 4 3" xfId="19696" xr:uid="{00000000-0005-0000-0000-0000F04C0000}"/>
    <cellStyle name="Normal 2 2 2 34 4 4" xfId="19697" xr:uid="{00000000-0005-0000-0000-0000F14C0000}"/>
    <cellStyle name="Normal 2 2 2 34 4 5" xfId="19698" xr:uid="{00000000-0005-0000-0000-0000F24C0000}"/>
    <cellStyle name="Normal 2 2 2 34 4 6" xfId="19699" xr:uid="{00000000-0005-0000-0000-0000F34C0000}"/>
    <cellStyle name="Normal 2 2 2 34 4 7" xfId="19700" xr:uid="{00000000-0005-0000-0000-0000F44C0000}"/>
    <cellStyle name="Normal 2 2 2 34 4 8" xfId="19701" xr:uid="{00000000-0005-0000-0000-0000F54C0000}"/>
    <cellStyle name="Normal 2 2 2 34 4 9" xfId="19702" xr:uid="{00000000-0005-0000-0000-0000F64C0000}"/>
    <cellStyle name="Normal 2 2 2 34 5" xfId="19703" xr:uid="{00000000-0005-0000-0000-0000F74C0000}"/>
    <cellStyle name="Normal 2 2 2 34 5 10" xfId="19704" xr:uid="{00000000-0005-0000-0000-0000F84C0000}"/>
    <cellStyle name="Normal 2 2 2 34 5 2" xfId="19705" xr:uid="{00000000-0005-0000-0000-0000F94C0000}"/>
    <cellStyle name="Normal 2 2 2 34 5 3" xfId="19706" xr:uid="{00000000-0005-0000-0000-0000FA4C0000}"/>
    <cellStyle name="Normal 2 2 2 34 5 4" xfId="19707" xr:uid="{00000000-0005-0000-0000-0000FB4C0000}"/>
    <cellStyle name="Normal 2 2 2 34 5 5" xfId="19708" xr:uid="{00000000-0005-0000-0000-0000FC4C0000}"/>
    <cellStyle name="Normal 2 2 2 34 5 6" xfId="19709" xr:uid="{00000000-0005-0000-0000-0000FD4C0000}"/>
    <cellStyle name="Normal 2 2 2 34 5 7" xfId="19710" xr:uid="{00000000-0005-0000-0000-0000FE4C0000}"/>
    <cellStyle name="Normal 2 2 2 34 5 8" xfId="19711" xr:uid="{00000000-0005-0000-0000-0000FF4C0000}"/>
    <cellStyle name="Normal 2 2 2 34 5 9" xfId="19712" xr:uid="{00000000-0005-0000-0000-0000004D0000}"/>
    <cellStyle name="Normal 2 2 2 34 6" xfId="19713" xr:uid="{00000000-0005-0000-0000-0000014D0000}"/>
    <cellStyle name="Normal 2 2 2 34 7" xfId="19714" xr:uid="{00000000-0005-0000-0000-0000024D0000}"/>
    <cellStyle name="Normal 2 2 2 34 8" xfId="19715" xr:uid="{00000000-0005-0000-0000-0000034D0000}"/>
    <cellStyle name="Normal 2 2 2 34 9" xfId="19716" xr:uid="{00000000-0005-0000-0000-0000044D0000}"/>
    <cellStyle name="Normal 2 2 2 35" xfId="19717" xr:uid="{00000000-0005-0000-0000-0000054D0000}"/>
    <cellStyle name="Normal 2 2 2 35 10" xfId="19718" xr:uid="{00000000-0005-0000-0000-0000064D0000}"/>
    <cellStyle name="Normal 2 2 2 35 11" xfId="19719" xr:uid="{00000000-0005-0000-0000-0000074D0000}"/>
    <cellStyle name="Normal 2 2 2 35 12" xfId="19720" xr:uid="{00000000-0005-0000-0000-0000084D0000}"/>
    <cellStyle name="Normal 2 2 2 35 13" xfId="19721" xr:uid="{00000000-0005-0000-0000-0000094D0000}"/>
    <cellStyle name="Normal 2 2 2 35 14" xfId="19722" xr:uid="{00000000-0005-0000-0000-00000A4D0000}"/>
    <cellStyle name="Normal 2 2 2 35 2" xfId="19723" xr:uid="{00000000-0005-0000-0000-00000B4D0000}"/>
    <cellStyle name="Normal 2 2 2 35 2 10" xfId="19724" xr:uid="{00000000-0005-0000-0000-00000C4D0000}"/>
    <cellStyle name="Normal 2 2 2 35 2 2" xfId="19725" xr:uid="{00000000-0005-0000-0000-00000D4D0000}"/>
    <cellStyle name="Normal 2 2 2 35 2 3" xfId="19726" xr:uid="{00000000-0005-0000-0000-00000E4D0000}"/>
    <cellStyle name="Normal 2 2 2 35 2 4" xfId="19727" xr:uid="{00000000-0005-0000-0000-00000F4D0000}"/>
    <cellStyle name="Normal 2 2 2 35 2 5" xfId="19728" xr:uid="{00000000-0005-0000-0000-0000104D0000}"/>
    <cellStyle name="Normal 2 2 2 35 2 6" xfId="19729" xr:uid="{00000000-0005-0000-0000-0000114D0000}"/>
    <cellStyle name="Normal 2 2 2 35 2 7" xfId="19730" xr:uid="{00000000-0005-0000-0000-0000124D0000}"/>
    <cellStyle name="Normal 2 2 2 35 2 8" xfId="19731" xr:uid="{00000000-0005-0000-0000-0000134D0000}"/>
    <cellStyle name="Normal 2 2 2 35 2 9" xfId="19732" xr:uid="{00000000-0005-0000-0000-0000144D0000}"/>
    <cellStyle name="Normal 2 2 2 35 3" xfId="19733" xr:uid="{00000000-0005-0000-0000-0000154D0000}"/>
    <cellStyle name="Normal 2 2 2 35 3 10" xfId="19734" xr:uid="{00000000-0005-0000-0000-0000164D0000}"/>
    <cellStyle name="Normal 2 2 2 35 3 2" xfId="19735" xr:uid="{00000000-0005-0000-0000-0000174D0000}"/>
    <cellStyle name="Normal 2 2 2 35 3 3" xfId="19736" xr:uid="{00000000-0005-0000-0000-0000184D0000}"/>
    <cellStyle name="Normal 2 2 2 35 3 4" xfId="19737" xr:uid="{00000000-0005-0000-0000-0000194D0000}"/>
    <cellStyle name="Normal 2 2 2 35 3 5" xfId="19738" xr:uid="{00000000-0005-0000-0000-00001A4D0000}"/>
    <cellStyle name="Normal 2 2 2 35 3 6" xfId="19739" xr:uid="{00000000-0005-0000-0000-00001B4D0000}"/>
    <cellStyle name="Normal 2 2 2 35 3 7" xfId="19740" xr:uid="{00000000-0005-0000-0000-00001C4D0000}"/>
    <cellStyle name="Normal 2 2 2 35 3 8" xfId="19741" xr:uid="{00000000-0005-0000-0000-00001D4D0000}"/>
    <cellStyle name="Normal 2 2 2 35 3 9" xfId="19742" xr:uid="{00000000-0005-0000-0000-00001E4D0000}"/>
    <cellStyle name="Normal 2 2 2 35 4" xfId="19743" xr:uid="{00000000-0005-0000-0000-00001F4D0000}"/>
    <cellStyle name="Normal 2 2 2 35 4 10" xfId="19744" xr:uid="{00000000-0005-0000-0000-0000204D0000}"/>
    <cellStyle name="Normal 2 2 2 35 4 2" xfId="19745" xr:uid="{00000000-0005-0000-0000-0000214D0000}"/>
    <cellStyle name="Normal 2 2 2 35 4 3" xfId="19746" xr:uid="{00000000-0005-0000-0000-0000224D0000}"/>
    <cellStyle name="Normal 2 2 2 35 4 4" xfId="19747" xr:uid="{00000000-0005-0000-0000-0000234D0000}"/>
    <cellStyle name="Normal 2 2 2 35 4 5" xfId="19748" xr:uid="{00000000-0005-0000-0000-0000244D0000}"/>
    <cellStyle name="Normal 2 2 2 35 4 6" xfId="19749" xr:uid="{00000000-0005-0000-0000-0000254D0000}"/>
    <cellStyle name="Normal 2 2 2 35 4 7" xfId="19750" xr:uid="{00000000-0005-0000-0000-0000264D0000}"/>
    <cellStyle name="Normal 2 2 2 35 4 8" xfId="19751" xr:uid="{00000000-0005-0000-0000-0000274D0000}"/>
    <cellStyle name="Normal 2 2 2 35 4 9" xfId="19752" xr:uid="{00000000-0005-0000-0000-0000284D0000}"/>
    <cellStyle name="Normal 2 2 2 35 5" xfId="19753" xr:uid="{00000000-0005-0000-0000-0000294D0000}"/>
    <cellStyle name="Normal 2 2 2 35 5 10" xfId="19754" xr:uid="{00000000-0005-0000-0000-00002A4D0000}"/>
    <cellStyle name="Normal 2 2 2 35 5 2" xfId="19755" xr:uid="{00000000-0005-0000-0000-00002B4D0000}"/>
    <cellStyle name="Normal 2 2 2 35 5 3" xfId="19756" xr:uid="{00000000-0005-0000-0000-00002C4D0000}"/>
    <cellStyle name="Normal 2 2 2 35 5 4" xfId="19757" xr:uid="{00000000-0005-0000-0000-00002D4D0000}"/>
    <cellStyle name="Normal 2 2 2 35 5 5" xfId="19758" xr:uid="{00000000-0005-0000-0000-00002E4D0000}"/>
    <cellStyle name="Normal 2 2 2 35 5 6" xfId="19759" xr:uid="{00000000-0005-0000-0000-00002F4D0000}"/>
    <cellStyle name="Normal 2 2 2 35 5 7" xfId="19760" xr:uid="{00000000-0005-0000-0000-0000304D0000}"/>
    <cellStyle name="Normal 2 2 2 35 5 8" xfId="19761" xr:uid="{00000000-0005-0000-0000-0000314D0000}"/>
    <cellStyle name="Normal 2 2 2 35 5 9" xfId="19762" xr:uid="{00000000-0005-0000-0000-0000324D0000}"/>
    <cellStyle name="Normal 2 2 2 35 6" xfId="19763" xr:uid="{00000000-0005-0000-0000-0000334D0000}"/>
    <cellStyle name="Normal 2 2 2 35 7" xfId="19764" xr:uid="{00000000-0005-0000-0000-0000344D0000}"/>
    <cellStyle name="Normal 2 2 2 35 8" xfId="19765" xr:uid="{00000000-0005-0000-0000-0000354D0000}"/>
    <cellStyle name="Normal 2 2 2 35 9" xfId="19766" xr:uid="{00000000-0005-0000-0000-0000364D0000}"/>
    <cellStyle name="Normal 2 2 2 36" xfId="19767" xr:uid="{00000000-0005-0000-0000-0000374D0000}"/>
    <cellStyle name="Normal 2 2 2 36 10" xfId="19768" xr:uid="{00000000-0005-0000-0000-0000384D0000}"/>
    <cellStyle name="Normal 2 2 2 36 2" xfId="19769" xr:uid="{00000000-0005-0000-0000-0000394D0000}"/>
    <cellStyle name="Normal 2 2 2 36 3" xfId="19770" xr:uid="{00000000-0005-0000-0000-00003A4D0000}"/>
    <cellStyle name="Normal 2 2 2 36 4" xfId="19771" xr:uid="{00000000-0005-0000-0000-00003B4D0000}"/>
    <cellStyle name="Normal 2 2 2 36 5" xfId="19772" xr:uid="{00000000-0005-0000-0000-00003C4D0000}"/>
    <cellStyle name="Normal 2 2 2 36 6" xfId="19773" xr:uid="{00000000-0005-0000-0000-00003D4D0000}"/>
    <cellStyle name="Normal 2 2 2 36 7" xfId="19774" xr:uid="{00000000-0005-0000-0000-00003E4D0000}"/>
    <cellStyle name="Normal 2 2 2 36 8" xfId="19775" xr:uid="{00000000-0005-0000-0000-00003F4D0000}"/>
    <cellStyle name="Normal 2 2 2 36 9" xfId="19776" xr:uid="{00000000-0005-0000-0000-0000404D0000}"/>
    <cellStyle name="Normal 2 2 2 37" xfId="19777" xr:uid="{00000000-0005-0000-0000-0000414D0000}"/>
    <cellStyle name="Normal 2 2 2 37 10" xfId="19778" xr:uid="{00000000-0005-0000-0000-0000424D0000}"/>
    <cellStyle name="Normal 2 2 2 37 2" xfId="19779" xr:uid="{00000000-0005-0000-0000-0000434D0000}"/>
    <cellStyle name="Normal 2 2 2 37 3" xfId="19780" xr:uid="{00000000-0005-0000-0000-0000444D0000}"/>
    <cellStyle name="Normal 2 2 2 37 4" xfId="19781" xr:uid="{00000000-0005-0000-0000-0000454D0000}"/>
    <cellStyle name="Normal 2 2 2 37 5" xfId="19782" xr:uid="{00000000-0005-0000-0000-0000464D0000}"/>
    <cellStyle name="Normal 2 2 2 37 6" xfId="19783" xr:uid="{00000000-0005-0000-0000-0000474D0000}"/>
    <cellStyle name="Normal 2 2 2 37 7" xfId="19784" xr:uid="{00000000-0005-0000-0000-0000484D0000}"/>
    <cellStyle name="Normal 2 2 2 37 8" xfId="19785" xr:uid="{00000000-0005-0000-0000-0000494D0000}"/>
    <cellStyle name="Normal 2 2 2 37 9" xfId="19786" xr:uid="{00000000-0005-0000-0000-00004A4D0000}"/>
    <cellStyle name="Normal 2 2 2 38" xfId="19787" xr:uid="{00000000-0005-0000-0000-00004B4D0000}"/>
    <cellStyle name="Normal 2 2 2 38 10" xfId="19788" xr:uid="{00000000-0005-0000-0000-00004C4D0000}"/>
    <cellStyle name="Normal 2 2 2 38 2" xfId="19789" xr:uid="{00000000-0005-0000-0000-00004D4D0000}"/>
    <cellStyle name="Normal 2 2 2 38 3" xfId="19790" xr:uid="{00000000-0005-0000-0000-00004E4D0000}"/>
    <cellStyle name="Normal 2 2 2 38 4" xfId="19791" xr:uid="{00000000-0005-0000-0000-00004F4D0000}"/>
    <cellStyle name="Normal 2 2 2 38 5" xfId="19792" xr:uid="{00000000-0005-0000-0000-0000504D0000}"/>
    <cellStyle name="Normal 2 2 2 38 6" xfId="19793" xr:uid="{00000000-0005-0000-0000-0000514D0000}"/>
    <cellStyle name="Normal 2 2 2 38 7" xfId="19794" xr:uid="{00000000-0005-0000-0000-0000524D0000}"/>
    <cellStyle name="Normal 2 2 2 38 8" xfId="19795" xr:uid="{00000000-0005-0000-0000-0000534D0000}"/>
    <cellStyle name="Normal 2 2 2 38 9" xfId="19796" xr:uid="{00000000-0005-0000-0000-0000544D0000}"/>
    <cellStyle name="Normal 2 2 2 39" xfId="19797" xr:uid="{00000000-0005-0000-0000-0000554D0000}"/>
    <cellStyle name="Normal 2 2 2 39 10" xfId="19798" xr:uid="{00000000-0005-0000-0000-0000564D0000}"/>
    <cellStyle name="Normal 2 2 2 39 2" xfId="19799" xr:uid="{00000000-0005-0000-0000-0000574D0000}"/>
    <cellStyle name="Normal 2 2 2 39 3" xfId="19800" xr:uid="{00000000-0005-0000-0000-0000584D0000}"/>
    <cellStyle name="Normal 2 2 2 39 4" xfId="19801" xr:uid="{00000000-0005-0000-0000-0000594D0000}"/>
    <cellStyle name="Normal 2 2 2 39 5" xfId="19802" xr:uid="{00000000-0005-0000-0000-00005A4D0000}"/>
    <cellStyle name="Normal 2 2 2 39 6" xfId="19803" xr:uid="{00000000-0005-0000-0000-00005B4D0000}"/>
    <cellStyle name="Normal 2 2 2 39 7" xfId="19804" xr:uid="{00000000-0005-0000-0000-00005C4D0000}"/>
    <cellStyle name="Normal 2 2 2 39 8" xfId="19805" xr:uid="{00000000-0005-0000-0000-00005D4D0000}"/>
    <cellStyle name="Normal 2 2 2 39 9" xfId="19806" xr:uid="{00000000-0005-0000-0000-00005E4D0000}"/>
    <cellStyle name="Normal 2 2 2 4" xfId="19807" xr:uid="{00000000-0005-0000-0000-00005F4D0000}"/>
    <cellStyle name="Normal 2 2 2 4 10" xfId="19808" xr:uid="{00000000-0005-0000-0000-0000604D0000}"/>
    <cellStyle name="Normal 2 2 2 4 11" xfId="19809" xr:uid="{00000000-0005-0000-0000-0000614D0000}"/>
    <cellStyle name="Normal 2 2 2 4 12" xfId="19810" xr:uid="{00000000-0005-0000-0000-0000624D0000}"/>
    <cellStyle name="Normal 2 2 2 4 13" xfId="19811" xr:uid="{00000000-0005-0000-0000-0000634D0000}"/>
    <cellStyle name="Normal 2 2 2 4 14" xfId="19812" xr:uid="{00000000-0005-0000-0000-0000644D0000}"/>
    <cellStyle name="Normal 2 2 2 4 15" xfId="19813" xr:uid="{00000000-0005-0000-0000-0000654D0000}"/>
    <cellStyle name="Normal 2 2 2 4 16" xfId="19814" xr:uid="{00000000-0005-0000-0000-0000664D0000}"/>
    <cellStyle name="Normal 2 2 2 4 17" xfId="19815" xr:uid="{00000000-0005-0000-0000-0000674D0000}"/>
    <cellStyle name="Normal 2 2 2 4 18" xfId="19816" xr:uid="{00000000-0005-0000-0000-0000684D0000}"/>
    <cellStyle name="Normal 2 2 2 4 19" xfId="19817" xr:uid="{00000000-0005-0000-0000-0000694D0000}"/>
    <cellStyle name="Normal 2 2 2 4 2" xfId="19818" xr:uid="{00000000-0005-0000-0000-00006A4D0000}"/>
    <cellStyle name="Normal 2 2 2 4 2 10" xfId="19819" xr:uid="{00000000-0005-0000-0000-00006B4D0000}"/>
    <cellStyle name="Normal 2 2 2 4 2 10 10" xfId="19820" xr:uid="{00000000-0005-0000-0000-00006C4D0000}"/>
    <cellStyle name="Normal 2 2 2 4 2 10 11" xfId="19821" xr:uid="{00000000-0005-0000-0000-00006D4D0000}"/>
    <cellStyle name="Normal 2 2 2 4 2 10 12" xfId="19822" xr:uid="{00000000-0005-0000-0000-00006E4D0000}"/>
    <cellStyle name="Normal 2 2 2 4 2 10 13" xfId="19823" xr:uid="{00000000-0005-0000-0000-00006F4D0000}"/>
    <cellStyle name="Normal 2 2 2 4 2 10 14" xfId="19824" xr:uid="{00000000-0005-0000-0000-0000704D0000}"/>
    <cellStyle name="Normal 2 2 2 4 2 10 2" xfId="19825" xr:uid="{00000000-0005-0000-0000-0000714D0000}"/>
    <cellStyle name="Normal 2 2 2 4 2 10 2 10" xfId="19826" xr:uid="{00000000-0005-0000-0000-0000724D0000}"/>
    <cellStyle name="Normal 2 2 2 4 2 10 2 2" xfId="19827" xr:uid="{00000000-0005-0000-0000-0000734D0000}"/>
    <cellStyle name="Normal 2 2 2 4 2 10 2 3" xfId="19828" xr:uid="{00000000-0005-0000-0000-0000744D0000}"/>
    <cellStyle name="Normal 2 2 2 4 2 10 2 4" xfId="19829" xr:uid="{00000000-0005-0000-0000-0000754D0000}"/>
    <cellStyle name="Normal 2 2 2 4 2 10 2 5" xfId="19830" xr:uid="{00000000-0005-0000-0000-0000764D0000}"/>
    <cellStyle name="Normal 2 2 2 4 2 10 2 6" xfId="19831" xr:uid="{00000000-0005-0000-0000-0000774D0000}"/>
    <cellStyle name="Normal 2 2 2 4 2 10 2 7" xfId="19832" xr:uid="{00000000-0005-0000-0000-0000784D0000}"/>
    <cellStyle name="Normal 2 2 2 4 2 10 2 8" xfId="19833" xr:uid="{00000000-0005-0000-0000-0000794D0000}"/>
    <cellStyle name="Normal 2 2 2 4 2 10 2 9" xfId="19834" xr:uid="{00000000-0005-0000-0000-00007A4D0000}"/>
    <cellStyle name="Normal 2 2 2 4 2 10 3" xfId="19835" xr:uid="{00000000-0005-0000-0000-00007B4D0000}"/>
    <cellStyle name="Normal 2 2 2 4 2 10 3 10" xfId="19836" xr:uid="{00000000-0005-0000-0000-00007C4D0000}"/>
    <cellStyle name="Normal 2 2 2 4 2 10 3 2" xfId="19837" xr:uid="{00000000-0005-0000-0000-00007D4D0000}"/>
    <cellStyle name="Normal 2 2 2 4 2 10 3 3" xfId="19838" xr:uid="{00000000-0005-0000-0000-00007E4D0000}"/>
    <cellStyle name="Normal 2 2 2 4 2 10 3 4" xfId="19839" xr:uid="{00000000-0005-0000-0000-00007F4D0000}"/>
    <cellStyle name="Normal 2 2 2 4 2 10 3 5" xfId="19840" xr:uid="{00000000-0005-0000-0000-0000804D0000}"/>
    <cellStyle name="Normal 2 2 2 4 2 10 3 6" xfId="19841" xr:uid="{00000000-0005-0000-0000-0000814D0000}"/>
    <cellStyle name="Normal 2 2 2 4 2 10 3 7" xfId="19842" xr:uid="{00000000-0005-0000-0000-0000824D0000}"/>
    <cellStyle name="Normal 2 2 2 4 2 10 3 8" xfId="19843" xr:uid="{00000000-0005-0000-0000-0000834D0000}"/>
    <cellStyle name="Normal 2 2 2 4 2 10 3 9" xfId="19844" xr:uid="{00000000-0005-0000-0000-0000844D0000}"/>
    <cellStyle name="Normal 2 2 2 4 2 10 4" xfId="19845" xr:uid="{00000000-0005-0000-0000-0000854D0000}"/>
    <cellStyle name="Normal 2 2 2 4 2 10 4 10" xfId="19846" xr:uid="{00000000-0005-0000-0000-0000864D0000}"/>
    <cellStyle name="Normal 2 2 2 4 2 10 4 2" xfId="19847" xr:uid="{00000000-0005-0000-0000-0000874D0000}"/>
    <cellStyle name="Normal 2 2 2 4 2 10 4 3" xfId="19848" xr:uid="{00000000-0005-0000-0000-0000884D0000}"/>
    <cellStyle name="Normal 2 2 2 4 2 10 4 4" xfId="19849" xr:uid="{00000000-0005-0000-0000-0000894D0000}"/>
    <cellStyle name="Normal 2 2 2 4 2 10 4 5" xfId="19850" xr:uid="{00000000-0005-0000-0000-00008A4D0000}"/>
    <cellStyle name="Normal 2 2 2 4 2 10 4 6" xfId="19851" xr:uid="{00000000-0005-0000-0000-00008B4D0000}"/>
    <cellStyle name="Normal 2 2 2 4 2 10 4 7" xfId="19852" xr:uid="{00000000-0005-0000-0000-00008C4D0000}"/>
    <cellStyle name="Normal 2 2 2 4 2 10 4 8" xfId="19853" xr:uid="{00000000-0005-0000-0000-00008D4D0000}"/>
    <cellStyle name="Normal 2 2 2 4 2 10 4 9" xfId="19854" xr:uid="{00000000-0005-0000-0000-00008E4D0000}"/>
    <cellStyle name="Normal 2 2 2 4 2 10 5" xfId="19855" xr:uid="{00000000-0005-0000-0000-00008F4D0000}"/>
    <cellStyle name="Normal 2 2 2 4 2 10 5 10" xfId="19856" xr:uid="{00000000-0005-0000-0000-0000904D0000}"/>
    <cellStyle name="Normal 2 2 2 4 2 10 5 2" xfId="19857" xr:uid="{00000000-0005-0000-0000-0000914D0000}"/>
    <cellStyle name="Normal 2 2 2 4 2 10 5 3" xfId="19858" xr:uid="{00000000-0005-0000-0000-0000924D0000}"/>
    <cellStyle name="Normal 2 2 2 4 2 10 5 4" xfId="19859" xr:uid="{00000000-0005-0000-0000-0000934D0000}"/>
    <cellStyle name="Normal 2 2 2 4 2 10 5 5" xfId="19860" xr:uid="{00000000-0005-0000-0000-0000944D0000}"/>
    <cellStyle name="Normal 2 2 2 4 2 10 5 6" xfId="19861" xr:uid="{00000000-0005-0000-0000-0000954D0000}"/>
    <cellStyle name="Normal 2 2 2 4 2 10 5 7" xfId="19862" xr:uid="{00000000-0005-0000-0000-0000964D0000}"/>
    <cellStyle name="Normal 2 2 2 4 2 10 5 8" xfId="19863" xr:uid="{00000000-0005-0000-0000-0000974D0000}"/>
    <cellStyle name="Normal 2 2 2 4 2 10 5 9" xfId="19864" xr:uid="{00000000-0005-0000-0000-0000984D0000}"/>
    <cellStyle name="Normal 2 2 2 4 2 10 6" xfId="19865" xr:uid="{00000000-0005-0000-0000-0000994D0000}"/>
    <cellStyle name="Normal 2 2 2 4 2 10 7" xfId="19866" xr:uid="{00000000-0005-0000-0000-00009A4D0000}"/>
    <cellStyle name="Normal 2 2 2 4 2 10 8" xfId="19867" xr:uid="{00000000-0005-0000-0000-00009B4D0000}"/>
    <cellStyle name="Normal 2 2 2 4 2 10 9" xfId="19868" xr:uid="{00000000-0005-0000-0000-00009C4D0000}"/>
    <cellStyle name="Normal 2 2 2 4 2 11" xfId="19869" xr:uid="{00000000-0005-0000-0000-00009D4D0000}"/>
    <cellStyle name="Normal 2 2 2 4 2 11 10" xfId="19870" xr:uid="{00000000-0005-0000-0000-00009E4D0000}"/>
    <cellStyle name="Normal 2 2 2 4 2 11 11" xfId="19871" xr:uid="{00000000-0005-0000-0000-00009F4D0000}"/>
    <cellStyle name="Normal 2 2 2 4 2 11 12" xfId="19872" xr:uid="{00000000-0005-0000-0000-0000A04D0000}"/>
    <cellStyle name="Normal 2 2 2 4 2 11 13" xfId="19873" xr:uid="{00000000-0005-0000-0000-0000A14D0000}"/>
    <cellStyle name="Normal 2 2 2 4 2 11 14" xfId="19874" xr:uid="{00000000-0005-0000-0000-0000A24D0000}"/>
    <cellStyle name="Normal 2 2 2 4 2 11 2" xfId="19875" xr:uid="{00000000-0005-0000-0000-0000A34D0000}"/>
    <cellStyle name="Normal 2 2 2 4 2 11 2 10" xfId="19876" xr:uid="{00000000-0005-0000-0000-0000A44D0000}"/>
    <cellStyle name="Normal 2 2 2 4 2 11 2 2" xfId="19877" xr:uid="{00000000-0005-0000-0000-0000A54D0000}"/>
    <cellStyle name="Normal 2 2 2 4 2 11 2 3" xfId="19878" xr:uid="{00000000-0005-0000-0000-0000A64D0000}"/>
    <cellStyle name="Normal 2 2 2 4 2 11 2 4" xfId="19879" xr:uid="{00000000-0005-0000-0000-0000A74D0000}"/>
    <cellStyle name="Normal 2 2 2 4 2 11 2 5" xfId="19880" xr:uid="{00000000-0005-0000-0000-0000A84D0000}"/>
    <cellStyle name="Normal 2 2 2 4 2 11 2 6" xfId="19881" xr:uid="{00000000-0005-0000-0000-0000A94D0000}"/>
    <cellStyle name="Normal 2 2 2 4 2 11 2 7" xfId="19882" xr:uid="{00000000-0005-0000-0000-0000AA4D0000}"/>
    <cellStyle name="Normal 2 2 2 4 2 11 2 8" xfId="19883" xr:uid="{00000000-0005-0000-0000-0000AB4D0000}"/>
    <cellStyle name="Normal 2 2 2 4 2 11 2 9" xfId="19884" xr:uid="{00000000-0005-0000-0000-0000AC4D0000}"/>
    <cellStyle name="Normal 2 2 2 4 2 11 3" xfId="19885" xr:uid="{00000000-0005-0000-0000-0000AD4D0000}"/>
    <cellStyle name="Normal 2 2 2 4 2 11 3 10" xfId="19886" xr:uid="{00000000-0005-0000-0000-0000AE4D0000}"/>
    <cellStyle name="Normal 2 2 2 4 2 11 3 2" xfId="19887" xr:uid="{00000000-0005-0000-0000-0000AF4D0000}"/>
    <cellStyle name="Normal 2 2 2 4 2 11 3 3" xfId="19888" xr:uid="{00000000-0005-0000-0000-0000B04D0000}"/>
    <cellStyle name="Normal 2 2 2 4 2 11 3 4" xfId="19889" xr:uid="{00000000-0005-0000-0000-0000B14D0000}"/>
    <cellStyle name="Normal 2 2 2 4 2 11 3 5" xfId="19890" xr:uid="{00000000-0005-0000-0000-0000B24D0000}"/>
    <cellStyle name="Normal 2 2 2 4 2 11 3 6" xfId="19891" xr:uid="{00000000-0005-0000-0000-0000B34D0000}"/>
    <cellStyle name="Normal 2 2 2 4 2 11 3 7" xfId="19892" xr:uid="{00000000-0005-0000-0000-0000B44D0000}"/>
    <cellStyle name="Normal 2 2 2 4 2 11 3 8" xfId="19893" xr:uid="{00000000-0005-0000-0000-0000B54D0000}"/>
    <cellStyle name="Normal 2 2 2 4 2 11 3 9" xfId="19894" xr:uid="{00000000-0005-0000-0000-0000B64D0000}"/>
    <cellStyle name="Normal 2 2 2 4 2 11 4" xfId="19895" xr:uid="{00000000-0005-0000-0000-0000B74D0000}"/>
    <cellStyle name="Normal 2 2 2 4 2 11 4 10" xfId="19896" xr:uid="{00000000-0005-0000-0000-0000B84D0000}"/>
    <cellStyle name="Normal 2 2 2 4 2 11 4 2" xfId="19897" xr:uid="{00000000-0005-0000-0000-0000B94D0000}"/>
    <cellStyle name="Normal 2 2 2 4 2 11 4 3" xfId="19898" xr:uid="{00000000-0005-0000-0000-0000BA4D0000}"/>
    <cellStyle name="Normal 2 2 2 4 2 11 4 4" xfId="19899" xr:uid="{00000000-0005-0000-0000-0000BB4D0000}"/>
    <cellStyle name="Normal 2 2 2 4 2 11 4 5" xfId="19900" xr:uid="{00000000-0005-0000-0000-0000BC4D0000}"/>
    <cellStyle name="Normal 2 2 2 4 2 11 4 6" xfId="19901" xr:uid="{00000000-0005-0000-0000-0000BD4D0000}"/>
    <cellStyle name="Normal 2 2 2 4 2 11 4 7" xfId="19902" xr:uid="{00000000-0005-0000-0000-0000BE4D0000}"/>
    <cellStyle name="Normal 2 2 2 4 2 11 4 8" xfId="19903" xr:uid="{00000000-0005-0000-0000-0000BF4D0000}"/>
    <cellStyle name="Normal 2 2 2 4 2 11 4 9" xfId="19904" xr:uid="{00000000-0005-0000-0000-0000C04D0000}"/>
    <cellStyle name="Normal 2 2 2 4 2 11 5" xfId="19905" xr:uid="{00000000-0005-0000-0000-0000C14D0000}"/>
    <cellStyle name="Normal 2 2 2 4 2 11 5 10" xfId="19906" xr:uid="{00000000-0005-0000-0000-0000C24D0000}"/>
    <cellStyle name="Normal 2 2 2 4 2 11 5 2" xfId="19907" xr:uid="{00000000-0005-0000-0000-0000C34D0000}"/>
    <cellStyle name="Normal 2 2 2 4 2 11 5 3" xfId="19908" xr:uid="{00000000-0005-0000-0000-0000C44D0000}"/>
    <cellStyle name="Normal 2 2 2 4 2 11 5 4" xfId="19909" xr:uid="{00000000-0005-0000-0000-0000C54D0000}"/>
    <cellStyle name="Normal 2 2 2 4 2 11 5 5" xfId="19910" xr:uid="{00000000-0005-0000-0000-0000C64D0000}"/>
    <cellStyle name="Normal 2 2 2 4 2 11 5 6" xfId="19911" xr:uid="{00000000-0005-0000-0000-0000C74D0000}"/>
    <cellStyle name="Normal 2 2 2 4 2 11 5 7" xfId="19912" xr:uid="{00000000-0005-0000-0000-0000C84D0000}"/>
    <cellStyle name="Normal 2 2 2 4 2 11 5 8" xfId="19913" xr:uid="{00000000-0005-0000-0000-0000C94D0000}"/>
    <cellStyle name="Normal 2 2 2 4 2 11 5 9" xfId="19914" xr:uid="{00000000-0005-0000-0000-0000CA4D0000}"/>
    <cellStyle name="Normal 2 2 2 4 2 11 6" xfId="19915" xr:uid="{00000000-0005-0000-0000-0000CB4D0000}"/>
    <cellStyle name="Normal 2 2 2 4 2 11 7" xfId="19916" xr:uid="{00000000-0005-0000-0000-0000CC4D0000}"/>
    <cellStyle name="Normal 2 2 2 4 2 11 8" xfId="19917" xr:uid="{00000000-0005-0000-0000-0000CD4D0000}"/>
    <cellStyle name="Normal 2 2 2 4 2 11 9" xfId="19918" xr:uid="{00000000-0005-0000-0000-0000CE4D0000}"/>
    <cellStyle name="Normal 2 2 2 4 2 12" xfId="19919" xr:uid="{00000000-0005-0000-0000-0000CF4D0000}"/>
    <cellStyle name="Normal 2 2 2 4 2 12 10" xfId="19920" xr:uid="{00000000-0005-0000-0000-0000D04D0000}"/>
    <cellStyle name="Normal 2 2 2 4 2 12 11" xfId="19921" xr:uid="{00000000-0005-0000-0000-0000D14D0000}"/>
    <cellStyle name="Normal 2 2 2 4 2 12 12" xfId="19922" xr:uid="{00000000-0005-0000-0000-0000D24D0000}"/>
    <cellStyle name="Normal 2 2 2 4 2 12 13" xfId="19923" xr:uid="{00000000-0005-0000-0000-0000D34D0000}"/>
    <cellStyle name="Normal 2 2 2 4 2 12 14" xfId="19924" xr:uid="{00000000-0005-0000-0000-0000D44D0000}"/>
    <cellStyle name="Normal 2 2 2 4 2 12 2" xfId="19925" xr:uid="{00000000-0005-0000-0000-0000D54D0000}"/>
    <cellStyle name="Normal 2 2 2 4 2 12 2 10" xfId="19926" xr:uid="{00000000-0005-0000-0000-0000D64D0000}"/>
    <cellStyle name="Normal 2 2 2 4 2 12 2 2" xfId="19927" xr:uid="{00000000-0005-0000-0000-0000D74D0000}"/>
    <cellStyle name="Normal 2 2 2 4 2 12 2 3" xfId="19928" xr:uid="{00000000-0005-0000-0000-0000D84D0000}"/>
    <cellStyle name="Normal 2 2 2 4 2 12 2 4" xfId="19929" xr:uid="{00000000-0005-0000-0000-0000D94D0000}"/>
    <cellStyle name="Normal 2 2 2 4 2 12 2 5" xfId="19930" xr:uid="{00000000-0005-0000-0000-0000DA4D0000}"/>
    <cellStyle name="Normal 2 2 2 4 2 12 2 6" xfId="19931" xr:uid="{00000000-0005-0000-0000-0000DB4D0000}"/>
    <cellStyle name="Normal 2 2 2 4 2 12 2 7" xfId="19932" xr:uid="{00000000-0005-0000-0000-0000DC4D0000}"/>
    <cellStyle name="Normal 2 2 2 4 2 12 2 8" xfId="19933" xr:uid="{00000000-0005-0000-0000-0000DD4D0000}"/>
    <cellStyle name="Normal 2 2 2 4 2 12 2 9" xfId="19934" xr:uid="{00000000-0005-0000-0000-0000DE4D0000}"/>
    <cellStyle name="Normal 2 2 2 4 2 12 3" xfId="19935" xr:uid="{00000000-0005-0000-0000-0000DF4D0000}"/>
    <cellStyle name="Normal 2 2 2 4 2 12 3 10" xfId="19936" xr:uid="{00000000-0005-0000-0000-0000E04D0000}"/>
    <cellStyle name="Normal 2 2 2 4 2 12 3 2" xfId="19937" xr:uid="{00000000-0005-0000-0000-0000E14D0000}"/>
    <cellStyle name="Normal 2 2 2 4 2 12 3 3" xfId="19938" xr:uid="{00000000-0005-0000-0000-0000E24D0000}"/>
    <cellStyle name="Normal 2 2 2 4 2 12 3 4" xfId="19939" xr:uid="{00000000-0005-0000-0000-0000E34D0000}"/>
    <cellStyle name="Normal 2 2 2 4 2 12 3 5" xfId="19940" xr:uid="{00000000-0005-0000-0000-0000E44D0000}"/>
    <cellStyle name="Normal 2 2 2 4 2 12 3 6" xfId="19941" xr:uid="{00000000-0005-0000-0000-0000E54D0000}"/>
    <cellStyle name="Normal 2 2 2 4 2 12 3 7" xfId="19942" xr:uid="{00000000-0005-0000-0000-0000E64D0000}"/>
    <cellStyle name="Normal 2 2 2 4 2 12 3 8" xfId="19943" xr:uid="{00000000-0005-0000-0000-0000E74D0000}"/>
    <cellStyle name="Normal 2 2 2 4 2 12 3 9" xfId="19944" xr:uid="{00000000-0005-0000-0000-0000E84D0000}"/>
    <cellStyle name="Normal 2 2 2 4 2 12 4" xfId="19945" xr:uid="{00000000-0005-0000-0000-0000E94D0000}"/>
    <cellStyle name="Normal 2 2 2 4 2 12 4 10" xfId="19946" xr:uid="{00000000-0005-0000-0000-0000EA4D0000}"/>
    <cellStyle name="Normal 2 2 2 4 2 12 4 2" xfId="19947" xr:uid="{00000000-0005-0000-0000-0000EB4D0000}"/>
    <cellStyle name="Normal 2 2 2 4 2 12 4 3" xfId="19948" xr:uid="{00000000-0005-0000-0000-0000EC4D0000}"/>
    <cellStyle name="Normal 2 2 2 4 2 12 4 4" xfId="19949" xr:uid="{00000000-0005-0000-0000-0000ED4D0000}"/>
    <cellStyle name="Normal 2 2 2 4 2 12 4 5" xfId="19950" xr:uid="{00000000-0005-0000-0000-0000EE4D0000}"/>
    <cellStyle name="Normal 2 2 2 4 2 12 4 6" xfId="19951" xr:uid="{00000000-0005-0000-0000-0000EF4D0000}"/>
    <cellStyle name="Normal 2 2 2 4 2 12 4 7" xfId="19952" xr:uid="{00000000-0005-0000-0000-0000F04D0000}"/>
    <cellStyle name="Normal 2 2 2 4 2 12 4 8" xfId="19953" xr:uid="{00000000-0005-0000-0000-0000F14D0000}"/>
    <cellStyle name="Normal 2 2 2 4 2 12 4 9" xfId="19954" xr:uid="{00000000-0005-0000-0000-0000F24D0000}"/>
    <cellStyle name="Normal 2 2 2 4 2 12 5" xfId="19955" xr:uid="{00000000-0005-0000-0000-0000F34D0000}"/>
    <cellStyle name="Normal 2 2 2 4 2 12 5 10" xfId="19956" xr:uid="{00000000-0005-0000-0000-0000F44D0000}"/>
    <cellStyle name="Normal 2 2 2 4 2 12 5 2" xfId="19957" xr:uid="{00000000-0005-0000-0000-0000F54D0000}"/>
    <cellStyle name="Normal 2 2 2 4 2 12 5 3" xfId="19958" xr:uid="{00000000-0005-0000-0000-0000F64D0000}"/>
    <cellStyle name="Normal 2 2 2 4 2 12 5 4" xfId="19959" xr:uid="{00000000-0005-0000-0000-0000F74D0000}"/>
    <cellStyle name="Normal 2 2 2 4 2 12 5 5" xfId="19960" xr:uid="{00000000-0005-0000-0000-0000F84D0000}"/>
    <cellStyle name="Normal 2 2 2 4 2 12 5 6" xfId="19961" xr:uid="{00000000-0005-0000-0000-0000F94D0000}"/>
    <cellStyle name="Normal 2 2 2 4 2 12 5 7" xfId="19962" xr:uid="{00000000-0005-0000-0000-0000FA4D0000}"/>
    <cellStyle name="Normal 2 2 2 4 2 12 5 8" xfId="19963" xr:uid="{00000000-0005-0000-0000-0000FB4D0000}"/>
    <cellStyle name="Normal 2 2 2 4 2 12 5 9" xfId="19964" xr:uid="{00000000-0005-0000-0000-0000FC4D0000}"/>
    <cellStyle name="Normal 2 2 2 4 2 12 6" xfId="19965" xr:uid="{00000000-0005-0000-0000-0000FD4D0000}"/>
    <cellStyle name="Normal 2 2 2 4 2 12 7" xfId="19966" xr:uid="{00000000-0005-0000-0000-0000FE4D0000}"/>
    <cellStyle name="Normal 2 2 2 4 2 12 8" xfId="19967" xr:uid="{00000000-0005-0000-0000-0000FF4D0000}"/>
    <cellStyle name="Normal 2 2 2 4 2 12 9" xfId="19968" xr:uid="{00000000-0005-0000-0000-0000004E0000}"/>
    <cellStyle name="Normal 2 2 2 4 2 13" xfId="19969" xr:uid="{00000000-0005-0000-0000-0000014E0000}"/>
    <cellStyle name="Normal 2 2 2 4 2 13 10" xfId="19970" xr:uid="{00000000-0005-0000-0000-0000024E0000}"/>
    <cellStyle name="Normal 2 2 2 4 2 13 11" xfId="19971" xr:uid="{00000000-0005-0000-0000-0000034E0000}"/>
    <cellStyle name="Normal 2 2 2 4 2 13 12" xfId="19972" xr:uid="{00000000-0005-0000-0000-0000044E0000}"/>
    <cellStyle name="Normal 2 2 2 4 2 13 13" xfId="19973" xr:uid="{00000000-0005-0000-0000-0000054E0000}"/>
    <cellStyle name="Normal 2 2 2 4 2 13 14" xfId="19974" xr:uid="{00000000-0005-0000-0000-0000064E0000}"/>
    <cellStyle name="Normal 2 2 2 4 2 13 2" xfId="19975" xr:uid="{00000000-0005-0000-0000-0000074E0000}"/>
    <cellStyle name="Normal 2 2 2 4 2 13 2 10" xfId="19976" xr:uid="{00000000-0005-0000-0000-0000084E0000}"/>
    <cellStyle name="Normal 2 2 2 4 2 13 2 2" xfId="19977" xr:uid="{00000000-0005-0000-0000-0000094E0000}"/>
    <cellStyle name="Normal 2 2 2 4 2 13 2 3" xfId="19978" xr:uid="{00000000-0005-0000-0000-00000A4E0000}"/>
    <cellStyle name="Normal 2 2 2 4 2 13 2 4" xfId="19979" xr:uid="{00000000-0005-0000-0000-00000B4E0000}"/>
    <cellStyle name="Normal 2 2 2 4 2 13 2 5" xfId="19980" xr:uid="{00000000-0005-0000-0000-00000C4E0000}"/>
    <cellStyle name="Normal 2 2 2 4 2 13 2 6" xfId="19981" xr:uid="{00000000-0005-0000-0000-00000D4E0000}"/>
    <cellStyle name="Normal 2 2 2 4 2 13 2 7" xfId="19982" xr:uid="{00000000-0005-0000-0000-00000E4E0000}"/>
    <cellStyle name="Normal 2 2 2 4 2 13 2 8" xfId="19983" xr:uid="{00000000-0005-0000-0000-00000F4E0000}"/>
    <cellStyle name="Normal 2 2 2 4 2 13 2 9" xfId="19984" xr:uid="{00000000-0005-0000-0000-0000104E0000}"/>
    <cellStyle name="Normal 2 2 2 4 2 13 3" xfId="19985" xr:uid="{00000000-0005-0000-0000-0000114E0000}"/>
    <cellStyle name="Normal 2 2 2 4 2 13 3 10" xfId="19986" xr:uid="{00000000-0005-0000-0000-0000124E0000}"/>
    <cellStyle name="Normal 2 2 2 4 2 13 3 2" xfId="19987" xr:uid="{00000000-0005-0000-0000-0000134E0000}"/>
    <cellStyle name="Normal 2 2 2 4 2 13 3 3" xfId="19988" xr:uid="{00000000-0005-0000-0000-0000144E0000}"/>
    <cellStyle name="Normal 2 2 2 4 2 13 3 4" xfId="19989" xr:uid="{00000000-0005-0000-0000-0000154E0000}"/>
    <cellStyle name="Normal 2 2 2 4 2 13 3 5" xfId="19990" xr:uid="{00000000-0005-0000-0000-0000164E0000}"/>
    <cellStyle name="Normal 2 2 2 4 2 13 3 6" xfId="19991" xr:uid="{00000000-0005-0000-0000-0000174E0000}"/>
    <cellStyle name="Normal 2 2 2 4 2 13 3 7" xfId="19992" xr:uid="{00000000-0005-0000-0000-0000184E0000}"/>
    <cellStyle name="Normal 2 2 2 4 2 13 3 8" xfId="19993" xr:uid="{00000000-0005-0000-0000-0000194E0000}"/>
    <cellStyle name="Normal 2 2 2 4 2 13 3 9" xfId="19994" xr:uid="{00000000-0005-0000-0000-00001A4E0000}"/>
    <cellStyle name="Normal 2 2 2 4 2 13 4" xfId="19995" xr:uid="{00000000-0005-0000-0000-00001B4E0000}"/>
    <cellStyle name="Normal 2 2 2 4 2 13 4 10" xfId="19996" xr:uid="{00000000-0005-0000-0000-00001C4E0000}"/>
    <cellStyle name="Normal 2 2 2 4 2 13 4 2" xfId="19997" xr:uid="{00000000-0005-0000-0000-00001D4E0000}"/>
    <cellStyle name="Normal 2 2 2 4 2 13 4 3" xfId="19998" xr:uid="{00000000-0005-0000-0000-00001E4E0000}"/>
    <cellStyle name="Normal 2 2 2 4 2 13 4 4" xfId="19999" xr:uid="{00000000-0005-0000-0000-00001F4E0000}"/>
    <cellStyle name="Normal 2 2 2 4 2 13 4 5" xfId="20000" xr:uid="{00000000-0005-0000-0000-0000204E0000}"/>
    <cellStyle name="Normal 2 2 2 4 2 13 4 6" xfId="20001" xr:uid="{00000000-0005-0000-0000-0000214E0000}"/>
    <cellStyle name="Normal 2 2 2 4 2 13 4 7" xfId="20002" xr:uid="{00000000-0005-0000-0000-0000224E0000}"/>
    <cellStyle name="Normal 2 2 2 4 2 13 4 8" xfId="20003" xr:uid="{00000000-0005-0000-0000-0000234E0000}"/>
    <cellStyle name="Normal 2 2 2 4 2 13 4 9" xfId="20004" xr:uid="{00000000-0005-0000-0000-0000244E0000}"/>
    <cellStyle name="Normal 2 2 2 4 2 13 5" xfId="20005" xr:uid="{00000000-0005-0000-0000-0000254E0000}"/>
    <cellStyle name="Normal 2 2 2 4 2 13 5 10" xfId="20006" xr:uid="{00000000-0005-0000-0000-0000264E0000}"/>
    <cellStyle name="Normal 2 2 2 4 2 13 5 2" xfId="20007" xr:uid="{00000000-0005-0000-0000-0000274E0000}"/>
    <cellStyle name="Normal 2 2 2 4 2 13 5 3" xfId="20008" xr:uid="{00000000-0005-0000-0000-0000284E0000}"/>
    <cellStyle name="Normal 2 2 2 4 2 13 5 4" xfId="20009" xr:uid="{00000000-0005-0000-0000-0000294E0000}"/>
    <cellStyle name="Normal 2 2 2 4 2 13 5 5" xfId="20010" xr:uid="{00000000-0005-0000-0000-00002A4E0000}"/>
    <cellStyle name="Normal 2 2 2 4 2 13 5 6" xfId="20011" xr:uid="{00000000-0005-0000-0000-00002B4E0000}"/>
    <cellStyle name="Normal 2 2 2 4 2 13 5 7" xfId="20012" xr:uid="{00000000-0005-0000-0000-00002C4E0000}"/>
    <cellStyle name="Normal 2 2 2 4 2 13 5 8" xfId="20013" xr:uid="{00000000-0005-0000-0000-00002D4E0000}"/>
    <cellStyle name="Normal 2 2 2 4 2 13 5 9" xfId="20014" xr:uid="{00000000-0005-0000-0000-00002E4E0000}"/>
    <cellStyle name="Normal 2 2 2 4 2 13 6" xfId="20015" xr:uid="{00000000-0005-0000-0000-00002F4E0000}"/>
    <cellStyle name="Normal 2 2 2 4 2 13 7" xfId="20016" xr:uid="{00000000-0005-0000-0000-0000304E0000}"/>
    <cellStyle name="Normal 2 2 2 4 2 13 8" xfId="20017" xr:uid="{00000000-0005-0000-0000-0000314E0000}"/>
    <cellStyle name="Normal 2 2 2 4 2 13 9" xfId="20018" xr:uid="{00000000-0005-0000-0000-0000324E0000}"/>
    <cellStyle name="Normal 2 2 2 4 2 14" xfId="20019" xr:uid="{00000000-0005-0000-0000-0000334E0000}"/>
    <cellStyle name="Normal 2 2 2 4 2 14 10" xfId="20020" xr:uid="{00000000-0005-0000-0000-0000344E0000}"/>
    <cellStyle name="Normal 2 2 2 4 2 14 11" xfId="20021" xr:uid="{00000000-0005-0000-0000-0000354E0000}"/>
    <cellStyle name="Normal 2 2 2 4 2 14 12" xfId="20022" xr:uid="{00000000-0005-0000-0000-0000364E0000}"/>
    <cellStyle name="Normal 2 2 2 4 2 14 13" xfId="20023" xr:uid="{00000000-0005-0000-0000-0000374E0000}"/>
    <cellStyle name="Normal 2 2 2 4 2 14 14" xfId="20024" xr:uid="{00000000-0005-0000-0000-0000384E0000}"/>
    <cellStyle name="Normal 2 2 2 4 2 14 2" xfId="20025" xr:uid="{00000000-0005-0000-0000-0000394E0000}"/>
    <cellStyle name="Normal 2 2 2 4 2 14 2 10" xfId="20026" xr:uid="{00000000-0005-0000-0000-00003A4E0000}"/>
    <cellStyle name="Normal 2 2 2 4 2 14 2 2" xfId="20027" xr:uid="{00000000-0005-0000-0000-00003B4E0000}"/>
    <cellStyle name="Normal 2 2 2 4 2 14 2 3" xfId="20028" xr:uid="{00000000-0005-0000-0000-00003C4E0000}"/>
    <cellStyle name="Normal 2 2 2 4 2 14 2 4" xfId="20029" xr:uid="{00000000-0005-0000-0000-00003D4E0000}"/>
    <cellStyle name="Normal 2 2 2 4 2 14 2 5" xfId="20030" xr:uid="{00000000-0005-0000-0000-00003E4E0000}"/>
    <cellStyle name="Normal 2 2 2 4 2 14 2 6" xfId="20031" xr:uid="{00000000-0005-0000-0000-00003F4E0000}"/>
    <cellStyle name="Normal 2 2 2 4 2 14 2 7" xfId="20032" xr:uid="{00000000-0005-0000-0000-0000404E0000}"/>
    <cellStyle name="Normal 2 2 2 4 2 14 2 8" xfId="20033" xr:uid="{00000000-0005-0000-0000-0000414E0000}"/>
    <cellStyle name="Normal 2 2 2 4 2 14 2 9" xfId="20034" xr:uid="{00000000-0005-0000-0000-0000424E0000}"/>
    <cellStyle name="Normal 2 2 2 4 2 14 3" xfId="20035" xr:uid="{00000000-0005-0000-0000-0000434E0000}"/>
    <cellStyle name="Normal 2 2 2 4 2 14 3 10" xfId="20036" xr:uid="{00000000-0005-0000-0000-0000444E0000}"/>
    <cellStyle name="Normal 2 2 2 4 2 14 3 2" xfId="20037" xr:uid="{00000000-0005-0000-0000-0000454E0000}"/>
    <cellStyle name="Normal 2 2 2 4 2 14 3 3" xfId="20038" xr:uid="{00000000-0005-0000-0000-0000464E0000}"/>
    <cellStyle name="Normal 2 2 2 4 2 14 3 4" xfId="20039" xr:uid="{00000000-0005-0000-0000-0000474E0000}"/>
    <cellStyle name="Normal 2 2 2 4 2 14 3 5" xfId="20040" xr:uid="{00000000-0005-0000-0000-0000484E0000}"/>
    <cellStyle name="Normal 2 2 2 4 2 14 3 6" xfId="20041" xr:uid="{00000000-0005-0000-0000-0000494E0000}"/>
    <cellStyle name="Normal 2 2 2 4 2 14 3 7" xfId="20042" xr:uid="{00000000-0005-0000-0000-00004A4E0000}"/>
    <cellStyle name="Normal 2 2 2 4 2 14 3 8" xfId="20043" xr:uid="{00000000-0005-0000-0000-00004B4E0000}"/>
    <cellStyle name="Normal 2 2 2 4 2 14 3 9" xfId="20044" xr:uid="{00000000-0005-0000-0000-00004C4E0000}"/>
    <cellStyle name="Normal 2 2 2 4 2 14 4" xfId="20045" xr:uid="{00000000-0005-0000-0000-00004D4E0000}"/>
    <cellStyle name="Normal 2 2 2 4 2 14 4 10" xfId="20046" xr:uid="{00000000-0005-0000-0000-00004E4E0000}"/>
    <cellStyle name="Normal 2 2 2 4 2 14 4 2" xfId="20047" xr:uid="{00000000-0005-0000-0000-00004F4E0000}"/>
    <cellStyle name="Normal 2 2 2 4 2 14 4 3" xfId="20048" xr:uid="{00000000-0005-0000-0000-0000504E0000}"/>
    <cellStyle name="Normal 2 2 2 4 2 14 4 4" xfId="20049" xr:uid="{00000000-0005-0000-0000-0000514E0000}"/>
    <cellStyle name="Normal 2 2 2 4 2 14 4 5" xfId="20050" xr:uid="{00000000-0005-0000-0000-0000524E0000}"/>
    <cellStyle name="Normal 2 2 2 4 2 14 4 6" xfId="20051" xr:uid="{00000000-0005-0000-0000-0000534E0000}"/>
    <cellStyle name="Normal 2 2 2 4 2 14 4 7" xfId="20052" xr:uid="{00000000-0005-0000-0000-0000544E0000}"/>
    <cellStyle name="Normal 2 2 2 4 2 14 4 8" xfId="20053" xr:uid="{00000000-0005-0000-0000-0000554E0000}"/>
    <cellStyle name="Normal 2 2 2 4 2 14 4 9" xfId="20054" xr:uid="{00000000-0005-0000-0000-0000564E0000}"/>
    <cellStyle name="Normal 2 2 2 4 2 14 5" xfId="20055" xr:uid="{00000000-0005-0000-0000-0000574E0000}"/>
    <cellStyle name="Normal 2 2 2 4 2 14 5 10" xfId="20056" xr:uid="{00000000-0005-0000-0000-0000584E0000}"/>
    <cellStyle name="Normal 2 2 2 4 2 14 5 2" xfId="20057" xr:uid="{00000000-0005-0000-0000-0000594E0000}"/>
    <cellStyle name="Normal 2 2 2 4 2 14 5 3" xfId="20058" xr:uid="{00000000-0005-0000-0000-00005A4E0000}"/>
    <cellStyle name="Normal 2 2 2 4 2 14 5 4" xfId="20059" xr:uid="{00000000-0005-0000-0000-00005B4E0000}"/>
    <cellStyle name="Normal 2 2 2 4 2 14 5 5" xfId="20060" xr:uid="{00000000-0005-0000-0000-00005C4E0000}"/>
    <cellStyle name="Normal 2 2 2 4 2 14 5 6" xfId="20061" xr:uid="{00000000-0005-0000-0000-00005D4E0000}"/>
    <cellStyle name="Normal 2 2 2 4 2 14 5 7" xfId="20062" xr:uid="{00000000-0005-0000-0000-00005E4E0000}"/>
    <cellStyle name="Normal 2 2 2 4 2 14 5 8" xfId="20063" xr:uid="{00000000-0005-0000-0000-00005F4E0000}"/>
    <cellStyle name="Normal 2 2 2 4 2 14 5 9" xfId="20064" xr:uid="{00000000-0005-0000-0000-0000604E0000}"/>
    <cellStyle name="Normal 2 2 2 4 2 14 6" xfId="20065" xr:uid="{00000000-0005-0000-0000-0000614E0000}"/>
    <cellStyle name="Normal 2 2 2 4 2 14 7" xfId="20066" xr:uid="{00000000-0005-0000-0000-0000624E0000}"/>
    <cellStyle name="Normal 2 2 2 4 2 14 8" xfId="20067" xr:uid="{00000000-0005-0000-0000-0000634E0000}"/>
    <cellStyle name="Normal 2 2 2 4 2 14 9" xfId="20068" xr:uid="{00000000-0005-0000-0000-0000644E0000}"/>
    <cellStyle name="Normal 2 2 2 4 2 15" xfId="20069" xr:uid="{00000000-0005-0000-0000-0000654E0000}"/>
    <cellStyle name="Normal 2 2 2 4 2 15 10" xfId="20070" xr:uid="{00000000-0005-0000-0000-0000664E0000}"/>
    <cellStyle name="Normal 2 2 2 4 2 15 11" xfId="20071" xr:uid="{00000000-0005-0000-0000-0000674E0000}"/>
    <cellStyle name="Normal 2 2 2 4 2 15 12" xfId="20072" xr:uid="{00000000-0005-0000-0000-0000684E0000}"/>
    <cellStyle name="Normal 2 2 2 4 2 15 13" xfId="20073" xr:uid="{00000000-0005-0000-0000-0000694E0000}"/>
    <cellStyle name="Normal 2 2 2 4 2 15 14" xfId="20074" xr:uid="{00000000-0005-0000-0000-00006A4E0000}"/>
    <cellStyle name="Normal 2 2 2 4 2 15 2" xfId="20075" xr:uid="{00000000-0005-0000-0000-00006B4E0000}"/>
    <cellStyle name="Normal 2 2 2 4 2 15 2 10" xfId="20076" xr:uid="{00000000-0005-0000-0000-00006C4E0000}"/>
    <cellStyle name="Normal 2 2 2 4 2 15 2 2" xfId="20077" xr:uid="{00000000-0005-0000-0000-00006D4E0000}"/>
    <cellStyle name="Normal 2 2 2 4 2 15 2 3" xfId="20078" xr:uid="{00000000-0005-0000-0000-00006E4E0000}"/>
    <cellStyle name="Normal 2 2 2 4 2 15 2 4" xfId="20079" xr:uid="{00000000-0005-0000-0000-00006F4E0000}"/>
    <cellStyle name="Normal 2 2 2 4 2 15 2 5" xfId="20080" xr:uid="{00000000-0005-0000-0000-0000704E0000}"/>
    <cellStyle name="Normal 2 2 2 4 2 15 2 6" xfId="20081" xr:uid="{00000000-0005-0000-0000-0000714E0000}"/>
    <cellStyle name="Normal 2 2 2 4 2 15 2 7" xfId="20082" xr:uid="{00000000-0005-0000-0000-0000724E0000}"/>
    <cellStyle name="Normal 2 2 2 4 2 15 2 8" xfId="20083" xr:uid="{00000000-0005-0000-0000-0000734E0000}"/>
    <cellStyle name="Normal 2 2 2 4 2 15 2 9" xfId="20084" xr:uid="{00000000-0005-0000-0000-0000744E0000}"/>
    <cellStyle name="Normal 2 2 2 4 2 15 3" xfId="20085" xr:uid="{00000000-0005-0000-0000-0000754E0000}"/>
    <cellStyle name="Normal 2 2 2 4 2 15 3 10" xfId="20086" xr:uid="{00000000-0005-0000-0000-0000764E0000}"/>
    <cellStyle name="Normal 2 2 2 4 2 15 3 2" xfId="20087" xr:uid="{00000000-0005-0000-0000-0000774E0000}"/>
    <cellStyle name="Normal 2 2 2 4 2 15 3 3" xfId="20088" xr:uid="{00000000-0005-0000-0000-0000784E0000}"/>
    <cellStyle name="Normal 2 2 2 4 2 15 3 4" xfId="20089" xr:uid="{00000000-0005-0000-0000-0000794E0000}"/>
    <cellStyle name="Normal 2 2 2 4 2 15 3 5" xfId="20090" xr:uid="{00000000-0005-0000-0000-00007A4E0000}"/>
    <cellStyle name="Normal 2 2 2 4 2 15 3 6" xfId="20091" xr:uid="{00000000-0005-0000-0000-00007B4E0000}"/>
    <cellStyle name="Normal 2 2 2 4 2 15 3 7" xfId="20092" xr:uid="{00000000-0005-0000-0000-00007C4E0000}"/>
    <cellStyle name="Normal 2 2 2 4 2 15 3 8" xfId="20093" xr:uid="{00000000-0005-0000-0000-00007D4E0000}"/>
    <cellStyle name="Normal 2 2 2 4 2 15 3 9" xfId="20094" xr:uid="{00000000-0005-0000-0000-00007E4E0000}"/>
    <cellStyle name="Normal 2 2 2 4 2 15 4" xfId="20095" xr:uid="{00000000-0005-0000-0000-00007F4E0000}"/>
    <cellStyle name="Normal 2 2 2 4 2 15 4 10" xfId="20096" xr:uid="{00000000-0005-0000-0000-0000804E0000}"/>
    <cellStyle name="Normal 2 2 2 4 2 15 4 2" xfId="20097" xr:uid="{00000000-0005-0000-0000-0000814E0000}"/>
    <cellStyle name="Normal 2 2 2 4 2 15 4 3" xfId="20098" xr:uid="{00000000-0005-0000-0000-0000824E0000}"/>
    <cellStyle name="Normal 2 2 2 4 2 15 4 4" xfId="20099" xr:uid="{00000000-0005-0000-0000-0000834E0000}"/>
    <cellStyle name="Normal 2 2 2 4 2 15 4 5" xfId="20100" xr:uid="{00000000-0005-0000-0000-0000844E0000}"/>
    <cellStyle name="Normal 2 2 2 4 2 15 4 6" xfId="20101" xr:uid="{00000000-0005-0000-0000-0000854E0000}"/>
    <cellStyle name="Normal 2 2 2 4 2 15 4 7" xfId="20102" xr:uid="{00000000-0005-0000-0000-0000864E0000}"/>
    <cellStyle name="Normal 2 2 2 4 2 15 4 8" xfId="20103" xr:uid="{00000000-0005-0000-0000-0000874E0000}"/>
    <cellStyle name="Normal 2 2 2 4 2 15 4 9" xfId="20104" xr:uid="{00000000-0005-0000-0000-0000884E0000}"/>
    <cellStyle name="Normal 2 2 2 4 2 15 5" xfId="20105" xr:uid="{00000000-0005-0000-0000-0000894E0000}"/>
    <cellStyle name="Normal 2 2 2 4 2 15 5 10" xfId="20106" xr:uid="{00000000-0005-0000-0000-00008A4E0000}"/>
    <cellStyle name="Normal 2 2 2 4 2 15 5 2" xfId="20107" xr:uid="{00000000-0005-0000-0000-00008B4E0000}"/>
    <cellStyle name="Normal 2 2 2 4 2 15 5 3" xfId="20108" xr:uid="{00000000-0005-0000-0000-00008C4E0000}"/>
    <cellStyle name="Normal 2 2 2 4 2 15 5 4" xfId="20109" xr:uid="{00000000-0005-0000-0000-00008D4E0000}"/>
    <cellStyle name="Normal 2 2 2 4 2 15 5 5" xfId="20110" xr:uid="{00000000-0005-0000-0000-00008E4E0000}"/>
    <cellStyle name="Normal 2 2 2 4 2 15 5 6" xfId="20111" xr:uid="{00000000-0005-0000-0000-00008F4E0000}"/>
    <cellStyle name="Normal 2 2 2 4 2 15 5 7" xfId="20112" xr:uid="{00000000-0005-0000-0000-0000904E0000}"/>
    <cellStyle name="Normal 2 2 2 4 2 15 5 8" xfId="20113" xr:uid="{00000000-0005-0000-0000-0000914E0000}"/>
    <cellStyle name="Normal 2 2 2 4 2 15 5 9" xfId="20114" xr:uid="{00000000-0005-0000-0000-0000924E0000}"/>
    <cellStyle name="Normal 2 2 2 4 2 15 6" xfId="20115" xr:uid="{00000000-0005-0000-0000-0000934E0000}"/>
    <cellStyle name="Normal 2 2 2 4 2 15 7" xfId="20116" xr:uid="{00000000-0005-0000-0000-0000944E0000}"/>
    <cellStyle name="Normal 2 2 2 4 2 15 8" xfId="20117" xr:uid="{00000000-0005-0000-0000-0000954E0000}"/>
    <cellStyle name="Normal 2 2 2 4 2 15 9" xfId="20118" xr:uid="{00000000-0005-0000-0000-0000964E0000}"/>
    <cellStyle name="Normal 2 2 2 4 2 16" xfId="20119" xr:uid="{00000000-0005-0000-0000-0000974E0000}"/>
    <cellStyle name="Normal 2 2 2 4 2 16 10" xfId="20120" xr:uid="{00000000-0005-0000-0000-0000984E0000}"/>
    <cellStyle name="Normal 2 2 2 4 2 16 11" xfId="20121" xr:uid="{00000000-0005-0000-0000-0000994E0000}"/>
    <cellStyle name="Normal 2 2 2 4 2 16 12" xfId="20122" xr:uid="{00000000-0005-0000-0000-00009A4E0000}"/>
    <cellStyle name="Normal 2 2 2 4 2 16 13" xfId="20123" xr:uid="{00000000-0005-0000-0000-00009B4E0000}"/>
    <cellStyle name="Normal 2 2 2 4 2 16 14" xfId="20124" xr:uid="{00000000-0005-0000-0000-00009C4E0000}"/>
    <cellStyle name="Normal 2 2 2 4 2 16 2" xfId="20125" xr:uid="{00000000-0005-0000-0000-00009D4E0000}"/>
    <cellStyle name="Normal 2 2 2 4 2 16 2 10" xfId="20126" xr:uid="{00000000-0005-0000-0000-00009E4E0000}"/>
    <cellStyle name="Normal 2 2 2 4 2 16 2 2" xfId="20127" xr:uid="{00000000-0005-0000-0000-00009F4E0000}"/>
    <cellStyle name="Normal 2 2 2 4 2 16 2 3" xfId="20128" xr:uid="{00000000-0005-0000-0000-0000A04E0000}"/>
    <cellStyle name="Normal 2 2 2 4 2 16 2 4" xfId="20129" xr:uid="{00000000-0005-0000-0000-0000A14E0000}"/>
    <cellStyle name="Normal 2 2 2 4 2 16 2 5" xfId="20130" xr:uid="{00000000-0005-0000-0000-0000A24E0000}"/>
    <cellStyle name="Normal 2 2 2 4 2 16 2 6" xfId="20131" xr:uid="{00000000-0005-0000-0000-0000A34E0000}"/>
    <cellStyle name="Normal 2 2 2 4 2 16 2 7" xfId="20132" xr:uid="{00000000-0005-0000-0000-0000A44E0000}"/>
    <cellStyle name="Normal 2 2 2 4 2 16 2 8" xfId="20133" xr:uid="{00000000-0005-0000-0000-0000A54E0000}"/>
    <cellStyle name="Normal 2 2 2 4 2 16 2 9" xfId="20134" xr:uid="{00000000-0005-0000-0000-0000A64E0000}"/>
    <cellStyle name="Normal 2 2 2 4 2 16 3" xfId="20135" xr:uid="{00000000-0005-0000-0000-0000A74E0000}"/>
    <cellStyle name="Normal 2 2 2 4 2 16 3 10" xfId="20136" xr:uid="{00000000-0005-0000-0000-0000A84E0000}"/>
    <cellStyle name="Normal 2 2 2 4 2 16 3 2" xfId="20137" xr:uid="{00000000-0005-0000-0000-0000A94E0000}"/>
    <cellStyle name="Normal 2 2 2 4 2 16 3 3" xfId="20138" xr:uid="{00000000-0005-0000-0000-0000AA4E0000}"/>
    <cellStyle name="Normal 2 2 2 4 2 16 3 4" xfId="20139" xr:uid="{00000000-0005-0000-0000-0000AB4E0000}"/>
    <cellStyle name="Normal 2 2 2 4 2 16 3 5" xfId="20140" xr:uid="{00000000-0005-0000-0000-0000AC4E0000}"/>
    <cellStyle name="Normal 2 2 2 4 2 16 3 6" xfId="20141" xr:uid="{00000000-0005-0000-0000-0000AD4E0000}"/>
    <cellStyle name="Normal 2 2 2 4 2 16 3 7" xfId="20142" xr:uid="{00000000-0005-0000-0000-0000AE4E0000}"/>
    <cellStyle name="Normal 2 2 2 4 2 16 3 8" xfId="20143" xr:uid="{00000000-0005-0000-0000-0000AF4E0000}"/>
    <cellStyle name="Normal 2 2 2 4 2 16 3 9" xfId="20144" xr:uid="{00000000-0005-0000-0000-0000B04E0000}"/>
    <cellStyle name="Normal 2 2 2 4 2 16 4" xfId="20145" xr:uid="{00000000-0005-0000-0000-0000B14E0000}"/>
    <cellStyle name="Normal 2 2 2 4 2 16 4 10" xfId="20146" xr:uid="{00000000-0005-0000-0000-0000B24E0000}"/>
    <cellStyle name="Normal 2 2 2 4 2 16 4 2" xfId="20147" xr:uid="{00000000-0005-0000-0000-0000B34E0000}"/>
    <cellStyle name="Normal 2 2 2 4 2 16 4 3" xfId="20148" xr:uid="{00000000-0005-0000-0000-0000B44E0000}"/>
    <cellStyle name="Normal 2 2 2 4 2 16 4 4" xfId="20149" xr:uid="{00000000-0005-0000-0000-0000B54E0000}"/>
    <cellStyle name="Normal 2 2 2 4 2 16 4 5" xfId="20150" xr:uid="{00000000-0005-0000-0000-0000B64E0000}"/>
    <cellStyle name="Normal 2 2 2 4 2 16 4 6" xfId="20151" xr:uid="{00000000-0005-0000-0000-0000B74E0000}"/>
    <cellStyle name="Normal 2 2 2 4 2 16 4 7" xfId="20152" xr:uid="{00000000-0005-0000-0000-0000B84E0000}"/>
    <cellStyle name="Normal 2 2 2 4 2 16 4 8" xfId="20153" xr:uid="{00000000-0005-0000-0000-0000B94E0000}"/>
    <cellStyle name="Normal 2 2 2 4 2 16 4 9" xfId="20154" xr:uid="{00000000-0005-0000-0000-0000BA4E0000}"/>
    <cellStyle name="Normal 2 2 2 4 2 16 5" xfId="20155" xr:uid="{00000000-0005-0000-0000-0000BB4E0000}"/>
    <cellStyle name="Normal 2 2 2 4 2 16 5 10" xfId="20156" xr:uid="{00000000-0005-0000-0000-0000BC4E0000}"/>
    <cellStyle name="Normal 2 2 2 4 2 16 5 2" xfId="20157" xr:uid="{00000000-0005-0000-0000-0000BD4E0000}"/>
    <cellStyle name="Normal 2 2 2 4 2 16 5 3" xfId="20158" xr:uid="{00000000-0005-0000-0000-0000BE4E0000}"/>
    <cellStyle name="Normal 2 2 2 4 2 16 5 4" xfId="20159" xr:uid="{00000000-0005-0000-0000-0000BF4E0000}"/>
    <cellStyle name="Normal 2 2 2 4 2 16 5 5" xfId="20160" xr:uid="{00000000-0005-0000-0000-0000C04E0000}"/>
    <cellStyle name="Normal 2 2 2 4 2 16 5 6" xfId="20161" xr:uid="{00000000-0005-0000-0000-0000C14E0000}"/>
    <cellStyle name="Normal 2 2 2 4 2 16 5 7" xfId="20162" xr:uid="{00000000-0005-0000-0000-0000C24E0000}"/>
    <cellStyle name="Normal 2 2 2 4 2 16 5 8" xfId="20163" xr:uid="{00000000-0005-0000-0000-0000C34E0000}"/>
    <cellStyle name="Normal 2 2 2 4 2 16 5 9" xfId="20164" xr:uid="{00000000-0005-0000-0000-0000C44E0000}"/>
    <cellStyle name="Normal 2 2 2 4 2 16 6" xfId="20165" xr:uid="{00000000-0005-0000-0000-0000C54E0000}"/>
    <cellStyle name="Normal 2 2 2 4 2 16 7" xfId="20166" xr:uid="{00000000-0005-0000-0000-0000C64E0000}"/>
    <cellStyle name="Normal 2 2 2 4 2 16 8" xfId="20167" xr:uid="{00000000-0005-0000-0000-0000C74E0000}"/>
    <cellStyle name="Normal 2 2 2 4 2 16 9" xfId="20168" xr:uid="{00000000-0005-0000-0000-0000C84E0000}"/>
    <cellStyle name="Normal 2 2 2 4 2 17" xfId="20169" xr:uid="{00000000-0005-0000-0000-0000C94E0000}"/>
    <cellStyle name="Normal 2 2 2 4 2 17 10" xfId="20170" xr:uid="{00000000-0005-0000-0000-0000CA4E0000}"/>
    <cellStyle name="Normal 2 2 2 4 2 17 11" xfId="20171" xr:uid="{00000000-0005-0000-0000-0000CB4E0000}"/>
    <cellStyle name="Normal 2 2 2 4 2 17 12" xfId="20172" xr:uid="{00000000-0005-0000-0000-0000CC4E0000}"/>
    <cellStyle name="Normal 2 2 2 4 2 17 13" xfId="20173" xr:uid="{00000000-0005-0000-0000-0000CD4E0000}"/>
    <cellStyle name="Normal 2 2 2 4 2 17 14" xfId="20174" xr:uid="{00000000-0005-0000-0000-0000CE4E0000}"/>
    <cellStyle name="Normal 2 2 2 4 2 17 2" xfId="20175" xr:uid="{00000000-0005-0000-0000-0000CF4E0000}"/>
    <cellStyle name="Normal 2 2 2 4 2 17 2 10" xfId="20176" xr:uid="{00000000-0005-0000-0000-0000D04E0000}"/>
    <cellStyle name="Normal 2 2 2 4 2 17 2 2" xfId="20177" xr:uid="{00000000-0005-0000-0000-0000D14E0000}"/>
    <cellStyle name="Normal 2 2 2 4 2 17 2 3" xfId="20178" xr:uid="{00000000-0005-0000-0000-0000D24E0000}"/>
    <cellStyle name="Normal 2 2 2 4 2 17 2 4" xfId="20179" xr:uid="{00000000-0005-0000-0000-0000D34E0000}"/>
    <cellStyle name="Normal 2 2 2 4 2 17 2 5" xfId="20180" xr:uid="{00000000-0005-0000-0000-0000D44E0000}"/>
    <cellStyle name="Normal 2 2 2 4 2 17 2 6" xfId="20181" xr:uid="{00000000-0005-0000-0000-0000D54E0000}"/>
    <cellStyle name="Normal 2 2 2 4 2 17 2 7" xfId="20182" xr:uid="{00000000-0005-0000-0000-0000D64E0000}"/>
    <cellStyle name="Normal 2 2 2 4 2 17 2 8" xfId="20183" xr:uid="{00000000-0005-0000-0000-0000D74E0000}"/>
    <cellStyle name="Normal 2 2 2 4 2 17 2 9" xfId="20184" xr:uid="{00000000-0005-0000-0000-0000D84E0000}"/>
    <cellStyle name="Normal 2 2 2 4 2 17 3" xfId="20185" xr:uid="{00000000-0005-0000-0000-0000D94E0000}"/>
    <cellStyle name="Normal 2 2 2 4 2 17 3 10" xfId="20186" xr:uid="{00000000-0005-0000-0000-0000DA4E0000}"/>
    <cellStyle name="Normal 2 2 2 4 2 17 3 2" xfId="20187" xr:uid="{00000000-0005-0000-0000-0000DB4E0000}"/>
    <cellStyle name="Normal 2 2 2 4 2 17 3 3" xfId="20188" xr:uid="{00000000-0005-0000-0000-0000DC4E0000}"/>
    <cellStyle name="Normal 2 2 2 4 2 17 3 4" xfId="20189" xr:uid="{00000000-0005-0000-0000-0000DD4E0000}"/>
    <cellStyle name="Normal 2 2 2 4 2 17 3 5" xfId="20190" xr:uid="{00000000-0005-0000-0000-0000DE4E0000}"/>
    <cellStyle name="Normal 2 2 2 4 2 17 3 6" xfId="20191" xr:uid="{00000000-0005-0000-0000-0000DF4E0000}"/>
    <cellStyle name="Normal 2 2 2 4 2 17 3 7" xfId="20192" xr:uid="{00000000-0005-0000-0000-0000E04E0000}"/>
    <cellStyle name="Normal 2 2 2 4 2 17 3 8" xfId="20193" xr:uid="{00000000-0005-0000-0000-0000E14E0000}"/>
    <cellStyle name="Normal 2 2 2 4 2 17 3 9" xfId="20194" xr:uid="{00000000-0005-0000-0000-0000E24E0000}"/>
    <cellStyle name="Normal 2 2 2 4 2 17 4" xfId="20195" xr:uid="{00000000-0005-0000-0000-0000E34E0000}"/>
    <cellStyle name="Normal 2 2 2 4 2 17 4 10" xfId="20196" xr:uid="{00000000-0005-0000-0000-0000E44E0000}"/>
    <cellStyle name="Normal 2 2 2 4 2 17 4 2" xfId="20197" xr:uid="{00000000-0005-0000-0000-0000E54E0000}"/>
    <cellStyle name="Normal 2 2 2 4 2 17 4 3" xfId="20198" xr:uid="{00000000-0005-0000-0000-0000E64E0000}"/>
    <cellStyle name="Normal 2 2 2 4 2 17 4 4" xfId="20199" xr:uid="{00000000-0005-0000-0000-0000E74E0000}"/>
    <cellStyle name="Normal 2 2 2 4 2 17 4 5" xfId="20200" xr:uid="{00000000-0005-0000-0000-0000E84E0000}"/>
    <cellStyle name="Normal 2 2 2 4 2 17 4 6" xfId="20201" xr:uid="{00000000-0005-0000-0000-0000E94E0000}"/>
    <cellStyle name="Normal 2 2 2 4 2 17 4 7" xfId="20202" xr:uid="{00000000-0005-0000-0000-0000EA4E0000}"/>
    <cellStyle name="Normal 2 2 2 4 2 17 4 8" xfId="20203" xr:uid="{00000000-0005-0000-0000-0000EB4E0000}"/>
    <cellStyle name="Normal 2 2 2 4 2 17 4 9" xfId="20204" xr:uid="{00000000-0005-0000-0000-0000EC4E0000}"/>
    <cellStyle name="Normal 2 2 2 4 2 17 5" xfId="20205" xr:uid="{00000000-0005-0000-0000-0000ED4E0000}"/>
    <cellStyle name="Normal 2 2 2 4 2 17 5 10" xfId="20206" xr:uid="{00000000-0005-0000-0000-0000EE4E0000}"/>
    <cellStyle name="Normal 2 2 2 4 2 17 5 2" xfId="20207" xr:uid="{00000000-0005-0000-0000-0000EF4E0000}"/>
    <cellStyle name="Normal 2 2 2 4 2 17 5 3" xfId="20208" xr:uid="{00000000-0005-0000-0000-0000F04E0000}"/>
    <cellStyle name="Normal 2 2 2 4 2 17 5 4" xfId="20209" xr:uid="{00000000-0005-0000-0000-0000F14E0000}"/>
    <cellStyle name="Normal 2 2 2 4 2 17 5 5" xfId="20210" xr:uid="{00000000-0005-0000-0000-0000F24E0000}"/>
    <cellStyle name="Normal 2 2 2 4 2 17 5 6" xfId="20211" xr:uid="{00000000-0005-0000-0000-0000F34E0000}"/>
    <cellStyle name="Normal 2 2 2 4 2 17 5 7" xfId="20212" xr:uid="{00000000-0005-0000-0000-0000F44E0000}"/>
    <cellStyle name="Normal 2 2 2 4 2 17 5 8" xfId="20213" xr:uid="{00000000-0005-0000-0000-0000F54E0000}"/>
    <cellStyle name="Normal 2 2 2 4 2 17 5 9" xfId="20214" xr:uid="{00000000-0005-0000-0000-0000F64E0000}"/>
    <cellStyle name="Normal 2 2 2 4 2 17 6" xfId="20215" xr:uid="{00000000-0005-0000-0000-0000F74E0000}"/>
    <cellStyle name="Normal 2 2 2 4 2 17 7" xfId="20216" xr:uid="{00000000-0005-0000-0000-0000F84E0000}"/>
    <cellStyle name="Normal 2 2 2 4 2 17 8" xfId="20217" xr:uid="{00000000-0005-0000-0000-0000F94E0000}"/>
    <cellStyle name="Normal 2 2 2 4 2 17 9" xfId="20218" xr:uid="{00000000-0005-0000-0000-0000FA4E0000}"/>
    <cellStyle name="Normal 2 2 2 4 2 18" xfId="20219" xr:uid="{00000000-0005-0000-0000-0000FB4E0000}"/>
    <cellStyle name="Normal 2 2 2 4 2 18 10" xfId="20220" xr:uid="{00000000-0005-0000-0000-0000FC4E0000}"/>
    <cellStyle name="Normal 2 2 2 4 2 18 11" xfId="20221" xr:uid="{00000000-0005-0000-0000-0000FD4E0000}"/>
    <cellStyle name="Normal 2 2 2 4 2 18 12" xfId="20222" xr:uid="{00000000-0005-0000-0000-0000FE4E0000}"/>
    <cellStyle name="Normal 2 2 2 4 2 18 13" xfId="20223" xr:uid="{00000000-0005-0000-0000-0000FF4E0000}"/>
    <cellStyle name="Normal 2 2 2 4 2 18 14" xfId="20224" xr:uid="{00000000-0005-0000-0000-0000004F0000}"/>
    <cellStyle name="Normal 2 2 2 4 2 18 2" xfId="20225" xr:uid="{00000000-0005-0000-0000-0000014F0000}"/>
    <cellStyle name="Normal 2 2 2 4 2 18 2 10" xfId="20226" xr:uid="{00000000-0005-0000-0000-0000024F0000}"/>
    <cellStyle name="Normal 2 2 2 4 2 18 2 2" xfId="20227" xr:uid="{00000000-0005-0000-0000-0000034F0000}"/>
    <cellStyle name="Normal 2 2 2 4 2 18 2 3" xfId="20228" xr:uid="{00000000-0005-0000-0000-0000044F0000}"/>
    <cellStyle name="Normal 2 2 2 4 2 18 2 4" xfId="20229" xr:uid="{00000000-0005-0000-0000-0000054F0000}"/>
    <cellStyle name="Normal 2 2 2 4 2 18 2 5" xfId="20230" xr:uid="{00000000-0005-0000-0000-0000064F0000}"/>
    <cellStyle name="Normal 2 2 2 4 2 18 2 6" xfId="20231" xr:uid="{00000000-0005-0000-0000-0000074F0000}"/>
    <cellStyle name="Normal 2 2 2 4 2 18 2 7" xfId="20232" xr:uid="{00000000-0005-0000-0000-0000084F0000}"/>
    <cellStyle name="Normal 2 2 2 4 2 18 2 8" xfId="20233" xr:uid="{00000000-0005-0000-0000-0000094F0000}"/>
    <cellStyle name="Normal 2 2 2 4 2 18 2 9" xfId="20234" xr:uid="{00000000-0005-0000-0000-00000A4F0000}"/>
    <cellStyle name="Normal 2 2 2 4 2 18 3" xfId="20235" xr:uid="{00000000-0005-0000-0000-00000B4F0000}"/>
    <cellStyle name="Normal 2 2 2 4 2 18 3 10" xfId="20236" xr:uid="{00000000-0005-0000-0000-00000C4F0000}"/>
    <cellStyle name="Normal 2 2 2 4 2 18 3 2" xfId="20237" xr:uid="{00000000-0005-0000-0000-00000D4F0000}"/>
    <cellStyle name="Normal 2 2 2 4 2 18 3 3" xfId="20238" xr:uid="{00000000-0005-0000-0000-00000E4F0000}"/>
    <cellStyle name="Normal 2 2 2 4 2 18 3 4" xfId="20239" xr:uid="{00000000-0005-0000-0000-00000F4F0000}"/>
    <cellStyle name="Normal 2 2 2 4 2 18 3 5" xfId="20240" xr:uid="{00000000-0005-0000-0000-0000104F0000}"/>
    <cellStyle name="Normal 2 2 2 4 2 18 3 6" xfId="20241" xr:uid="{00000000-0005-0000-0000-0000114F0000}"/>
    <cellStyle name="Normal 2 2 2 4 2 18 3 7" xfId="20242" xr:uid="{00000000-0005-0000-0000-0000124F0000}"/>
    <cellStyle name="Normal 2 2 2 4 2 18 3 8" xfId="20243" xr:uid="{00000000-0005-0000-0000-0000134F0000}"/>
    <cellStyle name="Normal 2 2 2 4 2 18 3 9" xfId="20244" xr:uid="{00000000-0005-0000-0000-0000144F0000}"/>
    <cellStyle name="Normal 2 2 2 4 2 18 4" xfId="20245" xr:uid="{00000000-0005-0000-0000-0000154F0000}"/>
    <cellStyle name="Normal 2 2 2 4 2 18 4 10" xfId="20246" xr:uid="{00000000-0005-0000-0000-0000164F0000}"/>
    <cellStyle name="Normal 2 2 2 4 2 18 4 2" xfId="20247" xr:uid="{00000000-0005-0000-0000-0000174F0000}"/>
    <cellStyle name="Normal 2 2 2 4 2 18 4 3" xfId="20248" xr:uid="{00000000-0005-0000-0000-0000184F0000}"/>
    <cellStyle name="Normal 2 2 2 4 2 18 4 4" xfId="20249" xr:uid="{00000000-0005-0000-0000-0000194F0000}"/>
    <cellStyle name="Normal 2 2 2 4 2 18 4 5" xfId="20250" xr:uid="{00000000-0005-0000-0000-00001A4F0000}"/>
    <cellStyle name="Normal 2 2 2 4 2 18 4 6" xfId="20251" xr:uid="{00000000-0005-0000-0000-00001B4F0000}"/>
    <cellStyle name="Normal 2 2 2 4 2 18 4 7" xfId="20252" xr:uid="{00000000-0005-0000-0000-00001C4F0000}"/>
    <cellStyle name="Normal 2 2 2 4 2 18 4 8" xfId="20253" xr:uid="{00000000-0005-0000-0000-00001D4F0000}"/>
    <cellStyle name="Normal 2 2 2 4 2 18 4 9" xfId="20254" xr:uid="{00000000-0005-0000-0000-00001E4F0000}"/>
    <cellStyle name="Normal 2 2 2 4 2 18 5" xfId="20255" xr:uid="{00000000-0005-0000-0000-00001F4F0000}"/>
    <cellStyle name="Normal 2 2 2 4 2 18 5 10" xfId="20256" xr:uid="{00000000-0005-0000-0000-0000204F0000}"/>
    <cellStyle name="Normal 2 2 2 4 2 18 5 2" xfId="20257" xr:uid="{00000000-0005-0000-0000-0000214F0000}"/>
    <cellStyle name="Normal 2 2 2 4 2 18 5 3" xfId="20258" xr:uid="{00000000-0005-0000-0000-0000224F0000}"/>
    <cellStyle name="Normal 2 2 2 4 2 18 5 4" xfId="20259" xr:uid="{00000000-0005-0000-0000-0000234F0000}"/>
    <cellStyle name="Normal 2 2 2 4 2 18 5 5" xfId="20260" xr:uid="{00000000-0005-0000-0000-0000244F0000}"/>
    <cellStyle name="Normal 2 2 2 4 2 18 5 6" xfId="20261" xr:uid="{00000000-0005-0000-0000-0000254F0000}"/>
    <cellStyle name="Normal 2 2 2 4 2 18 5 7" xfId="20262" xr:uid="{00000000-0005-0000-0000-0000264F0000}"/>
    <cellStyle name="Normal 2 2 2 4 2 18 5 8" xfId="20263" xr:uid="{00000000-0005-0000-0000-0000274F0000}"/>
    <cellStyle name="Normal 2 2 2 4 2 18 5 9" xfId="20264" xr:uid="{00000000-0005-0000-0000-0000284F0000}"/>
    <cellStyle name="Normal 2 2 2 4 2 18 6" xfId="20265" xr:uid="{00000000-0005-0000-0000-0000294F0000}"/>
    <cellStyle name="Normal 2 2 2 4 2 18 7" xfId="20266" xr:uid="{00000000-0005-0000-0000-00002A4F0000}"/>
    <cellStyle name="Normal 2 2 2 4 2 18 8" xfId="20267" xr:uid="{00000000-0005-0000-0000-00002B4F0000}"/>
    <cellStyle name="Normal 2 2 2 4 2 18 9" xfId="20268" xr:uid="{00000000-0005-0000-0000-00002C4F0000}"/>
    <cellStyle name="Normal 2 2 2 4 2 19" xfId="20269" xr:uid="{00000000-0005-0000-0000-00002D4F0000}"/>
    <cellStyle name="Normal 2 2 2 4 2 19 10" xfId="20270" xr:uid="{00000000-0005-0000-0000-00002E4F0000}"/>
    <cellStyle name="Normal 2 2 2 4 2 19 11" xfId="20271" xr:uid="{00000000-0005-0000-0000-00002F4F0000}"/>
    <cellStyle name="Normal 2 2 2 4 2 19 12" xfId="20272" xr:uid="{00000000-0005-0000-0000-0000304F0000}"/>
    <cellStyle name="Normal 2 2 2 4 2 19 13" xfId="20273" xr:uid="{00000000-0005-0000-0000-0000314F0000}"/>
    <cellStyle name="Normal 2 2 2 4 2 19 14" xfId="20274" xr:uid="{00000000-0005-0000-0000-0000324F0000}"/>
    <cellStyle name="Normal 2 2 2 4 2 19 2" xfId="20275" xr:uid="{00000000-0005-0000-0000-0000334F0000}"/>
    <cellStyle name="Normal 2 2 2 4 2 19 2 10" xfId="20276" xr:uid="{00000000-0005-0000-0000-0000344F0000}"/>
    <cellStyle name="Normal 2 2 2 4 2 19 2 2" xfId="20277" xr:uid="{00000000-0005-0000-0000-0000354F0000}"/>
    <cellStyle name="Normal 2 2 2 4 2 19 2 3" xfId="20278" xr:uid="{00000000-0005-0000-0000-0000364F0000}"/>
    <cellStyle name="Normal 2 2 2 4 2 19 2 4" xfId="20279" xr:uid="{00000000-0005-0000-0000-0000374F0000}"/>
    <cellStyle name="Normal 2 2 2 4 2 19 2 5" xfId="20280" xr:uid="{00000000-0005-0000-0000-0000384F0000}"/>
    <cellStyle name="Normal 2 2 2 4 2 19 2 6" xfId="20281" xr:uid="{00000000-0005-0000-0000-0000394F0000}"/>
    <cellStyle name="Normal 2 2 2 4 2 19 2 7" xfId="20282" xr:uid="{00000000-0005-0000-0000-00003A4F0000}"/>
    <cellStyle name="Normal 2 2 2 4 2 19 2 8" xfId="20283" xr:uid="{00000000-0005-0000-0000-00003B4F0000}"/>
    <cellStyle name="Normal 2 2 2 4 2 19 2 9" xfId="20284" xr:uid="{00000000-0005-0000-0000-00003C4F0000}"/>
    <cellStyle name="Normal 2 2 2 4 2 19 3" xfId="20285" xr:uid="{00000000-0005-0000-0000-00003D4F0000}"/>
    <cellStyle name="Normal 2 2 2 4 2 19 3 10" xfId="20286" xr:uid="{00000000-0005-0000-0000-00003E4F0000}"/>
    <cellStyle name="Normal 2 2 2 4 2 19 3 2" xfId="20287" xr:uid="{00000000-0005-0000-0000-00003F4F0000}"/>
    <cellStyle name="Normal 2 2 2 4 2 19 3 3" xfId="20288" xr:uid="{00000000-0005-0000-0000-0000404F0000}"/>
    <cellStyle name="Normal 2 2 2 4 2 19 3 4" xfId="20289" xr:uid="{00000000-0005-0000-0000-0000414F0000}"/>
    <cellStyle name="Normal 2 2 2 4 2 19 3 5" xfId="20290" xr:uid="{00000000-0005-0000-0000-0000424F0000}"/>
    <cellStyle name="Normal 2 2 2 4 2 19 3 6" xfId="20291" xr:uid="{00000000-0005-0000-0000-0000434F0000}"/>
    <cellStyle name="Normal 2 2 2 4 2 19 3 7" xfId="20292" xr:uid="{00000000-0005-0000-0000-0000444F0000}"/>
    <cellStyle name="Normal 2 2 2 4 2 19 3 8" xfId="20293" xr:uid="{00000000-0005-0000-0000-0000454F0000}"/>
    <cellStyle name="Normal 2 2 2 4 2 19 3 9" xfId="20294" xr:uid="{00000000-0005-0000-0000-0000464F0000}"/>
    <cellStyle name="Normal 2 2 2 4 2 19 4" xfId="20295" xr:uid="{00000000-0005-0000-0000-0000474F0000}"/>
    <cellStyle name="Normal 2 2 2 4 2 19 4 10" xfId="20296" xr:uid="{00000000-0005-0000-0000-0000484F0000}"/>
    <cellStyle name="Normal 2 2 2 4 2 19 4 2" xfId="20297" xr:uid="{00000000-0005-0000-0000-0000494F0000}"/>
    <cellStyle name="Normal 2 2 2 4 2 19 4 3" xfId="20298" xr:uid="{00000000-0005-0000-0000-00004A4F0000}"/>
    <cellStyle name="Normal 2 2 2 4 2 19 4 4" xfId="20299" xr:uid="{00000000-0005-0000-0000-00004B4F0000}"/>
    <cellStyle name="Normal 2 2 2 4 2 19 4 5" xfId="20300" xr:uid="{00000000-0005-0000-0000-00004C4F0000}"/>
    <cellStyle name="Normal 2 2 2 4 2 19 4 6" xfId="20301" xr:uid="{00000000-0005-0000-0000-00004D4F0000}"/>
    <cellStyle name="Normal 2 2 2 4 2 19 4 7" xfId="20302" xr:uid="{00000000-0005-0000-0000-00004E4F0000}"/>
    <cellStyle name="Normal 2 2 2 4 2 19 4 8" xfId="20303" xr:uid="{00000000-0005-0000-0000-00004F4F0000}"/>
    <cellStyle name="Normal 2 2 2 4 2 19 4 9" xfId="20304" xr:uid="{00000000-0005-0000-0000-0000504F0000}"/>
    <cellStyle name="Normal 2 2 2 4 2 19 5" xfId="20305" xr:uid="{00000000-0005-0000-0000-0000514F0000}"/>
    <cellStyle name="Normal 2 2 2 4 2 19 5 10" xfId="20306" xr:uid="{00000000-0005-0000-0000-0000524F0000}"/>
    <cellStyle name="Normal 2 2 2 4 2 19 5 2" xfId="20307" xr:uid="{00000000-0005-0000-0000-0000534F0000}"/>
    <cellStyle name="Normal 2 2 2 4 2 19 5 3" xfId="20308" xr:uid="{00000000-0005-0000-0000-0000544F0000}"/>
    <cellStyle name="Normal 2 2 2 4 2 19 5 4" xfId="20309" xr:uid="{00000000-0005-0000-0000-0000554F0000}"/>
    <cellStyle name="Normal 2 2 2 4 2 19 5 5" xfId="20310" xr:uid="{00000000-0005-0000-0000-0000564F0000}"/>
    <cellStyle name="Normal 2 2 2 4 2 19 5 6" xfId="20311" xr:uid="{00000000-0005-0000-0000-0000574F0000}"/>
    <cellStyle name="Normal 2 2 2 4 2 19 5 7" xfId="20312" xr:uid="{00000000-0005-0000-0000-0000584F0000}"/>
    <cellStyle name="Normal 2 2 2 4 2 19 5 8" xfId="20313" xr:uid="{00000000-0005-0000-0000-0000594F0000}"/>
    <cellStyle name="Normal 2 2 2 4 2 19 5 9" xfId="20314" xr:uid="{00000000-0005-0000-0000-00005A4F0000}"/>
    <cellStyle name="Normal 2 2 2 4 2 19 6" xfId="20315" xr:uid="{00000000-0005-0000-0000-00005B4F0000}"/>
    <cellStyle name="Normal 2 2 2 4 2 19 7" xfId="20316" xr:uid="{00000000-0005-0000-0000-00005C4F0000}"/>
    <cellStyle name="Normal 2 2 2 4 2 19 8" xfId="20317" xr:uid="{00000000-0005-0000-0000-00005D4F0000}"/>
    <cellStyle name="Normal 2 2 2 4 2 19 9" xfId="20318" xr:uid="{00000000-0005-0000-0000-00005E4F0000}"/>
    <cellStyle name="Normal 2 2 2 4 2 2" xfId="20319" xr:uid="{00000000-0005-0000-0000-00005F4F0000}"/>
    <cellStyle name="Normal 2 2 2 4 2 2 10" xfId="20320" xr:uid="{00000000-0005-0000-0000-0000604F0000}"/>
    <cellStyle name="Normal 2 2 2 4 2 2 11" xfId="20321" xr:uid="{00000000-0005-0000-0000-0000614F0000}"/>
    <cellStyle name="Normal 2 2 2 4 2 2 12" xfId="20322" xr:uid="{00000000-0005-0000-0000-0000624F0000}"/>
    <cellStyle name="Normal 2 2 2 4 2 2 13" xfId="20323" xr:uid="{00000000-0005-0000-0000-0000634F0000}"/>
    <cellStyle name="Normal 2 2 2 4 2 2 14" xfId="20324" xr:uid="{00000000-0005-0000-0000-0000644F0000}"/>
    <cellStyle name="Normal 2 2 2 4 2 2 15" xfId="20325" xr:uid="{00000000-0005-0000-0000-0000654F0000}"/>
    <cellStyle name="Normal 2 2 2 4 2 2 16" xfId="20326" xr:uid="{00000000-0005-0000-0000-0000664F0000}"/>
    <cellStyle name="Normal 2 2 2 4 2 2 17" xfId="20327" xr:uid="{00000000-0005-0000-0000-0000674F0000}"/>
    <cellStyle name="Normal 2 2 2 4 2 2 18" xfId="20328" xr:uid="{00000000-0005-0000-0000-0000684F0000}"/>
    <cellStyle name="Normal 2 2 2 4 2 2 19" xfId="20329" xr:uid="{00000000-0005-0000-0000-0000694F0000}"/>
    <cellStyle name="Normal 2 2 2 4 2 2 2" xfId="20330" xr:uid="{00000000-0005-0000-0000-00006A4F0000}"/>
    <cellStyle name="Normal 2 2 2 4 2 2 20" xfId="20331" xr:uid="{00000000-0005-0000-0000-00006B4F0000}"/>
    <cellStyle name="Normal 2 2 2 4 2 2 21" xfId="20332" xr:uid="{00000000-0005-0000-0000-00006C4F0000}"/>
    <cellStyle name="Normal 2 2 2 4 2 2 21 10" xfId="20333" xr:uid="{00000000-0005-0000-0000-00006D4F0000}"/>
    <cellStyle name="Normal 2 2 2 4 2 2 21 2" xfId="20334" xr:uid="{00000000-0005-0000-0000-00006E4F0000}"/>
    <cellStyle name="Normal 2 2 2 4 2 2 21 3" xfId="20335" xr:uid="{00000000-0005-0000-0000-00006F4F0000}"/>
    <cellStyle name="Normal 2 2 2 4 2 2 21 4" xfId="20336" xr:uid="{00000000-0005-0000-0000-0000704F0000}"/>
    <cellStyle name="Normal 2 2 2 4 2 2 21 5" xfId="20337" xr:uid="{00000000-0005-0000-0000-0000714F0000}"/>
    <cellStyle name="Normal 2 2 2 4 2 2 21 6" xfId="20338" xr:uid="{00000000-0005-0000-0000-0000724F0000}"/>
    <cellStyle name="Normal 2 2 2 4 2 2 21 7" xfId="20339" xr:uid="{00000000-0005-0000-0000-0000734F0000}"/>
    <cellStyle name="Normal 2 2 2 4 2 2 21 8" xfId="20340" xr:uid="{00000000-0005-0000-0000-0000744F0000}"/>
    <cellStyle name="Normal 2 2 2 4 2 2 21 9" xfId="20341" xr:uid="{00000000-0005-0000-0000-0000754F0000}"/>
    <cellStyle name="Normal 2 2 2 4 2 2 22" xfId="20342" xr:uid="{00000000-0005-0000-0000-0000764F0000}"/>
    <cellStyle name="Normal 2 2 2 4 2 2 22 10" xfId="20343" xr:uid="{00000000-0005-0000-0000-0000774F0000}"/>
    <cellStyle name="Normal 2 2 2 4 2 2 22 2" xfId="20344" xr:uid="{00000000-0005-0000-0000-0000784F0000}"/>
    <cellStyle name="Normal 2 2 2 4 2 2 22 3" xfId="20345" xr:uid="{00000000-0005-0000-0000-0000794F0000}"/>
    <cellStyle name="Normal 2 2 2 4 2 2 22 4" xfId="20346" xr:uid="{00000000-0005-0000-0000-00007A4F0000}"/>
    <cellStyle name="Normal 2 2 2 4 2 2 22 5" xfId="20347" xr:uid="{00000000-0005-0000-0000-00007B4F0000}"/>
    <cellStyle name="Normal 2 2 2 4 2 2 22 6" xfId="20348" xr:uid="{00000000-0005-0000-0000-00007C4F0000}"/>
    <cellStyle name="Normal 2 2 2 4 2 2 22 7" xfId="20349" xr:uid="{00000000-0005-0000-0000-00007D4F0000}"/>
    <cellStyle name="Normal 2 2 2 4 2 2 22 8" xfId="20350" xr:uid="{00000000-0005-0000-0000-00007E4F0000}"/>
    <cellStyle name="Normal 2 2 2 4 2 2 22 9" xfId="20351" xr:uid="{00000000-0005-0000-0000-00007F4F0000}"/>
    <cellStyle name="Normal 2 2 2 4 2 2 23" xfId="20352" xr:uid="{00000000-0005-0000-0000-0000804F0000}"/>
    <cellStyle name="Normal 2 2 2 4 2 2 23 10" xfId="20353" xr:uid="{00000000-0005-0000-0000-0000814F0000}"/>
    <cellStyle name="Normal 2 2 2 4 2 2 23 2" xfId="20354" xr:uid="{00000000-0005-0000-0000-0000824F0000}"/>
    <cellStyle name="Normal 2 2 2 4 2 2 23 3" xfId="20355" xr:uid="{00000000-0005-0000-0000-0000834F0000}"/>
    <cellStyle name="Normal 2 2 2 4 2 2 23 4" xfId="20356" xr:uid="{00000000-0005-0000-0000-0000844F0000}"/>
    <cellStyle name="Normal 2 2 2 4 2 2 23 5" xfId="20357" xr:uid="{00000000-0005-0000-0000-0000854F0000}"/>
    <cellStyle name="Normal 2 2 2 4 2 2 23 6" xfId="20358" xr:uid="{00000000-0005-0000-0000-0000864F0000}"/>
    <cellStyle name="Normal 2 2 2 4 2 2 23 7" xfId="20359" xr:uid="{00000000-0005-0000-0000-0000874F0000}"/>
    <cellStyle name="Normal 2 2 2 4 2 2 23 8" xfId="20360" xr:uid="{00000000-0005-0000-0000-0000884F0000}"/>
    <cellStyle name="Normal 2 2 2 4 2 2 23 9" xfId="20361" xr:uid="{00000000-0005-0000-0000-0000894F0000}"/>
    <cellStyle name="Normal 2 2 2 4 2 2 24" xfId="20362" xr:uid="{00000000-0005-0000-0000-00008A4F0000}"/>
    <cellStyle name="Normal 2 2 2 4 2 2 24 10" xfId="20363" xr:uid="{00000000-0005-0000-0000-00008B4F0000}"/>
    <cellStyle name="Normal 2 2 2 4 2 2 24 2" xfId="20364" xr:uid="{00000000-0005-0000-0000-00008C4F0000}"/>
    <cellStyle name="Normal 2 2 2 4 2 2 24 3" xfId="20365" xr:uid="{00000000-0005-0000-0000-00008D4F0000}"/>
    <cellStyle name="Normal 2 2 2 4 2 2 24 4" xfId="20366" xr:uid="{00000000-0005-0000-0000-00008E4F0000}"/>
    <cellStyle name="Normal 2 2 2 4 2 2 24 5" xfId="20367" xr:uid="{00000000-0005-0000-0000-00008F4F0000}"/>
    <cellStyle name="Normal 2 2 2 4 2 2 24 6" xfId="20368" xr:uid="{00000000-0005-0000-0000-0000904F0000}"/>
    <cellStyle name="Normal 2 2 2 4 2 2 24 7" xfId="20369" xr:uid="{00000000-0005-0000-0000-0000914F0000}"/>
    <cellStyle name="Normal 2 2 2 4 2 2 24 8" xfId="20370" xr:uid="{00000000-0005-0000-0000-0000924F0000}"/>
    <cellStyle name="Normal 2 2 2 4 2 2 24 9" xfId="20371" xr:uid="{00000000-0005-0000-0000-0000934F0000}"/>
    <cellStyle name="Normal 2 2 2 4 2 2 25" xfId="20372" xr:uid="{00000000-0005-0000-0000-0000944F0000}"/>
    <cellStyle name="Normal 2 2 2 4 2 2 26" xfId="20373" xr:uid="{00000000-0005-0000-0000-0000954F0000}"/>
    <cellStyle name="Normal 2 2 2 4 2 2 27" xfId="20374" xr:uid="{00000000-0005-0000-0000-0000964F0000}"/>
    <cellStyle name="Normal 2 2 2 4 2 2 28" xfId="20375" xr:uid="{00000000-0005-0000-0000-0000974F0000}"/>
    <cellStyle name="Normal 2 2 2 4 2 2 29" xfId="20376" xr:uid="{00000000-0005-0000-0000-0000984F0000}"/>
    <cellStyle name="Normal 2 2 2 4 2 2 3" xfId="20377" xr:uid="{00000000-0005-0000-0000-0000994F0000}"/>
    <cellStyle name="Normal 2 2 2 4 2 2 30" xfId="20378" xr:uid="{00000000-0005-0000-0000-00009A4F0000}"/>
    <cellStyle name="Normal 2 2 2 4 2 2 31" xfId="20379" xr:uid="{00000000-0005-0000-0000-00009B4F0000}"/>
    <cellStyle name="Normal 2 2 2 4 2 2 32" xfId="20380" xr:uid="{00000000-0005-0000-0000-00009C4F0000}"/>
    <cellStyle name="Normal 2 2 2 4 2 2 33" xfId="20381" xr:uid="{00000000-0005-0000-0000-00009D4F0000}"/>
    <cellStyle name="Normal 2 2 2 4 2 2 34" xfId="20382" xr:uid="{00000000-0005-0000-0000-00009E4F0000}"/>
    <cellStyle name="Normal 2 2 2 4 2 2 35" xfId="20383" xr:uid="{00000000-0005-0000-0000-00009F4F0000}"/>
    <cellStyle name="Normal 2 2 2 4 2 2 4" xfId="20384" xr:uid="{00000000-0005-0000-0000-0000A04F0000}"/>
    <cellStyle name="Normal 2 2 2 4 2 2 5" xfId="20385" xr:uid="{00000000-0005-0000-0000-0000A14F0000}"/>
    <cellStyle name="Normal 2 2 2 4 2 2 6" xfId="20386" xr:uid="{00000000-0005-0000-0000-0000A24F0000}"/>
    <cellStyle name="Normal 2 2 2 4 2 2 7" xfId="20387" xr:uid="{00000000-0005-0000-0000-0000A34F0000}"/>
    <cellStyle name="Normal 2 2 2 4 2 2 8" xfId="20388" xr:uid="{00000000-0005-0000-0000-0000A44F0000}"/>
    <cellStyle name="Normal 2 2 2 4 2 2 9" xfId="20389" xr:uid="{00000000-0005-0000-0000-0000A54F0000}"/>
    <cellStyle name="Normal 2 2 2 4 2 20" xfId="20390" xr:uid="{00000000-0005-0000-0000-0000A64F0000}"/>
    <cellStyle name="Normal 2 2 2 4 2 20 10" xfId="20391" xr:uid="{00000000-0005-0000-0000-0000A74F0000}"/>
    <cellStyle name="Normal 2 2 2 4 2 20 11" xfId="20392" xr:uid="{00000000-0005-0000-0000-0000A84F0000}"/>
    <cellStyle name="Normal 2 2 2 4 2 20 12" xfId="20393" xr:uid="{00000000-0005-0000-0000-0000A94F0000}"/>
    <cellStyle name="Normal 2 2 2 4 2 20 13" xfId="20394" xr:uid="{00000000-0005-0000-0000-0000AA4F0000}"/>
    <cellStyle name="Normal 2 2 2 4 2 20 14" xfId="20395" xr:uid="{00000000-0005-0000-0000-0000AB4F0000}"/>
    <cellStyle name="Normal 2 2 2 4 2 20 2" xfId="20396" xr:uid="{00000000-0005-0000-0000-0000AC4F0000}"/>
    <cellStyle name="Normal 2 2 2 4 2 20 2 10" xfId="20397" xr:uid="{00000000-0005-0000-0000-0000AD4F0000}"/>
    <cellStyle name="Normal 2 2 2 4 2 20 2 2" xfId="20398" xr:uid="{00000000-0005-0000-0000-0000AE4F0000}"/>
    <cellStyle name="Normal 2 2 2 4 2 20 2 3" xfId="20399" xr:uid="{00000000-0005-0000-0000-0000AF4F0000}"/>
    <cellStyle name="Normal 2 2 2 4 2 20 2 4" xfId="20400" xr:uid="{00000000-0005-0000-0000-0000B04F0000}"/>
    <cellStyle name="Normal 2 2 2 4 2 20 2 5" xfId="20401" xr:uid="{00000000-0005-0000-0000-0000B14F0000}"/>
    <cellStyle name="Normal 2 2 2 4 2 20 2 6" xfId="20402" xr:uid="{00000000-0005-0000-0000-0000B24F0000}"/>
    <cellStyle name="Normal 2 2 2 4 2 20 2 7" xfId="20403" xr:uid="{00000000-0005-0000-0000-0000B34F0000}"/>
    <cellStyle name="Normal 2 2 2 4 2 20 2 8" xfId="20404" xr:uid="{00000000-0005-0000-0000-0000B44F0000}"/>
    <cellStyle name="Normal 2 2 2 4 2 20 2 9" xfId="20405" xr:uid="{00000000-0005-0000-0000-0000B54F0000}"/>
    <cellStyle name="Normal 2 2 2 4 2 20 3" xfId="20406" xr:uid="{00000000-0005-0000-0000-0000B64F0000}"/>
    <cellStyle name="Normal 2 2 2 4 2 20 3 10" xfId="20407" xr:uid="{00000000-0005-0000-0000-0000B74F0000}"/>
    <cellStyle name="Normal 2 2 2 4 2 20 3 2" xfId="20408" xr:uid="{00000000-0005-0000-0000-0000B84F0000}"/>
    <cellStyle name="Normal 2 2 2 4 2 20 3 3" xfId="20409" xr:uid="{00000000-0005-0000-0000-0000B94F0000}"/>
    <cellStyle name="Normal 2 2 2 4 2 20 3 4" xfId="20410" xr:uid="{00000000-0005-0000-0000-0000BA4F0000}"/>
    <cellStyle name="Normal 2 2 2 4 2 20 3 5" xfId="20411" xr:uid="{00000000-0005-0000-0000-0000BB4F0000}"/>
    <cellStyle name="Normal 2 2 2 4 2 20 3 6" xfId="20412" xr:uid="{00000000-0005-0000-0000-0000BC4F0000}"/>
    <cellStyle name="Normal 2 2 2 4 2 20 3 7" xfId="20413" xr:uid="{00000000-0005-0000-0000-0000BD4F0000}"/>
    <cellStyle name="Normal 2 2 2 4 2 20 3 8" xfId="20414" xr:uid="{00000000-0005-0000-0000-0000BE4F0000}"/>
    <cellStyle name="Normal 2 2 2 4 2 20 3 9" xfId="20415" xr:uid="{00000000-0005-0000-0000-0000BF4F0000}"/>
    <cellStyle name="Normal 2 2 2 4 2 20 4" xfId="20416" xr:uid="{00000000-0005-0000-0000-0000C04F0000}"/>
    <cellStyle name="Normal 2 2 2 4 2 20 4 10" xfId="20417" xr:uid="{00000000-0005-0000-0000-0000C14F0000}"/>
    <cellStyle name="Normal 2 2 2 4 2 20 4 2" xfId="20418" xr:uid="{00000000-0005-0000-0000-0000C24F0000}"/>
    <cellStyle name="Normal 2 2 2 4 2 20 4 3" xfId="20419" xr:uid="{00000000-0005-0000-0000-0000C34F0000}"/>
    <cellStyle name="Normal 2 2 2 4 2 20 4 4" xfId="20420" xr:uid="{00000000-0005-0000-0000-0000C44F0000}"/>
    <cellStyle name="Normal 2 2 2 4 2 20 4 5" xfId="20421" xr:uid="{00000000-0005-0000-0000-0000C54F0000}"/>
    <cellStyle name="Normal 2 2 2 4 2 20 4 6" xfId="20422" xr:uid="{00000000-0005-0000-0000-0000C64F0000}"/>
    <cellStyle name="Normal 2 2 2 4 2 20 4 7" xfId="20423" xr:uid="{00000000-0005-0000-0000-0000C74F0000}"/>
    <cellStyle name="Normal 2 2 2 4 2 20 4 8" xfId="20424" xr:uid="{00000000-0005-0000-0000-0000C84F0000}"/>
    <cellStyle name="Normal 2 2 2 4 2 20 4 9" xfId="20425" xr:uid="{00000000-0005-0000-0000-0000C94F0000}"/>
    <cellStyle name="Normal 2 2 2 4 2 20 5" xfId="20426" xr:uid="{00000000-0005-0000-0000-0000CA4F0000}"/>
    <cellStyle name="Normal 2 2 2 4 2 20 5 10" xfId="20427" xr:uid="{00000000-0005-0000-0000-0000CB4F0000}"/>
    <cellStyle name="Normal 2 2 2 4 2 20 5 2" xfId="20428" xr:uid="{00000000-0005-0000-0000-0000CC4F0000}"/>
    <cellStyle name="Normal 2 2 2 4 2 20 5 3" xfId="20429" xr:uid="{00000000-0005-0000-0000-0000CD4F0000}"/>
    <cellStyle name="Normal 2 2 2 4 2 20 5 4" xfId="20430" xr:uid="{00000000-0005-0000-0000-0000CE4F0000}"/>
    <cellStyle name="Normal 2 2 2 4 2 20 5 5" xfId="20431" xr:uid="{00000000-0005-0000-0000-0000CF4F0000}"/>
    <cellStyle name="Normal 2 2 2 4 2 20 5 6" xfId="20432" xr:uid="{00000000-0005-0000-0000-0000D04F0000}"/>
    <cellStyle name="Normal 2 2 2 4 2 20 5 7" xfId="20433" xr:uid="{00000000-0005-0000-0000-0000D14F0000}"/>
    <cellStyle name="Normal 2 2 2 4 2 20 5 8" xfId="20434" xr:uid="{00000000-0005-0000-0000-0000D24F0000}"/>
    <cellStyle name="Normal 2 2 2 4 2 20 5 9" xfId="20435" xr:uid="{00000000-0005-0000-0000-0000D34F0000}"/>
    <cellStyle name="Normal 2 2 2 4 2 20 6" xfId="20436" xr:uid="{00000000-0005-0000-0000-0000D44F0000}"/>
    <cellStyle name="Normal 2 2 2 4 2 20 7" xfId="20437" xr:uid="{00000000-0005-0000-0000-0000D54F0000}"/>
    <cellStyle name="Normal 2 2 2 4 2 20 8" xfId="20438" xr:uid="{00000000-0005-0000-0000-0000D64F0000}"/>
    <cellStyle name="Normal 2 2 2 4 2 20 9" xfId="20439" xr:uid="{00000000-0005-0000-0000-0000D74F0000}"/>
    <cellStyle name="Normal 2 2 2 4 2 21" xfId="20440" xr:uid="{00000000-0005-0000-0000-0000D84F0000}"/>
    <cellStyle name="Normal 2 2 2 4 2 22" xfId="20441" xr:uid="{00000000-0005-0000-0000-0000D94F0000}"/>
    <cellStyle name="Normal 2 2 2 4 2 3" xfId="20442" xr:uid="{00000000-0005-0000-0000-0000DA4F0000}"/>
    <cellStyle name="Normal 2 2 2 4 2 3 10" xfId="20443" xr:uid="{00000000-0005-0000-0000-0000DB4F0000}"/>
    <cellStyle name="Normal 2 2 2 4 2 3 11" xfId="20444" xr:uid="{00000000-0005-0000-0000-0000DC4F0000}"/>
    <cellStyle name="Normal 2 2 2 4 2 3 12" xfId="20445" xr:uid="{00000000-0005-0000-0000-0000DD4F0000}"/>
    <cellStyle name="Normal 2 2 2 4 2 3 13" xfId="20446" xr:uid="{00000000-0005-0000-0000-0000DE4F0000}"/>
    <cellStyle name="Normal 2 2 2 4 2 3 14" xfId="20447" xr:uid="{00000000-0005-0000-0000-0000DF4F0000}"/>
    <cellStyle name="Normal 2 2 2 4 2 3 2" xfId="20448" xr:uid="{00000000-0005-0000-0000-0000E04F0000}"/>
    <cellStyle name="Normal 2 2 2 4 2 3 2 10" xfId="20449" xr:uid="{00000000-0005-0000-0000-0000E14F0000}"/>
    <cellStyle name="Normal 2 2 2 4 2 3 2 2" xfId="20450" xr:uid="{00000000-0005-0000-0000-0000E24F0000}"/>
    <cellStyle name="Normal 2 2 2 4 2 3 2 3" xfId="20451" xr:uid="{00000000-0005-0000-0000-0000E34F0000}"/>
    <cellStyle name="Normal 2 2 2 4 2 3 2 4" xfId="20452" xr:uid="{00000000-0005-0000-0000-0000E44F0000}"/>
    <cellStyle name="Normal 2 2 2 4 2 3 2 5" xfId="20453" xr:uid="{00000000-0005-0000-0000-0000E54F0000}"/>
    <cellStyle name="Normal 2 2 2 4 2 3 2 6" xfId="20454" xr:uid="{00000000-0005-0000-0000-0000E64F0000}"/>
    <cellStyle name="Normal 2 2 2 4 2 3 2 7" xfId="20455" xr:uid="{00000000-0005-0000-0000-0000E74F0000}"/>
    <cellStyle name="Normal 2 2 2 4 2 3 2 8" xfId="20456" xr:uid="{00000000-0005-0000-0000-0000E84F0000}"/>
    <cellStyle name="Normal 2 2 2 4 2 3 2 9" xfId="20457" xr:uid="{00000000-0005-0000-0000-0000E94F0000}"/>
    <cellStyle name="Normal 2 2 2 4 2 3 3" xfId="20458" xr:uid="{00000000-0005-0000-0000-0000EA4F0000}"/>
    <cellStyle name="Normal 2 2 2 4 2 3 3 10" xfId="20459" xr:uid="{00000000-0005-0000-0000-0000EB4F0000}"/>
    <cellStyle name="Normal 2 2 2 4 2 3 3 2" xfId="20460" xr:uid="{00000000-0005-0000-0000-0000EC4F0000}"/>
    <cellStyle name="Normal 2 2 2 4 2 3 3 3" xfId="20461" xr:uid="{00000000-0005-0000-0000-0000ED4F0000}"/>
    <cellStyle name="Normal 2 2 2 4 2 3 3 4" xfId="20462" xr:uid="{00000000-0005-0000-0000-0000EE4F0000}"/>
    <cellStyle name="Normal 2 2 2 4 2 3 3 5" xfId="20463" xr:uid="{00000000-0005-0000-0000-0000EF4F0000}"/>
    <cellStyle name="Normal 2 2 2 4 2 3 3 6" xfId="20464" xr:uid="{00000000-0005-0000-0000-0000F04F0000}"/>
    <cellStyle name="Normal 2 2 2 4 2 3 3 7" xfId="20465" xr:uid="{00000000-0005-0000-0000-0000F14F0000}"/>
    <cellStyle name="Normal 2 2 2 4 2 3 3 8" xfId="20466" xr:uid="{00000000-0005-0000-0000-0000F24F0000}"/>
    <cellStyle name="Normal 2 2 2 4 2 3 3 9" xfId="20467" xr:uid="{00000000-0005-0000-0000-0000F34F0000}"/>
    <cellStyle name="Normal 2 2 2 4 2 3 4" xfId="20468" xr:uid="{00000000-0005-0000-0000-0000F44F0000}"/>
    <cellStyle name="Normal 2 2 2 4 2 3 4 10" xfId="20469" xr:uid="{00000000-0005-0000-0000-0000F54F0000}"/>
    <cellStyle name="Normal 2 2 2 4 2 3 4 2" xfId="20470" xr:uid="{00000000-0005-0000-0000-0000F64F0000}"/>
    <cellStyle name="Normal 2 2 2 4 2 3 4 3" xfId="20471" xr:uid="{00000000-0005-0000-0000-0000F74F0000}"/>
    <cellStyle name="Normal 2 2 2 4 2 3 4 4" xfId="20472" xr:uid="{00000000-0005-0000-0000-0000F84F0000}"/>
    <cellStyle name="Normal 2 2 2 4 2 3 4 5" xfId="20473" xr:uid="{00000000-0005-0000-0000-0000F94F0000}"/>
    <cellStyle name="Normal 2 2 2 4 2 3 4 6" xfId="20474" xr:uid="{00000000-0005-0000-0000-0000FA4F0000}"/>
    <cellStyle name="Normal 2 2 2 4 2 3 4 7" xfId="20475" xr:uid="{00000000-0005-0000-0000-0000FB4F0000}"/>
    <cellStyle name="Normal 2 2 2 4 2 3 4 8" xfId="20476" xr:uid="{00000000-0005-0000-0000-0000FC4F0000}"/>
    <cellStyle name="Normal 2 2 2 4 2 3 4 9" xfId="20477" xr:uid="{00000000-0005-0000-0000-0000FD4F0000}"/>
    <cellStyle name="Normal 2 2 2 4 2 3 5" xfId="20478" xr:uid="{00000000-0005-0000-0000-0000FE4F0000}"/>
    <cellStyle name="Normal 2 2 2 4 2 3 5 10" xfId="20479" xr:uid="{00000000-0005-0000-0000-0000FF4F0000}"/>
    <cellStyle name="Normal 2 2 2 4 2 3 5 2" xfId="20480" xr:uid="{00000000-0005-0000-0000-000000500000}"/>
    <cellStyle name="Normal 2 2 2 4 2 3 5 3" xfId="20481" xr:uid="{00000000-0005-0000-0000-000001500000}"/>
    <cellStyle name="Normal 2 2 2 4 2 3 5 4" xfId="20482" xr:uid="{00000000-0005-0000-0000-000002500000}"/>
    <cellStyle name="Normal 2 2 2 4 2 3 5 5" xfId="20483" xr:uid="{00000000-0005-0000-0000-000003500000}"/>
    <cellStyle name="Normal 2 2 2 4 2 3 5 6" xfId="20484" xr:uid="{00000000-0005-0000-0000-000004500000}"/>
    <cellStyle name="Normal 2 2 2 4 2 3 5 7" xfId="20485" xr:uid="{00000000-0005-0000-0000-000005500000}"/>
    <cellStyle name="Normal 2 2 2 4 2 3 5 8" xfId="20486" xr:uid="{00000000-0005-0000-0000-000006500000}"/>
    <cellStyle name="Normal 2 2 2 4 2 3 5 9" xfId="20487" xr:uid="{00000000-0005-0000-0000-000007500000}"/>
    <cellStyle name="Normal 2 2 2 4 2 3 6" xfId="20488" xr:uid="{00000000-0005-0000-0000-000008500000}"/>
    <cellStyle name="Normal 2 2 2 4 2 3 7" xfId="20489" xr:uid="{00000000-0005-0000-0000-000009500000}"/>
    <cellStyle name="Normal 2 2 2 4 2 3 8" xfId="20490" xr:uid="{00000000-0005-0000-0000-00000A500000}"/>
    <cellStyle name="Normal 2 2 2 4 2 3 9" xfId="20491" xr:uid="{00000000-0005-0000-0000-00000B500000}"/>
    <cellStyle name="Normal 2 2 2 4 2 4" xfId="20492" xr:uid="{00000000-0005-0000-0000-00000C500000}"/>
    <cellStyle name="Normal 2 2 2 4 2 4 10" xfId="20493" xr:uid="{00000000-0005-0000-0000-00000D500000}"/>
    <cellStyle name="Normal 2 2 2 4 2 4 11" xfId="20494" xr:uid="{00000000-0005-0000-0000-00000E500000}"/>
    <cellStyle name="Normal 2 2 2 4 2 4 12" xfId="20495" xr:uid="{00000000-0005-0000-0000-00000F500000}"/>
    <cellStyle name="Normal 2 2 2 4 2 4 13" xfId="20496" xr:uid="{00000000-0005-0000-0000-000010500000}"/>
    <cellStyle name="Normal 2 2 2 4 2 4 14" xfId="20497" xr:uid="{00000000-0005-0000-0000-000011500000}"/>
    <cellStyle name="Normal 2 2 2 4 2 4 2" xfId="20498" xr:uid="{00000000-0005-0000-0000-000012500000}"/>
    <cellStyle name="Normal 2 2 2 4 2 4 2 10" xfId="20499" xr:uid="{00000000-0005-0000-0000-000013500000}"/>
    <cellStyle name="Normal 2 2 2 4 2 4 2 2" xfId="20500" xr:uid="{00000000-0005-0000-0000-000014500000}"/>
    <cellStyle name="Normal 2 2 2 4 2 4 2 3" xfId="20501" xr:uid="{00000000-0005-0000-0000-000015500000}"/>
    <cellStyle name="Normal 2 2 2 4 2 4 2 4" xfId="20502" xr:uid="{00000000-0005-0000-0000-000016500000}"/>
    <cellStyle name="Normal 2 2 2 4 2 4 2 5" xfId="20503" xr:uid="{00000000-0005-0000-0000-000017500000}"/>
    <cellStyle name="Normal 2 2 2 4 2 4 2 6" xfId="20504" xr:uid="{00000000-0005-0000-0000-000018500000}"/>
    <cellStyle name="Normal 2 2 2 4 2 4 2 7" xfId="20505" xr:uid="{00000000-0005-0000-0000-000019500000}"/>
    <cellStyle name="Normal 2 2 2 4 2 4 2 8" xfId="20506" xr:uid="{00000000-0005-0000-0000-00001A500000}"/>
    <cellStyle name="Normal 2 2 2 4 2 4 2 9" xfId="20507" xr:uid="{00000000-0005-0000-0000-00001B500000}"/>
    <cellStyle name="Normal 2 2 2 4 2 4 3" xfId="20508" xr:uid="{00000000-0005-0000-0000-00001C500000}"/>
    <cellStyle name="Normal 2 2 2 4 2 4 3 10" xfId="20509" xr:uid="{00000000-0005-0000-0000-00001D500000}"/>
    <cellStyle name="Normal 2 2 2 4 2 4 3 2" xfId="20510" xr:uid="{00000000-0005-0000-0000-00001E500000}"/>
    <cellStyle name="Normal 2 2 2 4 2 4 3 3" xfId="20511" xr:uid="{00000000-0005-0000-0000-00001F500000}"/>
    <cellStyle name="Normal 2 2 2 4 2 4 3 4" xfId="20512" xr:uid="{00000000-0005-0000-0000-000020500000}"/>
    <cellStyle name="Normal 2 2 2 4 2 4 3 5" xfId="20513" xr:uid="{00000000-0005-0000-0000-000021500000}"/>
    <cellStyle name="Normal 2 2 2 4 2 4 3 6" xfId="20514" xr:uid="{00000000-0005-0000-0000-000022500000}"/>
    <cellStyle name="Normal 2 2 2 4 2 4 3 7" xfId="20515" xr:uid="{00000000-0005-0000-0000-000023500000}"/>
    <cellStyle name="Normal 2 2 2 4 2 4 3 8" xfId="20516" xr:uid="{00000000-0005-0000-0000-000024500000}"/>
    <cellStyle name="Normal 2 2 2 4 2 4 3 9" xfId="20517" xr:uid="{00000000-0005-0000-0000-000025500000}"/>
    <cellStyle name="Normal 2 2 2 4 2 4 4" xfId="20518" xr:uid="{00000000-0005-0000-0000-000026500000}"/>
    <cellStyle name="Normal 2 2 2 4 2 4 4 10" xfId="20519" xr:uid="{00000000-0005-0000-0000-000027500000}"/>
    <cellStyle name="Normal 2 2 2 4 2 4 4 2" xfId="20520" xr:uid="{00000000-0005-0000-0000-000028500000}"/>
    <cellStyle name="Normal 2 2 2 4 2 4 4 3" xfId="20521" xr:uid="{00000000-0005-0000-0000-000029500000}"/>
    <cellStyle name="Normal 2 2 2 4 2 4 4 4" xfId="20522" xr:uid="{00000000-0005-0000-0000-00002A500000}"/>
    <cellStyle name="Normal 2 2 2 4 2 4 4 5" xfId="20523" xr:uid="{00000000-0005-0000-0000-00002B500000}"/>
    <cellStyle name="Normal 2 2 2 4 2 4 4 6" xfId="20524" xr:uid="{00000000-0005-0000-0000-00002C500000}"/>
    <cellStyle name="Normal 2 2 2 4 2 4 4 7" xfId="20525" xr:uid="{00000000-0005-0000-0000-00002D500000}"/>
    <cellStyle name="Normal 2 2 2 4 2 4 4 8" xfId="20526" xr:uid="{00000000-0005-0000-0000-00002E500000}"/>
    <cellStyle name="Normal 2 2 2 4 2 4 4 9" xfId="20527" xr:uid="{00000000-0005-0000-0000-00002F500000}"/>
    <cellStyle name="Normal 2 2 2 4 2 4 5" xfId="20528" xr:uid="{00000000-0005-0000-0000-000030500000}"/>
    <cellStyle name="Normal 2 2 2 4 2 4 5 10" xfId="20529" xr:uid="{00000000-0005-0000-0000-000031500000}"/>
    <cellStyle name="Normal 2 2 2 4 2 4 5 2" xfId="20530" xr:uid="{00000000-0005-0000-0000-000032500000}"/>
    <cellStyle name="Normal 2 2 2 4 2 4 5 3" xfId="20531" xr:uid="{00000000-0005-0000-0000-000033500000}"/>
    <cellStyle name="Normal 2 2 2 4 2 4 5 4" xfId="20532" xr:uid="{00000000-0005-0000-0000-000034500000}"/>
    <cellStyle name="Normal 2 2 2 4 2 4 5 5" xfId="20533" xr:uid="{00000000-0005-0000-0000-000035500000}"/>
    <cellStyle name="Normal 2 2 2 4 2 4 5 6" xfId="20534" xr:uid="{00000000-0005-0000-0000-000036500000}"/>
    <cellStyle name="Normal 2 2 2 4 2 4 5 7" xfId="20535" xr:uid="{00000000-0005-0000-0000-000037500000}"/>
    <cellStyle name="Normal 2 2 2 4 2 4 5 8" xfId="20536" xr:uid="{00000000-0005-0000-0000-000038500000}"/>
    <cellStyle name="Normal 2 2 2 4 2 4 5 9" xfId="20537" xr:uid="{00000000-0005-0000-0000-000039500000}"/>
    <cellStyle name="Normal 2 2 2 4 2 4 6" xfId="20538" xr:uid="{00000000-0005-0000-0000-00003A500000}"/>
    <cellStyle name="Normal 2 2 2 4 2 4 7" xfId="20539" xr:uid="{00000000-0005-0000-0000-00003B500000}"/>
    <cellStyle name="Normal 2 2 2 4 2 4 8" xfId="20540" xr:uid="{00000000-0005-0000-0000-00003C500000}"/>
    <cellStyle name="Normal 2 2 2 4 2 4 9" xfId="20541" xr:uid="{00000000-0005-0000-0000-00003D500000}"/>
    <cellStyle name="Normal 2 2 2 4 2 5" xfId="20542" xr:uid="{00000000-0005-0000-0000-00003E500000}"/>
    <cellStyle name="Normal 2 2 2 4 2 5 10" xfId="20543" xr:uid="{00000000-0005-0000-0000-00003F500000}"/>
    <cellStyle name="Normal 2 2 2 4 2 5 11" xfId="20544" xr:uid="{00000000-0005-0000-0000-000040500000}"/>
    <cellStyle name="Normal 2 2 2 4 2 5 12" xfId="20545" xr:uid="{00000000-0005-0000-0000-000041500000}"/>
    <cellStyle name="Normal 2 2 2 4 2 5 13" xfId="20546" xr:uid="{00000000-0005-0000-0000-000042500000}"/>
    <cellStyle name="Normal 2 2 2 4 2 5 14" xfId="20547" xr:uid="{00000000-0005-0000-0000-000043500000}"/>
    <cellStyle name="Normal 2 2 2 4 2 5 2" xfId="20548" xr:uid="{00000000-0005-0000-0000-000044500000}"/>
    <cellStyle name="Normal 2 2 2 4 2 5 2 10" xfId="20549" xr:uid="{00000000-0005-0000-0000-000045500000}"/>
    <cellStyle name="Normal 2 2 2 4 2 5 2 2" xfId="20550" xr:uid="{00000000-0005-0000-0000-000046500000}"/>
    <cellStyle name="Normal 2 2 2 4 2 5 2 3" xfId="20551" xr:uid="{00000000-0005-0000-0000-000047500000}"/>
    <cellStyle name="Normal 2 2 2 4 2 5 2 4" xfId="20552" xr:uid="{00000000-0005-0000-0000-000048500000}"/>
    <cellStyle name="Normal 2 2 2 4 2 5 2 5" xfId="20553" xr:uid="{00000000-0005-0000-0000-000049500000}"/>
    <cellStyle name="Normal 2 2 2 4 2 5 2 6" xfId="20554" xr:uid="{00000000-0005-0000-0000-00004A500000}"/>
    <cellStyle name="Normal 2 2 2 4 2 5 2 7" xfId="20555" xr:uid="{00000000-0005-0000-0000-00004B500000}"/>
    <cellStyle name="Normal 2 2 2 4 2 5 2 8" xfId="20556" xr:uid="{00000000-0005-0000-0000-00004C500000}"/>
    <cellStyle name="Normal 2 2 2 4 2 5 2 9" xfId="20557" xr:uid="{00000000-0005-0000-0000-00004D500000}"/>
    <cellStyle name="Normal 2 2 2 4 2 5 3" xfId="20558" xr:uid="{00000000-0005-0000-0000-00004E500000}"/>
    <cellStyle name="Normal 2 2 2 4 2 5 3 10" xfId="20559" xr:uid="{00000000-0005-0000-0000-00004F500000}"/>
    <cellStyle name="Normal 2 2 2 4 2 5 3 2" xfId="20560" xr:uid="{00000000-0005-0000-0000-000050500000}"/>
    <cellStyle name="Normal 2 2 2 4 2 5 3 3" xfId="20561" xr:uid="{00000000-0005-0000-0000-000051500000}"/>
    <cellStyle name="Normal 2 2 2 4 2 5 3 4" xfId="20562" xr:uid="{00000000-0005-0000-0000-000052500000}"/>
    <cellStyle name="Normal 2 2 2 4 2 5 3 5" xfId="20563" xr:uid="{00000000-0005-0000-0000-000053500000}"/>
    <cellStyle name="Normal 2 2 2 4 2 5 3 6" xfId="20564" xr:uid="{00000000-0005-0000-0000-000054500000}"/>
    <cellStyle name="Normal 2 2 2 4 2 5 3 7" xfId="20565" xr:uid="{00000000-0005-0000-0000-000055500000}"/>
    <cellStyle name="Normal 2 2 2 4 2 5 3 8" xfId="20566" xr:uid="{00000000-0005-0000-0000-000056500000}"/>
    <cellStyle name="Normal 2 2 2 4 2 5 3 9" xfId="20567" xr:uid="{00000000-0005-0000-0000-000057500000}"/>
    <cellStyle name="Normal 2 2 2 4 2 5 4" xfId="20568" xr:uid="{00000000-0005-0000-0000-000058500000}"/>
    <cellStyle name="Normal 2 2 2 4 2 5 4 10" xfId="20569" xr:uid="{00000000-0005-0000-0000-000059500000}"/>
    <cellStyle name="Normal 2 2 2 4 2 5 4 2" xfId="20570" xr:uid="{00000000-0005-0000-0000-00005A500000}"/>
    <cellStyle name="Normal 2 2 2 4 2 5 4 3" xfId="20571" xr:uid="{00000000-0005-0000-0000-00005B500000}"/>
    <cellStyle name="Normal 2 2 2 4 2 5 4 4" xfId="20572" xr:uid="{00000000-0005-0000-0000-00005C500000}"/>
    <cellStyle name="Normal 2 2 2 4 2 5 4 5" xfId="20573" xr:uid="{00000000-0005-0000-0000-00005D500000}"/>
    <cellStyle name="Normal 2 2 2 4 2 5 4 6" xfId="20574" xr:uid="{00000000-0005-0000-0000-00005E500000}"/>
    <cellStyle name="Normal 2 2 2 4 2 5 4 7" xfId="20575" xr:uid="{00000000-0005-0000-0000-00005F500000}"/>
    <cellStyle name="Normal 2 2 2 4 2 5 4 8" xfId="20576" xr:uid="{00000000-0005-0000-0000-000060500000}"/>
    <cellStyle name="Normal 2 2 2 4 2 5 4 9" xfId="20577" xr:uid="{00000000-0005-0000-0000-000061500000}"/>
    <cellStyle name="Normal 2 2 2 4 2 5 5" xfId="20578" xr:uid="{00000000-0005-0000-0000-000062500000}"/>
    <cellStyle name="Normal 2 2 2 4 2 5 5 10" xfId="20579" xr:uid="{00000000-0005-0000-0000-000063500000}"/>
    <cellStyle name="Normal 2 2 2 4 2 5 5 2" xfId="20580" xr:uid="{00000000-0005-0000-0000-000064500000}"/>
    <cellStyle name="Normal 2 2 2 4 2 5 5 3" xfId="20581" xr:uid="{00000000-0005-0000-0000-000065500000}"/>
    <cellStyle name="Normal 2 2 2 4 2 5 5 4" xfId="20582" xr:uid="{00000000-0005-0000-0000-000066500000}"/>
    <cellStyle name="Normal 2 2 2 4 2 5 5 5" xfId="20583" xr:uid="{00000000-0005-0000-0000-000067500000}"/>
    <cellStyle name="Normal 2 2 2 4 2 5 5 6" xfId="20584" xr:uid="{00000000-0005-0000-0000-000068500000}"/>
    <cellStyle name="Normal 2 2 2 4 2 5 5 7" xfId="20585" xr:uid="{00000000-0005-0000-0000-000069500000}"/>
    <cellStyle name="Normal 2 2 2 4 2 5 5 8" xfId="20586" xr:uid="{00000000-0005-0000-0000-00006A500000}"/>
    <cellStyle name="Normal 2 2 2 4 2 5 5 9" xfId="20587" xr:uid="{00000000-0005-0000-0000-00006B500000}"/>
    <cellStyle name="Normal 2 2 2 4 2 5 6" xfId="20588" xr:uid="{00000000-0005-0000-0000-00006C500000}"/>
    <cellStyle name="Normal 2 2 2 4 2 5 7" xfId="20589" xr:uid="{00000000-0005-0000-0000-00006D500000}"/>
    <cellStyle name="Normal 2 2 2 4 2 5 8" xfId="20590" xr:uid="{00000000-0005-0000-0000-00006E500000}"/>
    <cellStyle name="Normal 2 2 2 4 2 5 9" xfId="20591" xr:uid="{00000000-0005-0000-0000-00006F500000}"/>
    <cellStyle name="Normal 2 2 2 4 2 6" xfId="20592" xr:uid="{00000000-0005-0000-0000-000070500000}"/>
    <cellStyle name="Normal 2 2 2 4 2 6 10" xfId="20593" xr:uid="{00000000-0005-0000-0000-000071500000}"/>
    <cellStyle name="Normal 2 2 2 4 2 6 11" xfId="20594" xr:uid="{00000000-0005-0000-0000-000072500000}"/>
    <cellStyle name="Normal 2 2 2 4 2 6 12" xfId="20595" xr:uid="{00000000-0005-0000-0000-000073500000}"/>
    <cellStyle name="Normal 2 2 2 4 2 6 13" xfId="20596" xr:uid="{00000000-0005-0000-0000-000074500000}"/>
    <cellStyle name="Normal 2 2 2 4 2 6 14" xfId="20597" xr:uid="{00000000-0005-0000-0000-000075500000}"/>
    <cellStyle name="Normal 2 2 2 4 2 6 2" xfId="20598" xr:uid="{00000000-0005-0000-0000-000076500000}"/>
    <cellStyle name="Normal 2 2 2 4 2 6 2 10" xfId="20599" xr:uid="{00000000-0005-0000-0000-000077500000}"/>
    <cellStyle name="Normal 2 2 2 4 2 6 2 2" xfId="20600" xr:uid="{00000000-0005-0000-0000-000078500000}"/>
    <cellStyle name="Normal 2 2 2 4 2 6 2 3" xfId="20601" xr:uid="{00000000-0005-0000-0000-000079500000}"/>
    <cellStyle name="Normal 2 2 2 4 2 6 2 4" xfId="20602" xr:uid="{00000000-0005-0000-0000-00007A500000}"/>
    <cellStyle name="Normal 2 2 2 4 2 6 2 5" xfId="20603" xr:uid="{00000000-0005-0000-0000-00007B500000}"/>
    <cellStyle name="Normal 2 2 2 4 2 6 2 6" xfId="20604" xr:uid="{00000000-0005-0000-0000-00007C500000}"/>
    <cellStyle name="Normal 2 2 2 4 2 6 2 7" xfId="20605" xr:uid="{00000000-0005-0000-0000-00007D500000}"/>
    <cellStyle name="Normal 2 2 2 4 2 6 2 8" xfId="20606" xr:uid="{00000000-0005-0000-0000-00007E500000}"/>
    <cellStyle name="Normal 2 2 2 4 2 6 2 9" xfId="20607" xr:uid="{00000000-0005-0000-0000-00007F500000}"/>
    <cellStyle name="Normal 2 2 2 4 2 6 3" xfId="20608" xr:uid="{00000000-0005-0000-0000-000080500000}"/>
    <cellStyle name="Normal 2 2 2 4 2 6 3 10" xfId="20609" xr:uid="{00000000-0005-0000-0000-000081500000}"/>
    <cellStyle name="Normal 2 2 2 4 2 6 3 2" xfId="20610" xr:uid="{00000000-0005-0000-0000-000082500000}"/>
    <cellStyle name="Normal 2 2 2 4 2 6 3 3" xfId="20611" xr:uid="{00000000-0005-0000-0000-000083500000}"/>
    <cellStyle name="Normal 2 2 2 4 2 6 3 4" xfId="20612" xr:uid="{00000000-0005-0000-0000-000084500000}"/>
    <cellStyle name="Normal 2 2 2 4 2 6 3 5" xfId="20613" xr:uid="{00000000-0005-0000-0000-000085500000}"/>
    <cellStyle name="Normal 2 2 2 4 2 6 3 6" xfId="20614" xr:uid="{00000000-0005-0000-0000-000086500000}"/>
    <cellStyle name="Normal 2 2 2 4 2 6 3 7" xfId="20615" xr:uid="{00000000-0005-0000-0000-000087500000}"/>
    <cellStyle name="Normal 2 2 2 4 2 6 3 8" xfId="20616" xr:uid="{00000000-0005-0000-0000-000088500000}"/>
    <cellStyle name="Normal 2 2 2 4 2 6 3 9" xfId="20617" xr:uid="{00000000-0005-0000-0000-000089500000}"/>
    <cellStyle name="Normal 2 2 2 4 2 6 4" xfId="20618" xr:uid="{00000000-0005-0000-0000-00008A500000}"/>
    <cellStyle name="Normal 2 2 2 4 2 6 4 10" xfId="20619" xr:uid="{00000000-0005-0000-0000-00008B500000}"/>
    <cellStyle name="Normal 2 2 2 4 2 6 4 2" xfId="20620" xr:uid="{00000000-0005-0000-0000-00008C500000}"/>
    <cellStyle name="Normal 2 2 2 4 2 6 4 3" xfId="20621" xr:uid="{00000000-0005-0000-0000-00008D500000}"/>
    <cellStyle name="Normal 2 2 2 4 2 6 4 4" xfId="20622" xr:uid="{00000000-0005-0000-0000-00008E500000}"/>
    <cellStyle name="Normal 2 2 2 4 2 6 4 5" xfId="20623" xr:uid="{00000000-0005-0000-0000-00008F500000}"/>
    <cellStyle name="Normal 2 2 2 4 2 6 4 6" xfId="20624" xr:uid="{00000000-0005-0000-0000-000090500000}"/>
    <cellStyle name="Normal 2 2 2 4 2 6 4 7" xfId="20625" xr:uid="{00000000-0005-0000-0000-000091500000}"/>
    <cellStyle name="Normal 2 2 2 4 2 6 4 8" xfId="20626" xr:uid="{00000000-0005-0000-0000-000092500000}"/>
    <cellStyle name="Normal 2 2 2 4 2 6 4 9" xfId="20627" xr:uid="{00000000-0005-0000-0000-000093500000}"/>
    <cellStyle name="Normal 2 2 2 4 2 6 5" xfId="20628" xr:uid="{00000000-0005-0000-0000-000094500000}"/>
    <cellStyle name="Normal 2 2 2 4 2 6 5 10" xfId="20629" xr:uid="{00000000-0005-0000-0000-000095500000}"/>
    <cellStyle name="Normal 2 2 2 4 2 6 5 2" xfId="20630" xr:uid="{00000000-0005-0000-0000-000096500000}"/>
    <cellStyle name="Normal 2 2 2 4 2 6 5 3" xfId="20631" xr:uid="{00000000-0005-0000-0000-000097500000}"/>
    <cellStyle name="Normal 2 2 2 4 2 6 5 4" xfId="20632" xr:uid="{00000000-0005-0000-0000-000098500000}"/>
    <cellStyle name="Normal 2 2 2 4 2 6 5 5" xfId="20633" xr:uid="{00000000-0005-0000-0000-000099500000}"/>
    <cellStyle name="Normal 2 2 2 4 2 6 5 6" xfId="20634" xr:uid="{00000000-0005-0000-0000-00009A500000}"/>
    <cellStyle name="Normal 2 2 2 4 2 6 5 7" xfId="20635" xr:uid="{00000000-0005-0000-0000-00009B500000}"/>
    <cellStyle name="Normal 2 2 2 4 2 6 5 8" xfId="20636" xr:uid="{00000000-0005-0000-0000-00009C500000}"/>
    <cellStyle name="Normal 2 2 2 4 2 6 5 9" xfId="20637" xr:uid="{00000000-0005-0000-0000-00009D500000}"/>
    <cellStyle name="Normal 2 2 2 4 2 6 6" xfId="20638" xr:uid="{00000000-0005-0000-0000-00009E500000}"/>
    <cellStyle name="Normal 2 2 2 4 2 6 7" xfId="20639" xr:uid="{00000000-0005-0000-0000-00009F500000}"/>
    <cellStyle name="Normal 2 2 2 4 2 6 8" xfId="20640" xr:uid="{00000000-0005-0000-0000-0000A0500000}"/>
    <cellStyle name="Normal 2 2 2 4 2 6 9" xfId="20641" xr:uid="{00000000-0005-0000-0000-0000A1500000}"/>
    <cellStyle name="Normal 2 2 2 4 2 7" xfId="20642" xr:uid="{00000000-0005-0000-0000-0000A2500000}"/>
    <cellStyle name="Normal 2 2 2 4 2 7 10" xfId="20643" xr:uid="{00000000-0005-0000-0000-0000A3500000}"/>
    <cellStyle name="Normal 2 2 2 4 2 7 11" xfId="20644" xr:uid="{00000000-0005-0000-0000-0000A4500000}"/>
    <cellStyle name="Normal 2 2 2 4 2 7 12" xfId="20645" xr:uid="{00000000-0005-0000-0000-0000A5500000}"/>
    <cellStyle name="Normal 2 2 2 4 2 7 13" xfId="20646" xr:uid="{00000000-0005-0000-0000-0000A6500000}"/>
    <cellStyle name="Normal 2 2 2 4 2 7 14" xfId="20647" xr:uid="{00000000-0005-0000-0000-0000A7500000}"/>
    <cellStyle name="Normal 2 2 2 4 2 7 2" xfId="20648" xr:uid="{00000000-0005-0000-0000-0000A8500000}"/>
    <cellStyle name="Normal 2 2 2 4 2 7 2 10" xfId="20649" xr:uid="{00000000-0005-0000-0000-0000A9500000}"/>
    <cellStyle name="Normal 2 2 2 4 2 7 2 2" xfId="20650" xr:uid="{00000000-0005-0000-0000-0000AA500000}"/>
    <cellStyle name="Normal 2 2 2 4 2 7 2 3" xfId="20651" xr:uid="{00000000-0005-0000-0000-0000AB500000}"/>
    <cellStyle name="Normal 2 2 2 4 2 7 2 4" xfId="20652" xr:uid="{00000000-0005-0000-0000-0000AC500000}"/>
    <cellStyle name="Normal 2 2 2 4 2 7 2 5" xfId="20653" xr:uid="{00000000-0005-0000-0000-0000AD500000}"/>
    <cellStyle name="Normal 2 2 2 4 2 7 2 6" xfId="20654" xr:uid="{00000000-0005-0000-0000-0000AE500000}"/>
    <cellStyle name="Normal 2 2 2 4 2 7 2 7" xfId="20655" xr:uid="{00000000-0005-0000-0000-0000AF500000}"/>
    <cellStyle name="Normal 2 2 2 4 2 7 2 8" xfId="20656" xr:uid="{00000000-0005-0000-0000-0000B0500000}"/>
    <cellStyle name="Normal 2 2 2 4 2 7 2 9" xfId="20657" xr:uid="{00000000-0005-0000-0000-0000B1500000}"/>
    <cellStyle name="Normal 2 2 2 4 2 7 3" xfId="20658" xr:uid="{00000000-0005-0000-0000-0000B2500000}"/>
    <cellStyle name="Normal 2 2 2 4 2 7 3 10" xfId="20659" xr:uid="{00000000-0005-0000-0000-0000B3500000}"/>
    <cellStyle name="Normal 2 2 2 4 2 7 3 2" xfId="20660" xr:uid="{00000000-0005-0000-0000-0000B4500000}"/>
    <cellStyle name="Normal 2 2 2 4 2 7 3 3" xfId="20661" xr:uid="{00000000-0005-0000-0000-0000B5500000}"/>
    <cellStyle name="Normal 2 2 2 4 2 7 3 4" xfId="20662" xr:uid="{00000000-0005-0000-0000-0000B6500000}"/>
    <cellStyle name="Normal 2 2 2 4 2 7 3 5" xfId="20663" xr:uid="{00000000-0005-0000-0000-0000B7500000}"/>
    <cellStyle name="Normal 2 2 2 4 2 7 3 6" xfId="20664" xr:uid="{00000000-0005-0000-0000-0000B8500000}"/>
    <cellStyle name="Normal 2 2 2 4 2 7 3 7" xfId="20665" xr:uid="{00000000-0005-0000-0000-0000B9500000}"/>
    <cellStyle name="Normal 2 2 2 4 2 7 3 8" xfId="20666" xr:uid="{00000000-0005-0000-0000-0000BA500000}"/>
    <cellStyle name="Normal 2 2 2 4 2 7 3 9" xfId="20667" xr:uid="{00000000-0005-0000-0000-0000BB500000}"/>
    <cellStyle name="Normal 2 2 2 4 2 7 4" xfId="20668" xr:uid="{00000000-0005-0000-0000-0000BC500000}"/>
    <cellStyle name="Normal 2 2 2 4 2 7 4 10" xfId="20669" xr:uid="{00000000-0005-0000-0000-0000BD500000}"/>
    <cellStyle name="Normal 2 2 2 4 2 7 4 2" xfId="20670" xr:uid="{00000000-0005-0000-0000-0000BE500000}"/>
    <cellStyle name="Normal 2 2 2 4 2 7 4 3" xfId="20671" xr:uid="{00000000-0005-0000-0000-0000BF500000}"/>
    <cellStyle name="Normal 2 2 2 4 2 7 4 4" xfId="20672" xr:uid="{00000000-0005-0000-0000-0000C0500000}"/>
    <cellStyle name="Normal 2 2 2 4 2 7 4 5" xfId="20673" xr:uid="{00000000-0005-0000-0000-0000C1500000}"/>
    <cellStyle name="Normal 2 2 2 4 2 7 4 6" xfId="20674" xr:uid="{00000000-0005-0000-0000-0000C2500000}"/>
    <cellStyle name="Normal 2 2 2 4 2 7 4 7" xfId="20675" xr:uid="{00000000-0005-0000-0000-0000C3500000}"/>
    <cellStyle name="Normal 2 2 2 4 2 7 4 8" xfId="20676" xr:uid="{00000000-0005-0000-0000-0000C4500000}"/>
    <cellStyle name="Normal 2 2 2 4 2 7 4 9" xfId="20677" xr:uid="{00000000-0005-0000-0000-0000C5500000}"/>
    <cellStyle name="Normal 2 2 2 4 2 7 5" xfId="20678" xr:uid="{00000000-0005-0000-0000-0000C6500000}"/>
    <cellStyle name="Normal 2 2 2 4 2 7 5 10" xfId="20679" xr:uid="{00000000-0005-0000-0000-0000C7500000}"/>
    <cellStyle name="Normal 2 2 2 4 2 7 5 2" xfId="20680" xr:uid="{00000000-0005-0000-0000-0000C8500000}"/>
    <cellStyle name="Normal 2 2 2 4 2 7 5 3" xfId="20681" xr:uid="{00000000-0005-0000-0000-0000C9500000}"/>
    <cellStyle name="Normal 2 2 2 4 2 7 5 4" xfId="20682" xr:uid="{00000000-0005-0000-0000-0000CA500000}"/>
    <cellStyle name="Normal 2 2 2 4 2 7 5 5" xfId="20683" xr:uid="{00000000-0005-0000-0000-0000CB500000}"/>
    <cellStyle name="Normal 2 2 2 4 2 7 5 6" xfId="20684" xr:uid="{00000000-0005-0000-0000-0000CC500000}"/>
    <cellStyle name="Normal 2 2 2 4 2 7 5 7" xfId="20685" xr:uid="{00000000-0005-0000-0000-0000CD500000}"/>
    <cellStyle name="Normal 2 2 2 4 2 7 5 8" xfId="20686" xr:uid="{00000000-0005-0000-0000-0000CE500000}"/>
    <cellStyle name="Normal 2 2 2 4 2 7 5 9" xfId="20687" xr:uid="{00000000-0005-0000-0000-0000CF500000}"/>
    <cellStyle name="Normal 2 2 2 4 2 7 6" xfId="20688" xr:uid="{00000000-0005-0000-0000-0000D0500000}"/>
    <cellStyle name="Normal 2 2 2 4 2 7 7" xfId="20689" xr:uid="{00000000-0005-0000-0000-0000D1500000}"/>
    <cellStyle name="Normal 2 2 2 4 2 7 8" xfId="20690" xr:uid="{00000000-0005-0000-0000-0000D2500000}"/>
    <cellStyle name="Normal 2 2 2 4 2 7 9" xfId="20691" xr:uid="{00000000-0005-0000-0000-0000D3500000}"/>
    <cellStyle name="Normal 2 2 2 4 2 8" xfId="20692" xr:uid="{00000000-0005-0000-0000-0000D4500000}"/>
    <cellStyle name="Normal 2 2 2 4 2 8 10" xfId="20693" xr:uid="{00000000-0005-0000-0000-0000D5500000}"/>
    <cellStyle name="Normal 2 2 2 4 2 8 11" xfId="20694" xr:uid="{00000000-0005-0000-0000-0000D6500000}"/>
    <cellStyle name="Normal 2 2 2 4 2 8 12" xfId="20695" xr:uid="{00000000-0005-0000-0000-0000D7500000}"/>
    <cellStyle name="Normal 2 2 2 4 2 8 13" xfId="20696" xr:uid="{00000000-0005-0000-0000-0000D8500000}"/>
    <cellStyle name="Normal 2 2 2 4 2 8 14" xfId="20697" xr:uid="{00000000-0005-0000-0000-0000D9500000}"/>
    <cellStyle name="Normal 2 2 2 4 2 8 2" xfId="20698" xr:uid="{00000000-0005-0000-0000-0000DA500000}"/>
    <cellStyle name="Normal 2 2 2 4 2 8 2 10" xfId="20699" xr:uid="{00000000-0005-0000-0000-0000DB500000}"/>
    <cellStyle name="Normal 2 2 2 4 2 8 2 2" xfId="20700" xr:uid="{00000000-0005-0000-0000-0000DC500000}"/>
    <cellStyle name="Normal 2 2 2 4 2 8 2 3" xfId="20701" xr:uid="{00000000-0005-0000-0000-0000DD500000}"/>
    <cellStyle name="Normal 2 2 2 4 2 8 2 4" xfId="20702" xr:uid="{00000000-0005-0000-0000-0000DE500000}"/>
    <cellStyle name="Normal 2 2 2 4 2 8 2 5" xfId="20703" xr:uid="{00000000-0005-0000-0000-0000DF500000}"/>
    <cellStyle name="Normal 2 2 2 4 2 8 2 6" xfId="20704" xr:uid="{00000000-0005-0000-0000-0000E0500000}"/>
    <cellStyle name="Normal 2 2 2 4 2 8 2 7" xfId="20705" xr:uid="{00000000-0005-0000-0000-0000E1500000}"/>
    <cellStyle name="Normal 2 2 2 4 2 8 2 8" xfId="20706" xr:uid="{00000000-0005-0000-0000-0000E2500000}"/>
    <cellStyle name="Normal 2 2 2 4 2 8 2 9" xfId="20707" xr:uid="{00000000-0005-0000-0000-0000E3500000}"/>
    <cellStyle name="Normal 2 2 2 4 2 8 3" xfId="20708" xr:uid="{00000000-0005-0000-0000-0000E4500000}"/>
    <cellStyle name="Normal 2 2 2 4 2 8 3 10" xfId="20709" xr:uid="{00000000-0005-0000-0000-0000E5500000}"/>
    <cellStyle name="Normal 2 2 2 4 2 8 3 2" xfId="20710" xr:uid="{00000000-0005-0000-0000-0000E6500000}"/>
    <cellStyle name="Normal 2 2 2 4 2 8 3 3" xfId="20711" xr:uid="{00000000-0005-0000-0000-0000E7500000}"/>
    <cellStyle name="Normal 2 2 2 4 2 8 3 4" xfId="20712" xr:uid="{00000000-0005-0000-0000-0000E8500000}"/>
    <cellStyle name="Normal 2 2 2 4 2 8 3 5" xfId="20713" xr:uid="{00000000-0005-0000-0000-0000E9500000}"/>
    <cellStyle name="Normal 2 2 2 4 2 8 3 6" xfId="20714" xr:uid="{00000000-0005-0000-0000-0000EA500000}"/>
    <cellStyle name="Normal 2 2 2 4 2 8 3 7" xfId="20715" xr:uid="{00000000-0005-0000-0000-0000EB500000}"/>
    <cellStyle name="Normal 2 2 2 4 2 8 3 8" xfId="20716" xr:uid="{00000000-0005-0000-0000-0000EC500000}"/>
    <cellStyle name="Normal 2 2 2 4 2 8 3 9" xfId="20717" xr:uid="{00000000-0005-0000-0000-0000ED500000}"/>
    <cellStyle name="Normal 2 2 2 4 2 8 4" xfId="20718" xr:uid="{00000000-0005-0000-0000-0000EE500000}"/>
    <cellStyle name="Normal 2 2 2 4 2 8 4 10" xfId="20719" xr:uid="{00000000-0005-0000-0000-0000EF500000}"/>
    <cellStyle name="Normal 2 2 2 4 2 8 4 2" xfId="20720" xr:uid="{00000000-0005-0000-0000-0000F0500000}"/>
    <cellStyle name="Normal 2 2 2 4 2 8 4 3" xfId="20721" xr:uid="{00000000-0005-0000-0000-0000F1500000}"/>
    <cellStyle name="Normal 2 2 2 4 2 8 4 4" xfId="20722" xr:uid="{00000000-0005-0000-0000-0000F2500000}"/>
    <cellStyle name="Normal 2 2 2 4 2 8 4 5" xfId="20723" xr:uid="{00000000-0005-0000-0000-0000F3500000}"/>
    <cellStyle name="Normal 2 2 2 4 2 8 4 6" xfId="20724" xr:uid="{00000000-0005-0000-0000-0000F4500000}"/>
    <cellStyle name="Normal 2 2 2 4 2 8 4 7" xfId="20725" xr:uid="{00000000-0005-0000-0000-0000F5500000}"/>
    <cellStyle name="Normal 2 2 2 4 2 8 4 8" xfId="20726" xr:uid="{00000000-0005-0000-0000-0000F6500000}"/>
    <cellStyle name="Normal 2 2 2 4 2 8 4 9" xfId="20727" xr:uid="{00000000-0005-0000-0000-0000F7500000}"/>
    <cellStyle name="Normal 2 2 2 4 2 8 5" xfId="20728" xr:uid="{00000000-0005-0000-0000-0000F8500000}"/>
    <cellStyle name="Normal 2 2 2 4 2 8 5 10" xfId="20729" xr:uid="{00000000-0005-0000-0000-0000F9500000}"/>
    <cellStyle name="Normal 2 2 2 4 2 8 5 2" xfId="20730" xr:uid="{00000000-0005-0000-0000-0000FA500000}"/>
    <cellStyle name="Normal 2 2 2 4 2 8 5 3" xfId="20731" xr:uid="{00000000-0005-0000-0000-0000FB500000}"/>
    <cellStyle name="Normal 2 2 2 4 2 8 5 4" xfId="20732" xr:uid="{00000000-0005-0000-0000-0000FC500000}"/>
    <cellStyle name="Normal 2 2 2 4 2 8 5 5" xfId="20733" xr:uid="{00000000-0005-0000-0000-0000FD500000}"/>
    <cellStyle name="Normal 2 2 2 4 2 8 5 6" xfId="20734" xr:uid="{00000000-0005-0000-0000-0000FE500000}"/>
    <cellStyle name="Normal 2 2 2 4 2 8 5 7" xfId="20735" xr:uid="{00000000-0005-0000-0000-0000FF500000}"/>
    <cellStyle name="Normal 2 2 2 4 2 8 5 8" xfId="20736" xr:uid="{00000000-0005-0000-0000-000000510000}"/>
    <cellStyle name="Normal 2 2 2 4 2 8 5 9" xfId="20737" xr:uid="{00000000-0005-0000-0000-000001510000}"/>
    <cellStyle name="Normal 2 2 2 4 2 8 6" xfId="20738" xr:uid="{00000000-0005-0000-0000-000002510000}"/>
    <cellStyle name="Normal 2 2 2 4 2 8 7" xfId="20739" xr:uid="{00000000-0005-0000-0000-000003510000}"/>
    <cellStyle name="Normal 2 2 2 4 2 8 8" xfId="20740" xr:uid="{00000000-0005-0000-0000-000004510000}"/>
    <cellStyle name="Normal 2 2 2 4 2 8 9" xfId="20741" xr:uid="{00000000-0005-0000-0000-000005510000}"/>
    <cellStyle name="Normal 2 2 2 4 2 9" xfId="20742" xr:uid="{00000000-0005-0000-0000-000006510000}"/>
    <cellStyle name="Normal 2 2 2 4 2 9 10" xfId="20743" xr:uid="{00000000-0005-0000-0000-000007510000}"/>
    <cellStyle name="Normal 2 2 2 4 2 9 11" xfId="20744" xr:uid="{00000000-0005-0000-0000-000008510000}"/>
    <cellStyle name="Normal 2 2 2 4 2 9 12" xfId="20745" xr:uid="{00000000-0005-0000-0000-000009510000}"/>
    <cellStyle name="Normal 2 2 2 4 2 9 13" xfId="20746" xr:uid="{00000000-0005-0000-0000-00000A510000}"/>
    <cellStyle name="Normal 2 2 2 4 2 9 14" xfId="20747" xr:uid="{00000000-0005-0000-0000-00000B510000}"/>
    <cellStyle name="Normal 2 2 2 4 2 9 2" xfId="20748" xr:uid="{00000000-0005-0000-0000-00000C510000}"/>
    <cellStyle name="Normal 2 2 2 4 2 9 2 10" xfId="20749" xr:uid="{00000000-0005-0000-0000-00000D510000}"/>
    <cellStyle name="Normal 2 2 2 4 2 9 2 2" xfId="20750" xr:uid="{00000000-0005-0000-0000-00000E510000}"/>
    <cellStyle name="Normal 2 2 2 4 2 9 2 3" xfId="20751" xr:uid="{00000000-0005-0000-0000-00000F510000}"/>
    <cellStyle name="Normal 2 2 2 4 2 9 2 4" xfId="20752" xr:uid="{00000000-0005-0000-0000-000010510000}"/>
    <cellStyle name="Normal 2 2 2 4 2 9 2 5" xfId="20753" xr:uid="{00000000-0005-0000-0000-000011510000}"/>
    <cellStyle name="Normal 2 2 2 4 2 9 2 6" xfId="20754" xr:uid="{00000000-0005-0000-0000-000012510000}"/>
    <cellStyle name="Normal 2 2 2 4 2 9 2 7" xfId="20755" xr:uid="{00000000-0005-0000-0000-000013510000}"/>
    <cellStyle name="Normal 2 2 2 4 2 9 2 8" xfId="20756" xr:uid="{00000000-0005-0000-0000-000014510000}"/>
    <cellStyle name="Normal 2 2 2 4 2 9 2 9" xfId="20757" xr:uid="{00000000-0005-0000-0000-000015510000}"/>
    <cellStyle name="Normal 2 2 2 4 2 9 3" xfId="20758" xr:uid="{00000000-0005-0000-0000-000016510000}"/>
    <cellStyle name="Normal 2 2 2 4 2 9 3 10" xfId="20759" xr:uid="{00000000-0005-0000-0000-000017510000}"/>
    <cellStyle name="Normal 2 2 2 4 2 9 3 2" xfId="20760" xr:uid="{00000000-0005-0000-0000-000018510000}"/>
    <cellStyle name="Normal 2 2 2 4 2 9 3 3" xfId="20761" xr:uid="{00000000-0005-0000-0000-000019510000}"/>
    <cellStyle name="Normal 2 2 2 4 2 9 3 4" xfId="20762" xr:uid="{00000000-0005-0000-0000-00001A510000}"/>
    <cellStyle name="Normal 2 2 2 4 2 9 3 5" xfId="20763" xr:uid="{00000000-0005-0000-0000-00001B510000}"/>
    <cellStyle name="Normal 2 2 2 4 2 9 3 6" xfId="20764" xr:uid="{00000000-0005-0000-0000-00001C510000}"/>
    <cellStyle name="Normal 2 2 2 4 2 9 3 7" xfId="20765" xr:uid="{00000000-0005-0000-0000-00001D510000}"/>
    <cellStyle name="Normal 2 2 2 4 2 9 3 8" xfId="20766" xr:uid="{00000000-0005-0000-0000-00001E510000}"/>
    <cellStyle name="Normal 2 2 2 4 2 9 3 9" xfId="20767" xr:uid="{00000000-0005-0000-0000-00001F510000}"/>
    <cellStyle name="Normal 2 2 2 4 2 9 4" xfId="20768" xr:uid="{00000000-0005-0000-0000-000020510000}"/>
    <cellStyle name="Normal 2 2 2 4 2 9 4 10" xfId="20769" xr:uid="{00000000-0005-0000-0000-000021510000}"/>
    <cellStyle name="Normal 2 2 2 4 2 9 4 2" xfId="20770" xr:uid="{00000000-0005-0000-0000-000022510000}"/>
    <cellStyle name="Normal 2 2 2 4 2 9 4 3" xfId="20771" xr:uid="{00000000-0005-0000-0000-000023510000}"/>
    <cellStyle name="Normal 2 2 2 4 2 9 4 4" xfId="20772" xr:uid="{00000000-0005-0000-0000-000024510000}"/>
    <cellStyle name="Normal 2 2 2 4 2 9 4 5" xfId="20773" xr:uid="{00000000-0005-0000-0000-000025510000}"/>
    <cellStyle name="Normal 2 2 2 4 2 9 4 6" xfId="20774" xr:uid="{00000000-0005-0000-0000-000026510000}"/>
    <cellStyle name="Normal 2 2 2 4 2 9 4 7" xfId="20775" xr:uid="{00000000-0005-0000-0000-000027510000}"/>
    <cellStyle name="Normal 2 2 2 4 2 9 4 8" xfId="20776" xr:uid="{00000000-0005-0000-0000-000028510000}"/>
    <cellStyle name="Normal 2 2 2 4 2 9 4 9" xfId="20777" xr:uid="{00000000-0005-0000-0000-000029510000}"/>
    <cellStyle name="Normal 2 2 2 4 2 9 5" xfId="20778" xr:uid="{00000000-0005-0000-0000-00002A510000}"/>
    <cellStyle name="Normal 2 2 2 4 2 9 5 10" xfId="20779" xr:uid="{00000000-0005-0000-0000-00002B510000}"/>
    <cellStyle name="Normal 2 2 2 4 2 9 5 2" xfId="20780" xr:uid="{00000000-0005-0000-0000-00002C510000}"/>
    <cellStyle name="Normal 2 2 2 4 2 9 5 3" xfId="20781" xr:uid="{00000000-0005-0000-0000-00002D510000}"/>
    <cellStyle name="Normal 2 2 2 4 2 9 5 4" xfId="20782" xr:uid="{00000000-0005-0000-0000-00002E510000}"/>
    <cellStyle name="Normal 2 2 2 4 2 9 5 5" xfId="20783" xr:uid="{00000000-0005-0000-0000-00002F510000}"/>
    <cellStyle name="Normal 2 2 2 4 2 9 5 6" xfId="20784" xr:uid="{00000000-0005-0000-0000-000030510000}"/>
    <cellStyle name="Normal 2 2 2 4 2 9 5 7" xfId="20785" xr:uid="{00000000-0005-0000-0000-000031510000}"/>
    <cellStyle name="Normal 2 2 2 4 2 9 5 8" xfId="20786" xr:uid="{00000000-0005-0000-0000-000032510000}"/>
    <cellStyle name="Normal 2 2 2 4 2 9 5 9" xfId="20787" xr:uid="{00000000-0005-0000-0000-000033510000}"/>
    <cellStyle name="Normal 2 2 2 4 2 9 6" xfId="20788" xr:uid="{00000000-0005-0000-0000-000034510000}"/>
    <cellStyle name="Normal 2 2 2 4 2 9 7" xfId="20789" xr:uid="{00000000-0005-0000-0000-000035510000}"/>
    <cellStyle name="Normal 2 2 2 4 2 9 8" xfId="20790" xr:uid="{00000000-0005-0000-0000-000036510000}"/>
    <cellStyle name="Normal 2 2 2 4 2 9 9" xfId="20791" xr:uid="{00000000-0005-0000-0000-000037510000}"/>
    <cellStyle name="Normal 2 2 2 4 20" xfId="20792" xr:uid="{00000000-0005-0000-0000-000038510000}"/>
    <cellStyle name="Normal 2 2 2 4 21" xfId="20793" xr:uid="{00000000-0005-0000-0000-000039510000}"/>
    <cellStyle name="Normal 2 2 2 4 22" xfId="20794" xr:uid="{00000000-0005-0000-0000-00003A510000}"/>
    <cellStyle name="Normal 2 2 2 4 23" xfId="20795" xr:uid="{00000000-0005-0000-0000-00003B510000}"/>
    <cellStyle name="Normal 2 2 2 4 24" xfId="20796" xr:uid="{00000000-0005-0000-0000-00003C510000}"/>
    <cellStyle name="Normal 2 2 2 4 25" xfId="20797" xr:uid="{00000000-0005-0000-0000-00003D510000}"/>
    <cellStyle name="Normal 2 2 2 4 26" xfId="20798" xr:uid="{00000000-0005-0000-0000-00003E510000}"/>
    <cellStyle name="Normal 2 2 2 4 27" xfId="20799" xr:uid="{00000000-0005-0000-0000-00003F510000}"/>
    <cellStyle name="Normal 2 2 2 4 28" xfId="20800" xr:uid="{00000000-0005-0000-0000-000040510000}"/>
    <cellStyle name="Normal 2 2 2 4 29" xfId="20801" xr:uid="{00000000-0005-0000-0000-000041510000}"/>
    <cellStyle name="Normal 2 2 2 4 3" xfId="20802" xr:uid="{00000000-0005-0000-0000-000042510000}"/>
    <cellStyle name="Normal 2 2 2 4 3 2" xfId="20803" xr:uid="{00000000-0005-0000-0000-000043510000}"/>
    <cellStyle name="Normal 2 2 2 4 3 3" xfId="20804" xr:uid="{00000000-0005-0000-0000-000044510000}"/>
    <cellStyle name="Normal 2 2 2 4 30" xfId="20805" xr:uid="{00000000-0005-0000-0000-000045510000}"/>
    <cellStyle name="Normal 2 2 2 4 31" xfId="20806" xr:uid="{00000000-0005-0000-0000-000046510000}"/>
    <cellStyle name="Normal 2 2 2 4 32" xfId="20807" xr:uid="{00000000-0005-0000-0000-000047510000}"/>
    <cellStyle name="Normal 2 2 2 4 33" xfId="20808" xr:uid="{00000000-0005-0000-0000-000048510000}"/>
    <cellStyle name="Normal 2 2 2 4 34" xfId="20809" xr:uid="{00000000-0005-0000-0000-000049510000}"/>
    <cellStyle name="Normal 2 2 2 4 34 10" xfId="20810" xr:uid="{00000000-0005-0000-0000-00004A510000}"/>
    <cellStyle name="Normal 2 2 2 4 34 2" xfId="20811" xr:uid="{00000000-0005-0000-0000-00004B510000}"/>
    <cellStyle name="Normal 2 2 2 4 34 3" xfId="20812" xr:uid="{00000000-0005-0000-0000-00004C510000}"/>
    <cellStyle name="Normal 2 2 2 4 34 4" xfId="20813" xr:uid="{00000000-0005-0000-0000-00004D510000}"/>
    <cellStyle name="Normal 2 2 2 4 34 5" xfId="20814" xr:uid="{00000000-0005-0000-0000-00004E510000}"/>
    <cellStyle name="Normal 2 2 2 4 34 6" xfId="20815" xr:uid="{00000000-0005-0000-0000-00004F510000}"/>
    <cellStyle name="Normal 2 2 2 4 34 7" xfId="20816" xr:uid="{00000000-0005-0000-0000-000050510000}"/>
    <cellStyle name="Normal 2 2 2 4 34 8" xfId="20817" xr:uid="{00000000-0005-0000-0000-000051510000}"/>
    <cellStyle name="Normal 2 2 2 4 34 9" xfId="20818" xr:uid="{00000000-0005-0000-0000-000052510000}"/>
    <cellStyle name="Normal 2 2 2 4 35" xfId="20819" xr:uid="{00000000-0005-0000-0000-000053510000}"/>
    <cellStyle name="Normal 2 2 2 4 35 10" xfId="20820" xr:uid="{00000000-0005-0000-0000-000054510000}"/>
    <cellStyle name="Normal 2 2 2 4 35 2" xfId="20821" xr:uid="{00000000-0005-0000-0000-000055510000}"/>
    <cellStyle name="Normal 2 2 2 4 35 3" xfId="20822" xr:uid="{00000000-0005-0000-0000-000056510000}"/>
    <cellStyle name="Normal 2 2 2 4 35 4" xfId="20823" xr:uid="{00000000-0005-0000-0000-000057510000}"/>
    <cellStyle name="Normal 2 2 2 4 35 5" xfId="20824" xr:uid="{00000000-0005-0000-0000-000058510000}"/>
    <cellStyle name="Normal 2 2 2 4 35 6" xfId="20825" xr:uid="{00000000-0005-0000-0000-000059510000}"/>
    <cellStyle name="Normal 2 2 2 4 35 7" xfId="20826" xr:uid="{00000000-0005-0000-0000-00005A510000}"/>
    <cellStyle name="Normal 2 2 2 4 35 8" xfId="20827" xr:uid="{00000000-0005-0000-0000-00005B510000}"/>
    <cellStyle name="Normal 2 2 2 4 35 9" xfId="20828" xr:uid="{00000000-0005-0000-0000-00005C510000}"/>
    <cellStyle name="Normal 2 2 2 4 36" xfId="20829" xr:uid="{00000000-0005-0000-0000-00005D510000}"/>
    <cellStyle name="Normal 2 2 2 4 36 10" xfId="20830" xr:uid="{00000000-0005-0000-0000-00005E510000}"/>
    <cellStyle name="Normal 2 2 2 4 36 2" xfId="20831" xr:uid="{00000000-0005-0000-0000-00005F510000}"/>
    <cellStyle name="Normal 2 2 2 4 36 3" xfId="20832" xr:uid="{00000000-0005-0000-0000-000060510000}"/>
    <cellStyle name="Normal 2 2 2 4 36 4" xfId="20833" xr:uid="{00000000-0005-0000-0000-000061510000}"/>
    <cellStyle name="Normal 2 2 2 4 36 5" xfId="20834" xr:uid="{00000000-0005-0000-0000-000062510000}"/>
    <cellStyle name="Normal 2 2 2 4 36 6" xfId="20835" xr:uid="{00000000-0005-0000-0000-000063510000}"/>
    <cellStyle name="Normal 2 2 2 4 36 7" xfId="20836" xr:uid="{00000000-0005-0000-0000-000064510000}"/>
    <cellStyle name="Normal 2 2 2 4 36 8" xfId="20837" xr:uid="{00000000-0005-0000-0000-000065510000}"/>
    <cellStyle name="Normal 2 2 2 4 36 9" xfId="20838" xr:uid="{00000000-0005-0000-0000-000066510000}"/>
    <cellStyle name="Normal 2 2 2 4 37" xfId="20839" xr:uid="{00000000-0005-0000-0000-000067510000}"/>
    <cellStyle name="Normal 2 2 2 4 37 10" xfId="20840" xr:uid="{00000000-0005-0000-0000-000068510000}"/>
    <cellStyle name="Normal 2 2 2 4 37 2" xfId="20841" xr:uid="{00000000-0005-0000-0000-000069510000}"/>
    <cellStyle name="Normal 2 2 2 4 37 3" xfId="20842" xr:uid="{00000000-0005-0000-0000-00006A510000}"/>
    <cellStyle name="Normal 2 2 2 4 37 4" xfId="20843" xr:uid="{00000000-0005-0000-0000-00006B510000}"/>
    <cellStyle name="Normal 2 2 2 4 37 5" xfId="20844" xr:uid="{00000000-0005-0000-0000-00006C510000}"/>
    <cellStyle name="Normal 2 2 2 4 37 6" xfId="20845" xr:uid="{00000000-0005-0000-0000-00006D510000}"/>
    <cellStyle name="Normal 2 2 2 4 37 7" xfId="20846" xr:uid="{00000000-0005-0000-0000-00006E510000}"/>
    <cellStyle name="Normal 2 2 2 4 37 8" xfId="20847" xr:uid="{00000000-0005-0000-0000-00006F510000}"/>
    <cellStyle name="Normal 2 2 2 4 37 9" xfId="20848" xr:uid="{00000000-0005-0000-0000-000070510000}"/>
    <cellStyle name="Normal 2 2 2 4 38" xfId="20849" xr:uid="{00000000-0005-0000-0000-000071510000}"/>
    <cellStyle name="Normal 2 2 2 4 39" xfId="20850" xr:uid="{00000000-0005-0000-0000-000072510000}"/>
    <cellStyle name="Normal 2 2 2 4 4" xfId="20851" xr:uid="{00000000-0005-0000-0000-000073510000}"/>
    <cellStyle name="Normal 2 2 2 4 40" xfId="20852" xr:uid="{00000000-0005-0000-0000-000074510000}"/>
    <cellStyle name="Normal 2 2 2 4 41" xfId="20853" xr:uid="{00000000-0005-0000-0000-000075510000}"/>
    <cellStyle name="Normal 2 2 2 4 42" xfId="20854" xr:uid="{00000000-0005-0000-0000-000076510000}"/>
    <cellStyle name="Normal 2 2 2 4 43" xfId="20855" xr:uid="{00000000-0005-0000-0000-000077510000}"/>
    <cellStyle name="Normal 2 2 2 4 44" xfId="20856" xr:uid="{00000000-0005-0000-0000-000078510000}"/>
    <cellStyle name="Normal 2 2 2 4 45" xfId="20857" xr:uid="{00000000-0005-0000-0000-000079510000}"/>
    <cellStyle name="Normal 2 2 2 4 46" xfId="20858" xr:uid="{00000000-0005-0000-0000-00007A510000}"/>
    <cellStyle name="Normal 2 2 2 4 47" xfId="20859" xr:uid="{00000000-0005-0000-0000-00007B510000}"/>
    <cellStyle name="Normal 2 2 2 4 48" xfId="20860" xr:uid="{00000000-0005-0000-0000-00007C510000}"/>
    <cellStyle name="Normal 2 2 2 4 5" xfId="20861" xr:uid="{00000000-0005-0000-0000-00007D510000}"/>
    <cellStyle name="Normal 2 2 2 4 6" xfId="20862" xr:uid="{00000000-0005-0000-0000-00007E510000}"/>
    <cellStyle name="Normal 2 2 2 4 7" xfId="20863" xr:uid="{00000000-0005-0000-0000-00007F510000}"/>
    <cellStyle name="Normal 2 2 2 4 8" xfId="20864" xr:uid="{00000000-0005-0000-0000-000080510000}"/>
    <cellStyle name="Normal 2 2 2 4 9" xfId="20865" xr:uid="{00000000-0005-0000-0000-000081510000}"/>
    <cellStyle name="Normal 2 2 2 40" xfId="20866" xr:uid="{00000000-0005-0000-0000-000082510000}"/>
    <cellStyle name="Normal 2 2 2 40 10" xfId="20867" xr:uid="{00000000-0005-0000-0000-000083510000}"/>
    <cellStyle name="Normal 2 2 2 40 2" xfId="20868" xr:uid="{00000000-0005-0000-0000-000084510000}"/>
    <cellStyle name="Normal 2 2 2 40 3" xfId="20869" xr:uid="{00000000-0005-0000-0000-000085510000}"/>
    <cellStyle name="Normal 2 2 2 40 4" xfId="20870" xr:uid="{00000000-0005-0000-0000-000086510000}"/>
    <cellStyle name="Normal 2 2 2 40 5" xfId="20871" xr:uid="{00000000-0005-0000-0000-000087510000}"/>
    <cellStyle name="Normal 2 2 2 40 6" xfId="20872" xr:uid="{00000000-0005-0000-0000-000088510000}"/>
    <cellStyle name="Normal 2 2 2 40 7" xfId="20873" xr:uid="{00000000-0005-0000-0000-000089510000}"/>
    <cellStyle name="Normal 2 2 2 40 8" xfId="20874" xr:uid="{00000000-0005-0000-0000-00008A510000}"/>
    <cellStyle name="Normal 2 2 2 40 9" xfId="20875" xr:uid="{00000000-0005-0000-0000-00008B510000}"/>
    <cellStyle name="Normal 2 2 2 41" xfId="20876" xr:uid="{00000000-0005-0000-0000-00008C510000}"/>
    <cellStyle name="Normal 2 2 2 42" xfId="20877" xr:uid="{00000000-0005-0000-0000-00008D510000}"/>
    <cellStyle name="Normal 2 2 2 43" xfId="20878" xr:uid="{00000000-0005-0000-0000-00008E510000}"/>
    <cellStyle name="Normal 2 2 2 44" xfId="20879" xr:uid="{00000000-0005-0000-0000-00008F510000}"/>
    <cellStyle name="Normal 2 2 2 45" xfId="20880" xr:uid="{00000000-0005-0000-0000-000090510000}"/>
    <cellStyle name="Normal 2 2 2 46" xfId="20881" xr:uid="{00000000-0005-0000-0000-000091510000}"/>
    <cellStyle name="Normal 2 2 2 47" xfId="20882" xr:uid="{00000000-0005-0000-0000-000092510000}"/>
    <cellStyle name="Normal 2 2 2 48" xfId="20883" xr:uid="{00000000-0005-0000-0000-000093510000}"/>
    <cellStyle name="Normal 2 2 2 49" xfId="20884" xr:uid="{00000000-0005-0000-0000-000094510000}"/>
    <cellStyle name="Normal 2 2 2 5" xfId="20885" xr:uid="{00000000-0005-0000-0000-000095510000}"/>
    <cellStyle name="Normal 2 2 2 5 10" xfId="20886" xr:uid="{00000000-0005-0000-0000-000096510000}"/>
    <cellStyle name="Normal 2 2 2 5 11" xfId="20887" xr:uid="{00000000-0005-0000-0000-000097510000}"/>
    <cellStyle name="Normal 2 2 2 5 12" xfId="20888" xr:uid="{00000000-0005-0000-0000-000098510000}"/>
    <cellStyle name="Normal 2 2 2 5 13" xfId="20889" xr:uid="{00000000-0005-0000-0000-000099510000}"/>
    <cellStyle name="Normal 2 2 2 5 14" xfId="20890" xr:uid="{00000000-0005-0000-0000-00009A510000}"/>
    <cellStyle name="Normal 2 2 2 5 15" xfId="20891" xr:uid="{00000000-0005-0000-0000-00009B510000}"/>
    <cellStyle name="Normal 2 2 2 5 16" xfId="20892" xr:uid="{00000000-0005-0000-0000-00009C510000}"/>
    <cellStyle name="Normal 2 2 2 5 17" xfId="20893" xr:uid="{00000000-0005-0000-0000-00009D510000}"/>
    <cellStyle name="Normal 2 2 2 5 18" xfId="20894" xr:uid="{00000000-0005-0000-0000-00009E510000}"/>
    <cellStyle name="Normal 2 2 2 5 19" xfId="20895" xr:uid="{00000000-0005-0000-0000-00009F510000}"/>
    <cellStyle name="Normal 2 2 2 5 2" xfId="20896" xr:uid="{00000000-0005-0000-0000-0000A0510000}"/>
    <cellStyle name="Normal 2 2 2 5 2 10" xfId="20897" xr:uid="{00000000-0005-0000-0000-0000A1510000}"/>
    <cellStyle name="Normal 2 2 2 5 2 10 10" xfId="20898" xr:uid="{00000000-0005-0000-0000-0000A2510000}"/>
    <cellStyle name="Normal 2 2 2 5 2 10 11" xfId="20899" xr:uid="{00000000-0005-0000-0000-0000A3510000}"/>
    <cellStyle name="Normal 2 2 2 5 2 10 12" xfId="20900" xr:uid="{00000000-0005-0000-0000-0000A4510000}"/>
    <cellStyle name="Normal 2 2 2 5 2 10 13" xfId="20901" xr:uid="{00000000-0005-0000-0000-0000A5510000}"/>
    <cellStyle name="Normal 2 2 2 5 2 10 14" xfId="20902" xr:uid="{00000000-0005-0000-0000-0000A6510000}"/>
    <cellStyle name="Normal 2 2 2 5 2 10 2" xfId="20903" xr:uid="{00000000-0005-0000-0000-0000A7510000}"/>
    <cellStyle name="Normal 2 2 2 5 2 10 2 10" xfId="20904" xr:uid="{00000000-0005-0000-0000-0000A8510000}"/>
    <cellStyle name="Normal 2 2 2 5 2 10 2 2" xfId="20905" xr:uid="{00000000-0005-0000-0000-0000A9510000}"/>
    <cellStyle name="Normal 2 2 2 5 2 10 2 3" xfId="20906" xr:uid="{00000000-0005-0000-0000-0000AA510000}"/>
    <cellStyle name="Normal 2 2 2 5 2 10 2 4" xfId="20907" xr:uid="{00000000-0005-0000-0000-0000AB510000}"/>
    <cellStyle name="Normal 2 2 2 5 2 10 2 5" xfId="20908" xr:uid="{00000000-0005-0000-0000-0000AC510000}"/>
    <cellStyle name="Normal 2 2 2 5 2 10 2 6" xfId="20909" xr:uid="{00000000-0005-0000-0000-0000AD510000}"/>
    <cellStyle name="Normal 2 2 2 5 2 10 2 7" xfId="20910" xr:uid="{00000000-0005-0000-0000-0000AE510000}"/>
    <cellStyle name="Normal 2 2 2 5 2 10 2 8" xfId="20911" xr:uid="{00000000-0005-0000-0000-0000AF510000}"/>
    <cellStyle name="Normal 2 2 2 5 2 10 2 9" xfId="20912" xr:uid="{00000000-0005-0000-0000-0000B0510000}"/>
    <cellStyle name="Normal 2 2 2 5 2 10 3" xfId="20913" xr:uid="{00000000-0005-0000-0000-0000B1510000}"/>
    <cellStyle name="Normal 2 2 2 5 2 10 3 10" xfId="20914" xr:uid="{00000000-0005-0000-0000-0000B2510000}"/>
    <cellStyle name="Normal 2 2 2 5 2 10 3 2" xfId="20915" xr:uid="{00000000-0005-0000-0000-0000B3510000}"/>
    <cellStyle name="Normal 2 2 2 5 2 10 3 3" xfId="20916" xr:uid="{00000000-0005-0000-0000-0000B4510000}"/>
    <cellStyle name="Normal 2 2 2 5 2 10 3 4" xfId="20917" xr:uid="{00000000-0005-0000-0000-0000B5510000}"/>
    <cellStyle name="Normal 2 2 2 5 2 10 3 5" xfId="20918" xr:uid="{00000000-0005-0000-0000-0000B6510000}"/>
    <cellStyle name="Normal 2 2 2 5 2 10 3 6" xfId="20919" xr:uid="{00000000-0005-0000-0000-0000B7510000}"/>
    <cellStyle name="Normal 2 2 2 5 2 10 3 7" xfId="20920" xr:uid="{00000000-0005-0000-0000-0000B8510000}"/>
    <cellStyle name="Normal 2 2 2 5 2 10 3 8" xfId="20921" xr:uid="{00000000-0005-0000-0000-0000B9510000}"/>
    <cellStyle name="Normal 2 2 2 5 2 10 3 9" xfId="20922" xr:uid="{00000000-0005-0000-0000-0000BA510000}"/>
    <cellStyle name="Normal 2 2 2 5 2 10 4" xfId="20923" xr:uid="{00000000-0005-0000-0000-0000BB510000}"/>
    <cellStyle name="Normal 2 2 2 5 2 10 4 10" xfId="20924" xr:uid="{00000000-0005-0000-0000-0000BC510000}"/>
    <cellStyle name="Normal 2 2 2 5 2 10 4 2" xfId="20925" xr:uid="{00000000-0005-0000-0000-0000BD510000}"/>
    <cellStyle name="Normal 2 2 2 5 2 10 4 3" xfId="20926" xr:uid="{00000000-0005-0000-0000-0000BE510000}"/>
    <cellStyle name="Normal 2 2 2 5 2 10 4 4" xfId="20927" xr:uid="{00000000-0005-0000-0000-0000BF510000}"/>
    <cellStyle name="Normal 2 2 2 5 2 10 4 5" xfId="20928" xr:uid="{00000000-0005-0000-0000-0000C0510000}"/>
    <cellStyle name="Normal 2 2 2 5 2 10 4 6" xfId="20929" xr:uid="{00000000-0005-0000-0000-0000C1510000}"/>
    <cellStyle name="Normal 2 2 2 5 2 10 4 7" xfId="20930" xr:uid="{00000000-0005-0000-0000-0000C2510000}"/>
    <cellStyle name="Normal 2 2 2 5 2 10 4 8" xfId="20931" xr:uid="{00000000-0005-0000-0000-0000C3510000}"/>
    <cellStyle name="Normal 2 2 2 5 2 10 4 9" xfId="20932" xr:uid="{00000000-0005-0000-0000-0000C4510000}"/>
    <cellStyle name="Normal 2 2 2 5 2 10 5" xfId="20933" xr:uid="{00000000-0005-0000-0000-0000C5510000}"/>
    <cellStyle name="Normal 2 2 2 5 2 10 5 10" xfId="20934" xr:uid="{00000000-0005-0000-0000-0000C6510000}"/>
    <cellStyle name="Normal 2 2 2 5 2 10 5 2" xfId="20935" xr:uid="{00000000-0005-0000-0000-0000C7510000}"/>
    <cellStyle name="Normal 2 2 2 5 2 10 5 3" xfId="20936" xr:uid="{00000000-0005-0000-0000-0000C8510000}"/>
    <cellStyle name="Normal 2 2 2 5 2 10 5 4" xfId="20937" xr:uid="{00000000-0005-0000-0000-0000C9510000}"/>
    <cellStyle name="Normal 2 2 2 5 2 10 5 5" xfId="20938" xr:uid="{00000000-0005-0000-0000-0000CA510000}"/>
    <cellStyle name="Normal 2 2 2 5 2 10 5 6" xfId="20939" xr:uid="{00000000-0005-0000-0000-0000CB510000}"/>
    <cellStyle name="Normal 2 2 2 5 2 10 5 7" xfId="20940" xr:uid="{00000000-0005-0000-0000-0000CC510000}"/>
    <cellStyle name="Normal 2 2 2 5 2 10 5 8" xfId="20941" xr:uid="{00000000-0005-0000-0000-0000CD510000}"/>
    <cellStyle name="Normal 2 2 2 5 2 10 5 9" xfId="20942" xr:uid="{00000000-0005-0000-0000-0000CE510000}"/>
    <cellStyle name="Normal 2 2 2 5 2 10 6" xfId="20943" xr:uid="{00000000-0005-0000-0000-0000CF510000}"/>
    <cellStyle name="Normal 2 2 2 5 2 10 7" xfId="20944" xr:uid="{00000000-0005-0000-0000-0000D0510000}"/>
    <cellStyle name="Normal 2 2 2 5 2 10 8" xfId="20945" xr:uid="{00000000-0005-0000-0000-0000D1510000}"/>
    <cellStyle name="Normal 2 2 2 5 2 10 9" xfId="20946" xr:uid="{00000000-0005-0000-0000-0000D2510000}"/>
    <cellStyle name="Normal 2 2 2 5 2 11" xfId="20947" xr:uid="{00000000-0005-0000-0000-0000D3510000}"/>
    <cellStyle name="Normal 2 2 2 5 2 11 10" xfId="20948" xr:uid="{00000000-0005-0000-0000-0000D4510000}"/>
    <cellStyle name="Normal 2 2 2 5 2 11 11" xfId="20949" xr:uid="{00000000-0005-0000-0000-0000D5510000}"/>
    <cellStyle name="Normal 2 2 2 5 2 11 12" xfId="20950" xr:uid="{00000000-0005-0000-0000-0000D6510000}"/>
    <cellStyle name="Normal 2 2 2 5 2 11 13" xfId="20951" xr:uid="{00000000-0005-0000-0000-0000D7510000}"/>
    <cellStyle name="Normal 2 2 2 5 2 11 14" xfId="20952" xr:uid="{00000000-0005-0000-0000-0000D8510000}"/>
    <cellStyle name="Normal 2 2 2 5 2 11 2" xfId="20953" xr:uid="{00000000-0005-0000-0000-0000D9510000}"/>
    <cellStyle name="Normal 2 2 2 5 2 11 2 10" xfId="20954" xr:uid="{00000000-0005-0000-0000-0000DA510000}"/>
    <cellStyle name="Normal 2 2 2 5 2 11 2 2" xfId="20955" xr:uid="{00000000-0005-0000-0000-0000DB510000}"/>
    <cellStyle name="Normal 2 2 2 5 2 11 2 3" xfId="20956" xr:uid="{00000000-0005-0000-0000-0000DC510000}"/>
    <cellStyle name="Normal 2 2 2 5 2 11 2 4" xfId="20957" xr:uid="{00000000-0005-0000-0000-0000DD510000}"/>
    <cellStyle name="Normal 2 2 2 5 2 11 2 5" xfId="20958" xr:uid="{00000000-0005-0000-0000-0000DE510000}"/>
    <cellStyle name="Normal 2 2 2 5 2 11 2 6" xfId="20959" xr:uid="{00000000-0005-0000-0000-0000DF510000}"/>
    <cellStyle name="Normal 2 2 2 5 2 11 2 7" xfId="20960" xr:uid="{00000000-0005-0000-0000-0000E0510000}"/>
    <cellStyle name="Normal 2 2 2 5 2 11 2 8" xfId="20961" xr:uid="{00000000-0005-0000-0000-0000E1510000}"/>
    <cellStyle name="Normal 2 2 2 5 2 11 2 9" xfId="20962" xr:uid="{00000000-0005-0000-0000-0000E2510000}"/>
    <cellStyle name="Normal 2 2 2 5 2 11 3" xfId="20963" xr:uid="{00000000-0005-0000-0000-0000E3510000}"/>
    <cellStyle name="Normal 2 2 2 5 2 11 3 10" xfId="20964" xr:uid="{00000000-0005-0000-0000-0000E4510000}"/>
    <cellStyle name="Normal 2 2 2 5 2 11 3 2" xfId="20965" xr:uid="{00000000-0005-0000-0000-0000E5510000}"/>
    <cellStyle name="Normal 2 2 2 5 2 11 3 3" xfId="20966" xr:uid="{00000000-0005-0000-0000-0000E6510000}"/>
    <cellStyle name="Normal 2 2 2 5 2 11 3 4" xfId="20967" xr:uid="{00000000-0005-0000-0000-0000E7510000}"/>
    <cellStyle name="Normal 2 2 2 5 2 11 3 5" xfId="20968" xr:uid="{00000000-0005-0000-0000-0000E8510000}"/>
    <cellStyle name="Normal 2 2 2 5 2 11 3 6" xfId="20969" xr:uid="{00000000-0005-0000-0000-0000E9510000}"/>
    <cellStyle name="Normal 2 2 2 5 2 11 3 7" xfId="20970" xr:uid="{00000000-0005-0000-0000-0000EA510000}"/>
    <cellStyle name="Normal 2 2 2 5 2 11 3 8" xfId="20971" xr:uid="{00000000-0005-0000-0000-0000EB510000}"/>
    <cellStyle name="Normal 2 2 2 5 2 11 3 9" xfId="20972" xr:uid="{00000000-0005-0000-0000-0000EC510000}"/>
    <cellStyle name="Normal 2 2 2 5 2 11 4" xfId="20973" xr:uid="{00000000-0005-0000-0000-0000ED510000}"/>
    <cellStyle name="Normal 2 2 2 5 2 11 4 10" xfId="20974" xr:uid="{00000000-0005-0000-0000-0000EE510000}"/>
    <cellStyle name="Normal 2 2 2 5 2 11 4 2" xfId="20975" xr:uid="{00000000-0005-0000-0000-0000EF510000}"/>
    <cellStyle name="Normal 2 2 2 5 2 11 4 3" xfId="20976" xr:uid="{00000000-0005-0000-0000-0000F0510000}"/>
    <cellStyle name="Normal 2 2 2 5 2 11 4 4" xfId="20977" xr:uid="{00000000-0005-0000-0000-0000F1510000}"/>
    <cellStyle name="Normal 2 2 2 5 2 11 4 5" xfId="20978" xr:uid="{00000000-0005-0000-0000-0000F2510000}"/>
    <cellStyle name="Normal 2 2 2 5 2 11 4 6" xfId="20979" xr:uid="{00000000-0005-0000-0000-0000F3510000}"/>
    <cellStyle name="Normal 2 2 2 5 2 11 4 7" xfId="20980" xr:uid="{00000000-0005-0000-0000-0000F4510000}"/>
    <cellStyle name="Normal 2 2 2 5 2 11 4 8" xfId="20981" xr:uid="{00000000-0005-0000-0000-0000F5510000}"/>
    <cellStyle name="Normal 2 2 2 5 2 11 4 9" xfId="20982" xr:uid="{00000000-0005-0000-0000-0000F6510000}"/>
    <cellStyle name="Normal 2 2 2 5 2 11 5" xfId="20983" xr:uid="{00000000-0005-0000-0000-0000F7510000}"/>
    <cellStyle name="Normal 2 2 2 5 2 11 5 10" xfId="20984" xr:uid="{00000000-0005-0000-0000-0000F8510000}"/>
    <cellStyle name="Normal 2 2 2 5 2 11 5 2" xfId="20985" xr:uid="{00000000-0005-0000-0000-0000F9510000}"/>
    <cellStyle name="Normal 2 2 2 5 2 11 5 3" xfId="20986" xr:uid="{00000000-0005-0000-0000-0000FA510000}"/>
    <cellStyle name="Normal 2 2 2 5 2 11 5 4" xfId="20987" xr:uid="{00000000-0005-0000-0000-0000FB510000}"/>
    <cellStyle name="Normal 2 2 2 5 2 11 5 5" xfId="20988" xr:uid="{00000000-0005-0000-0000-0000FC510000}"/>
    <cellStyle name="Normal 2 2 2 5 2 11 5 6" xfId="20989" xr:uid="{00000000-0005-0000-0000-0000FD510000}"/>
    <cellStyle name="Normal 2 2 2 5 2 11 5 7" xfId="20990" xr:uid="{00000000-0005-0000-0000-0000FE510000}"/>
    <cellStyle name="Normal 2 2 2 5 2 11 5 8" xfId="20991" xr:uid="{00000000-0005-0000-0000-0000FF510000}"/>
    <cellStyle name="Normal 2 2 2 5 2 11 5 9" xfId="20992" xr:uid="{00000000-0005-0000-0000-000000520000}"/>
    <cellStyle name="Normal 2 2 2 5 2 11 6" xfId="20993" xr:uid="{00000000-0005-0000-0000-000001520000}"/>
    <cellStyle name="Normal 2 2 2 5 2 11 7" xfId="20994" xr:uid="{00000000-0005-0000-0000-000002520000}"/>
    <cellStyle name="Normal 2 2 2 5 2 11 8" xfId="20995" xr:uid="{00000000-0005-0000-0000-000003520000}"/>
    <cellStyle name="Normal 2 2 2 5 2 11 9" xfId="20996" xr:uid="{00000000-0005-0000-0000-000004520000}"/>
    <cellStyle name="Normal 2 2 2 5 2 12" xfId="20997" xr:uid="{00000000-0005-0000-0000-000005520000}"/>
    <cellStyle name="Normal 2 2 2 5 2 12 10" xfId="20998" xr:uid="{00000000-0005-0000-0000-000006520000}"/>
    <cellStyle name="Normal 2 2 2 5 2 12 11" xfId="20999" xr:uid="{00000000-0005-0000-0000-000007520000}"/>
    <cellStyle name="Normal 2 2 2 5 2 12 12" xfId="21000" xr:uid="{00000000-0005-0000-0000-000008520000}"/>
    <cellStyle name="Normal 2 2 2 5 2 12 13" xfId="21001" xr:uid="{00000000-0005-0000-0000-000009520000}"/>
    <cellStyle name="Normal 2 2 2 5 2 12 14" xfId="21002" xr:uid="{00000000-0005-0000-0000-00000A520000}"/>
    <cellStyle name="Normal 2 2 2 5 2 12 2" xfId="21003" xr:uid="{00000000-0005-0000-0000-00000B520000}"/>
    <cellStyle name="Normal 2 2 2 5 2 12 2 10" xfId="21004" xr:uid="{00000000-0005-0000-0000-00000C520000}"/>
    <cellStyle name="Normal 2 2 2 5 2 12 2 2" xfId="21005" xr:uid="{00000000-0005-0000-0000-00000D520000}"/>
    <cellStyle name="Normal 2 2 2 5 2 12 2 3" xfId="21006" xr:uid="{00000000-0005-0000-0000-00000E520000}"/>
    <cellStyle name="Normal 2 2 2 5 2 12 2 4" xfId="21007" xr:uid="{00000000-0005-0000-0000-00000F520000}"/>
    <cellStyle name="Normal 2 2 2 5 2 12 2 5" xfId="21008" xr:uid="{00000000-0005-0000-0000-000010520000}"/>
    <cellStyle name="Normal 2 2 2 5 2 12 2 6" xfId="21009" xr:uid="{00000000-0005-0000-0000-000011520000}"/>
    <cellStyle name="Normal 2 2 2 5 2 12 2 7" xfId="21010" xr:uid="{00000000-0005-0000-0000-000012520000}"/>
    <cellStyle name="Normal 2 2 2 5 2 12 2 8" xfId="21011" xr:uid="{00000000-0005-0000-0000-000013520000}"/>
    <cellStyle name="Normal 2 2 2 5 2 12 2 9" xfId="21012" xr:uid="{00000000-0005-0000-0000-000014520000}"/>
    <cellStyle name="Normal 2 2 2 5 2 12 3" xfId="21013" xr:uid="{00000000-0005-0000-0000-000015520000}"/>
    <cellStyle name="Normal 2 2 2 5 2 12 3 10" xfId="21014" xr:uid="{00000000-0005-0000-0000-000016520000}"/>
    <cellStyle name="Normal 2 2 2 5 2 12 3 2" xfId="21015" xr:uid="{00000000-0005-0000-0000-000017520000}"/>
    <cellStyle name="Normal 2 2 2 5 2 12 3 3" xfId="21016" xr:uid="{00000000-0005-0000-0000-000018520000}"/>
    <cellStyle name="Normal 2 2 2 5 2 12 3 4" xfId="21017" xr:uid="{00000000-0005-0000-0000-000019520000}"/>
    <cellStyle name="Normal 2 2 2 5 2 12 3 5" xfId="21018" xr:uid="{00000000-0005-0000-0000-00001A520000}"/>
    <cellStyle name="Normal 2 2 2 5 2 12 3 6" xfId="21019" xr:uid="{00000000-0005-0000-0000-00001B520000}"/>
    <cellStyle name="Normal 2 2 2 5 2 12 3 7" xfId="21020" xr:uid="{00000000-0005-0000-0000-00001C520000}"/>
    <cellStyle name="Normal 2 2 2 5 2 12 3 8" xfId="21021" xr:uid="{00000000-0005-0000-0000-00001D520000}"/>
    <cellStyle name="Normal 2 2 2 5 2 12 3 9" xfId="21022" xr:uid="{00000000-0005-0000-0000-00001E520000}"/>
    <cellStyle name="Normal 2 2 2 5 2 12 4" xfId="21023" xr:uid="{00000000-0005-0000-0000-00001F520000}"/>
    <cellStyle name="Normal 2 2 2 5 2 12 4 10" xfId="21024" xr:uid="{00000000-0005-0000-0000-000020520000}"/>
    <cellStyle name="Normal 2 2 2 5 2 12 4 2" xfId="21025" xr:uid="{00000000-0005-0000-0000-000021520000}"/>
    <cellStyle name="Normal 2 2 2 5 2 12 4 3" xfId="21026" xr:uid="{00000000-0005-0000-0000-000022520000}"/>
    <cellStyle name="Normal 2 2 2 5 2 12 4 4" xfId="21027" xr:uid="{00000000-0005-0000-0000-000023520000}"/>
    <cellStyle name="Normal 2 2 2 5 2 12 4 5" xfId="21028" xr:uid="{00000000-0005-0000-0000-000024520000}"/>
    <cellStyle name="Normal 2 2 2 5 2 12 4 6" xfId="21029" xr:uid="{00000000-0005-0000-0000-000025520000}"/>
    <cellStyle name="Normal 2 2 2 5 2 12 4 7" xfId="21030" xr:uid="{00000000-0005-0000-0000-000026520000}"/>
    <cellStyle name="Normal 2 2 2 5 2 12 4 8" xfId="21031" xr:uid="{00000000-0005-0000-0000-000027520000}"/>
    <cellStyle name="Normal 2 2 2 5 2 12 4 9" xfId="21032" xr:uid="{00000000-0005-0000-0000-000028520000}"/>
    <cellStyle name="Normal 2 2 2 5 2 12 5" xfId="21033" xr:uid="{00000000-0005-0000-0000-000029520000}"/>
    <cellStyle name="Normal 2 2 2 5 2 12 5 10" xfId="21034" xr:uid="{00000000-0005-0000-0000-00002A520000}"/>
    <cellStyle name="Normal 2 2 2 5 2 12 5 2" xfId="21035" xr:uid="{00000000-0005-0000-0000-00002B520000}"/>
    <cellStyle name="Normal 2 2 2 5 2 12 5 3" xfId="21036" xr:uid="{00000000-0005-0000-0000-00002C520000}"/>
    <cellStyle name="Normal 2 2 2 5 2 12 5 4" xfId="21037" xr:uid="{00000000-0005-0000-0000-00002D520000}"/>
    <cellStyle name="Normal 2 2 2 5 2 12 5 5" xfId="21038" xr:uid="{00000000-0005-0000-0000-00002E520000}"/>
    <cellStyle name="Normal 2 2 2 5 2 12 5 6" xfId="21039" xr:uid="{00000000-0005-0000-0000-00002F520000}"/>
    <cellStyle name="Normal 2 2 2 5 2 12 5 7" xfId="21040" xr:uid="{00000000-0005-0000-0000-000030520000}"/>
    <cellStyle name="Normal 2 2 2 5 2 12 5 8" xfId="21041" xr:uid="{00000000-0005-0000-0000-000031520000}"/>
    <cellStyle name="Normal 2 2 2 5 2 12 5 9" xfId="21042" xr:uid="{00000000-0005-0000-0000-000032520000}"/>
    <cellStyle name="Normal 2 2 2 5 2 12 6" xfId="21043" xr:uid="{00000000-0005-0000-0000-000033520000}"/>
    <cellStyle name="Normal 2 2 2 5 2 12 7" xfId="21044" xr:uid="{00000000-0005-0000-0000-000034520000}"/>
    <cellStyle name="Normal 2 2 2 5 2 12 8" xfId="21045" xr:uid="{00000000-0005-0000-0000-000035520000}"/>
    <cellStyle name="Normal 2 2 2 5 2 12 9" xfId="21046" xr:uid="{00000000-0005-0000-0000-000036520000}"/>
    <cellStyle name="Normal 2 2 2 5 2 13" xfId="21047" xr:uid="{00000000-0005-0000-0000-000037520000}"/>
    <cellStyle name="Normal 2 2 2 5 2 13 10" xfId="21048" xr:uid="{00000000-0005-0000-0000-000038520000}"/>
    <cellStyle name="Normal 2 2 2 5 2 13 11" xfId="21049" xr:uid="{00000000-0005-0000-0000-000039520000}"/>
    <cellStyle name="Normal 2 2 2 5 2 13 12" xfId="21050" xr:uid="{00000000-0005-0000-0000-00003A520000}"/>
    <cellStyle name="Normal 2 2 2 5 2 13 13" xfId="21051" xr:uid="{00000000-0005-0000-0000-00003B520000}"/>
    <cellStyle name="Normal 2 2 2 5 2 13 14" xfId="21052" xr:uid="{00000000-0005-0000-0000-00003C520000}"/>
    <cellStyle name="Normal 2 2 2 5 2 13 2" xfId="21053" xr:uid="{00000000-0005-0000-0000-00003D520000}"/>
    <cellStyle name="Normal 2 2 2 5 2 13 2 10" xfId="21054" xr:uid="{00000000-0005-0000-0000-00003E520000}"/>
    <cellStyle name="Normal 2 2 2 5 2 13 2 2" xfId="21055" xr:uid="{00000000-0005-0000-0000-00003F520000}"/>
    <cellStyle name="Normal 2 2 2 5 2 13 2 3" xfId="21056" xr:uid="{00000000-0005-0000-0000-000040520000}"/>
    <cellStyle name="Normal 2 2 2 5 2 13 2 4" xfId="21057" xr:uid="{00000000-0005-0000-0000-000041520000}"/>
    <cellStyle name="Normal 2 2 2 5 2 13 2 5" xfId="21058" xr:uid="{00000000-0005-0000-0000-000042520000}"/>
    <cellStyle name="Normal 2 2 2 5 2 13 2 6" xfId="21059" xr:uid="{00000000-0005-0000-0000-000043520000}"/>
    <cellStyle name="Normal 2 2 2 5 2 13 2 7" xfId="21060" xr:uid="{00000000-0005-0000-0000-000044520000}"/>
    <cellStyle name="Normal 2 2 2 5 2 13 2 8" xfId="21061" xr:uid="{00000000-0005-0000-0000-000045520000}"/>
    <cellStyle name="Normal 2 2 2 5 2 13 2 9" xfId="21062" xr:uid="{00000000-0005-0000-0000-000046520000}"/>
    <cellStyle name="Normal 2 2 2 5 2 13 3" xfId="21063" xr:uid="{00000000-0005-0000-0000-000047520000}"/>
    <cellStyle name="Normal 2 2 2 5 2 13 3 10" xfId="21064" xr:uid="{00000000-0005-0000-0000-000048520000}"/>
    <cellStyle name="Normal 2 2 2 5 2 13 3 2" xfId="21065" xr:uid="{00000000-0005-0000-0000-000049520000}"/>
    <cellStyle name="Normal 2 2 2 5 2 13 3 3" xfId="21066" xr:uid="{00000000-0005-0000-0000-00004A520000}"/>
    <cellStyle name="Normal 2 2 2 5 2 13 3 4" xfId="21067" xr:uid="{00000000-0005-0000-0000-00004B520000}"/>
    <cellStyle name="Normal 2 2 2 5 2 13 3 5" xfId="21068" xr:uid="{00000000-0005-0000-0000-00004C520000}"/>
    <cellStyle name="Normal 2 2 2 5 2 13 3 6" xfId="21069" xr:uid="{00000000-0005-0000-0000-00004D520000}"/>
    <cellStyle name="Normal 2 2 2 5 2 13 3 7" xfId="21070" xr:uid="{00000000-0005-0000-0000-00004E520000}"/>
    <cellStyle name="Normal 2 2 2 5 2 13 3 8" xfId="21071" xr:uid="{00000000-0005-0000-0000-00004F520000}"/>
    <cellStyle name="Normal 2 2 2 5 2 13 3 9" xfId="21072" xr:uid="{00000000-0005-0000-0000-000050520000}"/>
    <cellStyle name="Normal 2 2 2 5 2 13 4" xfId="21073" xr:uid="{00000000-0005-0000-0000-000051520000}"/>
    <cellStyle name="Normal 2 2 2 5 2 13 4 10" xfId="21074" xr:uid="{00000000-0005-0000-0000-000052520000}"/>
    <cellStyle name="Normal 2 2 2 5 2 13 4 2" xfId="21075" xr:uid="{00000000-0005-0000-0000-000053520000}"/>
    <cellStyle name="Normal 2 2 2 5 2 13 4 3" xfId="21076" xr:uid="{00000000-0005-0000-0000-000054520000}"/>
    <cellStyle name="Normal 2 2 2 5 2 13 4 4" xfId="21077" xr:uid="{00000000-0005-0000-0000-000055520000}"/>
    <cellStyle name="Normal 2 2 2 5 2 13 4 5" xfId="21078" xr:uid="{00000000-0005-0000-0000-000056520000}"/>
    <cellStyle name="Normal 2 2 2 5 2 13 4 6" xfId="21079" xr:uid="{00000000-0005-0000-0000-000057520000}"/>
    <cellStyle name="Normal 2 2 2 5 2 13 4 7" xfId="21080" xr:uid="{00000000-0005-0000-0000-000058520000}"/>
    <cellStyle name="Normal 2 2 2 5 2 13 4 8" xfId="21081" xr:uid="{00000000-0005-0000-0000-000059520000}"/>
    <cellStyle name="Normal 2 2 2 5 2 13 4 9" xfId="21082" xr:uid="{00000000-0005-0000-0000-00005A520000}"/>
    <cellStyle name="Normal 2 2 2 5 2 13 5" xfId="21083" xr:uid="{00000000-0005-0000-0000-00005B520000}"/>
    <cellStyle name="Normal 2 2 2 5 2 13 5 10" xfId="21084" xr:uid="{00000000-0005-0000-0000-00005C520000}"/>
    <cellStyle name="Normal 2 2 2 5 2 13 5 2" xfId="21085" xr:uid="{00000000-0005-0000-0000-00005D520000}"/>
    <cellStyle name="Normal 2 2 2 5 2 13 5 3" xfId="21086" xr:uid="{00000000-0005-0000-0000-00005E520000}"/>
    <cellStyle name="Normal 2 2 2 5 2 13 5 4" xfId="21087" xr:uid="{00000000-0005-0000-0000-00005F520000}"/>
    <cellStyle name="Normal 2 2 2 5 2 13 5 5" xfId="21088" xr:uid="{00000000-0005-0000-0000-000060520000}"/>
    <cellStyle name="Normal 2 2 2 5 2 13 5 6" xfId="21089" xr:uid="{00000000-0005-0000-0000-000061520000}"/>
    <cellStyle name="Normal 2 2 2 5 2 13 5 7" xfId="21090" xr:uid="{00000000-0005-0000-0000-000062520000}"/>
    <cellStyle name="Normal 2 2 2 5 2 13 5 8" xfId="21091" xr:uid="{00000000-0005-0000-0000-000063520000}"/>
    <cellStyle name="Normal 2 2 2 5 2 13 5 9" xfId="21092" xr:uid="{00000000-0005-0000-0000-000064520000}"/>
    <cellStyle name="Normal 2 2 2 5 2 13 6" xfId="21093" xr:uid="{00000000-0005-0000-0000-000065520000}"/>
    <cellStyle name="Normal 2 2 2 5 2 13 7" xfId="21094" xr:uid="{00000000-0005-0000-0000-000066520000}"/>
    <cellStyle name="Normal 2 2 2 5 2 13 8" xfId="21095" xr:uid="{00000000-0005-0000-0000-000067520000}"/>
    <cellStyle name="Normal 2 2 2 5 2 13 9" xfId="21096" xr:uid="{00000000-0005-0000-0000-000068520000}"/>
    <cellStyle name="Normal 2 2 2 5 2 14" xfId="21097" xr:uid="{00000000-0005-0000-0000-000069520000}"/>
    <cellStyle name="Normal 2 2 2 5 2 14 10" xfId="21098" xr:uid="{00000000-0005-0000-0000-00006A520000}"/>
    <cellStyle name="Normal 2 2 2 5 2 14 11" xfId="21099" xr:uid="{00000000-0005-0000-0000-00006B520000}"/>
    <cellStyle name="Normal 2 2 2 5 2 14 12" xfId="21100" xr:uid="{00000000-0005-0000-0000-00006C520000}"/>
    <cellStyle name="Normal 2 2 2 5 2 14 13" xfId="21101" xr:uid="{00000000-0005-0000-0000-00006D520000}"/>
    <cellStyle name="Normal 2 2 2 5 2 14 14" xfId="21102" xr:uid="{00000000-0005-0000-0000-00006E520000}"/>
    <cellStyle name="Normal 2 2 2 5 2 14 2" xfId="21103" xr:uid="{00000000-0005-0000-0000-00006F520000}"/>
    <cellStyle name="Normal 2 2 2 5 2 14 2 10" xfId="21104" xr:uid="{00000000-0005-0000-0000-000070520000}"/>
    <cellStyle name="Normal 2 2 2 5 2 14 2 2" xfId="21105" xr:uid="{00000000-0005-0000-0000-000071520000}"/>
    <cellStyle name="Normal 2 2 2 5 2 14 2 3" xfId="21106" xr:uid="{00000000-0005-0000-0000-000072520000}"/>
    <cellStyle name="Normal 2 2 2 5 2 14 2 4" xfId="21107" xr:uid="{00000000-0005-0000-0000-000073520000}"/>
    <cellStyle name="Normal 2 2 2 5 2 14 2 5" xfId="21108" xr:uid="{00000000-0005-0000-0000-000074520000}"/>
    <cellStyle name="Normal 2 2 2 5 2 14 2 6" xfId="21109" xr:uid="{00000000-0005-0000-0000-000075520000}"/>
    <cellStyle name="Normal 2 2 2 5 2 14 2 7" xfId="21110" xr:uid="{00000000-0005-0000-0000-000076520000}"/>
    <cellStyle name="Normal 2 2 2 5 2 14 2 8" xfId="21111" xr:uid="{00000000-0005-0000-0000-000077520000}"/>
    <cellStyle name="Normal 2 2 2 5 2 14 2 9" xfId="21112" xr:uid="{00000000-0005-0000-0000-000078520000}"/>
    <cellStyle name="Normal 2 2 2 5 2 14 3" xfId="21113" xr:uid="{00000000-0005-0000-0000-000079520000}"/>
    <cellStyle name="Normal 2 2 2 5 2 14 3 10" xfId="21114" xr:uid="{00000000-0005-0000-0000-00007A520000}"/>
    <cellStyle name="Normal 2 2 2 5 2 14 3 2" xfId="21115" xr:uid="{00000000-0005-0000-0000-00007B520000}"/>
    <cellStyle name="Normal 2 2 2 5 2 14 3 3" xfId="21116" xr:uid="{00000000-0005-0000-0000-00007C520000}"/>
    <cellStyle name="Normal 2 2 2 5 2 14 3 4" xfId="21117" xr:uid="{00000000-0005-0000-0000-00007D520000}"/>
    <cellStyle name="Normal 2 2 2 5 2 14 3 5" xfId="21118" xr:uid="{00000000-0005-0000-0000-00007E520000}"/>
    <cellStyle name="Normal 2 2 2 5 2 14 3 6" xfId="21119" xr:uid="{00000000-0005-0000-0000-00007F520000}"/>
    <cellStyle name="Normal 2 2 2 5 2 14 3 7" xfId="21120" xr:uid="{00000000-0005-0000-0000-000080520000}"/>
    <cellStyle name="Normal 2 2 2 5 2 14 3 8" xfId="21121" xr:uid="{00000000-0005-0000-0000-000081520000}"/>
    <cellStyle name="Normal 2 2 2 5 2 14 3 9" xfId="21122" xr:uid="{00000000-0005-0000-0000-000082520000}"/>
    <cellStyle name="Normal 2 2 2 5 2 14 4" xfId="21123" xr:uid="{00000000-0005-0000-0000-000083520000}"/>
    <cellStyle name="Normal 2 2 2 5 2 14 4 10" xfId="21124" xr:uid="{00000000-0005-0000-0000-000084520000}"/>
    <cellStyle name="Normal 2 2 2 5 2 14 4 2" xfId="21125" xr:uid="{00000000-0005-0000-0000-000085520000}"/>
    <cellStyle name="Normal 2 2 2 5 2 14 4 3" xfId="21126" xr:uid="{00000000-0005-0000-0000-000086520000}"/>
    <cellStyle name="Normal 2 2 2 5 2 14 4 4" xfId="21127" xr:uid="{00000000-0005-0000-0000-000087520000}"/>
    <cellStyle name="Normal 2 2 2 5 2 14 4 5" xfId="21128" xr:uid="{00000000-0005-0000-0000-000088520000}"/>
    <cellStyle name="Normal 2 2 2 5 2 14 4 6" xfId="21129" xr:uid="{00000000-0005-0000-0000-000089520000}"/>
    <cellStyle name="Normal 2 2 2 5 2 14 4 7" xfId="21130" xr:uid="{00000000-0005-0000-0000-00008A520000}"/>
    <cellStyle name="Normal 2 2 2 5 2 14 4 8" xfId="21131" xr:uid="{00000000-0005-0000-0000-00008B520000}"/>
    <cellStyle name="Normal 2 2 2 5 2 14 4 9" xfId="21132" xr:uid="{00000000-0005-0000-0000-00008C520000}"/>
    <cellStyle name="Normal 2 2 2 5 2 14 5" xfId="21133" xr:uid="{00000000-0005-0000-0000-00008D520000}"/>
    <cellStyle name="Normal 2 2 2 5 2 14 5 10" xfId="21134" xr:uid="{00000000-0005-0000-0000-00008E520000}"/>
    <cellStyle name="Normal 2 2 2 5 2 14 5 2" xfId="21135" xr:uid="{00000000-0005-0000-0000-00008F520000}"/>
    <cellStyle name="Normal 2 2 2 5 2 14 5 3" xfId="21136" xr:uid="{00000000-0005-0000-0000-000090520000}"/>
    <cellStyle name="Normal 2 2 2 5 2 14 5 4" xfId="21137" xr:uid="{00000000-0005-0000-0000-000091520000}"/>
    <cellStyle name="Normal 2 2 2 5 2 14 5 5" xfId="21138" xr:uid="{00000000-0005-0000-0000-000092520000}"/>
    <cellStyle name="Normal 2 2 2 5 2 14 5 6" xfId="21139" xr:uid="{00000000-0005-0000-0000-000093520000}"/>
    <cellStyle name="Normal 2 2 2 5 2 14 5 7" xfId="21140" xr:uid="{00000000-0005-0000-0000-000094520000}"/>
    <cellStyle name="Normal 2 2 2 5 2 14 5 8" xfId="21141" xr:uid="{00000000-0005-0000-0000-000095520000}"/>
    <cellStyle name="Normal 2 2 2 5 2 14 5 9" xfId="21142" xr:uid="{00000000-0005-0000-0000-000096520000}"/>
    <cellStyle name="Normal 2 2 2 5 2 14 6" xfId="21143" xr:uid="{00000000-0005-0000-0000-000097520000}"/>
    <cellStyle name="Normal 2 2 2 5 2 14 7" xfId="21144" xr:uid="{00000000-0005-0000-0000-000098520000}"/>
    <cellStyle name="Normal 2 2 2 5 2 14 8" xfId="21145" xr:uid="{00000000-0005-0000-0000-000099520000}"/>
    <cellStyle name="Normal 2 2 2 5 2 14 9" xfId="21146" xr:uid="{00000000-0005-0000-0000-00009A520000}"/>
    <cellStyle name="Normal 2 2 2 5 2 15" xfId="21147" xr:uid="{00000000-0005-0000-0000-00009B520000}"/>
    <cellStyle name="Normal 2 2 2 5 2 15 10" xfId="21148" xr:uid="{00000000-0005-0000-0000-00009C520000}"/>
    <cellStyle name="Normal 2 2 2 5 2 15 11" xfId="21149" xr:uid="{00000000-0005-0000-0000-00009D520000}"/>
    <cellStyle name="Normal 2 2 2 5 2 15 12" xfId="21150" xr:uid="{00000000-0005-0000-0000-00009E520000}"/>
    <cellStyle name="Normal 2 2 2 5 2 15 13" xfId="21151" xr:uid="{00000000-0005-0000-0000-00009F520000}"/>
    <cellStyle name="Normal 2 2 2 5 2 15 14" xfId="21152" xr:uid="{00000000-0005-0000-0000-0000A0520000}"/>
    <cellStyle name="Normal 2 2 2 5 2 15 2" xfId="21153" xr:uid="{00000000-0005-0000-0000-0000A1520000}"/>
    <cellStyle name="Normal 2 2 2 5 2 15 2 10" xfId="21154" xr:uid="{00000000-0005-0000-0000-0000A2520000}"/>
    <cellStyle name="Normal 2 2 2 5 2 15 2 2" xfId="21155" xr:uid="{00000000-0005-0000-0000-0000A3520000}"/>
    <cellStyle name="Normal 2 2 2 5 2 15 2 3" xfId="21156" xr:uid="{00000000-0005-0000-0000-0000A4520000}"/>
    <cellStyle name="Normal 2 2 2 5 2 15 2 4" xfId="21157" xr:uid="{00000000-0005-0000-0000-0000A5520000}"/>
    <cellStyle name="Normal 2 2 2 5 2 15 2 5" xfId="21158" xr:uid="{00000000-0005-0000-0000-0000A6520000}"/>
    <cellStyle name="Normal 2 2 2 5 2 15 2 6" xfId="21159" xr:uid="{00000000-0005-0000-0000-0000A7520000}"/>
    <cellStyle name="Normal 2 2 2 5 2 15 2 7" xfId="21160" xr:uid="{00000000-0005-0000-0000-0000A8520000}"/>
    <cellStyle name="Normal 2 2 2 5 2 15 2 8" xfId="21161" xr:uid="{00000000-0005-0000-0000-0000A9520000}"/>
    <cellStyle name="Normal 2 2 2 5 2 15 2 9" xfId="21162" xr:uid="{00000000-0005-0000-0000-0000AA520000}"/>
    <cellStyle name="Normal 2 2 2 5 2 15 3" xfId="21163" xr:uid="{00000000-0005-0000-0000-0000AB520000}"/>
    <cellStyle name="Normal 2 2 2 5 2 15 3 10" xfId="21164" xr:uid="{00000000-0005-0000-0000-0000AC520000}"/>
    <cellStyle name="Normal 2 2 2 5 2 15 3 2" xfId="21165" xr:uid="{00000000-0005-0000-0000-0000AD520000}"/>
    <cellStyle name="Normal 2 2 2 5 2 15 3 3" xfId="21166" xr:uid="{00000000-0005-0000-0000-0000AE520000}"/>
    <cellStyle name="Normal 2 2 2 5 2 15 3 4" xfId="21167" xr:uid="{00000000-0005-0000-0000-0000AF520000}"/>
    <cellStyle name="Normal 2 2 2 5 2 15 3 5" xfId="21168" xr:uid="{00000000-0005-0000-0000-0000B0520000}"/>
    <cellStyle name="Normal 2 2 2 5 2 15 3 6" xfId="21169" xr:uid="{00000000-0005-0000-0000-0000B1520000}"/>
    <cellStyle name="Normal 2 2 2 5 2 15 3 7" xfId="21170" xr:uid="{00000000-0005-0000-0000-0000B2520000}"/>
    <cellStyle name="Normal 2 2 2 5 2 15 3 8" xfId="21171" xr:uid="{00000000-0005-0000-0000-0000B3520000}"/>
    <cellStyle name="Normal 2 2 2 5 2 15 3 9" xfId="21172" xr:uid="{00000000-0005-0000-0000-0000B4520000}"/>
    <cellStyle name="Normal 2 2 2 5 2 15 4" xfId="21173" xr:uid="{00000000-0005-0000-0000-0000B5520000}"/>
    <cellStyle name="Normal 2 2 2 5 2 15 4 10" xfId="21174" xr:uid="{00000000-0005-0000-0000-0000B6520000}"/>
    <cellStyle name="Normal 2 2 2 5 2 15 4 2" xfId="21175" xr:uid="{00000000-0005-0000-0000-0000B7520000}"/>
    <cellStyle name="Normal 2 2 2 5 2 15 4 3" xfId="21176" xr:uid="{00000000-0005-0000-0000-0000B8520000}"/>
    <cellStyle name="Normal 2 2 2 5 2 15 4 4" xfId="21177" xr:uid="{00000000-0005-0000-0000-0000B9520000}"/>
    <cellStyle name="Normal 2 2 2 5 2 15 4 5" xfId="21178" xr:uid="{00000000-0005-0000-0000-0000BA520000}"/>
    <cellStyle name="Normal 2 2 2 5 2 15 4 6" xfId="21179" xr:uid="{00000000-0005-0000-0000-0000BB520000}"/>
    <cellStyle name="Normal 2 2 2 5 2 15 4 7" xfId="21180" xr:uid="{00000000-0005-0000-0000-0000BC520000}"/>
    <cellStyle name="Normal 2 2 2 5 2 15 4 8" xfId="21181" xr:uid="{00000000-0005-0000-0000-0000BD520000}"/>
    <cellStyle name="Normal 2 2 2 5 2 15 4 9" xfId="21182" xr:uid="{00000000-0005-0000-0000-0000BE520000}"/>
    <cellStyle name="Normal 2 2 2 5 2 15 5" xfId="21183" xr:uid="{00000000-0005-0000-0000-0000BF520000}"/>
    <cellStyle name="Normal 2 2 2 5 2 15 5 10" xfId="21184" xr:uid="{00000000-0005-0000-0000-0000C0520000}"/>
    <cellStyle name="Normal 2 2 2 5 2 15 5 2" xfId="21185" xr:uid="{00000000-0005-0000-0000-0000C1520000}"/>
    <cellStyle name="Normal 2 2 2 5 2 15 5 3" xfId="21186" xr:uid="{00000000-0005-0000-0000-0000C2520000}"/>
    <cellStyle name="Normal 2 2 2 5 2 15 5 4" xfId="21187" xr:uid="{00000000-0005-0000-0000-0000C3520000}"/>
    <cellStyle name="Normal 2 2 2 5 2 15 5 5" xfId="21188" xr:uid="{00000000-0005-0000-0000-0000C4520000}"/>
    <cellStyle name="Normal 2 2 2 5 2 15 5 6" xfId="21189" xr:uid="{00000000-0005-0000-0000-0000C5520000}"/>
    <cellStyle name="Normal 2 2 2 5 2 15 5 7" xfId="21190" xr:uid="{00000000-0005-0000-0000-0000C6520000}"/>
    <cellStyle name="Normal 2 2 2 5 2 15 5 8" xfId="21191" xr:uid="{00000000-0005-0000-0000-0000C7520000}"/>
    <cellStyle name="Normal 2 2 2 5 2 15 5 9" xfId="21192" xr:uid="{00000000-0005-0000-0000-0000C8520000}"/>
    <cellStyle name="Normal 2 2 2 5 2 15 6" xfId="21193" xr:uid="{00000000-0005-0000-0000-0000C9520000}"/>
    <cellStyle name="Normal 2 2 2 5 2 15 7" xfId="21194" xr:uid="{00000000-0005-0000-0000-0000CA520000}"/>
    <cellStyle name="Normal 2 2 2 5 2 15 8" xfId="21195" xr:uid="{00000000-0005-0000-0000-0000CB520000}"/>
    <cellStyle name="Normal 2 2 2 5 2 15 9" xfId="21196" xr:uid="{00000000-0005-0000-0000-0000CC520000}"/>
    <cellStyle name="Normal 2 2 2 5 2 16" xfId="21197" xr:uid="{00000000-0005-0000-0000-0000CD520000}"/>
    <cellStyle name="Normal 2 2 2 5 2 16 10" xfId="21198" xr:uid="{00000000-0005-0000-0000-0000CE520000}"/>
    <cellStyle name="Normal 2 2 2 5 2 16 11" xfId="21199" xr:uid="{00000000-0005-0000-0000-0000CF520000}"/>
    <cellStyle name="Normal 2 2 2 5 2 16 12" xfId="21200" xr:uid="{00000000-0005-0000-0000-0000D0520000}"/>
    <cellStyle name="Normal 2 2 2 5 2 16 13" xfId="21201" xr:uid="{00000000-0005-0000-0000-0000D1520000}"/>
    <cellStyle name="Normal 2 2 2 5 2 16 14" xfId="21202" xr:uid="{00000000-0005-0000-0000-0000D2520000}"/>
    <cellStyle name="Normal 2 2 2 5 2 16 2" xfId="21203" xr:uid="{00000000-0005-0000-0000-0000D3520000}"/>
    <cellStyle name="Normal 2 2 2 5 2 16 2 10" xfId="21204" xr:uid="{00000000-0005-0000-0000-0000D4520000}"/>
    <cellStyle name="Normal 2 2 2 5 2 16 2 2" xfId="21205" xr:uid="{00000000-0005-0000-0000-0000D5520000}"/>
    <cellStyle name="Normal 2 2 2 5 2 16 2 3" xfId="21206" xr:uid="{00000000-0005-0000-0000-0000D6520000}"/>
    <cellStyle name="Normal 2 2 2 5 2 16 2 4" xfId="21207" xr:uid="{00000000-0005-0000-0000-0000D7520000}"/>
    <cellStyle name="Normal 2 2 2 5 2 16 2 5" xfId="21208" xr:uid="{00000000-0005-0000-0000-0000D8520000}"/>
    <cellStyle name="Normal 2 2 2 5 2 16 2 6" xfId="21209" xr:uid="{00000000-0005-0000-0000-0000D9520000}"/>
    <cellStyle name="Normal 2 2 2 5 2 16 2 7" xfId="21210" xr:uid="{00000000-0005-0000-0000-0000DA520000}"/>
    <cellStyle name="Normal 2 2 2 5 2 16 2 8" xfId="21211" xr:uid="{00000000-0005-0000-0000-0000DB520000}"/>
    <cellStyle name="Normal 2 2 2 5 2 16 2 9" xfId="21212" xr:uid="{00000000-0005-0000-0000-0000DC520000}"/>
    <cellStyle name="Normal 2 2 2 5 2 16 3" xfId="21213" xr:uid="{00000000-0005-0000-0000-0000DD520000}"/>
    <cellStyle name="Normal 2 2 2 5 2 16 3 10" xfId="21214" xr:uid="{00000000-0005-0000-0000-0000DE520000}"/>
    <cellStyle name="Normal 2 2 2 5 2 16 3 2" xfId="21215" xr:uid="{00000000-0005-0000-0000-0000DF520000}"/>
    <cellStyle name="Normal 2 2 2 5 2 16 3 3" xfId="21216" xr:uid="{00000000-0005-0000-0000-0000E0520000}"/>
    <cellStyle name="Normal 2 2 2 5 2 16 3 4" xfId="21217" xr:uid="{00000000-0005-0000-0000-0000E1520000}"/>
    <cellStyle name="Normal 2 2 2 5 2 16 3 5" xfId="21218" xr:uid="{00000000-0005-0000-0000-0000E2520000}"/>
    <cellStyle name="Normal 2 2 2 5 2 16 3 6" xfId="21219" xr:uid="{00000000-0005-0000-0000-0000E3520000}"/>
    <cellStyle name="Normal 2 2 2 5 2 16 3 7" xfId="21220" xr:uid="{00000000-0005-0000-0000-0000E4520000}"/>
    <cellStyle name="Normal 2 2 2 5 2 16 3 8" xfId="21221" xr:uid="{00000000-0005-0000-0000-0000E5520000}"/>
    <cellStyle name="Normal 2 2 2 5 2 16 3 9" xfId="21222" xr:uid="{00000000-0005-0000-0000-0000E6520000}"/>
    <cellStyle name="Normal 2 2 2 5 2 16 4" xfId="21223" xr:uid="{00000000-0005-0000-0000-0000E7520000}"/>
    <cellStyle name="Normal 2 2 2 5 2 16 4 10" xfId="21224" xr:uid="{00000000-0005-0000-0000-0000E8520000}"/>
    <cellStyle name="Normal 2 2 2 5 2 16 4 2" xfId="21225" xr:uid="{00000000-0005-0000-0000-0000E9520000}"/>
    <cellStyle name="Normal 2 2 2 5 2 16 4 3" xfId="21226" xr:uid="{00000000-0005-0000-0000-0000EA520000}"/>
    <cellStyle name="Normal 2 2 2 5 2 16 4 4" xfId="21227" xr:uid="{00000000-0005-0000-0000-0000EB520000}"/>
    <cellStyle name="Normal 2 2 2 5 2 16 4 5" xfId="21228" xr:uid="{00000000-0005-0000-0000-0000EC520000}"/>
    <cellStyle name="Normal 2 2 2 5 2 16 4 6" xfId="21229" xr:uid="{00000000-0005-0000-0000-0000ED520000}"/>
    <cellStyle name="Normal 2 2 2 5 2 16 4 7" xfId="21230" xr:uid="{00000000-0005-0000-0000-0000EE520000}"/>
    <cellStyle name="Normal 2 2 2 5 2 16 4 8" xfId="21231" xr:uid="{00000000-0005-0000-0000-0000EF520000}"/>
    <cellStyle name="Normal 2 2 2 5 2 16 4 9" xfId="21232" xr:uid="{00000000-0005-0000-0000-0000F0520000}"/>
    <cellStyle name="Normal 2 2 2 5 2 16 5" xfId="21233" xr:uid="{00000000-0005-0000-0000-0000F1520000}"/>
    <cellStyle name="Normal 2 2 2 5 2 16 5 10" xfId="21234" xr:uid="{00000000-0005-0000-0000-0000F2520000}"/>
    <cellStyle name="Normal 2 2 2 5 2 16 5 2" xfId="21235" xr:uid="{00000000-0005-0000-0000-0000F3520000}"/>
    <cellStyle name="Normal 2 2 2 5 2 16 5 3" xfId="21236" xr:uid="{00000000-0005-0000-0000-0000F4520000}"/>
    <cellStyle name="Normal 2 2 2 5 2 16 5 4" xfId="21237" xr:uid="{00000000-0005-0000-0000-0000F5520000}"/>
    <cellStyle name="Normal 2 2 2 5 2 16 5 5" xfId="21238" xr:uid="{00000000-0005-0000-0000-0000F6520000}"/>
    <cellStyle name="Normal 2 2 2 5 2 16 5 6" xfId="21239" xr:uid="{00000000-0005-0000-0000-0000F7520000}"/>
    <cellStyle name="Normal 2 2 2 5 2 16 5 7" xfId="21240" xr:uid="{00000000-0005-0000-0000-0000F8520000}"/>
    <cellStyle name="Normal 2 2 2 5 2 16 5 8" xfId="21241" xr:uid="{00000000-0005-0000-0000-0000F9520000}"/>
    <cellStyle name="Normal 2 2 2 5 2 16 5 9" xfId="21242" xr:uid="{00000000-0005-0000-0000-0000FA520000}"/>
    <cellStyle name="Normal 2 2 2 5 2 16 6" xfId="21243" xr:uid="{00000000-0005-0000-0000-0000FB520000}"/>
    <cellStyle name="Normal 2 2 2 5 2 16 7" xfId="21244" xr:uid="{00000000-0005-0000-0000-0000FC520000}"/>
    <cellStyle name="Normal 2 2 2 5 2 16 8" xfId="21245" xr:uid="{00000000-0005-0000-0000-0000FD520000}"/>
    <cellStyle name="Normal 2 2 2 5 2 16 9" xfId="21246" xr:uid="{00000000-0005-0000-0000-0000FE520000}"/>
    <cellStyle name="Normal 2 2 2 5 2 17" xfId="21247" xr:uid="{00000000-0005-0000-0000-0000FF520000}"/>
    <cellStyle name="Normal 2 2 2 5 2 17 10" xfId="21248" xr:uid="{00000000-0005-0000-0000-000000530000}"/>
    <cellStyle name="Normal 2 2 2 5 2 17 11" xfId="21249" xr:uid="{00000000-0005-0000-0000-000001530000}"/>
    <cellStyle name="Normal 2 2 2 5 2 17 12" xfId="21250" xr:uid="{00000000-0005-0000-0000-000002530000}"/>
    <cellStyle name="Normal 2 2 2 5 2 17 13" xfId="21251" xr:uid="{00000000-0005-0000-0000-000003530000}"/>
    <cellStyle name="Normal 2 2 2 5 2 17 14" xfId="21252" xr:uid="{00000000-0005-0000-0000-000004530000}"/>
    <cellStyle name="Normal 2 2 2 5 2 17 2" xfId="21253" xr:uid="{00000000-0005-0000-0000-000005530000}"/>
    <cellStyle name="Normal 2 2 2 5 2 17 2 10" xfId="21254" xr:uid="{00000000-0005-0000-0000-000006530000}"/>
    <cellStyle name="Normal 2 2 2 5 2 17 2 2" xfId="21255" xr:uid="{00000000-0005-0000-0000-000007530000}"/>
    <cellStyle name="Normal 2 2 2 5 2 17 2 3" xfId="21256" xr:uid="{00000000-0005-0000-0000-000008530000}"/>
    <cellStyle name="Normal 2 2 2 5 2 17 2 4" xfId="21257" xr:uid="{00000000-0005-0000-0000-000009530000}"/>
    <cellStyle name="Normal 2 2 2 5 2 17 2 5" xfId="21258" xr:uid="{00000000-0005-0000-0000-00000A530000}"/>
    <cellStyle name="Normal 2 2 2 5 2 17 2 6" xfId="21259" xr:uid="{00000000-0005-0000-0000-00000B530000}"/>
    <cellStyle name="Normal 2 2 2 5 2 17 2 7" xfId="21260" xr:uid="{00000000-0005-0000-0000-00000C530000}"/>
    <cellStyle name="Normal 2 2 2 5 2 17 2 8" xfId="21261" xr:uid="{00000000-0005-0000-0000-00000D530000}"/>
    <cellStyle name="Normal 2 2 2 5 2 17 2 9" xfId="21262" xr:uid="{00000000-0005-0000-0000-00000E530000}"/>
    <cellStyle name="Normal 2 2 2 5 2 17 3" xfId="21263" xr:uid="{00000000-0005-0000-0000-00000F530000}"/>
    <cellStyle name="Normal 2 2 2 5 2 17 3 10" xfId="21264" xr:uid="{00000000-0005-0000-0000-000010530000}"/>
    <cellStyle name="Normal 2 2 2 5 2 17 3 2" xfId="21265" xr:uid="{00000000-0005-0000-0000-000011530000}"/>
    <cellStyle name="Normal 2 2 2 5 2 17 3 3" xfId="21266" xr:uid="{00000000-0005-0000-0000-000012530000}"/>
    <cellStyle name="Normal 2 2 2 5 2 17 3 4" xfId="21267" xr:uid="{00000000-0005-0000-0000-000013530000}"/>
    <cellStyle name="Normal 2 2 2 5 2 17 3 5" xfId="21268" xr:uid="{00000000-0005-0000-0000-000014530000}"/>
    <cellStyle name="Normal 2 2 2 5 2 17 3 6" xfId="21269" xr:uid="{00000000-0005-0000-0000-000015530000}"/>
    <cellStyle name="Normal 2 2 2 5 2 17 3 7" xfId="21270" xr:uid="{00000000-0005-0000-0000-000016530000}"/>
    <cellStyle name="Normal 2 2 2 5 2 17 3 8" xfId="21271" xr:uid="{00000000-0005-0000-0000-000017530000}"/>
    <cellStyle name="Normal 2 2 2 5 2 17 3 9" xfId="21272" xr:uid="{00000000-0005-0000-0000-000018530000}"/>
    <cellStyle name="Normal 2 2 2 5 2 17 4" xfId="21273" xr:uid="{00000000-0005-0000-0000-000019530000}"/>
    <cellStyle name="Normal 2 2 2 5 2 17 4 10" xfId="21274" xr:uid="{00000000-0005-0000-0000-00001A530000}"/>
    <cellStyle name="Normal 2 2 2 5 2 17 4 2" xfId="21275" xr:uid="{00000000-0005-0000-0000-00001B530000}"/>
    <cellStyle name="Normal 2 2 2 5 2 17 4 3" xfId="21276" xr:uid="{00000000-0005-0000-0000-00001C530000}"/>
    <cellStyle name="Normal 2 2 2 5 2 17 4 4" xfId="21277" xr:uid="{00000000-0005-0000-0000-00001D530000}"/>
    <cellStyle name="Normal 2 2 2 5 2 17 4 5" xfId="21278" xr:uid="{00000000-0005-0000-0000-00001E530000}"/>
    <cellStyle name="Normal 2 2 2 5 2 17 4 6" xfId="21279" xr:uid="{00000000-0005-0000-0000-00001F530000}"/>
    <cellStyle name="Normal 2 2 2 5 2 17 4 7" xfId="21280" xr:uid="{00000000-0005-0000-0000-000020530000}"/>
    <cellStyle name="Normal 2 2 2 5 2 17 4 8" xfId="21281" xr:uid="{00000000-0005-0000-0000-000021530000}"/>
    <cellStyle name="Normal 2 2 2 5 2 17 4 9" xfId="21282" xr:uid="{00000000-0005-0000-0000-000022530000}"/>
    <cellStyle name="Normal 2 2 2 5 2 17 5" xfId="21283" xr:uid="{00000000-0005-0000-0000-000023530000}"/>
    <cellStyle name="Normal 2 2 2 5 2 17 5 10" xfId="21284" xr:uid="{00000000-0005-0000-0000-000024530000}"/>
    <cellStyle name="Normal 2 2 2 5 2 17 5 2" xfId="21285" xr:uid="{00000000-0005-0000-0000-000025530000}"/>
    <cellStyle name="Normal 2 2 2 5 2 17 5 3" xfId="21286" xr:uid="{00000000-0005-0000-0000-000026530000}"/>
    <cellStyle name="Normal 2 2 2 5 2 17 5 4" xfId="21287" xr:uid="{00000000-0005-0000-0000-000027530000}"/>
    <cellStyle name="Normal 2 2 2 5 2 17 5 5" xfId="21288" xr:uid="{00000000-0005-0000-0000-000028530000}"/>
    <cellStyle name="Normal 2 2 2 5 2 17 5 6" xfId="21289" xr:uid="{00000000-0005-0000-0000-000029530000}"/>
    <cellStyle name="Normal 2 2 2 5 2 17 5 7" xfId="21290" xr:uid="{00000000-0005-0000-0000-00002A530000}"/>
    <cellStyle name="Normal 2 2 2 5 2 17 5 8" xfId="21291" xr:uid="{00000000-0005-0000-0000-00002B530000}"/>
    <cellStyle name="Normal 2 2 2 5 2 17 5 9" xfId="21292" xr:uid="{00000000-0005-0000-0000-00002C530000}"/>
    <cellStyle name="Normal 2 2 2 5 2 17 6" xfId="21293" xr:uid="{00000000-0005-0000-0000-00002D530000}"/>
    <cellStyle name="Normal 2 2 2 5 2 17 7" xfId="21294" xr:uid="{00000000-0005-0000-0000-00002E530000}"/>
    <cellStyle name="Normal 2 2 2 5 2 17 8" xfId="21295" xr:uid="{00000000-0005-0000-0000-00002F530000}"/>
    <cellStyle name="Normal 2 2 2 5 2 17 9" xfId="21296" xr:uid="{00000000-0005-0000-0000-000030530000}"/>
    <cellStyle name="Normal 2 2 2 5 2 18" xfId="21297" xr:uid="{00000000-0005-0000-0000-000031530000}"/>
    <cellStyle name="Normal 2 2 2 5 2 18 10" xfId="21298" xr:uid="{00000000-0005-0000-0000-000032530000}"/>
    <cellStyle name="Normal 2 2 2 5 2 18 11" xfId="21299" xr:uid="{00000000-0005-0000-0000-000033530000}"/>
    <cellStyle name="Normal 2 2 2 5 2 18 12" xfId="21300" xr:uid="{00000000-0005-0000-0000-000034530000}"/>
    <cellStyle name="Normal 2 2 2 5 2 18 13" xfId="21301" xr:uid="{00000000-0005-0000-0000-000035530000}"/>
    <cellStyle name="Normal 2 2 2 5 2 18 14" xfId="21302" xr:uid="{00000000-0005-0000-0000-000036530000}"/>
    <cellStyle name="Normal 2 2 2 5 2 18 2" xfId="21303" xr:uid="{00000000-0005-0000-0000-000037530000}"/>
    <cellStyle name="Normal 2 2 2 5 2 18 2 10" xfId="21304" xr:uid="{00000000-0005-0000-0000-000038530000}"/>
    <cellStyle name="Normal 2 2 2 5 2 18 2 2" xfId="21305" xr:uid="{00000000-0005-0000-0000-000039530000}"/>
    <cellStyle name="Normal 2 2 2 5 2 18 2 3" xfId="21306" xr:uid="{00000000-0005-0000-0000-00003A530000}"/>
    <cellStyle name="Normal 2 2 2 5 2 18 2 4" xfId="21307" xr:uid="{00000000-0005-0000-0000-00003B530000}"/>
    <cellStyle name="Normal 2 2 2 5 2 18 2 5" xfId="21308" xr:uid="{00000000-0005-0000-0000-00003C530000}"/>
    <cellStyle name="Normal 2 2 2 5 2 18 2 6" xfId="21309" xr:uid="{00000000-0005-0000-0000-00003D530000}"/>
    <cellStyle name="Normal 2 2 2 5 2 18 2 7" xfId="21310" xr:uid="{00000000-0005-0000-0000-00003E530000}"/>
    <cellStyle name="Normal 2 2 2 5 2 18 2 8" xfId="21311" xr:uid="{00000000-0005-0000-0000-00003F530000}"/>
    <cellStyle name="Normal 2 2 2 5 2 18 2 9" xfId="21312" xr:uid="{00000000-0005-0000-0000-000040530000}"/>
    <cellStyle name="Normal 2 2 2 5 2 18 3" xfId="21313" xr:uid="{00000000-0005-0000-0000-000041530000}"/>
    <cellStyle name="Normal 2 2 2 5 2 18 3 10" xfId="21314" xr:uid="{00000000-0005-0000-0000-000042530000}"/>
    <cellStyle name="Normal 2 2 2 5 2 18 3 2" xfId="21315" xr:uid="{00000000-0005-0000-0000-000043530000}"/>
    <cellStyle name="Normal 2 2 2 5 2 18 3 3" xfId="21316" xr:uid="{00000000-0005-0000-0000-000044530000}"/>
    <cellStyle name="Normal 2 2 2 5 2 18 3 4" xfId="21317" xr:uid="{00000000-0005-0000-0000-000045530000}"/>
    <cellStyle name="Normal 2 2 2 5 2 18 3 5" xfId="21318" xr:uid="{00000000-0005-0000-0000-000046530000}"/>
    <cellStyle name="Normal 2 2 2 5 2 18 3 6" xfId="21319" xr:uid="{00000000-0005-0000-0000-000047530000}"/>
    <cellStyle name="Normal 2 2 2 5 2 18 3 7" xfId="21320" xr:uid="{00000000-0005-0000-0000-000048530000}"/>
    <cellStyle name="Normal 2 2 2 5 2 18 3 8" xfId="21321" xr:uid="{00000000-0005-0000-0000-000049530000}"/>
    <cellStyle name="Normal 2 2 2 5 2 18 3 9" xfId="21322" xr:uid="{00000000-0005-0000-0000-00004A530000}"/>
    <cellStyle name="Normal 2 2 2 5 2 18 4" xfId="21323" xr:uid="{00000000-0005-0000-0000-00004B530000}"/>
    <cellStyle name="Normal 2 2 2 5 2 18 4 10" xfId="21324" xr:uid="{00000000-0005-0000-0000-00004C530000}"/>
    <cellStyle name="Normal 2 2 2 5 2 18 4 2" xfId="21325" xr:uid="{00000000-0005-0000-0000-00004D530000}"/>
    <cellStyle name="Normal 2 2 2 5 2 18 4 3" xfId="21326" xr:uid="{00000000-0005-0000-0000-00004E530000}"/>
    <cellStyle name="Normal 2 2 2 5 2 18 4 4" xfId="21327" xr:uid="{00000000-0005-0000-0000-00004F530000}"/>
    <cellStyle name="Normal 2 2 2 5 2 18 4 5" xfId="21328" xr:uid="{00000000-0005-0000-0000-000050530000}"/>
    <cellStyle name="Normal 2 2 2 5 2 18 4 6" xfId="21329" xr:uid="{00000000-0005-0000-0000-000051530000}"/>
    <cellStyle name="Normal 2 2 2 5 2 18 4 7" xfId="21330" xr:uid="{00000000-0005-0000-0000-000052530000}"/>
    <cellStyle name="Normal 2 2 2 5 2 18 4 8" xfId="21331" xr:uid="{00000000-0005-0000-0000-000053530000}"/>
    <cellStyle name="Normal 2 2 2 5 2 18 4 9" xfId="21332" xr:uid="{00000000-0005-0000-0000-000054530000}"/>
    <cellStyle name="Normal 2 2 2 5 2 18 5" xfId="21333" xr:uid="{00000000-0005-0000-0000-000055530000}"/>
    <cellStyle name="Normal 2 2 2 5 2 18 5 10" xfId="21334" xr:uid="{00000000-0005-0000-0000-000056530000}"/>
    <cellStyle name="Normal 2 2 2 5 2 18 5 2" xfId="21335" xr:uid="{00000000-0005-0000-0000-000057530000}"/>
    <cellStyle name="Normal 2 2 2 5 2 18 5 3" xfId="21336" xr:uid="{00000000-0005-0000-0000-000058530000}"/>
    <cellStyle name="Normal 2 2 2 5 2 18 5 4" xfId="21337" xr:uid="{00000000-0005-0000-0000-000059530000}"/>
    <cellStyle name="Normal 2 2 2 5 2 18 5 5" xfId="21338" xr:uid="{00000000-0005-0000-0000-00005A530000}"/>
    <cellStyle name="Normal 2 2 2 5 2 18 5 6" xfId="21339" xr:uid="{00000000-0005-0000-0000-00005B530000}"/>
    <cellStyle name="Normal 2 2 2 5 2 18 5 7" xfId="21340" xr:uid="{00000000-0005-0000-0000-00005C530000}"/>
    <cellStyle name="Normal 2 2 2 5 2 18 5 8" xfId="21341" xr:uid="{00000000-0005-0000-0000-00005D530000}"/>
    <cellStyle name="Normal 2 2 2 5 2 18 5 9" xfId="21342" xr:uid="{00000000-0005-0000-0000-00005E530000}"/>
    <cellStyle name="Normal 2 2 2 5 2 18 6" xfId="21343" xr:uid="{00000000-0005-0000-0000-00005F530000}"/>
    <cellStyle name="Normal 2 2 2 5 2 18 7" xfId="21344" xr:uid="{00000000-0005-0000-0000-000060530000}"/>
    <cellStyle name="Normal 2 2 2 5 2 18 8" xfId="21345" xr:uid="{00000000-0005-0000-0000-000061530000}"/>
    <cellStyle name="Normal 2 2 2 5 2 18 9" xfId="21346" xr:uid="{00000000-0005-0000-0000-000062530000}"/>
    <cellStyle name="Normal 2 2 2 5 2 19" xfId="21347" xr:uid="{00000000-0005-0000-0000-000063530000}"/>
    <cellStyle name="Normal 2 2 2 5 2 19 10" xfId="21348" xr:uid="{00000000-0005-0000-0000-000064530000}"/>
    <cellStyle name="Normal 2 2 2 5 2 19 11" xfId="21349" xr:uid="{00000000-0005-0000-0000-000065530000}"/>
    <cellStyle name="Normal 2 2 2 5 2 19 12" xfId="21350" xr:uid="{00000000-0005-0000-0000-000066530000}"/>
    <cellStyle name="Normal 2 2 2 5 2 19 13" xfId="21351" xr:uid="{00000000-0005-0000-0000-000067530000}"/>
    <cellStyle name="Normal 2 2 2 5 2 19 14" xfId="21352" xr:uid="{00000000-0005-0000-0000-000068530000}"/>
    <cellStyle name="Normal 2 2 2 5 2 19 2" xfId="21353" xr:uid="{00000000-0005-0000-0000-000069530000}"/>
    <cellStyle name="Normal 2 2 2 5 2 19 2 10" xfId="21354" xr:uid="{00000000-0005-0000-0000-00006A530000}"/>
    <cellStyle name="Normal 2 2 2 5 2 19 2 2" xfId="21355" xr:uid="{00000000-0005-0000-0000-00006B530000}"/>
    <cellStyle name="Normal 2 2 2 5 2 19 2 3" xfId="21356" xr:uid="{00000000-0005-0000-0000-00006C530000}"/>
    <cellStyle name="Normal 2 2 2 5 2 19 2 4" xfId="21357" xr:uid="{00000000-0005-0000-0000-00006D530000}"/>
    <cellStyle name="Normal 2 2 2 5 2 19 2 5" xfId="21358" xr:uid="{00000000-0005-0000-0000-00006E530000}"/>
    <cellStyle name="Normal 2 2 2 5 2 19 2 6" xfId="21359" xr:uid="{00000000-0005-0000-0000-00006F530000}"/>
    <cellStyle name="Normal 2 2 2 5 2 19 2 7" xfId="21360" xr:uid="{00000000-0005-0000-0000-000070530000}"/>
    <cellStyle name="Normal 2 2 2 5 2 19 2 8" xfId="21361" xr:uid="{00000000-0005-0000-0000-000071530000}"/>
    <cellStyle name="Normal 2 2 2 5 2 19 2 9" xfId="21362" xr:uid="{00000000-0005-0000-0000-000072530000}"/>
    <cellStyle name="Normal 2 2 2 5 2 19 3" xfId="21363" xr:uid="{00000000-0005-0000-0000-000073530000}"/>
    <cellStyle name="Normal 2 2 2 5 2 19 3 10" xfId="21364" xr:uid="{00000000-0005-0000-0000-000074530000}"/>
    <cellStyle name="Normal 2 2 2 5 2 19 3 2" xfId="21365" xr:uid="{00000000-0005-0000-0000-000075530000}"/>
    <cellStyle name="Normal 2 2 2 5 2 19 3 3" xfId="21366" xr:uid="{00000000-0005-0000-0000-000076530000}"/>
    <cellStyle name="Normal 2 2 2 5 2 19 3 4" xfId="21367" xr:uid="{00000000-0005-0000-0000-000077530000}"/>
    <cellStyle name="Normal 2 2 2 5 2 19 3 5" xfId="21368" xr:uid="{00000000-0005-0000-0000-000078530000}"/>
    <cellStyle name="Normal 2 2 2 5 2 19 3 6" xfId="21369" xr:uid="{00000000-0005-0000-0000-000079530000}"/>
    <cellStyle name="Normal 2 2 2 5 2 19 3 7" xfId="21370" xr:uid="{00000000-0005-0000-0000-00007A530000}"/>
    <cellStyle name="Normal 2 2 2 5 2 19 3 8" xfId="21371" xr:uid="{00000000-0005-0000-0000-00007B530000}"/>
    <cellStyle name="Normal 2 2 2 5 2 19 3 9" xfId="21372" xr:uid="{00000000-0005-0000-0000-00007C530000}"/>
    <cellStyle name="Normal 2 2 2 5 2 19 4" xfId="21373" xr:uid="{00000000-0005-0000-0000-00007D530000}"/>
    <cellStyle name="Normal 2 2 2 5 2 19 4 10" xfId="21374" xr:uid="{00000000-0005-0000-0000-00007E530000}"/>
    <cellStyle name="Normal 2 2 2 5 2 19 4 2" xfId="21375" xr:uid="{00000000-0005-0000-0000-00007F530000}"/>
    <cellStyle name="Normal 2 2 2 5 2 19 4 3" xfId="21376" xr:uid="{00000000-0005-0000-0000-000080530000}"/>
    <cellStyle name="Normal 2 2 2 5 2 19 4 4" xfId="21377" xr:uid="{00000000-0005-0000-0000-000081530000}"/>
    <cellStyle name="Normal 2 2 2 5 2 19 4 5" xfId="21378" xr:uid="{00000000-0005-0000-0000-000082530000}"/>
    <cellStyle name="Normal 2 2 2 5 2 19 4 6" xfId="21379" xr:uid="{00000000-0005-0000-0000-000083530000}"/>
    <cellStyle name="Normal 2 2 2 5 2 19 4 7" xfId="21380" xr:uid="{00000000-0005-0000-0000-000084530000}"/>
    <cellStyle name="Normal 2 2 2 5 2 19 4 8" xfId="21381" xr:uid="{00000000-0005-0000-0000-000085530000}"/>
    <cellStyle name="Normal 2 2 2 5 2 19 4 9" xfId="21382" xr:uid="{00000000-0005-0000-0000-000086530000}"/>
    <cellStyle name="Normal 2 2 2 5 2 19 5" xfId="21383" xr:uid="{00000000-0005-0000-0000-000087530000}"/>
    <cellStyle name="Normal 2 2 2 5 2 19 5 10" xfId="21384" xr:uid="{00000000-0005-0000-0000-000088530000}"/>
    <cellStyle name="Normal 2 2 2 5 2 19 5 2" xfId="21385" xr:uid="{00000000-0005-0000-0000-000089530000}"/>
    <cellStyle name="Normal 2 2 2 5 2 19 5 3" xfId="21386" xr:uid="{00000000-0005-0000-0000-00008A530000}"/>
    <cellStyle name="Normal 2 2 2 5 2 19 5 4" xfId="21387" xr:uid="{00000000-0005-0000-0000-00008B530000}"/>
    <cellStyle name="Normal 2 2 2 5 2 19 5 5" xfId="21388" xr:uid="{00000000-0005-0000-0000-00008C530000}"/>
    <cellStyle name="Normal 2 2 2 5 2 19 5 6" xfId="21389" xr:uid="{00000000-0005-0000-0000-00008D530000}"/>
    <cellStyle name="Normal 2 2 2 5 2 19 5 7" xfId="21390" xr:uid="{00000000-0005-0000-0000-00008E530000}"/>
    <cellStyle name="Normal 2 2 2 5 2 19 5 8" xfId="21391" xr:uid="{00000000-0005-0000-0000-00008F530000}"/>
    <cellStyle name="Normal 2 2 2 5 2 19 5 9" xfId="21392" xr:uid="{00000000-0005-0000-0000-000090530000}"/>
    <cellStyle name="Normal 2 2 2 5 2 19 6" xfId="21393" xr:uid="{00000000-0005-0000-0000-000091530000}"/>
    <cellStyle name="Normal 2 2 2 5 2 19 7" xfId="21394" xr:uid="{00000000-0005-0000-0000-000092530000}"/>
    <cellStyle name="Normal 2 2 2 5 2 19 8" xfId="21395" xr:uid="{00000000-0005-0000-0000-000093530000}"/>
    <cellStyle name="Normal 2 2 2 5 2 19 9" xfId="21396" xr:uid="{00000000-0005-0000-0000-000094530000}"/>
    <cellStyle name="Normal 2 2 2 5 2 2" xfId="21397" xr:uid="{00000000-0005-0000-0000-000095530000}"/>
    <cellStyle name="Normal 2 2 2 5 2 2 10" xfId="21398" xr:uid="{00000000-0005-0000-0000-000096530000}"/>
    <cellStyle name="Normal 2 2 2 5 2 2 11" xfId="21399" xr:uid="{00000000-0005-0000-0000-000097530000}"/>
    <cellStyle name="Normal 2 2 2 5 2 2 12" xfId="21400" xr:uid="{00000000-0005-0000-0000-000098530000}"/>
    <cellStyle name="Normal 2 2 2 5 2 2 13" xfId="21401" xr:uid="{00000000-0005-0000-0000-000099530000}"/>
    <cellStyle name="Normal 2 2 2 5 2 2 14" xfId="21402" xr:uid="{00000000-0005-0000-0000-00009A530000}"/>
    <cellStyle name="Normal 2 2 2 5 2 2 2" xfId="21403" xr:uid="{00000000-0005-0000-0000-00009B530000}"/>
    <cellStyle name="Normal 2 2 2 5 2 2 2 10" xfId="21404" xr:uid="{00000000-0005-0000-0000-00009C530000}"/>
    <cellStyle name="Normal 2 2 2 5 2 2 2 2" xfId="21405" xr:uid="{00000000-0005-0000-0000-00009D530000}"/>
    <cellStyle name="Normal 2 2 2 5 2 2 2 3" xfId="21406" xr:uid="{00000000-0005-0000-0000-00009E530000}"/>
    <cellStyle name="Normal 2 2 2 5 2 2 2 4" xfId="21407" xr:uid="{00000000-0005-0000-0000-00009F530000}"/>
    <cellStyle name="Normal 2 2 2 5 2 2 2 5" xfId="21408" xr:uid="{00000000-0005-0000-0000-0000A0530000}"/>
    <cellStyle name="Normal 2 2 2 5 2 2 2 6" xfId="21409" xr:uid="{00000000-0005-0000-0000-0000A1530000}"/>
    <cellStyle name="Normal 2 2 2 5 2 2 2 7" xfId="21410" xr:uid="{00000000-0005-0000-0000-0000A2530000}"/>
    <cellStyle name="Normal 2 2 2 5 2 2 2 8" xfId="21411" xr:uid="{00000000-0005-0000-0000-0000A3530000}"/>
    <cellStyle name="Normal 2 2 2 5 2 2 2 9" xfId="21412" xr:uid="{00000000-0005-0000-0000-0000A4530000}"/>
    <cellStyle name="Normal 2 2 2 5 2 2 3" xfId="21413" xr:uid="{00000000-0005-0000-0000-0000A5530000}"/>
    <cellStyle name="Normal 2 2 2 5 2 2 3 10" xfId="21414" xr:uid="{00000000-0005-0000-0000-0000A6530000}"/>
    <cellStyle name="Normal 2 2 2 5 2 2 3 2" xfId="21415" xr:uid="{00000000-0005-0000-0000-0000A7530000}"/>
    <cellStyle name="Normal 2 2 2 5 2 2 3 3" xfId="21416" xr:uid="{00000000-0005-0000-0000-0000A8530000}"/>
    <cellStyle name="Normal 2 2 2 5 2 2 3 4" xfId="21417" xr:uid="{00000000-0005-0000-0000-0000A9530000}"/>
    <cellStyle name="Normal 2 2 2 5 2 2 3 5" xfId="21418" xr:uid="{00000000-0005-0000-0000-0000AA530000}"/>
    <cellStyle name="Normal 2 2 2 5 2 2 3 6" xfId="21419" xr:uid="{00000000-0005-0000-0000-0000AB530000}"/>
    <cellStyle name="Normal 2 2 2 5 2 2 3 7" xfId="21420" xr:uid="{00000000-0005-0000-0000-0000AC530000}"/>
    <cellStyle name="Normal 2 2 2 5 2 2 3 8" xfId="21421" xr:uid="{00000000-0005-0000-0000-0000AD530000}"/>
    <cellStyle name="Normal 2 2 2 5 2 2 3 9" xfId="21422" xr:uid="{00000000-0005-0000-0000-0000AE530000}"/>
    <cellStyle name="Normal 2 2 2 5 2 2 4" xfId="21423" xr:uid="{00000000-0005-0000-0000-0000AF530000}"/>
    <cellStyle name="Normal 2 2 2 5 2 2 4 10" xfId="21424" xr:uid="{00000000-0005-0000-0000-0000B0530000}"/>
    <cellStyle name="Normal 2 2 2 5 2 2 4 2" xfId="21425" xr:uid="{00000000-0005-0000-0000-0000B1530000}"/>
    <cellStyle name="Normal 2 2 2 5 2 2 4 3" xfId="21426" xr:uid="{00000000-0005-0000-0000-0000B2530000}"/>
    <cellStyle name="Normal 2 2 2 5 2 2 4 4" xfId="21427" xr:uid="{00000000-0005-0000-0000-0000B3530000}"/>
    <cellStyle name="Normal 2 2 2 5 2 2 4 5" xfId="21428" xr:uid="{00000000-0005-0000-0000-0000B4530000}"/>
    <cellStyle name="Normal 2 2 2 5 2 2 4 6" xfId="21429" xr:uid="{00000000-0005-0000-0000-0000B5530000}"/>
    <cellStyle name="Normal 2 2 2 5 2 2 4 7" xfId="21430" xr:uid="{00000000-0005-0000-0000-0000B6530000}"/>
    <cellStyle name="Normal 2 2 2 5 2 2 4 8" xfId="21431" xr:uid="{00000000-0005-0000-0000-0000B7530000}"/>
    <cellStyle name="Normal 2 2 2 5 2 2 4 9" xfId="21432" xr:uid="{00000000-0005-0000-0000-0000B8530000}"/>
    <cellStyle name="Normal 2 2 2 5 2 2 5" xfId="21433" xr:uid="{00000000-0005-0000-0000-0000B9530000}"/>
    <cellStyle name="Normal 2 2 2 5 2 2 5 10" xfId="21434" xr:uid="{00000000-0005-0000-0000-0000BA530000}"/>
    <cellStyle name="Normal 2 2 2 5 2 2 5 2" xfId="21435" xr:uid="{00000000-0005-0000-0000-0000BB530000}"/>
    <cellStyle name="Normal 2 2 2 5 2 2 5 3" xfId="21436" xr:uid="{00000000-0005-0000-0000-0000BC530000}"/>
    <cellStyle name="Normal 2 2 2 5 2 2 5 4" xfId="21437" xr:uid="{00000000-0005-0000-0000-0000BD530000}"/>
    <cellStyle name="Normal 2 2 2 5 2 2 5 5" xfId="21438" xr:uid="{00000000-0005-0000-0000-0000BE530000}"/>
    <cellStyle name="Normal 2 2 2 5 2 2 5 6" xfId="21439" xr:uid="{00000000-0005-0000-0000-0000BF530000}"/>
    <cellStyle name="Normal 2 2 2 5 2 2 5 7" xfId="21440" xr:uid="{00000000-0005-0000-0000-0000C0530000}"/>
    <cellStyle name="Normal 2 2 2 5 2 2 5 8" xfId="21441" xr:uid="{00000000-0005-0000-0000-0000C1530000}"/>
    <cellStyle name="Normal 2 2 2 5 2 2 5 9" xfId="21442" xr:uid="{00000000-0005-0000-0000-0000C2530000}"/>
    <cellStyle name="Normal 2 2 2 5 2 2 6" xfId="21443" xr:uid="{00000000-0005-0000-0000-0000C3530000}"/>
    <cellStyle name="Normal 2 2 2 5 2 2 7" xfId="21444" xr:uid="{00000000-0005-0000-0000-0000C4530000}"/>
    <cellStyle name="Normal 2 2 2 5 2 2 8" xfId="21445" xr:uid="{00000000-0005-0000-0000-0000C5530000}"/>
    <cellStyle name="Normal 2 2 2 5 2 2 9" xfId="21446" xr:uid="{00000000-0005-0000-0000-0000C6530000}"/>
    <cellStyle name="Normal 2 2 2 5 2 20" xfId="21447" xr:uid="{00000000-0005-0000-0000-0000C7530000}"/>
    <cellStyle name="Normal 2 2 2 5 2 20 10" xfId="21448" xr:uid="{00000000-0005-0000-0000-0000C8530000}"/>
    <cellStyle name="Normal 2 2 2 5 2 20 11" xfId="21449" xr:uid="{00000000-0005-0000-0000-0000C9530000}"/>
    <cellStyle name="Normal 2 2 2 5 2 20 12" xfId="21450" xr:uid="{00000000-0005-0000-0000-0000CA530000}"/>
    <cellStyle name="Normal 2 2 2 5 2 20 13" xfId="21451" xr:uid="{00000000-0005-0000-0000-0000CB530000}"/>
    <cellStyle name="Normal 2 2 2 5 2 20 14" xfId="21452" xr:uid="{00000000-0005-0000-0000-0000CC530000}"/>
    <cellStyle name="Normal 2 2 2 5 2 20 2" xfId="21453" xr:uid="{00000000-0005-0000-0000-0000CD530000}"/>
    <cellStyle name="Normal 2 2 2 5 2 20 2 10" xfId="21454" xr:uid="{00000000-0005-0000-0000-0000CE530000}"/>
    <cellStyle name="Normal 2 2 2 5 2 20 2 2" xfId="21455" xr:uid="{00000000-0005-0000-0000-0000CF530000}"/>
    <cellStyle name="Normal 2 2 2 5 2 20 2 3" xfId="21456" xr:uid="{00000000-0005-0000-0000-0000D0530000}"/>
    <cellStyle name="Normal 2 2 2 5 2 20 2 4" xfId="21457" xr:uid="{00000000-0005-0000-0000-0000D1530000}"/>
    <cellStyle name="Normal 2 2 2 5 2 20 2 5" xfId="21458" xr:uid="{00000000-0005-0000-0000-0000D2530000}"/>
    <cellStyle name="Normal 2 2 2 5 2 20 2 6" xfId="21459" xr:uid="{00000000-0005-0000-0000-0000D3530000}"/>
    <cellStyle name="Normal 2 2 2 5 2 20 2 7" xfId="21460" xr:uid="{00000000-0005-0000-0000-0000D4530000}"/>
    <cellStyle name="Normal 2 2 2 5 2 20 2 8" xfId="21461" xr:uid="{00000000-0005-0000-0000-0000D5530000}"/>
    <cellStyle name="Normal 2 2 2 5 2 20 2 9" xfId="21462" xr:uid="{00000000-0005-0000-0000-0000D6530000}"/>
    <cellStyle name="Normal 2 2 2 5 2 20 3" xfId="21463" xr:uid="{00000000-0005-0000-0000-0000D7530000}"/>
    <cellStyle name="Normal 2 2 2 5 2 20 3 10" xfId="21464" xr:uid="{00000000-0005-0000-0000-0000D8530000}"/>
    <cellStyle name="Normal 2 2 2 5 2 20 3 2" xfId="21465" xr:uid="{00000000-0005-0000-0000-0000D9530000}"/>
    <cellStyle name="Normal 2 2 2 5 2 20 3 3" xfId="21466" xr:uid="{00000000-0005-0000-0000-0000DA530000}"/>
    <cellStyle name="Normal 2 2 2 5 2 20 3 4" xfId="21467" xr:uid="{00000000-0005-0000-0000-0000DB530000}"/>
    <cellStyle name="Normal 2 2 2 5 2 20 3 5" xfId="21468" xr:uid="{00000000-0005-0000-0000-0000DC530000}"/>
    <cellStyle name="Normal 2 2 2 5 2 20 3 6" xfId="21469" xr:uid="{00000000-0005-0000-0000-0000DD530000}"/>
    <cellStyle name="Normal 2 2 2 5 2 20 3 7" xfId="21470" xr:uid="{00000000-0005-0000-0000-0000DE530000}"/>
    <cellStyle name="Normal 2 2 2 5 2 20 3 8" xfId="21471" xr:uid="{00000000-0005-0000-0000-0000DF530000}"/>
    <cellStyle name="Normal 2 2 2 5 2 20 3 9" xfId="21472" xr:uid="{00000000-0005-0000-0000-0000E0530000}"/>
    <cellStyle name="Normal 2 2 2 5 2 20 4" xfId="21473" xr:uid="{00000000-0005-0000-0000-0000E1530000}"/>
    <cellStyle name="Normal 2 2 2 5 2 20 4 10" xfId="21474" xr:uid="{00000000-0005-0000-0000-0000E2530000}"/>
    <cellStyle name="Normal 2 2 2 5 2 20 4 2" xfId="21475" xr:uid="{00000000-0005-0000-0000-0000E3530000}"/>
    <cellStyle name="Normal 2 2 2 5 2 20 4 3" xfId="21476" xr:uid="{00000000-0005-0000-0000-0000E4530000}"/>
    <cellStyle name="Normal 2 2 2 5 2 20 4 4" xfId="21477" xr:uid="{00000000-0005-0000-0000-0000E5530000}"/>
    <cellStyle name="Normal 2 2 2 5 2 20 4 5" xfId="21478" xr:uid="{00000000-0005-0000-0000-0000E6530000}"/>
    <cellStyle name="Normal 2 2 2 5 2 20 4 6" xfId="21479" xr:uid="{00000000-0005-0000-0000-0000E7530000}"/>
    <cellStyle name="Normal 2 2 2 5 2 20 4 7" xfId="21480" xr:uid="{00000000-0005-0000-0000-0000E8530000}"/>
    <cellStyle name="Normal 2 2 2 5 2 20 4 8" xfId="21481" xr:uid="{00000000-0005-0000-0000-0000E9530000}"/>
    <cellStyle name="Normal 2 2 2 5 2 20 4 9" xfId="21482" xr:uid="{00000000-0005-0000-0000-0000EA530000}"/>
    <cellStyle name="Normal 2 2 2 5 2 20 5" xfId="21483" xr:uid="{00000000-0005-0000-0000-0000EB530000}"/>
    <cellStyle name="Normal 2 2 2 5 2 20 5 10" xfId="21484" xr:uid="{00000000-0005-0000-0000-0000EC530000}"/>
    <cellStyle name="Normal 2 2 2 5 2 20 5 2" xfId="21485" xr:uid="{00000000-0005-0000-0000-0000ED530000}"/>
    <cellStyle name="Normal 2 2 2 5 2 20 5 3" xfId="21486" xr:uid="{00000000-0005-0000-0000-0000EE530000}"/>
    <cellStyle name="Normal 2 2 2 5 2 20 5 4" xfId="21487" xr:uid="{00000000-0005-0000-0000-0000EF530000}"/>
    <cellStyle name="Normal 2 2 2 5 2 20 5 5" xfId="21488" xr:uid="{00000000-0005-0000-0000-0000F0530000}"/>
    <cellStyle name="Normal 2 2 2 5 2 20 5 6" xfId="21489" xr:uid="{00000000-0005-0000-0000-0000F1530000}"/>
    <cellStyle name="Normal 2 2 2 5 2 20 5 7" xfId="21490" xr:uid="{00000000-0005-0000-0000-0000F2530000}"/>
    <cellStyle name="Normal 2 2 2 5 2 20 5 8" xfId="21491" xr:uid="{00000000-0005-0000-0000-0000F3530000}"/>
    <cellStyle name="Normal 2 2 2 5 2 20 5 9" xfId="21492" xr:uid="{00000000-0005-0000-0000-0000F4530000}"/>
    <cellStyle name="Normal 2 2 2 5 2 20 6" xfId="21493" xr:uid="{00000000-0005-0000-0000-0000F5530000}"/>
    <cellStyle name="Normal 2 2 2 5 2 20 7" xfId="21494" xr:uid="{00000000-0005-0000-0000-0000F6530000}"/>
    <cellStyle name="Normal 2 2 2 5 2 20 8" xfId="21495" xr:uid="{00000000-0005-0000-0000-0000F7530000}"/>
    <cellStyle name="Normal 2 2 2 5 2 20 9" xfId="21496" xr:uid="{00000000-0005-0000-0000-0000F8530000}"/>
    <cellStyle name="Normal 2 2 2 5 2 21" xfId="21497" xr:uid="{00000000-0005-0000-0000-0000F9530000}"/>
    <cellStyle name="Normal 2 2 2 5 2 22" xfId="21498" xr:uid="{00000000-0005-0000-0000-0000FA530000}"/>
    <cellStyle name="Normal 2 2 2 5 2 3" xfId="21499" xr:uid="{00000000-0005-0000-0000-0000FB530000}"/>
    <cellStyle name="Normal 2 2 2 5 2 3 10" xfId="21500" xr:uid="{00000000-0005-0000-0000-0000FC530000}"/>
    <cellStyle name="Normal 2 2 2 5 2 3 11" xfId="21501" xr:uid="{00000000-0005-0000-0000-0000FD530000}"/>
    <cellStyle name="Normal 2 2 2 5 2 3 12" xfId="21502" xr:uid="{00000000-0005-0000-0000-0000FE530000}"/>
    <cellStyle name="Normal 2 2 2 5 2 3 13" xfId="21503" xr:uid="{00000000-0005-0000-0000-0000FF530000}"/>
    <cellStyle name="Normal 2 2 2 5 2 3 14" xfId="21504" xr:uid="{00000000-0005-0000-0000-000000540000}"/>
    <cellStyle name="Normal 2 2 2 5 2 3 2" xfId="21505" xr:uid="{00000000-0005-0000-0000-000001540000}"/>
    <cellStyle name="Normal 2 2 2 5 2 3 2 10" xfId="21506" xr:uid="{00000000-0005-0000-0000-000002540000}"/>
    <cellStyle name="Normal 2 2 2 5 2 3 2 2" xfId="21507" xr:uid="{00000000-0005-0000-0000-000003540000}"/>
    <cellStyle name="Normal 2 2 2 5 2 3 2 3" xfId="21508" xr:uid="{00000000-0005-0000-0000-000004540000}"/>
    <cellStyle name="Normal 2 2 2 5 2 3 2 4" xfId="21509" xr:uid="{00000000-0005-0000-0000-000005540000}"/>
    <cellStyle name="Normal 2 2 2 5 2 3 2 5" xfId="21510" xr:uid="{00000000-0005-0000-0000-000006540000}"/>
    <cellStyle name="Normal 2 2 2 5 2 3 2 6" xfId="21511" xr:uid="{00000000-0005-0000-0000-000007540000}"/>
    <cellStyle name="Normal 2 2 2 5 2 3 2 7" xfId="21512" xr:uid="{00000000-0005-0000-0000-000008540000}"/>
    <cellStyle name="Normal 2 2 2 5 2 3 2 8" xfId="21513" xr:uid="{00000000-0005-0000-0000-000009540000}"/>
    <cellStyle name="Normal 2 2 2 5 2 3 2 9" xfId="21514" xr:uid="{00000000-0005-0000-0000-00000A540000}"/>
    <cellStyle name="Normal 2 2 2 5 2 3 3" xfId="21515" xr:uid="{00000000-0005-0000-0000-00000B540000}"/>
    <cellStyle name="Normal 2 2 2 5 2 3 3 10" xfId="21516" xr:uid="{00000000-0005-0000-0000-00000C540000}"/>
    <cellStyle name="Normal 2 2 2 5 2 3 3 2" xfId="21517" xr:uid="{00000000-0005-0000-0000-00000D540000}"/>
    <cellStyle name="Normal 2 2 2 5 2 3 3 3" xfId="21518" xr:uid="{00000000-0005-0000-0000-00000E540000}"/>
    <cellStyle name="Normal 2 2 2 5 2 3 3 4" xfId="21519" xr:uid="{00000000-0005-0000-0000-00000F540000}"/>
    <cellStyle name="Normal 2 2 2 5 2 3 3 5" xfId="21520" xr:uid="{00000000-0005-0000-0000-000010540000}"/>
    <cellStyle name="Normal 2 2 2 5 2 3 3 6" xfId="21521" xr:uid="{00000000-0005-0000-0000-000011540000}"/>
    <cellStyle name="Normal 2 2 2 5 2 3 3 7" xfId="21522" xr:uid="{00000000-0005-0000-0000-000012540000}"/>
    <cellStyle name="Normal 2 2 2 5 2 3 3 8" xfId="21523" xr:uid="{00000000-0005-0000-0000-000013540000}"/>
    <cellStyle name="Normal 2 2 2 5 2 3 3 9" xfId="21524" xr:uid="{00000000-0005-0000-0000-000014540000}"/>
    <cellStyle name="Normal 2 2 2 5 2 3 4" xfId="21525" xr:uid="{00000000-0005-0000-0000-000015540000}"/>
    <cellStyle name="Normal 2 2 2 5 2 3 4 10" xfId="21526" xr:uid="{00000000-0005-0000-0000-000016540000}"/>
    <cellStyle name="Normal 2 2 2 5 2 3 4 2" xfId="21527" xr:uid="{00000000-0005-0000-0000-000017540000}"/>
    <cellStyle name="Normal 2 2 2 5 2 3 4 3" xfId="21528" xr:uid="{00000000-0005-0000-0000-000018540000}"/>
    <cellStyle name="Normal 2 2 2 5 2 3 4 4" xfId="21529" xr:uid="{00000000-0005-0000-0000-000019540000}"/>
    <cellStyle name="Normal 2 2 2 5 2 3 4 5" xfId="21530" xr:uid="{00000000-0005-0000-0000-00001A540000}"/>
    <cellStyle name="Normal 2 2 2 5 2 3 4 6" xfId="21531" xr:uid="{00000000-0005-0000-0000-00001B540000}"/>
    <cellStyle name="Normal 2 2 2 5 2 3 4 7" xfId="21532" xr:uid="{00000000-0005-0000-0000-00001C540000}"/>
    <cellStyle name="Normal 2 2 2 5 2 3 4 8" xfId="21533" xr:uid="{00000000-0005-0000-0000-00001D540000}"/>
    <cellStyle name="Normal 2 2 2 5 2 3 4 9" xfId="21534" xr:uid="{00000000-0005-0000-0000-00001E540000}"/>
    <cellStyle name="Normal 2 2 2 5 2 3 5" xfId="21535" xr:uid="{00000000-0005-0000-0000-00001F540000}"/>
    <cellStyle name="Normal 2 2 2 5 2 3 5 10" xfId="21536" xr:uid="{00000000-0005-0000-0000-000020540000}"/>
    <cellStyle name="Normal 2 2 2 5 2 3 5 2" xfId="21537" xr:uid="{00000000-0005-0000-0000-000021540000}"/>
    <cellStyle name="Normal 2 2 2 5 2 3 5 3" xfId="21538" xr:uid="{00000000-0005-0000-0000-000022540000}"/>
    <cellStyle name="Normal 2 2 2 5 2 3 5 4" xfId="21539" xr:uid="{00000000-0005-0000-0000-000023540000}"/>
    <cellStyle name="Normal 2 2 2 5 2 3 5 5" xfId="21540" xr:uid="{00000000-0005-0000-0000-000024540000}"/>
    <cellStyle name="Normal 2 2 2 5 2 3 5 6" xfId="21541" xr:uid="{00000000-0005-0000-0000-000025540000}"/>
    <cellStyle name="Normal 2 2 2 5 2 3 5 7" xfId="21542" xr:uid="{00000000-0005-0000-0000-000026540000}"/>
    <cellStyle name="Normal 2 2 2 5 2 3 5 8" xfId="21543" xr:uid="{00000000-0005-0000-0000-000027540000}"/>
    <cellStyle name="Normal 2 2 2 5 2 3 5 9" xfId="21544" xr:uid="{00000000-0005-0000-0000-000028540000}"/>
    <cellStyle name="Normal 2 2 2 5 2 3 6" xfId="21545" xr:uid="{00000000-0005-0000-0000-000029540000}"/>
    <cellStyle name="Normal 2 2 2 5 2 3 7" xfId="21546" xr:uid="{00000000-0005-0000-0000-00002A540000}"/>
    <cellStyle name="Normal 2 2 2 5 2 3 8" xfId="21547" xr:uid="{00000000-0005-0000-0000-00002B540000}"/>
    <cellStyle name="Normal 2 2 2 5 2 3 9" xfId="21548" xr:uid="{00000000-0005-0000-0000-00002C540000}"/>
    <cellStyle name="Normal 2 2 2 5 2 4" xfId="21549" xr:uid="{00000000-0005-0000-0000-00002D540000}"/>
    <cellStyle name="Normal 2 2 2 5 2 4 10" xfId="21550" xr:uid="{00000000-0005-0000-0000-00002E540000}"/>
    <cellStyle name="Normal 2 2 2 5 2 4 11" xfId="21551" xr:uid="{00000000-0005-0000-0000-00002F540000}"/>
    <cellStyle name="Normal 2 2 2 5 2 4 12" xfId="21552" xr:uid="{00000000-0005-0000-0000-000030540000}"/>
    <cellStyle name="Normal 2 2 2 5 2 4 13" xfId="21553" xr:uid="{00000000-0005-0000-0000-000031540000}"/>
    <cellStyle name="Normal 2 2 2 5 2 4 14" xfId="21554" xr:uid="{00000000-0005-0000-0000-000032540000}"/>
    <cellStyle name="Normal 2 2 2 5 2 4 2" xfId="21555" xr:uid="{00000000-0005-0000-0000-000033540000}"/>
    <cellStyle name="Normal 2 2 2 5 2 4 2 10" xfId="21556" xr:uid="{00000000-0005-0000-0000-000034540000}"/>
    <cellStyle name="Normal 2 2 2 5 2 4 2 2" xfId="21557" xr:uid="{00000000-0005-0000-0000-000035540000}"/>
    <cellStyle name="Normal 2 2 2 5 2 4 2 3" xfId="21558" xr:uid="{00000000-0005-0000-0000-000036540000}"/>
    <cellStyle name="Normal 2 2 2 5 2 4 2 4" xfId="21559" xr:uid="{00000000-0005-0000-0000-000037540000}"/>
    <cellStyle name="Normal 2 2 2 5 2 4 2 5" xfId="21560" xr:uid="{00000000-0005-0000-0000-000038540000}"/>
    <cellStyle name="Normal 2 2 2 5 2 4 2 6" xfId="21561" xr:uid="{00000000-0005-0000-0000-000039540000}"/>
    <cellStyle name="Normal 2 2 2 5 2 4 2 7" xfId="21562" xr:uid="{00000000-0005-0000-0000-00003A540000}"/>
    <cellStyle name="Normal 2 2 2 5 2 4 2 8" xfId="21563" xr:uid="{00000000-0005-0000-0000-00003B540000}"/>
    <cellStyle name="Normal 2 2 2 5 2 4 2 9" xfId="21564" xr:uid="{00000000-0005-0000-0000-00003C540000}"/>
    <cellStyle name="Normal 2 2 2 5 2 4 3" xfId="21565" xr:uid="{00000000-0005-0000-0000-00003D540000}"/>
    <cellStyle name="Normal 2 2 2 5 2 4 3 10" xfId="21566" xr:uid="{00000000-0005-0000-0000-00003E540000}"/>
    <cellStyle name="Normal 2 2 2 5 2 4 3 2" xfId="21567" xr:uid="{00000000-0005-0000-0000-00003F540000}"/>
    <cellStyle name="Normal 2 2 2 5 2 4 3 3" xfId="21568" xr:uid="{00000000-0005-0000-0000-000040540000}"/>
    <cellStyle name="Normal 2 2 2 5 2 4 3 4" xfId="21569" xr:uid="{00000000-0005-0000-0000-000041540000}"/>
    <cellStyle name="Normal 2 2 2 5 2 4 3 5" xfId="21570" xr:uid="{00000000-0005-0000-0000-000042540000}"/>
    <cellStyle name="Normal 2 2 2 5 2 4 3 6" xfId="21571" xr:uid="{00000000-0005-0000-0000-000043540000}"/>
    <cellStyle name="Normal 2 2 2 5 2 4 3 7" xfId="21572" xr:uid="{00000000-0005-0000-0000-000044540000}"/>
    <cellStyle name="Normal 2 2 2 5 2 4 3 8" xfId="21573" xr:uid="{00000000-0005-0000-0000-000045540000}"/>
    <cellStyle name="Normal 2 2 2 5 2 4 3 9" xfId="21574" xr:uid="{00000000-0005-0000-0000-000046540000}"/>
    <cellStyle name="Normal 2 2 2 5 2 4 4" xfId="21575" xr:uid="{00000000-0005-0000-0000-000047540000}"/>
    <cellStyle name="Normal 2 2 2 5 2 4 4 10" xfId="21576" xr:uid="{00000000-0005-0000-0000-000048540000}"/>
    <cellStyle name="Normal 2 2 2 5 2 4 4 2" xfId="21577" xr:uid="{00000000-0005-0000-0000-000049540000}"/>
    <cellStyle name="Normal 2 2 2 5 2 4 4 3" xfId="21578" xr:uid="{00000000-0005-0000-0000-00004A540000}"/>
    <cellStyle name="Normal 2 2 2 5 2 4 4 4" xfId="21579" xr:uid="{00000000-0005-0000-0000-00004B540000}"/>
    <cellStyle name="Normal 2 2 2 5 2 4 4 5" xfId="21580" xr:uid="{00000000-0005-0000-0000-00004C540000}"/>
    <cellStyle name="Normal 2 2 2 5 2 4 4 6" xfId="21581" xr:uid="{00000000-0005-0000-0000-00004D540000}"/>
    <cellStyle name="Normal 2 2 2 5 2 4 4 7" xfId="21582" xr:uid="{00000000-0005-0000-0000-00004E540000}"/>
    <cellStyle name="Normal 2 2 2 5 2 4 4 8" xfId="21583" xr:uid="{00000000-0005-0000-0000-00004F540000}"/>
    <cellStyle name="Normal 2 2 2 5 2 4 4 9" xfId="21584" xr:uid="{00000000-0005-0000-0000-000050540000}"/>
    <cellStyle name="Normal 2 2 2 5 2 4 5" xfId="21585" xr:uid="{00000000-0005-0000-0000-000051540000}"/>
    <cellStyle name="Normal 2 2 2 5 2 4 5 10" xfId="21586" xr:uid="{00000000-0005-0000-0000-000052540000}"/>
    <cellStyle name="Normal 2 2 2 5 2 4 5 2" xfId="21587" xr:uid="{00000000-0005-0000-0000-000053540000}"/>
    <cellStyle name="Normal 2 2 2 5 2 4 5 3" xfId="21588" xr:uid="{00000000-0005-0000-0000-000054540000}"/>
    <cellStyle name="Normal 2 2 2 5 2 4 5 4" xfId="21589" xr:uid="{00000000-0005-0000-0000-000055540000}"/>
    <cellStyle name="Normal 2 2 2 5 2 4 5 5" xfId="21590" xr:uid="{00000000-0005-0000-0000-000056540000}"/>
    <cellStyle name="Normal 2 2 2 5 2 4 5 6" xfId="21591" xr:uid="{00000000-0005-0000-0000-000057540000}"/>
    <cellStyle name="Normal 2 2 2 5 2 4 5 7" xfId="21592" xr:uid="{00000000-0005-0000-0000-000058540000}"/>
    <cellStyle name="Normal 2 2 2 5 2 4 5 8" xfId="21593" xr:uid="{00000000-0005-0000-0000-000059540000}"/>
    <cellStyle name="Normal 2 2 2 5 2 4 5 9" xfId="21594" xr:uid="{00000000-0005-0000-0000-00005A540000}"/>
    <cellStyle name="Normal 2 2 2 5 2 4 6" xfId="21595" xr:uid="{00000000-0005-0000-0000-00005B540000}"/>
    <cellStyle name="Normal 2 2 2 5 2 4 7" xfId="21596" xr:uid="{00000000-0005-0000-0000-00005C540000}"/>
    <cellStyle name="Normal 2 2 2 5 2 4 8" xfId="21597" xr:uid="{00000000-0005-0000-0000-00005D540000}"/>
    <cellStyle name="Normal 2 2 2 5 2 4 9" xfId="21598" xr:uid="{00000000-0005-0000-0000-00005E540000}"/>
    <cellStyle name="Normal 2 2 2 5 2 5" xfId="21599" xr:uid="{00000000-0005-0000-0000-00005F540000}"/>
    <cellStyle name="Normal 2 2 2 5 2 5 10" xfId="21600" xr:uid="{00000000-0005-0000-0000-000060540000}"/>
    <cellStyle name="Normal 2 2 2 5 2 5 11" xfId="21601" xr:uid="{00000000-0005-0000-0000-000061540000}"/>
    <cellStyle name="Normal 2 2 2 5 2 5 12" xfId="21602" xr:uid="{00000000-0005-0000-0000-000062540000}"/>
    <cellStyle name="Normal 2 2 2 5 2 5 13" xfId="21603" xr:uid="{00000000-0005-0000-0000-000063540000}"/>
    <cellStyle name="Normal 2 2 2 5 2 5 14" xfId="21604" xr:uid="{00000000-0005-0000-0000-000064540000}"/>
    <cellStyle name="Normal 2 2 2 5 2 5 2" xfId="21605" xr:uid="{00000000-0005-0000-0000-000065540000}"/>
    <cellStyle name="Normal 2 2 2 5 2 5 2 10" xfId="21606" xr:uid="{00000000-0005-0000-0000-000066540000}"/>
    <cellStyle name="Normal 2 2 2 5 2 5 2 2" xfId="21607" xr:uid="{00000000-0005-0000-0000-000067540000}"/>
    <cellStyle name="Normal 2 2 2 5 2 5 2 3" xfId="21608" xr:uid="{00000000-0005-0000-0000-000068540000}"/>
    <cellStyle name="Normal 2 2 2 5 2 5 2 4" xfId="21609" xr:uid="{00000000-0005-0000-0000-000069540000}"/>
    <cellStyle name="Normal 2 2 2 5 2 5 2 5" xfId="21610" xr:uid="{00000000-0005-0000-0000-00006A540000}"/>
    <cellStyle name="Normal 2 2 2 5 2 5 2 6" xfId="21611" xr:uid="{00000000-0005-0000-0000-00006B540000}"/>
    <cellStyle name="Normal 2 2 2 5 2 5 2 7" xfId="21612" xr:uid="{00000000-0005-0000-0000-00006C540000}"/>
    <cellStyle name="Normal 2 2 2 5 2 5 2 8" xfId="21613" xr:uid="{00000000-0005-0000-0000-00006D540000}"/>
    <cellStyle name="Normal 2 2 2 5 2 5 2 9" xfId="21614" xr:uid="{00000000-0005-0000-0000-00006E540000}"/>
    <cellStyle name="Normal 2 2 2 5 2 5 3" xfId="21615" xr:uid="{00000000-0005-0000-0000-00006F540000}"/>
    <cellStyle name="Normal 2 2 2 5 2 5 3 10" xfId="21616" xr:uid="{00000000-0005-0000-0000-000070540000}"/>
    <cellStyle name="Normal 2 2 2 5 2 5 3 2" xfId="21617" xr:uid="{00000000-0005-0000-0000-000071540000}"/>
    <cellStyle name="Normal 2 2 2 5 2 5 3 3" xfId="21618" xr:uid="{00000000-0005-0000-0000-000072540000}"/>
    <cellStyle name="Normal 2 2 2 5 2 5 3 4" xfId="21619" xr:uid="{00000000-0005-0000-0000-000073540000}"/>
    <cellStyle name="Normal 2 2 2 5 2 5 3 5" xfId="21620" xr:uid="{00000000-0005-0000-0000-000074540000}"/>
    <cellStyle name="Normal 2 2 2 5 2 5 3 6" xfId="21621" xr:uid="{00000000-0005-0000-0000-000075540000}"/>
    <cellStyle name="Normal 2 2 2 5 2 5 3 7" xfId="21622" xr:uid="{00000000-0005-0000-0000-000076540000}"/>
    <cellStyle name="Normal 2 2 2 5 2 5 3 8" xfId="21623" xr:uid="{00000000-0005-0000-0000-000077540000}"/>
    <cellStyle name="Normal 2 2 2 5 2 5 3 9" xfId="21624" xr:uid="{00000000-0005-0000-0000-000078540000}"/>
    <cellStyle name="Normal 2 2 2 5 2 5 4" xfId="21625" xr:uid="{00000000-0005-0000-0000-000079540000}"/>
    <cellStyle name="Normal 2 2 2 5 2 5 4 10" xfId="21626" xr:uid="{00000000-0005-0000-0000-00007A540000}"/>
    <cellStyle name="Normal 2 2 2 5 2 5 4 2" xfId="21627" xr:uid="{00000000-0005-0000-0000-00007B540000}"/>
    <cellStyle name="Normal 2 2 2 5 2 5 4 3" xfId="21628" xr:uid="{00000000-0005-0000-0000-00007C540000}"/>
    <cellStyle name="Normal 2 2 2 5 2 5 4 4" xfId="21629" xr:uid="{00000000-0005-0000-0000-00007D540000}"/>
    <cellStyle name="Normal 2 2 2 5 2 5 4 5" xfId="21630" xr:uid="{00000000-0005-0000-0000-00007E540000}"/>
    <cellStyle name="Normal 2 2 2 5 2 5 4 6" xfId="21631" xr:uid="{00000000-0005-0000-0000-00007F540000}"/>
    <cellStyle name="Normal 2 2 2 5 2 5 4 7" xfId="21632" xr:uid="{00000000-0005-0000-0000-000080540000}"/>
    <cellStyle name="Normal 2 2 2 5 2 5 4 8" xfId="21633" xr:uid="{00000000-0005-0000-0000-000081540000}"/>
    <cellStyle name="Normal 2 2 2 5 2 5 4 9" xfId="21634" xr:uid="{00000000-0005-0000-0000-000082540000}"/>
    <cellStyle name="Normal 2 2 2 5 2 5 5" xfId="21635" xr:uid="{00000000-0005-0000-0000-000083540000}"/>
    <cellStyle name="Normal 2 2 2 5 2 5 5 10" xfId="21636" xr:uid="{00000000-0005-0000-0000-000084540000}"/>
    <cellStyle name="Normal 2 2 2 5 2 5 5 2" xfId="21637" xr:uid="{00000000-0005-0000-0000-000085540000}"/>
    <cellStyle name="Normal 2 2 2 5 2 5 5 3" xfId="21638" xr:uid="{00000000-0005-0000-0000-000086540000}"/>
    <cellStyle name="Normal 2 2 2 5 2 5 5 4" xfId="21639" xr:uid="{00000000-0005-0000-0000-000087540000}"/>
    <cellStyle name="Normal 2 2 2 5 2 5 5 5" xfId="21640" xr:uid="{00000000-0005-0000-0000-000088540000}"/>
    <cellStyle name="Normal 2 2 2 5 2 5 5 6" xfId="21641" xr:uid="{00000000-0005-0000-0000-000089540000}"/>
    <cellStyle name="Normal 2 2 2 5 2 5 5 7" xfId="21642" xr:uid="{00000000-0005-0000-0000-00008A540000}"/>
    <cellStyle name="Normal 2 2 2 5 2 5 5 8" xfId="21643" xr:uid="{00000000-0005-0000-0000-00008B540000}"/>
    <cellStyle name="Normal 2 2 2 5 2 5 5 9" xfId="21644" xr:uid="{00000000-0005-0000-0000-00008C540000}"/>
    <cellStyle name="Normal 2 2 2 5 2 5 6" xfId="21645" xr:uid="{00000000-0005-0000-0000-00008D540000}"/>
    <cellStyle name="Normal 2 2 2 5 2 5 7" xfId="21646" xr:uid="{00000000-0005-0000-0000-00008E540000}"/>
    <cellStyle name="Normal 2 2 2 5 2 5 8" xfId="21647" xr:uid="{00000000-0005-0000-0000-00008F540000}"/>
    <cellStyle name="Normal 2 2 2 5 2 5 9" xfId="21648" xr:uid="{00000000-0005-0000-0000-000090540000}"/>
    <cellStyle name="Normal 2 2 2 5 2 6" xfId="21649" xr:uid="{00000000-0005-0000-0000-000091540000}"/>
    <cellStyle name="Normal 2 2 2 5 2 6 10" xfId="21650" xr:uid="{00000000-0005-0000-0000-000092540000}"/>
    <cellStyle name="Normal 2 2 2 5 2 6 11" xfId="21651" xr:uid="{00000000-0005-0000-0000-000093540000}"/>
    <cellStyle name="Normal 2 2 2 5 2 6 12" xfId="21652" xr:uid="{00000000-0005-0000-0000-000094540000}"/>
    <cellStyle name="Normal 2 2 2 5 2 6 13" xfId="21653" xr:uid="{00000000-0005-0000-0000-000095540000}"/>
    <cellStyle name="Normal 2 2 2 5 2 6 14" xfId="21654" xr:uid="{00000000-0005-0000-0000-000096540000}"/>
    <cellStyle name="Normal 2 2 2 5 2 6 2" xfId="21655" xr:uid="{00000000-0005-0000-0000-000097540000}"/>
    <cellStyle name="Normal 2 2 2 5 2 6 2 10" xfId="21656" xr:uid="{00000000-0005-0000-0000-000098540000}"/>
    <cellStyle name="Normal 2 2 2 5 2 6 2 2" xfId="21657" xr:uid="{00000000-0005-0000-0000-000099540000}"/>
    <cellStyle name="Normal 2 2 2 5 2 6 2 3" xfId="21658" xr:uid="{00000000-0005-0000-0000-00009A540000}"/>
    <cellStyle name="Normal 2 2 2 5 2 6 2 4" xfId="21659" xr:uid="{00000000-0005-0000-0000-00009B540000}"/>
    <cellStyle name="Normal 2 2 2 5 2 6 2 5" xfId="21660" xr:uid="{00000000-0005-0000-0000-00009C540000}"/>
    <cellStyle name="Normal 2 2 2 5 2 6 2 6" xfId="21661" xr:uid="{00000000-0005-0000-0000-00009D540000}"/>
    <cellStyle name="Normal 2 2 2 5 2 6 2 7" xfId="21662" xr:uid="{00000000-0005-0000-0000-00009E540000}"/>
    <cellStyle name="Normal 2 2 2 5 2 6 2 8" xfId="21663" xr:uid="{00000000-0005-0000-0000-00009F540000}"/>
    <cellStyle name="Normal 2 2 2 5 2 6 2 9" xfId="21664" xr:uid="{00000000-0005-0000-0000-0000A0540000}"/>
    <cellStyle name="Normal 2 2 2 5 2 6 3" xfId="21665" xr:uid="{00000000-0005-0000-0000-0000A1540000}"/>
    <cellStyle name="Normal 2 2 2 5 2 6 3 10" xfId="21666" xr:uid="{00000000-0005-0000-0000-0000A2540000}"/>
    <cellStyle name="Normal 2 2 2 5 2 6 3 2" xfId="21667" xr:uid="{00000000-0005-0000-0000-0000A3540000}"/>
    <cellStyle name="Normal 2 2 2 5 2 6 3 3" xfId="21668" xr:uid="{00000000-0005-0000-0000-0000A4540000}"/>
    <cellStyle name="Normal 2 2 2 5 2 6 3 4" xfId="21669" xr:uid="{00000000-0005-0000-0000-0000A5540000}"/>
    <cellStyle name="Normal 2 2 2 5 2 6 3 5" xfId="21670" xr:uid="{00000000-0005-0000-0000-0000A6540000}"/>
    <cellStyle name="Normal 2 2 2 5 2 6 3 6" xfId="21671" xr:uid="{00000000-0005-0000-0000-0000A7540000}"/>
    <cellStyle name="Normal 2 2 2 5 2 6 3 7" xfId="21672" xr:uid="{00000000-0005-0000-0000-0000A8540000}"/>
    <cellStyle name="Normal 2 2 2 5 2 6 3 8" xfId="21673" xr:uid="{00000000-0005-0000-0000-0000A9540000}"/>
    <cellStyle name="Normal 2 2 2 5 2 6 3 9" xfId="21674" xr:uid="{00000000-0005-0000-0000-0000AA540000}"/>
    <cellStyle name="Normal 2 2 2 5 2 6 4" xfId="21675" xr:uid="{00000000-0005-0000-0000-0000AB540000}"/>
    <cellStyle name="Normal 2 2 2 5 2 6 4 10" xfId="21676" xr:uid="{00000000-0005-0000-0000-0000AC540000}"/>
    <cellStyle name="Normal 2 2 2 5 2 6 4 2" xfId="21677" xr:uid="{00000000-0005-0000-0000-0000AD540000}"/>
    <cellStyle name="Normal 2 2 2 5 2 6 4 3" xfId="21678" xr:uid="{00000000-0005-0000-0000-0000AE540000}"/>
    <cellStyle name="Normal 2 2 2 5 2 6 4 4" xfId="21679" xr:uid="{00000000-0005-0000-0000-0000AF540000}"/>
    <cellStyle name="Normal 2 2 2 5 2 6 4 5" xfId="21680" xr:uid="{00000000-0005-0000-0000-0000B0540000}"/>
    <cellStyle name="Normal 2 2 2 5 2 6 4 6" xfId="21681" xr:uid="{00000000-0005-0000-0000-0000B1540000}"/>
    <cellStyle name="Normal 2 2 2 5 2 6 4 7" xfId="21682" xr:uid="{00000000-0005-0000-0000-0000B2540000}"/>
    <cellStyle name="Normal 2 2 2 5 2 6 4 8" xfId="21683" xr:uid="{00000000-0005-0000-0000-0000B3540000}"/>
    <cellStyle name="Normal 2 2 2 5 2 6 4 9" xfId="21684" xr:uid="{00000000-0005-0000-0000-0000B4540000}"/>
    <cellStyle name="Normal 2 2 2 5 2 6 5" xfId="21685" xr:uid="{00000000-0005-0000-0000-0000B5540000}"/>
    <cellStyle name="Normal 2 2 2 5 2 6 5 10" xfId="21686" xr:uid="{00000000-0005-0000-0000-0000B6540000}"/>
    <cellStyle name="Normal 2 2 2 5 2 6 5 2" xfId="21687" xr:uid="{00000000-0005-0000-0000-0000B7540000}"/>
    <cellStyle name="Normal 2 2 2 5 2 6 5 3" xfId="21688" xr:uid="{00000000-0005-0000-0000-0000B8540000}"/>
    <cellStyle name="Normal 2 2 2 5 2 6 5 4" xfId="21689" xr:uid="{00000000-0005-0000-0000-0000B9540000}"/>
    <cellStyle name="Normal 2 2 2 5 2 6 5 5" xfId="21690" xr:uid="{00000000-0005-0000-0000-0000BA540000}"/>
    <cellStyle name="Normal 2 2 2 5 2 6 5 6" xfId="21691" xr:uid="{00000000-0005-0000-0000-0000BB540000}"/>
    <cellStyle name="Normal 2 2 2 5 2 6 5 7" xfId="21692" xr:uid="{00000000-0005-0000-0000-0000BC540000}"/>
    <cellStyle name="Normal 2 2 2 5 2 6 5 8" xfId="21693" xr:uid="{00000000-0005-0000-0000-0000BD540000}"/>
    <cellStyle name="Normal 2 2 2 5 2 6 5 9" xfId="21694" xr:uid="{00000000-0005-0000-0000-0000BE540000}"/>
    <cellStyle name="Normal 2 2 2 5 2 6 6" xfId="21695" xr:uid="{00000000-0005-0000-0000-0000BF540000}"/>
    <cellStyle name="Normal 2 2 2 5 2 6 7" xfId="21696" xr:uid="{00000000-0005-0000-0000-0000C0540000}"/>
    <cellStyle name="Normal 2 2 2 5 2 6 8" xfId="21697" xr:uid="{00000000-0005-0000-0000-0000C1540000}"/>
    <cellStyle name="Normal 2 2 2 5 2 6 9" xfId="21698" xr:uid="{00000000-0005-0000-0000-0000C2540000}"/>
    <cellStyle name="Normal 2 2 2 5 2 7" xfId="21699" xr:uid="{00000000-0005-0000-0000-0000C3540000}"/>
    <cellStyle name="Normal 2 2 2 5 2 7 10" xfId="21700" xr:uid="{00000000-0005-0000-0000-0000C4540000}"/>
    <cellStyle name="Normal 2 2 2 5 2 7 11" xfId="21701" xr:uid="{00000000-0005-0000-0000-0000C5540000}"/>
    <cellStyle name="Normal 2 2 2 5 2 7 12" xfId="21702" xr:uid="{00000000-0005-0000-0000-0000C6540000}"/>
    <cellStyle name="Normal 2 2 2 5 2 7 13" xfId="21703" xr:uid="{00000000-0005-0000-0000-0000C7540000}"/>
    <cellStyle name="Normal 2 2 2 5 2 7 14" xfId="21704" xr:uid="{00000000-0005-0000-0000-0000C8540000}"/>
    <cellStyle name="Normal 2 2 2 5 2 7 2" xfId="21705" xr:uid="{00000000-0005-0000-0000-0000C9540000}"/>
    <cellStyle name="Normal 2 2 2 5 2 7 2 10" xfId="21706" xr:uid="{00000000-0005-0000-0000-0000CA540000}"/>
    <cellStyle name="Normal 2 2 2 5 2 7 2 2" xfId="21707" xr:uid="{00000000-0005-0000-0000-0000CB540000}"/>
    <cellStyle name="Normal 2 2 2 5 2 7 2 3" xfId="21708" xr:uid="{00000000-0005-0000-0000-0000CC540000}"/>
    <cellStyle name="Normal 2 2 2 5 2 7 2 4" xfId="21709" xr:uid="{00000000-0005-0000-0000-0000CD540000}"/>
    <cellStyle name="Normal 2 2 2 5 2 7 2 5" xfId="21710" xr:uid="{00000000-0005-0000-0000-0000CE540000}"/>
    <cellStyle name="Normal 2 2 2 5 2 7 2 6" xfId="21711" xr:uid="{00000000-0005-0000-0000-0000CF540000}"/>
    <cellStyle name="Normal 2 2 2 5 2 7 2 7" xfId="21712" xr:uid="{00000000-0005-0000-0000-0000D0540000}"/>
    <cellStyle name="Normal 2 2 2 5 2 7 2 8" xfId="21713" xr:uid="{00000000-0005-0000-0000-0000D1540000}"/>
    <cellStyle name="Normal 2 2 2 5 2 7 2 9" xfId="21714" xr:uid="{00000000-0005-0000-0000-0000D2540000}"/>
    <cellStyle name="Normal 2 2 2 5 2 7 3" xfId="21715" xr:uid="{00000000-0005-0000-0000-0000D3540000}"/>
    <cellStyle name="Normal 2 2 2 5 2 7 3 10" xfId="21716" xr:uid="{00000000-0005-0000-0000-0000D4540000}"/>
    <cellStyle name="Normal 2 2 2 5 2 7 3 2" xfId="21717" xr:uid="{00000000-0005-0000-0000-0000D5540000}"/>
    <cellStyle name="Normal 2 2 2 5 2 7 3 3" xfId="21718" xr:uid="{00000000-0005-0000-0000-0000D6540000}"/>
    <cellStyle name="Normal 2 2 2 5 2 7 3 4" xfId="21719" xr:uid="{00000000-0005-0000-0000-0000D7540000}"/>
    <cellStyle name="Normal 2 2 2 5 2 7 3 5" xfId="21720" xr:uid="{00000000-0005-0000-0000-0000D8540000}"/>
    <cellStyle name="Normal 2 2 2 5 2 7 3 6" xfId="21721" xr:uid="{00000000-0005-0000-0000-0000D9540000}"/>
    <cellStyle name="Normal 2 2 2 5 2 7 3 7" xfId="21722" xr:uid="{00000000-0005-0000-0000-0000DA540000}"/>
    <cellStyle name="Normal 2 2 2 5 2 7 3 8" xfId="21723" xr:uid="{00000000-0005-0000-0000-0000DB540000}"/>
    <cellStyle name="Normal 2 2 2 5 2 7 3 9" xfId="21724" xr:uid="{00000000-0005-0000-0000-0000DC540000}"/>
    <cellStyle name="Normal 2 2 2 5 2 7 4" xfId="21725" xr:uid="{00000000-0005-0000-0000-0000DD540000}"/>
    <cellStyle name="Normal 2 2 2 5 2 7 4 10" xfId="21726" xr:uid="{00000000-0005-0000-0000-0000DE540000}"/>
    <cellStyle name="Normal 2 2 2 5 2 7 4 2" xfId="21727" xr:uid="{00000000-0005-0000-0000-0000DF540000}"/>
    <cellStyle name="Normal 2 2 2 5 2 7 4 3" xfId="21728" xr:uid="{00000000-0005-0000-0000-0000E0540000}"/>
    <cellStyle name="Normal 2 2 2 5 2 7 4 4" xfId="21729" xr:uid="{00000000-0005-0000-0000-0000E1540000}"/>
    <cellStyle name="Normal 2 2 2 5 2 7 4 5" xfId="21730" xr:uid="{00000000-0005-0000-0000-0000E2540000}"/>
    <cellStyle name="Normal 2 2 2 5 2 7 4 6" xfId="21731" xr:uid="{00000000-0005-0000-0000-0000E3540000}"/>
    <cellStyle name="Normal 2 2 2 5 2 7 4 7" xfId="21732" xr:uid="{00000000-0005-0000-0000-0000E4540000}"/>
    <cellStyle name="Normal 2 2 2 5 2 7 4 8" xfId="21733" xr:uid="{00000000-0005-0000-0000-0000E5540000}"/>
    <cellStyle name="Normal 2 2 2 5 2 7 4 9" xfId="21734" xr:uid="{00000000-0005-0000-0000-0000E6540000}"/>
    <cellStyle name="Normal 2 2 2 5 2 7 5" xfId="21735" xr:uid="{00000000-0005-0000-0000-0000E7540000}"/>
    <cellStyle name="Normal 2 2 2 5 2 7 5 10" xfId="21736" xr:uid="{00000000-0005-0000-0000-0000E8540000}"/>
    <cellStyle name="Normal 2 2 2 5 2 7 5 2" xfId="21737" xr:uid="{00000000-0005-0000-0000-0000E9540000}"/>
    <cellStyle name="Normal 2 2 2 5 2 7 5 3" xfId="21738" xr:uid="{00000000-0005-0000-0000-0000EA540000}"/>
    <cellStyle name="Normal 2 2 2 5 2 7 5 4" xfId="21739" xr:uid="{00000000-0005-0000-0000-0000EB540000}"/>
    <cellStyle name="Normal 2 2 2 5 2 7 5 5" xfId="21740" xr:uid="{00000000-0005-0000-0000-0000EC540000}"/>
    <cellStyle name="Normal 2 2 2 5 2 7 5 6" xfId="21741" xr:uid="{00000000-0005-0000-0000-0000ED540000}"/>
    <cellStyle name="Normal 2 2 2 5 2 7 5 7" xfId="21742" xr:uid="{00000000-0005-0000-0000-0000EE540000}"/>
    <cellStyle name="Normal 2 2 2 5 2 7 5 8" xfId="21743" xr:uid="{00000000-0005-0000-0000-0000EF540000}"/>
    <cellStyle name="Normal 2 2 2 5 2 7 5 9" xfId="21744" xr:uid="{00000000-0005-0000-0000-0000F0540000}"/>
    <cellStyle name="Normal 2 2 2 5 2 7 6" xfId="21745" xr:uid="{00000000-0005-0000-0000-0000F1540000}"/>
    <cellStyle name="Normal 2 2 2 5 2 7 7" xfId="21746" xr:uid="{00000000-0005-0000-0000-0000F2540000}"/>
    <cellStyle name="Normal 2 2 2 5 2 7 8" xfId="21747" xr:uid="{00000000-0005-0000-0000-0000F3540000}"/>
    <cellStyle name="Normal 2 2 2 5 2 7 9" xfId="21748" xr:uid="{00000000-0005-0000-0000-0000F4540000}"/>
    <cellStyle name="Normal 2 2 2 5 2 8" xfId="21749" xr:uid="{00000000-0005-0000-0000-0000F5540000}"/>
    <cellStyle name="Normal 2 2 2 5 2 8 10" xfId="21750" xr:uid="{00000000-0005-0000-0000-0000F6540000}"/>
    <cellStyle name="Normal 2 2 2 5 2 8 11" xfId="21751" xr:uid="{00000000-0005-0000-0000-0000F7540000}"/>
    <cellStyle name="Normal 2 2 2 5 2 8 12" xfId="21752" xr:uid="{00000000-0005-0000-0000-0000F8540000}"/>
    <cellStyle name="Normal 2 2 2 5 2 8 13" xfId="21753" xr:uid="{00000000-0005-0000-0000-0000F9540000}"/>
    <cellStyle name="Normal 2 2 2 5 2 8 14" xfId="21754" xr:uid="{00000000-0005-0000-0000-0000FA540000}"/>
    <cellStyle name="Normal 2 2 2 5 2 8 2" xfId="21755" xr:uid="{00000000-0005-0000-0000-0000FB540000}"/>
    <cellStyle name="Normal 2 2 2 5 2 8 2 10" xfId="21756" xr:uid="{00000000-0005-0000-0000-0000FC540000}"/>
    <cellStyle name="Normal 2 2 2 5 2 8 2 2" xfId="21757" xr:uid="{00000000-0005-0000-0000-0000FD540000}"/>
    <cellStyle name="Normal 2 2 2 5 2 8 2 3" xfId="21758" xr:uid="{00000000-0005-0000-0000-0000FE540000}"/>
    <cellStyle name="Normal 2 2 2 5 2 8 2 4" xfId="21759" xr:uid="{00000000-0005-0000-0000-0000FF540000}"/>
    <cellStyle name="Normal 2 2 2 5 2 8 2 5" xfId="21760" xr:uid="{00000000-0005-0000-0000-000000550000}"/>
    <cellStyle name="Normal 2 2 2 5 2 8 2 6" xfId="21761" xr:uid="{00000000-0005-0000-0000-000001550000}"/>
    <cellStyle name="Normal 2 2 2 5 2 8 2 7" xfId="21762" xr:uid="{00000000-0005-0000-0000-000002550000}"/>
    <cellStyle name="Normal 2 2 2 5 2 8 2 8" xfId="21763" xr:uid="{00000000-0005-0000-0000-000003550000}"/>
    <cellStyle name="Normal 2 2 2 5 2 8 2 9" xfId="21764" xr:uid="{00000000-0005-0000-0000-000004550000}"/>
    <cellStyle name="Normal 2 2 2 5 2 8 3" xfId="21765" xr:uid="{00000000-0005-0000-0000-000005550000}"/>
    <cellStyle name="Normal 2 2 2 5 2 8 3 10" xfId="21766" xr:uid="{00000000-0005-0000-0000-000006550000}"/>
    <cellStyle name="Normal 2 2 2 5 2 8 3 2" xfId="21767" xr:uid="{00000000-0005-0000-0000-000007550000}"/>
    <cellStyle name="Normal 2 2 2 5 2 8 3 3" xfId="21768" xr:uid="{00000000-0005-0000-0000-000008550000}"/>
    <cellStyle name="Normal 2 2 2 5 2 8 3 4" xfId="21769" xr:uid="{00000000-0005-0000-0000-000009550000}"/>
    <cellStyle name="Normal 2 2 2 5 2 8 3 5" xfId="21770" xr:uid="{00000000-0005-0000-0000-00000A550000}"/>
    <cellStyle name="Normal 2 2 2 5 2 8 3 6" xfId="21771" xr:uid="{00000000-0005-0000-0000-00000B550000}"/>
    <cellStyle name="Normal 2 2 2 5 2 8 3 7" xfId="21772" xr:uid="{00000000-0005-0000-0000-00000C550000}"/>
    <cellStyle name="Normal 2 2 2 5 2 8 3 8" xfId="21773" xr:uid="{00000000-0005-0000-0000-00000D550000}"/>
    <cellStyle name="Normal 2 2 2 5 2 8 3 9" xfId="21774" xr:uid="{00000000-0005-0000-0000-00000E550000}"/>
    <cellStyle name="Normal 2 2 2 5 2 8 4" xfId="21775" xr:uid="{00000000-0005-0000-0000-00000F550000}"/>
    <cellStyle name="Normal 2 2 2 5 2 8 4 10" xfId="21776" xr:uid="{00000000-0005-0000-0000-000010550000}"/>
    <cellStyle name="Normal 2 2 2 5 2 8 4 2" xfId="21777" xr:uid="{00000000-0005-0000-0000-000011550000}"/>
    <cellStyle name="Normal 2 2 2 5 2 8 4 3" xfId="21778" xr:uid="{00000000-0005-0000-0000-000012550000}"/>
    <cellStyle name="Normal 2 2 2 5 2 8 4 4" xfId="21779" xr:uid="{00000000-0005-0000-0000-000013550000}"/>
    <cellStyle name="Normal 2 2 2 5 2 8 4 5" xfId="21780" xr:uid="{00000000-0005-0000-0000-000014550000}"/>
    <cellStyle name="Normal 2 2 2 5 2 8 4 6" xfId="21781" xr:uid="{00000000-0005-0000-0000-000015550000}"/>
    <cellStyle name="Normal 2 2 2 5 2 8 4 7" xfId="21782" xr:uid="{00000000-0005-0000-0000-000016550000}"/>
    <cellStyle name="Normal 2 2 2 5 2 8 4 8" xfId="21783" xr:uid="{00000000-0005-0000-0000-000017550000}"/>
    <cellStyle name="Normal 2 2 2 5 2 8 4 9" xfId="21784" xr:uid="{00000000-0005-0000-0000-000018550000}"/>
    <cellStyle name="Normal 2 2 2 5 2 8 5" xfId="21785" xr:uid="{00000000-0005-0000-0000-000019550000}"/>
    <cellStyle name="Normal 2 2 2 5 2 8 5 10" xfId="21786" xr:uid="{00000000-0005-0000-0000-00001A550000}"/>
    <cellStyle name="Normal 2 2 2 5 2 8 5 2" xfId="21787" xr:uid="{00000000-0005-0000-0000-00001B550000}"/>
    <cellStyle name="Normal 2 2 2 5 2 8 5 3" xfId="21788" xr:uid="{00000000-0005-0000-0000-00001C550000}"/>
    <cellStyle name="Normal 2 2 2 5 2 8 5 4" xfId="21789" xr:uid="{00000000-0005-0000-0000-00001D550000}"/>
    <cellStyle name="Normal 2 2 2 5 2 8 5 5" xfId="21790" xr:uid="{00000000-0005-0000-0000-00001E550000}"/>
    <cellStyle name="Normal 2 2 2 5 2 8 5 6" xfId="21791" xr:uid="{00000000-0005-0000-0000-00001F550000}"/>
    <cellStyle name="Normal 2 2 2 5 2 8 5 7" xfId="21792" xr:uid="{00000000-0005-0000-0000-000020550000}"/>
    <cellStyle name="Normal 2 2 2 5 2 8 5 8" xfId="21793" xr:uid="{00000000-0005-0000-0000-000021550000}"/>
    <cellStyle name="Normal 2 2 2 5 2 8 5 9" xfId="21794" xr:uid="{00000000-0005-0000-0000-000022550000}"/>
    <cellStyle name="Normal 2 2 2 5 2 8 6" xfId="21795" xr:uid="{00000000-0005-0000-0000-000023550000}"/>
    <cellStyle name="Normal 2 2 2 5 2 8 7" xfId="21796" xr:uid="{00000000-0005-0000-0000-000024550000}"/>
    <cellStyle name="Normal 2 2 2 5 2 8 8" xfId="21797" xr:uid="{00000000-0005-0000-0000-000025550000}"/>
    <cellStyle name="Normal 2 2 2 5 2 8 9" xfId="21798" xr:uid="{00000000-0005-0000-0000-000026550000}"/>
    <cellStyle name="Normal 2 2 2 5 2 9" xfId="21799" xr:uid="{00000000-0005-0000-0000-000027550000}"/>
    <cellStyle name="Normal 2 2 2 5 2 9 10" xfId="21800" xr:uid="{00000000-0005-0000-0000-000028550000}"/>
    <cellStyle name="Normal 2 2 2 5 2 9 11" xfId="21801" xr:uid="{00000000-0005-0000-0000-000029550000}"/>
    <cellStyle name="Normal 2 2 2 5 2 9 12" xfId="21802" xr:uid="{00000000-0005-0000-0000-00002A550000}"/>
    <cellStyle name="Normal 2 2 2 5 2 9 13" xfId="21803" xr:uid="{00000000-0005-0000-0000-00002B550000}"/>
    <cellStyle name="Normal 2 2 2 5 2 9 14" xfId="21804" xr:uid="{00000000-0005-0000-0000-00002C550000}"/>
    <cellStyle name="Normal 2 2 2 5 2 9 2" xfId="21805" xr:uid="{00000000-0005-0000-0000-00002D550000}"/>
    <cellStyle name="Normal 2 2 2 5 2 9 2 10" xfId="21806" xr:uid="{00000000-0005-0000-0000-00002E550000}"/>
    <cellStyle name="Normal 2 2 2 5 2 9 2 2" xfId="21807" xr:uid="{00000000-0005-0000-0000-00002F550000}"/>
    <cellStyle name="Normal 2 2 2 5 2 9 2 3" xfId="21808" xr:uid="{00000000-0005-0000-0000-000030550000}"/>
    <cellStyle name="Normal 2 2 2 5 2 9 2 4" xfId="21809" xr:uid="{00000000-0005-0000-0000-000031550000}"/>
    <cellStyle name="Normal 2 2 2 5 2 9 2 5" xfId="21810" xr:uid="{00000000-0005-0000-0000-000032550000}"/>
    <cellStyle name="Normal 2 2 2 5 2 9 2 6" xfId="21811" xr:uid="{00000000-0005-0000-0000-000033550000}"/>
    <cellStyle name="Normal 2 2 2 5 2 9 2 7" xfId="21812" xr:uid="{00000000-0005-0000-0000-000034550000}"/>
    <cellStyle name="Normal 2 2 2 5 2 9 2 8" xfId="21813" xr:uid="{00000000-0005-0000-0000-000035550000}"/>
    <cellStyle name="Normal 2 2 2 5 2 9 2 9" xfId="21814" xr:uid="{00000000-0005-0000-0000-000036550000}"/>
    <cellStyle name="Normal 2 2 2 5 2 9 3" xfId="21815" xr:uid="{00000000-0005-0000-0000-000037550000}"/>
    <cellStyle name="Normal 2 2 2 5 2 9 3 10" xfId="21816" xr:uid="{00000000-0005-0000-0000-000038550000}"/>
    <cellStyle name="Normal 2 2 2 5 2 9 3 2" xfId="21817" xr:uid="{00000000-0005-0000-0000-000039550000}"/>
    <cellStyle name="Normal 2 2 2 5 2 9 3 3" xfId="21818" xr:uid="{00000000-0005-0000-0000-00003A550000}"/>
    <cellStyle name="Normal 2 2 2 5 2 9 3 4" xfId="21819" xr:uid="{00000000-0005-0000-0000-00003B550000}"/>
    <cellStyle name="Normal 2 2 2 5 2 9 3 5" xfId="21820" xr:uid="{00000000-0005-0000-0000-00003C550000}"/>
    <cellStyle name="Normal 2 2 2 5 2 9 3 6" xfId="21821" xr:uid="{00000000-0005-0000-0000-00003D550000}"/>
    <cellStyle name="Normal 2 2 2 5 2 9 3 7" xfId="21822" xr:uid="{00000000-0005-0000-0000-00003E550000}"/>
    <cellStyle name="Normal 2 2 2 5 2 9 3 8" xfId="21823" xr:uid="{00000000-0005-0000-0000-00003F550000}"/>
    <cellStyle name="Normal 2 2 2 5 2 9 3 9" xfId="21824" xr:uid="{00000000-0005-0000-0000-000040550000}"/>
    <cellStyle name="Normal 2 2 2 5 2 9 4" xfId="21825" xr:uid="{00000000-0005-0000-0000-000041550000}"/>
    <cellStyle name="Normal 2 2 2 5 2 9 4 10" xfId="21826" xr:uid="{00000000-0005-0000-0000-000042550000}"/>
    <cellStyle name="Normal 2 2 2 5 2 9 4 2" xfId="21827" xr:uid="{00000000-0005-0000-0000-000043550000}"/>
    <cellStyle name="Normal 2 2 2 5 2 9 4 3" xfId="21828" xr:uid="{00000000-0005-0000-0000-000044550000}"/>
    <cellStyle name="Normal 2 2 2 5 2 9 4 4" xfId="21829" xr:uid="{00000000-0005-0000-0000-000045550000}"/>
    <cellStyle name="Normal 2 2 2 5 2 9 4 5" xfId="21830" xr:uid="{00000000-0005-0000-0000-000046550000}"/>
    <cellStyle name="Normal 2 2 2 5 2 9 4 6" xfId="21831" xr:uid="{00000000-0005-0000-0000-000047550000}"/>
    <cellStyle name="Normal 2 2 2 5 2 9 4 7" xfId="21832" xr:uid="{00000000-0005-0000-0000-000048550000}"/>
    <cellStyle name="Normal 2 2 2 5 2 9 4 8" xfId="21833" xr:uid="{00000000-0005-0000-0000-000049550000}"/>
    <cellStyle name="Normal 2 2 2 5 2 9 4 9" xfId="21834" xr:uid="{00000000-0005-0000-0000-00004A550000}"/>
    <cellStyle name="Normal 2 2 2 5 2 9 5" xfId="21835" xr:uid="{00000000-0005-0000-0000-00004B550000}"/>
    <cellStyle name="Normal 2 2 2 5 2 9 5 10" xfId="21836" xr:uid="{00000000-0005-0000-0000-00004C550000}"/>
    <cellStyle name="Normal 2 2 2 5 2 9 5 2" xfId="21837" xr:uid="{00000000-0005-0000-0000-00004D550000}"/>
    <cellStyle name="Normal 2 2 2 5 2 9 5 3" xfId="21838" xr:uid="{00000000-0005-0000-0000-00004E550000}"/>
    <cellStyle name="Normal 2 2 2 5 2 9 5 4" xfId="21839" xr:uid="{00000000-0005-0000-0000-00004F550000}"/>
    <cellStyle name="Normal 2 2 2 5 2 9 5 5" xfId="21840" xr:uid="{00000000-0005-0000-0000-000050550000}"/>
    <cellStyle name="Normal 2 2 2 5 2 9 5 6" xfId="21841" xr:uid="{00000000-0005-0000-0000-000051550000}"/>
    <cellStyle name="Normal 2 2 2 5 2 9 5 7" xfId="21842" xr:uid="{00000000-0005-0000-0000-000052550000}"/>
    <cellStyle name="Normal 2 2 2 5 2 9 5 8" xfId="21843" xr:uid="{00000000-0005-0000-0000-000053550000}"/>
    <cellStyle name="Normal 2 2 2 5 2 9 5 9" xfId="21844" xr:uid="{00000000-0005-0000-0000-000054550000}"/>
    <cellStyle name="Normal 2 2 2 5 2 9 6" xfId="21845" xr:uid="{00000000-0005-0000-0000-000055550000}"/>
    <cellStyle name="Normal 2 2 2 5 2 9 7" xfId="21846" xr:uid="{00000000-0005-0000-0000-000056550000}"/>
    <cellStyle name="Normal 2 2 2 5 2 9 8" xfId="21847" xr:uid="{00000000-0005-0000-0000-000057550000}"/>
    <cellStyle name="Normal 2 2 2 5 2 9 9" xfId="21848" xr:uid="{00000000-0005-0000-0000-000058550000}"/>
    <cellStyle name="Normal 2 2 2 5 20" xfId="21849" xr:uid="{00000000-0005-0000-0000-000059550000}"/>
    <cellStyle name="Normal 2 2 2 5 21" xfId="21850" xr:uid="{00000000-0005-0000-0000-00005A550000}"/>
    <cellStyle name="Normal 2 2 2 5 21 10" xfId="21851" xr:uid="{00000000-0005-0000-0000-00005B550000}"/>
    <cellStyle name="Normal 2 2 2 5 21 2" xfId="21852" xr:uid="{00000000-0005-0000-0000-00005C550000}"/>
    <cellStyle name="Normal 2 2 2 5 21 3" xfId="21853" xr:uid="{00000000-0005-0000-0000-00005D550000}"/>
    <cellStyle name="Normal 2 2 2 5 21 4" xfId="21854" xr:uid="{00000000-0005-0000-0000-00005E550000}"/>
    <cellStyle name="Normal 2 2 2 5 21 5" xfId="21855" xr:uid="{00000000-0005-0000-0000-00005F550000}"/>
    <cellStyle name="Normal 2 2 2 5 21 6" xfId="21856" xr:uid="{00000000-0005-0000-0000-000060550000}"/>
    <cellStyle name="Normal 2 2 2 5 21 7" xfId="21857" xr:uid="{00000000-0005-0000-0000-000061550000}"/>
    <cellStyle name="Normal 2 2 2 5 21 8" xfId="21858" xr:uid="{00000000-0005-0000-0000-000062550000}"/>
    <cellStyle name="Normal 2 2 2 5 21 9" xfId="21859" xr:uid="{00000000-0005-0000-0000-000063550000}"/>
    <cellStyle name="Normal 2 2 2 5 22" xfId="21860" xr:uid="{00000000-0005-0000-0000-000064550000}"/>
    <cellStyle name="Normal 2 2 2 5 22 10" xfId="21861" xr:uid="{00000000-0005-0000-0000-000065550000}"/>
    <cellStyle name="Normal 2 2 2 5 22 2" xfId="21862" xr:uid="{00000000-0005-0000-0000-000066550000}"/>
    <cellStyle name="Normal 2 2 2 5 22 3" xfId="21863" xr:uid="{00000000-0005-0000-0000-000067550000}"/>
    <cellStyle name="Normal 2 2 2 5 22 4" xfId="21864" xr:uid="{00000000-0005-0000-0000-000068550000}"/>
    <cellStyle name="Normal 2 2 2 5 22 5" xfId="21865" xr:uid="{00000000-0005-0000-0000-000069550000}"/>
    <cellStyle name="Normal 2 2 2 5 22 6" xfId="21866" xr:uid="{00000000-0005-0000-0000-00006A550000}"/>
    <cellStyle name="Normal 2 2 2 5 22 7" xfId="21867" xr:uid="{00000000-0005-0000-0000-00006B550000}"/>
    <cellStyle name="Normal 2 2 2 5 22 8" xfId="21868" xr:uid="{00000000-0005-0000-0000-00006C550000}"/>
    <cellStyle name="Normal 2 2 2 5 22 9" xfId="21869" xr:uid="{00000000-0005-0000-0000-00006D550000}"/>
    <cellStyle name="Normal 2 2 2 5 23" xfId="21870" xr:uid="{00000000-0005-0000-0000-00006E550000}"/>
    <cellStyle name="Normal 2 2 2 5 23 10" xfId="21871" xr:uid="{00000000-0005-0000-0000-00006F550000}"/>
    <cellStyle name="Normal 2 2 2 5 23 2" xfId="21872" xr:uid="{00000000-0005-0000-0000-000070550000}"/>
    <cellStyle name="Normal 2 2 2 5 23 3" xfId="21873" xr:uid="{00000000-0005-0000-0000-000071550000}"/>
    <cellStyle name="Normal 2 2 2 5 23 4" xfId="21874" xr:uid="{00000000-0005-0000-0000-000072550000}"/>
    <cellStyle name="Normal 2 2 2 5 23 5" xfId="21875" xr:uid="{00000000-0005-0000-0000-000073550000}"/>
    <cellStyle name="Normal 2 2 2 5 23 6" xfId="21876" xr:uid="{00000000-0005-0000-0000-000074550000}"/>
    <cellStyle name="Normal 2 2 2 5 23 7" xfId="21877" xr:uid="{00000000-0005-0000-0000-000075550000}"/>
    <cellStyle name="Normal 2 2 2 5 23 8" xfId="21878" xr:uid="{00000000-0005-0000-0000-000076550000}"/>
    <cellStyle name="Normal 2 2 2 5 23 9" xfId="21879" xr:uid="{00000000-0005-0000-0000-000077550000}"/>
    <cellStyle name="Normal 2 2 2 5 24" xfId="21880" xr:uid="{00000000-0005-0000-0000-000078550000}"/>
    <cellStyle name="Normal 2 2 2 5 24 10" xfId="21881" xr:uid="{00000000-0005-0000-0000-000079550000}"/>
    <cellStyle name="Normal 2 2 2 5 24 2" xfId="21882" xr:uid="{00000000-0005-0000-0000-00007A550000}"/>
    <cellStyle name="Normal 2 2 2 5 24 3" xfId="21883" xr:uid="{00000000-0005-0000-0000-00007B550000}"/>
    <cellStyle name="Normal 2 2 2 5 24 4" xfId="21884" xr:uid="{00000000-0005-0000-0000-00007C550000}"/>
    <cellStyle name="Normal 2 2 2 5 24 5" xfId="21885" xr:uid="{00000000-0005-0000-0000-00007D550000}"/>
    <cellStyle name="Normal 2 2 2 5 24 6" xfId="21886" xr:uid="{00000000-0005-0000-0000-00007E550000}"/>
    <cellStyle name="Normal 2 2 2 5 24 7" xfId="21887" xr:uid="{00000000-0005-0000-0000-00007F550000}"/>
    <cellStyle name="Normal 2 2 2 5 24 8" xfId="21888" xr:uid="{00000000-0005-0000-0000-000080550000}"/>
    <cellStyle name="Normal 2 2 2 5 24 9" xfId="21889" xr:uid="{00000000-0005-0000-0000-000081550000}"/>
    <cellStyle name="Normal 2 2 2 5 25" xfId="21890" xr:uid="{00000000-0005-0000-0000-000082550000}"/>
    <cellStyle name="Normal 2 2 2 5 26" xfId="21891" xr:uid="{00000000-0005-0000-0000-000083550000}"/>
    <cellStyle name="Normal 2 2 2 5 27" xfId="21892" xr:uid="{00000000-0005-0000-0000-000084550000}"/>
    <cellStyle name="Normal 2 2 2 5 28" xfId="21893" xr:uid="{00000000-0005-0000-0000-000085550000}"/>
    <cellStyle name="Normal 2 2 2 5 29" xfId="21894" xr:uid="{00000000-0005-0000-0000-000086550000}"/>
    <cellStyle name="Normal 2 2 2 5 3" xfId="21895" xr:uid="{00000000-0005-0000-0000-000087550000}"/>
    <cellStyle name="Normal 2 2 2 5 30" xfId="21896" xr:uid="{00000000-0005-0000-0000-000088550000}"/>
    <cellStyle name="Normal 2 2 2 5 31" xfId="21897" xr:uid="{00000000-0005-0000-0000-000089550000}"/>
    <cellStyle name="Normal 2 2 2 5 32" xfId="21898" xr:uid="{00000000-0005-0000-0000-00008A550000}"/>
    <cellStyle name="Normal 2 2 2 5 33" xfId="21899" xr:uid="{00000000-0005-0000-0000-00008B550000}"/>
    <cellStyle name="Normal 2 2 2 5 34" xfId="21900" xr:uid="{00000000-0005-0000-0000-00008C550000}"/>
    <cellStyle name="Normal 2 2 2 5 35" xfId="21901" xr:uid="{00000000-0005-0000-0000-00008D550000}"/>
    <cellStyle name="Normal 2 2 2 5 4" xfId="21902" xr:uid="{00000000-0005-0000-0000-00008E550000}"/>
    <cellStyle name="Normal 2 2 2 5 5" xfId="21903" xr:uid="{00000000-0005-0000-0000-00008F550000}"/>
    <cellStyle name="Normal 2 2 2 5 6" xfId="21904" xr:uid="{00000000-0005-0000-0000-000090550000}"/>
    <cellStyle name="Normal 2 2 2 5 7" xfId="21905" xr:uid="{00000000-0005-0000-0000-000091550000}"/>
    <cellStyle name="Normal 2 2 2 5 8" xfId="21906" xr:uid="{00000000-0005-0000-0000-000092550000}"/>
    <cellStyle name="Normal 2 2 2 5 9" xfId="21907" xr:uid="{00000000-0005-0000-0000-000093550000}"/>
    <cellStyle name="Normal 2 2 2 50" xfId="21908" xr:uid="{00000000-0005-0000-0000-000094550000}"/>
    <cellStyle name="Normal 2 2 2 51" xfId="21909" xr:uid="{00000000-0005-0000-0000-000095550000}"/>
    <cellStyle name="Normal 2 2 2 6" xfId="21910" xr:uid="{00000000-0005-0000-0000-000096550000}"/>
    <cellStyle name="Normal 2 2 2 6 10" xfId="21911" xr:uid="{00000000-0005-0000-0000-000097550000}"/>
    <cellStyle name="Normal 2 2 2 6 11" xfId="21912" xr:uid="{00000000-0005-0000-0000-000098550000}"/>
    <cellStyle name="Normal 2 2 2 6 12" xfId="21913" xr:uid="{00000000-0005-0000-0000-000099550000}"/>
    <cellStyle name="Normal 2 2 2 6 13" xfId="21914" xr:uid="{00000000-0005-0000-0000-00009A550000}"/>
    <cellStyle name="Normal 2 2 2 6 14" xfId="21915" xr:uid="{00000000-0005-0000-0000-00009B550000}"/>
    <cellStyle name="Normal 2 2 2 6 15" xfId="21916" xr:uid="{00000000-0005-0000-0000-00009C550000}"/>
    <cellStyle name="Normal 2 2 2 6 16" xfId="21917" xr:uid="{00000000-0005-0000-0000-00009D550000}"/>
    <cellStyle name="Normal 2 2 2 6 2" xfId="21918" xr:uid="{00000000-0005-0000-0000-00009E550000}"/>
    <cellStyle name="Normal 2 2 2 6 2 10" xfId="21919" xr:uid="{00000000-0005-0000-0000-00009F550000}"/>
    <cellStyle name="Normal 2 2 2 6 2 2" xfId="21920" xr:uid="{00000000-0005-0000-0000-0000A0550000}"/>
    <cellStyle name="Normal 2 2 2 6 2 3" xfId="21921" xr:uid="{00000000-0005-0000-0000-0000A1550000}"/>
    <cellStyle name="Normal 2 2 2 6 2 4" xfId="21922" xr:uid="{00000000-0005-0000-0000-0000A2550000}"/>
    <cellStyle name="Normal 2 2 2 6 2 5" xfId="21923" xr:uid="{00000000-0005-0000-0000-0000A3550000}"/>
    <cellStyle name="Normal 2 2 2 6 2 6" xfId="21924" xr:uid="{00000000-0005-0000-0000-0000A4550000}"/>
    <cellStyle name="Normal 2 2 2 6 2 7" xfId="21925" xr:uid="{00000000-0005-0000-0000-0000A5550000}"/>
    <cellStyle name="Normal 2 2 2 6 2 8" xfId="21926" xr:uid="{00000000-0005-0000-0000-0000A6550000}"/>
    <cellStyle name="Normal 2 2 2 6 2 9" xfId="21927" xr:uid="{00000000-0005-0000-0000-0000A7550000}"/>
    <cellStyle name="Normal 2 2 2 6 3" xfId="21928" xr:uid="{00000000-0005-0000-0000-0000A8550000}"/>
    <cellStyle name="Normal 2 2 2 6 3 10" xfId="21929" xr:uid="{00000000-0005-0000-0000-0000A9550000}"/>
    <cellStyle name="Normal 2 2 2 6 3 2" xfId="21930" xr:uid="{00000000-0005-0000-0000-0000AA550000}"/>
    <cellStyle name="Normal 2 2 2 6 3 3" xfId="21931" xr:uid="{00000000-0005-0000-0000-0000AB550000}"/>
    <cellStyle name="Normal 2 2 2 6 3 4" xfId="21932" xr:uid="{00000000-0005-0000-0000-0000AC550000}"/>
    <cellStyle name="Normal 2 2 2 6 3 5" xfId="21933" xr:uid="{00000000-0005-0000-0000-0000AD550000}"/>
    <cellStyle name="Normal 2 2 2 6 3 6" xfId="21934" xr:uid="{00000000-0005-0000-0000-0000AE550000}"/>
    <cellStyle name="Normal 2 2 2 6 3 7" xfId="21935" xr:uid="{00000000-0005-0000-0000-0000AF550000}"/>
    <cellStyle name="Normal 2 2 2 6 3 8" xfId="21936" xr:uid="{00000000-0005-0000-0000-0000B0550000}"/>
    <cellStyle name="Normal 2 2 2 6 3 9" xfId="21937" xr:uid="{00000000-0005-0000-0000-0000B1550000}"/>
    <cellStyle name="Normal 2 2 2 6 4" xfId="21938" xr:uid="{00000000-0005-0000-0000-0000B2550000}"/>
    <cellStyle name="Normal 2 2 2 6 4 10" xfId="21939" xr:uid="{00000000-0005-0000-0000-0000B3550000}"/>
    <cellStyle name="Normal 2 2 2 6 4 2" xfId="21940" xr:uid="{00000000-0005-0000-0000-0000B4550000}"/>
    <cellStyle name="Normal 2 2 2 6 4 3" xfId="21941" xr:uid="{00000000-0005-0000-0000-0000B5550000}"/>
    <cellStyle name="Normal 2 2 2 6 4 4" xfId="21942" xr:uid="{00000000-0005-0000-0000-0000B6550000}"/>
    <cellStyle name="Normal 2 2 2 6 4 5" xfId="21943" xr:uid="{00000000-0005-0000-0000-0000B7550000}"/>
    <cellStyle name="Normal 2 2 2 6 4 6" xfId="21944" xr:uid="{00000000-0005-0000-0000-0000B8550000}"/>
    <cellStyle name="Normal 2 2 2 6 4 7" xfId="21945" xr:uid="{00000000-0005-0000-0000-0000B9550000}"/>
    <cellStyle name="Normal 2 2 2 6 4 8" xfId="21946" xr:uid="{00000000-0005-0000-0000-0000BA550000}"/>
    <cellStyle name="Normal 2 2 2 6 4 9" xfId="21947" xr:uid="{00000000-0005-0000-0000-0000BB550000}"/>
    <cellStyle name="Normal 2 2 2 6 5" xfId="21948" xr:uid="{00000000-0005-0000-0000-0000BC550000}"/>
    <cellStyle name="Normal 2 2 2 6 5 10" xfId="21949" xr:uid="{00000000-0005-0000-0000-0000BD550000}"/>
    <cellStyle name="Normal 2 2 2 6 5 2" xfId="21950" xr:uid="{00000000-0005-0000-0000-0000BE550000}"/>
    <cellStyle name="Normal 2 2 2 6 5 3" xfId="21951" xr:uid="{00000000-0005-0000-0000-0000BF550000}"/>
    <cellStyle name="Normal 2 2 2 6 5 4" xfId="21952" xr:uid="{00000000-0005-0000-0000-0000C0550000}"/>
    <cellStyle name="Normal 2 2 2 6 5 5" xfId="21953" xr:uid="{00000000-0005-0000-0000-0000C1550000}"/>
    <cellStyle name="Normal 2 2 2 6 5 6" xfId="21954" xr:uid="{00000000-0005-0000-0000-0000C2550000}"/>
    <cellStyle name="Normal 2 2 2 6 5 7" xfId="21955" xr:uid="{00000000-0005-0000-0000-0000C3550000}"/>
    <cellStyle name="Normal 2 2 2 6 5 8" xfId="21956" xr:uid="{00000000-0005-0000-0000-0000C4550000}"/>
    <cellStyle name="Normal 2 2 2 6 5 9" xfId="21957" xr:uid="{00000000-0005-0000-0000-0000C5550000}"/>
    <cellStyle name="Normal 2 2 2 6 6" xfId="21958" xr:uid="{00000000-0005-0000-0000-0000C6550000}"/>
    <cellStyle name="Normal 2 2 2 6 7" xfId="21959" xr:uid="{00000000-0005-0000-0000-0000C7550000}"/>
    <cellStyle name="Normal 2 2 2 6 8" xfId="21960" xr:uid="{00000000-0005-0000-0000-0000C8550000}"/>
    <cellStyle name="Normal 2 2 2 6 9" xfId="21961" xr:uid="{00000000-0005-0000-0000-0000C9550000}"/>
    <cellStyle name="Normal 2 2 2 7" xfId="21962" xr:uid="{00000000-0005-0000-0000-0000CA550000}"/>
    <cellStyle name="Normal 2 2 2 7 10" xfId="21963" xr:uid="{00000000-0005-0000-0000-0000CB550000}"/>
    <cellStyle name="Normal 2 2 2 7 11" xfId="21964" xr:uid="{00000000-0005-0000-0000-0000CC550000}"/>
    <cellStyle name="Normal 2 2 2 7 12" xfId="21965" xr:uid="{00000000-0005-0000-0000-0000CD550000}"/>
    <cellStyle name="Normal 2 2 2 7 13" xfId="21966" xr:uid="{00000000-0005-0000-0000-0000CE550000}"/>
    <cellStyle name="Normal 2 2 2 7 14" xfId="21967" xr:uid="{00000000-0005-0000-0000-0000CF550000}"/>
    <cellStyle name="Normal 2 2 2 7 15" xfId="21968" xr:uid="{00000000-0005-0000-0000-0000D0550000}"/>
    <cellStyle name="Normal 2 2 2 7 16" xfId="21969" xr:uid="{00000000-0005-0000-0000-0000D1550000}"/>
    <cellStyle name="Normal 2 2 2 7 2" xfId="21970" xr:uid="{00000000-0005-0000-0000-0000D2550000}"/>
    <cellStyle name="Normal 2 2 2 7 2 10" xfId="21971" xr:uid="{00000000-0005-0000-0000-0000D3550000}"/>
    <cellStyle name="Normal 2 2 2 7 2 2" xfId="21972" xr:uid="{00000000-0005-0000-0000-0000D4550000}"/>
    <cellStyle name="Normal 2 2 2 7 2 3" xfId="21973" xr:uid="{00000000-0005-0000-0000-0000D5550000}"/>
    <cellStyle name="Normal 2 2 2 7 2 4" xfId="21974" xr:uid="{00000000-0005-0000-0000-0000D6550000}"/>
    <cellStyle name="Normal 2 2 2 7 2 5" xfId="21975" xr:uid="{00000000-0005-0000-0000-0000D7550000}"/>
    <cellStyle name="Normal 2 2 2 7 2 6" xfId="21976" xr:uid="{00000000-0005-0000-0000-0000D8550000}"/>
    <cellStyle name="Normal 2 2 2 7 2 7" xfId="21977" xr:uid="{00000000-0005-0000-0000-0000D9550000}"/>
    <cellStyle name="Normal 2 2 2 7 2 8" xfId="21978" xr:uid="{00000000-0005-0000-0000-0000DA550000}"/>
    <cellStyle name="Normal 2 2 2 7 2 9" xfId="21979" xr:uid="{00000000-0005-0000-0000-0000DB550000}"/>
    <cellStyle name="Normal 2 2 2 7 3" xfId="21980" xr:uid="{00000000-0005-0000-0000-0000DC550000}"/>
    <cellStyle name="Normal 2 2 2 7 3 10" xfId="21981" xr:uid="{00000000-0005-0000-0000-0000DD550000}"/>
    <cellStyle name="Normal 2 2 2 7 3 2" xfId="21982" xr:uid="{00000000-0005-0000-0000-0000DE550000}"/>
    <cellStyle name="Normal 2 2 2 7 3 3" xfId="21983" xr:uid="{00000000-0005-0000-0000-0000DF550000}"/>
    <cellStyle name="Normal 2 2 2 7 3 4" xfId="21984" xr:uid="{00000000-0005-0000-0000-0000E0550000}"/>
    <cellStyle name="Normal 2 2 2 7 3 5" xfId="21985" xr:uid="{00000000-0005-0000-0000-0000E1550000}"/>
    <cellStyle name="Normal 2 2 2 7 3 6" xfId="21986" xr:uid="{00000000-0005-0000-0000-0000E2550000}"/>
    <cellStyle name="Normal 2 2 2 7 3 7" xfId="21987" xr:uid="{00000000-0005-0000-0000-0000E3550000}"/>
    <cellStyle name="Normal 2 2 2 7 3 8" xfId="21988" xr:uid="{00000000-0005-0000-0000-0000E4550000}"/>
    <cellStyle name="Normal 2 2 2 7 3 9" xfId="21989" xr:uid="{00000000-0005-0000-0000-0000E5550000}"/>
    <cellStyle name="Normal 2 2 2 7 4" xfId="21990" xr:uid="{00000000-0005-0000-0000-0000E6550000}"/>
    <cellStyle name="Normal 2 2 2 7 4 10" xfId="21991" xr:uid="{00000000-0005-0000-0000-0000E7550000}"/>
    <cellStyle name="Normal 2 2 2 7 4 2" xfId="21992" xr:uid="{00000000-0005-0000-0000-0000E8550000}"/>
    <cellStyle name="Normal 2 2 2 7 4 3" xfId="21993" xr:uid="{00000000-0005-0000-0000-0000E9550000}"/>
    <cellStyle name="Normal 2 2 2 7 4 4" xfId="21994" xr:uid="{00000000-0005-0000-0000-0000EA550000}"/>
    <cellStyle name="Normal 2 2 2 7 4 5" xfId="21995" xr:uid="{00000000-0005-0000-0000-0000EB550000}"/>
    <cellStyle name="Normal 2 2 2 7 4 6" xfId="21996" xr:uid="{00000000-0005-0000-0000-0000EC550000}"/>
    <cellStyle name="Normal 2 2 2 7 4 7" xfId="21997" xr:uid="{00000000-0005-0000-0000-0000ED550000}"/>
    <cellStyle name="Normal 2 2 2 7 4 8" xfId="21998" xr:uid="{00000000-0005-0000-0000-0000EE550000}"/>
    <cellStyle name="Normal 2 2 2 7 4 9" xfId="21999" xr:uid="{00000000-0005-0000-0000-0000EF550000}"/>
    <cellStyle name="Normal 2 2 2 7 5" xfId="22000" xr:uid="{00000000-0005-0000-0000-0000F0550000}"/>
    <cellStyle name="Normal 2 2 2 7 5 10" xfId="22001" xr:uid="{00000000-0005-0000-0000-0000F1550000}"/>
    <cellStyle name="Normal 2 2 2 7 5 2" xfId="22002" xr:uid="{00000000-0005-0000-0000-0000F2550000}"/>
    <cellStyle name="Normal 2 2 2 7 5 3" xfId="22003" xr:uid="{00000000-0005-0000-0000-0000F3550000}"/>
    <cellStyle name="Normal 2 2 2 7 5 4" xfId="22004" xr:uid="{00000000-0005-0000-0000-0000F4550000}"/>
    <cellStyle name="Normal 2 2 2 7 5 5" xfId="22005" xr:uid="{00000000-0005-0000-0000-0000F5550000}"/>
    <cellStyle name="Normal 2 2 2 7 5 6" xfId="22006" xr:uid="{00000000-0005-0000-0000-0000F6550000}"/>
    <cellStyle name="Normal 2 2 2 7 5 7" xfId="22007" xr:uid="{00000000-0005-0000-0000-0000F7550000}"/>
    <cellStyle name="Normal 2 2 2 7 5 8" xfId="22008" xr:uid="{00000000-0005-0000-0000-0000F8550000}"/>
    <cellStyle name="Normal 2 2 2 7 5 9" xfId="22009" xr:uid="{00000000-0005-0000-0000-0000F9550000}"/>
    <cellStyle name="Normal 2 2 2 7 6" xfId="22010" xr:uid="{00000000-0005-0000-0000-0000FA550000}"/>
    <cellStyle name="Normal 2 2 2 7 7" xfId="22011" xr:uid="{00000000-0005-0000-0000-0000FB550000}"/>
    <cellStyle name="Normal 2 2 2 7 8" xfId="22012" xr:uid="{00000000-0005-0000-0000-0000FC550000}"/>
    <cellStyle name="Normal 2 2 2 7 9" xfId="22013" xr:uid="{00000000-0005-0000-0000-0000FD550000}"/>
    <cellStyle name="Normal 2 2 2 8" xfId="22014" xr:uid="{00000000-0005-0000-0000-0000FE550000}"/>
    <cellStyle name="Normal 2 2 2 8 10" xfId="22015" xr:uid="{00000000-0005-0000-0000-0000FF550000}"/>
    <cellStyle name="Normal 2 2 2 8 11" xfId="22016" xr:uid="{00000000-0005-0000-0000-000000560000}"/>
    <cellStyle name="Normal 2 2 2 8 12" xfId="22017" xr:uid="{00000000-0005-0000-0000-000001560000}"/>
    <cellStyle name="Normal 2 2 2 8 13" xfId="22018" xr:uid="{00000000-0005-0000-0000-000002560000}"/>
    <cellStyle name="Normal 2 2 2 8 14" xfId="22019" xr:uid="{00000000-0005-0000-0000-000003560000}"/>
    <cellStyle name="Normal 2 2 2 8 2" xfId="22020" xr:uid="{00000000-0005-0000-0000-000004560000}"/>
    <cellStyle name="Normal 2 2 2 8 2 10" xfId="22021" xr:uid="{00000000-0005-0000-0000-000005560000}"/>
    <cellStyle name="Normal 2 2 2 8 2 2" xfId="22022" xr:uid="{00000000-0005-0000-0000-000006560000}"/>
    <cellStyle name="Normal 2 2 2 8 2 3" xfId="22023" xr:uid="{00000000-0005-0000-0000-000007560000}"/>
    <cellStyle name="Normal 2 2 2 8 2 4" xfId="22024" xr:uid="{00000000-0005-0000-0000-000008560000}"/>
    <cellStyle name="Normal 2 2 2 8 2 5" xfId="22025" xr:uid="{00000000-0005-0000-0000-000009560000}"/>
    <cellStyle name="Normal 2 2 2 8 2 6" xfId="22026" xr:uid="{00000000-0005-0000-0000-00000A560000}"/>
    <cellStyle name="Normal 2 2 2 8 2 7" xfId="22027" xr:uid="{00000000-0005-0000-0000-00000B560000}"/>
    <cellStyle name="Normal 2 2 2 8 2 8" xfId="22028" xr:uid="{00000000-0005-0000-0000-00000C560000}"/>
    <cellStyle name="Normal 2 2 2 8 2 9" xfId="22029" xr:uid="{00000000-0005-0000-0000-00000D560000}"/>
    <cellStyle name="Normal 2 2 2 8 3" xfId="22030" xr:uid="{00000000-0005-0000-0000-00000E560000}"/>
    <cellStyle name="Normal 2 2 2 8 3 10" xfId="22031" xr:uid="{00000000-0005-0000-0000-00000F560000}"/>
    <cellStyle name="Normal 2 2 2 8 3 2" xfId="22032" xr:uid="{00000000-0005-0000-0000-000010560000}"/>
    <cellStyle name="Normal 2 2 2 8 3 3" xfId="22033" xr:uid="{00000000-0005-0000-0000-000011560000}"/>
    <cellStyle name="Normal 2 2 2 8 3 4" xfId="22034" xr:uid="{00000000-0005-0000-0000-000012560000}"/>
    <cellStyle name="Normal 2 2 2 8 3 5" xfId="22035" xr:uid="{00000000-0005-0000-0000-000013560000}"/>
    <cellStyle name="Normal 2 2 2 8 3 6" xfId="22036" xr:uid="{00000000-0005-0000-0000-000014560000}"/>
    <cellStyle name="Normal 2 2 2 8 3 7" xfId="22037" xr:uid="{00000000-0005-0000-0000-000015560000}"/>
    <cellStyle name="Normal 2 2 2 8 3 8" xfId="22038" xr:uid="{00000000-0005-0000-0000-000016560000}"/>
    <cellStyle name="Normal 2 2 2 8 3 9" xfId="22039" xr:uid="{00000000-0005-0000-0000-000017560000}"/>
    <cellStyle name="Normal 2 2 2 8 4" xfId="22040" xr:uid="{00000000-0005-0000-0000-000018560000}"/>
    <cellStyle name="Normal 2 2 2 8 4 10" xfId="22041" xr:uid="{00000000-0005-0000-0000-000019560000}"/>
    <cellStyle name="Normal 2 2 2 8 4 2" xfId="22042" xr:uid="{00000000-0005-0000-0000-00001A560000}"/>
    <cellStyle name="Normal 2 2 2 8 4 3" xfId="22043" xr:uid="{00000000-0005-0000-0000-00001B560000}"/>
    <cellStyle name="Normal 2 2 2 8 4 4" xfId="22044" xr:uid="{00000000-0005-0000-0000-00001C560000}"/>
    <cellStyle name="Normal 2 2 2 8 4 5" xfId="22045" xr:uid="{00000000-0005-0000-0000-00001D560000}"/>
    <cellStyle name="Normal 2 2 2 8 4 6" xfId="22046" xr:uid="{00000000-0005-0000-0000-00001E560000}"/>
    <cellStyle name="Normal 2 2 2 8 4 7" xfId="22047" xr:uid="{00000000-0005-0000-0000-00001F560000}"/>
    <cellStyle name="Normal 2 2 2 8 4 8" xfId="22048" xr:uid="{00000000-0005-0000-0000-000020560000}"/>
    <cellStyle name="Normal 2 2 2 8 4 9" xfId="22049" xr:uid="{00000000-0005-0000-0000-000021560000}"/>
    <cellStyle name="Normal 2 2 2 8 5" xfId="22050" xr:uid="{00000000-0005-0000-0000-000022560000}"/>
    <cellStyle name="Normal 2 2 2 8 5 10" xfId="22051" xr:uid="{00000000-0005-0000-0000-000023560000}"/>
    <cellStyle name="Normal 2 2 2 8 5 2" xfId="22052" xr:uid="{00000000-0005-0000-0000-000024560000}"/>
    <cellStyle name="Normal 2 2 2 8 5 3" xfId="22053" xr:uid="{00000000-0005-0000-0000-000025560000}"/>
    <cellStyle name="Normal 2 2 2 8 5 4" xfId="22054" xr:uid="{00000000-0005-0000-0000-000026560000}"/>
    <cellStyle name="Normal 2 2 2 8 5 5" xfId="22055" xr:uid="{00000000-0005-0000-0000-000027560000}"/>
    <cellStyle name="Normal 2 2 2 8 5 6" xfId="22056" xr:uid="{00000000-0005-0000-0000-000028560000}"/>
    <cellStyle name="Normal 2 2 2 8 5 7" xfId="22057" xr:uid="{00000000-0005-0000-0000-000029560000}"/>
    <cellStyle name="Normal 2 2 2 8 5 8" xfId="22058" xr:uid="{00000000-0005-0000-0000-00002A560000}"/>
    <cellStyle name="Normal 2 2 2 8 5 9" xfId="22059" xr:uid="{00000000-0005-0000-0000-00002B560000}"/>
    <cellStyle name="Normal 2 2 2 8 6" xfId="22060" xr:uid="{00000000-0005-0000-0000-00002C560000}"/>
    <cellStyle name="Normal 2 2 2 8 7" xfId="22061" xr:uid="{00000000-0005-0000-0000-00002D560000}"/>
    <cellStyle name="Normal 2 2 2 8 8" xfId="22062" xr:uid="{00000000-0005-0000-0000-00002E560000}"/>
    <cellStyle name="Normal 2 2 2 8 9" xfId="22063" xr:uid="{00000000-0005-0000-0000-00002F560000}"/>
    <cellStyle name="Normal 2 2 2 9" xfId="22064" xr:uid="{00000000-0005-0000-0000-000030560000}"/>
    <cellStyle name="Normal 2 2 2 9 10" xfId="22065" xr:uid="{00000000-0005-0000-0000-000031560000}"/>
    <cellStyle name="Normal 2 2 2 9 11" xfId="22066" xr:uid="{00000000-0005-0000-0000-000032560000}"/>
    <cellStyle name="Normal 2 2 2 9 12" xfId="22067" xr:uid="{00000000-0005-0000-0000-000033560000}"/>
    <cellStyle name="Normal 2 2 2 9 13" xfId="22068" xr:uid="{00000000-0005-0000-0000-000034560000}"/>
    <cellStyle name="Normal 2 2 2 9 14" xfId="22069" xr:uid="{00000000-0005-0000-0000-000035560000}"/>
    <cellStyle name="Normal 2 2 2 9 2" xfId="22070" xr:uid="{00000000-0005-0000-0000-000036560000}"/>
    <cellStyle name="Normal 2 2 2 9 2 10" xfId="22071" xr:uid="{00000000-0005-0000-0000-000037560000}"/>
    <cellStyle name="Normal 2 2 2 9 2 2" xfId="22072" xr:uid="{00000000-0005-0000-0000-000038560000}"/>
    <cellStyle name="Normal 2 2 2 9 2 3" xfId="22073" xr:uid="{00000000-0005-0000-0000-000039560000}"/>
    <cellStyle name="Normal 2 2 2 9 2 4" xfId="22074" xr:uid="{00000000-0005-0000-0000-00003A560000}"/>
    <cellStyle name="Normal 2 2 2 9 2 5" xfId="22075" xr:uid="{00000000-0005-0000-0000-00003B560000}"/>
    <cellStyle name="Normal 2 2 2 9 2 6" xfId="22076" xr:uid="{00000000-0005-0000-0000-00003C560000}"/>
    <cellStyle name="Normal 2 2 2 9 2 7" xfId="22077" xr:uid="{00000000-0005-0000-0000-00003D560000}"/>
    <cellStyle name="Normal 2 2 2 9 2 8" xfId="22078" xr:uid="{00000000-0005-0000-0000-00003E560000}"/>
    <cellStyle name="Normal 2 2 2 9 2 9" xfId="22079" xr:uid="{00000000-0005-0000-0000-00003F560000}"/>
    <cellStyle name="Normal 2 2 2 9 3" xfId="22080" xr:uid="{00000000-0005-0000-0000-000040560000}"/>
    <cellStyle name="Normal 2 2 2 9 3 10" xfId="22081" xr:uid="{00000000-0005-0000-0000-000041560000}"/>
    <cellStyle name="Normal 2 2 2 9 3 2" xfId="22082" xr:uid="{00000000-0005-0000-0000-000042560000}"/>
    <cellStyle name="Normal 2 2 2 9 3 3" xfId="22083" xr:uid="{00000000-0005-0000-0000-000043560000}"/>
    <cellStyle name="Normal 2 2 2 9 3 4" xfId="22084" xr:uid="{00000000-0005-0000-0000-000044560000}"/>
    <cellStyle name="Normal 2 2 2 9 3 5" xfId="22085" xr:uid="{00000000-0005-0000-0000-000045560000}"/>
    <cellStyle name="Normal 2 2 2 9 3 6" xfId="22086" xr:uid="{00000000-0005-0000-0000-000046560000}"/>
    <cellStyle name="Normal 2 2 2 9 3 7" xfId="22087" xr:uid="{00000000-0005-0000-0000-000047560000}"/>
    <cellStyle name="Normal 2 2 2 9 3 8" xfId="22088" xr:uid="{00000000-0005-0000-0000-000048560000}"/>
    <cellStyle name="Normal 2 2 2 9 3 9" xfId="22089" xr:uid="{00000000-0005-0000-0000-000049560000}"/>
    <cellStyle name="Normal 2 2 2 9 4" xfId="22090" xr:uid="{00000000-0005-0000-0000-00004A560000}"/>
    <cellStyle name="Normal 2 2 2 9 4 10" xfId="22091" xr:uid="{00000000-0005-0000-0000-00004B560000}"/>
    <cellStyle name="Normal 2 2 2 9 4 2" xfId="22092" xr:uid="{00000000-0005-0000-0000-00004C560000}"/>
    <cellStyle name="Normal 2 2 2 9 4 3" xfId="22093" xr:uid="{00000000-0005-0000-0000-00004D560000}"/>
    <cellStyle name="Normal 2 2 2 9 4 4" xfId="22094" xr:uid="{00000000-0005-0000-0000-00004E560000}"/>
    <cellStyle name="Normal 2 2 2 9 4 5" xfId="22095" xr:uid="{00000000-0005-0000-0000-00004F560000}"/>
    <cellStyle name="Normal 2 2 2 9 4 6" xfId="22096" xr:uid="{00000000-0005-0000-0000-000050560000}"/>
    <cellStyle name="Normal 2 2 2 9 4 7" xfId="22097" xr:uid="{00000000-0005-0000-0000-000051560000}"/>
    <cellStyle name="Normal 2 2 2 9 4 8" xfId="22098" xr:uid="{00000000-0005-0000-0000-000052560000}"/>
    <cellStyle name="Normal 2 2 2 9 4 9" xfId="22099" xr:uid="{00000000-0005-0000-0000-000053560000}"/>
    <cellStyle name="Normal 2 2 2 9 5" xfId="22100" xr:uid="{00000000-0005-0000-0000-000054560000}"/>
    <cellStyle name="Normal 2 2 2 9 5 10" xfId="22101" xr:uid="{00000000-0005-0000-0000-000055560000}"/>
    <cellStyle name="Normal 2 2 2 9 5 2" xfId="22102" xr:uid="{00000000-0005-0000-0000-000056560000}"/>
    <cellStyle name="Normal 2 2 2 9 5 3" xfId="22103" xr:uid="{00000000-0005-0000-0000-000057560000}"/>
    <cellStyle name="Normal 2 2 2 9 5 4" xfId="22104" xr:uid="{00000000-0005-0000-0000-000058560000}"/>
    <cellStyle name="Normal 2 2 2 9 5 5" xfId="22105" xr:uid="{00000000-0005-0000-0000-000059560000}"/>
    <cellStyle name="Normal 2 2 2 9 5 6" xfId="22106" xr:uid="{00000000-0005-0000-0000-00005A560000}"/>
    <cellStyle name="Normal 2 2 2 9 5 7" xfId="22107" xr:uid="{00000000-0005-0000-0000-00005B560000}"/>
    <cellStyle name="Normal 2 2 2 9 5 8" xfId="22108" xr:uid="{00000000-0005-0000-0000-00005C560000}"/>
    <cellStyle name="Normal 2 2 2 9 5 9" xfId="22109" xr:uid="{00000000-0005-0000-0000-00005D560000}"/>
    <cellStyle name="Normal 2 2 2 9 6" xfId="22110" xr:uid="{00000000-0005-0000-0000-00005E560000}"/>
    <cellStyle name="Normal 2 2 2 9 7" xfId="22111" xr:uid="{00000000-0005-0000-0000-00005F560000}"/>
    <cellStyle name="Normal 2 2 2 9 8" xfId="22112" xr:uid="{00000000-0005-0000-0000-000060560000}"/>
    <cellStyle name="Normal 2 2 2 9 9" xfId="22113" xr:uid="{00000000-0005-0000-0000-000061560000}"/>
    <cellStyle name="Normal 2 2 20" xfId="22114" xr:uid="{00000000-0005-0000-0000-000062560000}"/>
    <cellStyle name="Normal 2 2 21" xfId="22115" xr:uid="{00000000-0005-0000-0000-000063560000}"/>
    <cellStyle name="Normal 2 2 22" xfId="22116" xr:uid="{00000000-0005-0000-0000-000064560000}"/>
    <cellStyle name="Normal 2 2 23" xfId="22117" xr:uid="{00000000-0005-0000-0000-000065560000}"/>
    <cellStyle name="Normal 2 2 24" xfId="22118" xr:uid="{00000000-0005-0000-0000-000066560000}"/>
    <cellStyle name="Normal 2 2 25" xfId="22119" xr:uid="{00000000-0005-0000-0000-000067560000}"/>
    <cellStyle name="Normal 2 2 26" xfId="22120" xr:uid="{00000000-0005-0000-0000-000068560000}"/>
    <cellStyle name="Normal 2 2 27" xfId="22121" xr:uid="{00000000-0005-0000-0000-000069560000}"/>
    <cellStyle name="Normal 2 2 28" xfId="22122" xr:uid="{00000000-0005-0000-0000-00006A560000}"/>
    <cellStyle name="Normal 2 2 29" xfId="22123" xr:uid="{00000000-0005-0000-0000-00006B560000}"/>
    <cellStyle name="Normal 2 2 3" xfId="422" xr:uid="{00000000-0005-0000-0000-0000A6010000}"/>
    <cellStyle name="Normal 2 2 3 2" xfId="22124" xr:uid="{00000000-0005-0000-0000-00006C560000}"/>
    <cellStyle name="Normal 2 2 3 3" xfId="22125" xr:uid="{00000000-0005-0000-0000-00006D560000}"/>
    <cellStyle name="Normal 2 2 3 4" xfId="22126" xr:uid="{00000000-0005-0000-0000-00006E560000}"/>
    <cellStyle name="Normal 2 2 30" xfId="22127" xr:uid="{00000000-0005-0000-0000-00006F560000}"/>
    <cellStyle name="Normal 2 2 31" xfId="22128" xr:uid="{00000000-0005-0000-0000-000070560000}"/>
    <cellStyle name="Normal 2 2 32" xfId="22129" xr:uid="{00000000-0005-0000-0000-000071560000}"/>
    <cellStyle name="Normal 2 2 33" xfId="22130" xr:uid="{00000000-0005-0000-0000-000072560000}"/>
    <cellStyle name="Normal 2 2 34" xfId="22131" xr:uid="{00000000-0005-0000-0000-000073560000}"/>
    <cellStyle name="Normal 2 2 35" xfId="22132" xr:uid="{00000000-0005-0000-0000-000074560000}"/>
    <cellStyle name="Normal 2 2 36" xfId="22133" xr:uid="{00000000-0005-0000-0000-000075560000}"/>
    <cellStyle name="Normal 2 2 37" xfId="22134" xr:uid="{00000000-0005-0000-0000-000076560000}"/>
    <cellStyle name="Normal 2 2 38" xfId="22135" xr:uid="{00000000-0005-0000-0000-000077560000}"/>
    <cellStyle name="Normal 2 2 39" xfId="22136" xr:uid="{00000000-0005-0000-0000-000078560000}"/>
    <cellStyle name="Normal 2 2 4" xfId="423" xr:uid="{00000000-0005-0000-0000-0000A7010000}"/>
    <cellStyle name="Normal 2 2 4 10" xfId="22138" xr:uid="{00000000-0005-0000-0000-00007A560000}"/>
    <cellStyle name="Normal 2 2 4 10 10" xfId="22139" xr:uid="{00000000-0005-0000-0000-00007B560000}"/>
    <cellStyle name="Normal 2 2 4 10 11" xfId="22140" xr:uid="{00000000-0005-0000-0000-00007C560000}"/>
    <cellStyle name="Normal 2 2 4 10 12" xfId="22141" xr:uid="{00000000-0005-0000-0000-00007D560000}"/>
    <cellStyle name="Normal 2 2 4 10 13" xfId="22142" xr:uid="{00000000-0005-0000-0000-00007E560000}"/>
    <cellStyle name="Normal 2 2 4 10 14" xfId="22143" xr:uid="{00000000-0005-0000-0000-00007F560000}"/>
    <cellStyle name="Normal 2 2 4 10 2" xfId="22144" xr:uid="{00000000-0005-0000-0000-000080560000}"/>
    <cellStyle name="Normal 2 2 4 10 2 10" xfId="22145" xr:uid="{00000000-0005-0000-0000-000081560000}"/>
    <cellStyle name="Normal 2 2 4 10 2 2" xfId="22146" xr:uid="{00000000-0005-0000-0000-000082560000}"/>
    <cellStyle name="Normal 2 2 4 10 2 3" xfId="22147" xr:uid="{00000000-0005-0000-0000-000083560000}"/>
    <cellStyle name="Normal 2 2 4 10 2 4" xfId="22148" xr:uid="{00000000-0005-0000-0000-000084560000}"/>
    <cellStyle name="Normal 2 2 4 10 2 5" xfId="22149" xr:uid="{00000000-0005-0000-0000-000085560000}"/>
    <cellStyle name="Normal 2 2 4 10 2 6" xfId="22150" xr:uid="{00000000-0005-0000-0000-000086560000}"/>
    <cellStyle name="Normal 2 2 4 10 2 7" xfId="22151" xr:uid="{00000000-0005-0000-0000-000087560000}"/>
    <cellStyle name="Normal 2 2 4 10 2 8" xfId="22152" xr:uid="{00000000-0005-0000-0000-000088560000}"/>
    <cellStyle name="Normal 2 2 4 10 2 9" xfId="22153" xr:uid="{00000000-0005-0000-0000-000089560000}"/>
    <cellStyle name="Normal 2 2 4 10 3" xfId="22154" xr:uid="{00000000-0005-0000-0000-00008A560000}"/>
    <cellStyle name="Normal 2 2 4 10 3 10" xfId="22155" xr:uid="{00000000-0005-0000-0000-00008B560000}"/>
    <cellStyle name="Normal 2 2 4 10 3 2" xfId="22156" xr:uid="{00000000-0005-0000-0000-00008C560000}"/>
    <cellStyle name="Normal 2 2 4 10 3 3" xfId="22157" xr:uid="{00000000-0005-0000-0000-00008D560000}"/>
    <cellStyle name="Normal 2 2 4 10 3 4" xfId="22158" xr:uid="{00000000-0005-0000-0000-00008E560000}"/>
    <cellStyle name="Normal 2 2 4 10 3 5" xfId="22159" xr:uid="{00000000-0005-0000-0000-00008F560000}"/>
    <cellStyle name="Normal 2 2 4 10 3 6" xfId="22160" xr:uid="{00000000-0005-0000-0000-000090560000}"/>
    <cellStyle name="Normal 2 2 4 10 3 7" xfId="22161" xr:uid="{00000000-0005-0000-0000-000091560000}"/>
    <cellStyle name="Normal 2 2 4 10 3 8" xfId="22162" xr:uid="{00000000-0005-0000-0000-000092560000}"/>
    <cellStyle name="Normal 2 2 4 10 3 9" xfId="22163" xr:uid="{00000000-0005-0000-0000-000093560000}"/>
    <cellStyle name="Normal 2 2 4 10 4" xfId="22164" xr:uid="{00000000-0005-0000-0000-000094560000}"/>
    <cellStyle name="Normal 2 2 4 10 4 10" xfId="22165" xr:uid="{00000000-0005-0000-0000-000095560000}"/>
    <cellStyle name="Normal 2 2 4 10 4 2" xfId="22166" xr:uid="{00000000-0005-0000-0000-000096560000}"/>
    <cellStyle name="Normal 2 2 4 10 4 3" xfId="22167" xr:uid="{00000000-0005-0000-0000-000097560000}"/>
    <cellStyle name="Normal 2 2 4 10 4 4" xfId="22168" xr:uid="{00000000-0005-0000-0000-000098560000}"/>
    <cellStyle name="Normal 2 2 4 10 4 5" xfId="22169" xr:uid="{00000000-0005-0000-0000-000099560000}"/>
    <cellStyle name="Normal 2 2 4 10 4 6" xfId="22170" xr:uid="{00000000-0005-0000-0000-00009A560000}"/>
    <cellStyle name="Normal 2 2 4 10 4 7" xfId="22171" xr:uid="{00000000-0005-0000-0000-00009B560000}"/>
    <cellStyle name="Normal 2 2 4 10 4 8" xfId="22172" xr:uid="{00000000-0005-0000-0000-00009C560000}"/>
    <cellStyle name="Normal 2 2 4 10 4 9" xfId="22173" xr:uid="{00000000-0005-0000-0000-00009D560000}"/>
    <cellStyle name="Normal 2 2 4 10 5" xfId="22174" xr:uid="{00000000-0005-0000-0000-00009E560000}"/>
    <cellStyle name="Normal 2 2 4 10 5 10" xfId="22175" xr:uid="{00000000-0005-0000-0000-00009F560000}"/>
    <cellStyle name="Normal 2 2 4 10 5 2" xfId="22176" xr:uid="{00000000-0005-0000-0000-0000A0560000}"/>
    <cellStyle name="Normal 2 2 4 10 5 3" xfId="22177" xr:uid="{00000000-0005-0000-0000-0000A1560000}"/>
    <cellStyle name="Normal 2 2 4 10 5 4" xfId="22178" xr:uid="{00000000-0005-0000-0000-0000A2560000}"/>
    <cellStyle name="Normal 2 2 4 10 5 5" xfId="22179" xr:uid="{00000000-0005-0000-0000-0000A3560000}"/>
    <cellStyle name="Normal 2 2 4 10 5 6" xfId="22180" xr:uid="{00000000-0005-0000-0000-0000A4560000}"/>
    <cellStyle name="Normal 2 2 4 10 5 7" xfId="22181" xr:uid="{00000000-0005-0000-0000-0000A5560000}"/>
    <cellStyle name="Normal 2 2 4 10 5 8" xfId="22182" xr:uid="{00000000-0005-0000-0000-0000A6560000}"/>
    <cellStyle name="Normal 2 2 4 10 5 9" xfId="22183" xr:uid="{00000000-0005-0000-0000-0000A7560000}"/>
    <cellStyle name="Normal 2 2 4 10 6" xfId="22184" xr:uid="{00000000-0005-0000-0000-0000A8560000}"/>
    <cellStyle name="Normal 2 2 4 10 7" xfId="22185" xr:uid="{00000000-0005-0000-0000-0000A9560000}"/>
    <cellStyle name="Normal 2 2 4 10 8" xfId="22186" xr:uid="{00000000-0005-0000-0000-0000AA560000}"/>
    <cellStyle name="Normal 2 2 4 10 9" xfId="22187" xr:uid="{00000000-0005-0000-0000-0000AB560000}"/>
    <cellStyle name="Normal 2 2 4 11" xfId="22188" xr:uid="{00000000-0005-0000-0000-0000AC560000}"/>
    <cellStyle name="Normal 2 2 4 11 10" xfId="22189" xr:uid="{00000000-0005-0000-0000-0000AD560000}"/>
    <cellStyle name="Normal 2 2 4 11 11" xfId="22190" xr:uid="{00000000-0005-0000-0000-0000AE560000}"/>
    <cellStyle name="Normal 2 2 4 11 12" xfId="22191" xr:uid="{00000000-0005-0000-0000-0000AF560000}"/>
    <cellStyle name="Normal 2 2 4 11 13" xfId="22192" xr:uid="{00000000-0005-0000-0000-0000B0560000}"/>
    <cellStyle name="Normal 2 2 4 11 14" xfId="22193" xr:uid="{00000000-0005-0000-0000-0000B1560000}"/>
    <cellStyle name="Normal 2 2 4 11 2" xfId="22194" xr:uid="{00000000-0005-0000-0000-0000B2560000}"/>
    <cellStyle name="Normal 2 2 4 11 2 10" xfId="22195" xr:uid="{00000000-0005-0000-0000-0000B3560000}"/>
    <cellStyle name="Normal 2 2 4 11 2 2" xfId="22196" xr:uid="{00000000-0005-0000-0000-0000B4560000}"/>
    <cellStyle name="Normal 2 2 4 11 2 3" xfId="22197" xr:uid="{00000000-0005-0000-0000-0000B5560000}"/>
    <cellStyle name="Normal 2 2 4 11 2 4" xfId="22198" xr:uid="{00000000-0005-0000-0000-0000B6560000}"/>
    <cellStyle name="Normal 2 2 4 11 2 5" xfId="22199" xr:uid="{00000000-0005-0000-0000-0000B7560000}"/>
    <cellStyle name="Normal 2 2 4 11 2 6" xfId="22200" xr:uid="{00000000-0005-0000-0000-0000B8560000}"/>
    <cellStyle name="Normal 2 2 4 11 2 7" xfId="22201" xr:uid="{00000000-0005-0000-0000-0000B9560000}"/>
    <cellStyle name="Normal 2 2 4 11 2 8" xfId="22202" xr:uid="{00000000-0005-0000-0000-0000BA560000}"/>
    <cellStyle name="Normal 2 2 4 11 2 9" xfId="22203" xr:uid="{00000000-0005-0000-0000-0000BB560000}"/>
    <cellStyle name="Normal 2 2 4 11 3" xfId="22204" xr:uid="{00000000-0005-0000-0000-0000BC560000}"/>
    <cellStyle name="Normal 2 2 4 11 3 10" xfId="22205" xr:uid="{00000000-0005-0000-0000-0000BD560000}"/>
    <cellStyle name="Normal 2 2 4 11 3 2" xfId="22206" xr:uid="{00000000-0005-0000-0000-0000BE560000}"/>
    <cellStyle name="Normal 2 2 4 11 3 3" xfId="22207" xr:uid="{00000000-0005-0000-0000-0000BF560000}"/>
    <cellStyle name="Normal 2 2 4 11 3 4" xfId="22208" xr:uid="{00000000-0005-0000-0000-0000C0560000}"/>
    <cellStyle name="Normal 2 2 4 11 3 5" xfId="22209" xr:uid="{00000000-0005-0000-0000-0000C1560000}"/>
    <cellStyle name="Normal 2 2 4 11 3 6" xfId="22210" xr:uid="{00000000-0005-0000-0000-0000C2560000}"/>
    <cellStyle name="Normal 2 2 4 11 3 7" xfId="22211" xr:uid="{00000000-0005-0000-0000-0000C3560000}"/>
    <cellStyle name="Normal 2 2 4 11 3 8" xfId="22212" xr:uid="{00000000-0005-0000-0000-0000C4560000}"/>
    <cellStyle name="Normal 2 2 4 11 3 9" xfId="22213" xr:uid="{00000000-0005-0000-0000-0000C5560000}"/>
    <cellStyle name="Normal 2 2 4 11 4" xfId="22214" xr:uid="{00000000-0005-0000-0000-0000C6560000}"/>
    <cellStyle name="Normal 2 2 4 11 4 10" xfId="22215" xr:uid="{00000000-0005-0000-0000-0000C7560000}"/>
    <cellStyle name="Normal 2 2 4 11 4 2" xfId="22216" xr:uid="{00000000-0005-0000-0000-0000C8560000}"/>
    <cellStyle name="Normal 2 2 4 11 4 3" xfId="22217" xr:uid="{00000000-0005-0000-0000-0000C9560000}"/>
    <cellStyle name="Normal 2 2 4 11 4 4" xfId="22218" xr:uid="{00000000-0005-0000-0000-0000CA560000}"/>
    <cellStyle name="Normal 2 2 4 11 4 5" xfId="22219" xr:uid="{00000000-0005-0000-0000-0000CB560000}"/>
    <cellStyle name="Normal 2 2 4 11 4 6" xfId="22220" xr:uid="{00000000-0005-0000-0000-0000CC560000}"/>
    <cellStyle name="Normal 2 2 4 11 4 7" xfId="22221" xr:uid="{00000000-0005-0000-0000-0000CD560000}"/>
    <cellStyle name="Normal 2 2 4 11 4 8" xfId="22222" xr:uid="{00000000-0005-0000-0000-0000CE560000}"/>
    <cellStyle name="Normal 2 2 4 11 4 9" xfId="22223" xr:uid="{00000000-0005-0000-0000-0000CF560000}"/>
    <cellStyle name="Normal 2 2 4 11 5" xfId="22224" xr:uid="{00000000-0005-0000-0000-0000D0560000}"/>
    <cellStyle name="Normal 2 2 4 11 5 10" xfId="22225" xr:uid="{00000000-0005-0000-0000-0000D1560000}"/>
    <cellStyle name="Normal 2 2 4 11 5 2" xfId="22226" xr:uid="{00000000-0005-0000-0000-0000D2560000}"/>
    <cellStyle name="Normal 2 2 4 11 5 3" xfId="22227" xr:uid="{00000000-0005-0000-0000-0000D3560000}"/>
    <cellStyle name="Normal 2 2 4 11 5 4" xfId="22228" xr:uid="{00000000-0005-0000-0000-0000D4560000}"/>
    <cellStyle name="Normal 2 2 4 11 5 5" xfId="22229" xr:uid="{00000000-0005-0000-0000-0000D5560000}"/>
    <cellStyle name="Normal 2 2 4 11 5 6" xfId="22230" xr:uid="{00000000-0005-0000-0000-0000D6560000}"/>
    <cellStyle name="Normal 2 2 4 11 5 7" xfId="22231" xr:uid="{00000000-0005-0000-0000-0000D7560000}"/>
    <cellStyle name="Normal 2 2 4 11 5 8" xfId="22232" xr:uid="{00000000-0005-0000-0000-0000D8560000}"/>
    <cellStyle name="Normal 2 2 4 11 5 9" xfId="22233" xr:uid="{00000000-0005-0000-0000-0000D9560000}"/>
    <cellStyle name="Normal 2 2 4 11 6" xfId="22234" xr:uid="{00000000-0005-0000-0000-0000DA560000}"/>
    <cellStyle name="Normal 2 2 4 11 7" xfId="22235" xr:uid="{00000000-0005-0000-0000-0000DB560000}"/>
    <cellStyle name="Normal 2 2 4 11 8" xfId="22236" xr:uid="{00000000-0005-0000-0000-0000DC560000}"/>
    <cellStyle name="Normal 2 2 4 11 9" xfId="22237" xr:uid="{00000000-0005-0000-0000-0000DD560000}"/>
    <cellStyle name="Normal 2 2 4 12" xfId="22238" xr:uid="{00000000-0005-0000-0000-0000DE560000}"/>
    <cellStyle name="Normal 2 2 4 12 10" xfId="22239" xr:uid="{00000000-0005-0000-0000-0000DF560000}"/>
    <cellStyle name="Normal 2 2 4 12 11" xfId="22240" xr:uid="{00000000-0005-0000-0000-0000E0560000}"/>
    <cellStyle name="Normal 2 2 4 12 12" xfId="22241" xr:uid="{00000000-0005-0000-0000-0000E1560000}"/>
    <cellStyle name="Normal 2 2 4 12 13" xfId="22242" xr:uid="{00000000-0005-0000-0000-0000E2560000}"/>
    <cellStyle name="Normal 2 2 4 12 14" xfId="22243" xr:uid="{00000000-0005-0000-0000-0000E3560000}"/>
    <cellStyle name="Normal 2 2 4 12 2" xfId="22244" xr:uid="{00000000-0005-0000-0000-0000E4560000}"/>
    <cellStyle name="Normal 2 2 4 12 2 10" xfId="22245" xr:uid="{00000000-0005-0000-0000-0000E5560000}"/>
    <cellStyle name="Normal 2 2 4 12 2 2" xfId="22246" xr:uid="{00000000-0005-0000-0000-0000E6560000}"/>
    <cellStyle name="Normal 2 2 4 12 2 3" xfId="22247" xr:uid="{00000000-0005-0000-0000-0000E7560000}"/>
    <cellStyle name="Normal 2 2 4 12 2 4" xfId="22248" xr:uid="{00000000-0005-0000-0000-0000E8560000}"/>
    <cellStyle name="Normal 2 2 4 12 2 5" xfId="22249" xr:uid="{00000000-0005-0000-0000-0000E9560000}"/>
    <cellStyle name="Normal 2 2 4 12 2 6" xfId="22250" xr:uid="{00000000-0005-0000-0000-0000EA560000}"/>
    <cellStyle name="Normal 2 2 4 12 2 7" xfId="22251" xr:uid="{00000000-0005-0000-0000-0000EB560000}"/>
    <cellStyle name="Normal 2 2 4 12 2 8" xfId="22252" xr:uid="{00000000-0005-0000-0000-0000EC560000}"/>
    <cellStyle name="Normal 2 2 4 12 2 9" xfId="22253" xr:uid="{00000000-0005-0000-0000-0000ED560000}"/>
    <cellStyle name="Normal 2 2 4 12 3" xfId="22254" xr:uid="{00000000-0005-0000-0000-0000EE560000}"/>
    <cellStyle name="Normal 2 2 4 12 3 10" xfId="22255" xr:uid="{00000000-0005-0000-0000-0000EF560000}"/>
    <cellStyle name="Normal 2 2 4 12 3 2" xfId="22256" xr:uid="{00000000-0005-0000-0000-0000F0560000}"/>
    <cellStyle name="Normal 2 2 4 12 3 3" xfId="22257" xr:uid="{00000000-0005-0000-0000-0000F1560000}"/>
    <cellStyle name="Normal 2 2 4 12 3 4" xfId="22258" xr:uid="{00000000-0005-0000-0000-0000F2560000}"/>
    <cellStyle name="Normal 2 2 4 12 3 5" xfId="22259" xr:uid="{00000000-0005-0000-0000-0000F3560000}"/>
    <cellStyle name="Normal 2 2 4 12 3 6" xfId="22260" xr:uid="{00000000-0005-0000-0000-0000F4560000}"/>
    <cellStyle name="Normal 2 2 4 12 3 7" xfId="22261" xr:uid="{00000000-0005-0000-0000-0000F5560000}"/>
    <cellStyle name="Normal 2 2 4 12 3 8" xfId="22262" xr:uid="{00000000-0005-0000-0000-0000F6560000}"/>
    <cellStyle name="Normal 2 2 4 12 3 9" xfId="22263" xr:uid="{00000000-0005-0000-0000-0000F7560000}"/>
    <cellStyle name="Normal 2 2 4 12 4" xfId="22264" xr:uid="{00000000-0005-0000-0000-0000F8560000}"/>
    <cellStyle name="Normal 2 2 4 12 4 10" xfId="22265" xr:uid="{00000000-0005-0000-0000-0000F9560000}"/>
    <cellStyle name="Normal 2 2 4 12 4 2" xfId="22266" xr:uid="{00000000-0005-0000-0000-0000FA560000}"/>
    <cellStyle name="Normal 2 2 4 12 4 3" xfId="22267" xr:uid="{00000000-0005-0000-0000-0000FB560000}"/>
    <cellStyle name="Normal 2 2 4 12 4 4" xfId="22268" xr:uid="{00000000-0005-0000-0000-0000FC560000}"/>
    <cellStyle name="Normal 2 2 4 12 4 5" xfId="22269" xr:uid="{00000000-0005-0000-0000-0000FD560000}"/>
    <cellStyle name="Normal 2 2 4 12 4 6" xfId="22270" xr:uid="{00000000-0005-0000-0000-0000FE560000}"/>
    <cellStyle name="Normal 2 2 4 12 4 7" xfId="22271" xr:uid="{00000000-0005-0000-0000-0000FF560000}"/>
    <cellStyle name="Normal 2 2 4 12 4 8" xfId="22272" xr:uid="{00000000-0005-0000-0000-000000570000}"/>
    <cellStyle name="Normal 2 2 4 12 4 9" xfId="22273" xr:uid="{00000000-0005-0000-0000-000001570000}"/>
    <cellStyle name="Normal 2 2 4 12 5" xfId="22274" xr:uid="{00000000-0005-0000-0000-000002570000}"/>
    <cellStyle name="Normal 2 2 4 12 5 10" xfId="22275" xr:uid="{00000000-0005-0000-0000-000003570000}"/>
    <cellStyle name="Normal 2 2 4 12 5 2" xfId="22276" xr:uid="{00000000-0005-0000-0000-000004570000}"/>
    <cellStyle name="Normal 2 2 4 12 5 3" xfId="22277" xr:uid="{00000000-0005-0000-0000-000005570000}"/>
    <cellStyle name="Normal 2 2 4 12 5 4" xfId="22278" xr:uid="{00000000-0005-0000-0000-000006570000}"/>
    <cellStyle name="Normal 2 2 4 12 5 5" xfId="22279" xr:uid="{00000000-0005-0000-0000-000007570000}"/>
    <cellStyle name="Normal 2 2 4 12 5 6" xfId="22280" xr:uid="{00000000-0005-0000-0000-000008570000}"/>
    <cellStyle name="Normal 2 2 4 12 5 7" xfId="22281" xr:uid="{00000000-0005-0000-0000-000009570000}"/>
    <cellStyle name="Normal 2 2 4 12 5 8" xfId="22282" xr:uid="{00000000-0005-0000-0000-00000A570000}"/>
    <cellStyle name="Normal 2 2 4 12 5 9" xfId="22283" xr:uid="{00000000-0005-0000-0000-00000B570000}"/>
    <cellStyle name="Normal 2 2 4 12 6" xfId="22284" xr:uid="{00000000-0005-0000-0000-00000C570000}"/>
    <cellStyle name="Normal 2 2 4 12 7" xfId="22285" xr:uid="{00000000-0005-0000-0000-00000D570000}"/>
    <cellStyle name="Normal 2 2 4 12 8" xfId="22286" xr:uid="{00000000-0005-0000-0000-00000E570000}"/>
    <cellStyle name="Normal 2 2 4 12 9" xfId="22287" xr:uid="{00000000-0005-0000-0000-00000F570000}"/>
    <cellStyle name="Normal 2 2 4 13" xfId="22288" xr:uid="{00000000-0005-0000-0000-000010570000}"/>
    <cellStyle name="Normal 2 2 4 13 10" xfId="22289" xr:uid="{00000000-0005-0000-0000-000011570000}"/>
    <cellStyle name="Normal 2 2 4 13 11" xfId="22290" xr:uid="{00000000-0005-0000-0000-000012570000}"/>
    <cellStyle name="Normal 2 2 4 13 12" xfId="22291" xr:uid="{00000000-0005-0000-0000-000013570000}"/>
    <cellStyle name="Normal 2 2 4 13 13" xfId="22292" xr:uid="{00000000-0005-0000-0000-000014570000}"/>
    <cellStyle name="Normal 2 2 4 13 14" xfId="22293" xr:uid="{00000000-0005-0000-0000-000015570000}"/>
    <cellStyle name="Normal 2 2 4 13 2" xfId="22294" xr:uid="{00000000-0005-0000-0000-000016570000}"/>
    <cellStyle name="Normal 2 2 4 13 2 10" xfId="22295" xr:uid="{00000000-0005-0000-0000-000017570000}"/>
    <cellStyle name="Normal 2 2 4 13 2 2" xfId="22296" xr:uid="{00000000-0005-0000-0000-000018570000}"/>
    <cellStyle name="Normal 2 2 4 13 2 3" xfId="22297" xr:uid="{00000000-0005-0000-0000-000019570000}"/>
    <cellStyle name="Normal 2 2 4 13 2 4" xfId="22298" xr:uid="{00000000-0005-0000-0000-00001A570000}"/>
    <cellStyle name="Normal 2 2 4 13 2 5" xfId="22299" xr:uid="{00000000-0005-0000-0000-00001B570000}"/>
    <cellStyle name="Normal 2 2 4 13 2 6" xfId="22300" xr:uid="{00000000-0005-0000-0000-00001C570000}"/>
    <cellStyle name="Normal 2 2 4 13 2 7" xfId="22301" xr:uid="{00000000-0005-0000-0000-00001D570000}"/>
    <cellStyle name="Normal 2 2 4 13 2 8" xfId="22302" xr:uid="{00000000-0005-0000-0000-00001E570000}"/>
    <cellStyle name="Normal 2 2 4 13 2 9" xfId="22303" xr:uid="{00000000-0005-0000-0000-00001F570000}"/>
    <cellStyle name="Normal 2 2 4 13 3" xfId="22304" xr:uid="{00000000-0005-0000-0000-000020570000}"/>
    <cellStyle name="Normal 2 2 4 13 3 10" xfId="22305" xr:uid="{00000000-0005-0000-0000-000021570000}"/>
    <cellStyle name="Normal 2 2 4 13 3 2" xfId="22306" xr:uid="{00000000-0005-0000-0000-000022570000}"/>
    <cellStyle name="Normal 2 2 4 13 3 3" xfId="22307" xr:uid="{00000000-0005-0000-0000-000023570000}"/>
    <cellStyle name="Normal 2 2 4 13 3 4" xfId="22308" xr:uid="{00000000-0005-0000-0000-000024570000}"/>
    <cellStyle name="Normal 2 2 4 13 3 5" xfId="22309" xr:uid="{00000000-0005-0000-0000-000025570000}"/>
    <cellStyle name="Normal 2 2 4 13 3 6" xfId="22310" xr:uid="{00000000-0005-0000-0000-000026570000}"/>
    <cellStyle name="Normal 2 2 4 13 3 7" xfId="22311" xr:uid="{00000000-0005-0000-0000-000027570000}"/>
    <cellStyle name="Normal 2 2 4 13 3 8" xfId="22312" xr:uid="{00000000-0005-0000-0000-000028570000}"/>
    <cellStyle name="Normal 2 2 4 13 3 9" xfId="22313" xr:uid="{00000000-0005-0000-0000-000029570000}"/>
    <cellStyle name="Normal 2 2 4 13 4" xfId="22314" xr:uid="{00000000-0005-0000-0000-00002A570000}"/>
    <cellStyle name="Normal 2 2 4 13 4 10" xfId="22315" xr:uid="{00000000-0005-0000-0000-00002B570000}"/>
    <cellStyle name="Normal 2 2 4 13 4 2" xfId="22316" xr:uid="{00000000-0005-0000-0000-00002C570000}"/>
    <cellStyle name="Normal 2 2 4 13 4 3" xfId="22317" xr:uid="{00000000-0005-0000-0000-00002D570000}"/>
    <cellStyle name="Normal 2 2 4 13 4 4" xfId="22318" xr:uid="{00000000-0005-0000-0000-00002E570000}"/>
    <cellStyle name="Normal 2 2 4 13 4 5" xfId="22319" xr:uid="{00000000-0005-0000-0000-00002F570000}"/>
    <cellStyle name="Normal 2 2 4 13 4 6" xfId="22320" xr:uid="{00000000-0005-0000-0000-000030570000}"/>
    <cellStyle name="Normal 2 2 4 13 4 7" xfId="22321" xr:uid="{00000000-0005-0000-0000-000031570000}"/>
    <cellStyle name="Normal 2 2 4 13 4 8" xfId="22322" xr:uid="{00000000-0005-0000-0000-000032570000}"/>
    <cellStyle name="Normal 2 2 4 13 4 9" xfId="22323" xr:uid="{00000000-0005-0000-0000-000033570000}"/>
    <cellStyle name="Normal 2 2 4 13 5" xfId="22324" xr:uid="{00000000-0005-0000-0000-000034570000}"/>
    <cellStyle name="Normal 2 2 4 13 5 10" xfId="22325" xr:uid="{00000000-0005-0000-0000-000035570000}"/>
    <cellStyle name="Normal 2 2 4 13 5 2" xfId="22326" xr:uid="{00000000-0005-0000-0000-000036570000}"/>
    <cellStyle name="Normal 2 2 4 13 5 3" xfId="22327" xr:uid="{00000000-0005-0000-0000-000037570000}"/>
    <cellStyle name="Normal 2 2 4 13 5 4" xfId="22328" xr:uid="{00000000-0005-0000-0000-000038570000}"/>
    <cellStyle name="Normal 2 2 4 13 5 5" xfId="22329" xr:uid="{00000000-0005-0000-0000-000039570000}"/>
    <cellStyle name="Normal 2 2 4 13 5 6" xfId="22330" xr:uid="{00000000-0005-0000-0000-00003A570000}"/>
    <cellStyle name="Normal 2 2 4 13 5 7" xfId="22331" xr:uid="{00000000-0005-0000-0000-00003B570000}"/>
    <cellStyle name="Normal 2 2 4 13 5 8" xfId="22332" xr:uid="{00000000-0005-0000-0000-00003C570000}"/>
    <cellStyle name="Normal 2 2 4 13 5 9" xfId="22333" xr:uid="{00000000-0005-0000-0000-00003D570000}"/>
    <cellStyle name="Normal 2 2 4 13 6" xfId="22334" xr:uid="{00000000-0005-0000-0000-00003E570000}"/>
    <cellStyle name="Normal 2 2 4 13 7" xfId="22335" xr:uid="{00000000-0005-0000-0000-00003F570000}"/>
    <cellStyle name="Normal 2 2 4 13 8" xfId="22336" xr:uid="{00000000-0005-0000-0000-000040570000}"/>
    <cellStyle name="Normal 2 2 4 13 9" xfId="22337" xr:uid="{00000000-0005-0000-0000-000041570000}"/>
    <cellStyle name="Normal 2 2 4 14" xfId="22338" xr:uid="{00000000-0005-0000-0000-000042570000}"/>
    <cellStyle name="Normal 2 2 4 14 10" xfId="22339" xr:uid="{00000000-0005-0000-0000-000043570000}"/>
    <cellStyle name="Normal 2 2 4 14 11" xfId="22340" xr:uid="{00000000-0005-0000-0000-000044570000}"/>
    <cellStyle name="Normal 2 2 4 14 12" xfId="22341" xr:uid="{00000000-0005-0000-0000-000045570000}"/>
    <cellStyle name="Normal 2 2 4 14 13" xfId="22342" xr:uid="{00000000-0005-0000-0000-000046570000}"/>
    <cellStyle name="Normal 2 2 4 14 14" xfId="22343" xr:uid="{00000000-0005-0000-0000-000047570000}"/>
    <cellStyle name="Normal 2 2 4 14 2" xfId="22344" xr:uid="{00000000-0005-0000-0000-000048570000}"/>
    <cellStyle name="Normal 2 2 4 14 2 10" xfId="22345" xr:uid="{00000000-0005-0000-0000-000049570000}"/>
    <cellStyle name="Normal 2 2 4 14 2 2" xfId="22346" xr:uid="{00000000-0005-0000-0000-00004A570000}"/>
    <cellStyle name="Normal 2 2 4 14 2 3" xfId="22347" xr:uid="{00000000-0005-0000-0000-00004B570000}"/>
    <cellStyle name="Normal 2 2 4 14 2 4" xfId="22348" xr:uid="{00000000-0005-0000-0000-00004C570000}"/>
    <cellStyle name="Normal 2 2 4 14 2 5" xfId="22349" xr:uid="{00000000-0005-0000-0000-00004D570000}"/>
    <cellStyle name="Normal 2 2 4 14 2 6" xfId="22350" xr:uid="{00000000-0005-0000-0000-00004E570000}"/>
    <cellStyle name="Normal 2 2 4 14 2 7" xfId="22351" xr:uid="{00000000-0005-0000-0000-00004F570000}"/>
    <cellStyle name="Normal 2 2 4 14 2 8" xfId="22352" xr:uid="{00000000-0005-0000-0000-000050570000}"/>
    <cellStyle name="Normal 2 2 4 14 2 9" xfId="22353" xr:uid="{00000000-0005-0000-0000-000051570000}"/>
    <cellStyle name="Normal 2 2 4 14 3" xfId="22354" xr:uid="{00000000-0005-0000-0000-000052570000}"/>
    <cellStyle name="Normal 2 2 4 14 3 10" xfId="22355" xr:uid="{00000000-0005-0000-0000-000053570000}"/>
    <cellStyle name="Normal 2 2 4 14 3 2" xfId="22356" xr:uid="{00000000-0005-0000-0000-000054570000}"/>
    <cellStyle name="Normal 2 2 4 14 3 3" xfId="22357" xr:uid="{00000000-0005-0000-0000-000055570000}"/>
    <cellStyle name="Normal 2 2 4 14 3 4" xfId="22358" xr:uid="{00000000-0005-0000-0000-000056570000}"/>
    <cellStyle name="Normal 2 2 4 14 3 5" xfId="22359" xr:uid="{00000000-0005-0000-0000-000057570000}"/>
    <cellStyle name="Normal 2 2 4 14 3 6" xfId="22360" xr:uid="{00000000-0005-0000-0000-000058570000}"/>
    <cellStyle name="Normal 2 2 4 14 3 7" xfId="22361" xr:uid="{00000000-0005-0000-0000-000059570000}"/>
    <cellStyle name="Normal 2 2 4 14 3 8" xfId="22362" xr:uid="{00000000-0005-0000-0000-00005A570000}"/>
    <cellStyle name="Normal 2 2 4 14 3 9" xfId="22363" xr:uid="{00000000-0005-0000-0000-00005B570000}"/>
    <cellStyle name="Normal 2 2 4 14 4" xfId="22364" xr:uid="{00000000-0005-0000-0000-00005C570000}"/>
    <cellStyle name="Normal 2 2 4 14 4 10" xfId="22365" xr:uid="{00000000-0005-0000-0000-00005D570000}"/>
    <cellStyle name="Normal 2 2 4 14 4 2" xfId="22366" xr:uid="{00000000-0005-0000-0000-00005E570000}"/>
    <cellStyle name="Normal 2 2 4 14 4 3" xfId="22367" xr:uid="{00000000-0005-0000-0000-00005F570000}"/>
    <cellStyle name="Normal 2 2 4 14 4 4" xfId="22368" xr:uid="{00000000-0005-0000-0000-000060570000}"/>
    <cellStyle name="Normal 2 2 4 14 4 5" xfId="22369" xr:uid="{00000000-0005-0000-0000-000061570000}"/>
    <cellStyle name="Normal 2 2 4 14 4 6" xfId="22370" xr:uid="{00000000-0005-0000-0000-000062570000}"/>
    <cellStyle name="Normal 2 2 4 14 4 7" xfId="22371" xr:uid="{00000000-0005-0000-0000-000063570000}"/>
    <cellStyle name="Normal 2 2 4 14 4 8" xfId="22372" xr:uid="{00000000-0005-0000-0000-000064570000}"/>
    <cellStyle name="Normal 2 2 4 14 4 9" xfId="22373" xr:uid="{00000000-0005-0000-0000-000065570000}"/>
    <cellStyle name="Normal 2 2 4 14 5" xfId="22374" xr:uid="{00000000-0005-0000-0000-000066570000}"/>
    <cellStyle name="Normal 2 2 4 14 5 10" xfId="22375" xr:uid="{00000000-0005-0000-0000-000067570000}"/>
    <cellStyle name="Normal 2 2 4 14 5 2" xfId="22376" xr:uid="{00000000-0005-0000-0000-000068570000}"/>
    <cellStyle name="Normal 2 2 4 14 5 3" xfId="22377" xr:uid="{00000000-0005-0000-0000-000069570000}"/>
    <cellStyle name="Normal 2 2 4 14 5 4" xfId="22378" xr:uid="{00000000-0005-0000-0000-00006A570000}"/>
    <cellStyle name="Normal 2 2 4 14 5 5" xfId="22379" xr:uid="{00000000-0005-0000-0000-00006B570000}"/>
    <cellStyle name="Normal 2 2 4 14 5 6" xfId="22380" xr:uid="{00000000-0005-0000-0000-00006C570000}"/>
    <cellStyle name="Normal 2 2 4 14 5 7" xfId="22381" xr:uid="{00000000-0005-0000-0000-00006D570000}"/>
    <cellStyle name="Normal 2 2 4 14 5 8" xfId="22382" xr:uid="{00000000-0005-0000-0000-00006E570000}"/>
    <cellStyle name="Normal 2 2 4 14 5 9" xfId="22383" xr:uid="{00000000-0005-0000-0000-00006F570000}"/>
    <cellStyle name="Normal 2 2 4 14 6" xfId="22384" xr:uid="{00000000-0005-0000-0000-000070570000}"/>
    <cellStyle name="Normal 2 2 4 14 7" xfId="22385" xr:uid="{00000000-0005-0000-0000-000071570000}"/>
    <cellStyle name="Normal 2 2 4 14 8" xfId="22386" xr:uid="{00000000-0005-0000-0000-000072570000}"/>
    <cellStyle name="Normal 2 2 4 14 9" xfId="22387" xr:uid="{00000000-0005-0000-0000-000073570000}"/>
    <cellStyle name="Normal 2 2 4 15" xfId="22388" xr:uid="{00000000-0005-0000-0000-000074570000}"/>
    <cellStyle name="Normal 2 2 4 15 10" xfId="22389" xr:uid="{00000000-0005-0000-0000-000075570000}"/>
    <cellStyle name="Normal 2 2 4 15 11" xfId="22390" xr:uid="{00000000-0005-0000-0000-000076570000}"/>
    <cellStyle name="Normal 2 2 4 15 12" xfId="22391" xr:uid="{00000000-0005-0000-0000-000077570000}"/>
    <cellStyle name="Normal 2 2 4 15 13" xfId="22392" xr:uid="{00000000-0005-0000-0000-000078570000}"/>
    <cellStyle name="Normal 2 2 4 15 14" xfId="22393" xr:uid="{00000000-0005-0000-0000-000079570000}"/>
    <cellStyle name="Normal 2 2 4 15 2" xfId="22394" xr:uid="{00000000-0005-0000-0000-00007A570000}"/>
    <cellStyle name="Normal 2 2 4 15 2 10" xfId="22395" xr:uid="{00000000-0005-0000-0000-00007B570000}"/>
    <cellStyle name="Normal 2 2 4 15 2 2" xfId="22396" xr:uid="{00000000-0005-0000-0000-00007C570000}"/>
    <cellStyle name="Normal 2 2 4 15 2 3" xfId="22397" xr:uid="{00000000-0005-0000-0000-00007D570000}"/>
    <cellStyle name="Normal 2 2 4 15 2 4" xfId="22398" xr:uid="{00000000-0005-0000-0000-00007E570000}"/>
    <cellStyle name="Normal 2 2 4 15 2 5" xfId="22399" xr:uid="{00000000-0005-0000-0000-00007F570000}"/>
    <cellStyle name="Normal 2 2 4 15 2 6" xfId="22400" xr:uid="{00000000-0005-0000-0000-000080570000}"/>
    <cellStyle name="Normal 2 2 4 15 2 7" xfId="22401" xr:uid="{00000000-0005-0000-0000-000081570000}"/>
    <cellStyle name="Normal 2 2 4 15 2 8" xfId="22402" xr:uid="{00000000-0005-0000-0000-000082570000}"/>
    <cellStyle name="Normal 2 2 4 15 2 9" xfId="22403" xr:uid="{00000000-0005-0000-0000-000083570000}"/>
    <cellStyle name="Normal 2 2 4 15 3" xfId="22404" xr:uid="{00000000-0005-0000-0000-000084570000}"/>
    <cellStyle name="Normal 2 2 4 15 3 10" xfId="22405" xr:uid="{00000000-0005-0000-0000-000085570000}"/>
    <cellStyle name="Normal 2 2 4 15 3 2" xfId="22406" xr:uid="{00000000-0005-0000-0000-000086570000}"/>
    <cellStyle name="Normal 2 2 4 15 3 3" xfId="22407" xr:uid="{00000000-0005-0000-0000-000087570000}"/>
    <cellStyle name="Normal 2 2 4 15 3 4" xfId="22408" xr:uid="{00000000-0005-0000-0000-000088570000}"/>
    <cellStyle name="Normal 2 2 4 15 3 5" xfId="22409" xr:uid="{00000000-0005-0000-0000-000089570000}"/>
    <cellStyle name="Normal 2 2 4 15 3 6" xfId="22410" xr:uid="{00000000-0005-0000-0000-00008A570000}"/>
    <cellStyle name="Normal 2 2 4 15 3 7" xfId="22411" xr:uid="{00000000-0005-0000-0000-00008B570000}"/>
    <cellStyle name="Normal 2 2 4 15 3 8" xfId="22412" xr:uid="{00000000-0005-0000-0000-00008C570000}"/>
    <cellStyle name="Normal 2 2 4 15 3 9" xfId="22413" xr:uid="{00000000-0005-0000-0000-00008D570000}"/>
    <cellStyle name="Normal 2 2 4 15 4" xfId="22414" xr:uid="{00000000-0005-0000-0000-00008E570000}"/>
    <cellStyle name="Normal 2 2 4 15 4 10" xfId="22415" xr:uid="{00000000-0005-0000-0000-00008F570000}"/>
    <cellStyle name="Normal 2 2 4 15 4 2" xfId="22416" xr:uid="{00000000-0005-0000-0000-000090570000}"/>
    <cellStyle name="Normal 2 2 4 15 4 3" xfId="22417" xr:uid="{00000000-0005-0000-0000-000091570000}"/>
    <cellStyle name="Normal 2 2 4 15 4 4" xfId="22418" xr:uid="{00000000-0005-0000-0000-000092570000}"/>
    <cellStyle name="Normal 2 2 4 15 4 5" xfId="22419" xr:uid="{00000000-0005-0000-0000-000093570000}"/>
    <cellStyle name="Normal 2 2 4 15 4 6" xfId="22420" xr:uid="{00000000-0005-0000-0000-000094570000}"/>
    <cellStyle name="Normal 2 2 4 15 4 7" xfId="22421" xr:uid="{00000000-0005-0000-0000-000095570000}"/>
    <cellStyle name="Normal 2 2 4 15 4 8" xfId="22422" xr:uid="{00000000-0005-0000-0000-000096570000}"/>
    <cellStyle name="Normal 2 2 4 15 4 9" xfId="22423" xr:uid="{00000000-0005-0000-0000-000097570000}"/>
    <cellStyle name="Normal 2 2 4 15 5" xfId="22424" xr:uid="{00000000-0005-0000-0000-000098570000}"/>
    <cellStyle name="Normal 2 2 4 15 5 10" xfId="22425" xr:uid="{00000000-0005-0000-0000-000099570000}"/>
    <cellStyle name="Normal 2 2 4 15 5 2" xfId="22426" xr:uid="{00000000-0005-0000-0000-00009A570000}"/>
    <cellStyle name="Normal 2 2 4 15 5 3" xfId="22427" xr:uid="{00000000-0005-0000-0000-00009B570000}"/>
    <cellStyle name="Normal 2 2 4 15 5 4" xfId="22428" xr:uid="{00000000-0005-0000-0000-00009C570000}"/>
    <cellStyle name="Normal 2 2 4 15 5 5" xfId="22429" xr:uid="{00000000-0005-0000-0000-00009D570000}"/>
    <cellStyle name="Normal 2 2 4 15 5 6" xfId="22430" xr:uid="{00000000-0005-0000-0000-00009E570000}"/>
    <cellStyle name="Normal 2 2 4 15 5 7" xfId="22431" xr:uid="{00000000-0005-0000-0000-00009F570000}"/>
    <cellStyle name="Normal 2 2 4 15 5 8" xfId="22432" xr:uid="{00000000-0005-0000-0000-0000A0570000}"/>
    <cellStyle name="Normal 2 2 4 15 5 9" xfId="22433" xr:uid="{00000000-0005-0000-0000-0000A1570000}"/>
    <cellStyle name="Normal 2 2 4 15 6" xfId="22434" xr:uid="{00000000-0005-0000-0000-0000A2570000}"/>
    <cellStyle name="Normal 2 2 4 15 7" xfId="22435" xr:uid="{00000000-0005-0000-0000-0000A3570000}"/>
    <cellStyle name="Normal 2 2 4 15 8" xfId="22436" xr:uid="{00000000-0005-0000-0000-0000A4570000}"/>
    <cellStyle name="Normal 2 2 4 15 9" xfId="22437" xr:uid="{00000000-0005-0000-0000-0000A5570000}"/>
    <cellStyle name="Normal 2 2 4 16" xfId="22438" xr:uid="{00000000-0005-0000-0000-0000A6570000}"/>
    <cellStyle name="Normal 2 2 4 16 10" xfId="22439" xr:uid="{00000000-0005-0000-0000-0000A7570000}"/>
    <cellStyle name="Normal 2 2 4 16 11" xfId="22440" xr:uid="{00000000-0005-0000-0000-0000A8570000}"/>
    <cellStyle name="Normal 2 2 4 16 12" xfId="22441" xr:uid="{00000000-0005-0000-0000-0000A9570000}"/>
    <cellStyle name="Normal 2 2 4 16 13" xfId="22442" xr:uid="{00000000-0005-0000-0000-0000AA570000}"/>
    <cellStyle name="Normal 2 2 4 16 14" xfId="22443" xr:uid="{00000000-0005-0000-0000-0000AB570000}"/>
    <cellStyle name="Normal 2 2 4 16 2" xfId="22444" xr:uid="{00000000-0005-0000-0000-0000AC570000}"/>
    <cellStyle name="Normal 2 2 4 16 2 10" xfId="22445" xr:uid="{00000000-0005-0000-0000-0000AD570000}"/>
    <cellStyle name="Normal 2 2 4 16 2 2" xfId="22446" xr:uid="{00000000-0005-0000-0000-0000AE570000}"/>
    <cellStyle name="Normal 2 2 4 16 2 3" xfId="22447" xr:uid="{00000000-0005-0000-0000-0000AF570000}"/>
    <cellStyle name="Normal 2 2 4 16 2 4" xfId="22448" xr:uid="{00000000-0005-0000-0000-0000B0570000}"/>
    <cellStyle name="Normal 2 2 4 16 2 5" xfId="22449" xr:uid="{00000000-0005-0000-0000-0000B1570000}"/>
    <cellStyle name="Normal 2 2 4 16 2 6" xfId="22450" xr:uid="{00000000-0005-0000-0000-0000B2570000}"/>
    <cellStyle name="Normal 2 2 4 16 2 7" xfId="22451" xr:uid="{00000000-0005-0000-0000-0000B3570000}"/>
    <cellStyle name="Normal 2 2 4 16 2 8" xfId="22452" xr:uid="{00000000-0005-0000-0000-0000B4570000}"/>
    <cellStyle name="Normal 2 2 4 16 2 9" xfId="22453" xr:uid="{00000000-0005-0000-0000-0000B5570000}"/>
    <cellStyle name="Normal 2 2 4 16 3" xfId="22454" xr:uid="{00000000-0005-0000-0000-0000B6570000}"/>
    <cellStyle name="Normal 2 2 4 16 3 10" xfId="22455" xr:uid="{00000000-0005-0000-0000-0000B7570000}"/>
    <cellStyle name="Normal 2 2 4 16 3 2" xfId="22456" xr:uid="{00000000-0005-0000-0000-0000B8570000}"/>
    <cellStyle name="Normal 2 2 4 16 3 3" xfId="22457" xr:uid="{00000000-0005-0000-0000-0000B9570000}"/>
    <cellStyle name="Normal 2 2 4 16 3 4" xfId="22458" xr:uid="{00000000-0005-0000-0000-0000BA570000}"/>
    <cellStyle name="Normal 2 2 4 16 3 5" xfId="22459" xr:uid="{00000000-0005-0000-0000-0000BB570000}"/>
    <cellStyle name="Normal 2 2 4 16 3 6" xfId="22460" xr:uid="{00000000-0005-0000-0000-0000BC570000}"/>
    <cellStyle name="Normal 2 2 4 16 3 7" xfId="22461" xr:uid="{00000000-0005-0000-0000-0000BD570000}"/>
    <cellStyle name="Normal 2 2 4 16 3 8" xfId="22462" xr:uid="{00000000-0005-0000-0000-0000BE570000}"/>
    <cellStyle name="Normal 2 2 4 16 3 9" xfId="22463" xr:uid="{00000000-0005-0000-0000-0000BF570000}"/>
    <cellStyle name="Normal 2 2 4 16 4" xfId="22464" xr:uid="{00000000-0005-0000-0000-0000C0570000}"/>
    <cellStyle name="Normal 2 2 4 16 4 10" xfId="22465" xr:uid="{00000000-0005-0000-0000-0000C1570000}"/>
    <cellStyle name="Normal 2 2 4 16 4 2" xfId="22466" xr:uid="{00000000-0005-0000-0000-0000C2570000}"/>
    <cellStyle name="Normal 2 2 4 16 4 3" xfId="22467" xr:uid="{00000000-0005-0000-0000-0000C3570000}"/>
    <cellStyle name="Normal 2 2 4 16 4 4" xfId="22468" xr:uid="{00000000-0005-0000-0000-0000C4570000}"/>
    <cellStyle name="Normal 2 2 4 16 4 5" xfId="22469" xr:uid="{00000000-0005-0000-0000-0000C5570000}"/>
    <cellStyle name="Normal 2 2 4 16 4 6" xfId="22470" xr:uid="{00000000-0005-0000-0000-0000C6570000}"/>
    <cellStyle name="Normal 2 2 4 16 4 7" xfId="22471" xr:uid="{00000000-0005-0000-0000-0000C7570000}"/>
    <cellStyle name="Normal 2 2 4 16 4 8" xfId="22472" xr:uid="{00000000-0005-0000-0000-0000C8570000}"/>
    <cellStyle name="Normal 2 2 4 16 4 9" xfId="22473" xr:uid="{00000000-0005-0000-0000-0000C9570000}"/>
    <cellStyle name="Normal 2 2 4 16 5" xfId="22474" xr:uid="{00000000-0005-0000-0000-0000CA570000}"/>
    <cellStyle name="Normal 2 2 4 16 5 10" xfId="22475" xr:uid="{00000000-0005-0000-0000-0000CB570000}"/>
    <cellStyle name="Normal 2 2 4 16 5 2" xfId="22476" xr:uid="{00000000-0005-0000-0000-0000CC570000}"/>
    <cellStyle name="Normal 2 2 4 16 5 3" xfId="22477" xr:uid="{00000000-0005-0000-0000-0000CD570000}"/>
    <cellStyle name="Normal 2 2 4 16 5 4" xfId="22478" xr:uid="{00000000-0005-0000-0000-0000CE570000}"/>
    <cellStyle name="Normal 2 2 4 16 5 5" xfId="22479" xr:uid="{00000000-0005-0000-0000-0000CF570000}"/>
    <cellStyle name="Normal 2 2 4 16 5 6" xfId="22480" xr:uid="{00000000-0005-0000-0000-0000D0570000}"/>
    <cellStyle name="Normal 2 2 4 16 5 7" xfId="22481" xr:uid="{00000000-0005-0000-0000-0000D1570000}"/>
    <cellStyle name="Normal 2 2 4 16 5 8" xfId="22482" xr:uid="{00000000-0005-0000-0000-0000D2570000}"/>
    <cellStyle name="Normal 2 2 4 16 5 9" xfId="22483" xr:uid="{00000000-0005-0000-0000-0000D3570000}"/>
    <cellStyle name="Normal 2 2 4 16 6" xfId="22484" xr:uid="{00000000-0005-0000-0000-0000D4570000}"/>
    <cellStyle name="Normal 2 2 4 16 7" xfId="22485" xr:uid="{00000000-0005-0000-0000-0000D5570000}"/>
    <cellStyle name="Normal 2 2 4 16 8" xfId="22486" xr:uid="{00000000-0005-0000-0000-0000D6570000}"/>
    <cellStyle name="Normal 2 2 4 16 9" xfId="22487" xr:uid="{00000000-0005-0000-0000-0000D7570000}"/>
    <cellStyle name="Normal 2 2 4 17" xfId="22488" xr:uid="{00000000-0005-0000-0000-0000D8570000}"/>
    <cellStyle name="Normal 2 2 4 17 10" xfId="22489" xr:uid="{00000000-0005-0000-0000-0000D9570000}"/>
    <cellStyle name="Normal 2 2 4 17 11" xfId="22490" xr:uid="{00000000-0005-0000-0000-0000DA570000}"/>
    <cellStyle name="Normal 2 2 4 17 12" xfId="22491" xr:uid="{00000000-0005-0000-0000-0000DB570000}"/>
    <cellStyle name="Normal 2 2 4 17 13" xfId="22492" xr:uid="{00000000-0005-0000-0000-0000DC570000}"/>
    <cellStyle name="Normal 2 2 4 17 14" xfId="22493" xr:uid="{00000000-0005-0000-0000-0000DD570000}"/>
    <cellStyle name="Normal 2 2 4 17 2" xfId="22494" xr:uid="{00000000-0005-0000-0000-0000DE570000}"/>
    <cellStyle name="Normal 2 2 4 17 2 10" xfId="22495" xr:uid="{00000000-0005-0000-0000-0000DF570000}"/>
    <cellStyle name="Normal 2 2 4 17 2 2" xfId="22496" xr:uid="{00000000-0005-0000-0000-0000E0570000}"/>
    <cellStyle name="Normal 2 2 4 17 2 3" xfId="22497" xr:uid="{00000000-0005-0000-0000-0000E1570000}"/>
    <cellStyle name="Normal 2 2 4 17 2 4" xfId="22498" xr:uid="{00000000-0005-0000-0000-0000E2570000}"/>
    <cellStyle name="Normal 2 2 4 17 2 5" xfId="22499" xr:uid="{00000000-0005-0000-0000-0000E3570000}"/>
    <cellStyle name="Normal 2 2 4 17 2 6" xfId="22500" xr:uid="{00000000-0005-0000-0000-0000E4570000}"/>
    <cellStyle name="Normal 2 2 4 17 2 7" xfId="22501" xr:uid="{00000000-0005-0000-0000-0000E5570000}"/>
    <cellStyle name="Normal 2 2 4 17 2 8" xfId="22502" xr:uid="{00000000-0005-0000-0000-0000E6570000}"/>
    <cellStyle name="Normal 2 2 4 17 2 9" xfId="22503" xr:uid="{00000000-0005-0000-0000-0000E7570000}"/>
    <cellStyle name="Normal 2 2 4 17 3" xfId="22504" xr:uid="{00000000-0005-0000-0000-0000E8570000}"/>
    <cellStyle name="Normal 2 2 4 17 3 10" xfId="22505" xr:uid="{00000000-0005-0000-0000-0000E9570000}"/>
    <cellStyle name="Normal 2 2 4 17 3 2" xfId="22506" xr:uid="{00000000-0005-0000-0000-0000EA570000}"/>
    <cellStyle name="Normal 2 2 4 17 3 3" xfId="22507" xr:uid="{00000000-0005-0000-0000-0000EB570000}"/>
    <cellStyle name="Normal 2 2 4 17 3 4" xfId="22508" xr:uid="{00000000-0005-0000-0000-0000EC570000}"/>
    <cellStyle name="Normal 2 2 4 17 3 5" xfId="22509" xr:uid="{00000000-0005-0000-0000-0000ED570000}"/>
    <cellStyle name="Normal 2 2 4 17 3 6" xfId="22510" xr:uid="{00000000-0005-0000-0000-0000EE570000}"/>
    <cellStyle name="Normal 2 2 4 17 3 7" xfId="22511" xr:uid="{00000000-0005-0000-0000-0000EF570000}"/>
    <cellStyle name="Normal 2 2 4 17 3 8" xfId="22512" xr:uid="{00000000-0005-0000-0000-0000F0570000}"/>
    <cellStyle name="Normal 2 2 4 17 3 9" xfId="22513" xr:uid="{00000000-0005-0000-0000-0000F1570000}"/>
    <cellStyle name="Normal 2 2 4 17 4" xfId="22514" xr:uid="{00000000-0005-0000-0000-0000F2570000}"/>
    <cellStyle name="Normal 2 2 4 17 4 10" xfId="22515" xr:uid="{00000000-0005-0000-0000-0000F3570000}"/>
    <cellStyle name="Normal 2 2 4 17 4 2" xfId="22516" xr:uid="{00000000-0005-0000-0000-0000F4570000}"/>
    <cellStyle name="Normal 2 2 4 17 4 3" xfId="22517" xr:uid="{00000000-0005-0000-0000-0000F5570000}"/>
    <cellStyle name="Normal 2 2 4 17 4 4" xfId="22518" xr:uid="{00000000-0005-0000-0000-0000F6570000}"/>
    <cellStyle name="Normal 2 2 4 17 4 5" xfId="22519" xr:uid="{00000000-0005-0000-0000-0000F7570000}"/>
    <cellStyle name="Normal 2 2 4 17 4 6" xfId="22520" xr:uid="{00000000-0005-0000-0000-0000F8570000}"/>
    <cellStyle name="Normal 2 2 4 17 4 7" xfId="22521" xr:uid="{00000000-0005-0000-0000-0000F9570000}"/>
    <cellStyle name="Normal 2 2 4 17 4 8" xfId="22522" xr:uid="{00000000-0005-0000-0000-0000FA570000}"/>
    <cellStyle name="Normal 2 2 4 17 4 9" xfId="22523" xr:uid="{00000000-0005-0000-0000-0000FB570000}"/>
    <cellStyle name="Normal 2 2 4 17 5" xfId="22524" xr:uid="{00000000-0005-0000-0000-0000FC570000}"/>
    <cellStyle name="Normal 2 2 4 17 5 10" xfId="22525" xr:uid="{00000000-0005-0000-0000-0000FD570000}"/>
    <cellStyle name="Normal 2 2 4 17 5 2" xfId="22526" xr:uid="{00000000-0005-0000-0000-0000FE570000}"/>
    <cellStyle name="Normal 2 2 4 17 5 3" xfId="22527" xr:uid="{00000000-0005-0000-0000-0000FF570000}"/>
    <cellStyle name="Normal 2 2 4 17 5 4" xfId="22528" xr:uid="{00000000-0005-0000-0000-000000580000}"/>
    <cellStyle name="Normal 2 2 4 17 5 5" xfId="22529" xr:uid="{00000000-0005-0000-0000-000001580000}"/>
    <cellStyle name="Normal 2 2 4 17 5 6" xfId="22530" xr:uid="{00000000-0005-0000-0000-000002580000}"/>
    <cellStyle name="Normal 2 2 4 17 5 7" xfId="22531" xr:uid="{00000000-0005-0000-0000-000003580000}"/>
    <cellStyle name="Normal 2 2 4 17 5 8" xfId="22532" xr:uid="{00000000-0005-0000-0000-000004580000}"/>
    <cellStyle name="Normal 2 2 4 17 5 9" xfId="22533" xr:uid="{00000000-0005-0000-0000-000005580000}"/>
    <cellStyle name="Normal 2 2 4 17 6" xfId="22534" xr:uid="{00000000-0005-0000-0000-000006580000}"/>
    <cellStyle name="Normal 2 2 4 17 7" xfId="22535" xr:uid="{00000000-0005-0000-0000-000007580000}"/>
    <cellStyle name="Normal 2 2 4 17 8" xfId="22536" xr:uid="{00000000-0005-0000-0000-000008580000}"/>
    <cellStyle name="Normal 2 2 4 17 9" xfId="22537" xr:uid="{00000000-0005-0000-0000-000009580000}"/>
    <cellStyle name="Normal 2 2 4 18" xfId="22538" xr:uid="{00000000-0005-0000-0000-00000A580000}"/>
    <cellStyle name="Normal 2 2 4 18 10" xfId="22539" xr:uid="{00000000-0005-0000-0000-00000B580000}"/>
    <cellStyle name="Normal 2 2 4 18 11" xfId="22540" xr:uid="{00000000-0005-0000-0000-00000C580000}"/>
    <cellStyle name="Normal 2 2 4 18 12" xfId="22541" xr:uid="{00000000-0005-0000-0000-00000D580000}"/>
    <cellStyle name="Normal 2 2 4 18 13" xfId="22542" xr:uid="{00000000-0005-0000-0000-00000E580000}"/>
    <cellStyle name="Normal 2 2 4 18 14" xfId="22543" xr:uid="{00000000-0005-0000-0000-00000F580000}"/>
    <cellStyle name="Normal 2 2 4 18 2" xfId="22544" xr:uid="{00000000-0005-0000-0000-000010580000}"/>
    <cellStyle name="Normal 2 2 4 18 2 10" xfId="22545" xr:uid="{00000000-0005-0000-0000-000011580000}"/>
    <cellStyle name="Normal 2 2 4 18 2 2" xfId="22546" xr:uid="{00000000-0005-0000-0000-000012580000}"/>
    <cellStyle name="Normal 2 2 4 18 2 3" xfId="22547" xr:uid="{00000000-0005-0000-0000-000013580000}"/>
    <cellStyle name="Normal 2 2 4 18 2 4" xfId="22548" xr:uid="{00000000-0005-0000-0000-000014580000}"/>
    <cellStyle name="Normal 2 2 4 18 2 5" xfId="22549" xr:uid="{00000000-0005-0000-0000-000015580000}"/>
    <cellStyle name="Normal 2 2 4 18 2 6" xfId="22550" xr:uid="{00000000-0005-0000-0000-000016580000}"/>
    <cellStyle name="Normal 2 2 4 18 2 7" xfId="22551" xr:uid="{00000000-0005-0000-0000-000017580000}"/>
    <cellStyle name="Normal 2 2 4 18 2 8" xfId="22552" xr:uid="{00000000-0005-0000-0000-000018580000}"/>
    <cellStyle name="Normal 2 2 4 18 2 9" xfId="22553" xr:uid="{00000000-0005-0000-0000-000019580000}"/>
    <cellStyle name="Normal 2 2 4 18 3" xfId="22554" xr:uid="{00000000-0005-0000-0000-00001A580000}"/>
    <cellStyle name="Normal 2 2 4 18 3 10" xfId="22555" xr:uid="{00000000-0005-0000-0000-00001B580000}"/>
    <cellStyle name="Normal 2 2 4 18 3 2" xfId="22556" xr:uid="{00000000-0005-0000-0000-00001C580000}"/>
    <cellStyle name="Normal 2 2 4 18 3 3" xfId="22557" xr:uid="{00000000-0005-0000-0000-00001D580000}"/>
    <cellStyle name="Normal 2 2 4 18 3 4" xfId="22558" xr:uid="{00000000-0005-0000-0000-00001E580000}"/>
    <cellStyle name="Normal 2 2 4 18 3 5" xfId="22559" xr:uid="{00000000-0005-0000-0000-00001F580000}"/>
    <cellStyle name="Normal 2 2 4 18 3 6" xfId="22560" xr:uid="{00000000-0005-0000-0000-000020580000}"/>
    <cellStyle name="Normal 2 2 4 18 3 7" xfId="22561" xr:uid="{00000000-0005-0000-0000-000021580000}"/>
    <cellStyle name="Normal 2 2 4 18 3 8" xfId="22562" xr:uid="{00000000-0005-0000-0000-000022580000}"/>
    <cellStyle name="Normal 2 2 4 18 3 9" xfId="22563" xr:uid="{00000000-0005-0000-0000-000023580000}"/>
    <cellStyle name="Normal 2 2 4 18 4" xfId="22564" xr:uid="{00000000-0005-0000-0000-000024580000}"/>
    <cellStyle name="Normal 2 2 4 18 4 10" xfId="22565" xr:uid="{00000000-0005-0000-0000-000025580000}"/>
    <cellStyle name="Normal 2 2 4 18 4 2" xfId="22566" xr:uid="{00000000-0005-0000-0000-000026580000}"/>
    <cellStyle name="Normal 2 2 4 18 4 3" xfId="22567" xr:uid="{00000000-0005-0000-0000-000027580000}"/>
    <cellStyle name="Normal 2 2 4 18 4 4" xfId="22568" xr:uid="{00000000-0005-0000-0000-000028580000}"/>
    <cellStyle name="Normal 2 2 4 18 4 5" xfId="22569" xr:uid="{00000000-0005-0000-0000-000029580000}"/>
    <cellStyle name="Normal 2 2 4 18 4 6" xfId="22570" xr:uid="{00000000-0005-0000-0000-00002A580000}"/>
    <cellStyle name="Normal 2 2 4 18 4 7" xfId="22571" xr:uid="{00000000-0005-0000-0000-00002B580000}"/>
    <cellStyle name="Normal 2 2 4 18 4 8" xfId="22572" xr:uid="{00000000-0005-0000-0000-00002C580000}"/>
    <cellStyle name="Normal 2 2 4 18 4 9" xfId="22573" xr:uid="{00000000-0005-0000-0000-00002D580000}"/>
    <cellStyle name="Normal 2 2 4 18 5" xfId="22574" xr:uid="{00000000-0005-0000-0000-00002E580000}"/>
    <cellStyle name="Normal 2 2 4 18 5 10" xfId="22575" xr:uid="{00000000-0005-0000-0000-00002F580000}"/>
    <cellStyle name="Normal 2 2 4 18 5 2" xfId="22576" xr:uid="{00000000-0005-0000-0000-000030580000}"/>
    <cellStyle name="Normal 2 2 4 18 5 3" xfId="22577" xr:uid="{00000000-0005-0000-0000-000031580000}"/>
    <cellStyle name="Normal 2 2 4 18 5 4" xfId="22578" xr:uid="{00000000-0005-0000-0000-000032580000}"/>
    <cellStyle name="Normal 2 2 4 18 5 5" xfId="22579" xr:uid="{00000000-0005-0000-0000-000033580000}"/>
    <cellStyle name="Normal 2 2 4 18 5 6" xfId="22580" xr:uid="{00000000-0005-0000-0000-000034580000}"/>
    <cellStyle name="Normal 2 2 4 18 5 7" xfId="22581" xr:uid="{00000000-0005-0000-0000-000035580000}"/>
    <cellStyle name="Normal 2 2 4 18 5 8" xfId="22582" xr:uid="{00000000-0005-0000-0000-000036580000}"/>
    <cellStyle name="Normal 2 2 4 18 5 9" xfId="22583" xr:uid="{00000000-0005-0000-0000-000037580000}"/>
    <cellStyle name="Normal 2 2 4 18 6" xfId="22584" xr:uid="{00000000-0005-0000-0000-000038580000}"/>
    <cellStyle name="Normal 2 2 4 18 7" xfId="22585" xr:uid="{00000000-0005-0000-0000-000039580000}"/>
    <cellStyle name="Normal 2 2 4 18 8" xfId="22586" xr:uid="{00000000-0005-0000-0000-00003A580000}"/>
    <cellStyle name="Normal 2 2 4 18 9" xfId="22587" xr:uid="{00000000-0005-0000-0000-00003B580000}"/>
    <cellStyle name="Normal 2 2 4 19" xfId="22588" xr:uid="{00000000-0005-0000-0000-00003C580000}"/>
    <cellStyle name="Normal 2 2 4 19 10" xfId="22589" xr:uid="{00000000-0005-0000-0000-00003D580000}"/>
    <cellStyle name="Normal 2 2 4 19 11" xfId="22590" xr:uid="{00000000-0005-0000-0000-00003E580000}"/>
    <cellStyle name="Normal 2 2 4 19 12" xfId="22591" xr:uid="{00000000-0005-0000-0000-00003F580000}"/>
    <cellStyle name="Normal 2 2 4 19 13" xfId="22592" xr:uid="{00000000-0005-0000-0000-000040580000}"/>
    <cellStyle name="Normal 2 2 4 19 14" xfId="22593" xr:uid="{00000000-0005-0000-0000-000041580000}"/>
    <cellStyle name="Normal 2 2 4 19 2" xfId="22594" xr:uid="{00000000-0005-0000-0000-000042580000}"/>
    <cellStyle name="Normal 2 2 4 19 2 10" xfId="22595" xr:uid="{00000000-0005-0000-0000-000043580000}"/>
    <cellStyle name="Normal 2 2 4 19 2 2" xfId="22596" xr:uid="{00000000-0005-0000-0000-000044580000}"/>
    <cellStyle name="Normal 2 2 4 19 2 3" xfId="22597" xr:uid="{00000000-0005-0000-0000-000045580000}"/>
    <cellStyle name="Normal 2 2 4 19 2 4" xfId="22598" xr:uid="{00000000-0005-0000-0000-000046580000}"/>
    <cellStyle name="Normal 2 2 4 19 2 5" xfId="22599" xr:uid="{00000000-0005-0000-0000-000047580000}"/>
    <cellStyle name="Normal 2 2 4 19 2 6" xfId="22600" xr:uid="{00000000-0005-0000-0000-000048580000}"/>
    <cellStyle name="Normal 2 2 4 19 2 7" xfId="22601" xr:uid="{00000000-0005-0000-0000-000049580000}"/>
    <cellStyle name="Normal 2 2 4 19 2 8" xfId="22602" xr:uid="{00000000-0005-0000-0000-00004A580000}"/>
    <cellStyle name="Normal 2 2 4 19 2 9" xfId="22603" xr:uid="{00000000-0005-0000-0000-00004B580000}"/>
    <cellStyle name="Normal 2 2 4 19 3" xfId="22604" xr:uid="{00000000-0005-0000-0000-00004C580000}"/>
    <cellStyle name="Normal 2 2 4 19 3 10" xfId="22605" xr:uid="{00000000-0005-0000-0000-00004D580000}"/>
    <cellStyle name="Normal 2 2 4 19 3 2" xfId="22606" xr:uid="{00000000-0005-0000-0000-00004E580000}"/>
    <cellStyle name="Normal 2 2 4 19 3 3" xfId="22607" xr:uid="{00000000-0005-0000-0000-00004F580000}"/>
    <cellStyle name="Normal 2 2 4 19 3 4" xfId="22608" xr:uid="{00000000-0005-0000-0000-000050580000}"/>
    <cellStyle name="Normal 2 2 4 19 3 5" xfId="22609" xr:uid="{00000000-0005-0000-0000-000051580000}"/>
    <cellStyle name="Normal 2 2 4 19 3 6" xfId="22610" xr:uid="{00000000-0005-0000-0000-000052580000}"/>
    <cellStyle name="Normal 2 2 4 19 3 7" xfId="22611" xr:uid="{00000000-0005-0000-0000-000053580000}"/>
    <cellStyle name="Normal 2 2 4 19 3 8" xfId="22612" xr:uid="{00000000-0005-0000-0000-000054580000}"/>
    <cellStyle name="Normal 2 2 4 19 3 9" xfId="22613" xr:uid="{00000000-0005-0000-0000-000055580000}"/>
    <cellStyle name="Normal 2 2 4 19 4" xfId="22614" xr:uid="{00000000-0005-0000-0000-000056580000}"/>
    <cellStyle name="Normal 2 2 4 19 4 10" xfId="22615" xr:uid="{00000000-0005-0000-0000-000057580000}"/>
    <cellStyle name="Normal 2 2 4 19 4 2" xfId="22616" xr:uid="{00000000-0005-0000-0000-000058580000}"/>
    <cellStyle name="Normal 2 2 4 19 4 3" xfId="22617" xr:uid="{00000000-0005-0000-0000-000059580000}"/>
    <cellStyle name="Normal 2 2 4 19 4 4" xfId="22618" xr:uid="{00000000-0005-0000-0000-00005A580000}"/>
    <cellStyle name="Normal 2 2 4 19 4 5" xfId="22619" xr:uid="{00000000-0005-0000-0000-00005B580000}"/>
    <cellStyle name="Normal 2 2 4 19 4 6" xfId="22620" xr:uid="{00000000-0005-0000-0000-00005C580000}"/>
    <cellStyle name="Normal 2 2 4 19 4 7" xfId="22621" xr:uid="{00000000-0005-0000-0000-00005D580000}"/>
    <cellStyle name="Normal 2 2 4 19 4 8" xfId="22622" xr:uid="{00000000-0005-0000-0000-00005E580000}"/>
    <cellStyle name="Normal 2 2 4 19 4 9" xfId="22623" xr:uid="{00000000-0005-0000-0000-00005F580000}"/>
    <cellStyle name="Normal 2 2 4 19 5" xfId="22624" xr:uid="{00000000-0005-0000-0000-000060580000}"/>
    <cellStyle name="Normal 2 2 4 19 5 10" xfId="22625" xr:uid="{00000000-0005-0000-0000-000061580000}"/>
    <cellStyle name="Normal 2 2 4 19 5 2" xfId="22626" xr:uid="{00000000-0005-0000-0000-000062580000}"/>
    <cellStyle name="Normal 2 2 4 19 5 3" xfId="22627" xr:uid="{00000000-0005-0000-0000-000063580000}"/>
    <cellStyle name="Normal 2 2 4 19 5 4" xfId="22628" xr:uid="{00000000-0005-0000-0000-000064580000}"/>
    <cellStyle name="Normal 2 2 4 19 5 5" xfId="22629" xr:uid="{00000000-0005-0000-0000-000065580000}"/>
    <cellStyle name="Normal 2 2 4 19 5 6" xfId="22630" xr:uid="{00000000-0005-0000-0000-000066580000}"/>
    <cellStyle name="Normal 2 2 4 19 5 7" xfId="22631" xr:uid="{00000000-0005-0000-0000-000067580000}"/>
    <cellStyle name="Normal 2 2 4 19 5 8" xfId="22632" xr:uid="{00000000-0005-0000-0000-000068580000}"/>
    <cellStyle name="Normal 2 2 4 19 5 9" xfId="22633" xr:uid="{00000000-0005-0000-0000-000069580000}"/>
    <cellStyle name="Normal 2 2 4 19 6" xfId="22634" xr:uid="{00000000-0005-0000-0000-00006A580000}"/>
    <cellStyle name="Normal 2 2 4 19 7" xfId="22635" xr:uid="{00000000-0005-0000-0000-00006B580000}"/>
    <cellStyle name="Normal 2 2 4 19 8" xfId="22636" xr:uid="{00000000-0005-0000-0000-00006C580000}"/>
    <cellStyle name="Normal 2 2 4 19 9" xfId="22637" xr:uid="{00000000-0005-0000-0000-00006D580000}"/>
    <cellStyle name="Normal 2 2 4 2" xfId="22638" xr:uid="{00000000-0005-0000-0000-00006E580000}"/>
    <cellStyle name="Normal 2 2 4 2 10" xfId="22639" xr:uid="{00000000-0005-0000-0000-00006F580000}"/>
    <cellStyle name="Normal 2 2 4 2 11" xfId="22640" xr:uid="{00000000-0005-0000-0000-000070580000}"/>
    <cellStyle name="Normal 2 2 4 2 12" xfId="22641" xr:uid="{00000000-0005-0000-0000-000071580000}"/>
    <cellStyle name="Normal 2 2 4 2 13" xfId="22642" xr:uid="{00000000-0005-0000-0000-000072580000}"/>
    <cellStyle name="Normal 2 2 4 2 14" xfId="22643" xr:uid="{00000000-0005-0000-0000-000073580000}"/>
    <cellStyle name="Normal 2 2 4 2 15" xfId="22644" xr:uid="{00000000-0005-0000-0000-000074580000}"/>
    <cellStyle name="Normal 2 2 4 2 16" xfId="22645" xr:uid="{00000000-0005-0000-0000-000075580000}"/>
    <cellStyle name="Normal 2 2 4 2 17" xfId="22646" xr:uid="{00000000-0005-0000-0000-000076580000}"/>
    <cellStyle name="Normal 2 2 4 2 18" xfId="22647" xr:uid="{00000000-0005-0000-0000-000077580000}"/>
    <cellStyle name="Normal 2 2 4 2 19" xfId="22648" xr:uid="{00000000-0005-0000-0000-000078580000}"/>
    <cellStyle name="Normal 2 2 4 2 2" xfId="22649" xr:uid="{00000000-0005-0000-0000-000079580000}"/>
    <cellStyle name="Normal 2 2 4 2 2 10" xfId="22650" xr:uid="{00000000-0005-0000-0000-00007A580000}"/>
    <cellStyle name="Normal 2 2 4 2 2 10 10" xfId="22651" xr:uid="{00000000-0005-0000-0000-00007B580000}"/>
    <cellStyle name="Normal 2 2 4 2 2 10 11" xfId="22652" xr:uid="{00000000-0005-0000-0000-00007C580000}"/>
    <cellStyle name="Normal 2 2 4 2 2 10 12" xfId="22653" xr:uid="{00000000-0005-0000-0000-00007D580000}"/>
    <cellStyle name="Normal 2 2 4 2 2 10 13" xfId="22654" xr:uid="{00000000-0005-0000-0000-00007E580000}"/>
    <cellStyle name="Normal 2 2 4 2 2 10 14" xfId="22655" xr:uid="{00000000-0005-0000-0000-00007F580000}"/>
    <cellStyle name="Normal 2 2 4 2 2 10 2" xfId="22656" xr:uid="{00000000-0005-0000-0000-000080580000}"/>
    <cellStyle name="Normal 2 2 4 2 2 10 2 10" xfId="22657" xr:uid="{00000000-0005-0000-0000-000081580000}"/>
    <cellStyle name="Normal 2 2 4 2 2 10 2 2" xfId="22658" xr:uid="{00000000-0005-0000-0000-000082580000}"/>
    <cellStyle name="Normal 2 2 4 2 2 10 2 3" xfId="22659" xr:uid="{00000000-0005-0000-0000-000083580000}"/>
    <cellStyle name="Normal 2 2 4 2 2 10 2 4" xfId="22660" xr:uid="{00000000-0005-0000-0000-000084580000}"/>
    <cellStyle name="Normal 2 2 4 2 2 10 2 5" xfId="22661" xr:uid="{00000000-0005-0000-0000-000085580000}"/>
    <cellStyle name="Normal 2 2 4 2 2 10 2 6" xfId="22662" xr:uid="{00000000-0005-0000-0000-000086580000}"/>
    <cellStyle name="Normal 2 2 4 2 2 10 2 7" xfId="22663" xr:uid="{00000000-0005-0000-0000-000087580000}"/>
    <cellStyle name="Normal 2 2 4 2 2 10 2 8" xfId="22664" xr:uid="{00000000-0005-0000-0000-000088580000}"/>
    <cellStyle name="Normal 2 2 4 2 2 10 2 9" xfId="22665" xr:uid="{00000000-0005-0000-0000-000089580000}"/>
    <cellStyle name="Normal 2 2 4 2 2 10 3" xfId="22666" xr:uid="{00000000-0005-0000-0000-00008A580000}"/>
    <cellStyle name="Normal 2 2 4 2 2 10 3 10" xfId="22667" xr:uid="{00000000-0005-0000-0000-00008B580000}"/>
    <cellStyle name="Normal 2 2 4 2 2 10 3 2" xfId="22668" xr:uid="{00000000-0005-0000-0000-00008C580000}"/>
    <cellStyle name="Normal 2 2 4 2 2 10 3 3" xfId="22669" xr:uid="{00000000-0005-0000-0000-00008D580000}"/>
    <cellStyle name="Normal 2 2 4 2 2 10 3 4" xfId="22670" xr:uid="{00000000-0005-0000-0000-00008E580000}"/>
    <cellStyle name="Normal 2 2 4 2 2 10 3 5" xfId="22671" xr:uid="{00000000-0005-0000-0000-00008F580000}"/>
    <cellStyle name="Normal 2 2 4 2 2 10 3 6" xfId="22672" xr:uid="{00000000-0005-0000-0000-000090580000}"/>
    <cellStyle name="Normal 2 2 4 2 2 10 3 7" xfId="22673" xr:uid="{00000000-0005-0000-0000-000091580000}"/>
    <cellStyle name="Normal 2 2 4 2 2 10 3 8" xfId="22674" xr:uid="{00000000-0005-0000-0000-000092580000}"/>
    <cellStyle name="Normal 2 2 4 2 2 10 3 9" xfId="22675" xr:uid="{00000000-0005-0000-0000-000093580000}"/>
    <cellStyle name="Normal 2 2 4 2 2 10 4" xfId="22676" xr:uid="{00000000-0005-0000-0000-000094580000}"/>
    <cellStyle name="Normal 2 2 4 2 2 10 4 10" xfId="22677" xr:uid="{00000000-0005-0000-0000-000095580000}"/>
    <cellStyle name="Normal 2 2 4 2 2 10 4 2" xfId="22678" xr:uid="{00000000-0005-0000-0000-000096580000}"/>
    <cellStyle name="Normal 2 2 4 2 2 10 4 3" xfId="22679" xr:uid="{00000000-0005-0000-0000-000097580000}"/>
    <cellStyle name="Normal 2 2 4 2 2 10 4 4" xfId="22680" xr:uid="{00000000-0005-0000-0000-000098580000}"/>
    <cellStyle name="Normal 2 2 4 2 2 10 4 5" xfId="22681" xr:uid="{00000000-0005-0000-0000-000099580000}"/>
    <cellStyle name="Normal 2 2 4 2 2 10 4 6" xfId="22682" xr:uid="{00000000-0005-0000-0000-00009A580000}"/>
    <cellStyle name="Normal 2 2 4 2 2 10 4 7" xfId="22683" xr:uid="{00000000-0005-0000-0000-00009B580000}"/>
    <cellStyle name="Normal 2 2 4 2 2 10 4 8" xfId="22684" xr:uid="{00000000-0005-0000-0000-00009C580000}"/>
    <cellStyle name="Normal 2 2 4 2 2 10 4 9" xfId="22685" xr:uid="{00000000-0005-0000-0000-00009D580000}"/>
    <cellStyle name="Normal 2 2 4 2 2 10 5" xfId="22686" xr:uid="{00000000-0005-0000-0000-00009E580000}"/>
    <cellStyle name="Normal 2 2 4 2 2 10 5 10" xfId="22687" xr:uid="{00000000-0005-0000-0000-00009F580000}"/>
    <cellStyle name="Normal 2 2 4 2 2 10 5 2" xfId="22688" xr:uid="{00000000-0005-0000-0000-0000A0580000}"/>
    <cellStyle name="Normal 2 2 4 2 2 10 5 3" xfId="22689" xr:uid="{00000000-0005-0000-0000-0000A1580000}"/>
    <cellStyle name="Normal 2 2 4 2 2 10 5 4" xfId="22690" xr:uid="{00000000-0005-0000-0000-0000A2580000}"/>
    <cellStyle name="Normal 2 2 4 2 2 10 5 5" xfId="22691" xr:uid="{00000000-0005-0000-0000-0000A3580000}"/>
    <cellStyle name="Normal 2 2 4 2 2 10 5 6" xfId="22692" xr:uid="{00000000-0005-0000-0000-0000A4580000}"/>
    <cellStyle name="Normal 2 2 4 2 2 10 5 7" xfId="22693" xr:uid="{00000000-0005-0000-0000-0000A5580000}"/>
    <cellStyle name="Normal 2 2 4 2 2 10 5 8" xfId="22694" xr:uid="{00000000-0005-0000-0000-0000A6580000}"/>
    <cellStyle name="Normal 2 2 4 2 2 10 5 9" xfId="22695" xr:uid="{00000000-0005-0000-0000-0000A7580000}"/>
    <cellStyle name="Normal 2 2 4 2 2 10 6" xfId="22696" xr:uid="{00000000-0005-0000-0000-0000A8580000}"/>
    <cellStyle name="Normal 2 2 4 2 2 10 7" xfId="22697" xr:uid="{00000000-0005-0000-0000-0000A9580000}"/>
    <cellStyle name="Normal 2 2 4 2 2 10 8" xfId="22698" xr:uid="{00000000-0005-0000-0000-0000AA580000}"/>
    <cellStyle name="Normal 2 2 4 2 2 10 9" xfId="22699" xr:uid="{00000000-0005-0000-0000-0000AB580000}"/>
    <cellStyle name="Normal 2 2 4 2 2 11" xfId="22700" xr:uid="{00000000-0005-0000-0000-0000AC580000}"/>
    <cellStyle name="Normal 2 2 4 2 2 11 10" xfId="22701" xr:uid="{00000000-0005-0000-0000-0000AD580000}"/>
    <cellStyle name="Normal 2 2 4 2 2 11 11" xfId="22702" xr:uid="{00000000-0005-0000-0000-0000AE580000}"/>
    <cellStyle name="Normal 2 2 4 2 2 11 12" xfId="22703" xr:uid="{00000000-0005-0000-0000-0000AF580000}"/>
    <cellStyle name="Normal 2 2 4 2 2 11 13" xfId="22704" xr:uid="{00000000-0005-0000-0000-0000B0580000}"/>
    <cellStyle name="Normal 2 2 4 2 2 11 14" xfId="22705" xr:uid="{00000000-0005-0000-0000-0000B1580000}"/>
    <cellStyle name="Normal 2 2 4 2 2 11 2" xfId="22706" xr:uid="{00000000-0005-0000-0000-0000B2580000}"/>
    <cellStyle name="Normal 2 2 4 2 2 11 2 10" xfId="22707" xr:uid="{00000000-0005-0000-0000-0000B3580000}"/>
    <cellStyle name="Normal 2 2 4 2 2 11 2 2" xfId="22708" xr:uid="{00000000-0005-0000-0000-0000B4580000}"/>
    <cellStyle name="Normal 2 2 4 2 2 11 2 3" xfId="22709" xr:uid="{00000000-0005-0000-0000-0000B5580000}"/>
    <cellStyle name="Normal 2 2 4 2 2 11 2 4" xfId="22710" xr:uid="{00000000-0005-0000-0000-0000B6580000}"/>
    <cellStyle name="Normal 2 2 4 2 2 11 2 5" xfId="22711" xr:uid="{00000000-0005-0000-0000-0000B7580000}"/>
    <cellStyle name="Normal 2 2 4 2 2 11 2 6" xfId="22712" xr:uid="{00000000-0005-0000-0000-0000B8580000}"/>
    <cellStyle name="Normal 2 2 4 2 2 11 2 7" xfId="22713" xr:uid="{00000000-0005-0000-0000-0000B9580000}"/>
    <cellStyle name="Normal 2 2 4 2 2 11 2 8" xfId="22714" xr:uid="{00000000-0005-0000-0000-0000BA580000}"/>
    <cellStyle name="Normal 2 2 4 2 2 11 2 9" xfId="22715" xr:uid="{00000000-0005-0000-0000-0000BB580000}"/>
    <cellStyle name="Normal 2 2 4 2 2 11 3" xfId="22716" xr:uid="{00000000-0005-0000-0000-0000BC580000}"/>
    <cellStyle name="Normal 2 2 4 2 2 11 3 10" xfId="22717" xr:uid="{00000000-0005-0000-0000-0000BD580000}"/>
    <cellStyle name="Normal 2 2 4 2 2 11 3 2" xfId="22718" xr:uid="{00000000-0005-0000-0000-0000BE580000}"/>
    <cellStyle name="Normal 2 2 4 2 2 11 3 3" xfId="22719" xr:uid="{00000000-0005-0000-0000-0000BF580000}"/>
    <cellStyle name="Normal 2 2 4 2 2 11 3 4" xfId="22720" xr:uid="{00000000-0005-0000-0000-0000C0580000}"/>
    <cellStyle name="Normal 2 2 4 2 2 11 3 5" xfId="22721" xr:uid="{00000000-0005-0000-0000-0000C1580000}"/>
    <cellStyle name="Normal 2 2 4 2 2 11 3 6" xfId="22722" xr:uid="{00000000-0005-0000-0000-0000C2580000}"/>
    <cellStyle name="Normal 2 2 4 2 2 11 3 7" xfId="22723" xr:uid="{00000000-0005-0000-0000-0000C3580000}"/>
    <cellStyle name="Normal 2 2 4 2 2 11 3 8" xfId="22724" xr:uid="{00000000-0005-0000-0000-0000C4580000}"/>
    <cellStyle name="Normal 2 2 4 2 2 11 3 9" xfId="22725" xr:uid="{00000000-0005-0000-0000-0000C5580000}"/>
    <cellStyle name="Normal 2 2 4 2 2 11 4" xfId="22726" xr:uid="{00000000-0005-0000-0000-0000C6580000}"/>
    <cellStyle name="Normal 2 2 4 2 2 11 4 10" xfId="22727" xr:uid="{00000000-0005-0000-0000-0000C7580000}"/>
    <cellStyle name="Normal 2 2 4 2 2 11 4 2" xfId="22728" xr:uid="{00000000-0005-0000-0000-0000C8580000}"/>
    <cellStyle name="Normal 2 2 4 2 2 11 4 3" xfId="22729" xr:uid="{00000000-0005-0000-0000-0000C9580000}"/>
    <cellStyle name="Normal 2 2 4 2 2 11 4 4" xfId="22730" xr:uid="{00000000-0005-0000-0000-0000CA580000}"/>
    <cellStyle name="Normal 2 2 4 2 2 11 4 5" xfId="22731" xr:uid="{00000000-0005-0000-0000-0000CB580000}"/>
    <cellStyle name="Normal 2 2 4 2 2 11 4 6" xfId="22732" xr:uid="{00000000-0005-0000-0000-0000CC580000}"/>
    <cellStyle name="Normal 2 2 4 2 2 11 4 7" xfId="22733" xr:uid="{00000000-0005-0000-0000-0000CD580000}"/>
    <cellStyle name="Normal 2 2 4 2 2 11 4 8" xfId="22734" xr:uid="{00000000-0005-0000-0000-0000CE580000}"/>
    <cellStyle name="Normal 2 2 4 2 2 11 4 9" xfId="22735" xr:uid="{00000000-0005-0000-0000-0000CF580000}"/>
    <cellStyle name="Normal 2 2 4 2 2 11 5" xfId="22736" xr:uid="{00000000-0005-0000-0000-0000D0580000}"/>
    <cellStyle name="Normal 2 2 4 2 2 11 5 10" xfId="22737" xr:uid="{00000000-0005-0000-0000-0000D1580000}"/>
    <cellStyle name="Normal 2 2 4 2 2 11 5 2" xfId="22738" xr:uid="{00000000-0005-0000-0000-0000D2580000}"/>
    <cellStyle name="Normal 2 2 4 2 2 11 5 3" xfId="22739" xr:uid="{00000000-0005-0000-0000-0000D3580000}"/>
    <cellStyle name="Normal 2 2 4 2 2 11 5 4" xfId="22740" xr:uid="{00000000-0005-0000-0000-0000D4580000}"/>
    <cellStyle name="Normal 2 2 4 2 2 11 5 5" xfId="22741" xr:uid="{00000000-0005-0000-0000-0000D5580000}"/>
    <cellStyle name="Normal 2 2 4 2 2 11 5 6" xfId="22742" xr:uid="{00000000-0005-0000-0000-0000D6580000}"/>
    <cellStyle name="Normal 2 2 4 2 2 11 5 7" xfId="22743" xr:uid="{00000000-0005-0000-0000-0000D7580000}"/>
    <cellStyle name="Normal 2 2 4 2 2 11 5 8" xfId="22744" xr:uid="{00000000-0005-0000-0000-0000D8580000}"/>
    <cellStyle name="Normal 2 2 4 2 2 11 5 9" xfId="22745" xr:uid="{00000000-0005-0000-0000-0000D9580000}"/>
    <cellStyle name="Normal 2 2 4 2 2 11 6" xfId="22746" xr:uid="{00000000-0005-0000-0000-0000DA580000}"/>
    <cellStyle name="Normal 2 2 4 2 2 11 7" xfId="22747" xr:uid="{00000000-0005-0000-0000-0000DB580000}"/>
    <cellStyle name="Normal 2 2 4 2 2 11 8" xfId="22748" xr:uid="{00000000-0005-0000-0000-0000DC580000}"/>
    <cellStyle name="Normal 2 2 4 2 2 11 9" xfId="22749" xr:uid="{00000000-0005-0000-0000-0000DD580000}"/>
    <cellStyle name="Normal 2 2 4 2 2 12" xfId="22750" xr:uid="{00000000-0005-0000-0000-0000DE580000}"/>
    <cellStyle name="Normal 2 2 4 2 2 12 10" xfId="22751" xr:uid="{00000000-0005-0000-0000-0000DF580000}"/>
    <cellStyle name="Normal 2 2 4 2 2 12 11" xfId="22752" xr:uid="{00000000-0005-0000-0000-0000E0580000}"/>
    <cellStyle name="Normal 2 2 4 2 2 12 12" xfId="22753" xr:uid="{00000000-0005-0000-0000-0000E1580000}"/>
    <cellStyle name="Normal 2 2 4 2 2 12 13" xfId="22754" xr:uid="{00000000-0005-0000-0000-0000E2580000}"/>
    <cellStyle name="Normal 2 2 4 2 2 12 14" xfId="22755" xr:uid="{00000000-0005-0000-0000-0000E3580000}"/>
    <cellStyle name="Normal 2 2 4 2 2 12 2" xfId="22756" xr:uid="{00000000-0005-0000-0000-0000E4580000}"/>
    <cellStyle name="Normal 2 2 4 2 2 12 2 10" xfId="22757" xr:uid="{00000000-0005-0000-0000-0000E5580000}"/>
    <cellStyle name="Normal 2 2 4 2 2 12 2 2" xfId="22758" xr:uid="{00000000-0005-0000-0000-0000E6580000}"/>
    <cellStyle name="Normal 2 2 4 2 2 12 2 3" xfId="22759" xr:uid="{00000000-0005-0000-0000-0000E7580000}"/>
    <cellStyle name="Normal 2 2 4 2 2 12 2 4" xfId="22760" xr:uid="{00000000-0005-0000-0000-0000E8580000}"/>
    <cellStyle name="Normal 2 2 4 2 2 12 2 5" xfId="22761" xr:uid="{00000000-0005-0000-0000-0000E9580000}"/>
    <cellStyle name="Normal 2 2 4 2 2 12 2 6" xfId="22762" xr:uid="{00000000-0005-0000-0000-0000EA580000}"/>
    <cellStyle name="Normal 2 2 4 2 2 12 2 7" xfId="22763" xr:uid="{00000000-0005-0000-0000-0000EB580000}"/>
    <cellStyle name="Normal 2 2 4 2 2 12 2 8" xfId="22764" xr:uid="{00000000-0005-0000-0000-0000EC580000}"/>
    <cellStyle name="Normal 2 2 4 2 2 12 2 9" xfId="22765" xr:uid="{00000000-0005-0000-0000-0000ED580000}"/>
    <cellStyle name="Normal 2 2 4 2 2 12 3" xfId="22766" xr:uid="{00000000-0005-0000-0000-0000EE580000}"/>
    <cellStyle name="Normal 2 2 4 2 2 12 3 10" xfId="22767" xr:uid="{00000000-0005-0000-0000-0000EF580000}"/>
    <cellStyle name="Normal 2 2 4 2 2 12 3 2" xfId="22768" xr:uid="{00000000-0005-0000-0000-0000F0580000}"/>
    <cellStyle name="Normal 2 2 4 2 2 12 3 3" xfId="22769" xr:uid="{00000000-0005-0000-0000-0000F1580000}"/>
    <cellStyle name="Normal 2 2 4 2 2 12 3 4" xfId="22770" xr:uid="{00000000-0005-0000-0000-0000F2580000}"/>
    <cellStyle name="Normal 2 2 4 2 2 12 3 5" xfId="22771" xr:uid="{00000000-0005-0000-0000-0000F3580000}"/>
    <cellStyle name="Normal 2 2 4 2 2 12 3 6" xfId="22772" xr:uid="{00000000-0005-0000-0000-0000F4580000}"/>
    <cellStyle name="Normal 2 2 4 2 2 12 3 7" xfId="22773" xr:uid="{00000000-0005-0000-0000-0000F5580000}"/>
    <cellStyle name="Normal 2 2 4 2 2 12 3 8" xfId="22774" xr:uid="{00000000-0005-0000-0000-0000F6580000}"/>
    <cellStyle name="Normal 2 2 4 2 2 12 3 9" xfId="22775" xr:uid="{00000000-0005-0000-0000-0000F7580000}"/>
    <cellStyle name="Normal 2 2 4 2 2 12 4" xfId="22776" xr:uid="{00000000-0005-0000-0000-0000F8580000}"/>
    <cellStyle name="Normal 2 2 4 2 2 12 4 10" xfId="22777" xr:uid="{00000000-0005-0000-0000-0000F9580000}"/>
    <cellStyle name="Normal 2 2 4 2 2 12 4 2" xfId="22778" xr:uid="{00000000-0005-0000-0000-0000FA580000}"/>
    <cellStyle name="Normal 2 2 4 2 2 12 4 3" xfId="22779" xr:uid="{00000000-0005-0000-0000-0000FB580000}"/>
    <cellStyle name="Normal 2 2 4 2 2 12 4 4" xfId="22780" xr:uid="{00000000-0005-0000-0000-0000FC580000}"/>
    <cellStyle name="Normal 2 2 4 2 2 12 4 5" xfId="22781" xr:uid="{00000000-0005-0000-0000-0000FD580000}"/>
    <cellStyle name="Normal 2 2 4 2 2 12 4 6" xfId="22782" xr:uid="{00000000-0005-0000-0000-0000FE580000}"/>
    <cellStyle name="Normal 2 2 4 2 2 12 4 7" xfId="22783" xr:uid="{00000000-0005-0000-0000-0000FF580000}"/>
    <cellStyle name="Normal 2 2 4 2 2 12 4 8" xfId="22784" xr:uid="{00000000-0005-0000-0000-000000590000}"/>
    <cellStyle name="Normal 2 2 4 2 2 12 4 9" xfId="22785" xr:uid="{00000000-0005-0000-0000-000001590000}"/>
    <cellStyle name="Normal 2 2 4 2 2 12 5" xfId="22786" xr:uid="{00000000-0005-0000-0000-000002590000}"/>
    <cellStyle name="Normal 2 2 4 2 2 12 5 10" xfId="22787" xr:uid="{00000000-0005-0000-0000-000003590000}"/>
    <cellStyle name="Normal 2 2 4 2 2 12 5 2" xfId="22788" xr:uid="{00000000-0005-0000-0000-000004590000}"/>
    <cellStyle name="Normal 2 2 4 2 2 12 5 3" xfId="22789" xr:uid="{00000000-0005-0000-0000-000005590000}"/>
    <cellStyle name="Normal 2 2 4 2 2 12 5 4" xfId="22790" xr:uid="{00000000-0005-0000-0000-000006590000}"/>
    <cellStyle name="Normal 2 2 4 2 2 12 5 5" xfId="22791" xr:uid="{00000000-0005-0000-0000-000007590000}"/>
    <cellStyle name="Normal 2 2 4 2 2 12 5 6" xfId="22792" xr:uid="{00000000-0005-0000-0000-000008590000}"/>
    <cellStyle name="Normal 2 2 4 2 2 12 5 7" xfId="22793" xr:uid="{00000000-0005-0000-0000-000009590000}"/>
    <cellStyle name="Normal 2 2 4 2 2 12 5 8" xfId="22794" xr:uid="{00000000-0005-0000-0000-00000A590000}"/>
    <cellStyle name="Normal 2 2 4 2 2 12 5 9" xfId="22795" xr:uid="{00000000-0005-0000-0000-00000B590000}"/>
    <cellStyle name="Normal 2 2 4 2 2 12 6" xfId="22796" xr:uid="{00000000-0005-0000-0000-00000C590000}"/>
    <cellStyle name="Normal 2 2 4 2 2 12 7" xfId="22797" xr:uid="{00000000-0005-0000-0000-00000D590000}"/>
    <cellStyle name="Normal 2 2 4 2 2 12 8" xfId="22798" xr:uid="{00000000-0005-0000-0000-00000E590000}"/>
    <cellStyle name="Normal 2 2 4 2 2 12 9" xfId="22799" xr:uid="{00000000-0005-0000-0000-00000F590000}"/>
    <cellStyle name="Normal 2 2 4 2 2 13" xfId="22800" xr:uid="{00000000-0005-0000-0000-000010590000}"/>
    <cellStyle name="Normal 2 2 4 2 2 13 10" xfId="22801" xr:uid="{00000000-0005-0000-0000-000011590000}"/>
    <cellStyle name="Normal 2 2 4 2 2 13 11" xfId="22802" xr:uid="{00000000-0005-0000-0000-000012590000}"/>
    <cellStyle name="Normal 2 2 4 2 2 13 12" xfId="22803" xr:uid="{00000000-0005-0000-0000-000013590000}"/>
    <cellStyle name="Normal 2 2 4 2 2 13 13" xfId="22804" xr:uid="{00000000-0005-0000-0000-000014590000}"/>
    <cellStyle name="Normal 2 2 4 2 2 13 14" xfId="22805" xr:uid="{00000000-0005-0000-0000-000015590000}"/>
    <cellStyle name="Normal 2 2 4 2 2 13 2" xfId="22806" xr:uid="{00000000-0005-0000-0000-000016590000}"/>
    <cellStyle name="Normal 2 2 4 2 2 13 2 10" xfId="22807" xr:uid="{00000000-0005-0000-0000-000017590000}"/>
    <cellStyle name="Normal 2 2 4 2 2 13 2 2" xfId="22808" xr:uid="{00000000-0005-0000-0000-000018590000}"/>
    <cellStyle name="Normal 2 2 4 2 2 13 2 3" xfId="22809" xr:uid="{00000000-0005-0000-0000-000019590000}"/>
    <cellStyle name="Normal 2 2 4 2 2 13 2 4" xfId="22810" xr:uid="{00000000-0005-0000-0000-00001A590000}"/>
    <cellStyle name="Normal 2 2 4 2 2 13 2 5" xfId="22811" xr:uid="{00000000-0005-0000-0000-00001B590000}"/>
    <cellStyle name="Normal 2 2 4 2 2 13 2 6" xfId="22812" xr:uid="{00000000-0005-0000-0000-00001C590000}"/>
    <cellStyle name="Normal 2 2 4 2 2 13 2 7" xfId="22813" xr:uid="{00000000-0005-0000-0000-00001D590000}"/>
    <cellStyle name="Normal 2 2 4 2 2 13 2 8" xfId="22814" xr:uid="{00000000-0005-0000-0000-00001E590000}"/>
    <cellStyle name="Normal 2 2 4 2 2 13 2 9" xfId="22815" xr:uid="{00000000-0005-0000-0000-00001F590000}"/>
    <cellStyle name="Normal 2 2 4 2 2 13 3" xfId="22816" xr:uid="{00000000-0005-0000-0000-000020590000}"/>
    <cellStyle name="Normal 2 2 4 2 2 13 3 10" xfId="22817" xr:uid="{00000000-0005-0000-0000-000021590000}"/>
    <cellStyle name="Normal 2 2 4 2 2 13 3 2" xfId="22818" xr:uid="{00000000-0005-0000-0000-000022590000}"/>
    <cellStyle name="Normal 2 2 4 2 2 13 3 3" xfId="22819" xr:uid="{00000000-0005-0000-0000-000023590000}"/>
    <cellStyle name="Normal 2 2 4 2 2 13 3 4" xfId="22820" xr:uid="{00000000-0005-0000-0000-000024590000}"/>
    <cellStyle name="Normal 2 2 4 2 2 13 3 5" xfId="22821" xr:uid="{00000000-0005-0000-0000-000025590000}"/>
    <cellStyle name="Normal 2 2 4 2 2 13 3 6" xfId="22822" xr:uid="{00000000-0005-0000-0000-000026590000}"/>
    <cellStyle name="Normal 2 2 4 2 2 13 3 7" xfId="22823" xr:uid="{00000000-0005-0000-0000-000027590000}"/>
    <cellStyle name="Normal 2 2 4 2 2 13 3 8" xfId="22824" xr:uid="{00000000-0005-0000-0000-000028590000}"/>
    <cellStyle name="Normal 2 2 4 2 2 13 3 9" xfId="22825" xr:uid="{00000000-0005-0000-0000-000029590000}"/>
    <cellStyle name="Normal 2 2 4 2 2 13 4" xfId="22826" xr:uid="{00000000-0005-0000-0000-00002A590000}"/>
    <cellStyle name="Normal 2 2 4 2 2 13 4 10" xfId="22827" xr:uid="{00000000-0005-0000-0000-00002B590000}"/>
    <cellStyle name="Normal 2 2 4 2 2 13 4 2" xfId="22828" xr:uid="{00000000-0005-0000-0000-00002C590000}"/>
    <cellStyle name="Normal 2 2 4 2 2 13 4 3" xfId="22829" xr:uid="{00000000-0005-0000-0000-00002D590000}"/>
    <cellStyle name="Normal 2 2 4 2 2 13 4 4" xfId="22830" xr:uid="{00000000-0005-0000-0000-00002E590000}"/>
    <cellStyle name="Normal 2 2 4 2 2 13 4 5" xfId="22831" xr:uid="{00000000-0005-0000-0000-00002F590000}"/>
    <cellStyle name="Normal 2 2 4 2 2 13 4 6" xfId="22832" xr:uid="{00000000-0005-0000-0000-000030590000}"/>
    <cellStyle name="Normal 2 2 4 2 2 13 4 7" xfId="22833" xr:uid="{00000000-0005-0000-0000-000031590000}"/>
    <cellStyle name="Normal 2 2 4 2 2 13 4 8" xfId="22834" xr:uid="{00000000-0005-0000-0000-000032590000}"/>
    <cellStyle name="Normal 2 2 4 2 2 13 4 9" xfId="22835" xr:uid="{00000000-0005-0000-0000-000033590000}"/>
    <cellStyle name="Normal 2 2 4 2 2 13 5" xfId="22836" xr:uid="{00000000-0005-0000-0000-000034590000}"/>
    <cellStyle name="Normal 2 2 4 2 2 13 5 10" xfId="22837" xr:uid="{00000000-0005-0000-0000-000035590000}"/>
    <cellStyle name="Normal 2 2 4 2 2 13 5 2" xfId="22838" xr:uid="{00000000-0005-0000-0000-000036590000}"/>
    <cellStyle name="Normal 2 2 4 2 2 13 5 3" xfId="22839" xr:uid="{00000000-0005-0000-0000-000037590000}"/>
    <cellStyle name="Normal 2 2 4 2 2 13 5 4" xfId="22840" xr:uid="{00000000-0005-0000-0000-000038590000}"/>
    <cellStyle name="Normal 2 2 4 2 2 13 5 5" xfId="22841" xr:uid="{00000000-0005-0000-0000-000039590000}"/>
    <cellStyle name="Normal 2 2 4 2 2 13 5 6" xfId="22842" xr:uid="{00000000-0005-0000-0000-00003A590000}"/>
    <cellStyle name="Normal 2 2 4 2 2 13 5 7" xfId="22843" xr:uid="{00000000-0005-0000-0000-00003B590000}"/>
    <cellStyle name="Normal 2 2 4 2 2 13 5 8" xfId="22844" xr:uid="{00000000-0005-0000-0000-00003C590000}"/>
    <cellStyle name="Normal 2 2 4 2 2 13 5 9" xfId="22845" xr:uid="{00000000-0005-0000-0000-00003D590000}"/>
    <cellStyle name="Normal 2 2 4 2 2 13 6" xfId="22846" xr:uid="{00000000-0005-0000-0000-00003E590000}"/>
    <cellStyle name="Normal 2 2 4 2 2 13 7" xfId="22847" xr:uid="{00000000-0005-0000-0000-00003F590000}"/>
    <cellStyle name="Normal 2 2 4 2 2 13 8" xfId="22848" xr:uid="{00000000-0005-0000-0000-000040590000}"/>
    <cellStyle name="Normal 2 2 4 2 2 13 9" xfId="22849" xr:uid="{00000000-0005-0000-0000-000041590000}"/>
    <cellStyle name="Normal 2 2 4 2 2 14" xfId="22850" xr:uid="{00000000-0005-0000-0000-000042590000}"/>
    <cellStyle name="Normal 2 2 4 2 2 14 10" xfId="22851" xr:uid="{00000000-0005-0000-0000-000043590000}"/>
    <cellStyle name="Normal 2 2 4 2 2 14 11" xfId="22852" xr:uid="{00000000-0005-0000-0000-000044590000}"/>
    <cellStyle name="Normal 2 2 4 2 2 14 12" xfId="22853" xr:uid="{00000000-0005-0000-0000-000045590000}"/>
    <cellStyle name="Normal 2 2 4 2 2 14 13" xfId="22854" xr:uid="{00000000-0005-0000-0000-000046590000}"/>
    <cellStyle name="Normal 2 2 4 2 2 14 14" xfId="22855" xr:uid="{00000000-0005-0000-0000-000047590000}"/>
    <cellStyle name="Normal 2 2 4 2 2 14 2" xfId="22856" xr:uid="{00000000-0005-0000-0000-000048590000}"/>
    <cellStyle name="Normal 2 2 4 2 2 14 2 10" xfId="22857" xr:uid="{00000000-0005-0000-0000-000049590000}"/>
    <cellStyle name="Normal 2 2 4 2 2 14 2 2" xfId="22858" xr:uid="{00000000-0005-0000-0000-00004A590000}"/>
    <cellStyle name="Normal 2 2 4 2 2 14 2 3" xfId="22859" xr:uid="{00000000-0005-0000-0000-00004B590000}"/>
    <cellStyle name="Normal 2 2 4 2 2 14 2 4" xfId="22860" xr:uid="{00000000-0005-0000-0000-00004C590000}"/>
    <cellStyle name="Normal 2 2 4 2 2 14 2 5" xfId="22861" xr:uid="{00000000-0005-0000-0000-00004D590000}"/>
    <cellStyle name="Normal 2 2 4 2 2 14 2 6" xfId="22862" xr:uid="{00000000-0005-0000-0000-00004E590000}"/>
    <cellStyle name="Normal 2 2 4 2 2 14 2 7" xfId="22863" xr:uid="{00000000-0005-0000-0000-00004F590000}"/>
    <cellStyle name="Normal 2 2 4 2 2 14 2 8" xfId="22864" xr:uid="{00000000-0005-0000-0000-000050590000}"/>
    <cellStyle name="Normal 2 2 4 2 2 14 2 9" xfId="22865" xr:uid="{00000000-0005-0000-0000-000051590000}"/>
    <cellStyle name="Normal 2 2 4 2 2 14 3" xfId="22866" xr:uid="{00000000-0005-0000-0000-000052590000}"/>
    <cellStyle name="Normal 2 2 4 2 2 14 3 10" xfId="22867" xr:uid="{00000000-0005-0000-0000-000053590000}"/>
    <cellStyle name="Normal 2 2 4 2 2 14 3 2" xfId="22868" xr:uid="{00000000-0005-0000-0000-000054590000}"/>
    <cellStyle name="Normal 2 2 4 2 2 14 3 3" xfId="22869" xr:uid="{00000000-0005-0000-0000-000055590000}"/>
    <cellStyle name="Normal 2 2 4 2 2 14 3 4" xfId="22870" xr:uid="{00000000-0005-0000-0000-000056590000}"/>
    <cellStyle name="Normal 2 2 4 2 2 14 3 5" xfId="22871" xr:uid="{00000000-0005-0000-0000-000057590000}"/>
    <cellStyle name="Normal 2 2 4 2 2 14 3 6" xfId="22872" xr:uid="{00000000-0005-0000-0000-000058590000}"/>
    <cellStyle name="Normal 2 2 4 2 2 14 3 7" xfId="22873" xr:uid="{00000000-0005-0000-0000-000059590000}"/>
    <cellStyle name="Normal 2 2 4 2 2 14 3 8" xfId="22874" xr:uid="{00000000-0005-0000-0000-00005A590000}"/>
    <cellStyle name="Normal 2 2 4 2 2 14 3 9" xfId="22875" xr:uid="{00000000-0005-0000-0000-00005B590000}"/>
    <cellStyle name="Normal 2 2 4 2 2 14 4" xfId="22876" xr:uid="{00000000-0005-0000-0000-00005C590000}"/>
    <cellStyle name="Normal 2 2 4 2 2 14 4 10" xfId="22877" xr:uid="{00000000-0005-0000-0000-00005D590000}"/>
    <cellStyle name="Normal 2 2 4 2 2 14 4 2" xfId="22878" xr:uid="{00000000-0005-0000-0000-00005E590000}"/>
    <cellStyle name="Normal 2 2 4 2 2 14 4 3" xfId="22879" xr:uid="{00000000-0005-0000-0000-00005F590000}"/>
    <cellStyle name="Normal 2 2 4 2 2 14 4 4" xfId="22880" xr:uid="{00000000-0005-0000-0000-000060590000}"/>
    <cellStyle name="Normal 2 2 4 2 2 14 4 5" xfId="22881" xr:uid="{00000000-0005-0000-0000-000061590000}"/>
    <cellStyle name="Normal 2 2 4 2 2 14 4 6" xfId="22882" xr:uid="{00000000-0005-0000-0000-000062590000}"/>
    <cellStyle name="Normal 2 2 4 2 2 14 4 7" xfId="22883" xr:uid="{00000000-0005-0000-0000-000063590000}"/>
    <cellStyle name="Normal 2 2 4 2 2 14 4 8" xfId="22884" xr:uid="{00000000-0005-0000-0000-000064590000}"/>
    <cellStyle name="Normal 2 2 4 2 2 14 4 9" xfId="22885" xr:uid="{00000000-0005-0000-0000-000065590000}"/>
    <cellStyle name="Normal 2 2 4 2 2 14 5" xfId="22886" xr:uid="{00000000-0005-0000-0000-000066590000}"/>
    <cellStyle name="Normal 2 2 4 2 2 14 5 10" xfId="22887" xr:uid="{00000000-0005-0000-0000-000067590000}"/>
    <cellStyle name="Normal 2 2 4 2 2 14 5 2" xfId="22888" xr:uid="{00000000-0005-0000-0000-000068590000}"/>
    <cellStyle name="Normal 2 2 4 2 2 14 5 3" xfId="22889" xr:uid="{00000000-0005-0000-0000-000069590000}"/>
    <cellStyle name="Normal 2 2 4 2 2 14 5 4" xfId="22890" xr:uid="{00000000-0005-0000-0000-00006A590000}"/>
    <cellStyle name="Normal 2 2 4 2 2 14 5 5" xfId="22891" xr:uid="{00000000-0005-0000-0000-00006B590000}"/>
    <cellStyle name="Normal 2 2 4 2 2 14 5 6" xfId="22892" xr:uid="{00000000-0005-0000-0000-00006C590000}"/>
    <cellStyle name="Normal 2 2 4 2 2 14 5 7" xfId="22893" xr:uid="{00000000-0005-0000-0000-00006D590000}"/>
    <cellStyle name="Normal 2 2 4 2 2 14 5 8" xfId="22894" xr:uid="{00000000-0005-0000-0000-00006E590000}"/>
    <cellStyle name="Normal 2 2 4 2 2 14 5 9" xfId="22895" xr:uid="{00000000-0005-0000-0000-00006F590000}"/>
    <cellStyle name="Normal 2 2 4 2 2 14 6" xfId="22896" xr:uid="{00000000-0005-0000-0000-000070590000}"/>
    <cellStyle name="Normal 2 2 4 2 2 14 7" xfId="22897" xr:uid="{00000000-0005-0000-0000-000071590000}"/>
    <cellStyle name="Normal 2 2 4 2 2 14 8" xfId="22898" xr:uid="{00000000-0005-0000-0000-000072590000}"/>
    <cellStyle name="Normal 2 2 4 2 2 14 9" xfId="22899" xr:uid="{00000000-0005-0000-0000-000073590000}"/>
    <cellStyle name="Normal 2 2 4 2 2 15" xfId="22900" xr:uid="{00000000-0005-0000-0000-000074590000}"/>
    <cellStyle name="Normal 2 2 4 2 2 15 10" xfId="22901" xr:uid="{00000000-0005-0000-0000-000075590000}"/>
    <cellStyle name="Normal 2 2 4 2 2 15 11" xfId="22902" xr:uid="{00000000-0005-0000-0000-000076590000}"/>
    <cellStyle name="Normal 2 2 4 2 2 15 12" xfId="22903" xr:uid="{00000000-0005-0000-0000-000077590000}"/>
    <cellStyle name="Normal 2 2 4 2 2 15 13" xfId="22904" xr:uid="{00000000-0005-0000-0000-000078590000}"/>
    <cellStyle name="Normal 2 2 4 2 2 15 14" xfId="22905" xr:uid="{00000000-0005-0000-0000-000079590000}"/>
    <cellStyle name="Normal 2 2 4 2 2 15 2" xfId="22906" xr:uid="{00000000-0005-0000-0000-00007A590000}"/>
    <cellStyle name="Normal 2 2 4 2 2 15 2 10" xfId="22907" xr:uid="{00000000-0005-0000-0000-00007B590000}"/>
    <cellStyle name="Normal 2 2 4 2 2 15 2 2" xfId="22908" xr:uid="{00000000-0005-0000-0000-00007C590000}"/>
    <cellStyle name="Normal 2 2 4 2 2 15 2 3" xfId="22909" xr:uid="{00000000-0005-0000-0000-00007D590000}"/>
    <cellStyle name="Normal 2 2 4 2 2 15 2 4" xfId="22910" xr:uid="{00000000-0005-0000-0000-00007E590000}"/>
    <cellStyle name="Normal 2 2 4 2 2 15 2 5" xfId="22911" xr:uid="{00000000-0005-0000-0000-00007F590000}"/>
    <cellStyle name="Normal 2 2 4 2 2 15 2 6" xfId="22912" xr:uid="{00000000-0005-0000-0000-000080590000}"/>
    <cellStyle name="Normal 2 2 4 2 2 15 2 7" xfId="22913" xr:uid="{00000000-0005-0000-0000-000081590000}"/>
    <cellStyle name="Normal 2 2 4 2 2 15 2 8" xfId="22914" xr:uid="{00000000-0005-0000-0000-000082590000}"/>
    <cellStyle name="Normal 2 2 4 2 2 15 2 9" xfId="22915" xr:uid="{00000000-0005-0000-0000-000083590000}"/>
    <cellStyle name="Normal 2 2 4 2 2 15 3" xfId="22916" xr:uid="{00000000-0005-0000-0000-000084590000}"/>
    <cellStyle name="Normal 2 2 4 2 2 15 3 10" xfId="22917" xr:uid="{00000000-0005-0000-0000-000085590000}"/>
    <cellStyle name="Normal 2 2 4 2 2 15 3 2" xfId="22918" xr:uid="{00000000-0005-0000-0000-000086590000}"/>
    <cellStyle name="Normal 2 2 4 2 2 15 3 3" xfId="22919" xr:uid="{00000000-0005-0000-0000-000087590000}"/>
    <cellStyle name="Normal 2 2 4 2 2 15 3 4" xfId="22920" xr:uid="{00000000-0005-0000-0000-000088590000}"/>
    <cellStyle name="Normal 2 2 4 2 2 15 3 5" xfId="22921" xr:uid="{00000000-0005-0000-0000-000089590000}"/>
    <cellStyle name="Normal 2 2 4 2 2 15 3 6" xfId="22922" xr:uid="{00000000-0005-0000-0000-00008A590000}"/>
    <cellStyle name="Normal 2 2 4 2 2 15 3 7" xfId="22923" xr:uid="{00000000-0005-0000-0000-00008B590000}"/>
    <cellStyle name="Normal 2 2 4 2 2 15 3 8" xfId="22924" xr:uid="{00000000-0005-0000-0000-00008C590000}"/>
    <cellStyle name="Normal 2 2 4 2 2 15 3 9" xfId="22925" xr:uid="{00000000-0005-0000-0000-00008D590000}"/>
    <cellStyle name="Normal 2 2 4 2 2 15 4" xfId="22926" xr:uid="{00000000-0005-0000-0000-00008E590000}"/>
    <cellStyle name="Normal 2 2 4 2 2 15 4 10" xfId="22927" xr:uid="{00000000-0005-0000-0000-00008F590000}"/>
    <cellStyle name="Normal 2 2 4 2 2 15 4 2" xfId="22928" xr:uid="{00000000-0005-0000-0000-000090590000}"/>
    <cellStyle name="Normal 2 2 4 2 2 15 4 3" xfId="22929" xr:uid="{00000000-0005-0000-0000-000091590000}"/>
    <cellStyle name="Normal 2 2 4 2 2 15 4 4" xfId="22930" xr:uid="{00000000-0005-0000-0000-000092590000}"/>
    <cellStyle name="Normal 2 2 4 2 2 15 4 5" xfId="22931" xr:uid="{00000000-0005-0000-0000-000093590000}"/>
    <cellStyle name="Normal 2 2 4 2 2 15 4 6" xfId="22932" xr:uid="{00000000-0005-0000-0000-000094590000}"/>
    <cellStyle name="Normal 2 2 4 2 2 15 4 7" xfId="22933" xr:uid="{00000000-0005-0000-0000-000095590000}"/>
    <cellStyle name="Normal 2 2 4 2 2 15 4 8" xfId="22934" xr:uid="{00000000-0005-0000-0000-000096590000}"/>
    <cellStyle name="Normal 2 2 4 2 2 15 4 9" xfId="22935" xr:uid="{00000000-0005-0000-0000-000097590000}"/>
    <cellStyle name="Normal 2 2 4 2 2 15 5" xfId="22936" xr:uid="{00000000-0005-0000-0000-000098590000}"/>
    <cellStyle name="Normal 2 2 4 2 2 15 5 10" xfId="22937" xr:uid="{00000000-0005-0000-0000-000099590000}"/>
    <cellStyle name="Normal 2 2 4 2 2 15 5 2" xfId="22938" xr:uid="{00000000-0005-0000-0000-00009A590000}"/>
    <cellStyle name="Normal 2 2 4 2 2 15 5 3" xfId="22939" xr:uid="{00000000-0005-0000-0000-00009B590000}"/>
    <cellStyle name="Normal 2 2 4 2 2 15 5 4" xfId="22940" xr:uid="{00000000-0005-0000-0000-00009C590000}"/>
    <cellStyle name="Normal 2 2 4 2 2 15 5 5" xfId="22941" xr:uid="{00000000-0005-0000-0000-00009D590000}"/>
    <cellStyle name="Normal 2 2 4 2 2 15 5 6" xfId="22942" xr:uid="{00000000-0005-0000-0000-00009E590000}"/>
    <cellStyle name="Normal 2 2 4 2 2 15 5 7" xfId="22943" xr:uid="{00000000-0005-0000-0000-00009F590000}"/>
    <cellStyle name="Normal 2 2 4 2 2 15 5 8" xfId="22944" xr:uid="{00000000-0005-0000-0000-0000A0590000}"/>
    <cellStyle name="Normal 2 2 4 2 2 15 5 9" xfId="22945" xr:uid="{00000000-0005-0000-0000-0000A1590000}"/>
    <cellStyle name="Normal 2 2 4 2 2 15 6" xfId="22946" xr:uid="{00000000-0005-0000-0000-0000A2590000}"/>
    <cellStyle name="Normal 2 2 4 2 2 15 7" xfId="22947" xr:uid="{00000000-0005-0000-0000-0000A3590000}"/>
    <cellStyle name="Normal 2 2 4 2 2 15 8" xfId="22948" xr:uid="{00000000-0005-0000-0000-0000A4590000}"/>
    <cellStyle name="Normal 2 2 4 2 2 15 9" xfId="22949" xr:uid="{00000000-0005-0000-0000-0000A5590000}"/>
    <cellStyle name="Normal 2 2 4 2 2 16" xfId="22950" xr:uid="{00000000-0005-0000-0000-0000A6590000}"/>
    <cellStyle name="Normal 2 2 4 2 2 16 10" xfId="22951" xr:uid="{00000000-0005-0000-0000-0000A7590000}"/>
    <cellStyle name="Normal 2 2 4 2 2 16 11" xfId="22952" xr:uid="{00000000-0005-0000-0000-0000A8590000}"/>
    <cellStyle name="Normal 2 2 4 2 2 16 12" xfId="22953" xr:uid="{00000000-0005-0000-0000-0000A9590000}"/>
    <cellStyle name="Normal 2 2 4 2 2 16 13" xfId="22954" xr:uid="{00000000-0005-0000-0000-0000AA590000}"/>
    <cellStyle name="Normal 2 2 4 2 2 16 14" xfId="22955" xr:uid="{00000000-0005-0000-0000-0000AB590000}"/>
    <cellStyle name="Normal 2 2 4 2 2 16 2" xfId="22956" xr:uid="{00000000-0005-0000-0000-0000AC590000}"/>
    <cellStyle name="Normal 2 2 4 2 2 16 2 10" xfId="22957" xr:uid="{00000000-0005-0000-0000-0000AD590000}"/>
    <cellStyle name="Normal 2 2 4 2 2 16 2 2" xfId="22958" xr:uid="{00000000-0005-0000-0000-0000AE590000}"/>
    <cellStyle name="Normal 2 2 4 2 2 16 2 3" xfId="22959" xr:uid="{00000000-0005-0000-0000-0000AF590000}"/>
    <cellStyle name="Normal 2 2 4 2 2 16 2 4" xfId="22960" xr:uid="{00000000-0005-0000-0000-0000B0590000}"/>
    <cellStyle name="Normal 2 2 4 2 2 16 2 5" xfId="22961" xr:uid="{00000000-0005-0000-0000-0000B1590000}"/>
    <cellStyle name="Normal 2 2 4 2 2 16 2 6" xfId="22962" xr:uid="{00000000-0005-0000-0000-0000B2590000}"/>
    <cellStyle name="Normal 2 2 4 2 2 16 2 7" xfId="22963" xr:uid="{00000000-0005-0000-0000-0000B3590000}"/>
    <cellStyle name="Normal 2 2 4 2 2 16 2 8" xfId="22964" xr:uid="{00000000-0005-0000-0000-0000B4590000}"/>
    <cellStyle name="Normal 2 2 4 2 2 16 2 9" xfId="22965" xr:uid="{00000000-0005-0000-0000-0000B5590000}"/>
    <cellStyle name="Normal 2 2 4 2 2 16 3" xfId="22966" xr:uid="{00000000-0005-0000-0000-0000B6590000}"/>
    <cellStyle name="Normal 2 2 4 2 2 16 3 10" xfId="22967" xr:uid="{00000000-0005-0000-0000-0000B7590000}"/>
    <cellStyle name="Normal 2 2 4 2 2 16 3 2" xfId="22968" xr:uid="{00000000-0005-0000-0000-0000B8590000}"/>
    <cellStyle name="Normal 2 2 4 2 2 16 3 3" xfId="22969" xr:uid="{00000000-0005-0000-0000-0000B9590000}"/>
    <cellStyle name="Normal 2 2 4 2 2 16 3 4" xfId="22970" xr:uid="{00000000-0005-0000-0000-0000BA590000}"/>
    <cellStyle name="Normal 2 2 4 2 2 16 3 5" xfId="22971" xr:uid="{00000000-0005-0000-0000-0000BB590000}"/>
    <cellStyle name="Normal 2 2 4 2 2 16 3 6" xfId="22972" xr:uid="{00000000-0005-0000-0000-0000BC590000}"/>
    <cellStyle name="Normal 2 2 4 2 2 16 3 7" xfId="22973" xr:uid="{00000000-0005-0000-0000-0000BD590000}"/>
    <cellStyle name="Normal 2 2 4 2 2 16 3 8" xfId="22974" xr:uid="{00000000-0005-0000-0000-0000BE590000}"/>
    <cellStyle name="Normal 2 2 4 2 2 16 3 9" xfId="22975" xr:uid="{00000000-0005-0000-0000-0000BF590000}"/>
    <cellStyle name="Normal 2 2 4 2 2 16 4" xfId="22976" xr:uid="{00000000-0005-0000-0000-0000C0590000}"/>
    <cellStyle name="Normal 2 2 4 2 2 16 4 10" xfId="22977" xr:uid="{00000000-0005-0000-0000-0000C1590000}"/>
    <cellStyle name="Normal 2 2 4 2 2 16 4 2" xfId="22978" xr:uid="{00000000-0005-0000-0000-0000C2590000}"/>
    <cellStyle name="Normal 2 2 4 2 2 16 4 3" xfId="22979" xr:uid="{00000000-0005-0000-0000-0000C3590000}"/>
    <cellStyle name="Normal 2 2 4 2 2 16 4 4" xfId="22980" xr:uid="{00000000-0005-0000-0000-0000C4590000}"/>
    <cellStyle name="Normal 2 2 4 2 2 16 4 5" xfId="22981" xr:uid="{00000000-0005-0000-0000-0000C5590000}"/>
    <cellStyle name="Normal 2 2 4 2 2 16 4 6" xfId="22982" xr:uid="{00000000-0005-0000-0000-0000C6590000}"/>
    <cellStyle name="Normal 2 2 4 2 2 16 4 7" xfId="22983" xr:uid="{00000000-0005-0000-0000-0000C7590000}"/>
    <cellStyle name="Normal 2 2 4 2 2 16 4 8" xfId="22984" xr:uid="{00000000-0005-0000-0000-0000C8590000}"/>
    <cellStyle name="Normal 2 2 4 2 2 16 4 9" xfId="22985" xr:uid="{00000000-0005-0000-0000-0000C9590000}"/>
    <cellStyle name="Normal 2 2 4 2 2 16 5" xfId="22986" xr:uid="{00000000-0005-0000-0000-0000CA590000}"/>
    <cellStyle name="Normal 2 2 4 2 2 16 5 10" xfId="22987" xr:uid="{00000000-0005-0000-0000-0000CB590000}"/>
    <cellStyle name="Normal 2 2 4 2 2 16 5 2" xfId="22988" xr:uid="{00000000-0005-0000-0000-0000CC590000}"/>
    <cellStyle name="Normal 2 2 4 2 2 16 5 3" xfId="22989" xr:uid="{00000000-0005-0000-0000-0000CD590000}"/>
    <cellStyle name="Normal 2 2 4 2 2 16 5 4" xfId="22990" xr:uid="{00000000-0005-0000-0000-0000CE590000}"/>
    <cellStyle name="Normal 2 2 4 2 2 16 5 5" xfId="22991" xr:uid="{00000000-0005-0000-0000-0000CF590000}"/>
    <cellStyle name="Normal 2 2 4 2 2 16 5 6" xfId="22992" xr:uid="{00000000-0005-0000-0000-0000D0590000}"/>
    <cellStyle name="Normal 2 2 4 2 2 16 5 7" xfId="22993" xr:uid="{00000000-0005-0000-0000-0000D1590000}"/>
    <cellStyle name="Normal 2 2 4 2 2 16 5 8" xfId="22994" xr:uid="{00000000-0005-0000-0000-0000D2590000}"/>
    <cellStyle name="Normal 2 2 4 2 2 16 5 9" xfId="22995" xr:uid="{00000000-0005-0000-0000-0000D3590000}"/>
    <cellStyle name="Normal 2 2 4 2 2 16 6" xfId="22996" xr:uid="{00000000-0005-0000-0000-0000D4590000}"/>
    <cellStyle name="Normal 2 2 4 2 2 16 7" xfId="22997" xr:uid="{00000000-0005-0000-0000-0000D5590000}"/>
    <cellStyle name="Normal 2 2 4 2 2 16 8" xfId="22998" xr:uid="{00000000-0005-0000-0000-0000D6590000}"/>
    <cellStyle name="Normal 2 2 4 2 2 16 9" xfId="22999" xr:uid="{00000000-0005-0000-0000-0000D7590000}"/>
    <cellStyle name="Normal 2 2 4 2 2 17" xfId="23000" xr:uid="{00000000-0005-0000-0000-0000D8590000}"/>
    <cellStyle name="Normal 2 2 4 2 2 17 10" xfId="23001" xr:uid="{00000000-0005-0000-0000-0000D9590000}"/>
    <cellStyle name="Normal 2 2 4 2 2 17 11" xfId="23002" xr:uid="{00000000-0005-0000-0000-0000DA590000}"/>
    <cellStyle name="Normal 2 2 4 2 2 17 12" xfId="23003" xr:uid="{00000000-0005-0000-0000-0000DB590000}"/>
    <cellStyle name="Normal 2 2 4 2 2 17 13" xfId="23004" xr:uid="{00000000-0005-0000-0000-0000DC590000}"/>
    <cellStyle name="Normal 2 2 4 2 2 17 14" xfId="23005" xr:uid="{00000000-0005-0000-0000-0000DD590000}"/>
    <cellStyle name="Normal 2 2 4 2 2 17 2" xfId="23006" xr:uid="{00000000-0005-0000-0000-0000DE590000}"/>
    <cellStyle name="Normal 2 2 4 2 2 17 2 10" xfId="23007" xr:uid="{00000000-0005-0000-0000-0000DF590000}"/>
    <cellStyle name="Normal 2 2 4 2 2 17 2 2" xfId="23008" xr:uid="{00000000-0005-0000-0000-0000E0590000}"/>
    <cellStyle name="Normal 2 2 4 2 2 17 2 3" xfId="23009" xr:uid="{00000000-0005-0000-0000-0000E1590000}"/>
    <cellStyle name="Normal 2 2 4 2 2 17 2 4" xfId="23010" xr:uid="{00000000-0005-0000-0000-0000E2590000}"/>
    <cellStyle name="Normal 2 2 4 2 2 17 2 5" xfId="23011" xr:uid="{00000000-0005-0000-0000-0000E3590000}"/>
    <cellStyle name="Normal 2 2 4 2 2 17 2 6" xfId="23012" xr:uid="{00000000-0005-0000-0000-0000E4590000}"/>
    <cellStyle name="Normal 2 2 4 2 2 17 2 7" xfId="23013" xr:uid="{00000000-0005-0000-0000-0000E5590000}"/>
    <cellStyle name="Normal 2 2 4 2 2 17 2 8" xfId="23014" xr:uid="{00000000-0005-0000-0000-0000E6590000}"/>
    <cellStyle name="Normal 2 2 4 2 2 17 2 9" xfId="23015" xr:uid="{00000000-0005-0000-0000-0000E7590000}"/>
    <cellStyle name="Normal 2 2 4 2 2 17 3" xfId="23016" xr:uid="{00000000-0005-0000-0000-0000E8590000}"/>
    <cellStyle name="Normal 2 2 4 2 2 17 3 10" xfId="23017" xr:uid="{00000000-0005-0000-0000-0000E9590000}"/>
    <cellStyle name="Normal 2 2 4 2 2 17 3 2" xfId="23018" xr:uid="{00000000-0005-0000-0000-0000EA590000}"/>
    <cellStyle name="Normal 2 2 4 2 2 17 3 3" xfId="23019" xr:uid="{00000000-0005-0000-0000-0000EB590000}"/>
    <cellStyle name="Normal 2 2 4 2 2 17 3 4" xfId="23020" xr:uid="{00000000-0005-0000-0000-0000EC590000}"/>
    <cellStyle name="Normal 2 2 4 2 2 17 3 5" xfId="23021" xr:uid="{00000000-0005-0000-0000-0000ED590000}"/>
    <cellStyle name="Normal 2 2 4 2 2 17 3 6" xfId="23022" xr:uid="{00000000-0005-0000-0000-0000EE590000}"/>
    <cellStyle name="Normal 2 2 4 2 2 17 3 7" xfId="23023" xr:uid="{00000000-0005-0000-0000-0000EF590000}"/>
    <cellStyle name="Normal 2 2 4 2 2 17 3 8" xfId="23024" xr:uid="{00000000-0005-0000-0000-0000F0590000}"/>
    <cellStyle name="Normal 2 2 4 2 2 17 3 9" xfId="23025" xr:uid="{00000000-0005-0000-0000-0000F1590000}"/>
    <cellStyle name="Normal 2 2 4 2 2 17 4" xfId="23026" xr:uid="{00000000-0005-0000-0000-0000F2590000}"/>
    <cellStyle name="Normal 2 2 4 2 2 17 4 10" xfId="23027" xr:uid="{00000000-0005-0000-0000-0000F3590000}"/>
    <cellStyle name="Normal 2 2 4 2 2 17 4 2" xfId="23028" xr:uid="{00000000-0005-0000-0000-0000F4590000}"/>
    <cellStyle name="Normal 2 2 4 2 2 17 4 3" xfId="23029" xr:uid="{00000000-0005-0000-0000-0000F5590000}"/>
    <cellStyle name="Normal 2 2 4 2 2 17 4 4" xfId="23030" xr:uid="{00000000-0005-0000-0000-0000F6590000}"/>
    <cellStyle name="Normal 2 2 4 2 2 17 4 5" xfId="23031" xr:uid="{00000000-0005-0000-0000-0000F7590000}"/>
    <cellStyle name="Normal 2 2 4 2 2 17 4 6" xfId="23032" xr:uid="{00000000-0005-0000-0000-0000F8590000}"/>
    <cellStyle name="Normal 2 2 4 2 2 17 4 7" xfId="23033" xr:uid="{00000000-0005-0000-0000-0000F9590000}"/>
    <cellStyle name="Normal 2 2 4 2 2 17 4 8" xfId="23034" xr:uid="{00000000-0005-0000-0000-0000FA590000}"/>
    <cellStyle name="Normal 2 2 4 2 2 17 4 9" xfId="23035" xr:uid="{00000000-0005-0000-0000-0000FB590000}"/>
    <cellStyle name="Normal 2 2 4 2 2 17 5" xfId="23036" xr:uid="{00000000-0005-0000-0000-0000FC590000}"/>
    <cellStyle name="Normal 2 2 4 2 2 17 5 10" xfId="23037" xr:uid="{00000000-0005-0000-0000-0000FD590000}"/>
    <cellStyle name="Normal 2 2 4 2 2 17 5 2" xfId="23038" xr:uid="{00000000-0005-0000-0000-0000FE590000}"/>
    <cellStyle name="Normal 2 2 4 2 2 17 5 3" xfId="23039" xr:uid="{00000000-0005-0000-0000-0000FF590000}"/>
    <cellStyle name="Normal 2 2 4 2 2 17 5 4" xfId="23040" xr:uid="{00000000-0005-0000-0000-0000005A0000}"/>
    <cellStyle name="Normal 2 2 4 2 2 17 5 5" xfId="23041" xr:uid="{00000000-0005-0000-0000-0000015A0000}"/>
    <cellStyle name="Normal 2 2 4 2 2 17 5 6" xfId="23042" xr:uid="{00000000-0005-0000-0000-0000025A0000}"/>
    <cellStyle name="Normal 2 2 4 2 2 17 5 7" xfId="23043" xr:uid="{00000000-0005-0000-0000-0000035A0000}"/>
    <cellStyle name="Normal 2 2 4 2 2 17 5 8" xfId="23044" xr:uid="{00000000-0005-0000-0000-0000045A0000}"/>
    <cellStyle name="Normal 2 2 4 2 2 17 5 9" xfId="23045" xr:uid="{00000000-0005-0000-0000-0000055A0000}"/>
    <cellStyle name="Normal 2 2 4 2 2 17 6" xfId="23046" xr:uid="{00000000-0005-0000-0000-0000065A0000}"/>
    <cellStyle name="Normal 2 2 4 2 2 17 7" xfId="23047" xr:uid="{00000000-0005-0000-0000-0000075A0000}"/>
    <cellStyle name="Normal 2 2 4 2 2 17 8" xfId="23048" xr:uid="{00000000-0005-0000-0000-0000085A0000}"/>
    <cellStyle name="Normal 2 2 4 2 2 17 9" xfId="23049" xr:uid="{00000000-0005-0000-0000-0000095A0000}"/>
    <cellStyle name="Normal 2 2 4 2 2 18" xfId="23050" xr:uid="{00000000-0005-0000-0000-00000A5A0000}"/>
    <cellStyle name="Normal 2 2 4 2 2 18 10" xfId="23051" xr:uid="{00000000-0005-0000-0000-00000B5A0000}"/>
    <cellStyle name="Normal 2 2 4 2 2 18 11" xfId="23052" xr:uid="{00000000-0005-0000-0000-00000C5A0000}"/>
    <cellStyle name="Normal 2 2 4 2 2 18 12" xfId="23053" xr:uid="{00000000-0005-0000-0000-00000D5A0000}"/>
    <cellStyle name="Normal 2 2 4 2 2 18 13" xfId="23054" xr:uid="{00000000-0005-0000-0000-00000E5A0000}"/>
    <cellStyle name="Normal 2 2 4 2 2 18 14" xfId="23055" xr:uid="{00000000-0005-0000-0000-00000F5A0000}"/>
    <cellStyle name="Normal 2 2 4 2 2 18 2" xfId="23056" xr:uid="{00000000-0005-0000-0000-0000105A0000}"/>
    <cellStyle name="Normal 2 2 4 2 2 18 2 10" xfId="23057" xr:uid="{00000000-0005-0000-0000-0000115A0000}"/>
    <cellStyle name="Normal 2 2 4 2 2 18 2 2" xfId="23058" xr:uid="{00000000-0005-0000-0000-0000125A0000}"/>
    <cellStyle name="Normal 2 2 4 2 2 18 2 3" xfId="23059" xr:uid="{00000000-0005-0000-0000-0000135A0000}"/>
    <cellStyle name="Normal 2 2 4 2 2 18 2 4" xfId="23060" xr:uid="{00000000-0005-0000-0000-0000145A0000}"/>
    <cellStyle name="Normal 2 2 4 2 2 18 2 5" xfId="23061" xr:uid="{00000000-0005-0000-0000-0000155A0000}"/>
    <cellStyle name="Normal 2 2 4 2 2 18 2 6" xfId="23062" xr:uid="{00000000-0005-0000-0000-0000165A0000}"/>
    <cellStyle name="Normal 2 2 4 2 2 18 2 7" xfId="23063" xr:uid="{00000000-0005-0000-0000-0000175A0000}"/>
    <cellStyle name="Normal 2 2 4 2 2 18 2 8" xfId="23064" xr:uid="{00000000-0005-0000-0000-0000185A0000}"/>
    <cellStyle name="Normal 2 2 4 2 2 18 2 9" xfId="23065" xr:uid="{00000000-0005-0000-0000-0000195A0000}"/>
    <cellStyle name="Normal 2 2 4 2 2 18 3" xfId="23066" xr:uid="{00000000-0005-0000-0000-00001A5A0000}"/>
    <cellStyle name="Normal 2 2 4 2 2 18 3 10" xfId="23067" xr:uid="{00000000-0005-0000-0000-00001B5A0000}"/>
    <cellStyle name="Normal 2 2 4 2 2 18 3 2" xfId="23068" xr:uid="{00000000-0005-0000-0000-00001C5A0000}"/>
    <cellStyle name="Normal 2 2 4 2 2 18 3 3" xfId="23069" xr:uid="{00000000-0005-0000-0000-00001D5A0000}"/>
    <cellStyle name="Normal 2 2 4 2 2 18 3 4" xfId="23070" xr:uid="{00000000-0005-0000-0000-00001E5A0000}"/>
    <cellStyle name="Normal 2 2 4 2 2 18 3 5" xfId="23071" xr:uid="{00000000-0005-0000-0000-00001F5A0000}"/>
    <cellStyle name="Normal 2 2 4 2 2 18 3 6" xfId="23072" xr:uid="{00000000-0005-0000-0000-0000205A0000}"/>
    <cellStyle name="Normal 2 2 4 2 2 18 3 7" xfId="23073" xr:uid="{00000000-0005-0000-0000-0000215A0000}"/>
    <cellStyle name="Normal 2 2 4 2 2 18 3 8" xfId="23074" xr:uid="{00000000-0005-0000-0000-0000225A0000}"/>
    <cellStyle name="Normal 2 2 4 2 2 18 3 9" xfId="23075" xr:uid="{00000000-0005-0000-0000-0000235A0000}"/>
    <cellStyle name="Normal 2 2 4 2 2 18 4" xfId="23076" xr:uid="{00000000-0005-0000-0000-0000245A0000}"/>
    <cellStyle name="Normal 2 2 4 2 2 18 4 10" xfId="23077" xr:uid="{00000000-0005-0000-0000-0000255A0000}"/>
    <cellStyle name="Normal 2 2 4 2 2 18 4 2" xfId="23078" xr:uid="{00000000-0005-0000-0000-0000265A0000}"/>
    <cellStyle name="Normal 2 2 4 2 2 18 4 3" xfId="23079" xr:uid="{00000000-0005-0000-0000-0000275A0000}"/>
    <cellStyle name="Normal 2 2 4 2 2 18 4 4" xfId="23080" xr:uid="{00000000-0005-0000-0000-0000285A0000}"/>
    <cellStyle name="Normal 2 2 4 2 2 18 4 5" xfId="23081" xr:uid="{00000000-0005-0000-0000-0000295A0000}"/>
    <cellStyle name="Normal 2 2 4 2 2 18 4 6" xfId="23082" xr:uid="{00000000-0005-0000-0000-00002A5A0000}"/>
    <cellStyle name="Normal 2 2 4 2 2 18 4 7" xfId="23083" xr:uid="{00000000-0005-0000-0000-00002B5A0000}"/>
    <cellStyle name="Normal 2 2 4 2 2 18 4 8" xfId="23084" xr:uid="{00000000-0005-0000-0000-00002C5A0000}"/>
    <cellStyle name="Normal 2 2 4 2 2 18 4 9" xfId="23085" xr:uid="{00000000-0005-0000-0000-00002D5A0000}"/>
    <cellStyle name="Normal 2 2 4 2 2 18 5" xfId="23086" xr:uid="{00000000-0005-0000-0000-00002E5A0000}"/>
    <cellStyle name="Normal 2 2 4 2 2 18 5 10" xfId="23087" xr:uid="{00000000-0005-0000-0000-00002F5A0000}"/>
    <cellStyle name="Normal 2 2 4 2 2 18 5 2" xfId="23088" xr:uid="{00000000-0005-0000-0000-0000305A0000}"/>
    <cellStyle name="Normal 2 2 4 2 2 18 5 3" xfId="23089" xr:uid="{00000000-0005-0000-0000-0000315A0000}"/>
    <cellStyle name="Normal 2 2 4 2 2 18 5 4" xfId="23090" xr:uid="{00000000-0005-0000-0000-0000325A0000}"/>
    <cellStyle name="Normal 2 2 4 2 2 18 5 5" xfId="23091" xr:uid="{00000000-0005-0000-0000-0000335A0000}"/>
    <cellStyle name="Normal 2 2 4 2 2 18 5 6" xfId="23092" xr:uid="{00000000-0005-0000-0000-0000345A0000}"/>
    <cellStyle name="Normal 2 2 4 2 2 18 5 7" xfId="23093" xr:uid="{00000000-0005-0000-0000-0000355A0000}"/>
    <cellStyle name="Normal 2 2 4 2 2 18 5 8" xfId="23094" xr:uid="{00000000-0005-0000-0000-0000365A0000}"/>
    <cellStyle name="Normal 2 2 4 2 2 18 5 9" xfId="23095" xr:uid="{00000000-0005-0000-0000-0000375A0000}"/>
    <cellStyle name="Normal 2 2 4 2 2 18 6" xfId="23096" xr:uid="{00000000-0005-0000-0000-0000385A0000}"/>
    <cellStyle name="Normal 2 2 4 2 2 18 7" xfId="23097" xr:uid="{00000000-0005-0000-0000-0000395A0000}"/>
    <cellStyle name="Normal 2 2 4 2 2 18 8" xfId="23098" xr:uid="{00000000-0005-0000-0000-00003A5A0000}"/>
    <cellStyle name="Normal 2 2 4 2 2 18 9" xfId="23099" xr:uid="{00000000-0005-0000-0000-00003B5A0000}"/>
    <cellStyle name="Normal 2 2 4 2 2 19" xfId="23100" xr:uid="{00000000-0005-0000-0000-00003C5A0000}"/>
    <cellStyle name="Normal 2 2 4 2 2 19 10" xfId="23101" xr:uid="{00000000-0005-0000-0000-00003D5A0000}"/>
    <cellStyle name="Normal 2 2 4 2 2 19 11" xfId="23102" xr:uid="{00000000-0005-0000-0000-00003E5A0000}"/>
    <cellStyle name="Normal 2 2 4 2 2 19 12" xfId="23103" xr:uid="{00000000-0005-0000-0000-00003F5A0000}"/>
    <cellStyle name="Normal 2 2 4 2 2 19 13" xfId="23104" xr:uid="{00000000-0005-0000-0000-0000405A0000}"/>
    <cellStyle name="Normal 2 2 4 2 2 19 14" xfId="23105" xr:uid="{00000000-0005-0000-0000-0000415A0000}"/>
    <cellStyle name="Normal 2 2 4 2 2 19 2" xfId="23106" xr:uid="{00000000-0005-0000-0000-0000425A0000}"/>
    <cellStyle name="Normal 2 2 4 2 2 19 2 10" xfId="23107" xr:uid="{00000000-0005-0000-0000-0000435A0000}"/>
    <cellStyle name="Normal 2 2 4 2 2 19 2 2" xfId="23108" xr:uid="{00000000-0005-0000-0000-0000445A0000}"/>
    <cellStyle name="Normal 2 2 4 2 2 19 2 3" xfId="23109" xr:uid="{00000000-0005-0000-0000-0000455A0000}"/>
    <cellStyle name="Normal 2 2 4 2 2 19 2 4" xfId="23110" xr:uid="{00000000-0005-0000-0000-0000465A0000}"/>
    <cellStyle name="Normal 2 2 4 2 2 19 2 5" xfId="23111" xr:uid="{00000000-0005-0000-0000-0000475A0000}"/>
    <cellStyle name="Normal 2 2 4 2 2 19 2 6" xfId="23112" xr:uid="{00000000-0005-0000-0000-0000485A0000}"/>
    <cellStyle name="Normal 2 2 4 2 2 19 2 7" xfId="23113" xr:uid="{00000000-0005-0000-0000-0000495A0000}"/>
    <cellStyle name="Normal 2 2 4 2 2 19 2 8" xfId="23114" xr:uid="{00000000-0005-0000-0000-00004A5A0000}"/>
    <cellStyle name="Normal 2 2 4 2 2 19 2 9" xfId="23115" xr:uid="{00000000-0005-0000-0000-00004B5A0000}"/>
    <cellStyle name="Normal 2 2 4 2 2 19 3" xfId="23116" xr:uid="{00000000-0005-0000-0000-00004C5A0000}"/>
    <cellStyle name="Normal 2 2 4 2 2 19 3 10" xfId="23117" xr:uid="{00000000-0005-0000-0000-00004D5A0000}"/>
    <cellStyle name="Normal 2 2 4 2 2 19 3 2" xfId="23118" xr:uid="{00000000-0005-0000-0000-00004E5A0000}"/>
    <cellStyle name="Normal 2 2 4 2 2 19 3 3" xfId="23119" xr:uid="{00000000-0005-0000-0000-00004F5A0000}"/>
    <cellStyle name="Normal 2 2 4 2 2 19 3 4" xfId="23120" xr:uid="{00000000-0005-0000-0000-0000505A0000}"/>
    <cellStyle name="Normal 2 2 4 2 2 19 3 5" xfId="23121" xr:uid="{00000000-0005-0000-0000-0000515A0000}"/>
    <cellStyle name="Normal 2 2 4 2 2 19 3 6" xfId="23122" xr:uid="{00000000-0005-0000-0000-0000525A0000}"/>
    <cellStyle name="Normal 2 2 4 2 2 19 3 7" xfId="23123" xr:uid="{00000000-0005-0000-0000-0000535A0000}"/>
    <cellStyle name="Normal 2 2 4 2 2 19 3 8" xfId="23124" xr:uid="{00000000-0005-0000-0000-0000545A0000}"/>
    <cellStyle name="Normal 2 2 4 2 2 19 3 9" xfId="23125" xr:uid="{00000000-0005-0000-0000-0000555A0000}"/>
    <cellStyle name="Normal 2 2 4 2 2 19 4" xfId="23126" xr:uid="{00000000-0005-0000-0000-0000565A0000}"/>
    <cellStyle name="Normal 2 2 4 2 2 19 4 10" xfId="23127" xr:uid="{00000000-0005-0000-0000-0000575A0000}"/>
    <cellStyle name="Normal 2 2 4 2 2 19 4 2" xfId="23128" xr:uid="{00000000-0005-0000-0000-0000585A0000}"/>
    <cellStyle name="Normal 2 2 4 2 2 19 4 3" xfId="23129" xr:uid="{00000000-0005-0000-0000-0000595A0000}"/>
    <cellStyle name="Normal 2 2 4 2 2 19 4 4" xfId="23130" xr:uid="{00000000-0005-0000-0000-00005A5A0000}"/>
    <cellStyle name="Normal 2 2 4 2 2 19 4 5" xfId="23131" xr:uid="{00000000-0005-0000-0000-00005B5A0000}"/>
    <cellStyle name="Normal 2 2 4 2 2 19 4 6" xfId="23132" xr:uid="{00000000-0005-0000-0000-00005C5A0000}"/>
    <cellStyle name="Normal 2 2 4 2 2 19 4 7" xfId="23133" xr:uid="{00000000-0005-0000-0000-00005D5A0000}"/>
    <cellStyle name="Normal 2 2 4 2 2 19 4 8" xfId="23134" xr:uid="{00000000-0005-0000-0000-00005E5A0000}"/>
    <cellStyle name="Normal 2 2 4 2 2 19 4 9" xfId="23135" xr:uid="{00000000-0005-0000-0000-00005F5A0000}"/>
    <cellStyle name="Normal 2 2 4 2 2 19 5" xfId="23136" xr:uid="{00000000-0005-0000-0000-0000605A0000}"/>
    <cellStyle name="Normal 2 2 4 2 2 19 5 10" xfId="23137" xr:uid="{00000000-0005-0000-0000-0000615A0000}"/>
    <cellStyle name="Normal 2 2 4 2 2 19 5 2" xfId="23138" xr:uid="{00000000-0005-0000-0000-0000625A0000}"/>
    <cellStyle name="Normal 2 2 4 2 2 19 5 3" xfId="23139" xr:uid="{00000000-0005-0000-0000-0000635A0000}"/>
    <cellStyle name="Normal 2 2 4 2 2 19 5 4" xfId="23140" xr:uid="{00000000-0005-0000-0000-0000645A0000}"/>
    <cellStyle name="Normal 2 2 4 2 2 19 5 5" xfId="23141" xr:uid="{00000000-0005-0000-0000-0000655A0000}"/>
    <cellStyle name="Normal 2 2 4 2 2 19 5 6" xfId="23142" xr:uid="{00000000-0005-0000-0000-0000665A0000}"/>
    <cellStyle name="Normal 2 2 4 2 2 19 5 7" xfId="23143" xr:uid="{00000000-0005-0000-0000-0000675A0000}"/>
    <cellStyle name="Normal 2 2 4 2 2 19 5 8" xfId="23144" xr:uid="{00000000-0005-0000-0000-0000685A0000}"/>
    <cellStyle name="Normal 2 2 4 2 2 19 5 9" xfId="23145" xr:uid="{00000000-0005-0000-0000-0000695A0000}"/>
    <cellStyle name="Normal 2 2 4 2 2 19 6" xfId="23146" xr:uid="{00000000-0005-0000-0000-00006A5A0000}"/>
    <cellStyle name="Normal 2 2 4 2 2 19 7" xfId="23147" xr:uid="{00000000-0005-0000-0000-00006B5A0000}"/>
    <cellStyle name="Normal 2 2 4 2 2 19 8" xfId="23148" xr:uid="{00000000-0005-0000-0000-00006C5A0000}"/>
    <cellStyle name="Normal 2 2 4 2 2 19 9" xfId="23149" xr:uid="{00000000-0005-0000-0000-00006D5A0000}"/>
    <cellStyle name="Normal 2 2 4 2 2 2" xfId="23150" xr:uid="{00000000-0005-0000-0000-00006E5A0000}"/>
    <cellStyle name="Normal 2 2 4 2 2 2 10" xfId="23151" xr:uid="{00000000-0005-0000-0000-00006F5A0000}"/>
    <cellStyle name="Normal 2 2 4 2 2 2 11" xfId="23152" xr:uid="{00000000-0005-0000-0000-0000705A0000}"/>
    <cellStyle name="Normal 2 2 4 2 2 2 12" xfId="23153" xr:uid="{00000000-0005-0000-0000-0000715A0000}"/>
    <cellStyle name="Normal 2 2 4 2 2 2 13" xfId="23154" xr:uid="{00000000-0005-0000-0000-0000725A0000}"/>
    <cellStyle name="Normal 2 2 4 2 2 2 14" xfId="23155" xr:uid="{00000000-0005-0000-0000-0000735A0000}"/>
    <cellStyle name="Normal 2 2 4 2 2 2 2" xfId="23156" xr:uid="{00000000-0005-0000-0000-0000745A0000}"/>
    <cellStyle name="Normal 2 2 4 2 2 2 2 10" xfId="23157" xr:uid="{00000000-0005-0000-0000-0000755A0000}"/>
    <cellStyle name="Normal 2 2 4 2 2 2 2 2" xfId="23158" xr:uid="{00000000-0005-0000-0000-0000765A0000}"/>
    <cellStyle name="Normal 2 2 4 2 2 2 2 3" xfId="23159" xr:uid="{00000000-0005-0000-0000-0000775A0000}"/>
    <cellStyle name="Normal 2 2 4 2 2 2 2 4" xfId="23160" xr:uid="{00000000-0005-0000-0000-0000785A0000}"/>
    <cellStyle name="Normal 2 2 4 2 2 2 2 5" xfId="23161" xr:uid="{00000000-0005-0000-0000-0000795A0000}"/>
    <cellStyle name="Normal 2 2 4 2 2 2 2 6" xfId="23162" xr:uid="{00000000-0005-0000-0000-00007A5A0000}"/>
    <cellStyle name="Normal 2 2 4 2 2 2 2 7" xfId="23163" xr:uid="{00000000-0005-0000-0000-00007B5A0000}"/>
    <cellStyle name="Normal 2 2 4 2 2 2 2 8" xfId="23164" xr:uid="{00000000-0005-0000-0000-00007C5A0000}"/>
    <cellStyle name="Normal 2 2 4 2 2 2 2 9" xfId="23165" xr:uid="{00000000-0005-0000-0000-00007D5A0000}"/>
    <cellStyle name="Normal 2 2 4 2 2 2 3" xfId="23166" xr:uid="{00000000-0005-0000-0000-00007E5A0000}"/>
    <cellStyle name="Normal 2 2 4 2 2 2 3 10" xfId="23167" xr:uid="{00000000-0005-0000-0000-00007F5A0000}"/>
    <cellStyle name="Normal 2 2 4 2 2 2 3 2" xfId="23168" xr:uid="{00000000-0005-0000-0000-0000805A0000}"/>
    <cellStyle name="Normal 2 2 4 2 2 2 3 3" xfId="23169" xr:uid="{00000000-0005-0000-0000-0000815A0000}"/>
    <cellStyle name="Normal 2 2 4 2 2 2 3 4" xfId="23170" xr:uid="{00000000-0005-0000-0000-0000825A0000}"/>
    <cellStyle name="Normal 2 2 4 2 2 2 3 5" xfId="23171" xr:uid="{00000000-0005-0000-0000-0000835A0000}"/>
    <cellStyle name="Normal 2 2 4 2 2 2 3 6" xfId="23172" xr:uid="{00000000-0005-0000-0000-0000845A0000}"/>
    <cellStyle name="Normal 2 2 4 2 2 2 3 7" xfId="23173" xr:uid="{00000000-0005-0000-0000-0000855A0000}"/>
    <cellStyle name="Normal 2 2 4 2 2 2 3 8" xfId="23174" xr:uid="{00000000-0005-0000-0000-0000865A0000}"/>
    <cellStyle name="Normal 2 2 4 2 2 2 3 9" xfId="23175" xr:uid="{00000000-0005-0000-0000-0000875A0000}"/>
    <cellStyle name="Normal 2 2 4 2 2 2 4" xfId="23176" xr:uid="{00000000-0005-0000-0000-0000885A0000}"/>
    <cellStyle name="Normal 2 2 4 2 2 2 4 10" xfId="23177" xr:uid="{00000000-0005-0000-0000-0000895A0000}"/>
    <cellStyle name="Normal 2 2 4 2 2 2 4 2" xfId="23178" xr:uid="{00000000-0005-0000-0000-00008A5A0000}"/>
    <cellStyle name="Normal 2 2 4 2 2 2 4 3" xfId="23179" xr:uid="{00000000-0005-0000-0000-00008B5A0000}"/>
    <cellStyle name="Normal 2 2 4 2 2 2 4 4" xfId="23180" xr:uid="{00000000-0005-0000-0000-00008C5A0000}"/>
    <cellStyle name="Normal 2 2 4 2 2 2 4 5" xfId="23181" xr:uid="{00000000-0005-0000-0000-00008D5A0000}"/>
    <cellStyle name="Normal 2 2 4 2 2 2 4 6" xfId="23182" xr:uid="{00000000-0005-0000-0000-00008E5A0000}"/>
    <cellStyle name="Normal 2 2 4 2 2 2 4 7" xfId="23183" xr:uid="{00000000-0005-0000-0000-00008F5A0000}"/>
    <cellStyle name="Normal 2 2 4 2 2 2 4 8" xfId="23184" xr:uid="{00000000-0005-0000-0000-0000905A0000}"/>
    <cellStyle name="Normal 2 2 4 2 2 2 4 9" xfId="23185" xr:uid="{00000000-0005-0000-0000-0000915A0000}"/>
    <cellStyle name="Normal 2 2 4 2 2 2 5" xfId="23186" xr:uid="{00000000-0005-0000-0000-0000925A0000}"/>
    <cellStyle name="Normal 2 2 4 2 2 2 5 10" xfId="23187" xr:uid="{00000000-0005-0000-0000-0000935A0000}"/>
    <cellStyle name="Normal 2 2 4 2 2 2 5 2" xfId="23188" xr:uid="{00000000-0005-0000-0000-0000945A0000}"/>
    <cellStyle name="Normal 2 2 4 2 2 2 5 3" xfId="23189" xr:uid="{00000000-0005-0000-0000-0000955A0000}"/>
    <cellStyle name="Normal 2 2 4 2 2 2 5 4" xfId="23190" xr:uid="{00000000-0005-0000-0000-0000965A0000}"/>
    <cellStyle name="Normal 2 2 4 2 2 2 5 5" xfId="23191" xr:uid="{00000000-0005-0000-0000-0000975A0000}"/>
    <cellStyle name="Normal 2 2 4 2 2 2 5 6" xfId="23192" xr:uid="{00000000-0005-0000-0000-0000985A0000}"/>
    <cellStyle name="Normal 2 2 4 2 2 2 5 7" xfId="23193" xr:uid="{00000000-0005-0000-0000-0000995A0000}"/>
    <cellStyle name="Normal 2 2 4 2 2 2 5 8" xfId="23194" xr:uid="{00000000-0005-0000-0000-00009A5A0000}"/>
    <cellStyle name="Normal 2 2 4 2 2 2 5 9" xfId="23195" xr:uid="{00000000-0005-0000-0000-00009B5A0000}"/>
    <cellStyle name="Normal 2 2 4 2 2 2 6" xfId="23196" xr:uid="{00000000-0005-0000-0000-00009C5A0000}"/>
    <cellStyle name="Normal 2 2 4 2 2 2 7" xfId="23197" xr:uid="{00000000-0005-0000-0000-00009D5A0000}"/>
    <cellStyle name="Normal 2 2 4 2 2 2 8" xfId="23198" xr:uid="{00000000-0005-0000-0000-00009E5A0000}"/>
    <cellStyle name="Normal 2 2 4 2 2 2 9" xfId="23199" xr:uid="{00000000-0005-0000-0000-00009F5A0000}"/>
    <cellStyle name="Normal 2 2 4 2 2 20" xfId="23200" xr:uid="{00000000-0005-0000-0000-0000A05A0000}"/>
    <cellStyle name="Normal 2 2 4 2 2 20 10" xfId="23201" xr:uid="{00000000-0005-0000-0000-0000A15A0000}"/>
    <cellStyle name="Normal 2 2 4 2 2 20 11" xfId="23202" xr:uid="{00000000-0005-0000-0000-0000A25A0000}"/>
    <cellStyle name="Normal 2 2 4 2 2 20 12" xfId="23203" xr:uid="{00000000-0005-0000-0000-0000A35A0000}"/>
    <cellStyle name="Normal 2 2 4 2 2 20 13" xfId="23204" xr:uid="{00000000-0005-0000-0000-0000A45A0000}"/>
    <cellStyle name="Normal 2 2 4 2 2 20 14" xfId="23205" xr:uid="{00000000-0005-0000-0000-0000A55A0000}"/>
    <cellStyle name="Normal 2 2 4 2 2 20 2" xfId="23206" xr:uid="{00000000-0005-0000-0000-0000A65A0000}"/>
    <cellStyle name="Normal 2 2 4 2 2 20 2 10" xfId="23207" xr:uid="{00000000-0005-0000-0000-0000A75A0000}"/>
    <cellStyle name="Normal 2 2 4 2 2 20 2 2" xfId="23208" xr:uid="{00000000-0005-0000-0000-0000A85A0000}"/>
    <cellStyle name="Normal 2 2 4 2 2 20 2 3" xfId="23209" xr:uid="{00000000-0005-0000-0000-0000A95A0000}"/>
    <cellStyle name="Normal 2 2 4 2 2 20 2 4" xfId="23210" xr:uid="{00000000-0005-0000-0000-0000AA5A0000}"/>
    <cellStyle name="Normal 2 2 4 2 2 20 2 5" xfId="23211" xr:uid="{00000000-0005-0000-0000-0000AB5A0000}"/>
    <cellStyle name="Normal 2 2 4 2 2 20 2 6" xfId="23212" xr:uid="{00000000-0005-0000-0000-0000AC5A0000}"/>
    <cellStyle name="Normal 2 2 4 2 2 20 2 7" xfId="23213" xr:uid="{00000000-0005-0000-0000-0000AD5A0000}"/>
    <cellStyle name="Normal 2 2 4 2 2 20 2 8" xfId="23214" xr:uid="{00000000-0005-0000-0000-0000AE5A0000}"/>
    <cellStyle name="Normal 2 2 4 2 2 20 2 9" xfId="23215" xr:uid="{00000000-0005-0000-0000-0000AF5A0000}"/>
    <cellStyle name="Normal 2 2 4 2 2 20 3" xfId="23216" xr:uid="{00000000-0005-0000-0000-0000B05A0000}"/>
    <cellStyle name="Normal 2 2 4 2 2 20 3 10" xfId="23217" xr:uid="{00000000-0005-0000-0000-0000B15A0000}"/>
    <cellStyle name="Normal 2 2 4 2 2 20 3 2" xfId="23218" xr:uid="{00000000-0005-0000-0000-0000B25A0000}"/>
    <cellStyle name="Normal 2 2 4 2 2 20 3 3" xfId="23219" xr:uid="{00000000-0005-0000-0000-0000B35A0000}"/>
    <cellStyle name="Normal 2 2 4 2 2 20 3 4" xfId="23220" xr:uid="{00000000-0005-0000-0000-0000B45A0000}"/>
    <cellStyle name="Normal 2 2 4 2 2 20 3 5" xfId="23221" xr:uid="{00000000-0005-0000-0000-0000B55A0000}"/>
    <cellStyle name="Normal 2 2 4 2 2 20 3 6" xfId="23222" xr:uid="{00000000-0005-0000-0000-0000B65A0000}"/>
    <cellStyle name="Normal 2 2 4 2 2 20 3 7" xfId="23223" xr:uid="{00000000-0005-0000-0000-0000B75A0000}"/>
    <cellStyle name="Normal 2 2 4 2 2 20 3 8" xfId="23224" xr:uid="{00000000-0005-0000-0000-0000B85A0000}"/>
    <cellStyle name="Normal 2 2 4 2 2 20 3 9" xfId="23225" xr:uid="{00000000-0005-0000-0000-0000B95A0000}"/>
    <cellStyle name="Normal 2 2 4 2 2 20 4" xfId="23226" xr:uid="{00000000-0005-0000-0000-0000BA5A0000}"/>
    <cellStyle name="Normal 2 2 4 2 2 20 4 10" xfId="23227" xr:uid="{00000000-0005-0000-0000-0000BB5A0000}"/>
    <cellStyle name="Normal 2 2 4 2 2 20 4 2" xfId="23228" xr:uid="{00000000-0005-0000-0000-0000BC5A0000}"/>
    <cellStyle name="Normal 2 2 4 2 2 20 4 3" xfId="23229" xr:uid="{00000000-0005-0000-0000-0000BD5A0000}"/>
    <cellStyle name="Normal 2 2 4 2 2 20 4 4" xfId="23230" xr:uid="{00000000-0005-0000-0000-0000BE5A0000}"/>
    <cellStyle name="Normal 2 2 4 2 2 20 4 5" xfId="23231" xr:uid="{00000000-0005-0000-0000-0000BF5A0000}"/>
    <cellStyle name="Normal 2 2 4 2 2 20 4 6" xfId="23232" xr:uid="{00000000-0005-0000-0000-0000C05A0000}"/>
    <cellStyle name="Normal 2 2 4 2 2 20 4 7" xfId="23233" xr:uid="{00000000-0005-0000-0000-0000C15A0000}"/>
    <cellStyle name="Normal 2 2 4 2 2 20 4 8" xfId="23234" xr:uid="{00000000-0005-0000-0000-0000C25A0000}"/>
    <cellStyle name="Normal 2 2 4 2 2 20 4 9" xfId="23235" xr:uid="{00000000-0005-0000-0000-0000C35A0000}"/>
    <cellStyle name="Normal 2 2 4 2 2 20 5" xfId="23236" xr:uid="{00000000-0005-0000-0000-0000C45A0000}"/>
    <cellStyle name="Normal 2 2 4 2 2 20 5 10" xfId="23237" xr:uid="{00000000-0005-0000-0000-0000C55A0000}"/>
    <cellStyle name="Normal 2 2 4 2 2 20 5 2" xfId="23238" xr:uid="{00000000-0005-0000-0000-0000C65A0000}"/>
    <cellStyle name="Normal 2 2 4 2 2 20 5 3" xfId="23239" xr:uid="{00000000-0005-0000-0000-0000C75A0000}"/>
    <cellStyle name="Normal 2 2 4 2 2 20 5 4" xfId="23240" xr:uid="{00000000-0005-0000-0000-0000C85A0000}"/>
    <cellStyle name="Normal 2 2 4 2 2 20 5 5" xfId="23241" xr:uid="{00000000-0005-0000-0000-0000C95A0000}"/>
    <cellStyle name="Normal 2 2 4 2 2 20 5 6" xfId="23242" xr:uid="{00000000-0005-0000-0000-0000CA5A0000}"/>
    <cellStyle name="Normal 2 2 4 2 2 20 5 7" xfId="23243" xr:uid="{00000000-0005-0000-0000-0000CB5A0000}"/>
    <cellStyle name="Normal 2 2 4 2 2 20 5 8" xfId="23244" xr:uid="{00000000-0005-0000-0000-0000CC5A0000}"/>
    <cellStyle name="Normal 2 2 4 2 2 20 5 9" xfId="23245" xr:uid="{00000000-0005-0000-0000-0000CD5A0000}"/>
    <cellStyle name="Normal 2 2 4 2 2 20 6" xfId="23246" xr:uid="{00000000-0005-0000-0000-0000CE5A0000}"/>
    <cellStyle name="Normal 2 2 4 2 2 20 7" xfId="23247" xr:uid="{00000000-0005-0000-0000-0000CF5A0000}"/>
    <cellStyle name="Normal 2 2 4 2 2 20 8" xfId="23248" xr:uid="{00000000-0005-0000-0000-0000D05A0000}"/>
    <cellStyle name="Normal 2 2 4 2 2 20 9" xfId="23249" xr:uid="{00000000-0005-0000-0000-0000D15A0000}"/>
    <cellStyle name="Normal 2 2 4 2 2 3" xfId="23250" xr:uid="{00000000-0005-0000-0000-0000D25A0000}"/>
    <cellStyle name="Normal 2 2 4 2 2 3 10" xfId="23251" xr:uid="{00000000-0005-0000-0000-0000D35A0000}"/>
    <cellStyle name="Normal 2 2 4 2 2 3 11" xfId="23252" xr:uid="{00000000-0005-0000-0000-0000D45A0000}"/>
    <cellStyle name="Normal 2 2 4 2 2 3 12" xfId="23253" xr:uid="{00000000-0005-0000-0000-0000D55A0000}"/>
    <cellStyle name="Normal 2 2 4 2 2 3 13" xfId="23254" xr:uid="{00000000-0005-0000-0000-0000D65A0000}"/>
    <cellStyle name="Normal 2 2 4 2 2 3 14" xfId="23255" xr:uid="{00000000-0005-0000-0000-0000D75A0000}"/>
    <cellStyle name="Normal 2 2 4 2 2 3 2" xfId="23256" xr:uid="{00000000-0005-0000-0000-0000D85A0000}"/>
    <cellStyle name="Normal 2 2 4 2 2 3 2 10" xfId="23257" xr:uid="{00000000-0005-0000-0000-0000D95A0000}"/>
    <cellStyle name="Normal 2 2 4 2 2 3 2 2" xfId="23258" xr:uid="{00000000-0005-0000-0000-0000DA5A0000}"/>
    <cellStyle name="Normal 2 2 4 2 2 3 2 3" xfId="23259" xr:uid="{00000000-0005-0000-0000-0000DB5A0000}"/>
    <cellStyle name="Normal 2 2 4 2 2 3 2 4" xfId="23260" xr:uid="{00000000-0005-0000-0000-0000DC5A0000}"/>
    <cellStyle name="Normal 2 2 4 2 2 3 2 5" xfId="23261" xr:uid="{00000000-0005-0000-0000-0000DD5A0000}"/>
    <cellStyle name="Normal 2 2 4 2 2 3 2 6" xfId="23262" xr:uid="{00000000-0005-0000-0000-0000DE5A0000}"/>
    <cellStyle name="Normal 2 2 4 2 2 3 2 7" xfId="23263" xr:uid="{00000000-0005-0000-0000-0000DF5A0000}"/>
    <cellStyle name="Normal 2 2 4 2 2 3 2 8" xfId="23264" xr:uid="{00000000-0005-0000-0000-0000E05A0000}"/>
    <cellStyle name="Normal 2 2 4 2 2 3 2 9" xfId="23265" xr:uid="{00000000-0005-0000-0000-0000E15A0000}"/>
    <cellStyle name="Normal 2 2 4 2 2 3 3" xfId="23266" xr:uid="{00000000-0005-0000-0000-0000E25A0000}"/>
    <cellStyle name="Normal 2 2 4 2 2 3 3 10" xfId="23267" xr:uid="{00000000-0005-0000-0000-0000E35A0000}"/>
    <cellStyle name="Normal 2 2 4 2 2 3 3 2" xfId="23268" xr:uid="{00000000-0005-0000-0000-0000E45A0000}"/>
    <cellStyle name="Normal 2 2 4 2 2 3 3 3" xfId="23269" xr:uid="{00000000-0005-0000-0000-0000E55A0000}"/>
    <cellStyle name="Normal 2 2 4 2 2 3 3 4" xfId="23270" xr:uid="{00000000-0005-0000-0000-0000E65A0000}"/>
    <cellStyle name="Normal 2 2 4 2 2 3 3 5" xfId="23271" xr:uid="{00000000-0005-0000-0000-0000E75A0000}"/>
    <cellStyle name="Normal 2 2 4 2 2 3 3 6" xfId="23272" xr:uid="{00000000-0005-0000-0000-0000E85A0000}"/>
    <cellStyle name="Normal 2 2 4 2 2 3 3 7" xfId="23273" xr:uid="{00000000-0005-0000-0000-0000E95A0000}"/>
    <cellStyle name="Normal 2 2 4 2 2 3 3 8" xfId="23274" xr:uid="{00000000-0005-0000-0000-0000EA5A0000}"/>
    <cellStyle name="Normal 2 2 4 2 2 3 3 9" xfId="23275" xr:uid="{00000000-0005-0000-0000-0000EB5A0000}"/>
    <cellStyle name="Normal 2 2 4 2 2 3 4" xfId="23276" xr:uid="{00000000-0005-0000-0000-0000EC5A0000}"/>
    <cellStyle name="Normal 2 2 4 2 2 3 4 10" xfId="23277" xr:uid="{00000000-0005-0000-0000-0000ED5A0000}"/>
    <cellStyle name="Normal 2 2 4 2 2 3 4 2" xfId="23278" xr:uid="{00000000-0005-0000-0000-0000EE5A0000}"/>
    <cellStyle name="Normal 2 2 4 2 2 3 4 3" xfId="23279" xr:uid="{00000000-0005-0000-0000-0000EF5A0000}"/>
    <cellStyle name="Normal 2 2 4 2 2 3 4 4" xfId="23280" xr:uid="{00000000-0005-0000-0000-0000F05A0000}"/>
    <cellStyle name="Normal 2 2 4 2 2 3 4 5" xfId="23281" xr:uid="{00000000-0005-0000-0000-0000F15A0000}"/>
    <cellStyle name="Normal 2 2 4 2 2 3 4 6" xfId="23282" xr:uid="{00000000-0005-0000-0000-0000F25A0000}"/>
    <cellStyle name="Normal 2 2 4 2 2 3 4 7" xfId="23283" xr:uid="{00000000-0005-0000-0000-0000F35A0000}"/>
    <cellStyle name="Normal 2 2 4 2 2 3 4 8" xfId="23284" xr:uid="{00000000-0005-0000-0000-0000F45A0000}"/>
    <cellStyle name="Normal 2 2 4 2 2 3 4 9" xfId="23285" xr:uid="{00000000-0005-0000-0000-0000F55A0000}"/>
    <cellStyle name="Normal 2 2 4 2 2 3 5" xfId="23286" xr:uid="{00000000-0005-0000-0000-0000F65A0000}"/>
    <cellStyle name="Normal 2 2 4 2 2 3 5 10" xfId="23287" xr:uid="{00000000-0005-0000-0000-0000F75A0000}"/>
    <cellStyle name="Normal 2 2 4 2 2 3 5 2" xfId="23288" xr:uid="{00000000-0005-0000-0000-0000F85A0000}"/>
    <cellStyle name="Normal 2 2 4 2 2 3 5 3" xfId="23289" xr:uid="{00000000-0005-0000-0000-0000F95A0000}"/>
    <cellStyle name="Normal 2 2 4 2 2 3 5 4" xfId="23290" xr:uid="{00000000-0005-0000-0000-0000FA5A0000}"/>
    <cellStyle name="Normal 2 2 4 2 2 3 5 5" xfId="23291" xr:uid="{00000000-0005-0000-0000-0000FB5A0000}"/>
    <cellStyle name="Normal 2 2 4 2 2 3 5 6" xfId="23292" xr:uid="{00000000-0005-0000-0000-0000FC5A0000}"/>
    <cellStyle name="Normal 2 2 4 2 2 3 5 7" xfId="23293" xr:uid="{00000000-0005-0000-0000-0000FD5A0000}"/>
    <cellStyle name="Normal 2 2 4 2 2 3 5 8" xfId="23294" xr:uid="{00000000-0005-0000-0000-0000FE5A0000}"/>
    <cellStyle name="Normal 2 2 4 2 2 3 5 9" xfId="23295" xr:uid="{00000000-0005-0000-0000-0000FF5A0000}"/>
    <cellStyle name="Normal 2 2 4 2 2 3 6" xfId="23296" xr:uid="{00000000-0005-0000-0000-0000005B0000}"/>
    <cellStyle name="Normal 2 2 4 2 2 3 7" xfId="23297" xr:uid="{00000000-0005-0000-0000-0000015B0000}"/>
    <cellStyle name="Normal 2 2 4 2 2 3 8" xfId="23298" xr:uid="{00000000-0005-0000-0000-0000025B0000}"/>
    <cellStyle name="Normal 2 2 4 2 2 3 9" xfId="23299" xr:uid="{00000000-0005-0000-0000-0000035B0000}"/>
    <cellStyle name="Normal 2 2 4 2 2 4" xfId="23300" xr:uid="{00000000-0005-0000-0000-0000045B0000}"/>
    <cellStyle name="Normal 2 2 4 2 2 4 10" xfId="23301" xr:uid="{00000000-0005-0000-0000-0000055B0000}"/>
    <cellStyle name="Normal 2 2 4 2 2 4 11" xfId="23302" xr:uid="{00000000-0005-0000-0000-0000065B0000}"/>
    <cellStyle name="Normal 2 2 4 2 2 4 12" xfId="23303" xr:uid="{00000000-0005-0000-0000-0000075B0000}"/>
    <cellStyle name="Normal 2 2 4 2 2 4 13" xfId="23304" xr:uid="{00000000-0005-0000-0000-0000085B0000}"/>
    <cellStyle name="Normal 2 2 4 2 2 4 14" xfId="23305" xr:uid="{00000000-0005-0000-0000-0000095B0000}"/>
    <cellStyle name="Normal 2 2 4 2 2 4 2" xfId="23306" xr:uid="{00000000-0005-0000-0000-00000A5B0000}"/>
    <cellStyle name="Normal 2 2 4 2 2 4 2 10" xfId="23307" xr:uid="{00000000-0005-0000-0000-00000B5B0000}"/>
    <cellStyle name="Normal 2 2 4 2 2 4 2 2" xfId="23308" xr:uid="{00000000-0005-0000-0000-00000C5B0000}"/>
    <cellStyle name="Normal 2 2 4 2 2 4 2 3" xfId="23309" xr:uid="{00000000-0005-0000-0000-00000D5B0000}"/>
    <cellStyle name="Normal 2 2 4 2 2 4 2 4" xfId="23310" xr:uid="{00000000-0005-0000-0000-00000E5B0000}"/>
    <cellStyle name="Normal 2 2 4 2 2 4 2 5" xfId="23311" xr:uid="{00000000-0005-0000-0000-00000F5B0000}"/>
    <cellStyle name="Normal 2 2 4 2 2 4 2 6" xfId="23312" xr:uid="{00000000-0005-0000-0000-0000105B0000}"/>
    <cellStyle name="Normal 2 2 4 2 2 4 2 7" xfId="23313" xr:uid="{00000000-0005-0000-0000-0000115B0000}"/>
    <cellStyle name="Normal 2 2 4 2 2 4 2 8" xfId="23314" xr:uid="{00000000-0005-0000-0000-0000125B0000}"/>
    <cellStyle name="Normal 2 2 4 2 2 4 2 9" xfId="23315" xr:uid="{00000000-0005-0000-0000-0000135B0000}"/>
    <cellStyle name="Normal 2 2 4 2 2 4 3" xfId="23316" xr:uid="{00000000-0005-0000-0000-0000145B0000}"/>
    <cellStyle name="Normal 2 2 4 2 2 4 3 10" xfId="23317" xr:uid="{00000000-0005-0000-0000-0000155B0000}"/>
    <cellStyle name="Normal 2 2 4 2 2 4 3 2" xfId="23318" xr:uid="{00000000-0005-0000-0000-0000165B0000}"/>
    <cellStyle name="Normal 2 2 4 2 2 4 3 3" xfId="23319" xr:uid="{00000000-0005-0000-0000-0000175B0000}"/>
    <cellStyle name="Normal 2 2 4 2 2 4 3 4" xfId="23320" xr:uid="{00000000-0005-0000-0000-0000185B0000}"/>
    <cellStyle name="Normal 2 2 4 2 2 4 3 5" xfId="23321" xr:uid="{00000000-0005-0000-0000-0000195B0000}"/>
    <cellStyle name="Normal 2 2 4 2 2 4 3 6" xfId="23322" xr:uid="{00000000-0005-0000-0000-00001A5B0000}"/>
    <cellStyle name="Normal 2 2 4 2 2 4 3 7" xfId="23323" xr:uid="{00000000-0005-0000-0000-00001B5B0000}"/>
    <cellStyle name="Normal 2 2 4 2 2 4 3 8" xfId="23324" xr:uid="{00000000-0005-0000-0000-00001C5B0000}"/>
    <cellStyle name="Normal 2 2 4 2 2 4 3 9" xfId="23325" xr:uid="{00000000-0005-0000-0000-00001D5B0000}"/>
    <cellStyle name="Normal 2 2 4 2 2 4 4" xfId="23326" xr:uid="{00000000-0005-0000-0000-00001E5B0000}"/>
    <cellStyle name="Normal 2 2 4 2 2 4 4 10" xfId="23327" xr:uid="{00000000-0005-0000-0000-00001F5B0000}"/>
    <cellStyle name="Normal 2 2 4 2 2 4 4 2" xfId="23328" xr:uid="{00000000-0005-0000-0000-0000205B0000}"/>
    <cellStyle name="Normal 2 2 4 2 2 4 4 3" xfId="23329" xr:uid="{00000000-0005-0000-0000-0000215B0000}"/>
    <cellStyle name="Normal 2 2 4 2 2 4 4 4" xfId="23330" xr:uid="{00000000-0005-0000-0000-0000225B0000}"/>
    <cellStyle name="Normal 2 2 4 2 2 4 4 5" xfId="23331" xr:uid="{00000000-0005-0000-0000-0000235B0000}"/>
    <cellStyle name="Normal 2 2 4 2 2 4 4 6" xfId="23332" xr:uid="{00000000-0005-0000-0000-0000245B0000}"/>
    <cellStyle name="Normal 2 2 4 2 2 4 4 7" xfId="23333" xr:uid="{00000000-0005-0000-0000-0000255B0000}"/>
    <cellStyle name="Normal 2 2 4 2 2 4 4 8" xfId="23334" xr:uid="{00000000-0005-0000-0000-0000265B0000}"/>
    <cellStyle name="Normal 2 2 4 2 2 4 4 9" xfId="23335" xr:uid="{00000000-0005-0000-0000-0000275B0000}"/>
    <cellStyle name="Normal 2 2 4 2 2 4 5" xfId="23336" xr:uid="{00000000-0005-0000-0000-0000285B0000}"/>
    <cellStyle name="Normal 2 2 4 2 2 4 5 10" xfId="23337" xr:uid="{00000000-0005-0000-0000-0000295B0000}"/>
    <cellStyle name="Normal 2 2 4 2 2 4 5 2" xfId="23338" xr:uid="{00000000-0005-0000-0000-00002A5B0000}"/>
    <cellStyle name="Normal 2 2 4 2 2 4 5 3" xfId="23339" xr:uid="{00000000-0005-0000-0000-00002B5B0000}"/>
    <cellStyle name="Normal 2 2 4 2 2 4 5 4" xfId="23340" xr:uid="{00000000-0005-0000-0000-00002C5B0000}"/>
    <cellStyle name="Normal 2 2 4 2 2 4 5 5" xfId="23341" xr:uid="{00000000-0005-0000-0000-00002D5B0000}"/>
    <cellStyle name="Normal 2 2 4 2 2 4 5 6" xfId="23342" xr:uid="{00000000-0005-0000-0000-00002E5B0000}"/>
    <cellStyle name="Normal 2 2 4 2 2 4 5 7" xfId="23343" xr:uid="{00000000-0005-0000-0000-00002F5B0000}"/>
    <cellStyle name="Normal 2 2 4 2 2 4 5 8" xfId="23344" xr:uid="{00000000-0005-0000-0000-0000305B0000}"/>
    <cellStyle name="Normal 2 2 4 2 2 4 5 9" xfId="23345" xr:uid="{00000000-0005-0000-0000-0000315B0000}"/>
    <cellStyle name="Normal 2 2 4 2 2 4 6" xfId="23346" xr:uid="{00000000-0005-0000-0000-0000325B0000}"/>
    <cellStyle name="Normal 2 2 4 2 2 4 7" xfId="23347" xr:uid="{00000000-0005-0000-0000-0000335B0000}"/>
    <cellStyle name="Normal 2 2 4 2 2 4 8" xfId="23348" xr:uid="{00000000-0005-0000-0000-0000345B0000}"/>
    <cellStyle name="Normal 2 2 4 2 2 4 9" xfId="23349" xr:uid="{00000000-0005-0000-0000-0000355B0000}"/>
    <cellStyle name="Normal 2 2 4 2 2 5" xfId="23350" xr:uid="{00000000-0005-0000-0000-0000365B0000}"/>
    <cellStyle name="Normal 2 2 4 2 2 5 10" xfId="23351" xr:uid="{00000000-0005-0000-0000-0000375B0000}"/>
    <cellStyle name="Normal 2 2 4 2 2 5 11" xfId="23352" xr:uid="{00000000-0005-0000-0000-0000385B0000}"/>
    <cellStyle name="Normal 2 2 4 2 2 5 12" xfId="23353" xr:uid="{00000000-0005-0000-0000-0000395B0000}"/>
    <cellStyle name="Normal 2 2 4 2 2 5 13" xfId="23354" xr:uid="{00000000-0005-0000-0000-00003A5B0000}"/>
    <cellStyle name="Normal 2 2 4 2 2 5 14" xfId="23355" xr:uid="{00000000-0005-0000-0000-00003B5B0000}"/>
    <cellStyle name="Normal 2 2 4 2 2 5 2" xfId="23356" xr:uid="{00000000-0005-0000-0000-00003C5B0000}"/>
    <cellStyle name="Normal 2 2 4 2 2 5 2 10" xfId="23357" xr:uid="{00000000-0005-0000-0000-00003D5B0000}"/>
    <cellStyle name="Normal 2 2 4 2 2 5 2 2" xfId="23358" xr:uid="{00000000-0005-0000-0000-00003E5B0000}"/>
    <cellStyle name="Normal 2 2 4 2 2 5 2 3" xfId="23359" xr:uid="{00000000-0005-0000-0000-00003F5B0000}"/>
    <cellStyle name="Normal 2 2 4 2 2 5 2 4" xfId="23360" xr:uid="{00000000-0005-0000-0000-0000405B0000}"/>
    <cellStyle name="Normal 2 2 4 2 2 5 2 5" xfId="23361" xr:uid="{00000000-0005-0000-0000-0000415B0000}"/>
    <cellStyle name="Normal 2 2 4 2 2 5 2 6" xfId="23362" xr:uid="{00000000-0005-0000-0000-0000425B0000}"/>
    <cellStyle name="Normal 2 2 4 2 2 5 2 7" xfId="23363" xr:uid="{00000000-0005-0000-0000-0000435B0000}"/>
    <cellStyle name="Normal 2 2 4 2 2 5 2 8" xfId="23364" xr:uid="{00000000-0005-0000-0000-0000445B0000}"/>
    <cellStyle name="Normal 2 2 4 2 2 5 2 9" xfId="23365" xr:uid="{00000000-0005-0000-0000-0000455B0000}"/>
    <cellStyle name="Normal 2 2 4 2 2 5 3" xfId="23366" xr:uid="{00000000-0005-0000-0000-0000465B0000}"/>
    <cellStyle name="Normal 2 2 4 2 2 5 3 10" xfId="23367" xr:uid="{00000000-0005-0000-0000-0000475B0000}"/>
    <cellStyle name="Normal 2 2 4 2 2 5 3 2" xfId="23368" xr:uid="{00000000-0005-0000-0000-0000485B0000}"/>
    <cellStyle name="Normal 2 2 4 2 2 5 3 3" xfId="23369" xr:uid="{00000000-0005-0000-0000-0000495B0000}"/>
    <cellStyle name="Normal 2 2 4 2 2 5 3 4" xfId="23370" xr:uid="{00000000-0005-0000-0000-00004A5B0000}"/>
    <cellStyle name="Normal 2 2 4 2 2 5 3 5" xfId="23371" xr:uid="{00000000-0005-0000-0000-00004B5B0000}"/>
    <cellStyle name="Normal 2 2 4 2 2 5 3 6" xfId="23372" xr:uid="{00000000-0005-0000-0000-00004C5B0000}"/>
    <cellStyle name="Normal 2 2 4 2 2 5 3 7" xfId="23373" xr:uid="{00000000-0005-0000-0000-00004D5B0000}"/>
    <cellStyle name="Normal 2 2 4 2 2 5 3 8" xfId="23374" xr:uid="{00000000-0005-0000-0000-00004E5B0000}"/>
    <cellStyle name="Normal 2 2 4 2 2 5 3 9" xfId="23375" xr:uid="{00000000-0005-0000-0000-00004F5B0000}"/>
    <cellStyle name="Normal 2 2 4 2 2 5 4" xfId="23376" xr:uid="{00000000-0005-0000-0000-0000505B0000}"/>
    <cellStyle name="Normal 2 2 4 2 2 5 4 10" xfId="23377" xr:uid="{00000000-0005-0000-0000-0000515B0000}"/>
    <cellStyle name="Normal 2 2 4 2 2 5 4 2" xfId="23378" xr:uid="{00000000-0005-0000-0000-0000525B0000}"/>
    <cellStyle name="Normal 2 2 4 2 2 5 4 3" xfId="23379" xr:uid="{00000000-0005-0000-0000-0000535B0000}"/>
    <cellStyle name="Normal 2 2 4 2 2 5 4 4" xfId="23380" xr:uid="{00000000-0005-0000-0000-0000545B0000}"/>
    <cellStyle name="Normal 2 2 4 2 2 5 4 5" xfId="23381" xr:uid="{00000000-0005-0000-0000-0000555B0000}"/>
    <cellStyle name="Normal 2 2 4 2 2 5 4 6" xfId="23382" xr:uid="{00000000-0005-0000-0000-0000565B0000}"/>
    <cellStyle name="Normal 2 2 4 2 2 5 4 7" xfId="23383" xr:uid="{00000000-0005-0000-0000-0000575B0000}"/>
    <cellStyle name="Normal 2 2 4 2 2 5 4 8" xfId="23384" xr:uid="{00000000-0005-0000-0000-0000585B0000}"/>
    <cellStyle name="Normal 2 2 4 2 2 5 4 9" xfId="23385" xr:uid="{00000000-0005-0000-0000-0000595B0000}"/>
    <cellStyle name="Normal 2 2 4 2 2 5 5" xfId="23386" xr:uid="{00000000-0005-0000-0000-00005A5B0000}"/>
    <cellStyle name="Normal 2 2 4 2 2 5 5 10" xfId="23387" xr:uid="{00000000-0005-0000-0000-00005B5B0000}"/>
    <cellStyle name="Normal 2 2 4 2 2 5 5 2" xfId="23388" xr:uid="{00000000-0005-0000-0000-00005C5B0000}"/>
    <cellStyle name="Normal 2 2 4 2 2 5 5 3" xfId="23389" xr:uid="{00000000-0005-0000-0000-00005D5B0000}"/>
    <cellStyle name="Normal 2 2 4 2 2 5 5 4" xfId="23390" xr:uid="{00000000-0005-0000-0000-00005E5B0000}"/>
    <cellStyle name="Normal 2 2 4 2 2 5 5 5" xfId="23391" xr:uid="{00000000-0005-0000-0000-00005F5B0000}"/>
    <cellStyle name="Normal 2 2 4 2 2 5 5 6" xfId="23392" xr:uid="{00000000-0005-0000-0000-0000605B0000}"/>
    <cellStyle name="Normal 2 2 4 2 2 5 5 7" xfId="23393" xr:uid="{00000000-0005-0000-0000-0000615B0000}"/>
    <cellStyle name="Normal 2 2 4 2 2 5 5 8" xfId="23394" xr:uid="{00000000-0005-0000-0000-0000625B0000}"/>
    <cellStyle name="Normal 2 2 4 2 2 5 5 9" xfId="23395" xr:uid="{00000000-0005-0000-0000-0000635B0000}"/>
    <cellStyle name="Normal 2 2 4 2 2 5 6" xfId="23396" xr:uid="{00000000-0005-0000-0000-0000645B0000}"/>
    <cellStyle name="Normal 2 2 4 2 2 5 7" xfId="23397" xr:uid="{00000000-0005-0000-0000-0000655B0000}"/>
    <cellStyle name="Normal 2 2 4 2 2 5 8" xfId="23398" xr:uid="{00000000-0005-0000-0000-0000665B0000}"/>
    <cellStyle name="Normal 2 2 4 2 2 5 9" xfId="23399" xr:uid="{00000000-0005-0000-0000-0000675B0000}"/>
    <cellStyle name="Normal 2 2 4 2 2 6" xfId="23400" xr:uid="{00000000-0005-0000-0000-0000685B0000}"/>
    <cellStyle name="Normal 2 2 4 2 2 6 10" xfId="23401" xr:uid="{00000000-0005-0000-0000-0000695B0000}"/>
    <cellStyle name="Normal 2 2 4 2 2 6 11" xfId="23402" xr:uid="{00000000-0005-0000-0000-00006A5B0000}"/>
    <cellStyle name="Normal 2 2 4 2 2 6 12" xfId="23403" xr:uid="{00000000-0005-0000-0000-00006B5B0000}"/>
    <cellStyle name="Normal 2 2 4 2 2 6 13" xfId="23404" xr:uid="{00000000-0005-0000-0000-00006C5B0000}"/>
    <cellStyle name="Normal 2 2 4 2 2 6 14" xfId="23405" xr:uid="{00000000-0005-0000-0000-00006D5B0000}"/>
    <cellStyle name="Normal 2 2 4 2 2 6 2" xfId="23406" xr:uid="{00000000-0005-0000-0000-00006E5B0000}"/>
    <cellStyle name="Normal 2 2 4 2 2 6 2 10" xfId="23407" xr:uid="{00000000-0005-0000-0000-00006F5B0000}"/>
    <cellStyle name="Normal 2 2 4 2 2 6 2 2" xfId="23408" xr:uid="{00000000-0005-0000-0000-0000705B0000}"/>
    <cellStyle name="Normal 2 2 4 2 2 6 2 3" xfId="23409" xr:uid="{00000000-0005-0000-0000-0000715B0000}"/>
    <cellStyle name="Normal 2 2 4 2 2 6 2 4" xfId="23410" xr:uid="{00000000-0005-0000-0000-0000725B0000}"/>
    <cellStyle name="Normal 2 2 4 2 2 6 2 5" xfId="23411" xr:uid="{00000000-0005-0000-0000-0000735B0000}"/>
    <cellStyle name="Normal 2 2 4 2 2 6 2 6" xfId="23412" xr:uid="{00000000-0005-0000-0000-0000745B0000}"/>
    <cellStyle name="Normal 2 2 4 2 2 6 2 7" xfId="23413" xr:uid="{00000000-0005-0000-0000-0000755B0000}"/>
    <cellStyle name="Normal 2 2 4 2 2 6 2 8" xfId="23414" xr:uid="{00000000-0005-0000-0000-0000765B0000}"/>
    <cellStyle name="Normal 2 2 4 2 2 6 2 9" xfId="23415" xr:uid="{00000000-0005-0000-0000-0000775B0000}"/>
    <cellStyle name="Normal 2 2 4 2 2 6 3" xfId="23416" xr:uid="{00000000-0005-0000-0000-0000785B0000}"/>
    <cellStyle name="Normal 2 2 4 2 2 6 3 10" xfId="23417" xr:uid="{00000000-0005-0000-0000-0000795B0000}"/>
    <cellStyle name="Normal 2 2 4 2 2 6 3 2" xfId="23418" xr:uid="{00000000-0005-0000-0000-00007A5B0000}"/>
    <cellStyle name="Normal 2 2 4 2 2 6 3 3" xfId="23419" xr:uid="{00000000-0005-0000-0000-00007B5B0000}"/>
    <cellStyle name="Normal 2 2 4 2 2 6 3 4" xfId="23420" xr:uid="{00000000-0005-0000-0000-00007C5B0000}"/>
    <cellStyle name="Normal 2 2 4 2 2 6 3 5" xfId="23421" xr:uid="{00000000-0005-0000-0000-00007D5B0000}"/>
    <cellStyle name="Normal 2 2 4 2 2 6 3 6" xfId="23422" xr:uid="{00000000-0005-0000-0000-00007E5B0000}"/>
    <cellStyle name="Normal 2 2 4 2 2 6 3 7" xfId="23423" xr:uid="{00000000-0005-0000-0000-00007F5B0000}"/>
    <cellStyle name="Normal 2 2 4 2 2 6 3 8" xfId="23424" xr:uid="{00000000-0005-0000-0000-0000805B0000}"/>
    <cellStyle name="Normal 2 2 4 2 2 6 3 9" xfId="23425" xr:uid="{00000000-0005-0000-0000-0000815B0000}"/>
    <cellStyle name="Normal 2 2 4 2 2 6 4" xfId="23426" xr:uid="{00000000-0005-0000-0000-0000825B0000}"/>
    <cellStyle name="Normal 2 2 4 2 2 6 4 10" xfId="23427" xr:uid="{00000000-0005-0000-0000-0000835B0000}"/>
    <cellStyle name="Normal 2 2 4 2 2 6 4 2" xfId="23428" xr:uid="{00000000-0005-0000-0000-0000845B0000}"/>
    <cellStyle name="Normal 2 2 4 2 2 6 4 3" xfId="23429" xr:uid="{00000000-0005-0000-0000-0000855B0000}"/>
    <cellStyle name="Normal 2 2 4 2 2 6 4 4" xfId="23430" xr:uid="{00000000-0005-0000-0000-0000865B0000}"/>
    <cellStyle name="Normal 2 2 4 2 2 6 4 5" xfId="23431" xr:uid="{00000000-0005-0000-0000-0000875B0000}"/>
    <cellStyle name="Normal 2 2 4 2 2 6 4 6" xfId="23432" xr:uid="{00000000-0005-0000-0000-0000885B0000}"/>
    <cellStyle name="Normal 2 2 4 2 2 6 4 7" xfId="23433" xr:uid="{00000000-0005-0000-0000-0000895B0000}"/>
    <cellStyle name="Normal 2 2 4 2 2 6 4 8" xfId="23434" xr:uid="{00000000-0005-0000-0000-00008A5B0000}"/>
    <cellStyle name="Normal 2 2 4 2 2 6 4 9" xfId="23435" xr:uid="{00000000-0005-0000-0000-00008B5B0000}"/>
    <cellStyle name="Normal 2 2 4 2 2 6 5" xfId="23436" xr:uid="{00000000-0005-0000-0000-00008C5B0000}"/>
    <cellStyle name="Normal 2 2 4 2 2 6 5 10" xfId="23437" xr:uid="{00000000-0005-0000-0000-00008D5B0000}"/>
    <cellStyle name="Normal 2 2 4 2 2 6 5 2" xfId="23438" xr:uid="{00000000-0005-0000-0000-00008E5B0000}"/>
    <cellStyle name="Normal 2 2 4 2 2 6 5 3" xfId="23439" xr:uid="{00000000-0005-0000-0000-00008F5B0000}"/>
    <cellStyle name="Normal 2 2 4 2 2 6 5 4" xfId="23440" xr:uid="{00000000-0005-0000-0000-0000905B0000}"/>
    <cellStyle name="Normal 2 2 4 2 2 6 5 5" xfId="23441" xr:uid="{00000000-0005-0000-0000-0000915B0000}"/>
    <cellStyle name="Normal 2 2 4 2 2 6 5 6" xfId="23442" xr:uid="{00000000-0005-0000-0000-0000925B0000}"/>
    <cellStyle name="Normal 2 2 4 2 2 6 5 7" xfId="23443" xr:uid="{00000000-0005-0000-0000-0000935B0000}"/>
    <cellStyle name="Normal 2 2 4 2 2 6 5 8" xfId="23444" xr:uid="{00000000-0005-0000-0000-0000945B0000}"/>
    <cellStyle name="Normal 2 2 4 2 2 6 5 9" xfId="23445" xr:uid="{00000000-0005-0000-0000-0000955B0000}"/>
    <cellStyle name="Normal 2 2 4 2 2 6 6" xfId="23446" xr:uid="{00000000-0005-0000-0000-0000965B0000}"/>
    <cellStyle name="Normal 2 2 4 2 2 6 7" xfId="23447" xr:uid="{00000000-0005-0000-0000-0000975B0000}"/>
    <cellStyle name="Normal 2 2 4 2 2 6 8" xfId="23448" xr:uid="{00000000-0005-0000-0000-0000985B0000}"/>
    <cellStyle name="Normal 2 2 4 2 2 6 9" xfId="23449" xr:uid="{00000000-0005-0000-0000-0000995B0000}"/>
    <cellStyle name="Normal 2 2 4 2 2 7" xfId="23450" xr:uid="{00000000-0005-0000-0000-00009A5B0000}"/>
    <cellStyle name="Normal 2 2 4 2 2 7 10" xfId="23451" xr:uid="{00000000-0005-0000-0000-00009B5B0000}"/>
    <cellStyle name="Normal 2 2 4 2 2 7 11" xfId="23452" xr:uid="{00000000-0005-0000-0000-00009C5B0000}"/>
    <cellStyle name="Normal 2 2 4 2 2 7 12" xfId="23453" xr:uid="{00000000-0005-0000-0000-00009D5B0000}"/>
    <cellStyle name="Normal 2 2 4 2 2 7 13" xfId="23454" xr:uid="{00000000-0005-0000-0000-00009E5B0000}"/>
    <cellStyle name="Normal 2 2 4 2 2 7 14" xfId="23455" xr:uid="{00000000-0005-0000-0000-00009F5B0000}"/>
    <cellStyle name="Normal 2 2 4 2 2 7 2" xfId="23456" xr:uid="{00000000-0005-0000-0000-0000A05B0000}"/>
    <cellStyle name="Normal 2 2 4 2 2 7 2 10" xfId="23457" xr:uid="{00000000-0005-0000-0000-0000A15B0000}"/>
    <cellStyle name="Normal 2 2 4 2 2 7 2 2" xfId="23458" xr:uid="{00000000-0005-0000-0000-0000A25B0000}"/>
    <cellStyle name="Normal 2 2 4 2 2 7 2 3" xfId="23459" xr:uid="{00000000-0005-0000-0000-0000A35B0000}"/>
    <cellStyle name="Normal 2 2 4 2 2 7 2 4" xfId="23460" xr:uid="{00000000-0005-0000-0000-0000A45B0000}"/>
    <cellStyle name="Normal 2 2 4 2 2 7 2 5" xfId="23461" xr:uid="{00000000-0005-0000-0000-0000A55B0000}"/>
    <cellStyle name="Normal 2 2 4 2 2 7 2 6" xfId="23462" xr:uid="{00000000-0005-0000-0000-0000A65B0000}"/>
    <cellStyle name="Normal 2 2 4 2 2 7 2 7" xfId="23463" xr:uid="{00000000-0005-0000-0000-0000A75B0000}"/>
    <cellStyle name="Normal 2 2 4 2 2 7 2 8" xfId="23464" xr:uid="{00000000-0005-0000-0000-0000A85B0000}"/>
    <cellStyle name="Normal 2 2 4 2 2 7 2 9" xfId="23465" xr:uid="{00000000-0005-0000-0000-0000A95B0000}"/>
    <cellStyle name="Normal 2 2 4 2 2 7 3" xfId="23466" xr:uid="{00000000-0005-0000-0000-0000AA5B0000}"/>
    <cellStyle name="Normal 2 2 4 2 2 7 3 10" xfId="23467" xr:uid="{00000000-0005-0000-0000-0000AB5B0000}"/>
    <cellStyle name="Normal 2 2 4 2 2 7 3 2" xfId="23468" xr:uid="{00000000-0005-0000-0000-0000AC5B0000}"/>
    <cellStyle name="Normal 2 2 4 2 2 7 3 3" xfId="23469" xr:uid="{00000000-0005-0000-0000-0000AD5B0000}"/>
    <cellStyle name="Normal 2 2 4 2 2 7 3 4" xfId="23470" xr:uid="{00000000-0005-0000-0000-0000AE5B0000}"/>
    <cellStyle name="Normal 2 2 4 2 2 7 3 5" xfId="23471" xr:uid="{00000000-0005-0000-0000-0000AF5B0000}"/>
    <cellStyle name="Normal 2 2 4 2 2 7 3 6" xfId="23472" xr:uid="{00000000-0005-0000-0000-0000B05B0000}"/>
    <cellStyle name="Normal 2 2 4 2 2 7 3 7" xfId="23473" xr:uid="{00000000-0005-0000-0000-0000B15B0000}"/>
    <cellStyle name="Normal 2 2 4 2 2 7 3 8" xfId="23474" xr:uid="{00000000-0005-0000-0000-0000B25B0000}"/>
    <cellStyle name="Normal 2 2 4 2 2 7 3 9" xfId="23475" xr:uid="{00000000-0005-0000-0000-0000B35B0000}"/>
    <cellStyle name="Normal 2 2 4 2 2 7 4" xfId="23476" xr:uid="{00000000-0005-0000-0000-0000B45B0000}"/>
    <cellStyle name="Normal 2 2 4 2 2 7 4 10" xfId="23477" xr:uid="{00000000-0005-0000-0000-0000B55B0000}"/>
    <cellStyle name="Normal 2 2 4 2 2 7 4 2" xfId="23478" xr:uid="{00000000-0005-0000-0000-0000B65B0000}"/>
    <cellStyle name="Normal 2 2 4 2 2 7 4 3" xfId="23479" xr:uid="{00000000-0005-0000-0000-0000B75B0000}"/>
    <cellStyle name="Normal 2 2 4 2 2 7 4 4" xfId="23480" xr:uid="{00000000-0005-0000-0000-0000B85B0000}"/>
    <cellStyle name="Normal 2 2 4 2 2 7 4 5" xfId="23481" xr:uid="{00000000-0005-0000-0000-0000B95B0000}"/>
    <cellStyle name="Normal 2 2 4 2 2 7 4 6" xfId="23482" xr:uid="{00000000-0005-0000-0000-0000BA5B0000}"/>
    <cellStyle name="Normal 2 2 4 2 2 7 4 7" xfId="23483" xr:uid="{00000000-0005-0000-0000-0000BB5B0000}"/>
    <cellStyle name="Normal 2 2 4 2 2 7 4 8" xfId="23484" xr:uid="{00000000-0005-0000-0000-0000BC5B0000}"/>
    <cellStyle name="Normal 2 2 4 2 2 7 4 9" xfId="23485" xr:uid="{00000000-0005-0000-0000-0000BD5B0000}"/>
    <cellStyle name="Normal 2 2 4 2 2 7 5" xfId="23486" xr:uid="{00000000-0005-0000-0000-0000BE5B0000}"/>
    <cellStyle name="Normal 2 2 4 2 2 7 5 10" xfId="23487" xr:uid="{00000000-0005-0000-0000-0000BF5B0000}"/>
    <cellStyle name="Normal 2 2 4 2 2 7 5 2" xfId="23488" xr:uid="{00000000-0005-0000-0000-0000C05B0000}"/>
    <cellStyle name="Normal 2 2 4 2 2 7 5 3" xfId="23489" xr:uid="{00000000-0005-0000-0000-0000C15B0000}"/>
    <cellStyle name="Normal 2 2 4 2 2 7 5 4" xfId="23490" xr:uid="{00000000-0005-0000-0000-0000C25B0000}"/>
    <cellStyle name="Normal 2 2 4 2 2 7 5 5" xfId="23491" xr:uid="{00000000-0005-0000-0000-0000C35B0000}"/>
    <cellStyle name="Normal 2 2 4 2 2 7 5 6" xfId="23492" xr:uid="{00000000-0005-0000-0000-0000C45B0000}"/>
    <cellStyle name="Normal 2 2 4 2 2 7 5 7" xfId="23493" xr:uid="{00000000-0005-0000-0000-0000C55B0000}"/>
    <cellStyle name="Normal 2 2 4 2 2 7 5 8" xfId="23494" xr:uid="{00000000-0005-0000-0000-0000C65B0000}"/>
    <cellStyle name="Normal 2 2 4 2 2 7 5 9" xfId="23495" xr:uid="{00000000-0005-0000-0000-0000C75B0000}"/>
    <cellStyle name="Normal 2 2 4 2 2 7 6" xfId="23496" xr:uid="{00000000-0005-0000-0000-0000C85B0000}"/>
    <cellStyle name="Normal 2 2 4 2 2 7 7" xfId="23497" xr:uid="{00000000-0005-0000-0000-0000C95B0000}"/>
    <cellStyle name="Normal 2 2 4 2 2 7 8" xfId="23498" xr:uid="{00000000-0005-0000-0000-0000CA5B0000}"/>
    <cellStyle name="Normal 2 2 4 2 2 7 9" xfId="23499" xr:uid="{00000000-0005-0000-0000-0000CB5B0000}"/>
    <cellStyle name="Normal 2 2 4 2 2 8" xfId="23500" xr:uid="{00000000-0005-0000-0000-0000CC5B0000}"/>
    <cellStyle name="Normal 2 2 4 2 2 8 10" xfId="23501" xr:uid="{00000000-0005-0000-0000-0000CD5B0000}"/>
    <cellStyle name="Normal 2 2 4 2 2 8 11" xfId="23502" xr:uid="{00000000-0005-0000-0000-0000CE5B0000}"/>
    <cellStyle name="Normal 2 2 4 2 2 8 12" xfId="23503" xr:uid="{00000000-0005-0000-0000-0000CF5B0000}"/>
    <cellStyle name="Normal 2 2 4 2 2 8 13" xfId="23504" xr:uid="{00000000-0005-0000-0000-0000D05B0000}"/>
    <cellStyle name="Normal 2 2 4 2 2 8 14" xfId="23505" xr:uid="{00000000-0005-0000-0000-0000D15B0000}"/>
    <cellStyle name="Normal 2 2 4 2 2 8 2" xfId="23506" xr:uid="{00000000-0005-0000-0000-0000D25B0000}"/>
    <cellStyle name="Normal 2 2 4 2 2 8 2 10" xfId="23507" xr:uid="{00000000-0005-0000-0000-0000D35B0000}"/>
    <cellStyle name="Normal 2 2 4 2 2 8 2 2" xfId="23508" xr:uid="{00000000-0005-0000-0000-0000D45B0000}"/>
    <cellStyle name="Normal 2 2 4 2 2 8 2 3" xfId="23509" xr:uid="{00000000-0005-0000-0000-0000D55B0000}"/>
    <cellStyle name="Normal 2 2 4 2 2 8 2 4" xfId="23510" xr:uid="{00000000-0005-0000-0000-0000D65B0000}"/>
    <cellStyle name="Normal 2 2 4 2 2 8 2 5" xfId="23511" xr:uid="{00000000-0005-0000-0000-0000D75B0000}"/>
    <cellStyle name="Normal 2 2 4 2 2 8 2 6" xfId="23512" xr:uid="{00000000-0005-0000-0000-0000D85B0000}"/>
    <cellStyle name="Normal 2 2 4 2 2 8 2 7" xfId="23513" xr:uid="{00000000-0005-0000-0000-0000D95B0000}"/>
    <cellStyle name="Normal 2 2 4 2 2 8 2 8" xfId="23514" xr:uid="{00000000-0005-0000-0000-0000DA5B0000}"/>
    <cellStyle name="Normal 2 2 4 2 2 8 2 9" xfId="23515" xr:uid="{00000000-0005-0000-0000-0000DB5B0000}"/>
    <cellStyle name="Normal 2 2 4 2 2 8 3" xfId="23516" xr:uid="{00000000-0005-0000-0000-0000DC5B0000}"/>
    <cellStyle name="Normal 2 2 4 2 2 8 3 10" xfId="23517" xr:uid="{00000000-0005-0000-0000-0000DD5B0000}"/>
    <cellStyle name="Normal 2 2 4 2 2 8 3 2" xfId="23518" xr:uid="{00000000-0005-0000-0000-0000DE5B0000}"/>
    <cellStyle name="Normal 2 2 4 2 2 8 3 3" xfId="23519" xr:uid="{00000000-0005-0000-0000-0000DF5B0000}"/>
    <cellStyle name="Normal 2 2 4 2 2 8 3 4" xfId="23520" xr:uid="{00000000-0005-0000-0000-0000E05B0000}"/>
    <cellStyle name="Normal 2 2 4 2 2 8 3 5" xfId="23521" xr:uid="{00000000-0005-0000-0000-0000E15B0000}"/>
    <cellStyle name="Normal 2 2 4 2 2 8 3 6" xfId="23522" xr:uid="{00000000-0005-0000-0000-0000E25B0000}"/>
    <cellStyle name="Normal 2 2 4 2 2 8 3 7" xfId="23523" xr:uid="{00000000-0005-0000-0000-0000E35B0000}"/>
    <cellStyle name="Normal 2 2 4 2 2 8 3 8" xfId="23524" xr:uid="{00000000-0005-0000-0000-0000E45B0000}"/>
    <cellStyle name="Normal 2 2 4 2 2 8 3 9" xfId="23525" xr:uid="{00000000-0005-0000-0000-0000E55B0000}"/>
    <cellStyle name="Normal 2 2 4 2 2 8 4" xfId="23526" xr:uid="{00000000-0005-0000-0000-0000E65B0000}"/>
    <cellStyle name="Normal 2 2 4 2 2 8 4 10" xfId="23527" xr:uid="{00000000-0005-0000-0000-0000E75B0000}"/>
    <cellStyle name="Normal 2 2 4 2 2 8 4 2" xfId="23528" xr:uid="{00000000-0005-0000-0000-0000E85B0000}"/>
    <cellStyle name="Normal 2 2 4 2 2 8 4 3" xfId="23529" xr:uid="{00000000-0005-0000-0000-0000E95B0000}"/>
    <cellStyle name="Normal 2 2 4 2 2 8 4 4" xfId="23530" xr:uid="{00000000-0005-0000-0000-0000EA5B0000}"/>
    <cellStyle name="Normal 2 2 4 2 2 8 4 5" xfId="23531" xr:uid="{00000000-0005-0000-0000-0000EB5B0000}"/>
    <cellStyle name="Normal 2 2 4 2 2 8 4 6" xfId="23532" xr:uid="{00000000-0005-0000-0000-0000EC5B0000}"/>
    <cellStyle name="Normal 2 2 4 2 2 8 4 7" xfId="23533" xr:uid="{00000000-0005-0000-0000-0000ED5B0000}"/>
    <cellStyle name="Normal 2 2 4 2 2 8 4 8" xfId="23534" xr:uid="{00000000-0005-0000-0000-0000EE5B0000}"/>
    <cellStyle name="Normal 2 2 4 2 2 8 4 9" xfId="23535" xr:uid="{00000000-0005-0000-0000-0000EF5B0000}"/>
    <cellStyle name="Normal 2 2 4 2 2 8 5" xfId="23536" xr:uid="{00000000-0005-0000-0000-0000F05B0000}"/>
    <cellStyle name="Normal 2 2 4 2 2 8 5 10" xfId="23537" xr:uid="{00000000-0005-0000-0000-0000F15B0000}"/>
    <cellStyle name="Normal 2 2 4 2 2 8 5 2" xfId="23538" xr:uid="{00000000-0005-0000-0000-0000F25B0000}"/>
    <cellStyle name="Normal 2 2 4 2 2 8 5 3" xfId="23539" xr:uid="{00000000-0005-0000-0000-0000F35B0000}"/>
    <cellStyle name="Normal 2 2 4 2 2 8 5 4" xfId="23540" xr:uid="{00000000-0005-0000-0000-0000F45B0000}"/>
    <cellStyle name="Normal 2 2 4 2 2 8 5 5" xfId="23541" xr:uid="{00000000-0005-0000-0000-0000F55B0000}"/>
    <cellStyle name="Normal 2 2 4 2 2 8 5 6" xfId="23542" xr:uid="{00000000-0005-0000-0000-0000F65B0000}"/>
    <cellStyle name="Normal 2 2 4 2 2 8 5 7" xfId="23543" xr:uid="{00000000-0005-0000-0000-0000F75B0000}"/>
    <cellStyle name="Normal 2 2 4 2 2 8 5 8" xfId="23544" xr:uid="{00000000-0005-0000-0000-0000F85B0000}"/>
    <cellStyle name="Normal 2 2 4 2 2 8 5 9" xfId="23545" xr:uid="{00000000-0005-0000-0000-0000F95B0000}"/>
    <cellStyle name="Normal 2 2 4 2 2 8 6" xfId="23546" xr:uid="{00000000-0005-0000-0000-0000FA5B0000}"/>
    <cellStyle name="Normal 2 2 4 2 2 8 7" xfId="23547" xr:uid="{00000000-0005-0000-0000-0000FB5B0000}"/>
    <cellStyle name="Normal 2 2 4 2 2 8 8" xfId="23548" xr:uid="{00000000-0005-0000-0000-0000FC5B0000}"/>
    <cellStyle name="Normal 2 2 4 2 2 8 9" xfId="23549" xr:uid="{00000000-0005-0000-0000-0000FD5B0000}"/>
    <cellStyle name="Normal 2 2 4 2 2 9" xfId="23550" xr:uid="{00000000-0005-0000-0000-0000FE5B0000}"/>
    <cellStyle name="Normal 2 2 4 2 2 9 10" xfId="23551" xr:uid="{00000000-0005-0000-0000-0000FF5B0000}"/>
    <cellStyle name="Normal 2 2 4 2 2 9 11" xfId="23552" xr:uid="{00000000-0005-0000-0000-0000005C0000}"/>
    <cellStyle name="Normal 2 2 4 2 2 9 12" xfId="23553" xr:uid="{00000000-0005-0000-0000-0000015C0000}"/>
    <cellStyle name="Normal 2 2 4 2 2 9 13" xfId="23554" xr:uid="{00000000-0005-0000-0000-0000025C0000}"/>
    <cellStyle name="Normal 2 2 4 2 2 9 14" xfId="23555" xr:uid="{00000000-0005-0000-0000-0000035C0000}"/>
    <cellStyle name="Normal 2 2 4 2 2 9 2" xfId="23556" xr:uid="{00000000-0005-0000-0000-0000045C0000}"/>
    <cellStyle name="Normal 2 2 4 2 2 9 2 10" xfId="23557" xr:uid="{00000000-0005-0000-0000-0000055C0000}"/>
    <cellStyle name="Normal 2 2 4 2 2 9 2 2" xfId="23558" xr:uid="{00000000-0005-0000-0000-0000065C0000}"/>
    <cellStyle name="Normal 2 2 4 2 2 9 2 3" xfId="23559" xr:uid="{00000000-0005-0000-0000-0000075C0000}"/>
    <cellStyle name="Normal 2 2 4 2 2 9 2 4" xfId="23560" xr:uid="{00000000-0005-0000-0000-0000085C0000}"/>
    <cellStyle name="Normal 2 2 4 2 2 9 2 5" xfId="23561" xr:uid="{00000000-0005-0000-0000-0000095C0000}"/>
    <cellStyle name="Normal 2 2 4 2 2 9 2 6" xfId="23562" xr:uid="{00000000-0005-0000-0000-00000A5C0000}"/>
    <cellStyle name="Normal 2 2 4 2 2 9 2 7" xfId="23563" xr:uid="{00000000-0005-0000-0000-00000B5C0000}"/>
    <cellStyle name="Normal 2 2 4 2 2 9 2 8" xfId="23564" xr:uid="{00000000-0005-0000-0000-00000C5C0000}"/>
    <cellStyle name="Normal 2 2 4 2 2 9 2 9" xfId="23565" xr:uid="{00000000-0005-0000-0000-00000D5C0000}"/>
    <cellStyle name="Normal 2 2 4 2 2 9 3" xfId="23566" xr:uid="{00000000-0005-0000-0000-00000E5C0000}"/>
    <cellStyle name="Normal 2 2 4 2 2 9 3 10" xfId="23567" xr:uid="{00000000-0005-0000-0000-00000F5C0000}"/>
    <cellStyle name="Normal 2 2 4 2 2 9 3 2" xfId="23568" xr:uid="{00000000-0005-0000-0000-0000105C0000}"/>
    <cellStyle name="Normal 2 2 4 2 2 9 3 3" xfId="23569" xr:uid="{00000000-0005-0000-0000-0000115C0000}"/>
    <cellStyle name="Normal 2 2 4 2 2 9 3 4" xfId="23570" xr:uid="{00000000-0005-0000-0000-0000125C0000}"/>
    <cellStyle name="Normal 2 2 4 2 2 9 3 5" xfId="23571" xr:uid="{00000000-0005-0000-0000-0000135C0000}"/>
    <cellStyle name="Normal 2 2 4 2 2 9 3 6" xfId="23572" xr:uid="{00000000-0005-0000-0000-0000145C0000}"/>
    <cellStyle name="Normal 2 2 4 2 2 9 3 7" xfId="23573" xr:uid="{00000000-0005-0000-0000-0000155C0000}"/>
    <cellStyle name="Normal 2 2 4 2 2 9 3 8" xfId="23574" xr:uid="{00000000-0005-0000-0000-0000165C0000}"/>
    <cellStyle name="Normal 2 2 4 2 2 9 3 9" xfId="23575" xr:uid="{00000000-0005-0000-0000-0000175C0000}"/>
    <cellStyle name="Normal 2 2 4 2 2 9 4" xfId="23576" xr:uid="{00000000-0005-0000-0000-0000185C0000}"/>
    <cellStyle name="Normal 2 2 4 2 2 9 4 10" xfId="23577" xr:uid="{00000000-0005-0000-0000-0000195C0000}"/>
    <cellStyle name="Normal 2 2 4 2 2 9 4 2" xfId="23578" xr:uid="{00000000-0005-0000-0000-00001A5C0000}"/>
    <cellStyle name="Normal 2 2 4 2 2 9 4 3" xfId="23579" xr:uid="{00000000-0005-0000-0000-00001B5C0000}"/>
    <cellStyle name="Normal 2 2 4 2 2 9 4 4" xfId="23580" xr:uid="{00000000-0005-0000-0000-00001C5C0000}"/>
    <cellStyle name="Normal 2 2 4 2 2 9 4 5" xfId="23581" xr:uid="{00000000-0005-0000-0000-00001D5C0000}"/>
    <cellStyle name="Normal 2 2 4 2 2 9 4 6" xfId="23582" xr:uid="{00000000-0005-0000-0000-00001E5C0000}"/>
    <cellStyle name="Normal 2 2 4 2 2 9 4 7" xfId="23583" xr:uid="{00000000-0005-0000-0000-00001F5C0000}"/>
    <cellStyle name="Normal 2 2 4 2 2 9 4 8" xfId="23584" xr:uid="{00000000-0005-0000-0000-0000205C0000}"/>
    <cellStyle name="Normal 2 2 4 2 2 9 4 9" xfId="23585" xr:uid="{00000000-0005-0000-0000-0000215C0000}"/>
    <cellStyle name="Normal 2 2 4 2 2 9 5" xfId="23586" xr:uid="{00000000-0005-0000-0000-0000225C0000}"/>
    <cellStyle name="Normal 2 2 4 2 2 9 5 10" xfId="23587" xr:uid="{00000000-0005-0000-0000-0000235C0000}"/>
    <cellStyle name="Normal 2 2 4 2 2 9 5 2" xfId="23588" xr:uid="{00000000-0005-0000-0000-0000245C0000}"/>
    <cellStyle name="Normal 2 2 4 2 2 9 5 3" xfId="23589" xr:uid="{00000000-0005-0000-0000-0000255C0000}"/>
    <cellStyle name="Normal 2 2 4 2 2 9 5 4" xfId="23590" xr:uid="{00000000-0005-0000-0000-0000265C0000}"/>
    <cellStyle name="Normal 2 2 4 2 2 9 5 5" xfId="23591" xr:uid="{00000000-0005-0000-0000-0000275C0000}"/>
    <cellStyle name="Normal 2 2 4 2 2 9 5 6" xfId="23592" xr:uid="{00000000-0005-0000-0000-0000285C0000}"/>
    <cellStyle name="Normal 2 2 4 2 2 9 5 7" xfId="23593" xr:uid="{00000000-0005-0000-0000-0000295C0000}"/>
    <cellStyle name="Normal 2 2 4 2 2 9 5 8" xfId="23594" xr:uid="{00000000-0005-0000-0000-00002A5C0000}"/>
    <cellStyle name="Normal 2 2 4 2 2 9 5 9" xfId="23595" xr:uid="{00000000-0005-0000-0000-00002B5C0000}"/>
    <cellStyle name="Normal 2 2 4 2 2 9 6" xfId="23596" xr:uid="{00000000-0005-0000-0000-00002C5C0000}"/>
    <cellStyle name="Normal 2 2 4 2 2 9 7" xfId="23597" xr:uid="{00000000-0005-0000-0000-00002D5C0000}"/>
    <cellStyle name="Normal 2 2 4 2 2 9 8" xfId="23598" xr:uid="{00000000-0005-0000-0000-00002E5C0000}"/>
    <cellStyle name="Normal 2 2 4 2 2 9 9" xfId="23599" xr:uid="{00000000-0005-0000-0000-00002F5C0000}"/>
    <cellStyle name="Normal 2 2 4 2 20" xfId="23600" xr:uid="{00000000-0005-0000-0000-0000305C0000}"/>
    <cellStyle name="Normal 2 2 4 2 21" xfId="23601" xr:uid="{00000000-0005-0000-0000-0000315C0000}"/>
    <cellStyle name="Normal 2 2 4 2 21 10" xfId="23602" xr:uid="{00000000-0005-0000-0000-0000325C0000}"/>
    <cellStyle name="Normal 2 2 4 2 21 2" xfId="23603" xr:uid="{00000000-0005-0000-0000-0000335C0000}"/>
    <cellStyle name="Normal 2 2 4 2 21 3" xfId="23604" xr:uid="{00000000-0005-0000-0000-0000345C0000}"/>
    <cellStyle name="Normal 2 2 4 2 21 4" xfId="23605" xr:uid="{00000000-0005-0000-0000-0000355C0000}"/>
    <cellStyle name="Normal 2 2 4 2 21 5" xfId="23606" xr:uid="{00000000-0005-0000-0000-0000365C0000}"/>
    <cellStyle name="Normal 2 2 4 2 21 6" xfId="23607" xr:uid="{00000000-0005-0000-0000-0000375C0000}"/>
    <cellStyle name="Normal 2 2 4 2 21 7" xfId="23608" xr:uid="{00000000-0005-0000-0000-0000385C0000}"/>
    <cellStyle name="Normal 2 2 4 2 21 8" xfId="23609" xr:uid="{00000000-0005-0000-0000-0000395C0000}"/>
    <cellStyle name="Normal 2 2 4 2 21 9" xfId="23610" xr:uid="{00000000-0005-0000-0000-00003A5C0000}"/>
    <cellStyle name="Normal 2 2 4 2 22" xfId="23611" xr:uid="{00000000-0005-0000-0000-00003B5C0000}"/>
    <cellStyle name="Normal 2 2 4 2 22 10" xfId="23612" xr:uid="{00000000-0005-0000-0000-00003C5C0000}"/>
    <cellStyle name="Normal 2 2 4 2 22 2" xfId="23613" xr:uid="{00000000-0005-0000-0000-00003D5C0000}"/>
    <cellStyle name="Normal 2 2 4 2 22 3" xfId="23614" xr:uid="{00000000-0005-0000-0000-00003E5C0000}"/>
    <cellStyle name="Normal 2 2 4 2 22 4" xfId="23615" xr:uid="{00000000-0005-0000-0000-00003F5C0000}"/>
    <cellStyle name="Normal 2 2 4 2 22 5" xfId="23616" xr:uid="{00000000-0005-0000-0000-0000405C0000}"/>
    <cellStyle name="Normal 2 2 4 2 22 6" xfId="23617" xr:uid="{00000000-0005-0000-0000-0000415C0000}"/>
    <cellStyle name="Normal 2 2 4 2 22 7" xfId="23618" xr:uid="{00000000-0005-0000-0000-0000425C0000}"/>
    <cellStyle name="Normal 2 2 4 2 22 8" xfId="23619" xr:uid="{00000000-0005-0000-0000-0000435C0000}"/>
    <cellStyle name="Normal 2 2 4 2 22 9" xfId="23620" xr:uid="{00000000-0005-0000-0000-0000445C0000}"/>
    <cellStyle name="Normal 2 2 4 2 23" xfId="23621" xr:uid="{00000000-0005-0000-0000-0000455C0000}"/>
    <cellStyle name="Normal 2 2 4 2 23 10" xfId="23622" xr:uid="{00000000-0005-0000-0000-0000465C0000}"/>
    <cellStyle name="Normal 2 2 4 2 23 2" xfId="23623" xr:uid="{00000000-0005-0000-0000-0000475C0000}"/>
    <cellStyle name="Normal 2 2 4 2 23 3" xfId="23624" xr:uid="{00000000-0005-0000-0000-0000485C0000}"/>
    <cellStyle name="Normal 2 2 4 2 23 4" xfId="23625" xr:uid="{00000000-0005-0000-0000-0000495C0000}"/>
    <cellStyle name="Normal 2 2 4 2 23 5" xfId="23626" xr:uid="{00000000-0005-0000-0000-00004A5C0000}"/>
    <cellStyle name="Normal 2 2 4 2 23 6" xfId="23627" xr:uid="{00000000-0005-0000-0000-00004B5C0000}"/>
    <cellStyle name="Normal 2 2 4 2 23 7" xfId="23628" xr:uid="{00000000-0005-0000-0000-00004C5C0000}"/>
    <cellStyle name="Normal 2 2 4 2 23 8" xfId="23629" xr:uid="{00000000-0005-0000-0000-00004D5C0000}"/>
    <cellStyle name="Normal 2 2 4 2 23 9" xfId="23630" xr:uid="{00000000-0005-0000-0000-00004E5C0000}"/>
    <cellStyle name="Normal 2 2 4 2 24" xfId="23631" xr:uid="{00000000-0005-0000-0000-00004F5C0000}"/>
    <cellStyle name="Normal 2 2 4 2 24 10" xfId="23632" xr:uid="{00000000-0005-0000-0000-0000505C0000}"/>
    <cellStyle name="Normal 2 2 4 2 24 2" xfId="23633" xr:uid="{00000000-0005-0000-0000-0000515C0000}"/>
    <cellStyle name="Normal 2 2 4 2 24 3" xfId="23634" xr:uid="{00000000-0005-0000-0000-0000525C0000}"/>
    <cellStyle name="Normal 2 2 4 2 24 4" xfId="23635" xr:uid="{00000000-0005-0000-0000-0000535C0000}"/>
    <cellStyle name="Normal 2 2 4 2 24 5" xfId="23636" xr:uid="{00000000-0005-0000-0000-0000545C0000}"/>
    <cellStyle name="Normal 2 2 4 2 24 6" xfId="23637" xr:uid="{00000000-0005-0000-0000-0000555C0000}"/>
    <cellStyle name="Normal 2 2 4 2 24 7" xfId="23638" xr:uid="{00000000-0005-0000-0000-0000565C0000}"/>
    <cellStyle name="Normal 2 2 4 2 24 8" xfId="23639" xr:uid="{00000000-0005-0000-0000-0000575C0000}"/>
    <cellStyle name="Normal 2 2 4 2 24 9" xfId="23640" xr:uid="{00000000-0005-0000-0000-0000585C0000}"/>
    <cellStyle name="Normal 2 2 4 2 25" xfId="23641" xr:uid="{00000000-0005-0000-0000-0000595C0000}"/>
    <cellStyle name="Normal 2 2 4 2 26" xfId="23642" xr:uid="{00000000-0005-0000-0000-00005A5C0000}"/>
    <cellStyle name="Normal 2 2 4 2 27" xfId="23643" xr:uid="{00000000-0005-0000-0000-00005B5C0000}"/>
    <cellStyle name="Normal 2 2 4 2 28" xfId="23644" xr:uid="{00000000-0005-0000-0000-00005C5C0000}"/>
    <cellStyle name="Normal 2 2 4 2 29" xfId="23645" xr:uid="{00000000-0005-0000-0000-00005D5C0000}"/>
    <cellStyle name="Normal 2 2 4 2 3" xfId="23646" xr:uid="{00000000-0005-0000-0000-00005E5C0000}"/>
    <cellStyle name="Normal 2 2 4 2 30" xfId="23647" xr:uid="{00000000-0005-0000-0000-00005F5C0000}"/>
    <cellStyle name="Normal 2 2 4 2 31" xfId="23648" xr:uid="{00000000-0005-0000-0000-0000605C0000}"/>
    <cellStyle name="Normal 2 2 4 2 32" xfId="23649" xr:uid="{00000000-0005-0000-0000-0000615C0000}"/>
    <cellStyle name="Normal 2 2 4 2 33" xfId="23650" xr:uid="{00000000-0005-0000-0000-0000625C0000}"/>
    <cellStyle name="Normal 2 2 4 2 4" xfId="23651" xr:uid="{00000000-0005-0000-0000-0000635C0000}"/>
    <cellStyle name="Normal 2 2 4 2 5" xfId="23652" xr:uid="{00000000-0005-0000-0000-0000645C0000}"/>
    <cellStyle name="Normal 2 2 4 2 6" xfId="23653" xr:uid="{00000000-0005-0000-0000-0000655C0000}"/>
    <cellStyle name="Normal 2 2 4 2 7" xfId="23654" xr:uid="{00000000-0005-0000-0000-0000665C0000}"/>
    <cellStyle name="Normal 2 2 4 2 8" xfId="23655" xr:uid="{00000000-0005-0000-0000-0000675C0000}"/>
    <cellStyle name="Normal 2 2 4 2 9" xfId="23656" xr:uid="{00000000-0005-0000-0000-0000685C0000}"/>
    <cellStyle name="Normal 2 2 4 20" xfId="23657" xr:uid="{00000000-0005-0000-0000-0000695C0000}"/>
    <cellStyle name="Normal 2 2 4 20 10" xfId="23658" xr:uid="{00000000-0005-0000-0000-00006A5C0000}"/>
    <cellStyle name="Normal 2 2 4 20 11" xfId="23659" xr:uid="{00000000-0005-0000-0000-00006B5C0000}"/>
    <cellStyle name="Normal 2 2 4 20 12" xfId="23660" xr:uid="{00000000-0005-0000-0000-00006C5C0000}"/>
    <cellStyle name="Normal 2 2 4 20 13" xfId="23661" xr:uid="{00000000-0005-0000-0000-00006D5C0000}"/>
    <cellStyle name="Normal 2 2 4 20 14" xfId="23662" xr:uid="{00000000-0005-0000-0000-00006E5C0000}"/>
    <cellStyle name="Normal 2 2 4 20 2" xfId="23663" xr:uid="{00000000-0005-0000-0000-00006F5C0000}"/>
    <cellStyle name="Normal 2 2 4 20 2 10" xfId="23664" xr:uid="{00000000-0005-0000-0000-0000705C0000}"/>
    <cellStyle name="Normal 2 2 4 20 2 2" xfId="23665" xr:uid="{00000000-0005-0000-0000-0000715C0000}"/>
    <cellStyle name="Normal 2 2 4 20 2 3" xfId="23666" xr:uid="{00000000-0005-0000-0000-0000725C0000}"/>
    <cellStyle name="Normal 2 2 4 20 2 4" xfId="23667" xr:uid="{00000000-0005-0000-0000-0000735C0000}"/>
    <cellStyle name="Normal 2 2 4 20 2 5" xfId="23668" xr:uid="{00000000-0005-0000-0000-0000745C0000}"/>
    <cellStyle name="Normal 2 2 4 20 2 6" xfId="23669" xr:uid="{00000000-0005-0000-0000-0000755C0000}"/>
    <cellStyle name="Normal 2 2 4 20 2 7" xfId="23670" xr:uid="{00000000-0005-0000-0000-0000765C0000}"/>
    <cellStyle name="Normal 2 2 4 20 2 8" xfId="23671" xr:uid="{00000000-0005-0000-0000-0000775C0000}"/>
    <cellStyle name="Normal 2 2 4 20 2 9" xfId="23672" xr:uid="{00000000-0005-0000-0000-0000785C0000}"/>
    <cellStyle name="Normal 2 2 4 20 3" xfId="23673" xr:uid="{00000000-0005-0000-0000-0000795C0000}"/>
    <cellStyle name="Normal 2 2 4 20 3 10" xfId="23674" xr:uid="{00000000-0005-0000-0000-00007A5C0000}"/>
    <cellStyle name="Normal 2 2 4 20 3 2" xfId="23675" xr:uid="{00000000-0005-0000-0000-00007B5C0000}"/>
    <cellStyle name="Normal 2 2 4 20 3 3" xfId="23676" xr:uid="{00000000-0005-0000-0000-00007C5C0000}"/>
    <cellStyle name="Normal 2 2 4 20 3 4" xfId="23677" xr:uid="{00000000-0005-0000-0000-00007D5C0000}"/>
    <cellStyle name="Normal 2 2 4 20 3 5" xfId="23678" xr:uid="{00000000-0005-0000-0000-00007E5C0000}"/>
    <cellStyle name="Normal 2 2 4 20 3 6" xfId="23679" xr:uid="{00000000-0005-0000-0000-00007F5C0000}"/>
    <cellStyle name="Normal 2 2 4 20 3 7" xfId="23680" xr:uid="{00000000-0005-0000-0000-0000805C0000}"/>
    <cellStyle name="Normal 2 2 4 20 3 8" xfId="23681" xr:uid="{00000000-0005-0000-0000-0000815C0000}"/>
    <cellStyle name="Normal 2 2 4 20 3 9" xfId="23682" xr:uid="{00000000-0005-0000-0000-0000825C0000}"/>
    <cellStyle name="Normal 2 2 4 20 4" xfId="23683" xr:uid="{00000000-0005-0000-0000-0000835C0000}"/>
    <cellStyle name="Normal 2 2 4 20 4 10" xfId="23684" xr:uid="{00000000-0005-0000-0000-0000845C0000}"/>
    <cellStyle name="Normal 2 2 4 20 4 2" xfId="23685" xr:uid="{00000000-0005-0000-0000-0000855C0000}"/>
    <cellStyle name="Normal 2 2 4 20 4 3" xfId="23686" xr:uid="{00000000-0005-0000-0000-0000865C0000}"/>
    <cellStyle name="Normal 2 2 4 20 4 4" xfId="23687" xr:uid="{00000000-0005-0000-0000-0000875C0000}"/>
    <cellStyle name="Normal 2 2 4 20 4 5" xfId="23688" xr:uid="{00000000-0005-0000-0000-0000885C0000}"/>
    <cellStyle name="Normal 2 2 4 20 4 6" xfId="23689" xr:uid="{00000000-0005-0000-0000-0000895C0000}"/>
    <cellStyle name="Normal 2 2 4 20 4 7" xfId="23690" xr:uid="{00000000-0005-0000-0000-00008A5C0000}"/>
    <cellStyle name="Normal 2 2 4 20 4 8" xfId="23691" xr:uid="{00000000-0005-0000-0000-00008B5C0000}"/>
    <cellStyle name="Normal 2 2 4 20 4 9" xfId="23692" xr:uid="{00000000-0005-0000-0000-00008C5C0000}"/>
    <cellStyle name="Normal 2 2 4 20 5" xfId="23693" xr:uid="{00000000-0005-0000-0000-00008D5C0000}"/>
    <cellStyle name="Normal 2 2 4 20 5 10" xfId="23694" xr:uid="{00000000-0005-0000-0000-00008E5C0000}"/>
    <cellStyle name="Normal 2 2 4 20 5 2" xfId="23695" xr:uid="{00000000-0005-0000-0000-00008F5C0000}"/>
    <cellStyle name="Normal 2 2 4 20 5 3" xfId="23696" xr:uid="{00000000-0005-0000-0000-0000905C0000}"/>
    <cellStyle name="Normal 2 2 4 20 5 4" xfId="23697" xr:uid="{00000000-0005-0000-0000-0000915C0000}"/>
    <cellStyle name="Normal 2 2 4 20 5 5" xfId="23698" xr:uid="{00000000-0005-0000-0000-0000925C0000}"/>
    <cellStyle name="Normal 2 2 4 20 5 6" xfId="23699" xr:uid="{00000000-0005-0000-0000-0000935C0000}"/>
    <cellStyle name="Normal 2 2 4 20 5 7" xfId="23700" xr:uid="{00000000-0005-0000-0000-0000945C0000}"/>
    <cellStyle name="Normal 2 2 4 20 5 8" xfId="23701" xr:uid="{00000000-0005-0000-0000-0000955C0000}"/>
    <cellStyle name="Normal 2 2 4 20 5 9" xfId="23702" xr:uid="{00000000-0005-0000-0000-0000965C0000}"/>
    <cellStyle name="Normal 2 2 4 20 6" xfId="23703" xr:uid="{00000000-0005-0000-0000-0000975C0000}"/>
    <cellStyle name="Normal 2 2 4 20 7" xfId="23704" xr:uid="{00000000-0005-0000-0000-0000985C0000}"/>
    <cellStyle name="Normal 2 2 4 20 8" xfId="23705" xr:uid="{00000000-0005-0000-0000-0000995C0000}"/>
    <cellStyle name="Normal 2 2 4 20 9" xfId="23706" xr:uid="{00000000-0005-0000-0000-00009A5C0000}"/>
    <cellStyle name="Normal 2 2 4 21" xfId="23707" xr:uid="{00000000-0005-0000-0000-00009B5C0000}"/>
    <cellStyle name="Normal 2 2 4 21 10" xfId="23708" xr:uid="{00000000-0005-0000-0000-00009C5C0000}"/>
    <cellStyle name="Normal 2 2 4 21 11" xfId="23709" xr:uid="{00000000-0005-0000-0000-00009D5C0000}"/>
    <cellStyle name="Normal 2 2 4 21 12" xfId="23710" xr:uid="{00000000-0005-0000-0000-00009E5C0000}"/>
    <cellStyle name="Normal 2 2 4 21 13" xfId="23711" xr:uid="{00000000-0005-0000-0000-00009F5C0000}"/>
    <cellStyle name="Normal 2 2 4 21 14" xfId="23712" xr:uid="{00000000-0005-0000-0000-0000A05C0000}"/>
    <cellStyle name="Normal 2 2 4 21 2" xfId="23713" xr:uid="{00000000-0005-0000-0000-0000A15C0000}"/>
    <cellStyle name="Normal 2 2 4 21 2 10" xfId="23714" xr:uid="{00000000-0005-0000-0000-0000A25C0000}"/>
    <cellStyle name="Normal 2 2 4 21 2 2" xfId="23715" xr:uid="{00000000-0005-0000-0000-0000A35C0000}"/>
    <cellStyle name="Normal 2 2 4 21 2 3" xfId="23716" xr:uid="{00000000-0005-0000-0000-0000A45C0000}"/>
    <cellStyle name="Normal 2 2 4 21 2 4" xfId="23717" xr:uid="{00000000-0005-0000-0000-0000A55C0000}"/>
    <cellStyle name="Normal 2 2 4 21 2 5" xfId="23718" xr:uid="{00000000-0005-0000-0000-0000A65C0000}"/>
    <cellStyle name="Normal 2 2 4 21 2 6" xfId="23719" xr:uid="{00000000-0005-0000-0000-0000A75C0000}"/>
    <cellStyle name="Normal 2 2 4 21 2 7" xfId="23720" xr:uid="{00000000-0005-0000-0000-0000A85C0000}"/>
    <cellStyle name="Normal 2 2 4 21 2 8" xfId="23721" xr:uid="{00000000-0005-0000-0000-0000A95C0000}"/>
    <cellStyle name="Normal 2 2 4 21 2 9" xfId="23722" xr:uid="{00000000-0005-0000-0000-0000AA5C0000}"/>
    <cellStyle name="Normal 2 2 4 21 3" xfId="23723" xr:uid="{00000000-0005-0000-0000-0000AB5C0000}"/>
    <cellStyle name="Normal 2 2 4 21 3 10" xfId="23724" xr:uid="{00000000-0005-0000-0000-0000AC5C0000}"/>
    <cellStyle name="Normal 2 2 4 21 3 2" xfId="23725" xr:uid="{00000000-0005-0000-0000-0000AD5C0000}"/>
    <cellStyle name="Normal 2 2 4 21 3 3" xfId="23726" xr:uid="{00000000-0005-0000-0000-0000AE5C0000}"/>
    <cellStyle name="Normal 2 2 4 21 3 4" xfId="23727" xr:uid="{00000000-0005-0000-0000-0000AF5C0000}"/>
    <cellStyle name="Normal 2 2 4 21 3 5" xfId="23728" xr:uid="{00000000-0005-0000-0000-0000B05C0000}"/>
    <cellStyle name="Normal 2 2 4 21 3 6" xfId="23729" xr:uid="{00000000-0005-0000-0000-0000B15C0000}"/>
    <cellStyle name="Normal 2 2 4 21 3 7" xfId="23730" xr:uid="{00000000-0005-0000-0000-0000B25C0000}"/>
    <cellStyle name="Normal 2 2 4 21 3 8" xfId="23731" xr:uid="{00000000-0005-0000-0000-0000B35C0000}"/>
    <cellStyle name="Normal 2 2 4 21 3 9" xfId="23732" xr:uid="{00000000-0005-0000-0000-0000B45C0000}"/>
    <cellStyle name="Normal 2 2 4 21 4" xfId="23733" xr:uid="{00000000-0005-0000-0000-0000B55C0000}"/>
    <cellStyle name="Normal 2 2 4 21 4 10" xfId="23734" xr:uid="{00000000-0005-0000-0000-0000B65C0000}"/>
    <cellStyle name="Normal 2 2 4 21 4 2" xfId="23735" xr:uid="{00000000-0005-0000-0000-0000B75C0000}"/>
    <cellStyle name="Normal 2 2 4 21 4 3" xfId="23736" xr:uid="{00000000-0005-0000-0000-0000B85C0000}"/>
    <cellStyle name="Normal 2 2 4 21 4 4" xfId="23737" xr:uid="{00000000-0005-0000-0000-0000B95C0000}"/>
    <cellStyle name="Normal 2 2 4 21 4 5" xfId="23738" xr:uid="{00000000-0005-0000-0000-0000BA5C0000}"/>
    <cellStyle name="Normal 2 2 4 21 4 6" xfId="23739" xr:uid="{00000000-0005-0000-0000-0000BB5C0000}"/>
    <cellStyle name="Normal 2 2 4 21 4 7" xfId="23740" xr:uid="{00000000-0005-0000-0000-0000BC5C0000}"/>
    <cellStyle name="Normal 2 2 4 21 4 8" xfId="23741" xr:uid="{00000000-0005-0000-0000-0000BD5C0000}"/>
    <cellStyle name="Normal 2 2 4 21 4 9" xfId="23742" xr:uid="{00000000-0005-0000-0000-0000BE5C0000}"/>
    <cellStyle name="Normal 2 2 4 21 5" xfId="23743" xr:uid="{00000000-0005-0000-0000-0000BF5C0000}"/>
    <cellStyle name="Normal 2 2 4 21 5 10" xfId="23744" xr:uid="{00000000-0005-0000-0000-0000C05C0000}"/>
    <cellStyle name="Normal 2 2 4 21 5 2" xfId="23745" xr:uid="{00000000-0005-0000-0000-0000C15C0000}"/>
    <cellStyle name="Normal 2 2 4 21 5 3" xfId="23746" xr:uid="{00000000-0005-0000-0000-0000C25C0000}"/>
    <cellStyle name="Normal 2 2 4 21 5 4" xfId="23747" xr:uid="{00000000-0005-0000-0000-0000C35C0000}"/>
    <cellStyle name="Normal 2 2 4 21 5 5" xfId="23748" xr:uid="{00000000-0005-0000-0000-0000C45C0000}"/>
    <cellStyle name="Normal 2 2 4 21 5 6" xfId="23749" xr:uid="{00000000-0005-0000-0000-0000C55C0000}"/>
    <cellStyle name="Normal 2 2 4 21 5 7" xfId="23750" xr:uid="{00000000-0005-0000-0000-0000C65C0000}"/>
    <cellStyle name="Normal 2 2 4 21 5 8" xfId="23751" xr:uid="{00000000-0005-0000-0000-0000C75C0000}"/>
    <cellStyle name="Normal 2 2 4 21 5 9" xfId="23752" xr:uid="{00000000-0005-0000-0000-0000C85C0000}"/>
    <cellStyle name="Normal 2 2 4 21 6" xfId="23753" xr:uid="{00000000-0005-0000-0000-0000C95C0000}"/>
    <cellStyle name="Normal 2 2 4 21 7" xfId="23754" xr:uid="{00000000-0005-0000-0000-0000CA5C0000}"/>
    <cellStyle name="Normal 2 2 4 21 8" xfId="23755" xr:uid="{00000000-0005-0000-0000-0000CB5C0000}"/>
    <cellStyle name="Normal 2 2 4 21 9" xfId="23756" xr:uid="{00000000-0005-0000-0000-0000CC5C0000}"/>
    <cellStyle name="Normal 2 2 4 22" xfId="23757" xr:uid="{00000000-0005-0000-0000-0000CD5C0000}"/>
    <cellStyle name="Normal 2 2 4 22 10" xfId="23758" xr:uid="{00000000-0005-0000-0000-0000CE5C0000}"/>
    <cellStyle name="Normal 2 2 4 22 11" xfId="23759" xr:uid="{00000000-0005-0000-0000-0000CF5C0000}"/>
    <cellStyle name="Normal 2 2 4 22 12" xfId="23760" xr:uid="{00000000-0005-0000-0000-0000D05C0000}"/>
    <cellStyle name="Normal 2 2 4 22 13" xfId="23761" xr:uid="{00000000-0005-0000-0000-0000D15C0000}"/>
    <cellStyle name="Normal 2 2 4 22 14" xfId="23762" xr:uid="{00000000-0005-0000-0000-0000D25C0000}"/>
    <cellStyle name="Normal 2 2 4 22 2" xfId="23763" xr:uid="{00000000-0005-0000-0000-0000D35C0000}"/>
    <cellStyle name="Normal 2 2 4 22 2 10" xfId="23764" xr:uid="{00000000-0005-0000-0000-0000D45C0000}"/>
    <cellStyle name="Normal 2 2 4 22 2 2" xfId="23765" xr:uid="{00000000-0005-0000-0000-0000D55C0000}"/>
    <cellStyle name="Normal 2 2 4 22 2 3" xfId="23766" xr:uid="{00000000-0005-0000-0000-0000D65C0000}"/>
    <cellStyle name="Normal 2 2 4 22 2 4" xfId="23767" xr:uid="{00000000-0005-0000-0000-0000D75C0000}"/>
    <cellStyle name="Normal 2 2 4 22 2 5" xfId="23768" xr:uid="{00000000-0005-0000-0000-0000D85C0000}"/>
    <cellStyle name="Normal 2 2 4 22 2 6" xfId="23769" xr:uid="{00000000-0005-0000-0000-0000D95C0000}"/>
    <cellStyle name="Normal 2 2 4 22 2 7" xfId="23770" xr:uid="{00000000-0005-0000-0000-0000DA5C0000}"/>
    <cellStyle name="Normal 2 2 4 22 2 8" xfId="23771" xr:uid="{00000000-0005-0000-0000-0000DB5C0000}"/>
    <cellStyle name="Normal 2 2 4 22 2 9" xfId="23772" xr:uid="{00000000-0005-0000-0000-0000DC5C0000}"/>
    <cellStyle name="Normal 2 2 4 22 3" xfId="23773" xr:uid="{00000000-0005-0000-0000-0000DD5C0000}"/>
    <cellStyle name="Normal 2 2 4 22 3 10" xfId="23774" xr:uid="{00000000-0005-0000-0000-0000DE5C0000}"/>
    <cellStyle name="Normal 2 2 4 22 3 2" xfId="23775" xr:uid="{00000000-0005-0000-0000-0000DF5C0000}"/>
    <cellStyle name="Normal 2 2 4 22 3 3" xfId="23776" xr:uid="{00000000-0005-0000-0000-0000E05C0000}"/>
    <cellStyle name="Normal 2 2 4 22 3 4" xfId="23777" xr:uid="{00000000-0005-0000-0000-0000E15C0000}"/>
    <cellStyle name="Normal 2 2 4 22 3 5" xfId="23778" xr:uid="{00000000-0005-0000-0000-0000E25C0000}"/>
    <cellStyle name="Normal 2 2 4 22 3 6" xfId="23779" xr:uid="{00000000-0005-0000-0000-0000E35C0000}"/>
    <cellStyle name="Normal 2 2 4 22 3 7" xfId="23780" xr:uid="{00000000-0005-0000-0000-0000E45C0000}"/>
    <cellStyle name="Normal 2 2 4 22 3 8" xfId="23781" xr:uid="{00000000-0005-0000-0000-0000E55C0000}"/>
    <cellStyle name="Normal 2 2 4 22 3 9" xfId="23782" xr:uid="{00000000-0005-0000-0000-0000E65C0000}"/>
    <cellStyle name="Normal 2 2 4 22 4" xfId="23783" xr:uid="{00000000-0005-0000-0000-0000E75C0000}"/>
    <cellStyle name="Normal 2 2 4 22 4 10" xfId="23784" xr:uid="{00000000-0005-0000-0000-0000E85C0000}"/>
    <cellStyle name="Normal 2 2 4 22 4 2" xfId="23785" xr:uid="{00000000-0005-0000-0000-0000E95C0000}"/>
    <cellStyle name="Normal 2 2 4 22 4 3" xfId="23786" xr:uid="{00000000-0005-0000-0000-0000EA5C0000}"/>
    <cellStyle name="Normal 2 2 4 22 4 4" xfId="23787" xr:uid="{00000000-0005-0000-0000-0000EB5C0000}"/>
    <cellStyle name="Normal 2 2 4 22 4 5" xfId="23788" xr:uid="{00000000-0005-0000-0000-0000EC5C0000}"/>
    <cellStyle name="Normal 2 2 4 22 4 6" xfId="23789" xr:uid="{00000000-0005-0000-0000-0000ED5C0000}"/>
    <cellStyle name="Normal 2 2 4 22 4 7" xfId="23790" xr:uid="{00000000-0005-0000-0000-0000EE5C0000}"/>
    <cellStyle name="Normal 2 2 4 22 4 8" xfId="23791" xr:uid="{00000000-0005-0000-0000-0000EF5C0000}"/>
    <cellStyle name="Normal 2 2 4 22 4 9" xfId="23792" xr:uid="{00000000-0005-0000-0000-0000F05C0000}"/>
    <cellStyle name="Normal 2 2 4 22 5" xfId="23793" xr:uid="{00000000-0005-0000-0000-0000F15C0000}"/>
    <cellStyle name="Normal 2 2 4 22 5 10" xfId="23794" xr:uid="{00000000-0005-0000-0000-0000F25C0000}"/>
    <cellStyle name="Normal 2 2 4 22 5 2" xfId="23795" xr:uid="{00000000-0005-0000-0000-0000F35C0000}"/>
    <cellStyle name="Normal 2 2 4 22 5 3" xfId="23796" xr:uid="{00000000-0005-0000-0000-0000F45C0000}"/>
    <cellStyle name="Normal 2 2 4 22 5 4" xfId="23797" xr:uid="{00000000-0005-0000-0000-0000F55C0000}"/>
    <cellStyle name="Normal 2 2 4 22 5 5" xfId="23798" xr:uid="{00000000-0005-0000-0000-0000F65C0000}"/>
    <cellStyle name="Normal 2 2 4 22 5 6" xfId="23799" xr:uid="{00000000-0005-0000-0000-0000F75C0000}"/>
    <cellStyle name="Normal 2 2 4 22 5 7" xfId="23800" xr:uid="{00000000-0005-0000-0000-0000F85C0000}"/>
    <cellStyle name="Normal 2 2 4 22 5 8" xfId="23801" xr:uid="{00000000-0005-0000-0000-0000F95C0000}"/>
    <cellStyle name="Normal 2 2 4 22 5 9" xfId="23802" xr:uid="{00000000-0005-0000-0000-0000FA5C0000}"/>
    <cellStyle name="Normal 2 2 4 22 6" xfId="23803" xr:uid="{00000000-0005-0000-0000-0000FB5C0000}"/>
    <cellStyle name="Normal 2 2 4 22 7" xfId="23804" xr:uid="{00000000-0005-0000-0000-0000FC5C0000}"/>
    <cellStyle name="Normal 2 2 4 22 8" xfId="23805" xr:uid="{00000000-0005-0000-0000-0000FD5C0000}"/>
    <cellStyle name="Normal 2 2 4 22 9" xfId="23806" xr:uid="{00000000-0005-0000-0000-0000FE5C0000}"/>
    <cellStyle name="Normal 2 2 4 23" xfId="23807" xr:uid="{00000000-0005-0000-0000-0000FF5C0000}"/>
    <cellStyle name="Normal 2 2 4 23 10" xfId="23808" xr:uid="{00000000-0005-0000-0000-0000005D0000}"/>
    <cellStyle name="Normal 2 2 4 23 11" xfId="23809" xr:uid="{00000000-0005-0000-0000-0000015D0000}"/>
    <cellStyle name="Normal 2 2 4 23 12" xfId="23810" xr:uid="{00000000-0005-0000-0000-0000025D0000}"/>
    <cellStyle name="Normal 2 2 4 23 13" xfId="23811" xr:uid="{00000000-0005-0000-0000-0000035D0000}"/>
    <cellStyle name="Normal 2 2 4 23 14" xfId="23812" xr:uid="{00000000-0005-0000-0000-0000045D0000}"/>
    <cellStyle name="Normal 2 2 4 23 2" xfId="23813" xr:uid="{00000000-0005-0000-0000-0000055D0000}"/>
    <cellStyle name="Normal 2 2 4 23 2 10" xfId="23814" xr:uid="{00000000-0005-0000-0000-0000065D0000}"/>
    <cellStyle name="Normal 2 2 4 23 2 2" xfId="23815" xr:uid="{00000000-0005-0000-0000-0000075D0000}"/>
    <cellStyle name="Normal 2 2 4 23 2 3" xfId="23816" xr:uid="{00000000-0005-0000-0000-0000085D0000}"/>
    <cellStyle name="Normal 2 2 4 23 2 4" xfId="23817" xr:uid="{00000000-0005-0000-0000-0000095D0000}"/>
    <cellStyle name="Normal 2 2 4 23 2 5" xfId="23818" xr:uid="{00000000-0005-0000-0000-00000A5D0000}"/>
    <cellStyle name="Normal 2 2 4 23 2 6" xfId="23819" xr:uid="{00000000-0005-0000-0000-00000B5D0000}"/>
    <cellStyle name="Normal 2 2 4 23 2 7" xfId="23820" xr:uid="{00000000-0005-0000-0000-00000C5D0000}"/>
    <cellStyle name="Normal 2 2 4 23 2 8" xfId="23821" xr:uid="{00000000-0005-0000-0000-00000D5D0000}"/>
    <cellStyle name="Normal 2 2 4 23 2 9" xfId="23822" xr:uid="{00000000-0005-0000-0000-00000E5D0000}"/>
    <cellStyle name="Normal 2 2 4 23 3" xfId="23823" xr:uid="{00000000-0005-0000-0000-00000F5D0000}"/>
    <cellStyle name="Normal 2 2 4 23 3 10" xfId="23824" xr:uid="{00000000-0005-0000-0000-0000105D0000}"/>
    <cellStyle name="Normal 2 2 4 23 3 2" xfId="23825" xr:uid="{00000000-0005-0000-0000-0000115D0000}"/>
    <cellStyle name="Normal 2 2 4 23 3 3" xfId="23826" xr:uid="{00000000-0005-0000-0000-0000125D0000}"/>
    <cellStyle name="Normal 2 2 4 23 3 4" xfId="23827" xr:uid="{00000000-0005-0000-0000-0000135D0000}"/>
    <cellStyle name="Normal 2 2 4 23 3 5" xfId="23828" xr:uid="{00000000-0005-0000-0000-0000145D0000}"/>
    <cellStyle name="Normal 2 2 4 23 3 6" xfId="23829" xr:uid="{00000000-0005-0000-0000-0000155D0000}"/>
    <cellStyle name="Normal 2 2 4 23 3 7" xfId="23830" xr:uid="{00000000-0005-0000-0000-0000165D0000}"/>
    <cellStyle name="Normal 2 2 4 23 3 8" xfId="23831" xr:uid="{00000000-0005-0000-0000-0000175D0000}"/>
    <cellStyle name="Normal 2 2 4 23 3 9" xfId="23832" xr:uid="{00000000-0005-0000-0000-0000185D0000}"/>
    <cellStyle name="Normal 2 2 4 23 4" xfId="23833" xr:uid="{00000000-0005-0000-0000-0000195D0000}"/>
    <cellStyle name="Normal 2 2 4 23 4 10" xfId="23834" xr:uid="{00000000-0005-0000-0000-00001A5D0000}"/>
    <cellStyle name="Normal 2 2 4 23 4 2" xfId="23835" xr:uid="{00000000-0005-0000-0000-00001B5D0000}"/>
    <cellStyle name="Normal 2 2 4 23 4 3" xfId="23836" xr:uid="{00000000-0005-0000-0000-00001C5D0000}"/>
    <cellStyle name="Normal 2 2 4 23 4 4" xfId="23837" xr:uid="{00000000-0005-0000-0000-00001D5D0000}"/>
    <cellStyle name="Normal 2 2 4 23 4 5" xfId="23838" xr:uid="{00000000-0005-0000-0000-00001E5D0000}"/>
    <cellStyle name="Normal 2 2 4 23 4 6" xfId="23839" xr:uid="{00000000-0005-0000-0000-00001F5D0000}"/>
    <cellStyle name="Normal 2 2 4 23 4 7" xfId="23840" xr:uid="{00000000-0005-0000-0000-0000205D0000}"/>
    <cellStyle name="Normal 2 2 4 23 4 8" xfId="23841" xr:uid="{00000000-0005-0000-0000-0000215D0000}"/>
    <cellStyle name="Normal 2 2 4 23 4 9" xfId="23842" xr:uid="{00000000-0005-0000-0000-0000225D0000}"/>
    <cellStyle name="Normal 2 2 4 23 5" xfId="23843" xr:uid="{00000000-0005-0000-0000-0000235D0000}"/>
    <cellStyle name="Normal 2 2 4 23 5 10" xfId="23844" xr:uid="{00000000-0005-0000-0000-0000245D0000}"/>
    <cellStyle name="Normal 2 2 4 23 5 2" xfId="23845" xr:uid="{00000000-0005-0000-0000-0000255D0000}"/>
    <cellStyle name="Normal 2 2 4 23 5 3" xfId="23846" xr:uid="{00000000-0005-0000-0000-0000265D0000}"/>
    <cellStyle name="Normal 2 2 4 23 5 4" xfId="23847" xr:uid="{00000000-0005-0000-0000-0000275D0000}"/>
    <cellStyle name="Normal 2 2 4 23 5 5" xfId="23848" xr:uid="{00000000-0005-0000-0000-0000285D0000}"/>
    <cellStyle name="Normal 2 2 4 23 5 6" xfId="23849" xr:uid="{00000000-0005-0000-0000-0000295D0000}"/>
    <cellStyle name="Normal 2 2 4 23 5 7" xfId="23850" xr:uid="{00000000-0005-0000-0000-00002A5D0000}"/>
    <cellStyle name="Normal 2 2 4 23 5 8" xfId="23851" xr:uid="{00000000-0005-0000-0000-00002B5D0000}"/>
    <cellStyle name="Normal 2 2 4 23 5 9" xfId="23852" xr:uid="{00000000-0005-0000-0000-00002C5D0000}"/>
    <cellStyle name="Normal 2 2 4 23 6" xfId="23853" xr:uid="{00000000-0005-0000-0000-00002D5D0000}"/>
    <cellStyle name="Normal 2 2 4 23 7" xfId="23854" xr:uid="{00000000-0005-0000-0000-00002E5D0000}"/>
    <cellStyle name="Normal 2 2 4 23 8" xfId="23855" xr:uid="{00000000-0005-0000-0000-00002F5D0000}"/>
    <cellStyle name="Normal 2 2 4 23 9" xfId="23856" xr:uid="{00000000-0005-0000-0000-0000305D0000}"/>
    <cellStyle name="Normal 2 2 4 24" xfId="23857" xr:uid="{00000000-0005-0000-0000-0000315D0000}"/>
    <cellStyle name="Normal 2 2 4 24 10" xfId="23858" xr:uid="{00000000-0005-0000-0000-0000325D0000}"/>
    <cellStyle name="Normal 2 2 4 24 11" xfId="23859" xr:uid="{00000000-0005-0000-0000-0000335D0000}"/>
    <cellStyle name="Normal 2 2 4 24 12" xfId="23860" xr:uid="{00000000-0005-0000-0000-0000345D0000}"/>
    <cellStyle name="Normal 2 2 4 24 13" xfId="23861" xr:uid="{00000000-0005-0000-0000-0000355D0000}"/>
    <cellStyle name="Normal 2 2 4 24 14" xfId="23862" xr:uid="{00000000-0005-0000-0000-0000365D0000}"/>
    <cellStyle name="Normal 2 2 4 24 2" xfId="23863" xr:uid="{00000000-0005-0000-0000-0000375D0000}"/>
    <cellStyle name="Normal 2 2 4 24 2 10" xfId="23864" xr:uid="{00000000-0005-0000-0000-0000385D0000}"/>
    <cellStyle name="Normal 2 2 4 24 2 2" xfId="23865" xr:uid="{00000000-0005-0000-0000-0000395D0000}"/>
    <cellStyle name="Normal 2 2 4 24 2 3" xfId="23866" xr:uid="{00000000-0005-0000-0000-00003A5D0000}"/>
    <cellStyle name="Normal 2 2 4 24 2 4" xfId="23867" xr:uid="{00000000-0005-0000-0000-00003B5D0000}"/>
    <cellStyle name="Normal 2 2 4 24 2 5" xfId="23868" xr:uid="{00000000-0005-0000-0000-00003C5D0000}"/>
    <cellStyle name="Normal 2 2 4 24 2 6" xfId="23869" xr:uid="{00000000-0005-0000-0000-00003D5D0000}"/>
    <cellStyle name="Normal 2 2 4 24 2 7" xfId="23870" xr:uid="{00000000-0005-0000-0000-00003E5D0000}"/>
    <cellStyle name="Normal 2 2 4 24 2 8" xfId="23871" xr:uid="{00000000-0005-0000-0000-00003F5D0000}"/>
    <cellStyle name="Normal 2 2 4 24 2 9" xfId="23872" xr:uid="{00000000-0005-0000-0000-0000405D0000}"/>
    <cellStyle name="Normal 2 2 4 24 3" xfId="23873" xr:uid="{00000000-0005-0000-0000-0000415D0000}"/>
    <cellStyle name="Normal 2 2 4 24 3 10" xfId="23874" xr:uid="{00000000-0005-0000-0000-0000425D0000}"/>
    <cellStyle name="Normal 2 2 4 24 3 2" xfId="23875" xr:uid="{00000000-0005-0000-0000-0000435D0000}"/>
    <cellStyle name="Normal 2 2 4 24 3 3" xfId="23876" xr:uid="{00000000-0005-0000-0000-0000445D0000}"/>
    <cellStyle name="Normal 2 2 4 24 3 4" xfId="23877" xr:uid="{00000000-0005-0000-0000-0000455D0000}"/>
    <cellStyle name="Normal 2 2 4 24 3 5" xfId="23878" xr:uid="{00000000-0005-0000-0000-0000465D0000}"/>
    <cellStyle name="Normal 2 2 4 24 3 6" xfId="23879" xr:uid="{00000000-0005-0000-0000-0000475D0000}"/>
    <cellStyle name="Normal 2 2 4 24 3 7" xfId="23880" xr:uid="{00000000-0005-0000-0000-0000485D0000}"/>
    <cellStyle name="Normal 2 2 4 24 3 8" xfId="23881" xr:uid="{00000000-0005-0000-0000-0000495D0000}"/>
    <cellStyle name="Normal 2 2 4 24 3 9" xfId="23882" xr:uid="{00000000-0005-0000-0000-00004A5D0000}"/>
    <cellStyle name="Normal 2 2 4 24 4" xfId="23883" xr:uid="{00000000-0005-0000-0000-00004B5D0000}"/>
    <cellStyle name="Normal 2 2 4 24 4 10" xfId="23884" xr:uid="{00000000-0005-0000-0000-00004C5D0000}"/>
    <cellStyle name="Normal 2 2 4 24 4 2" xfId="23885" xr:uid="{00000000-0005-0000-0000-00004D5D0000}"/>
    <cellStyle name="Normal 2 2 4 24 4 3" xfId="23886" xr:uid="{00000000-0005-0000-0000-00004E5D0000}"/>
    <cellStyle name="Normal 2 2 4 24 4 4" xfId="23887" xr:uid="{00000000-0005-0000-0000-00004F5D0000}"/>
    <cellStyle name="Normal 2 2 4 24 4 5" xfId="23888" xr:uid="{00000000-0005-0000-0000-0000505D0000}"/>
    <cellStyle name="Normal 2 2 4 24 4 6" xfId="23889" xr:uid="{00000000-0005-0000-0000-0000515D0000}"/>
    <cellStyle name="Normal 2 2 4 24 4 7" xfId="23890" xr:uid="{00000000-0005-0000-0000-0000525D0000}"/>
    <cellStyle name="Normal 2 2 4 24 4 8" xfId="23891" xr:uid="{00000000-0005-0000-0000-0000535D0000}"/>
    <cellStyle name="Normal 2 2 4 24 4 9" xfId="23892" xr:uid="{00000000-0005-0000-0000-0000545D0000}"/>
    <cellStyle name="Normal 2 2 4 24 5" xfId="23893" xr:uid="{00000000-0005-0000-0000-0000555D0000}"/>
    <cellStyle name="Normal 2 2 4 24 5 10" xfId="23894" xr:uid="{00000000-0005-0000-0000-0000565D0000}"/>
    <cellStyle name="Normal 2 2 4 24 5 2" xfId="23895" xr:uid="{00000000-0005-0000-0000-0000575D0000}"/>
    <cellStyle name="Normal 2 2 4 24 5 3" xfId="23896" xr:uid="{00000000-0005-0000-0000-0000585D0000}"/>
    <cellStyle name="Normal 2 2 4 24 5 4" xfId="23897" xr:uid="{00000000-0005-0000-0000-0000595D0000}"/>
    <cellStyle name="Normal 2 2 4 24 5 5" xfId="23898" xr:uid="{00000000-0005-0000-0000-00005A5D0000}"/>
    <cellStyle name="Normal 2 2 4 24 5 6" xfId="23899" xr:uid="{00000000-0005-0000-0000-00005B5D0000}"/>
    <cellStyle name="Normal 2 2 4 24 5 7" xfId="23900" xr:uid="{00000000-0005-0000-0000-00005C5D0000}"/>
    <cellStyle name="Normal 2 2 4 24 5 8" xfId="23901" xr:uid="{00000000-0005-0000-0000-00005D5D0000}"/>
    <cellStyle name="Normal 2 2 4 24 5 9" xfId="23902" xr:uid="{00000000-0005-0000-0000-00005E5D0000}"/>
    <cellStyle name="Normal 2 2 4 24 6" xfId="23903" xr:uid="{00000000-0005-0000-0000-00005F5D0000}"/>
    <cellStyle name="Normal 2 2 4 24 7" xfId="23904" xr:uid="{00000000-0005-0000-0000-0000605D0000}"/>
    <cellStyle name="Normal 2 2 4 24 8" xfId="23905" xr:uid="{00000000-0005-0000-0000-0000615D0000}"/>
    <cellStyle name="Normal 2 2 4 24 9" xfId="23906" xr:uid="{00000000-0005-0000-0000-0000625D0000}"/>
    <cellStyle name="Normal 2 2 4 25" xfId="23907" xr:uid="{00000000-0005-0000-0000-0000635D0000}"/>
    <cellStyle name="Normal 2 2 4 25 10" xfId="23908" xr:uid="{00000000-0005-0000-0000-0000645D0000}"/>
    <cellStyle name="Normal 2 2 4 25 11" xfId="23909" xr:uid="{00000000-0005-0000-0000-0000655D0000}"/>
    <cellStyle name="Normal 2 2 4 25 12" xfId="23910" xr:uid="{00000000-0005-0000-0000-0000665D0000}"/>
    <cellStyle name="Normal 2 2 4 25 13" xfId="23911" xr:uid="{00000000-0005-0000-0000-0000675D0000}"/>
    <cellStyle name="Normal 2 2 4 25 14" xfId="23912" xr:uid="{00000000-0005-0000-0000-0000685D0000}"/>
    <cellStyle name="Normal 2 2 4 25 2" xfId="23913" xr:uid="{00000000-0005-0000-0000-0000695D0000}"/>
    <cellStyle name="Normal 2 2 4 25 2 10" xfId="23914" xr:uid="{00000000-0005-0000-0000-00006A5D0000}"/>
    <cellStyle name="Normal 2 2 4 25 2 2" xfId="23915" xr:uid="{00000000-0005-0000-0000-00006B5D0000}"/>
    <cellStyle name="Normal 2 2 4 25 2 3" xfId="23916" xr:uid="{00000000-0005-0000-0000-00006C5D0000}"/>
    <cellStyle name="Normal 2 2 4 25 2 4" xfId="23917" xr:uid="{00000000-0005-0000-0000-00006D5D0000}"/>
    <cellStyle name="Normal 2 2 4 25 2 5" xfId="23918" xr:uid="{00000000-0005-0000-0000-00006E5D0000}"/>
    <cellStyle name="Normal 2 2 4 25 2 6" xfId="23919" xr:uid="{00000000-0005-0000-0000-00006F5D0000}"/>
    <cellStyle name="Normal 2 2 4 25 2 7" xfId="23920" xr:uid="{00000000-0005-0000-0000-0000705D0000}"/>
    <cellStyle name="Normal 2 2 4 25 2 8" xfId="23921" xr:uid="{00000000-0005-0000-0000-0000715D0000}"/>
    <cellStyle name="Normal 2 2 4 25 2 9" xfId="23922" xr:uid="{00000000-0005-0000-0000-0000725D0000}"/>
    <cellStyle name="Normal 2 2 4 25 3" xfId="23923" xr:uid="{00000000-0005-0000-0000-0000735D0000}"/>
    <cellStyle name="Normal 2 2 4 25 3 10" xfId="23924" xr:uid="{00000000-0005-0000-0000-0000745D0000}"/>
    <cellStyle name="Normal 2 2 4 25 3 2" xfId="23925" xr:uid="{00000000-0005-0000-0000-0000755D0000}"/>
    <cellStyle name="Normal 2 2 4 25 3 3" xfId="23926" xr:uid="{00000000-0005-0000-0000-0000765D0000}"/>
    <cellStyle name="Normal 2 2 4 25 3 4" xfId="23927" xr:uid="{00000000-0005-0000-0000-0000775D0000}"/>
    <cellStyle name="Normal 2 2 4 25 3 5" xfId="23928" xr:uid="{00000000-0005-0000-0000-0000785D0000}"/>
    <cellStyle name="Normal 2 2 4 25 3 6" xfId="23929" xr:uid="{00000000-0005-0000-0000-0000795D0000}"/>
    <cellStyle name="Normal 2 2 4 25 3 7" xfId="23930" xr:uid="{00000000-0005-0000-0000-00007A5D0000}"/>
    <cellStyle name="Normal 2 2 4 25 3 8" xfId="23931" xr:uid="{00000000-0005-0000-0000-00007B5D0000}"/>
    <cellStyle name="Normal 2 2 4 25 3 9" xfId="23932" xr:uid="{00000000-0005-0000-0000-00007C5D0000}"/>
    <cellStyle name="Normal 2 2 4 25 4" xfId="23933" xr:uid="{00000000-0005-0000-0000-00007D5D0000}"/>
    <cellStyle name="Normal 2 2 4 25 4 10" xfId="23934" xr:uid="{00000000-0005-0000-0000-00007E5D0000}"/>
    <cellStyle name="Normal 2 2 4 25 4 2" xfId="23935" xr:uid="{00000000-0005-0000-0000-00007F5D0000}"/>
    <cellStyle name="Normal 2 2 4 25 4 3" xfId="23936" xr:uid="{00000000-0005-0000-0000-0000805D0000}"/>
    <cellStyle name="Normal 2 2 4 25 4 4" xfId="23937" xr:uid="{00000000-0005-0000-0000-0000815D0000}"/>
    <cellStyle name="Normal 2 2 4 25 4 5" xfId="23938" xr:uid="{00000000-0005-0000-0000-0000825D0000}"/>
    <cellStyle name="Normal 2 2 4 25 4 6" xfId="23939" xr:uid="{00000000-0005-0000-0000-0000835D0000}"/>
    <cellStyle name="Normal 2 2 4 25 4 7" xfId="23940" xr:uid="{00000000-0005-0000-0000-0000845D0000}"/>
    <cellStyle name="Normal 2 2 4 25 4 8" xfId="23941" xr:uid="{00000000-0005-0000-0000-0000855D0000}"/>
    <cellStyle name="Normal 2 2 4 25 4 9" xfId="23942" xr:uid="{00000000-0005-0000-0000-0000865D0000}"/>
    <cellStyle name="Normal 2 2 4 25 5" xfId="23943" xr:uid="{00000000-0005-0000-0000-0000875D0000}"/>
    <cellStyle name="Normal 2 2 4 25 5 10" xfId="23944" xr:uid="{00000000-0005-0000-0000-0000885D0000}"/>
    <cellStyle name="Normal 2 2 4 25 5 2" xfId="23945" xr:uid="{00000000-0005-0000-0000-0000895D0000}"/>
    <cellStyle name="Normal 2 2 4 25 5 3" xfId="23946" xr:uid="{00000000-0005-0000-0000-00008A5D0000}"/>
    <cellStyle name="Normal 2 2 4 25 5 4" xfId="23947" xr:uid="{00000000-0005-0000-0000-00008B5D0000}"/>
    <cellStyle name="Normal 2 2 4 25 5 5" xfId="23948" xr:uid="{00000000-0005-0000-0000-00008C5D0000}"/>
    <cellStyle name="Normal 2 2 4 25 5 6" xfId="23949" xr:uid="{00000000-0005-0000-0000-00008D5D0000}"/>
    <cellStyle name="Normal 2 2 4 25 5 7" xfId="23950" xr:uid="{00000000-0005-0000-0000-00008E5D0000}"/>
    <cellStyle name="Normal 2 2 4 25 5 8" xfId="23951" xr:uid="{00000000-0005-0000-0000-00008F5D0000}"/>
    <cellStyle name="Normal 2 2 4 25 5 9" xfId="23952" xr:uid="{00000000-0005-0000-0000-0000905D0000}"/>
    <cellStyle name="Normal 2 2 4 25 6" xfId="23953" xr:uid="{00000000-0005-0000-0000-0000915D0000}"/>
    <cellStyle name="Normal 2 2 4 25 7" xfId="23954" xr:uid="{00000000-0005-0000-0000-0000925D0000}"/>
    <cellStyle name="Normal 2 2 4 25 8" xfId="23955" xr:uid="{00000000-0005-0000-0000-0000935D0000}"/>
    <cellStyle name="Normal 2 2 4 25 9" xfId="23956" xr:uid="{00000000-0005-0000-0000-0000945D0000}"/>
    <cellStyle name="Normal 2 2 4 26" xfId="23957" xr:uid="{00000000-0005-0000-0000-0000955D0000}"/>
    <cellStyle name="Normal 2 2 4 26 10" xfId="23958" xr:uid="{00000000-0005-0000-0000-0000965D0000}"/>
    <cellStyle name="Normal 2 2 4 26 11" xfId="23959" xr:uid="{00000000-0005-0000-0000-0000975D0000}"/>
    <cellStyle name="Normal 2 2 4 26 12" xfId="23960" xr:uid="{00000000-0005-0000-0000-0000985D0000}"/>
    <cellStyle name="Normal 2 2 4 26 13" xfId="23961" xr:uid="{00000000-0005-0000-0000-0000995D0000}"/>
    <cellStyle name="Normal 2 2 4 26 14" xfId="23962" xr:uid="{00000000-0005-0000-0000-00009A5D0000}"/>
    <cellStyle name="Normal 2 2 4 26 2" xfId="23963" xr:uid="{00000000-0005-0000-0000-00009B5D0000}"/>
    <cellStyle name="Normal 2 2 4 26 2 10" xfId="23964" xr:uid="{00000000-0005-0000-0000-00009C5D0000}"/>
    <cellStyle name="Normal 2 2 4 26 2 2" xfId="23965" xr:uid="{00000000-0005-0000-0000-00009D5D0000}"/>
    <cellStyle name="Normal 2 2 4 26 2 3" xfId="23966" xr:uid="{00000000-0005-0000-0000-00009E5D0000}"/>
    <cellStyle name="Normal 2 2 4 26 2 4" xfId="23967" xr:uid="{00000000-0005-0000-0000-00009F5D0000}"/>
    <cellStyle name="Normal 2 2 4 26 2 5" xfId="23968" xr:uid="{00000000-0005-0000-0000-0000A05D0000}"/>
    <cellStyle name="Normal 2 2 4 26 2 6" xfId="23969" xr:uid="{00000000-0005-0000-0000-0000A15D0000}"/>
    <cellStyle name="Normal 2 2 4 26 2 7" xfId="23970" xr:uid="{00000000-0005-0000-0000-0000A25D0000}"/>
    <cellStyle name="Normal 2 2 4 26 2 8" xfId="23971" xr:uid="{00000000-0005-0000-0000-0000A35D0000}"/>
    <cellStyle name="Normal 2 2 4 26 2 9" xfId="23972" xr:uid="{00000000-0005-0000-0000-0000A45D0000}"/>
    <cellStyle name="Normal 2 2 4 26 3" xfId="23973" xr:uid="{00000000-0005-0000-0000-0000A55D0000}"/>
    <cellStyle name="Normal 2 2 4 26 3 10" xfId="23974" xr:uid="{00000000-0005-0000-0000-0000A65D0000}"/>
    <cellStyle name="Normal 2 2 4 26 3 2" xfId="23975" xr:uid="{00000000-0005-0000-0000-0000A75D0000}"/>
    <cellStyle name="Normal 2 2 4 26 3 3" xfId="23976" xr:uid="{00000000-0005-0000-0000-0000A85D0000}"/>
    <cellStyle name="Normal 2 2 4 26 3 4" xfId="23977" xr:uid="{00000000-0005-0000-0000-0000A95D0000}"/>
    <cellStyle name="Normal 2 2 4 26 3 5" xfId="23978" xr:uid="{00000000-0005-0000-0000-0000AA5D0000}"/>
    <cellStyle name="Normal 2 2 4 26 3 6" xfId="23979" xr:uid="{00000000-0005-0000-0000-0000AB5D0000}"/>
    <cellStyle name="Normal 2 2 4 26 3 7" xfId="23980" xr:uid="{00000000-0005-0000-0000-0000AC5D0000}"/>
    <cellStyle name="Normal 2 2 4 26 3 8" xfId="23981" xr:uid="{00000000-0005-0000-0000-0000AD5D0000}"/>
    <cellStyle name="Normal 2 2 4 26 3 9" xfId="23982" xr:uid="{00000000-0005-0000-0000-0000AE5D0000}"/>
    <cellStyle name="Normal 2 2 4 26 4" xfId="23983" xr:uid="{00000000-0005-0000-0000-0000AF5D0000}"/>
    <cellStyle name="Normal 2 2 4 26 4 10" xfId="23984" xr:uid="{00000000-0005-0000-0000-0000B05D0000}"/>
    <cellStyle name="Normal 2 2 4 26 4 2" xfId="23985" xr:uid="{00000000-0005-0000-0000-0000B15D0000}"/>
    <cellStyle name="Normal 2 2 4 26 4 3" xfId="23986" xr:uid="{00000000-0005-0000-0000-0000B25D0000}"/>
    <cellStyle name="Normal 2 2 4 26 4 4" xfId="23987" xr:uid="{00000000-0005-0000-0000-0000B35D0000}"/>
    <cellStyle name="Normal 2 2 4 26 4 5" xfId="23988" xr:uid="{00000000-0005-0000-0000-0000B45D0000}"/>
    <cellStyle name="Normal 2 2 4 26 4 6" xfId="23989" xr:uid="{00000000-0005-0000-0000-0000B55D0000}"/>
    <cellStyle name="Normal 2 2 4 26 4 7" xfId="23990" xr:uid="{00000000-0005-0000-0000-0000B65D0000}"/>
    <cellStyle name="Normal 2 2 4 26 4 8" xfId="23991" xr:uid="{00000000-0005-0000-0000-0000B75D0000}"/>
    <cellStyle name="Normal 2 2 4 26 4 9" xfId="23992" xr:uid="{00000000-0005-0000-0000-0000B85D0000}"/>
    <cellStyle name="Normal 2 2 4 26 5" xfId="23993" xr:uid="{00000000-0005-0000-0000-0000B95D0000}"/>
    <cellStyle name="Normal 2 2 4 26 5 10" xfId="23994" xr:uid="{00000000-0005-0000-0000-0000BA5D0000}"/>
    <cellStyle name="Normal 2 2 4 26 5 2" xfId="23995" xr:uid="{00000000-0005-0000-0000-0000BB5D0000}"/>
    <cellStyle name="Normal 2 2 4 26 5 3" xfId="23996" xr:uid="{00000000-0005-0000-0000-0000BC5D0000}"/>
    <cellStyle name="Normal 2 2 4 26 5 4" xfId="23997" xr:uid="{00000000-0005-0000-0000-0000BD5D0000}"/>
    <cellStyle name="Normal 2 2 4 26 5 5" xfId="23998" xr:uid="{00000000-0005-0000-0000-0000BE5D0000}"/>
    <cellStyle name="Normal 2 2 4 26 5 6" xfId="23999" xr:uid="{00000000-0005-0000-0000-0000BF5D0000}"/>
    <cellStyle name="Normal 2 2 4 26 5 7" xfId="24000" xr:uid="{00000000-0005-0000-0000-0000C05D0000}"/>
    <cellStyle name="Normal 2 2 4 26 5 8" xfId="24001" xr:uid="{00000000-0005-0000-0000-0000C15D0000}"/>
    <cellStyle name="Normal 2 2 4 26 5 9" xfId="24002" xr:uid="{00000000-0005-0000-0000-0000C25D0000}"/>
    <cellStyle name="Normal 2 2 4 26 6" xfId="24003" xr:uid="{00000000-0005-0000-0000-0000C35D0000}"/>
    <cellStyle name="Normal 2 2 4 26 7" xfId="24004" xr:uid="{00000000-0005-0000-0000-0000C45D0000}"/>
    <cellStyle name="Normal 2 2 4 26 8" xfId="24005" xr:uid="{00000000-0005-0000-0000-0000C55D0000}"/>
    <cellStyle name="Normal 2 2 4 26 9" xfId="24006" xr:uid="{00000000-0005-0000-0000-0000C65D0000}"/>
    <cellStyle name="Normal 2 2 4 27" xfId="24007" xr:uid="{00000000-0005-0000-0000-0000C75D0000}"/>
    <cellStyle name="Normal 2 2 4 27 10" xfId="24008" xr:uid="{00000000-0005-0000-0000-0000C85D0000}"/>
    <cellStyle name="Normal 2 2 4 27 11" xfId="24009" xr:uid="{00000000-0005-0000-0000-0000C95D0000}"/>
    <cellStyle name="Normal 2 2 4 27 12" xfId="24010" xr:uid="{00000000-0005-0000-0000-0000CA5D0000}"/>
    <cellStyle name="Normal 2 2 4 27 13" xfId="24011" xr:uid="{00000000-0005-0000-0000-0000CB5D0000}"/>
    <cellStyle name="Normal 2 2 4 27 14" xfId="24012" xr:uid="{00000000-0005-0000-0000-0000CC5D0000}"/>
    <cellStyle name="Normal 2 2 4 27 2" xfId="24013" xr:uid="{00000000-0005-0000-0000-0000CD5D0000}"/>
    <cellStyle name="Normal 2 2 4 27 2 10" xfId="24014" xr:uid="{00000000-0005-0000-0000-0000CE5D0000}"/>
    <cellStyle name="Normal 2 2 4 27 2 2" xfId="24015" xr:uid="{00000000-0005-0000-0000-0000CF5D0000}"/>
    <cellStyle name="Normal 2 2 4 27 2 3" xfId="24016" xr:uid="{00000000-0005-0000-0000-0000D05D0000}"/>
    <cellStyle name="Normal 2 2 4 27 2 4" xfId="24017" xr:uid="{00000000-0005-0000-0000-0000D15D0000}"/>
    <cellStyle name="Normal 2 2 4 27 2 5" xfId="24018" xr:uid="{00000000-0005-0000-0000-0000D25D0000}"/>
    <cellStyle name="Normal 2 2 4 27 2 6" xfId="24019" xr:uid="{00000000-0005-0000-0000-0000D35D0000}"/>
    <cellStyle name="Normal 2 2 4 27 2 7" xfId="24020" xr:uid="{00000000-0005-0000-0000-0000D45D0000}"/>
    <cellStyle name="Normal 2 2 4 27 2 8" xfId="24021" xr:uid="{00000000-0005-0000-0000-0000D55D0000}"/>
    <cellStyle name="Normal 2 2 4 27 2 9" xfId="24022" xr:uid="{00000000-0005-0000-0000-0000D65D0000}"/>
    <cellStyle name="Normal 2 2 4 27 3" xfId="24023" xr:uid="{00000000-0005-0000-0000-0000D75D0000}"/>
    <cellStyle name="Normal 2 2 4 27 3 10" xfId="24024" xr:uid="{00000000-0005-0000-0000-0000D85D0000}"/>
    <cellStyle name="Normal 2 2 4 27 3 2" xfId="24025" xr:uid="{00000000-0005-0000-0000-0000D95D0000}"/>
    <cellStyle name="Normal 2 2 4 27 3 3" xfId="24026" xr:uid="{00000000-0005-0000-0000-0000DA5D0000}"/>
    <cellStyle name="Normal 2 2 4 27 3 4" xfId="24027" xr:uid="{00000000-0005-0000-0000-0000DB5D0000}"/>
    <cellStyle name="Normal 2 2 4 27 3 5" xfId="24028" xr:uid="{00000000-0005-0000-0000-0000DC5D0000}"/>
    <cellStyle name="Normal 2 2 4 27 3 6" xfId="24029" xr:uid="{00000000-0005-0000-0000-0000DD5D0000}"/>
    <cellStyle name="Normal 2 2 4 27 3 7" xfId="24030" xr:uid="{00000000-0005-0000-0000-0000DE5D0000}"/>
    <cellStyle name="Normal 2 2 4 27 3 8" xfId="24031" xr:uid="{00000000-0005-0000-0000-0000DF5D0000}"/>
    <cellStyle name="Normal 2 2 4 27 3 9" xfId="24032" xr:uid="{00000000-0005-0000-0000-0000E05D0000}"/>
    <cellStyle name="Normal 2 2 4 27 4" xfId="24033" xr:uid="{00000000-0005-0000-0000-0000E15D0000}"/>
    <cellStyle name="Normal 2 2 4 27 4 10" xfId="24034" xr:uid="{00000000-0005-0000-0000-0000E25D0000}"/>
    <cellStyle name="Normal 2 2 4 27 4 2" xfId="24035" xr:uid="{00000000-0005-0000-0000-0000E35D0000}"/>
    <cellStyle name="Normal 2 2 4 27 4 3" xfId="24036" xr:uid="{00000000-0005-0000-0000-0000E45D0000}"/>
    <cellStyle name="Normal 2 2 4 27 4 4" xfId="24037" xr:uid="{00000000-0005-0000-0000-0000E55D0000}"/>
    <cellStyle name="Normal 2 2 4 27 4 5" xfId="24038" xr:uid="{00000000-0005-0000-0000-0000E65D0000}"/>
    <cellStyle name="Normal 2 2 4 27 4 6" xfId="24039" xr:uid="{00000000-0005-0000-0000-0000E75D0000}"/>
    <cellStyle name="Normal 2 2 4 27 4 7" xfId="24040" xr:uid="{00000000-0005-0000-0000-0000E85D0000}"/>
    <cellStyle name="Normal 2 2 4 27 4 8" xfId="24041" xr:uid="{00000000-0005-0000-0000-0000E95D0000}"/>
    <cellStyle name="Normal 2 2 4 27 4 9" xfId="24042" xr:uid="{00000000-0005-0000-0000-0000EA5D0000}"/>
    <cellStyle name="Normal 2 2 4 27 5" xfId="24043" xr:uid="{00000000-0005-0000-0000-0000EB5D0000}"/>
    <cellStyle name="Normal 2 2 4 27 5 10" xfId="24044" xr:uid="{00000000-0005-0000-0000-0000EC5D0000}"/>
    <cellStyle name="Normal 2 2 4 27 5 2" xfId="24045" xr:uid="{00000000-0005-0000-0000-0000ED5D0000}"/>
    <cellStyle name="Normal 2 2 4 27 5 3" xfId="24046" xr:uid="{00000000-0005-0000-0000-0000EE5D0000}"/>
    <cellStyle name="Normal 2 2 4 27 5 4" xfId="24047" xr:uid="{00000000-0005-0000-0000-0000EF5D0000}"/>
    <cellStyle name="Normal 2 2 4 27 5 5" xfId="24048" xr:uid="{00000000-0005-0000-0000-0000F05D0000}"/>
    <cellStyle name="Normal 2 2 4 27 5 6" xfId="24049" xr:uid="{00000000-0005-0000-0000-0000F15D0000}"/>
    <cellStyle name="Normal 2 2 4 27 5 7" xfId="24050" xr:uid="{00000000-0005-0000-0000-0000F25D0000}"/>
    <cellStyle name="Normal 2 2 4 27 5 8" xfId="24051" xr:uid="{00000000-0005-0000-0000-0000F35D0000}"/>
    <cellStyle name="Normal 2 2 4 27 5 9" xfId="24052" xr:uid="{00000000-0005-0000-0000-0000F45D0000}"/>
    <cellStyle name="Normal 2 2 4 27 6" xfId="24053" xr:uid="{00000000-0005-0000-0000-0000F55D0000}"/>
    <cellStyle name="Normal 2 2 4 27 7" xfId="24054" xr:uid="{00000000-0005-0000-0000-0000F65D0000}"/>
    <cellStyle name="Normal 2 2 4 27 8" xfId="24055" xr:uid="{00000000-0005-0000-0000-0000F75D0000}"/>
    <cellStyle name="Normal 2 2 4 27 9" xfId="24056" xr:uid="{00000000-0005-0000-0000-0000F85D0000}"/>
    <cellStyle name="Normal 2 2 4 28" xfId="24057" xr:uid="{00000000-0005-0000-0000-0000F95D0000}"/>
    <cellStyle name="Normal 2 2 4 28 10" xfId="24058" xr:uid="{00000000-0005-0000-0000-0000FA5D0000}"/>
    <cellStyle name="Normal 2 2 4 28 11" xfId="24059" xr:uid="{00000000-0005-0000-0000-0000FB5D0000}"/>
    <cellStyle name="Normal 2 2 4 28 12" xfId="24060" xr:uid="{00000000-0005-0000-0000-0000FC5D0000}"/>
    <cellStyle name="Normal 2 2 4 28 13" xfId="24061" xr:uid="{00000000-0005-0000-0000-0000FD5D0000}"/>
    <cellStyle name="Normal 2 2 4 28 14" xfId="24062" xr:uid="{00000000-0005-0000-0000-0000FE5D0000}"/>
    <cellStyle name="Normal 2 2 4 28 2" xfId="24063" xr:uid="{00000000-0005-0000-0000-0000FF5D0000}"/>
    <cellStyle name="Normal 2 2 4 28 2 10" xfId="24064" xr:uid="{00000000-0005-0000-0000-0000005E0000}"/>
    <cellStyle name="Normal 2 2 4 28 2 2" xfId="24065" xr:uid="{00000000-0005-0000-0000-0000015E0000}"/>
    <cellStyle name="Normal 2 2 4 28 2 3" xfId="24066" xr:uid="{00000000-0005-0000-0000-0000025E0000}"/>
    <cellStyle name="Normal 2 2 4 28 2 4" xfId="24067" xr:uid="{00000000-0005-0000-0000-0000035E0000}"/>
    <cellStyle name="Normal 2 2 4 28 2 5" xfId="24068" xr:uid="{00000000-0005-0000-0000-0000045E0000}"/>
    <cellStyle name="Normal 2 2 4 28 2 6" xfId="24069" xr:uid="{00000000-0005-0000-0000-0000055E0000}"/>
    <cellStyle name="Normal 2 2 4 28 2 7" xfId="24070" xr:uid="{00000000-0005-0000-0000-0000065E0000}"/>
    <cellStyle name="Normal 2 2 4 28 2 8" xfId="24071" xr:uid="{00000000-0005-0000-0000-0000075E0000}"/>
    <cellStyle name="Normal 2 2 4 28 2 9" xfId="24072" xr:uid="{00000000-0005-0000-0000-0000085E0000}"/>
    <cellStyle name="Normal 2 2 4 28 3" xfId="24073" xr:uid="{00000000-0005-0000-0000-0000095E0000}"/>
    <cellStyle name="Normal 2 2 4 28 3 10" xfId="24074" xr:uid="{00000000-0005-0000-0000-00000A5E0000}"/>
    <cellStyle name="Normal 2 2 4 28 3 2" xfId="24075" xr:uid="{00000000-0005-0000-0000-00000B5E0000}"/>
    <cellStyle name="Normal 2 2 4 28 3 3" xfId="24076" xr:uid="{00000000-0005-0000-0000-00000C5E0000}"/>
    <cellStyle name="Normal 2 2 4 28 3 4" xfId="24077" xr:uid="{00000000-0005-0000-0000-00000D5E0000}"/>
    <cellStyle name="Normal 2 2 4 28 3 5" xfId="24078" xr:uid="{00000000-0005-0000-0000-00000E5E0000}"/>
    <cellStyle name="Normal 2 2 4 28 3 6" xfId="24079" xr:uid="{00000000-0005-0000-0000-00000F5E0000}"/>
    <cellStyle name="Normal 2 2 4 28 3 7" xfId="24080" xr:uid="{00000000-0005-0000-0000-0000105E0000}"/>
    <cellStyle name="Normal 2 2 4 28 3 8" xfId="24081" xr:uid="{00000000-0005-0000-0000-0000115E0000}"/>
    <cellStyle name="Normal 2 2 4 28 3 9" xfId="24082" xr:uid="{00000000-0005-0000-0000-0000125E0000}"/>
    <cellStyle name="Normal 2 2 4 28 4" xfId="24083" xr:uid="{00000000-0005-0000-0000-0000135E0000}"/>
    <cellStyle name="Normal 2 2 4 28 4 10" xfId="24084" xr:uid="{00000000-0005-0000-0000-0000145E0000}"/>
    <cellStyle name="Normal 2 2 4 28 4 2" xfId="24085" xr:uid="{00000000-0005-0000-0000-0000155E0000}"/>
    <cellStyle name="Normal 2 2 4 28 4 3" xfId="24086" xr:uid="{00000000-0005-0000-0000-0000165E0000}"/>
    <cellStyle name="Normal 2 2 4 28 4 4" xfId="24087" xr:uid="{00000000-0005-0000-0000-0000175E0000}"/>
    <cellStyle name="Normal 2 2 4 28 4 5" xfId="24088" xr:uid="{00000000-0005-0000-0000-0000185E0000}"/>
    <cellStyle name="Normal 2 2 4 28 4 6" xfId="24089" xr:uid="{00000000-0005-0000-0000-0000195E0000}"/>
    <cellStyle name="Normal 2 2 4 28 4 7" xfId="24090" xr:uid="{00000000-0005-0000-0000-00001A5E0000}"/>
    <cellStyle name="Normal 2 2 4 28 4 8" xfId="24091" xr:uid="{00000000-0005-0000-0000-00001B5E0000}"/>
    <cellStyle name="Normal 2 2 4 28 4 9" xfId="24092" xr:uid="{00000000-0005-0000-0000-00001C5E0000}"/>
    <cellStyle name="Normal 2 2 4 28 5" xfId="24093" xr:uid="{00000000-0005-0000-0000-00001D5E0000}"/>
    <cellStyle name="Normal 2 2 4 28 5 10" xfId="24094" xr:uid="{00000000-0005-0000-0000-00001E5E0000}"/>
    <cellStyle name="Normal 2 2 4 28 5 2" xfId="24095" xr:uid="{00000000-0005-0000-0000-00001F5E0000}"/>
    <cellStyle name="Normal 2 2 4 28 5 3" xfId="24096" xr:uid="{00000000-0005-0000-0000-0000205E0000}"/>
    <cellStyle name="Normal 2 2 4 28 5 4" xfId="24097" xr:uid="{00000000-0005-0000-0000-0000215E0000}"/>
    <cellStyle name="Normal 2 2 4 28 5 5" xfId="24098" xr:uid="{00000000-0005-0000-0000-0000225E0000}"/>
    <cellStyle name="Normal 2 2 4 28 5 6" xfId="24099" xr:uid="{00000000-0005-0000-0000-0000235E0000}"/>
    <cellStyle name="Normal 2 2 4 28 5 7" xfId="24100" xr:uid="{00000000-0005-0000-0000-0000245E0000}"/>
    <cellStyle name="Normal 2 2 4 28 5 8" xfId="24101" xr:uid="{00000000-0005-0000-0000-0000255E0000}"/>
    <cellStyle name="Normal 2 2 4 28 5 9" xfId="24102" xr:uid="{00000000-0005-0000-0000-0000265E0000}"/>
    <cellStyle name="Normal 2 2 4 28 6" xfId="24103" xr:uid="{00000000-0005-0000-0000-0000275E0000}"/>
    <cellStyle name="Normal 2 2 4 28 7" xfId="24104" xr:uid="{00000000-0005-0000-0000-0000285E0000}"/>
    <cellStyle name="Normal 2 2 4 28 8" xfId="24105" xr:uid="{00000000-0005-0000-0000-0000295E0000}"/>
    <cellStyle name="Normal 2 2 4 28 9" xfId="24106" xr:uid="{00000000-0005-0000-0000-00002A5E0000}"/>
    <cellStyle name="Normal 2 2 4 29" xfId="24107" xr:uid="{00000000-0005-0000-0000-00002B5E0000}"/>
    <cellStyle name="Normal 2 2 4 29 10" xfId="24108" xr:uid="{00000000-0005-0000-0000-00002C5E0000}"/>
    <cellStyle name="Normal 2 2 4 29 11" xfId="24109" xr:uid="{00000000-0005-0000-0000-00002D5E0000}"/>
    <cellStyle name="Normal 2 2 4 29 12" xfId="24110" xr:uid="{00000000-0005-0000-0000-00002E5E0000}"/>
    <cellStyle name="Normal 2 2 4 29 13" xfId="24111" xr:uid="{00000000-0005-0000-0000-00002F5E0000}"/>
    <cellStyle name="Normal 2 2 4 29 14" xfId="24112" xr:uid="{00000000-0005-0000-0000-0000305E0000}"/>
    <cellStyle name="Normal 2 2 4 29 2" xfId="24113" xr:uid="{00000000-0005-0000-0000-0000315E0000}"/>
    <cellStyle name="Normal 2 2 4 29 2 10" xfId="24114" xr:uid="{00000000-0005-0000-0000-0000325E0000}"/>
    <cellStyle name="Normal 2 2 4 29 2 2" xfId="24115" xr:uid="{00000000-0005-0000-0000-0000335E0000}"/>
    <cellStyle name="Normal 2 2 4 29 2 3" xfId="24116" xr:uid="{00000000-0005-0000-0000-0000345E0000}"/>
    <cellStyle name="Normal 2 2 4 29 2 4" xfId="24117" xr:uid="{00000000-0005-0000-0000-0000355E0000}"/>
    <cellStyle name="Normal 2 2 4 29 2 5" xfId="24118" xr:uid="{00000000-0005-0000-0000-0000365E0000}"/>
    <cellStyle name="Normal 2 2 4 29 2 6" xfId="24119" xr:uid="{00000000-0005-0000-0000-0000375E0000}"/>
    <cellStyle name="Normal 2 2 4 29 2 7" xfId="24120" xr:uid="{00000000-0005-0000-0000-0000385E0000}"/>
    <cellStyle name="Normal 2 2 4 29 2 8" xfId="24121" xr:uid="{00000000-0005-0000-0000-0000395E0000}"/>
    <cellStyle name="Normal 2 2 4 29 2 9" xfId="24122" xr:uid="{00000000-0005-0000-0000-00003A5E0000}"/>
    <cellStyle name="Normal 2 2 4 29 3" xfId="24123" xr:uid="{00000000-0005-0000-0000-00003B5E0000}"/>
    <cellStyle name="Normal 2 2 4 29 3 10" xfId="24124" xr:uid="{00000000-0005-0000-0000-00003C5E0000}"/>
    <cellStyle name="Normal 2 2 4 29 3 2" xfId="24125" xr:uid="{00000000-0005-0000-0000-00003D5E0000}"/>
    <cellStyle name="Normal 2 2 4 29 3 3" xfId="24126" xr:uid="{00000000-0005-0000-0000-00003E5E0000}"/>
    <cellStyle name="Normal 2 2 4 29 3 4" xfId="24127" xr:uid="{00000000-0005-0000-0000-00003F5E0000}"/>
    <cellStyle name="Normal 2 2 4 29 3 5" xfId="24128" xr:uid="{00000000-0005-0000-0000-0000405E0000}"/>
    <cellStyle name="Normal 2 2 4 29 3 6" xfId="24129" xr:uid="{00000000-0005-0000-0000-0000415E0000}"/>
    <cellStyle name="Normal 2 2 4 29 3 7" xfId="24130" xr:uid="{00000000-0005-0000-0000-0000425E0000}"/>
    <cellStyle name="Normal 2 2 4 29 3 8" xfId="24131" xr:uid="{00000000-0005-0000-0000-0000435E0000}"/>
    <cellStyle name="Normal 2 2 4 29 3 9" xfId="24132" xr:uid="{00000000-0005-0000-0000-0000445E0000}"/>
    <cellStyle name="Normal 2 2 4 29 4" xfId="24133" xr:uid="{00000000-0005-0000-0000-0000455E0000}"/>
    <cellStyle name="Normal 2 2 4 29 4 10" xfId="24134" xr:uid="{00000000-0005-0000-0000-0000465E0000}"/>
    <cellStyle name="Normal 2 2 4 29 4 2" xfId="24135" xr:uid="{00000000-0005-0000-0000-0000475E0000}"/>
    <cellStyle name="Normal 2 2 4 29 4 3" xfId="24136" xr:uid="{00000000-0005-0000-0000-0000485E0000}"/>
    <cellStyle name="Normal 2 2 4 29 4 4" xfId="24137" xr:uid="{00000000-0005-0000-0000-0000495E0000}"/>
    <cellStyle name="Normal 2 2 4 29 4 5" xfId="24138" xr:uid="{00000000-0005-0000-0000-00004A5E0000}"/>
    <cellStyle name="Normal 2 2 4 29 4 6" xfId="24139" xr:uid="{00000000-0005-0000-0000-00004B5E0000}"/>
    <cellStyle name="Normal 2 2 4 29 4 7" xfId="24140" xr:uid="{00000000-0005-0000-0000-00004C5E0000}"/>
    <cellStyle name="Normal 2 2 4 29 4 8" xfId="24141" xr:uid="{00000000-0005-0000-0000-00004D5E0000}"/>
    <cellStyle name="Normal 2 2 4 29 4 9" xfId="24142" xr:uid="{00000000-0005-0000-0000-00004E5E0000}"/>
    <cellStyle name="Normal 2 2 4 29 5" xfId="24143" xr:uid="{00000000-0005-0000-0000-00004F5E0000}"/>
    <cellStyle name="Normal 2 2 4 29 5 10" xfId="24144" xr:uid="{00000000-0005-0000-0000-0000505E0000}"/>
    <cellStyle name="Normal 2 2 4 29 5 2" xfId="24145" xr:uid="{00000000-0005-0000-0000-0000515E0000}"/>
    <cellStyle name="Normal 2 2 4 29 5 3" xfId="24146" xr:uid="{00000000-0005-0000-0000-0000525E0000}"/>
    <cellStyle name="Normal 2 2 4 29 5 4" xfId="24147" xr:uid="{00000000-0005-0000-0000-0000535E0000}"/>
    <cellStyle name="Normal 2 2 4 29 5 5" xfId="24148" xr:uid="{00000000-0005-0000-0000-0000545E0000}"/>
    <cellStyle name="Normal 2 2 4 29 5 6" xfId="24149" xr:uid="{00000000-0005-0000-0000-0000555E0000}"/>
    <cellStyle name="Normal 2 2 4 29 5 7" xfId="24150" xr:uid="{00000000-0005-0000-0000-0000565E0000}"/>
    <cellStyle name="Normal 2 2 4 29 5 8" xfId="24151" xr:uid="{00000000-0005-0000-0000-0000575E0000}"/>
    <cellStyle name="Normal 2 2 4 29 5 9" xfId="24152" xr:uid="{00000000-0005-0000-0000-0000585E0000}"/>
    <cellStyle name="Normal 2 2 4 29 6" xfId="24153" xr:uid="{00000000-0005-0000-0000-0000595E0000}"/>
    <cellStyle name="Normal 2 2 4 29 7" xfId="24154" xr:uid="{00000000-0005-0000-0000-00005A5E0000}"/>
    <cellStyle name="Normal 2 2 4 29 8" xfId="24155" xr:uid="{00000000-0005-0000-0000-00005B5E0000}"/>
    <cellStyle name="Normal 2 2 4 29 9" xfId="24156" xr:uid="{00000000-0005-0000-0000-00005C5E0000}"/>
    <cellStyle name="Normal 2 2 4 3" xfId="24157" xr:uid="{00000000-0005-0000-0000-00005D5E0000}"/>
    <cellStyle name="Normal 2 2 4 3 10" xfId="24158" xr:uid="{00000000-0005-0000-0000-00005E5E0000}"/>
    <cellStyle name="Normal 2 2 4 3 11" xfId="24159" xr:uid="{00000000-0005-0000-0000-00005F5E0000}"/>
    <cellStyle name="Normal 2 2 4 3 12" xfId="24160" xr:uid="{00000000-0005-0000-0000-0000605E0000}"/>
    <cellStyle name="Normal 2 2 4 3 13" xfId="24161" xr:uid="{00000000-0005-0000-0000-0000615E0000}"/>
    <cellStyle name="Normal 2 2 4 3 14" xfId="24162" xr:uid="{00000000-0005-0000-0000-0000625E0000}"/>
    <cellStyle name="Normal 2 2 4 3 2" xfId="24163" xr:uid="{00000000-0005-0000-0000-0000635E0000}"/>
    <cellStyle name="Normal 2 2 4 3 2 10" xfId="24164" xr:uid="{00000000-0005-0000-0000-0000645E0000}"/>
    <cellStyle name="Normal 2 2 4 3 2 2" xfId="24165" xr:uid="{00000000-0005-0000-0000-0000655E0000}"/>
    <cellStyle name="Normal 2 2 4 3 2 3" xfId="24166" xr:uid="{00000000-0005-0000-0000-0000665E0000}"/>
    <cellStyle name="Normal 2 2 4 3 2 4" xfId="24167" xr:uid="{00000000-0005-0000-0000-0000675E0000}"/>
    <cellStyle name="Normal 2 2 4 3 2 5" xfId="24168" xr:uid="{00000000-0005-0000-0000-0000685E0000}"/>
    <cellStyle name="Normal 2 2 4 3 2 6" xfId="24169" xr:uid="{00000000-0005-0000-0000-0000695E0000}"/>
    <cellStyle name="Normal 2 2 4 3 2 7" xfId="24170" xr:uid="{00000000-0005-0000-0000-00006A5E0000}"/>
    <cellStyle name="Normal 2 2 4 3 2 8" xfId="24171" xr:uid="{00000000-0005-0000-0000-00006B5E0000}"/>
    <cellStyle name="Normal 2 2 4 3 2 9" xfId="24172" xr:uid="{00000000-0005-0000-0000-00006C5E0000}"/>
    <cellStyle name="Normal 2 2 4 3 3" xfId="24173" xr:uid="{00000000-0005-0000-0000-00006D5E0000}"/>
    <cellStyle name="Normal 2 2 4 3 3 10" xfId="24174" xr:uid="{00000000-0005-0000-0000-00006E5E0000}"/>
    <cellStyle name="Normal 2 2 4 3 3 2" xfId="24175" xr:uid="{00000000-0005-0000-0000-00006F5E0000}"/>
    <cellStyle name="Normal 2 2 4 3 3 3" xfId="24176" xr:uid="{00000000-0005-0000-0000-0000705E0000}"/>
    <cellStyle name="Normal 2 2 4 3 3 4" xfId="24177" xr:uid="{00000000-0005-0000-0000-0000715E0000}"/>
    <cellStyle name="Normal 2 2 4 3 3 5" xfId="24178" xr:uid="{00000000-0005-0000-0000-0000725E0000}"/>
    <cellStyle name="Normal 2 2 4 3 3 6" xfId="24179" xr:uid="{00000000-0005-0000-0000-0000735E0000}"/>
    <cellStyle name="Normal 2 2 4 3 3 7" xfId="24180" xr:uid="{00000000-0005-0000-0000-0000745E0000}"/>
    <cellStyle name="Normal 2 2 4 3 3 8" xfId="24181" xr:uid="{00000000-0005-0000-0000-0000755E0000}"/>
    <cellStyle name="Normal 2 2 4 3 3 9" xfId="24182" xr:uid="{00000000-0005-0000-0000-0000765E0000}"/>
    <cellStyle name="Normal 2 2 4 3 4" xfId="24183" xr:uid="{00000000-0005-0000-0000-0000775E0000}"/>
    <cellStyle name="Normal 2 2 4 3 4 10" xfId="24184" xr:uid="{00000000-0005-0000-0000-0000785E0000}"/>
    <cellStyle name="Normal 2 2 4 3 4 2" xfId="24185" xr:uid="{00000000-0005-0000-0000-0000795E0000}"/>
    <cellStyle name="Normal 2 2 4 3 4 3" xfId="24186" xr:uid="{00000000-0005-0000-0000-00007A5E0000}"/>
    <cellStyle name="Normal 2 2 4 3 4 4" xfId="24187" xr:uid="{00000000-0005-0000-0000-00007B5E0000}"/>
    <cellStyle name="Normal 2 2 4 3 4 5" xfId="24188" xr:uid="{00000000-0005-0000-0000-00007C5E0000}"/>
    <cellStyle name="Normal 2 2 4 3 4 6" xfId="24189" xr:uid="{00000000-0005-0000-0000-00007D5E0000}"/>
    <cellStyle name="Normal 2 2 4 3 4 7" xfId="24190" xr:uid="{00000000-0005-0000-0000-00007E5E0000}"/>
    <cellStyle name="Normal 2 2 4 3 4 8" xfId="24191" xr:uid="{00000000-0005-0000-0000-00007F5E0000}"/>
    <cellStyle name="Normal 2 2 4 3 4 9" xfId="24192" xr:uid="{00000000-0005-0000-0000-0000805E0000}"/>
    <cellStyle name="Normal 2 2 4 3 5" xfId="24193" xr:uid="{00000000-0005-0000-0000-0000815E0000}"/>
    <cellStyle name="Normal 2 2 4 3 5 10" xfId="24194" xr:uid="{00000000-0005-0000-0000-0000825E0000}"/>
    <cellStyle name="Normal 2 2 4 3 5 2" xfId="24195" xr:uid="{00000000-0005-0000-0000-0000835E0000}"/>
    <cellStyle name="Normal 2 2 4 3 5 3" xfId="24196" xr:uid="{00000000-0005-0000-0000-0000845E0000}"/>
    <cellStyle name="Normal 2 2 4 3 5 4" xfId="24197" xr:uid="{00000000-0005-0000-0000-0000855E0000}"/>
    <cellStyle name="Normal 2 2 4 3 5 5" xfId="24198" xr:uid="{00000000-0005-0000-0000-0000865E0000}"/>
    <cellStyle name="Normal 2 2 4 3 5 6" xfId="24199" xr:uid="{00000000-0005-0000-0000-0000875E0000}"/>
    <cellStyle name="Normal 2 2 4 3 5 7" xfId="24200" xr:uid="{00000000-0005-0000-0000-0000885E0000}"/>
    <cellStyle name="Normal 2 2 4 3 5 8" xfId="24201" xr:uid="{00000000-0005-0000-0000-0000895E0000}"/>
    <cellStyle name="Normal 2 2 4 3 5 9" xfId="24202" xr:uid="{00000000-0005-0000-0000-00008A5E0000}"/>
    <cellStyle name="Normal 2 2 4 3 6" xfId="24203" xr:uid="{00000000-0005-0000-0000-00008B5E0000}"/>
    <cellStyle name="Normal 2 2 4 3 7" xfId="24204" xr:uid="{00000000-0005-0000-0000-00008C5E0000}"/>
    <cellStyle name="Normal 2 2 4 3 8" xfId="24205" xr:uid="{00000000-0005-0000-0000-00008D5E0000}"/>
    <cellStyle name="Normal 2 2 4 3 9" xfId="24206" xr:uid="{00000000-0005-0000-0000-00008E5E0000}"/>
    <cellStyle name="Normal 2 2 4 30" xfId="24207" xr:uid="{00000000-0005-0000-0000-00008F5E0000}"/>
    <cellStyle name="Normal 2 2 4 30 10" xfId="24208" xr:uid="{00000000-0005-0000-0000-0000905E0000}"/>
    <cellStyle name="Normal 2 2 4 30 11" xfId="24209" xr:uid="{00000000-0005-0000-0000-0000915E0000}"/>
    <cellStyle name="Normal 2 2 4 30 12" xfId="24210" xr:uid="{00000000-0005-0000-0000-0000925E0000}"/>
    <cellStyle name="Normal 2 2 4 30 13" xfId="24211" xr:uid="{00000000-0005-0000-0000-0000935E0000}"/>
    <cellStyle name="Normal 2 2 4 30 14" xfId="24212" xr:uid="{00000000-0005-0000-0000-0000945E0000}"/>
    <cellStyle name="Normal 2 2 4 30 2" xfId="24213" xr:uid="{00000000-0005-0000-0000-0000955E0000}"/>
    <cellStyle name="Normal 2 2 4 30 2 10" xfId="24214" xr:uid="{00000000-0005-0000-0000-0000965E0000}"/>
    <cellStyle name="Normal 2 2 4 30 2 2" xfId="24215" xr:uid="{00000000-0005-0000-0000-0000975E0000}"/>
    <cellStyle name="Normal 2 2 4 30 2 3" xfId="24216" xr:uid="{00000000-0005-0000-0000-0000985E0000}"/>
    <cellStyle name="Normal 2 2 4 30 2 4" xfId="24217" xr:uid="{00000000-0005-0000-0000-0000995E0000}"/>
    <cellStyle name="Normal 2 2 4 30 2 5" xfId="24218" xr:uid="{00000000-0005-0000-0000-00009A5E0000}"/>
    <cellStyle name="Normal 2 2 4 30 2 6" xfId="24219" xr:uid="{00000000-0005-0000-0000-00009B5E0000}"/>
    <cellStyle name="Normal 2 2 4 30 2 7" xfId="24220" xr:uid="{00000000-0005-0000-0000-00009C5E0000}"/>
    <cellStyle name="Normal 2 2 4 30 2 8" xfId="24221" xr:uid="{00000000-0005-0000-0000-00009D5E0000}"/>
    <cellStyle name="Normal 2 2 4 30 2 9" xfId="24222" xr:uid="{00000000-0005-0000-0000-00009E5E0000}"/>
    <cellStyle name="Normal 2 2 4 30 3" xfId="24223" xr:uid="{00000000-0005-0000-0000-00009F5E0000}"/>
    <cellStyle name="Normal 2 2 4 30 3 10" xfId="24224" xr:uid="{00000000-0005-0000-0000-0000A05E0000}"/>
    <cellStyle name="Normal 2 2 4 30 3 2" xfId="24225" xr:uid="{00000000-0005-0000-0000-0000A15E0000}"/>
    <cellStyle name="Normal 2 2 4 30 3 3" xfId="24226" xr:uid="{00000000-0005-0000-0000-0000A25E0000}"/>
    <cellStyle name="Normal 2 2 4 30 3 4" xfId="24227" xr:uid="{00000000-0005-0000-0000-0000A35E0000}"/>
    <cellStyle name="Normal 2 2 4 30 3 5" xfId="24228" xr:uid="{00000000-0005-0000-0000-0000A45E0000}"/>
    <cellStyle name="Normal 2 2 4 30 3 6" xfId="24229" xr:uid="{00000000-0005-0000-0000-0000A55E0000}"/>
    <cellStyle name="Normal 2 2 4 30 3 7" xfId="24230" xr:uid="{00000000-0005-0000-0000-0000A65E0000}"/>
    <cellStyle name="Normal 2 2 4 30 3 8" xfId="24231" xr:uid="{00000000-0005-0000-0000-0000A75E0000}"/>
    <cellStyle name="Normal 2 2 4 30 3 9" xfId="24232" xr:uid="{00000000-0005-0000-0000-0000A85E0000}"/>
    <cellStyle name="Normal 2 2 4 30 4" xfId="24233" xr:uid="{00000000-0005-0000-0000-0000A95E0000}"/>
    <cellStyle name="Normal 2 2 4 30 4 10" xfId="24234" xr:uid="{00000000-0005-0000-0000-0000AA5E0000}"/>
    <cellStyle name="Normal 2 2 4 30 4 2" xfId="24235" xr:uid="{00000000-0005-0000-0000-0000AB5E0000}"/>
    <cellStyle name="Normal 2 2 4 30 4 3" xfId="24236" xr:uid="{00000000-0005-0000-0000-0000AC5E0000}"/>
    <cellStyle name="Normal 2 2 4 30 4 4" xfId="24237" xr:uid="{00000000-0005-0000-0000-0000AD5E0000}"/>
    <cellStyle name="Normal 2 2 4 30 4 5" xfId="24238" xr:uid="{00000000-0005-0000-0000-0000AE5E0000}"/>
    <cellStyle name="Normal 2 2 4 30 4 6" xfId="24239" xr:uid="{00000000-0005-0000-0000-0000AF5E0000}"/>
    <cellStyle name="Normal 2 2 4 30 4 7" xfId="24240" xr:uid="{00000000-0005-0000-0000-0000B05E0000}"/>
    <cellStyle name="Normal 2 2 4 30 4 8" xfId="24241" xr:uid="{00000000-0005-0000-0000-0000B15E0000}"/>
    <cellStyle name="Normal 2 2 4 30 4 9" xfId="24242" xr:uid="{00000000-0005-0000-0000-0000B25E0000}"/>
    <cellStyle name="Normal 2 2 4 30 5" xfId="24243" xr:uid="{00000000-0005-0000-0000-0000B35E0000}"/>
    <cellStyle name="Normal 2 2 4 30 5 10" xfId="24244" xr:uid="{00000000-0005-0000-0000-0000B45E0000}"/>
    <cellStyle name="Normal 2 2 4 30 5 2" xfId="24245" xr:uid="{00000000-0005-0000-0000-0000B55E0000}"/>
    <cellStyle name="Normal 2 2 4 30 5 3" xfId="24246" xr:uid="{00000000-0005-0000-0000-0000B65E0000}"/>
    <cellStyle name="Normal 2 2 4 30 5 4" xfId="24247" xr:uid="{00000000-0005-0000-0000-0000B75E0000}"/>
    <cellStyle name="Normal 2 2 4 30 5 5" xfId="24248" xr:uid="{00000000-0005-0000-0000-0000B85E0000}"/>
    <cellStyle name="Normal 2 2 4 30 5 6" xfId="24249" xr:uid="{00000000-0005-0000-0000-0000B95E0000}"/>
    <cellStyle name="Normal 2 2 4 30 5 7" xfId="24250" xr:uid="{00000000-0005-0000-0000-0000BA5E0000}"/>
    <cellStyle name="Normal 2 2 4 30 5 8" xfId="24251" xr:uid="{00000000-0005-0000-0000-0000BB5E0000}"/>
    <cellStyle name="Normal 2 2 4 30 5 9" xfId="24252" xr:uid="{00000000-0005-0000-0000-0000BC5E0000}"/>
    <cellStyle name="Normal 2 2 4 30 6" xfId="24253" xr:uid="{00000000-0005-0000-0000-0000BD5E0000}"/>
    <cellStyle name="Normal 2 2 4 30 7" xfId="24254" xr:uid="{00000000-0005-0000-0000-0000BE5E0000}"/>
    <cellStyle name="Normal 2 2 4 30 8" xfId="24255" xr:uid="{00000000-0005-0000-0000-0000BF5E0000}"/>
    <cellStyle name="Normal 2 2 4 30 9" xfId="24256" xr:uid="{00000000-0005-0000-0000-0000C05E0000}"/>
    <cellStyle name="Normal 2 2 4 31" xfId="24257" xr:uid="{00000000-0005-0000-0000-0000C15E0000}"/>
    <cellStyle name="Normal 2 2 4 31 10" xfId="24258" xr:uid="{00000000-0005-0000-0000-0000C25E0000}"/>
    <cellStyle name="Normal 2 2 4 31 11" xfId="24259" xr:uid="{00000000-0005-0000-0000-0000C35E0000}"/>
    <cellStyle name="Normal 2 2 4 31 12" xfId="24260" xr:uid="{00000000-0005-0000-0000-0000C45E0000}"/>
    <cellStyle name="Normal 2 2 4 31 13" xfId="24261" xr:uid="{00000000-0005-0000-0000-0000C55E0000}"/>
    <cellStyle name="Normal 2 2 4 31 14" xfId="24262" xr:uid="{00000000-0005-0000-0000-0000C65E0000}"/>
    <cellStyle name="Normal 2 2 4 31 2" xfId="24263" xr:uid="{00000000-0005-0000-0000-0000C75E0000}"/>
    <cellStyle name="Normal 2 2 4 31 2 10" xfId="24264" xr:uid="{00000000-0005-0000-0000-0000C85E0000}"/>
    <cellStyle name="Normal 2 2 4 31 2 2" xfId="24265" xr:uid="{00000000-0005-0000-0000-0000C95E0000}"/>
    <cellStyle name="Normal 2 2 4 31 2 3" xfId="24266" xr:uid="{00000000-0005-0000-0000-0000CA5E0000}"/>
    <cellStyle name="Normal 2 2 4 31 2 4" xfId="24267" xr:uid="{00000000-0005-0000-0000-0000CB5E0000}"/>
    <cellStyle name="Normal 2 2 4 31 2 5" xfId="24268" xr:uid="{00000000-0005-0000-0000-0000CC5E0000}"/>
    <cellStyle name="Normal 2 2 4 31 2 6" xfId="24269" xr:uid="{00000000-0005-0000-0000-0000CD5E0000}"/>
    <cellStyle name="Normal 2 2 4 31 2 7" xfId="24270" xr:uid="{00000000-0005-0000-0000-0000CE5E0000}"/>
    <cellStyle name="Normal 2 2 4 31 2 8" xfId="24271" xr:uid="{00000000-0005-0000-0000-0000CF5E0000}"/>
    <cellStyle name="Normal 2 2 4 31 2 9" xfId="24272" xr:uid="{00000000-0005-0000-0000-0000D05E0000}"/>
    <cellStyle name="Normal 2 2 4 31 3" xfId="24273" xr:uid="{00000000-0005-0000-0000-0000D15E0000}"/>
    <cellStyle name="Normal 2 2 4 31 3 10" xfId="24274" xr:uid="{00000000-0005-0000-0000-0000D25E0000}"/>
    <cellStyle name="Normal 2 2 4 31 3 2" xfId="24275" xr:uid="{00000000-0005-0000-0000-0000D35E0000}"/>
    <cellStyle name="Normal 2 2 4 31 3 3" xfId="24276" xr:uid="{00000000-0005-0000-0000-0000D45E0000}"/>
    <cellStyle name="Normal 2 2 4 31 3 4" xfId="24277" xr:uid="{00000000-0005-0000-0000-0000D55E0000}"/>
    <cellStyle name="Normal 2 2 4 31 3 5" xfId="24278" xr:uid="{00000000-0005-0000-0000-0000D65E0000}"/>
    <cellStyle name="Normal 2 2 4 31 3 6" xfId="24279" xr:uid="{00000000-0005-0000-0000-0000D75E0000}"/>
    <cellStyle name="Normal 2 2 4 31 3 7" xfId="24280" xr:uid="{00000000-0005-0000-0000-0000D85E0000}"/>
    <cellStyle name="Normal 2 2 4 31 3 8" xfId="24281" xr:uid="{00000000-0005-0000-0000-0000D95E0000}"/>
    <cellStyle name="Normal 2 2 4 31 3 9" xfId="24282" xr:uid="{00000000-0005-0000-0000-0000DA5E0000}"/>
    <cellStyle name="Normal 2 2 4 31 4" xfId="24283" xr:uid="{00000000-0005-0000-0000-0000DB5E0000}"/>
    <cellStyle name="Normal 2 2 4 31 4 10" xfId="24284" xr:uid="{00000000-0005-0000-0000-0000DC5E0000}"/>
    <cellStyle name="Normal 2 2 4 31 4 2" xfId="24285" xr:uid="{00000000-0005-0000-0000-0000DD5E0000}"/>
    <cellStyle name="Normal 2 2 4 31 4 3" xfId="24286" xr:uid="{00000000-0005-0000-0000-0000DE5E0000}"/>
    <cellStyle name="Normal 2 2 4 31 4 4" xfId="24287" xr:uid="{00000000-0005-0000-0000-0000DF5E0000}"/>
    <cellStyle name="Normal 2 2 4 31 4 5" xfId="24288" xr:uid="{00000000-0005-0000-0000-0000E05E0000}"/>
    <cellStyle name="Normal 2 2 4 31 4 6" xfId="24289" xr:uid="{00000000-0005-0000-0000-0000E15E0000}"/>
    <cellStyle name="Normal 2 2 4 31 4 7" xfId="24290" xr:uid="{00000000-0005-0000-0000-0000E25E0000}"/>
    <cellStyle name="Normal 2 2 4 31 4 8" xfId="24291" xr:uid="{00000000-0005-0000-0000-0000E35E0000}"/>
    <cellStyle name="Normal 2 2 4 31 4 9" xfId="24292" xr:uid="{00000000-0005-0000-0000-0000E45E0000}"/>
    <cellStyle name="Normal 2 2 4 31 5" xfId="24293" xr:uid="{00000000-0005-0000-0000-0000E55E0000}"/>
    <cellStyle name="Normal 2 2 4 31 5 10" xfId="24294" xr:uid="{00000000-0005-0000-0000-0000E65E0000}"/>
    <cellStyle name="Normal 2 2 4 31 5 2" xfId="24295" xr:uid="{00000000-0005-0000-0000-0000E75E0000}"/>
    <cellStyle name="Normal 2 2 4 31 5 3" xfId="24296" xr:uid="{00000000-0005-0000-0000-0000E85E0000}"/>
    <cellStyle name="Normal 2 2 4 31 5 4" xfId="24297" xr:uid="{00000000-0005-0000-0000-0000E95E0000}"/>
    <cellStyle name="Normal 2 2 4 31 5 5" xfId="24298" xr:uid="{00000000-0005-0000-0000-0000EA5E0000}"/>
    <cellStyle name="Normal 2 2 4 31 5 6" xfId="24299" xr:uid="{00000000-0005-0000-0000-0000EB5E0000}"/>
    <cellStyle name="Normal 2 2 4 31 5 7" xfId="24300" xr:uid="{00000000-0005-0000-0000-0000EC5E0000}"/>
    <cellStyle name="Normal 2 2 4 31 5 8" xfId="24301" xr:uid="{00000000-0005-0000-0000-0000ED5E0000}"/>
    <cellStyle name="Normal 2 2 4 31 5 9" xfId="24302" xr:uid="{00000000-0005-0000-0000-0000EE5E0000}"/>
    <cellStyle name="Normal 2 2 4 31 6" xfId="24303" xr:uid="{00000000-0005-0000-0000-0000EF5E0000}"/>
    <cellStyle name="Normal 2 2 4 31 7" xfId="24304" xr:uid="{00000000-0005-0000-0000-0000F05E0000}"/>
    <cellStyle name="Normal 2 2 4 31 8" xfId="24305" xr:uid="{00000000-0005-0000-0000-0000F15E0000}"/>
    <cellStyle name="Normal 2 2 4 31 9" xfId="24306" xr:uid="{00000000-0005-0000-0000-0000F25E0000}"/>
    <cellStyle name="Normal 2 2 4 32" xfId="24307" xr:uid="{00000000-0005-0000-0000-0000F35E0000}"/>
    <cellStyle name="Normal 2 2 4 32 10" xfId="24308" xr:uid="{00000000-0005-0000-0000-0000F45E0000}"/>
    <cellStyle name="Normal 2 2 4 32 11" xfId="24309" xr:uid="{00000000-0005-0000-0000-0000F55E0000}"/>
    <cellStyle name="Normal 2 2 4 32 12" xfId="24310" xr:uid="{00000000-0005-0000-0000-0000F65E0000}"/>
    <cellStyle name="Normal 2 2 4 32 13" xfId="24311" xr:uid="{00000000-0005-0000-0000-0000F75E0000}"/>
    <cellStyle name="Normal 2 2 4 32 14" xfId="24312" xr:uid="{00000000-0005-0000-0000-0000F85E0000}"/>
    <cellStyle name="Normal 2 2 4 32 2" xfId="24313" xr:uid="{00000000-0005-0000-0000-0000F95E0000}"/>
    <cellStyle name="Normal 2 2 4 32 2 10" xfId="24314" xr:uid="{00000000-0005-0000-0000-0000FA5E0000}"/>
    <cellStyle name="Normal 2 2 4 32 2 2" xfId="24315" xr:uid="{00000000-0005-0000-0000-0000FB5E0000}"/>
    <cellStyle name="Normal 2 2 4 32 2 3" xfId="24316" xr:uid="{00000000-0005-0000-0000-0000FC5E0000}"/>
    <cellStyle name="Normal 2 2 4 32 2 4" xfId="24317" xr:uid="{00000000-0005-0000-0000-0000FD5E0000}"/>
    <cellStyle name="Normal 2 2 4 32 2 5" xfId="24318" xr:uid="{00000000-0005-0000-0000-0000FE5E0000}"/>
    <cellStyle name="Normal 2 2 4 32 2 6" xfId="24319" xr:uid="{00000000-0005-0000-0000-0000FF5E0000}"/>
    <cellStyle name="Normal 2 2 4 32 2 7" xfId="24320" xr:uid="{00000000-0005-0000-0000-0000005F0000}"/>
    <cellStyle name="Normal 2 2 4 32 2 8" xfId="24321" xr:uid="{00000000-0005-0000-0000-0000015F0000}"/>
    <cellStyle name="Normal 2 2 4 32 2 9" xfId="24322" xr:uid="{00000000-0005-0000-0000-0000025F0000}"/>
    <cellStyle name="Normal 2 2 4 32 3" xfId="24323" xr:uid="{00000000-0005-0000-0000-0000035F0000}"/>
    <cellStyle name="Normal 2 2 4 32 3 10" xfId="24324" xr:uid="{00000000-0005-0000-0000-0000045F0000}"/>
    <cellStyle name="Normal 2 2 4 32 3 2" xfId="24325" xr:uid="{00000000-0005-0000-0000-0000055F0000}"/>
    <cellStyle name="Normal 2 2 4 32 3 3" xfId="24326" xr:uid="{00000000-0005-0000-0000-0000065F0000}"/>
    <cellStyle name="Normal 2 2 4 32 3 4" xfId="24327" xr:uid="{00000000-0005-0000-0000-0000075F0000}"/>
    <cellStyle name="Normal 2 2 4 32 3 5" xfId="24328" xr:uid="{00000000-0005-0000-0000-0000085F0000}"/>
    <cellStyle name="Normal 2 2 4 32 3 6" xfId="24329" xr:uid="{00000000-0005-0000-0000-0000095F0000}"/>
    <cellStyle name="Normal 2 2 4 32 3 7" xfId="24330" xr:uid="{00000000-0005-0000-0000-00000A5F0000}"/>
    <cellStyle name="Normal 2 2 4 32 3 8" xfId="24331" xr:uid="{00000000-0005-0000-0000-00000B5F0000}"/>
    <cellStyle name="Normal 2 2 4 32 3 9" xfId="24332" xr:uid="{00000000-0005-0000-0000-00000C5F0000}"/>
    <cellStyle name="Normal 2 2 4 32 4" xfId="24333" xr:uid="{00000000-0005-0000-0000-00000D5F0000}"/>
    <cellStyle name="Normal 2 2 4 32 4 10" xfId="24334" xr:uid="{00000000-0005-0000-0000-00000E5F0000}"/>
    <cellStyle name="Normal 2 2 4 32 4 2" xfId="24335" xr:uid="{00000000-0005-0000-0000-00000F5F0000}"/>
    <cellStyle name="Normal 2 2 4 32 4 3" xfId="24336" xr:uid="{00000000-0005-0000-0000-0000105F0000}"/>
    <cellStyle name="Normal 2 2 4 32 4 4" xfId="24337" xr:uid="{00000000-0005-0000-0000-0000115F0000}"/>
    <cellStyle name="Normal 2 2 4 32 4 5" xfId="24338" xr:uid="{00000000-0005-0000-0000-0000125F0000}"/>
    <cellStyle name="Normal 2 2 4 32 4 6" xfId="24339" xr:uid="{00000000-0005-0000-0000-0000135F0000}"/>
    <cellStyle name="Normal 2 2 4 32 4 7" xfId="24340" xr:uid="{00000000-0005-0000-0000-0000145F0000}"/>
    <cellStyle name="Normal 2 2 4 32 4 8" xfId="24341" xr:uid="{00000000-0005-0000-0000-0000155F0000}"/>
    <cellStyle name="Normal 2 2 4 32 4 9" xfId="24342" xr:uid="{00000000-0005-0000-0000-0000165F0000}"/>
    <cellStyle name="Normal 2 2 4 32 5" xfId="24343" xr:uid="{00000000-0005-0000-0000-0000175F0000}"/>
    <cellStyle name="Normal 2 2 4 32 5 10" xfId="24344" xr:uid="{00000000-0005-0000-0000-0000185F0000}"/>
    <cellStyle name="Normal 2 2 4 32 5 2" xfId="24345" xr:uid="{00000000-0005-0000-0000-0000195F0000}"/>
    <cellStyle name="Normal 2 2 4 32 5 3" xfId="24346" xr:uid="{00000000-0005-0000-0000-00001A5F0000}"/>
    <cellStyle name="Normal 2 2 4 32 5 4" xfId="24347" xr:uid="{00000000-0005-0000-0000-00001B5F0000}"/>
    <cellStyle name="Normal 2 2 4 32 5 5" xfId="24348" xr:uid="{00000000-0005-0000-0000-00001C5F0000}"/>
    <cellStyle name="Normal 2 2 4 32 5 6" xfId="24349" xr:uid="{00000000-0005-0000-0000-00001D5F0000}"/>
    <cellStyle name="Normal 2 2 4 32 5 7" xfId="24350" xr:uid="{00000000-0005-0000-0000-00001E5F0000}"/>
    <cellStyle name="Normal 2 2 4 32 5 8" xfId="24351" xr:uid="{00000000-0005-0000-0000-00001F5F0000}"/>
    <cellStyle name="Normal 2 2 4 32 5 9" xfId="24352" xr:uid="{00000000-0005-0000-0000-0000205F0000}"/>
    <cellStyle name="Normal 2 2 4 32 6" xfId="24353" xr:uid="{00000000-0005-0000-0000-0000215F0000}"/>
    <cellStyle name="Normal 2 2 4 32 7" xfId="24354" xr:uid="{00000000-0005-0000-0000-0000225F0000}"/>
    <cellStyle name="Normal 2 2 4 32 8" xfId="24355" xr:uid="{00000000-0005-0000-0000-0000235F0000}"/>
    <cellStyle name="Normal 2 2 4 32 9" xfId="24356" xr:uid="{00000000-0005-0000-0000-0000245F0000}"/>
    <cellStyle name="Normal 2 2 4 33" xfId="24357" xr:uid="{00000000-0005-0000-0000-0000255F0000}"/>
    <cellStyle name="Normal 2 2 4 33 10" xfId="24358" xr:uid="{00000000-0005-0000-0000-0000265F0000}"/>
    <cellStyle name="Normal 2 2 4 33 11" xfId="24359" xr:uid="{00000000-0005-0000-0000-0000275F0000}"/>
    <cellStyle name="Normal 2 2 4 33 12" xfId="24360" xr:uid="{00000000-0005-0000-0000-0000285F0000}"/>
    <cellStyle name="Normal 2 2 4 33 13" xfId="24361" xr:uid="{00000000-0005-0000-0000-0000295F0000}"/>
    <cellStyle name="Normal 2 2 4 33 14" xfId="24362" xr:uid="{00000000-0005-0000-0000-00002A5F0000}"/>
    <cellStyle name="Normal 2 2 4 33 2" xfId="24363" xr:uid="{00000000-0005-0000-0000-00002B5F0000}"/>
    <cellStyle name="Normal 2 2 4 33 2 10" xfId="24364" xr:uid="{00000000-0005-0000-0000-00002C5F0000}"/>
    <cellStyle name="Normal 2 2 4 33 2 2" xfId="24365" xr:uid="{00000000-0005-0000-0000-00002D5F0000}"/>
    <cellStyle name="Normal 2 2 4 33 2 3" xfId="24366" xr:uid="{00000000-0005-0000-0000-00002E5F0000}"/>
    <cellStyle name="Normal 2 2 4 33 2 4" xfId="24367" xr:uid="{00000000-0005-0000-0000-00002F5F0000}"/>
    <cellStyle name="Normal 2 2 4 33 2 5" xfId="24368" xr:uid="{00000000-0005-0000-0000-0000305F0000}"/>
    <cellStyle name="Normal 2 2 4 33 2 6" xfId="24369" xr:uid="{00000000-0005-0000-0000-0000315F0000}"/>
    <cellStyle name="Normal 2 2 4 33 2 7" xfId="24370" xr:uid="{00000000-0005-0000-0000-0000325F0000}"/>
    <cellStyle name="Normal 2 2 4 33 2 8" xfId="24371" xr:uid="{00000000-0005-0000-0000-0000335F0000}"/>
    <cellStyle name="Normal 2 2 4 33 2 9" xfId="24372" xr:uid="{00000000-0005-0000-0000-0000345F0000}"/>
    <cellStyle name="Normal 2 2 4 33 3" xfId="24373" xr:uid="{00000000-0005-0000-0000-0000355F0000}"/>
    <cellStyle name="Normal 2 2 4 33 3 10" xfId="24374" xr:uid="{00000000-0005-0000-0000-0000365F0000}"/>
    <cellStyle name="Normal 2 2 4 33 3 2" xfId="24375" xr:uid="{00000000-0005-0000-0000-0000375F0000}"/>
    <cellStyle name="Normal 2 2 4 33 3 3" xfId="24376" xr:uid="{00000000-0005-0000-0000-0000385F0000}"/>
    <cellStyle name="Normal 2 2 4 33 3 4" xfId="24377" xr:uid="{00000000-0005-0000-0000-0000395F0000}"/>
    <cellStyle name="Normal 2 2 4 33 3 5" xfId="24378" xr:uid="{00000000-0005-0000-0000-00003A5F0000}"/>
    <cellStyle name="Normal 2 2 4 33 3 6" xfId="24379" xr:uid="{00000000-0005-0000-0000-00003B5F0000}"/>
    <cellStyle name="Normal 2 2 4 33 3 7" xfId="24380" xr:uid="{00000000-0005-0000-0000-00003C5F0000}"/>
    <cellStyle name="Normal 2 2 4 33 3 8" xfId="24381" xr:uid="{00000000-0005-0000-0000-00003D5F0000}"/>
    <cellStyle name="Normal 2 2 4 33 3 9" xfId="24382" xr:uid="{00000000-0005-0000-0000-00003E5F0000}"/>
    <cellStyle name="Normal 2 2 4 33 4" xfId="24383" xr:uid="{00000000-0005-0000-0000-00003F5F0000}"/>
    <cellStyle name="Normal 2 2 4 33 4 10" xfId="24384" xr:uid="{00000000-0005-0000-0000-0000405F0000}"/>
    <cellStyle name="Normal 2 2 4 33 4 2" xfId="24385" xr:uid="{00000000-0005-0000-0000-0000415F0000}"/>
    <cellStyle name="Normal 2 2 4 33 4 3" xfId="24386" xr:uid="{00000000-0005-0000-0000-0000425F0000}"/>
    <cellStyle name="Normal 2 2 4 33 4 4" xfId="24387" xr:uid="{00000000-0005-0000-0000-0000435F0000}"/>
    <cellStyle name="Normal 2 2 4 33 4 5" xfId="24388" xr:uid="{00000000-0005-0000-0000-0000445F0000}"/>
    <cellStyle name="Normal 2 2 4 33 4 6" xfId="24389" xr:uid="{00000000-0005-0000-0000-0000455F0000}"/>
    <cellStyle name="Normal 2 2 4 33 4 7" xfId="24390" xr:uid="{00000000-0005-0000-0000-0000465F0000}"/>
    <cellStyle name="Normal 2 2 4 33 4 8" xfId="24391" xr:uid="{00000000-0005-0000-0000-0000475F0000}"/>
    <cellStyle name="Normal 2 2 4 33 4 9" xfId="24392" xr:uid="{00000000-0005-0000-0000-0000485F0000}"/>
    <cellStyle name="Normal 2 2 4 33 5" xfId="24393" xr:uid="{00000000-0005-0000-0000-0000495F0000}"/>
    <cellStyle name="Normal 2 2 4 33 5 10" xfId="24394" xr:uid="{00000000-0005-0000-0000-00004A5F0000}"/>
    <cellStyle name="Normal 2 2 4 33 5 2" xfId="24395" xr:uid="{00000000-0005-0000-0000-00004B5F0000}"/>
    <cellStyle name="Normal 2 2 4 33 5 3" xfId="24396" xr:uid="{00000000-0005-0000-0000-00004C5F0000}"/>
    <cellStyle name="Normal 2 2 4 33 5 4" xfId="24397" xr:uid="{00000000-0005-0000-0000-00004D5F0000}"/>
    <cellStyle name="Normal 2 2 4 33 5 5" xfId="24398" xr:uid="{00000000-0005-0000-0000-00004E5F0000}"/>
    <cellStyle name="Normal 2 2 4 33 5 6" xfId="24399" xr:uid="{00000000-0005-0000-0000-00004F5F0000}"/>
    <cellStyle name="Normal 2 2 4 33 5 7" xfId="24400" xr:uid="{00000000-0005-0000-0000-0000505F0000}"/>
    <cellStyle name="Normal 2 2 4 33 5 8" xfId="24401" xr:uid="{00000000-0005-0000-0000-0000515F0000}"/>
    <cellStyle name="Normal 2 2 4 33 5 9" xfId="24402" xr:uid="{00000000-0005-0000-0000-0000525F0000}"/>
    <cellStyle name="Normal 2 2 4 33 6" xfId="24403" xr:uid="{00000000-0005-0000-0000-0000535F0000}"/>
    <cellStyle name="Normal 2 2 4 33 7" xfId="24404" xr:uid="{00000000-0005-0000-0000-0000545F0000}"/>
    <cellStyle name="Normal 2 2 4 33 8" xfId="24405" xr:uid="{00000000-0005-0000-0000-0000555F0000}"/>
    <cellStyle name="Normal 2 2 4 33 9" xfId="24406" xr:uid="{00000000-0005-0000-0000-0000565F0000}"/>
    <cellStyle name="Normal 2 2 4 34" xfId="24407" xr:uid="{00000000-0005-0000-0000-0000575F0000}"/>
    <cellStyle name="Normal 2 2 4 35" xfId="24408" xr:uid="{00000000-0005-0000-0000-0000585F0000}"/>
    <cellStyle name="Normal 2 2 4 36" xfId="24409" xr:uid="{00000000-0005-0000-0000-0000595F0000}"/>
    <cellStyle name="Normal 2 2 4 37" xfId="22137" xr:uid="{00000000-0005-0000-0000-000079560000}"/>
    <cellStyle name="Normal 2 2 4 4" xfId="24410" xr:uid="{00000000-0005-0000-0000-00005A5F0000}"/>
    <cellStyle name="Normal 2 2 4 4 10" xfId="24411" xr:uid="{00000000-0005-0000-0000-00005B5F0000}"/>
    <cellStyle name="Normal 2 2 4 4 11" xfId="24412" xr:uid="{00000000-0005-0000-0000-00005C5F0000}"/>
    <cellStyle name="Normal 2 2 4 4 12" xfId="24413" xr:uid="{00000000-0005-0000-0000-00005D5F0000}"/>
    <cellStyle name="Normal 2 2 4 4 13" xfId="24414" xr:uid="{00000000-0005-0000-0000-00005E5F0000}"/>
    <cellStyle name="Normal 2 2 4 4 14" xfId="24415" xr:uid="{00000000-0005-0000-0000-00005F5F0000}"/>
    <cellStyle name="Normal 2 2 4 4 2" xfId="24416" xr:uid="{00000000-0005-0000-0000-0000605F0000}"/>
    <cellStyle name="Normal 2 2 4 4 2 10" xfId="24417" xr:uid="{00000000-0005-0000-0000-0000615F0000}"/>
    <cellStyle name="Normal 2 2 4 4 2 2" xfId="24418" xr:uid="{00000000-0005-0000-0000-0000625F0000}"/>
    <cellStyle name="Normal 2 2 4 4 2 3" xfId="24419" xr:uid="{00000000-0005-0000-0000-0000635F0000}"/>
    <cellStyle name="Normal 2 2 4 4 2 4" xfId="24420" xr:uid="{00000000-0005-0000-0000-0000645F0000}"/>
    <cellStyle name="Normal 2 2 4 4 2 5" xfId="24421" xr:uid="{00000000-0005-0000-0000-0000655F0000}"/>
    <cellStyle name="Normal 2 2 4 4 2 6" xfId="24422" xr:uid="{00000000-0005-0000-0000-0000665F0000}"/>
    <cellStyle name="Normal 2 2 4 4 2 7" xfId="24423" xr:uid="{00000000-0005-0000-0000-0000675F0000}"/>
    <cellStyle name="Normal 2 2 4 4 2 8" xfId="24424" xr:uid="{00000000-0005-0000-0000-0000685F0000}"/>
    <cellStyle name="Normal 2 2 4 4 2 9" xfId="24425" xr:uid="{00000000-0005-0000-0000-0000695F0000}"/>
    <cellStyle name="Normal 2 2 4 4 3" xfId="24426" xr:uid="{00000000-0005-0000-0000-00006A5F0000}"/>
    <cellStyle name="Normal 2 2 4 4 3 10" xfId="24427" xr:uid="{00000000-0005-0000-0000-00006B5F0000}"/>
    <cellStyle name="Normal 2 2 4 4 3 2" xfId="24428" xr:uid="{00000000-0005-0000-0000-00006C5F0000}"/>
    <cellStyle name="Normal 2 2 4 4 3 3" xfId="24429" xr:uid="{00000000-0005-0000-0000-00006D5F0000}"/>
    <cellStyle name="Normal 2 2 4 4 3 4" xfId="24430" xr:uid="{00000000-0005-0000-0000-00006E5F0000}"/>
    <cellStyle name="Normal 2 2 4 4 3 5" xfId="24431" xr:uid="{00000000-0005-0000-0000-00006F5F0000}"/>
    <cellStyle name="Normal 2 2 4 4 3 6" xfId="24432" xr:uid="{00000000-0005-0000-0000-0000705F0000}"/>
    <cellStyle name="Normal 2 2 4 4 3 7" xfId="24433" xr:uid="{00000000-0005-0000-0000-0000715F0000}"/>
    <cellStyle name="Normal 2 2 4 4 3 8" xfId="24434" xr:uid="{00000000-0005-0000-0000-0000725F0000}"/>
    <cellStyle name="Normal 2 2 4 4 3 9" xfId="24435" xr:uid="{00000000-0005-0000-0000-0000735F0000}"/>
    <cellStyle name="Normal 2 2 4 4 4" xfId="24436" xr:uid="{00000000-0005-0000-0000-0000745F0000}"/>
    <cellStyle name="Normal 2 2 4 4 4 10" xfId="24437" xr:uid="{00000000-0005-0000-0000-0000755F0000}"/>
    <cellStyle name="Normal 2 2 4 4 4 2" xfId="24438" xr:uid="{00000000-0005-0000-0000-0000765F0000}"/>
    <cellStyle name="Normal 2 2 4 4 4 3" xfId="24439" xr:uid="{00000000-0005-0000-0000-0000775F0000}"/>
    <cellStyle name="Normal 2 2 4 4 4 4" xfId="24440" xr:uid="{00000000-0005-0000-0000-0000785F0000}"/>
    <cellStyle name="Normal 2 2 4 4 4 5" xfId="24441" xr:uid="{00000000-0005-0000-0000-0000795F0000}"/>
    <cellStyle name="Normal 2 2 4 4 4 6" xfId="24442" xr:uid="{00000000-0005-0000-0000-00007A5F0000}"/>
    <cellStyle name="Normal 2 2 4 4 4 7" xfId="24443" xr:uid="{00000000-0005-0000-0000-00007B5F0000}"/>
    <cellStyle name="Normal 2 2 4 4 4 8" xfId="24444" xr:uid="{00000000-0005-0000-0000-00007C5F0000}"/>
    <cellStyle name="Normal 2 2 4 4 4 9" xfId="24445" xr:uid="{00000000-0005-0000-0000-00007D5F0000}"/>
    <cellStyle name="Normal 2 2 4 4 5" xfId="24446" xr:uid="{00000000-0005-0000-0000-00007E5F0000}"/>
    <cellStyle name="Normal 2 2 4 4 5 10" xfId="24447" xr:uid="{00000000-0005-0000-0000-00007F5F0000}"/>
    <cellStyle name="Normal 2 2 4 4 5 2" xfId="24448" xr:uid="{00000000-0005-0000-0000-0000805F0000}"/>
    <cellStyle name="Normal 2 2 4 4 5 3" xfId="24449" xr:uid="{00000000-0005-0000-0000-0000815F0000}"/>
    <cellStyle name="Normal 2 2 4 4 5 4" xfId="24450" xr:uid="{00000000-0005-0000-0000-0000825F0000}"/>
    <cellStyle name="Normal 2 2 4 4 5 5" xfId="24451" xr:uid="{00000000-0005-0000-0000-0000835F0000}"/>
    <cellStyle name="Normal 2 2 4 4 5 6" xfId="24452" xr:uid="{00000000-0005-0000-0000-0000845F0000}"/>
    <cellStyle name="Normal 2 2 4 4 5 7" xfId="24453" xr:uid="{00000000-0005-0000-0000-0000855F0000}"/>
    <cellStyle name="Normal 2 2 4 4 5 8" xfId="24454" xr:uid="{00000000-0005-0000-0000-0000865F0000}"/>
    <cellStyle name="Normal 2 2 4 4 5 9" xfId="24455" xr:uid="{00000000-0005-0000-0000-0000875F0000}"/>
    <cellStyle name="Normal 2 2 4 4 6" xfId="24456" xr:uid="{00000000-0005-0000-0000-0000885F0000}"/>
    <cellStyle name="Normal 2 2 4 4 7" xfId="24457" xr:uid="{00000000-0005-0000-0000-0000895F0000}"/>
    <cellStyle name="Normal 2 2 4 4 8" xfId="24458" xr:uid="{00000000-0005-0000-0000-00008A5F0000}"/>
    <cellStyle name="Normal 2 2 4 4 9" xfId="24459" xr:uid="{00000000-0005-0000-0000-00008B5F0000}"/>
    <cellStyle name="Normal 2 2 4 5" xfId="24460" xr:uid="{00000000-0005-0000-0000-00008C5F0000}"/>
    <cellStyle name="Normal 2 2 4 5 10" xfId="24461" xr:uid="{00000000-0005-0000-0000-00008D5F0000}"/>
    <cellStyle name="Normal 2 2 4 5 11" xfId="24462" xr:uid="{00000000-0005-0000-0000-00008E5F0000}"/>
    <cellStyle name="Normal 2 2 4 5 12" xfId="24463" xr:uid="{00000000-0005-0000-0000-00008F5F0000}"/>
    <cellStyle name="Normal 2 2 4 5 13" xfId="24464" xr:uid="{00000000-0005-0000-0000-0000905F0000}"/>
    <cellStyle name="Normal 2 2 4 5 14" xfId="24465" xr:uid="{00000000-0005-0000-0000-0000915F0000}"/>
    <cellStyle name="Normal 2 2 4 5 2" xfId="24466" xr:uid="{00000000-0005-0000-0000-0000925F0000}"/>
    <cellStyle name="Normal 2 2 4 5 2 10" xfId="24467" xr:uid="{00000000-0005-0000-0000-0000935F0000}"/>
    <cellStyle name="Normal 2 2 4 5 2 2" xfId="24468" xr:uid="{00000000-0005-0000-0000-0000945F0000}"/>
    <cellStyle name="Normal 2 2 4 5 2 3" xfId="24469" xr:uid="{00000000-0005-0000-0000-0000955F0000}"/>
    <cellStyle name="Normal 2 2 4 5 2 4" xfId="24470" xr:uid="{00000000-0005-0000-0000-0000965F0000}"/>
    <cellStyle name="Normal 2 2 4 5 2 5" xfId="24471" xr:uid="{00000000-0005-0000-0000-0000975F0000}"/>
    <cellStyle name="Normal 2 2 4 5 2 6" xfId="24472" xr:uid="{00000000-0005-0000-0000-0000985F0000}"/>
    <cellStyle name="Normal 2 2 4 5 2 7" xfId="24473" xr:uid="{00000000-0005-0000-0000-0000995F0000}"/>
    <cellStyle name="Normal 2 2 4 5 2 8" xfId="24474" xr:uid="{00000000-0005-0000-0000-00009A5F0000}"/>
    <cellStyle name="Normal 2 2 4 5 2 9" xfId="24475" xr:uid="{00000000-0005-0000-0000-00009B5F0000}"/>
    <cellStyle name="Normal 2 2 4 5 3" xfId="24476" xr:uid="{00000000-0005-0000-0000-00009C5F0000}"/>
    <cellStyle name="Normal 2 2 4 5 3 10" xfId="24477" xr:uid="{00000000-0005-0000-0000-00009D5F0000}"/>
    <cellStyle name="Normal 2 2 4 5 3 2" xfId="24478" xr:uid="{00000000-0005-0000-0000-00009E5F0000}"/>
    <cellStyle name="Normal 2 2 4 5 3 3" xfId="24479" xr:uid="{00000000-0005-0000-0000-00009F5F0000}"/>
    <cellStyle name="Normal 2 2 4 5 3 4" xfId="24480" xr:uid="{00000000-0005-0000-0000-0000A05F0000}"/>
    <cellStyle name="Normal 2 2 4 5 3 5" xfId="24481" xr:uid="{00000000-0005-0000-0000-0000A15F0000}"/>
    <cellStyle name="Normal 2 2 4 5 3 6" xfId="24482" xr:uid="{00000000-0005-0000-0000-0000A25F0000}"/>
    <cellStyle name="Normal 2 2 4 5 3 7" xfId="24483" xr:uid="{00000000-0005-0000-0000-0000A35F0000}"/>
    <cellStyle name="Normal 2 2 4 5 3 8" xfId="24484" xr:uid="{00000000-0005-0000-0000-0000A45F0000}"/>
    <cellStyle name="Normal 2 2 4 5 3 9" xfId="24485" xr:uid="{00000000-0005-0000-0000-0000A55F0000}"/>
    <cellStyle name="Normal 2 2 4 5 4" xfId="24486" xr:uid="{00000000-0005-0000-0000-0000A65F0000}"/>
    <cellStyle name="Normal 2 2 4 5 4 10" xfId="24487" xr:uid="{00000000-0005-0000-0000-0000A75F0000}"/>
    <cellStyle name="Normal 2 2 4 5 4 2" xfId="24488" xr:uid="{00000000-0005-0000-0000-0000A85F0000}"/>
    <cellStyle name="Normal 2 2 4 5 4 3" xfId="24489" xr:uid="{00000000-0005-0000-0000-0000A95F0000}"/>
    <cellStyle name="Normal 2 2 4 5 4 4" xfId="24490" xr:uid="{00000000-0005-0000-0000-0000AA5F0000}"/>
    <cellStyle name="Normal 2 2 4 5 4 5" xfId="24491" xr:uid="{00000000-0005-0000-0000-0000AB5F0000}"/>
    <cellStyle name="Normal 2 2 4 5 4 6" xfId="24492" xr:uid="{00000000-0005-0000-0000-0000AC5F0000}"/>
    <cellStyle name="Normal 2 2 4 5 4 7" xfId="24493" xr:uid="{00000000-0005-0000-0000-0000AD5F0000}"/>
    <cellStyle name="Normal 2 2 4 5 4 8" xfId="24494" xr:uid="{00000000-0005-0000-0000-0000AE5F0000}"/>
    <cellStyle name="Normal 2 2 4 5 4 9" xfId="24495" xr:uid="{00000000-0005-0000-0000-0000AF5F0000}"/>
    <cellStyle name="Normal 2 2 4 5 5" xfId="24496" xr:uid="{00000000-0005-0000-0000-0000B05F0000}"/>
    <cellStyle name="Normal 2 2 4 5 5 10" xfId="24497" xr:uid="{00000000-0005-0000-0000-0000B15F0000}"/>
    <cellStyle name="Normal 2 2 4 5 5 2" xfId="24498" xr:uid="{00000000-0005-0000-0000-0000B25F0000}"/>
    <cellStyle name="Normal 2 2 4 5 5 3" xfId="24499" xr:uid="{00000000-0005-0000-0000-0000B35F0000}"/>
    <cellStyle name="Normal 2 2 4 5 5 4" xfId="24500" xr:uid="{00000000-0005-0000-0000-0000B45F0000}"/>
    <cellStyle name="Normal 2 2 4 5 5 5" xfId="24501" xr:uid="{00000000-0005-0000-0000-0000B55F0000}"/>
    <cellStyle name="Normal 2 2 4 5 5 6" xfId="24502" xr:uid="{00000000-0005-0000-0000-0000B65F0000}"/>
    <cellStyle name="Normal 2 2 4 5 5 7" xfId="24503" xr:uid="{00000000-0005-0000-0000-0000B75F0000}"/>
    <cellStyle name="Normal 2 2 4 5 5 8" xfId="24504" xr:uid="{00000000-0005-0000-0000-0000B85F0000}"/>
    <cellStyle name="Normal 2 2 4 5 5 9" xfId="24505" xr:uid="{00000000-0005-0000-0000-0000B95F0000}"/>
    <cellStyle name="Normal 2 2 4 5 6" xfId="24506" xr:uid="{00000000-0005-0000-0000-0000BA5F0000}"/>
    <cellStyle name="Normal 2 2 4 5 7" xfId="24507" xr:uid="{00000000-0005-0000-0000-0000BB5F0000}"/>
    <cellStyle name="Normal 2 2 4 5 8" xfId="24508" xr:uid="{00000000-0005-0000-0000-0000BC5F0000}"/>
    <cellStyle name="Normal 2 2 4 5 9" xfId="24509" xr:uid="{00000000-0005-0000-0000-0000BD5F0000}"/>
    <cellStyle name="Normal 2 2 4 6" xfId="24510" xr:uid="{00000000-0005-0000-0000-0000BE5F0000}"/>
    <cellStyle name="Normal 2 2 4 6 10" xfId="24511" xr:uid="{00000000-0005-0000-0000-0000BF5F0000}"/>
    <cellStyle name="Normal 2 2 4 6 11" xfId="24512" xr:uid="{00000000-0005-0000-0000-0000C05F0000}"/>
    <cellStyle name="Normal 2 2 4 6 12" xfId="24513" xr:uid="{00000000-0005-0000-0000-0000C15F0000}"/>
    <cellStyle name="Normal 2 2 4 6 13" xfId="24514" xr:uid="{00000000-0005-0000-0000-0000C25F0000}"/>
    <cellStyle name="Normal 2 2 4 6 14" xfId="24515" xr:uid="{00000000-0005-0000-0000-0000C35F0000}"/>
    <cellStyle name="Normal 2 2 4 6 2" xfId="24516" xr:uid="{00000000-0005-0000-0000-0000C45F0000}"/>
    <cellStyle name="Normal 2 2 4 6 2 10" xfId="24517" xr:uid="{00000000-0005-0000-0000-0000C55F0000}"/>
    <cellStyle name="Normal 2 2 4 6 2 2" xfId="24518" xr:uid="{00000000-0005-0000-0000-0000C65F0000}"/>
    <cellStyle name="Normal 2 2 4 6 2 3" xfId="24519" xr:uid="{00000000-0005-0000-0000-0000C75F0000}"/>
    <cellStyle name="Normal 2 2 4 6 2 4" xfId="24520" xr:uid="{00000000-0005-0000-0000-0000C85F0000}"/>
    <cellStyle name="Normal 2 2 4 6 2 5" xfId="24521" xr:uid="{00000000-0005-0000-0000-0000C95F0000}"/>
    <cellStyle name="Normal 2 2 4 6 2 6" xfId="24522" xr:uid="{00000000-0005-0000-0000-0000CA5F0000}"/>
    <cellStyle name="Normal 2 2 4 6 2 7" xfId="24523" xr:uid="{00000000-0005-0000-0000-0000CB5F0000}"/>
    <cellStyle name="Normal 2 2 4 6 2 8" xfId="24524" xr:uid="{00000000-0005-0000-0000-0000CC5F0000}"/>
    <cellStyle name="Normal 2 2 4 6 2 9" xfId="24525" xr:uid="{00000000-0005-0000-0000-0000CD5F0000}"/>
    <cellStyle name="Normal 2 2 4 6 3" xfId="24526" xr:uid="{00000000-0005-0000-0000-0000CE5F0000}"/>
    <cellStyle name="Normal 2 2 4 6 3 10" xfId="24527" xr:uid="{00000000-0005-0000-0000-0000CF5F0000}"/>
    <cellStyle name="Normal 2 2 4 6 3 2" xfId="24528" xr:uid="{00000000-0005-0000-0000-0000D05F0000}"/>
    <cellStyle name="Normal 2 2 4 6 3 3" xfId="24529" xr:uid="{00000000-0005-0000-0000-0000D15F0000}"/>
    <cellStyle name="Normal 2 2 4 6 3 4" xfId="24530" xr:uid="{00000000-0005-0000-0000-0000D25F0000}"/>
    <cellStyle name="Normal 2 2 4 6 3 5" xfId="24531" xr:uid="{00000000-0005-0000-0000-0000D35F0000}"/>
    <cellStyle name="Normal 2 2 4 6 3 6" xfId="24532" xr:uid="{00000000-0005-0000-0000-0000D45F0000}"/>
    <cellStyle name="Normal 2 2 4 6 3 7" xfId="24533" xr:uid="{00000000-0005-0000-0000-0000D55F0000}"/>
    <cellStyle name="Normal 2 2 4 6 3 8" xfId="24534" xr:uid="{00000000-0005-0000-0000-0000D65F0000}"/>
    <cellStyle name="Normal 2 2 4 6 3 9" xfId="24535" xr:uid="{00000000-0005-0000-0000-0000D75F0000}"/>
    <cellStyle name="Normal 2 2 4 6 4" xfId="24536" xr:uid="{00000000-0005-0000-0000-0000D85F0000}"/>
    <cellStyle name="Normal 2 2 4 6 4 10" xfId="24537" xr:uid="{00000000-0005-0000-0000-0000D95F0000}"/>
    <cellStyle name="Normal 2 2 4 6 4 2" xfId="24538" xr:uid="{00000000-0005-0000-0000-0000DA5F0000}"/>
    <cellStyle name="Normal 2 2 4 6 4 3" xfId="24539" xr:uid="{00000000-0005-0000-0000-0000DB5F0000}"/>
    <cellStyle name="Normal 2 2 4 6 4 4" xfId="24540" xr:uid="{00000000-0005-0000-0000-0000DC5F0000}"/>
    <cellStyle name="Normal 2 2 4 6 4 5" xfId="24541" xr:uid="{00000000-0005-0000-0000-0000DD5F0000}"/>
    <cellStyle name="Normal 2 2 4 6 4 6" xfId="24542" xr:uid="{00000000-0005-0000-0000-0000DE5F0000}"/>
    <cellStyle name="Normal 2 2 4 6 4 7" xfId="24543" xr:uid="{00000000-0005-0000-0000-0000DF5F0000}"/>
    <cellStyle name="Normal 2 2 4 6 4 8" xfId="24544" xr:uid="{00000000-0005-0000-0000-0000E05F0000}"/>
    <cellStyle name="Normal 2 2 4 6 4 9" xfId="24545" xr:uid="{00000000-0005-0000-0000-0000E15F0000}"/>
    <cellStyle name="Normal 2 2 4 6 5" xfId="24546" xr:uid="{00000000-0005-0000-0000-0000E25F0000}"/>
    <cellStyle name="Normal 2 2 4 6 5 10" xfId="24547" xr:uid="{00000000-0005-0000-0000-0000E35F0000}"/>
    <cellStyle name="Normal 2 2 4 6 5 2" xfId="24548" xr:uid="{00000000-0005-0000-0000-0000E45F0000}"/>
    <cellStyle name="Normal 2 2 4 6 5 3" xfId="24549" xr:uid="{00000000-0005-0000-0000-0000E55F0000}"/>
    <cellStyle name="Normal 2 2 4 6 5 4" xfId="24550" xr:uid="{00000000-0005-0000-0000-0000E65F0000}"/>
    <cellStyle name="Normal 2 2 4 6 5 5" xfId="24551" xr:uid="{00000000-0005-0000-0000-0000E75F0000}"/>
    <cellStyle name="Normal 2 2 4 6 5 6" xfId="24552" xr:uid="{00000000-0005-0000-0000-0000E85F0000}"/>
    <cellStyle name="Normal 2 2 4 6 5 7" xfId="24553" xr:uid="{00000000-0005-0000-0000-0000E95F0000}"/>
    <cellStyle name="Normal 2 2 4 6 5 8" xfId="24554" xr:uid="{00000000-0005-0000-0000-0000EA5F0000}"/>
    <cellStyle name="Normal 2 2 4 6 5 9" xfId="24555" xr:uid="{00000000-0005-0000-0000-0000EB5F0000}"/>
    <cellStyle name="Normal 2 2 4 6 6" xfId="24556" xr:uid="{00000000-0005-0000-0000-0000EC5F0000}"/>
    <cellStyle name="Normal 2 2 4 6 7" xfId="24557" xr:uid="{00000000-0005-0000-0000-0000ED5F0000}"/>
    <cellStyle name="Normal 2 2 4 6 8" xfId="24558" xr:uid="{00000000-0005-0000-0000-0000EE5F0000}"/>
    <cellStyle name="Normal 2 2 4 6 9" xfId="24559" xr:uid="{00000000-0005-0000-0000-0000EF5F0000}"/>
    <cellStyle name="Normal 2 2 4 7" xfId="24560" xr:uid="{00000000-0005-0000-0000-0000F05F0000}"/>
    <cellStyle name="Normal 2 2 4 7 10" xfId="24561" xr:uid="{00000000-0005-0000-0000-0000F15F0000}"/>
    <cellStyle name="Normal 2 2 4 7 11" xfId="24562" xr:uid="{00000000-0005-0000-0000-0000F25F0000}"/>
    <cellStyle name="Normal 2 2 4 7 12" xfId="24563" xr:uid="{00000000-0005-0000-0000-0000F35F0000}"/>
    <cellStyle name="Normal 2 2 4 7 13" xfId="24564" xr:uid="{00000000-0005-0000-0000-0000F45F0000}"/>
    <cellStyle name="Normal 2 2 4 7 14" xfId="24565" xr:uid="{00000000-0005-0000-0000-0000F55F0000}"/>
    <cellStyle name="Normal 2 2 4 7 2" xfId="24566" xr:uid="{00000000-0005-0000-0000-0000F65F0000}"/>
    <cellStyle name="Normal 2 2 4 7 2 10" xfId="24567" xr:uid="{00000000-0005-0000-0000-0000F75F0000}"/>
    <cellStyle name="Normal 2 2 4 7 2 2" xfId="24568" xr:uid="{00000000-0005-0000-0000-0000F85F0000}"/>
    <cellStyle name="Normal 2 2 4 7 2 3" xfId="24569" xr:uid="{00000000-0005-0000-0000-0000F95F0000}"/>
    <cellStyle name="Normal 2 2 4 7 2 4" xfId="24570" xr:uid="{00000000-0005-0000-0000-0000FA5F0000}"/>
    <cellStyle name="Normal 2 2 4 7 2 5" xfId="24571" xr:uid="{00000000-0005-0000-0000-0000FB5F0000}"/>
    <cellStyle name="Normal 2 2 4 7 2 6" xfId="24572" xr:uid="{00000000-0005-0000-0000-0000FC5F0000}"/>
    <cellStyle name="Normal 2 2 4 7 2 7" xfId="24573" xr:uid="{00000000-0005-0000-0000-0000FD5F0000}"/>
    <cellStyle name="Normal 2 2 4 7 2 8" xfId="24574" xr:uid="{00000000-0005-0000-0000-0000FE5F0000}"/>
    <cellStyle name="Normal 2 2 4 7 2 9" xfId="24575" xr:uid="{00000000-0005-0000-0000-0000FF5F0000}"/>
    <cellStyle name="Normal 2 2 4 7 3" xfId="24576" xr:uid="{00000000-0005-0000-0000-000000600000}"/>
    <cellStyle name="Normal 2 2 4 7 3 10" xfId="24577" xr:uid="{00000000-0005-0000-0000-000001600000}"/>
    <cellStyle name="Normal 2 2 4 7 3 2" xfId="24578" xr:uid="{00000000-0005-0000-0000-000002600000}"/>
    <cellStyle name="Normal 2 2 4 7 3 3" xfId="24579" xr:uid="{00000000-0005-0000-0000-000003600000}"/>
    <cellStyle name="Normal 2 2 4 7 3 4" xfId="24580" xr:uid="{00000000-0005-0000-0000-000004600000}"/>
    <cellStyle name="Normal 2 2 4 7 3 5" xfId="24581" xr:uid="{00000000-0005-0000-0000-000005600000}"/>
    <cellStyle name="Normal 2 2 4 7 3 6" xfId="24582" xr:uid="{00000000-0005-0000-0000-000006600000}"/>
    <cellStyle name="Normal 2 2 4 7 3 7" xfId="24583" xr:uid="{00000000-0005-0000-0000-000007600000}"/>
    <cellStyle name="Normal 2 2 4 7 3 8" xfId="24584" xr:uid="{00000000-0005-0000-0000-000008600000}"/>
    <cellStyle name="Normal 2 2 4 7 3 9" xfId="24585" xr:uid="{00000000-0005-0000-0000-000009600000}"/>
    <cellStyle name="Normal 2 2 4 7 4" xfId="24586" xr:uid="{00000000-0005-0000-0000-00000A600000}"/>
    <cellStyle name="Normal 2 2 4 7 4 10" xfId="24587" xr:uid="{00000000-0005-0000-0000-00000B600000}"/>
    <cellStyle name="Normal 2 2 4 7 4 2" xfId="24588" xr:uid="{00000000-0005-0000-0000-00000C600000}"/>
    <cellStyle name="Normal 2 2 4 7 4 3" xfId="24589" xr:uid="{00000000-0005-0000-0000-00000D600000}"/>
    <cellStyle name="Normal 2 2 4 7 4 4" xfId="24590" xr:uid="{00000000-0005-0000-0000-00000E600000}"/>
    <cellStyle name="Normal 2 2 4 7 4 5" xfId="24591" xr:uid="{00000000-0005-0000-0000-00000F600000}"/>
    <cellStyle name="Normal 2 2 4 7 4 6" xfId="24592" xr:uid="{00000000-0005-0000-0000-000010600000}"/>
    <cellStyle name="Normal 2 2 4 7 4 7" xfId="24593" xr:uid="{00000000-0005-0000-0000-000011600000}"/>
    <cellStyle name="Normal 2 2 4 7 4 8" xfId="24594" xr:uid="{00000000-0005-0000-0000-000012600000}"/>
    <cellStyle name="Normal 2 2 4 7 4 9" xfId="24595" xr:uid="{00000000-0005-0000-0000-000013600000}"/>
    <cellStyle name="Normal 2 2 4 7 5" xfId="24596" xr:uid="{00000000-0005-0000-0000-000014600000}"/>
    <cellStyle name="Normal 2 2 4 7 5 10" xfId="24597" xr:uid="{00000000-0005-0000-0000-000015600000}"/>
    <cellStyle name="Normal 2 2 4 7 5 2" xfId="24598" xr:uid="{00000000-0005-0000-0000-000016600000}"/>
    <cellStyle name="Normal 2 2 4 7 5 3" xfId="24599" xr:uid="{00000000-0005-0000-0000-000017600000}"/>
    <cellStyle name="Normal 2 2 4 7 5 4" xfId="24600" xr:uid="{00000000-0005-0000-0000-000018600000}"/>
    <cellStyle name="Normal 2 2 4 7 5 5" xfId="24601" xr:uid="{00000000-0005-0000-0000-000019600000}"/>
    <cellStyle name="Normal 2 2 4 7 5 6" xfId="24602" xr:uid="{00000000-0005-0000-0000-00001A600000}"/>
    <cellStyle name="Normal 2 2 4 7 5 7" xfId="24603" xr:uid="{00000000-0005-0000-0000-00001B600000}"/>
    <cellStyle name="Normal 2 2 4 7 5 8" xfId="24604" xr:uid="{00000000-0005-0000-0000-00001C600000}"/>
    <cellStyle name="Normal 2 2 4 7 5 9" xfId="24605" xr:uid="{00000000-0005-0000-0000-00001D600000}"/>
    <cellStyle name="Normal 2 2 4 7 6" xfId="24606" xr:uid="{00000000-0005-0000-0000-00001E600000}"/>
    <cellStyle name="Normal 2 2 4 7 7" xfId="24607" xr:uid="{00000000-0005-0000-0000-00001F600000}"/>
    <cellStyle name="Normal 2 2 4 7 8" xfId="24608" xr:uid="{00000000-0005-0000-0000-000020600000}"/>
    <cellStyle name="Normal 2 2 4 7 9" xfId="24609" xr:uid="{00000000-0005-0000-0000-000021600000}"/>
    <cellStyle name="Normal 2 2 4 8" xfId="24610" xr:uid="{00000000-0005-0000-0000-000022600000}"/>
    <cellStyle name="Normal 2 2 4 8 10" xfId="24611" xr:uid="{00000000-0005-0000-0000-000023600000}"/>
    <cellStyle name="Normal 2 2 4 8 11" xfId="24612" xr:uid="{00000000-0005-0000-0000-000024600000}"/>
    <cellStyle name="Normal 2 2 4 8 12" xfId="24613" xr:uid="{00000000-0005-0000-0000-000025600000}"/>
    <cellStyle name="Normal 2 2 4 8 13" xfId="24614" xr:uid="{00000000-0005-0000-0000-000026600000}"/>
    <cellStyle name="Normal 2 2 4 8 14" xfId="24615" xr:uid="{00000000-0005-0000-0000-000027600000}"/>
    <cellStyle name="Normal 2 2 4 8 2" xfId="24616" xr:uid="{00000000-0005-0000-0000-000028600000}"/>
    <cellStyle name="Normal 2 2 4 8 2 10" xfId="24617" xr:uid="{00000000-0005-0000-0000-000029600000}"/>
    <cellStyle name="Normal 2 2 4 8 2 2" xfId="24618" xr:uid="{00000000-0005-0000-0000-00002A600000}"/>
    <cellStyle name="Normal 2 2 4 8 2 3" xfId="24619" xr:uid="{00000000-0005-0000-0000-00002B600000}"/>
    <cellStyle name="Normal 2 2 4 8 2 4" xfId="24620" xr:uid="{00000000-0005-0000-0000-00002C600000}"/>
    <cellStyle name="Normal 2 2 4 8 2 5" xfId="24621" xr:uid="{00000000-0005-0000-0000-00002D600000}"/>
    <cellStyle name="Normal 2 2 4 8 2 6" xfId="24622" xr:uid="{00000000-0005-0000-0000-00002E600000}"/>
    <cellStyle name="Normal 2 2 4 8 2 7" xfId="24623" xr:uid="{00000000-0005-0000-0000-00002F600000}"/>
    <cellStyle name="Normal 2 2 4 8 2 8" xfId="24624" xr:uid="{00000000-0005-0000-0000-000030600000}"/>
    <cellStyle name="Normal 2 2 4 8 2 9" xfId="24625" xr:uid="{00000000-0005-0000-0000-000031600000}"/>
    <cellStyle name="Normal 2 2 4 8 3" xfId="24626" xr:uid="{00000000-0005-0000-0000-000032600000}"/>
    <cellStyle name="Normal 2 2 4 8 3 10" xfId="24627" xr:uid="{00000000-0005-0000-0000-000033600000}"/>
    <cellStyle name="Normal 2 2 4 8 3 2" xfId="24628" xr:uid="{00000000-0005-0000-0000-000034600000}"/>
    <cellStyle name="Normal 2 2 4 8 3 3" xfId="24629" xr:uid="{00000000-0005-0000-0000-000035600000}"/>
    <cellStyle name="Normal 2 2 4 8 3 4" xfId="24630" xr:uid="{00000000-0005-0000-0000-000036600000}"/>
    <cellStyle name="Normal 2 2 4 8 3 5" xfId="24631" xr:uid="{00000000-0005-0000-0000-000037600000}"/>
    <cellStyle name="Normal 2 2 4 8 3 6" xfId="24632" xr:uid="{00000000-0005-0000-0000-000038600000}"/>
    <cellStyle name="Normal 2 2 4 8 3 7" xfId="24633" xr:uid="{00000000-0005-0000-0000-000039600000}"/>
    <cellStyle name="Normal 2 2 4 8 3 8" xfId="24634" xr:uid="{00000000-0005-0000-0000-00003A600000}"/>
    <cellStyle name="Normal 2 2 4 8 3 9" xfId="24635" xr:uid="{00000000-0005-0000-0000-00003B600000}"/>
    <cellStyle name="Normal 2 2 4 8 4" xfId="24636" xr:uid="{00000000-0005-0000-0000-00003C600000}"/>
    <cellStyle name="Normal 2 2 4 8 4 10" xfId="24637" xr:uid="{00000000-0005-0000-0000-00003D600000}"/>
    <cellStyle name="Normal 2 2 4 8 4 2" xfId="24638" xr:uid="{00000000-0005-0000-0000-00003E600000}"/>
    <cellStyle name="Normal 2 2 4 8 4 3" xfId="24639" xr:uid="{00000000-0005-0000-0000-00003F600000}"/>
    <cellStyle name="Normal 2 2 4 8 4 4" xfId="24640" xr:uid="{00000000-0005-0000-0000-000040600000}"/>
    <cellStyle name="Normal 2 2 4 8 4 5" xfId="24641" xr:uid="{00000000-0005-0000-0000-000041600000}"/>
    <cellStyle name="Normal 2 2 4 8 4 6" xfId="24642" xr:uid="{00000000-0005-0000-0000-000042600000}"/>
    <cellStyle name="Normal 2 2 4 8 4 7" xfId="24643" xr:uid="{00000000-0005-0000-0000-000043600000}"/>
    <cellStyle name="Normal 2 2 4 8 4 8" xfId="24644" xr:uid="{00000000-0005-0000-0000-000044600000}"/>
    <cellStyle name="Normal 2 2 4 8 4 9" xfId="24645" xr:uid="{00000000-0005-0000-0000-000045600000}"/>
    <cellStyle name="Normal 2 2 4 8 5" xfId="24646" xr:uid="{00000000-0005-0000-0000-000046600000}"/>
    <cellStyle name="Normal 2 2 4 8 5 10" xfId="24647" xr:uid="{00000000-0005-0000-0000-000047600000}"/>
    <cellStyle name="Normal 2 2 4 8 5 2" xfId="24648" xr:uid="{00000000-0005-0000-0000-000048600000}"/>
    <cellStyle name="Normal 2 2 4 8 5 3" xfId="24649" xr:uid="{00000000-0005-0000-0000-000049600000}"/>
    <cellStyle name="Normal 2 2 4 8 5 4" xfId="24650" xr:uid="{00000000-0005-0000-0000-00004A600000}"/>
    <cellStyle name="Normal 2 2 4 8 5 5" xfId="24651" xr:uid="{00000000-0005-0000-0000-00004B600000}"/>
    <cellStyle name="Normal 2 2 4 8 5 6" xfId="24652" xr:uid="{00000000-0005-0000-0000-00004C600000}"/>
    <cellStyle name="Normal 2 2 4 8 5 7" xfId="24653" xr:uid="{00000000-0005-0000-0000-00004D600000}"/>
    <cellStyle name="Normal 2 2 4 8 5 8" xfId="24654" xr:uid="{00000000-0005-0000-0000-00004E600000}"/>
    <cellStyle name="Normal 2 2 4 8 5 9" xfId="24655" xr:uid="{00000000-0005-0000-0000-00004F600000}"/>
    <cellStyle name="Normal 2 2 4 8 6" xfId="24656" xr:uid="{00000000-0005-0000-0000-000050600000}"/>
    <cellStyle name="Normal 2 2 4 8 7" xfId="24657" xr:uid="{00000000-0005-0000-0000-000051600000}"/>
    <cellStyle name="Normal 2 2 4 8 8" xfId="24658" xr:uid="{00000000-0005-0000-0000-000052600000}"/>
    <cellStyle name="Normal 2 2 4 8 9" xfId="24659" xr:uid="{00000000-0005-0000-0000-000053600000}"/>
    <cellStyle name="Normal 2 2 4 9" xfId="24660" xr:uid="{00000000-0005-0000-0000-000054600000}"/>
    <cellStyle name="Normal 2 2 4 9 10" xfId="24661" xr:uid="{00000000-0005-0000-0000-000055600000}"/>
    <cellStyle name="Normal 2 2 4 9 11" xfId="24662" xr:uid="{00000000-0005-0000-0000-000056600000}"/>
    <cellStyle name="Normal 2 2 4 9 12" xfId="24663" xr:uid="{00000000-0005-0000-0000-000057600000}"/>
    <cellStyle name="Normal 2 2 4 9 13" xfId="24664" xr:uid="{00000000-0005-0000-0000-000058600000}"/>
    <cellStyle name="Normal 2 2 4 9 14" xfId="24665" xr:uid="{00000000-0005-0000-0000-000059600000}"/>
    <cellStyle name="Normal 2 2 4 9 2" xfId="24666" xr:uid="{00000000-0005-0000-0000-00005A600000}"/>
    <cellStyle name="Normal 2 2 4 9 2 10" xfId="24667" xr:uid="{00000000-0005-0000-0000-00005B600000}"/>
    <cellStyle name="Normal 2 2 4 9 2 2" xfId="24668" xr:uid="{00000000-0005-0000-0000-00005C600000}"/>
    <cellStyle name="Normal 2 2 4 9 2 3" xfId="24669" xr:uid="{00000000-0005-0000-0000-00005D600000}"/>
    <cellStyle name="Normal 2 2 4 9 2 4" xfId="24670" xr:uid="{00000000-0005-0000-0000-00005E600000}"/>
    <cellStyle name="Normal 2 2 4 9 2 5" xfId="24671" xr:uid="{00000000-0005-0000-0000-00005F600000}"/>
    <cellStyle name="Normal 2 2 4 9 2 6" xfId="24672" xr:uid="{00000000-0005-0000-0000-000060600000}"/>
    <cellStyle name="Normal 2 2 4 9 2 7" xfId="24673" xr:uid="{00000000-0005-0000-0000-000061600000}"/>
    <cellStyle name="Normal 2 2 4 9 2 8" xfId="24674" xr:uid="{00000000-0005-0000-0000-000062600000}"/>
    <cellStyle name="Normal 2 2 4 9 2 9" xfId="24675" xr:uid="{00000000-0005-0000-0000-000063600000}"/>
    <cellStyle name="Normal 2 2 4 9 3" xfId="24676" xr:uid="{00000000-0005-0000-0000-000064600000}"/>
    <cellStyle name="Normal 2 2 4 9 3 10" xfId="24677" xr:uid="{00000000-0005-0000-0000-000065600000}"/>
    <cellStyle name="Normal 2 2 4 9 3 2" xfId="24678" xr:uid="{00000000-0005-0000-0000-000066600000}"/>
    <cellStyle name="Normal 2 2 4 9 3 3" xfId="24679" xr:uid="{00000000-0005-0000-0000-000067600000}"/>
    <cellStyle name="Normal 2 2 4 9 3 4" xfId="24680" xr:uid="{00000000-0005-0000-0000-000068600000}"/>
    <cellStyle name="Normal 2 2 4 9 3 5" xfId="24681" xr:uid="{00000000-0005-0000-0000-000069600000}"/>
    <cellStyle name="Normal 2 2 4 9 3 6" xfId="24682" xr:uid="{00000000-0005-0000-0000-00006A600000}"/>
    <cellStyle name="Normal 2 2 4 9 3 7" xfId="24683" xr:uid="{00000000-0005-0000-0000-00006B600000}"/>
    <cellStyle name="Normal 2 2 4 9 3 8" xfId="24684" xr:uid="{00000000-0005-0000-0000-00006C600000}"/>
    <cellStyle name="Normal 2 2 4 9 3 9" xfId="24685" xr:uid="{00000000-0005-0000-0000-00006D600000}"/>
    <cellStyle name="Normal 2 2 4 9 4" xfId="24686" xr:uid="{00000000-0005-0000-0000-00006E600000}"/>
    <cellStyle name="Normal 2 2 4 9 4 10" xfId="24687" xr:uid="{00000000-0005-0000-0000-00006F600000}"/>
    <cellStyle name="Normal 2 2 4 9 4 2" xfId="24688" xr:uid="{00000000-0005-0000-0000-000070600000}"/>
    <cellStyle name="Normal 2 2 4 9 4 3" xfId="24689" xr:uid="{00000000-0005-0000-0000-000071600000}"/>
    <cellStyle name="Normal 2 2 4 9 4 4" xfId="24690" xr:uid="{00000000-0005-0000-0000-000072600000}"/>
    <cellStyle name="Normal 2 2 4 9 4 5" xfId="24691" xr:uid="{00000000-0005-0000-0000-000073600000}"/>
    <cellStyle name="Normal 2 2 4 9 4 6" xfId="24692" xr:uid="{00000000-0005-0000-0000-000074600000}"/>
    <cellStyle name="Normal 2 2 4 9 4 7" xfId="24693" xr:uid="{00000000-0005-0000-0000-000075600000}"/>
    <cellStyle name="Normal 2 2 4 9 4 8" xfId="24694" xr:uid="{00000000-0005-0000-0000-000076600000}"/>
    <cellStyle name="Normal 2 2 4 9 4 9" xfId="24695" xr:uid="{00000000-0005-0000-0000-000077600000}"/>
    <cellStyle name="Normal 2 2 4 9 5" xfId="24696" xr:uid="{00000000-0005-0000-0000-000078600000}"/>
    <cellStyle name="Normal 2 2 4 9 5 10" xfId="24697" xr:uid="{00000000-0005-0000-0000-000079600000}"/>
    <cellStyle name="Normal 2 2 4 9 5 2" xfId="24698" xr:uid="{00000000-0005-0000-0000-00007A600000}"/>
    <cellStyle name="Normal 2 2 4 9 5 3" xfId="24699" xr:uid="{00000000-0005-0000-0000-00007B600000}"/>
    <cellStyle name="Normal 2 2 4 9 5 4" xfId="24700" xr:uid="{00000000-0005-0000-0000-00007C600000}"/>
    <cellStyle name="Normal 2 2 4 9 5 5" xfId="24701" xr:uid="{00000000-0005-0000-0000-00007D600000}"/>
    <cellStyle name="Normal 2 2 4 9 5 6" xfId="24702" xr:uid="{00000000-0005-0000-0000-00007E600000}"/>
    <cellStyle name="Normal 2 2 4 9 5 7" xfId="24703" xr:uid="{00000000-0005-0000-0000-00007F600000}"/>
    <cellStyle name="Normal 2 2 4 9 5 8" xfId="24704" xr:uid="{00000000-0005-0000-0000-000080600000}"/>
    <cellStyle name="Normal 2 2 4 9 5 9" xfId="24705" xr:uid="{00000000-0005-0000-0000-000081600000}"/>
    <cellStyle name="Normal 2 2 4 9 6" xfId="24706" xr:uid="{00000000-0005-0000-0000-000082600000}"/>
    <cellStyle name="Normal 2 2 4 9 7" xfId="24707" xr:uid="{00000000-0005-0000-0000-000083600000}"/>
    <cellStyle name="Normal 2 2 4 9 8" xfId="24708" xr:uid="{00000000-0005-0000-0000-000084600000}"/>
    <cellStyle name="Normal 2 2 4 9 9" xfId="24709" xr:uid="{00000000-0005-0000-0000-000085600000}"/>
    <cellStyle name="Normal 2 2 40" xfId="24710" xr:uid="{00000000-0005-0000-0000-000086600000}"/>
    <cellStyle name="Normal 2 2 41" xfId="24711" xr:uid="{00000000-0005-0000-0000-000087600000}"/>
    <cellStyle name="Normal 2 2 41 10" xfId="24712" xr:uid="{00000000-0005-0000-0000-000088600000}"/>
    <cellStyle name="Normal 2 2 41 2" xfId="24713" xr:uid="{00000000-0005-0000-0000-000089600000}"/>
    <cellStyle name="Normal 2 2 41 3" xfId="24714" xr:uid="{00000000-0005-0000-0000-00008A600000}"/>
    <cellStyle name="Normal 2 2 41 4" xfId="24715" xr:uid="{00000000-0005-0000-0000-00008B600000}"/>
    <cellStyle name="Normal 2 2 41 5" xfId="24716" xr:uid="{00000000-0005-0000-0000-00008C600000}"/>
    <cellStyle name="Normal 2 2 41 6" xfId="24717" xr:uid="{00000000-0005-0000-0000-00008D600000}"/>
    <cellStyle name="Normal 2 2 41 7" xfId="24718" xr:uid="{00000000-0005-0000-0000-00008E600000}"/>
    <cellStyle name="Normal 2 2 41 8" xfId="24719" xr:uid="{00000000-0005-0000-0000-00008F600000}"/>
    <cellStyle name="Normal 2 2 41 9" xfId="24720" xr:uid="{00000000-0005-0000-0000-000090600000}"/>
    <cellStyle name="Normal 2 2 42" xfId="24721" xr:uid="{00000000-0005-0000-0000-000091600000}"/>
    <cellStyle name="Normal 2 2 43" xfId="24722" xr:uid="{00000000-0005-0000-0000-000092600000}"/>
    <cellStyle name="Normal 2 2 44" xfId="24723" xr:uid="{00000000-0005-0000-0000-000093600000}"/>
    <cellStyle name="Normal 2 2 45" xfId="24724" xr:uid="{00000000-0005-0000-0000-000094600000}"/>
    <cellStyle name="Normal 2 2 46" xfId="24725" xr:uid="{00000000-0005-0000-0000-000095600000}"/>
    <cellStyle name="Normal 2 2 47" xfId="24726" xr:uid="{00000000-0005-0000-0000-000096600000}"/>
    <cellStyle name="Normal 2 2 48" xfId="24727" xr:uid="{00000000-0005-0000-0000-000097600000}"/>
    <cellStyle name="Normal 2 2 49" xfId="24728" xr:uid="{00000000-0005-0000-0000-000098600000}"/>
    <cellStyle name="Normal 2 2 5" xfId="24729" xr:uid="{00000000-0005-0000-0000-000099600000}"/>
    <cellStyle name="Normal 2 2 5 10" xfId="24730" xr:uid="{00000000-0005-0000-0000-00009A600000}"/>
    <cellStyle name="Normal 2 2 5 10 10" xfId="24731" xr:uid="{00000000-0005-0000-0000-00009B600000}"/>
    <cellStyle name="Normal 2 2 5 10 11" xfId="24732" xr:uid="{00000000-0005-0000-0000-00009C600000}"/>
    <cellStyle name="Normal 2 2 5 10 12" xfId="24733" xr:uid="{00000000-0005-0000-0000-00009D600000}"/>
    <cellStyle name="Normal 2 2 5 10 13" xfId="24734" xr:uid="{00000000-0005-0000-0000-00009E600000}"/>
    <cellStyle name="Normal 2 2 5 10 14" xfId="24735" xr:uid="{00000000-0005-0000-0000-00009F600000}"/>
    <cellStyle name="Normal 2 2 5 10 2" xfId="24736" xr:uid="{00000000-0005-0000-0000-0000A0600000}"/>
    <cellStyle name="Normal 2 2 5 10 2 10" xfId="24737" xr:uid="{00000000-0005-0000-0000-0000A1600000}"/>
    <cellStyle name="Normal 2 2 5 10 2 2" xfId="24738" xr:uid="{00000000-0005-0000-0000-0000A2600000}"/>
    <cellStyle name="Normal 2 2 5 10 2 3" xfId="24739" xr:uid="{00000000-0005-0000-0000-0000A3600000}"/>
    <cellStyle name="Normal 2 2 5 10 2 4" xfId="24740" xr:uid="{00000000-0005-0000-0000-0000A4600000}"/>
    <cellStyle name="Normal 2 2 5 10 2 5" xfId="24741" xr:uid="{00000000-0005-0000-0000-0000A5600000}"/>
    <cellStyle name="Normal 2 2 5 10 2 6" xfId="24742" xr:uid="{00000000-0005-0000-0000-0000A6600000}"/>
    <cellStyle name="Normal 2 2 5 10 2 7" xfId="24743" xr:uid="{00000000-0005-0000-0000-0000A7600000}"/>
    <cellStyle name="Normal 2 2 5 10 2 8" xfId="24744" xr:uid="{00000000-0005-0000-0000-0000A8600000}"/>
    <cellStyle name="Normal 2 2 5 10 2 9" xfId="24745" xr:uid="{00000000-0005-0000-0000-0000A9600000}"/>
    <cellStyle name="Normal 2 2 5 10 3" xfId="24746" xr:uid="{00000000-0005-0000-0000-0000AA600000}"/>
    <cellStyle name="Normal 2 2 5 10 3 10" xfId="24747" xr:uid="{00000000-0005-0000-0000-0000AB600000}"/>
    <cellStyle name="Normal 2 2 5 10 3 2" xfId="24748" xr:uid="{00000000-0005-0000-0000-0000AC600000}"/>
    <cellStyle name="Normal 2 2 5 10 3 3" xfId="24749" xr:uid="{00000000-0005-0000-0000-0000AD600000}"/>
    <cellStyle name="Normal 2 2 5 10 3 4" xfId="24750" xr:uid="{00000000-0005-0000-0000-0000AE600000}"/>
    <cellStyle name="Normal 2 2 5 10 3 5" xfId="24751" xr:uid="{00000000-0005-0000-0000-0000AF600000}"/>
    <cellStyle name="Normal 2 2 5 10 3 6" xfId="24752" xr:uid="{00000000-0005-0000-0000-0000B0600000}"/>
    <cellStyle name="Normal 2 2 5 10 3 7" xfId="24753" xr:uid="{00000000-0005-0000-0000-0000B1600000}"/>
    <cellStyle name="Normal 2 2 5 10 3 8" xfId="24754" xr:uid="{00000000-0005-0000-0000-0000B2600000}"/>
    <cellStyle name="Normal 2 2 5 10 3 9" xfId="24755" xr:uid="{00000000-0005-0000-0000-0000B3600000}"/>
    <cellStyle name="Normal 2 2 5 10 4" xfId="24756" xr:uid="{00000000-0005-0000-0000-0000B4600000}"/>
    <cellStyle name="Normal 2 2 5 10 4 10" xfId="24757" xr:uid="{00000000-0005-0000-0000-0000B5600000}"/>
    <cellStyle name="Normal 2 2 5 10 4 2" xfId="24758" xr:uid="{00000000-0005-0000-0000-0000B6600000}"/>
    <cellStyle name="Normal 2 2 5 10 4 3" xfId="24759" xr:uid="{00000000-0005-0000-0000-0000B7600000}"/>
    <cellStyle name="Normal 2 2 5 10 4 4" xfId="24760" xr:uid="{00000000-0005-0000-0000-0000B8600000}"/>
    <cellStyle name="Normal 2 2 5 10 4 5" xfId="24761" xr:uid="{00000000-0005-0000-0000-0000B9600000}"/>
    <cellStyle name="Normal 2 2 5 10 4 6" xfId="24762" xr:uid="{00000000-0005-0000-0000-0000BA600000}"/>
    <cellStyle name="Normal 2 2 5 10 4 7" xfId="24763" xr:uid="{00000000-0005-0000-0000-0000BB600000}"/>
    <cellStyle name="Normal 2 2 5 10 4 8" xfId="24764" xr:uid="{00000000-0005-0000-0000-0000BC600000}"/>
    <cellStyle name="Normal 2 2 5 10 4 9" xfId="24765" xr:uid="{00000000-0005-0000-0000-0000BD600000}"/>
    <cellStyle name="Normal 2 2 5 10 5" xfId="24766" xr:uid="{00000000-0005-0000-0000-0000BE600000}"/>
    <cellStyle name="Normal 2 2 5 10 5 10" xfId="24767" xr:uid="{00000000-0005-0000-0000-0000BF600000}"/>
    <cellStyle name="Normal 2 2 5 10 5 2" xfId="24768" xr:uid="{00000000-0005-0000-0000-0000C0600000}"/>
    <cellStyle name="Normal 2 2 5 10 5 3" xfId="24769" xr:uid="{00000000-0005-0000-0000-0000C1600000}"/>
    <cellStyle name="Normal 2 2 5 10 5 4" xfId="24770" xr:uid="{00000000-0005-0000-0000-0000C2600000}"/>
    <cellStyle name="Normal 2 2 5 10 5 5" xfId="24771" xr:uid="{00000000-0005-0000-0000-0000C3600000}"/>
    <cellStyle name="Normal 2 2 5 10 5 6" xfId="24772" xr:uid="{00000000-0005-0000-0000-0000C4600000}"/>
    <cellStyle name="Normal 2 2 5 10 5 7" xfId="24773" xr:uid="{00000000-0005-0000-0000-0000C5600000}"/>
    <cellStyle name="Normal 2 2 5 10 5 8" xfId="24774" xr:uid="{00000000-0005-0000-0000-0000C6600000}"/>
    <cellStyle name="Normal 2 2 5 10 5 9" xfId="24775" xr:uid="{00000000-0005-0000-0000-0000C7600000}"/>
    <cellStyle name="Normal 2 2 5 10 6" xfId="24776" xr:uid="{00000000-0005-0000-0000-0000C8600000}"/>
    <cellStyle name="Normal 2 2 5 10 7" xfId="24777" xr:uid="{00000000-0005-0000-0000-0000C9600000}"/>
    <cellStyle name="Normal 2 2 5 10 8" xfId="24778" xr:uid="{00000000-0005-0000-0000-0000CA600000}"/>
    <cellStyle name="Normal 2 2 5 10 9" xfId="24779" xr:uid="{00000000-0005-0000-0000-0000CB600000}"/>
    <cellStyle name="Normal 2 2 5 11" xfId="24780" xr:uid="{00000000-0005-0000-0000-0000CC600000}"/>
    <cellStyle name="Normal 2 2 5 11 10" xfId="24781" xr:uid="{00000000-0005-0000-0000-0000CD600000}"/>
    <cellStyle name="Normal 2 2 5 11 11" xfId="24782" xr:uid="{00000000-0005-0000-0000-0000CE600000}"/>
    <cellStyle name="Normal 2 2 5 11 12" xfId="24783" xr:uid="{00000000-0005-0000-0000-0000CF600000}"/>
    <cellStyle name="Normal 2 2 5 11 13" xfId="24784" xr:uid="{00000000-0005-0000-0000-0000D0600000}"/>
    <cellStyle name="Normal 2 2 5 11 14" xfId="24785" xr:uid="{00000000-0005-0000-0000-0000D1600000}"/>
    <cellStyle name="Normal 2 2 5 11 2" xfId="24786" xr:uid="{00000000-0005-0000-0000-0000D2600000}"/>
    <cellStyle name="Normal 2 2 5 11 2 10" xfId="24787" xr:uid="{00000000-0005-0000-0000-0000D3600000}"/>
    <cellStyle name="Normal 2 2 5 11 2 2" xfId="24788" xr:uid="{00000000-0005-0000-0000-0000D4600000}"/>
    <cellStyle name="Normal 2 2 5 11 2 3" xfId="24789" xr:uid="{00000000-0005-0000-0000-0000D5600000}"/>
    <cellStyle name="Normal 2 2 5 11 2 4" xfId="24790" xr:uid="{00000000-0005-0000-0000-0000D6600000}"/>
    <cellStyle name="Normal 2 2 5 11 2 5" xfId="24791" xr:uid="{00000000-0005-0000-0000-0000D7600000}"/>
    <cellStyle name="Normal 2 2 5 11 2 6" xfId="24792" xr:uid="{00000000-0005-0000-0000-0000D8600000}"/>
    <cellStyle name="Normal 2 2 5 11 2 7" xfId="24793" xr:uid="{00000000-0005-0000-0000-0000D9600000}"/>
    <cellStyle name="Normal 2 2 5 11 2 8" xfId="24794" xr:uid="{00000000-0005-0000-0000-0000DA600000}"/>
    <cellStyle name="Normal 2 2 5 11 2 9" xfId="24795" xr:uid="{00000000-0005-0000-0000-0000DB600000}"/>
    <cellStyle name="Normal 2 2 5 11 3" xfId="24796" xr:uid="{00000000-0005-0000-0000-0000DC600000}"/>
    <cellStyle name="Normal 2 2 5 11 3 10" xfId="24797" xr:uid="{00000000-0005-0000-0000-0000DD600000}"/>
    <cellStyle name="Normal 2 2 5 11 3 2" xfId="24798" xr:uid="{00000000-0005-0000-0000-0000DE600000}"/>
    <cellStyle name="Normal 2 2 5 11 3 3" xfId="24799" xr:uid="{00000000-0005-0000-0000-0000DF600000}"/>
    <cellStyle name="Normal 2 2 5 11 3 4" xfId="24800" xr:uid="{00000000-0005-0000-0000-0000E0600000}"/>
    <cellStyle name="Normal 2 2 5 11 3 5" xfId="24801" xr:uid="{00000000-0005-0000-0000-0000E1600000}"/>
    <cellStyle name="Normal 2 2 5 11 3 6" xfId="24802" xr:uid="{00000000-0005-0000-0000-0000E2600000}"/>
    <cellStyle name="Normal 2 2 5 11 3 7" xfId="24803" xr:uid="{00000000-0005-0000-0000-0000E3600000}"/>
    <cellStyle name="Normal 2 2 5 11 3 8" xfId="24804" xr:uid="{00000000-0005-0000-0000-0000E4600000}"/>
    <cellStyle name="Normal 2 2 5 11 3 9" xfId="24805" xr:uid="{00000000-0005-0000-0000-0000E5600000}"/>
    <cellStyle name="Normal 2 2 5 11 4" xfId="24806" xr:uid="{00000000-0005-0000-0000-0000E6600000}"/>
    <cellStyle name="Normal 2 2 5 11 4 10" xfId="24807" xr:uid="{00000000-0005-0000-0000-0000E7600000}"/>
    <cellStyle name="Normal 2 2 5 11 4 2" xfId="24808" xr:uid="{00000000-0005-0000-0000-0000E8600000}"/>
    <cellStyle name="Normal 2 2 5 11 4 3" xfId="24809" xr:uid="{00000000-0005-0000-0000-0000E9600000}"/>
    <cellStyle name="Normal 2 2 5 11 4 4" xfId="24810" xr:uid="{00000000-0005-0000-0000-0000EA600000}"/>
    <cellStyle name="Normal 2 2 5 11 4 5" xfId="24811" xr:uid="{00000000-0005-0000-0000-0000EB600000}"/>
    <cellStyle name="Normal 2 2 5 11 4 6" xfId="24812" xr:uid="{00000000-0005-0000-0000-0000EC600000}"/>
    <cellStyle name="Normal 2 2 5 11 4 7" xfId="24813" xr:uid="{00000000-0005-0000-0000-0000ED600000}"/>
    <cellStyle name="Normal 2 2 5 11 4 8" xfId="24814" xr:uid="{00000000-0005-0000-0000-0000EE600000}"/>
    <cellStyle name="Normal 2 2 5 11 4 9" xfId="24815" xr:uid="{00000000-0005-0000-0000-0000EF600000}"/>
    <cellStyle name="Normal 2 2 5 11 5" xfId="24816" xr:uid="{00000000-0005-0000-0000-0000F0600000}"/>
    <cellStyle name="Normal 2 2 5 11 5 10" xfId="24817" xr:uid="{00000000-0005-0000-0000-0000F1600000}"/>
    <cellStyle name="Normal 2 2 5 11 5 2" xfId="24818" xr:uid="{00000000-0005-0000-0000-0000F2600000}"/>
    <cellStyle name="Normal 2 2 5 11 5 3" xfId="24819" xr:uid="{00000000-0005-0000-0000-0000F3600000}"/>
    <cellStyle name="Normal 2 2 5 11 5 4" xfId="24820" xr:uid="{00000000-0005-0000-0000-0000F4600000}"/>
    <cellStyle name="Normal 2 2 5 11 5 5" xfId="24821" xr:uid="{00000000-0005-0000-0000-0000F5600000}"/>
    <cellStyle name="Normal 2 2 5 11 5 6" xfId="24822" xr:uid="{00000000-0005-0000-0000-0000F6600000}"/>
    <cellStyle name="Normal 2 2 5 11 5 7" xfId="24823" xr:uid="{00000000-0005-0000-0000-0000F7600000}"/>
    <cellStyle name="Normal 2 2 5 11 5 8" xfId="24824" xr:uid="{00000000-0005-0000-0000-0000F8600000}"/>
    <cellStyle name="Normal 2 2 5 11 5 9" xfId="24825" xr:uid="{00000000-0005-0000-0000-0000F9600000}"/>
    <cellStyle name="Normal 2 2 5 11 6" xfId="24826" xr:uid="{00000000-0005-0000-0000-0000FA600000}"/>
    <cellStyle name="Normal 2 2 5 11 7" xfId="24827" xr:uid="{00000000-0005-0000-0000-0000FB600000}"/>
    <cellStyle name="Normal 2 2 5 11 8" xfId="24828" xr:uid="{00000000-0005-0000-0000-0000FC600000}"/>
    <cellStyle name="Normal 2 2 5 11 9" xfId="24829" xr:uid="{00000000-0005-0000-0000-0000FD600000}"/>
    <cellStyle name="Normal 2 2 5 12" xfId="24830" xr:uid="{00000000-0005-0000-0000-0000FE600000}"/>
    <cellStyle name="Normal 2 2 5 12 10" xfId="24831" xr:uid="{00000000-0005-0000-0000-0000FF600000}"/>
    <cellStyle name="Normal 2 2 5 12 11" xfId="24832" xr:uid="{00000000-0005-0000-0000-000000610000}"/>
    <cellStyle name="Normal 2 2 5 12 12" xfId="24833" xr:uid="{00000000-0005-0000-0000-000001610000}"/>
    <cellStyle name="Normal 2 2 5 12 13" xfId="24834" xr:uid="{00000000-0005-0000-0000-000002610000}"/>
    <cellStyle name="Normal 2 2 5 12 14" xfId="24835" xr:uid="{00000000-0005-0000-0000-000003610000}"/>
    <cellStyle name="Normal 2 2 5 12 2" xfId="24836" xr:uid="{00000000-0005-0000-0000-000004610000}"/>
    <cellStyle name="Normal 2 2 5 12 2 10" xfId="24837" xr:uid="{00000000-0005-0000-0000-000005610000}"/>
    <cellStyle name="Normal 2 2 5 12 2 2" xfId="24838" xr:uid="{00000000-0005-0000-0000-000006610000}"/>
    <cellStyle name="Normal 2 2 5 12 2 3" xfId="24839" xr:uid="{00000000-0005-0000-0000-000007610000}"/>
    <cellStyle name="Normal 2 2 5 12 2 4" xfId="24840" xr:uid="{00000000-0005-0000-0000-000008610000}"/>
    <cellStyle name="Normal 2 2 5 12 2 5" xfId="24841" xr:uid="{00000000-0005-0000-0000-000009610000}"/>
    <cellStyle name="Normal 2 2 5 12 2 6" xfId="24842" xr:uid="{00000000-0005-0000-0000-00000A610000}"/>
    <cellStyle name="Normal 2 2 5 12 2 7" xfId="24843" xr:uid="{00000000-0005-0000-0000-00000B610000}"/>
    <cellStyle name="Normal 2 2 5 12 2 8" xfId="24844" xr:uid="{00000000-0005-0000-0000-00000C610000}"/>
    <cellStyle name="Normal 2 2 5 12 2 9" xfId="24845" xr:uid="{00000000-0005-0000-0000-00000D610000}"/>
    <cellStyle name="Normal 2 2 5 12 3" xfId="24846" xr:uid="{00000000-0005-0000-0000-00000E610000}"/>
    <cellStyle name="Normal 2 2 5 12 3 10" xfId="24847" xr:uid="{00000000-0005-0000-0000-00000F610000}"/>
    <cellStyle name="Normal 2 2 5 12 3 2" xfId="24848" xr:uid="{00000000-0005-0000-0000-000010610000}"/>
    <cellStyle name="Normal 2 2 5 12 3 3" xfId="24849" xr:uid="{00000000-0005-0000-0000-000011610000}"/>
    <cellStyle name="Normal 2 2 5 12 3 4" xfId="24850" xr:uid="{00000000-0005-0000-0000-000012610000}"/>
    <cellStyle name="Normal 2 2 5 12 3 5" xfId="24851" xr:uid="{00000000-0005-0000-0000-000013610000}"/>
    <cellStyle name="Normal 2 2 5 12 3 6" xfId="24852" xr:uid="{00000000-0005-0000-0000-000014610000}"/>
    <cellStyle name="Normal 2 2 5 12 3 7" xfId="24853" xr:uid="{00000000-0005-0000-0000-000015610000}"/>
    <cellStyle name="Normal 2 2 5 12 3 8" xfId="24854" xr:uid="{00000000-0005-0000-0000-000016610000}"/>
    <cellStyle name="Normal 2 2 5 12 3 9" xfId="24855" xr:uid="{00000000-0005-0000-0000-000017610000}"/>
    <cellStyle name="Normal 2 2 5 12 4" xfId="24856" xr:uid="{00000000-0005-0000-0000-000018610000}"/>
    <cellStyle name="Normal 2 2 5 12 4 10" xfId="24857" xr:uid="{00000000-0005-0000-0000-000019610000}"/>
    <cellStyle name="Normal 2 2 5 12 4 2" xfId="24858" xr:uid="{00000000-0005-0000-0000-00001A610000}"/>
    <cellStyle name="Normal 2 2 5 12 4 3" xfId="24859" xr:uid="{00000000-0005-0000-0000-00001B610000}"/>
    <cellStyle name="Normal 2 2 5 12 4 4" xfId="24860" xr:uid="{00000000-0005-0000-0000-00001C610000}"/>
    <cellStyle name="Normal 2 2 5 12 4 5" xfId="24861" xr:uid="{00000000-0005-0000-0000-00001D610000}"/>
    <cellStyle name="Normal 2 2 5 12 4 6" xfId="24862" xr:uid="{00000000-0005-0000-0000-00001E610000}"/>
    <cellStyle name="Normal 2 2 5 12 4 7" xfId="24863" xr:uid="{00000000-0005-0000-0000-00001F610000}"/>
    <cellStyle name="Normal 2 2 5 12 4 8" xfId="24864" xr:uid="{00000000-0005-0000-0000-000020610000}"/>
    <cellStyle name="Normal 2 2 5 12 4 9" xfId="24865" xr:uid="{00000000-0005-0000-0000-000021610000}"/>
    <cellStyle name="Normal 2 2 5 12 5" xfId="24866" xr:uid="{00000000-0005-0000-0000-000022610000}"/>
    <cellStyle name="Normal 2 2 5 12 5 10" xfId="24867" xr:uid="{00000000-0005-0000-0000-000023610000}"/>
    <cellStyle name="Normal 2 2 5 12 5 2" xfId="24868" xr:uid="{00000000-0005-0000-0000-000024610000}"/>
    <cellStyle name="Normal 2 2 5 12 5 3" xfId="24869" xr:uid="{00000000-0005-0000-0000-000025610000}"/>
    <cellStyle name="Normal 2 2 5 12 5 4" xfId="24870" xr:uid="{00000000-0005-0000-0000-000026610000}"/>
    <cellStyle name="Normal 2 2 5 12 5 5" xfId="24871" xr:uid="{00000000-0005-0000-0000-000027610000}"/>
    <cellStyle name="Normal 2 2 5 12 5 6" xfId="24872" xr:uid="{00000000-0005-0000-0000-000028610000}"/>
    <cellStyle name="Normal 2 2 5 12 5 7" xfId="24873" xr:uid="{00000000-0005-0000-0000-000029610000}"/>
    <cellStyle name="Normal 2 2 5 12 5 8" xfId="24874" xr:uid="{00000000-0005-0000-0000-00002A610000}"/>
    <cellStyle name="Normal 2 2 5 12 5 9" xfId="24875" xr:uid="{00000000-0005-0000-0000-00002B610000}"/>
    <cellStyle name="Normal 2 2 5 12 6" xfId="24876" xr:uid="{00000000-0005-0000-0000-00002C610000}"/>
    <cellStyle name="Normal 2 2 5 12 7" xfId="24877" xr:uid="{00000000-0005-0000-0000-00002D610000}"/>
    <cellStyle name="Normal 2 2 5 12 8" xfId="24878" xr:uid="{00000000-0005-0000-0000-00002E610000}"/>
    <cellStyle name="Normal 2 2 5 12 9" xfId="24879" xr:uid="{00000000-0005-0000-0000-00002F610000}"/>
    <cellStyle name="Normal 2 2 5 13" xfId="24880" xr:uid="{00000000-0005-0000-0000-000030610000}"/>
    <cellStyle name="Normal 2 2 5 13 10" xfId="24881" xr:uid="{00000000-0005-0000-0000-000031610000}"/>
    <cellStyle name="Normal 2 2 5 13 11" xfId="24882" xr:uid="{00000000-0005-0000-0000-000032610000}"/>
    <cellStyle name="Normal 2 2 5 13 12" xfId="24883" xr:uid="{00000000-0005-0000-0000-000033610000}"/>
    <cellStyle name="Normal 2 2 5 13 13" xfId="24884" xr:uid="{00000000-0005-0000-0000-000034610000}"/>
    <cellStyle name="Normal 2 2 5 13 14" xfId="24885" xr:uid="{00000000-0005-0000-0000-000035610000}"/>
    <cellStyle name="Normal 2 2 5 13 2" xfId="24886" xr:uid="{00000000-0005-0000-0000-000036610000}"/>
    <cellStyle name="Normal 2 2 5 13 2 10" xfId="24887" xr:uid="{00000000-0005-0000-0000-000037610000}"/>
    <cellStyle name="Normal 2 2 5 13 2 2" xfId="24888" xr:uid="{00000000-0005-0000-0000-000038610000}"/>
    <cellStyle name="Normal 2 2 5 13 2 3" xfId="24889" xr:uid="{00000000-0005-0000-0000-000039610000}"/>
    <cellStyle name="Normal 2 2 5 13 2 4" xfId="24890" xr:uid="{00000000-0005-0000-0000-00003A610000}"/>
    <cellStyle name="Normal 2 2 5 13 2 5" xfId="24891" xr:uid="{00000000-0005-0000-0000-00003B610000}"/>
    <cellStyle name="Normal 2 2 5 13 2 6" xfId="24892" xr:uid="{00000000-0005-0000-0000-00003C610000}"/>
    <cellStyle name="Normal 2 2 5 13 2 7" xfId="24893" xr:uid="{00000000-0005-0000-0000-00003D610000}"/>
    <cellStyle name="Normal 2 2 5 13 2 8" xfId="24894" xr:uid="{00000000-0005-0000-0000-00003E610000}"/>
    <cellStyle name="Normal 2 2 5 13 2 9" xfId="24895" xr:uid="{00000000-0005-0000-0000-00003F610000}"/>
    <cellStyle name="Normal 2 2 5 13 3" xfId="24896" xr:uid="{00000000-0005-0000-0000-000040610000}"/>
    <cellStyle name="Normal 2 2 5 13 3 10" xfId="24897" xr:uid="{00000000-0005-0000-0000-000041610000}"/>
    <cellStyle name="Normal 2 2 5 13 3 2" xfId="24898" xr:uid="{00000000-0005-0000-0000-000042610000}"/>
    <cellStyle name="Normal 2 2 5 13 3 3" xfId="24899" xr:uid="{00000000-0005-0000-0000-000043610000}"/>
    <cellStyle name="Normal 2 2 5 13 3 4" xfId="24900" xr:uid="{00000000-0005-0000-0000-000044610000}"/>
    <cellStyle name="Normal 2 2 5 13 3 5" xfId="24901" xr:uid="{00000000-0005-0000-0000-000045610000}"/>
    <cellStyle name="Normal 2 2 5 13 3 6" xfId="24902" xr:uid="{00000000-0005-0000-0000-000046610000}"/>
    <cellStyle name="Normal 2 2 5 13 3 7" xfId="24903" xr:uid="{00000000-0005-0000-0000-000047610000}"/>
    <cellStyle name="Normal 2 2 5 13 3 8" xfId="24904" xr:uid="{00000000-0005-0000-0000-000048610000}"/>
    <cellStyle name="Normal 2 2 5 13 3 9" xfId="24905" xr:uid="{00000000-0005-0000-0000-000049610000}"/>
    <cellStyle name="Normal 2 2 5 13 4" xfId="24906" xr:uid="{00000000-0005-0000-0000-00004A610000}"/>
    <cellStyle name="Normal 2 2 5 13 4 10" xfId="24907" xr:uid="{00000000-0005-0000-0000-00004B610000}"/>
    <cellStyle name="Normal 2 2 5 13 4 2" xfId="24908" xr:uid="{00000000-0005-0000-0000-00004C610000}"/>
    <cellStyle name="Normal 2 2 5 13 4 3" xfId="24909" xr:uid="{00000000-0005-0000-0000-00004D610000}"/>
    <cellStyle name="Normal 2 2 5 13 4 4" xfId="24910" xr:uid="{00000000-0005-0000-0000-00004E610000}"/>
    <cellStyle name="Normal 2 2 5 13 4 5" xfId="24911" xr:uid="{00000000-0005-0000-0000-00004F610000}"/>
    <cellStyle name="Normal 2 2 5 13 4 6" xfId="24912" xr:uid="{00000000-0005-0000-0000-000050610000}"/>
    <cellStyle name="Normal 2 2 5 13 4 7" xfId="24913" xr:uid="{00000000-0005-0000-0000-000051610000}"/>
    <cellStyle name="Normal 2 2 5 13 4 8" xfId="24914" xr:uid="{00000000-0005-0000-0000-000052610000}"/>
    <cellStyle name="Normal 2 2 5 13 4 9" xfId="24915" xr:uid="{00000000-0005-0000-0000-000053610000}"/>
    <cellStyle name="Normal 2 2 5 13 5" xfId="24916" xr:uid="{00000000-0005-0000-0000-000054610000}"/>
    <cellStyle name="Normal 2 2 5 13 5 10" xfId="24917" xr:uid="{00000000-0005-0000-0000-000055610000}"/>
    <cellStyle name="Normal 2 2 5 13 5 2" xfId="24918" xr:uid="{00000000-0005-0000-0000-000056610000}"/>
    <cellStyle name="Normal 2 2 5 13 5 3" xfId="24919" xr:uid="{00000000-0005-0000-0000-000057610000}"/>
    <cellStyle name="Normal 2 2 5 13 5 4" xfId="24920" xr:uid="{00000000-0005-0000-0000-000058610000}"/>
    <cellStyle name="Normal 2 2 5 13 5 5" xfId="24921" xr:uid="{00000000-0005-0000-0000-000059610000}"/>
    <cellStyle name="Normal 2 2 5 13 5 6" xfId="24922" xr:uid="{00000000-0005-0000-0000-00005A610000}"/>
    <cellStyle name="Normal 2 2 5 13 5 7" xfId="24923" xr:uid="{00000000-0005-0000-0000-00005B610000}"/>
    <cellStyle name="Normal 2 2 5 13 5 8" xfId="24924" xr:uid="{00000000-0005-0000-0000-00005C610000}"/>
    <cellStyle name="Normal 2 2 5 13 5 9" xfId="24925" xr:uid="{00000000-0005-0000-0000-00005D610000}"/>
    <cellStyle name="Normal 2 2 5 13 6" xfId="24926" xr:uid="{00000000-0005-0000-0000-00005E610000}"/>
    <cellStyle name="Normal 2 2 5 13 7" xfId="24927" xr:uid="{00000000-0005-0000-0000-00005F610000}"/>
    <cellStyle name="Normal 2 2 5 13 8" xfId="24928" xr:uid="{00000000-0005-0000-0000-000060610000}"/>
    <cellStyle name="Normal 2 2 5 13 9" xfId="24929" xr:uid="{00000000-0005-0000-0000-000061610000}"/>
    <cellStyle name="Normal 2 2 5 14" xfId="24930" xr:uid="{00000000-0005-0000-0000-000062610000}"/>
    <cellStyle name="Normal 2 2 5 14 10" xfId="24931" xr:uid="{00000000-0005-0000-0000-000063610000}"/>
    <cellStyle name="Normal 2 2 5 14 11" xfId="24932" xr:uid="{00000000-0005-0000-0000-000064610000}"/>
    <cellStyle name="Normal 2 2 5 14 12" xfId="24933" xr:uid="{00000000-0005-0000-0000-000065610000}"/>
    <cellStyle name="Normal 2 2 5 14 13" xfId="24934" xr:uid="{00000000-0005-0000-0000-000066610000}"/>
    <cellStyle name="Normal 2 2 5 14 14" xfId="24935" xr:uid="{00000000-0005-0000-0000-000067610000}"/>
    <cellStyle name="Normal 2 2 5 14 2" xfId="24936" xr:uid="{00000000-0005-0000-0000-000068610000}"/>
    <cellStyle name="Normal 2 2 5 14 2 10" xfId="24937" xr:uid="{00000000-0005-0000-0000-000069610000}"/>
    <cellStyle name="Normal 2 2 5 14 2 2" xfId="24938" xr:uid="{00000000-0005-0000-0000-00006A610000}"/>
    <cellStyle name="Normal 2 2 5 14 2 3" xfId="24939" xr:uid="{00000000-0005-0000-0000-00006B610000}"/>
    <cellStyle name="Normal 2 2 5 14 2 4" xfId="24940" xr:uid="{00000000-0005-0000-0000-00006C610000}"/>
    <cellStyle name="Normal 2 2 5 14 2 5" xfId="24941" xr:uid="{00000000-0005-0000-0000-00006D610000}"/>
    <cellStyle name="Normal 2 2 5 14 2 6" xfId="24942" xr:uid="{00000000-0005-0000-0000-00006E610000}"/>
    <cellStyle name="Normal 2 2 5 14 2 7" xfId="24943" xr:uid="{00000000-0005-0000-0000-00006F610000}"/>
    <cellStyle name="Normal 2 2 5 14 2 8" xfId="24944" xr:uid="{00000000-0005-0000-0000-000070610000}"/>
    <cellStyle name="Normal 2 2 5 14 2 9" xfId="24945" xr:uid="{00000000-0005-0000-0000-000071610000}"/>
    <cellStyle name="Normal 2 2 5 14 3" xfId="24946" xr:uid="{00000000-0005-0000-0000-000072610000}"/>
    <cellStyle name="Normal 2 2 5 14 3 10" xfId="24947" xr:uid="{00000000-0005-0000-0000-000073610000}"/>
    <cellStyle name="Normal 2 2 5 14 3 2" xfId="24948" xr:uid="{00000000-0005-0000-0000-000074610000}"/>
    <cellStyle name="Normal 2 2 5 14 3 3" xfId="24949" xr:uid="{00000000-0005-0000-0000-000075610000}"/>
    <cellStyle name="Normal 2 2 5 14 3 4" xfId="24950" xr:uid="{00000000-0005-0000-0000-000076610000}"/>
    <cellStyle name="Normal 2 2 5 14 3 5" xfId="24951" xr:uid="{00000000-0005-0000-0000-000077610000}"/>
    <cellStyle name="Normal 2 2 5 14 3 6" xfId="24952" xr:uid="{00000000-0005-0000-0000-000078610000}"/>
    <cellStyle name="Normal 2 2 5 14 3 7" xfId="24953" xr:uid="{00000000-0005-0000-0000-000079610000}"/>
    <cellStyle name="Normal 2 2 5 14 3 8" xfId="24954" xr:uid="{00000000-0005-0000-0000-00007A610000}"/>
    <cellStyle name="Normal 2 2 5 14 3 9" xfId="24955" xr:uid="{00000000-0005-0000-0000-00007B610000}"/>
    <cellStyle name="Normal 2 2 5 14 4" xfId="24956" xr:uid="{00000000-0005-0000-0000-00007C610000}"/>
    <cellStyle name="Normal 2 2 5 14 4 10" xfId="24957" xr:uid="{00000000-0005-0000-0000-00007D610000}"/>
    <cellStyle name="Normal 2 2 5 14 4 2" xfId="24958" xr:uid="{00000000-0005-0000-0000-00007E610000}"/>
    <cellStyle name="Normal 2 2 5 14 4 3" xfId="24959" xr:uid="{00000000-0005-0000-0000-00007F610000}"/>
    <cellStyle name="Normal 2 2 5 14 4 4" xfId="24960" xr:uid="{00000000-0005-0000-0000-000080610000}"/>
    <cellStyle name="Normal 2 2 5 14 4 5" xfId="24961" xr:uid="{00000000-0005-0000-0000-000081610000}"/>
    <cellStyle name="Normal 2 2 5 14 4 6" xfId="24962" xr:uid="{00000000-0005-0000-0000-000082610000}"/>
    <cellStyle name="Normal 2 2 5 14 4 7" xfId="24963" xr:uid="{00000000-0005-0000-0000-000083610000}"/>
    <cellStyle name="Normal 2 2 5 14 4 8" xfId="24964" xr:uid="{00000000-0005-0000-0000-000084610000}"/>
    <cellStyle name="Normal 2 2 5 14 4 9" xfId="24965" xr:uid="{00000000-0005-0000-0000-000085610000}"/>
    <cellStyle name="Normal 2 2 5 14 5" xfId="24966" xr:uid="{00000000-0005-0000-0000-000086610000}"/>
    <cellStyle name="Normal 2 2 5 14 5 10" xfId="24967" xr:uid="{00000000-0005-0000-0000-000087610000}"/>
    <cellStyle name="Normal 2 2 5 14 5 2" xfId="24968" xr:uid="{00000000-0005-0000-0000-000088610000}"/>
    <cellStyle name="Normal 2 2 5 14 5 3" xfId="24969" xr:uid="{00000000-0005-0000-0000-000089610000}"/>
    <cellStyle name="Normal 2 2 5 14 5 4" xfId="24970" xr:uid="{00000000-0005-0000-0000-00008A610000}"/>
    <cellStyle name="Normal 2 2 5 14 5 5" xfId="24971" xr:uid="{00000000-0005-0000-0000-00008B610000}"/>
    <cellStyle name="Normal 2 2 5 14 5 6" xfId="24972" xr:uid="{00000000-0005-0000-0000-00008C610000}"/>
    <cellStyle name="Normal 2 2 5 14 5 7" xfId="24973" xr:uid="{00000000-0005-0000-0000-00008D610000}"/>
    <cellStyle name="Normal 2 2 5 14 5 8" xfId="24974" xr:uid="{00000000-0005-0000-0000-00008E610000}"/>
    <cellStyle name="Normal 2 2 5 14 5 9" xfId="24975" xr:uid="{00000000-0005-0000-0000-00008F610000}"/>
    <cellStyle name="Normal 2 2 5 14 6" xfId="24976" xr:uid="{00000000-0005-0000-0000-000090610000}"/>
    <cellStyle name="Normal 2 2 5 14 7" xfId="24977" xr:uid="{00000000-0005-0000-0000-000091610000}"/>
    <cellStyle name="Normal 2 2 5 14 8" xfId="24978" xr:uid="{00000000-0005-0000-0000-000092610000}"/>
    <cellStyle name="Normal 2 2 5 14 9" xfId="24979" xr:uid="{00000000-0005-0000-0000-000093610000}"/>
    <cellStyle name="Normal 2 2 5 15" xfId="24980" xr:uid="{00000000-0005-0000-0000-000094610000}"/>
    <cellStyle name="Normal 2 2 5 15 10" xfId="24981" xr:uid="{00000000-0005-0000-0000-000095610000}"/>
    <cellStyle name="Normal 2 2 5 15 11" xfId="24982" xr:uid="{00000000-0005-0000-0000-000096610000}"/>
    <cellStyle name="Normal 2 2 5 15 12" xfId="24983" xr:uid="{00000000-0005-0000-0000-000097610000}"/>
    <cellStyle name="Normal 2 2 5 15 13" xfId="24984" xr:uid="{00000000-0005-0000-0000-000098610000}"/>
    <cellStyle name="Normal 2 2 5 15 14" xfId="24985" xr:uid="{00000000-0005-0000-0000-000099610000}"/>
    <cellStyle name="Normal 2 2 5 15 2" xfId="24986" xr:uid="{00000000-0005-0000-0000-00009A610000}"/>
    <cellStyle name="Normal 2 2 5 15 2 10" xfId="24987" xr:uid="{00000000-0005-0000-0000-00009B610000}"/>
    <cellStyle name="Normal 2 2 5 15 2 2" xfId="24988" xr:uid="{00000000-0005-0000-0000-00009C610000}"/>
    <cellStyle name="Normal 2 2 5 15 2 3" xfId="24989" xr:uid="{00000000-0005-0000-0000-00009D610000}"/>
    <cellStyle name="Normal 2 2 5 15 2 4" xfId="24990" xr:uid="{00000000-0005-0000-0000-00009E610000}"/>
    <cellStyle name="Normal 2 2 5 15 2 5" xfId="24991" xr:uid="{00000000-0005-0000-0000-00009F610000}"/>
    <cellStyle name="Normal 2 2 5 15 2 6" xfId="24992" xr:uid="{00000000-0005-0000-0000-0000A0610000}"/>
    <cellStyle name="Normal 2 2 5 15 2 7" xfId="24993" xr:uid="{00000000-0005-0000-0000-0000A1610000}"/>
    <cellStyle name="Normal 2 2 5 15 2 8" xfId="24994" xr:uid="{00000000-0005-0000-0000-0000A2610000}"/>
    <cellStyle name="Normal 2 2 5 15 2 9" xfId="24995" xr:uid="{00000000-0005-0000-0000-0000A3610000}"/>
    <cellStyle name="Normal 2 2 5 15 3" xfId="24996" xr:uid="{00000000-0005-0000-0000-0000A4610000}"/>
    <cellStyle name="Normal 2 2 5 15 3 10" xfId="24997" xr:uid="{00000000-0005-0000-0000-0000A5610000}"/>
    <cellStyle name="Normal 2 2 5 15 3 2" xfId="24998" xr:uid="{00000000-0005-0000-0000-0000A6610000}"/>
    <cellStyle name="Normal 2 2 5 15 3 3" xfId="24999" xr:uid="{00000000-0005-0000-0000-0000A7610000}"/>
    <cellStyle name="Normal 2 2 5 15 3 4" xfId="25000" xr:uid="{00000000-0005-0000-0000-0000A8610000}"/>
    <cellStyle name="Normal 2 2 5 15 3 5" xfId="25001" xr:uid="{00000000-0005-0000-0000-0000A9610000}"/>
    <cellStyle name="Normal 2 2 5 15 3 6" xfId="25002" xr:uid="{00000000-0005-0000-0000-0000AA610000}"/>
    <cellStyle name="Normal 2 2 5 15 3 7" xfId="25003" xr:uid="{00000000-0005-0000-0000-0000AB610000}"/>
    <cellStyle name="Normal 2 2 5 15 3 8" xfId="25004" xr:uid="{00000000-0005-0000-0000-0000AC610000}"/>
    <cellStyle name="Normal 2 2 5 15 3 9" xfId="25005" xr:uid="{00000000-0005-0000-0000-0000AD610000}"/>
    <cellStyle name="Normal 2 2 5 15 4" xfId="25006" xr:uid="{00000000-0005-0000-0000-0000AE610000}"/>
    <cellStyle name="Normal 2 2 5 15 4 10" xfId="25007" xr:uid="{00000000-0005-0000-0000-0000AF610000}"/>
    <cellStyle name="Normal 2 2 5 15 4 2" xfId="25008" xr:uid="{00000000-0005-0000-0000-0000B0610000}"/>
    <cellStyle name="Normal 2 2 5 15 4 3" xfId="25009" xr:uid="{00000000-0005-0000-0000-0000B1610000}"/>
    <cellStyle name="Normal 2 2 5 15 4 4" xfId="25010" xr:uid="{00000000-0005-0000-0000-0000B2610000}"/>
    <cellStyle name="Normal 2 2 5 15 4 5" xfId="25011" xr:uid="{00000000-0005-0000-0000-0000B3610000}"/>
    <cellStyle name="Normal 2 2 5 15 4 6" xfId="25012" xr:uid="{00000000-0005-0000-0000-0000B4610000}"/>
    <cellStyle name="Normal 2 2 5 15 4 7" xfId="25013" xr:uid="{00000000-0005-0000-0000-0000B5610000}"/>
    <cellStyle name="Normal 2 2 5 15 4 8" xfId="25014" xr:uid="{00000000-0005-0000-0000-0000B6610000}"/>
    <cellStyle name="Normal 2 2 5 15 4 9" xfId="25015" xr:uid="{00000000-0005-0000-0000-0000B7610000}"/>
    <cellStyle name="Normal 2 2 5 15 5" xfId="25016" xr:uid="{00000000-0005-0000-0000-0000B8610000}"/>
    <cellStyle name="Normal 2 2 5 15 5 10" xfId="25017" xr:uid="{00000000-0005-0000-0000-0000B9610000}"/>
    <cellStyle name="Normal 2 2 5 15 5 2" xfId="25018" xr:uid="{00000000-0005-0000-0000-0000BA610000}"/>
    <cellStyle name="Normal 2 2 5 15 5 3" xfId="25019" xr:uid="{00000000-0005-0000-0000-0000BB610000}"/>
    <cellStyle name="Normal 2 2 5 15 5 4" xfId="25020" xr:uid="{00000000-0005-0000-0000-0000BC610000}"/>
    <cellStyle name="Normal 2 2 5 15 5 5" xfId="25021" xr:uid="{00000000-0005-0000-0000-0000BD610000}"/>
    <cellStyle name="Normal 2 2 5 15 5 6" xfId="25022" xr:uid="{00000000-0005-0000-0000-0000BE610000}"/>
    <cellStyle name="Normal 2 2 5 15 5 7" xfId="25023" xr:uid="{00000000-0005-0000-0000-0000BF610000}"/>
    <cellStyle name="Normal 2 2 5 15 5 8" xfId="25024" xr:uid="{00000000-0005-0000-0000-0000C0610000}"/>
    <cellStyle name="Normal 2 2 5 15 5 9" xfId="25025" xr:uid="{00000000-0005-0000-0000-0000C1610000}"/>
    <cellStyle name="Normal 2 2 5 15 6" xfId="25026" xr:uid="{00000000-0005-0000-0000-0000C2610000}"/>
    <cellStyle name="Normal 2 2 5 15 7" xfId="25027" xr:uid="{00000000-0005-0000-0000-0000C3610000}"/>
    <cellStyle name="Normal 2 2 5 15 8" xfId="25028" xr:uid="{00000000-0005-0000-0000-0000C4610000}"/>
    <cellStyle name="Normal 2 2 5 15 9" xfId="25029" xr:uid="{00000000-0005-0000-0000-0000C5610000}"/>
    <cellStyle name="Normal 2 2 5 16" xfId="25030" xr:uid="{00000000-0005-0000-0000-0000C6610000}"/>
    <cellStyle name="Normal 2 2 5 16 10" xfId="25031" xr:uid="{00000000-0005-0000-0000-0000C7610000}"/>
    <cellStyle name="Normal 2 2 5 16 11" xfId="25032" xr:uid="{00000000-0005-0000-0000-0000C8610000}"/>
    <cellStyle name="Normal 2 2 5 16 12" xfId="25033" xr:uid="{00000000-0005-0000-0000-0000C9610000}"/>
    <cellStyle name="Normal 2 2 5 16 13" xfId="25034" xr:uid="{00000000-0005-0000-0000-0000CA610000}"/>
    <cellStyle name="Normal 2 2 5 16 14" xfId="25035" xr:uid="{00000000-0005-0000-0000-0000CB610000}"/>
    <cellStyle name="Normal 2 2 5 16 2" xfId="25036" xr:uid="{00000000-0005-0000-0000-0000CC610000}"/>
    <cellStyle name="Normal 2 2 5 16 2 10" xfId="25037" xr:uid="{00000000-0005-0000-0000-0000CD610000}"/>
    <cellStyle name="Normal 2 2 5 16 2 2" xfId="25038" xr:uid="{00000000-0005-0000-0000-0000CE610000}"/>
    <cellStyle name="Normal 2 2 5 16 2 3" xfId="25039" xr:uid="{00000000-0005-0000-0000-0000CF610000}"/>
    <cellStyle name="Normal 2 2 5 16 2 4" xfId="25040" xr:uid="{00000000-0005-0000-0000-0000D0610000}"/>
    <cellStyle name="Normal 2 2 5 16 2 5" xfId="25041" xr:uid="{00000000-0005-0000-0000-0000D1610000}"/>
    <cellStyle name="Normal 2 2 5 16 2 6" xfId="25042" xr:uid="{00000000-0005-0000-0000-0000D2610000}"/>
    <cellStyle name="Normal 2 2 5 16 2 7" xfId="25043" xr:uid="{00000000-0005-0000-0000-0000D3610000}"/>
    <cellStyle name="Normal 2 2 5 16 2 8" xfId="25044" xr:uid="{00000000-0005-0000-0000-0000D4610000}"/>
    <cellStyle name="Normal 2 2 5 16 2 9" xfId="25045" xr:uid="{00000000-0005-0000-0000-0000D5610000}"/>
    <cellStyle name="Normal 2 2 5 16 3" xfId="25046" xr:uid="{00000000-0005-0000-0000-0000D6610000}"/>
    <cellStyle name="Normal 2 2 5 16 3 10" xfId="25047" xr:uid="{00000000-0005-0000-0000-0000D7610000}"/>
    <cellStyle name="Normal 2 2 5 16 3 2" xfId="25048" xr:uid="{00000000-0005-0000-0000-0000D8610000}"/>
    <cellStyle name="Normal 2 2 5 16 3 3" xfId="25049" xr:uid="{00000000-0005-0000-0000-0000D9610000}"/>
    <cellStyle name="Normal 2 2 5 16 3 4" xfId="25050" xr:uid="{00000000-0005-0000-0000-0000DA610000}"/>
    <cellStyle name="Normal 2 2 5 16 3 5" xfId="25051" xr:uid="{00000000-0005-0000-0000-0000DB610000}"/>
    <cellStyle name="Normal 2 2 5 16 3 6" xfId="25052" xr:uid="{00000000-0005-0000-0000-0000DC610000}"/>
    <cellStyle name="Normal 2 2 5 16 3 7" xfId="25053" xr:uid="{00000000-0005-0000-0000-0000DD610000}"/>
    <cellStyle name="Normal 2 2 5 16 3 8" xfId="25054" xr:uid="{00000000-0005-0000-0000-0000DE610000}"/>
    <cellStyle name="Normal 2 2 5 16 3 9" xfId="25055" xr:uid="{00000000-0005-0000-0000-0000DF610000}"/>
    <cellStyle name="Normal 2 2 5 16 4" xfId="25056" xr:uid="{00000000-0005-0000-0000-0000E0610000}"/>
    <cellStyle name="Normal 2 2 5 16 4 10" xfId="25057" xr:uid="{00000000-0005-0000-0000-0000E1610000}"/>
    <cellStyle name="Normal 2 2 5 16 4 2" xfId="25058" xr:uid="{00000000-0005-0000-0000-0000E2610000}"/>
    <cellStyle name="Normal 2 2 5 16 4 3" xfId="25059" xr:uid="{00000000-0005-0000-0000-0000E3610000}"/>
    <cellStyle name="Normal 2 2 5 16 4 4" xfId="25060" xr:uid="{00000000-0005-0000-0000-0000E4610000}"/>
    <cellStyle name="Normal 2 2 5 16 4 5" xfId="25061" xr:uid="{00000000-0005-0000-0000-0000E5610000}"/>
    <cellStyle name="Normal 2 2 5 16 4 6" xfId="25062" xr:uid="{00000000-0005-0000-0000-0000E6610000}"/>
    <cellStyle name="Normal 2 2 5 16 4 7" xfId="25063" xr:uid="{00000000-0005-0000-0000-0000E7610000}"/>
    <cellStyle name="Normal 2 2 5 16 4 8" xfId="25064" xr:uid="{00000000-0005-0000-0000-0000E8610000}"/>
    <cellStyle name="Normal 2 2 5 16 4 9" xfId="25065" xr:uid="{00000000-0005-0000-0000-0000E9610000}"/>
    <cellStyle name="Normal 2 2 5 16 5" xfId="25066" xr:uid="{00000000-0005-0000-0000-0000EA610000}"/>
    <cellStyle name="Normal 2 2 5 16 5 10" xfId="25067" xr:uid="{00000000-0005-0000-0000-0000EB610000}"/>
    <cellStyle name="Normal 2 2 5 16 5 2" xfId="25068" xr:uid="{00000000-0005-0000-0000-0000EC610000}"/>
    <cellStyle name="Normal 2 2 5 16 5 3" xfId="25069" xr:uid="{00000000-0005-0000-0000-0000ED610000}"/>
    <cellStyle name="Normal 2 2 5 16 5 4" xfId="25070" xr:uid="{00000000-0005-0000-0000-0000EE610000}"/>
    <cellStyle name="Normal 2 2 5 16 5 5" xfId="25071" xr:uid="{00000000-0005-0000-0000-0000EF610000}"/>
    <cellStyle name="Normal 2 2 5 16 5 6" xfId="25072" xr:uid="{00000000-0005-0000-0000-0000F0610000}"/>
    <cellStyle name="Normal 2 2 5 16 5 7" xfId="25073" xr:uid="{00000000-0005-0000-0000-0000F1610000}"/>
    <cellStyle name="Normal 2 2 5 16 5 8" xfId="25074" xr:uid="{00000000-0005-0000-0000-0000F2610000}"/>
    <cellStyle name="Normal 2 2 5 16 5 9" xfId="25075" xr:uid="{00000000-0005-0000-0000-0000F3610000}"/>
    <cellStyle name="Normal 2 2 5 16 6" xfId="25076" xr:uid="{00000000-0005-0000-0000-0000F4610000}"/>
    <cellStyle name="Normal 2 2 5 16 7" xfId="25077" xr:uid="{00000000-0005-0000-0000-0000F5610000}"/>
    <cellStyle name="Normal 2 2 5 16 8" xfId="25078" xr:uid="{00000000-0005-0000-0000-0000F6610000}"/>
    <cellStyle name="Normal 2 2 5 16 9" xfId="25079" xr:uid="{00000000-0005-0000-0000-0000F7610000}"/>
    <cellStyle name="Normal 2 2 5 17" xfId="25080" xr:uid="{00000000-0005-0000-0000-0000F8610000}"/>
    <cellStyle name="Normal 2 2 5 17 10" xfId="25081" xr:uid="{00000000-0005-0000-0000-0000F9610000}"/>
    <cellStyle name="Normal 2 2 5 17 11" xfId="25082" xr:uid="{00000000-0005-0000-0000-0000FA610000}"/>
    <cellStyle name="Normal 2 2 5 17 12" xfId="25083" xr:uid="{00000000-0005-0000-0000-0000FB610000}"/>
    <cellStyle name="Normal 2 2 5 17 13" xfId="25084" xr:uid="{00000000-0005-0000-0000-0000FC610000}"/>
    <cellStyle name="Normal 2 2 5 17 14" xfId="25085" xr:uid="{00000000-0005-0000-0000-0000FD610000}"/>
    <cellStyle name="Normal 2 2 5 17 2" xfId="25086" xr:uid="{00000000-0005-0000-0000-0000FE610000}"/>
    <cellStyle name="Normal 2 2 5 17 2 10" xfId="25087" xr:uid="{00000000-0005-0000-0000-0000FF610000}"/>
    <cellStyle name="Normal 2 2 5 17 2 2" xfId="25088" xr:uid="{00000000-0005-0000-0000-000000620000}"/>
    <cellStyle name="Normal 2 2 5 17 2 3" xfId="25089" xr:uid="{00000000-0005-0000-0000-000001620000}"/>
    <cellStyle name="Normal 2 2 5 17 2 4" xfId="25090" xr:uid="{00000000-0005-0000-0000-000002620000}"/>
    <cellStyle name="Normal 2 2 5 17 2 5" xfId="25091" xr:uid="{00000000-0005-0000-0000-000003620000}"/>
    <cellStyle name="Normal 2 2 5 17 2 6" xfId="25092" xr:uid="{00000000-0005-0000-0000-000004620000}"/>
    <cellStyle name="Normal 2 2 5 17 2 7" xfId="25093" xr:uid="{00000000-0005-0000-0000-000005620000}"/>
    <cellStyle name="Normal 2 2 5 17 2 8" xfId="25094" xr:uid="{00000000-0005-0000-0000-000006620000}"/>
    <cellStyle name="Normal 2 2 5 17 2 9" xfId="25095" xr:uid="{00000000-0005-0000-0000-000007620000}"/>
    <cellStyle name="Normal 2 2 5 17 3" xfId="25096" xr:uid="{00000000-0005-0000-0000-000008620000}"/>
    <cellStyle name="Normal 2 2 5 17 3 10" xfId="25097" xr:uid="{00000000-0005-0000-0000-000009620000}"/>
    <cellStyle name="Normal 2 2 5 17 3 2" xfId="25098" xr:uid="{00000000-0005-0000-0000-00000A620000}"/>
    <cellStyle name="Normal 2 2 5 17 3 3" xfId="25099" xr:uid="{00000000-0005-0000-0000-00000B620000}"/>
    <cellStyle name="Normal 2 2 5 17 3 4" xfId="25100" xr:uid="{00000000-0005-0000-0000-00000C620000}"/>
    <cellStyle name="Normal 2 2 5 17 3 5" xfId="25101" xr:uid="{00000000-0005-0000-0000-00000D620000}"/>
    <cellStyle name="Normal 2 2 5 17 3 6" xfId="25102" xr:uid="{00000000-0005-0000-0000-00000E620000}"/>
    <cellStyle name="Normal 2 2 5 17 3 7" xfId="25103" xr:uid="{00000000-0005-0000-0000-00000F620000}"/>
    <cellStyle name="Normal 2 2 5 17 3 8" xfId="25104" xr:uid="{00000000-0005-0000-0000-000010620000}"/>
    <cellStyle name="Normal 2 2 5 17 3 9" xfId="25105" xr:uid="{00000000-0005-0000-0000-000011620000}"/>
    <cellStyle name="Normal 2 2 5 17 4" xfId="25106" xr:uid="{00000000-0005-0000-0000-000012620000}"/>
    <cellStyle name="Normal 2 2 5 17 4 10" xfId="25107" xr:uid="{00000000-0005-0000-0000-000013620000}"/>
    <cellStyle name="Normal 2 2 5 17 4 2" xfId="25108" xr:uid="{00000000-0005-0000-0000-000014620000}"/>
    <cellStyle name="Normal 2 2 5 17 4 3" xfId="25109" xr:uid="{00000000-0005-0000-0000-000015620000}"/>
    <cellStyle name="Normal 2 2 5 17 4 4" xfId="25110" xr:uid="{00000000-0005-0000-0000-000016620000}"/>
    <cellStyle name="Normal 2 2 5 17 4 5" xfId="25111" xr:uid="{00000000-0005-0000-0000-000017620000}"/>
    <cellStyle name="Normal 2 2 5 17 4 6" xfId="25112" xr:uid="{00000000-0005-0000-0000-000018620000}"/>
    <cellStyle name="Normal 2 2 5 17 4 7" xfId="25113" xr:uid="{00000000-0005-0000-0000-000019620000}"/>
    <cellStyle name="Normal 2 2 5 17 4 8" xfId="25114" xr:uid="{00000000-0005-0000-0000-00001A620000}"/>
    <cellStyle name="Normal 2 2 5 17 4 9" xfId="25115" xr:uid="{00000000-0005-0000-0000-00001B620000}"/>
    <cellStyle name="Normal 2 2 5 17 5" xfId="25116" xr:uid="{00000000-0005-0000-0000-00001C620000}"/>
    <cellStyle name="Normal 2 2 5 17 5 10" xfId="25117" xr:uid="{00000000-0005-0000-0000-00001D620000}"/>
    <cellStyle name="Normal 2 2 5 17 5 2" xfId="25118" xr:uid="{00000000-0005-0000-0000-00001E620000}"/>
    <cellStyle name="Normal 2 2 5 17 5 3" xfId="25119" xr:uid="{00000000-0005-0000-0000-00001F620000}"/>
    <cellStyle name="Normal 2 2 5 17 5 4" xfId="25120" xr:uid="{00000000-0005-0000-0000-000020620000}"/>
    <cellStyle name="Normal 2 2 5 17 5 5" xfId="25121" xr:uid="{00000000-0005-0000-0000-000021620000}"/>
    <cellStyle name="Normal 2 2 5 17 5 6" xfId="25122" xr:uid="{00000000-0005-0000-0000-000022620000}"/>
    <cellStyle name="Normal 2 2 5 17 5 7" xfId="25123" xr:uid="{00000000-0005-0000-0000-000023620000}"/>
    <cellStyle name="Normal 2 2 5 17 5 8" xfId="25124" xr:uid="{00000000-0005-0000-0000-000024620000}"/>
    <cellStyle name="Normal 2 2 5 17 5 9" xfId="25125" xr:uid="{00000000-0005-0000-0000-000025620000}"/>
    <cellStyle name="Normal 2 2 5 17 6" xfId="25126" xr:uid="{00000000-0005-0000-0000-000026620000}"/>
    <cellStyle name="Normal 2 2 5 17 7" xfId="25127" xr:uid="{00000000-0005-0000-0000-000027620000}"/>
    <cellStyle name="Normal 2 2 5 17 8" xfId="25128" xr:uid="{00000000-0005-0000-0000-000028620000}"/>
    <cellStyle name="Normal 2 2 5 17 9" xfId="25129" xr:uid="{00000000-0005-0000-0000-000029620000}"/>
    <cellStyle name="Normal 2 2 5 18" xfId="25130" xr:uid="{00000000-0005-0000-0000-00002A620000}"/>
    <cellStyle name="Normal 2 2 5 18 10" xfId="25131" xr:uid="{00000000-0005-0000-0000-00002B620000}"/>
    <cellStyle name="Normal 2 2 5 18 11" xfId="25132" xr:uid="{00000000-0005-0000-0000-00002C620000}"/>
    <cellStyle name="Normal 2 2 5 18 12" xfId="25133" xr:uid="{00000000-0005-0000-0000-00002D620000}"/>
    <cellStyle name="Normal 2 2 5 18 13" xfId="25134" xr:uid="{00000000-0005-0000-0000-00002E620000}"/>
    <cellStyle name="Normal 2 2 5 18 14" xfId="25135" xr:uid="{00000000-0005-0000-0000-00002F620000}"/>
    <cellStyle name="Normal 2 2 5 18 2" xfId="25136" xr:uid="{00000000-0005-0000-0000-000030620000}"/>
    <cellStyle name="Normal 2 2 5 18 2 10" xfId="25137" xr:uid="{00000000-0005-0000-0000-000031620000}"/>
    <cellStyle name="Normal 2 2 5 18 2 2" xfId="25138" xr:uid="{00000000-0005-0000-0000-000032620000}"/>
    <cellStyle name="Normal 2 2 5 18 2 3" xfId="25139" xr:uid="{00000000-0005-0000-0000-000033620000}"/>
    <cellStyle name="Normal 2 2 5 18 2 4" xfId="25140" xr:uid="{00000000-0005-0000-0000-000034620000}"/>
    <cellStyle name="Normal 2 2 5 18 2 5" xfId="25141" xr:uid="{00000000-0005-0000-0000-000035620000}"/>
    <cellStyle name="Normal 2 2 5 18 2 6" xfId="25142" xr:uid="{00000000-0005-0000-0000-000036620000}"/>
    <cellStyle name="Normal 2 2 5 18 2 7" xfId="25143" xr:uid="{00000000-0005-0000-0000-000037620000}"/>
    <cellStyle name="Normal 2 2 5 18 2 8" xfId="25144" xr:uid="{00000000-0005-0000-0000-000038620000}"/>
    <cellStyle name="Normal 2 2 5 18 2 9" xfId="25145" xr:uid="{00000000-0005-0000-0000-000039620000}"/>
    <cellStyle name="Normal 2 2 5 18 3" xfId="25146" xr:uid="{00000000-0005-0000-0000-00003A620000}"/>
    <cellStyle name="Normal 2 2 5 18 3 10" xfId="25147" xr:uid="{00000000-0005-0000-0000-00003B620000}"/>
    <cellStyle name="Normal 2 2 5 18 3 2" xfId="25148" xr:uid="{00000000-0005-0000-0000-00003C620000}"/>
    <cellStyle name="Normal 2 2 5 18 3 3" xfId="25149" xr:uid="{00000000-0005-0000-0000-00003D620000}"/>
    <cellStyle name="Normal 2 2 5 18 3 4" xfId="25150" xr:uid="{00000000-0005-0000-0000-00003E620000}"/>
    <cellStyle name="Normal 2 2 5 18 3 5" xfId="25151" xr:uid="{00000000-0005-0000-0000-00003F620000}"/>
    <cellStyle name="Normal 2 2 5 18 3 6" xfId="25152" xr:uid="{00000000-0005-0000-0000-000040620000}"/>
    <cellStyle name="Normal 2 2 5 18 3 7" xfId="25153" xr:uid="{00000000-0005-0000-0000-000041620000}"/>
    <cellStyle name="Normal 2 2 5 18 3 8" xfId="25154" xr:uid="{00000000-0005-0000-0000-000042620000}"/>
    <cellStyle name="Normal 2 2 5 18 3 9" xfId="25155" xr:uid="{00000000-0005-0000-0000-000043620000}"/>
    <cellStyle name="Normal 2 2 5 18 4" xfId="25156" xr:uid="{00000000-0005-0000-0000-000044620000}"/>
    <cellStyle name="Normal 2 2 5 18 4 10" xfId="25157" xr:uid="{00000000-0005-0000-0000-000045620000}"/>
    <cellStyle name="Normal 2 2 5 18 4 2" xfId="25158" xr:uid="{00000000-0005-0000-0000-000046620000}"/>
    <cellStyle name="Normal 2 2 5 18 4 3" xfId="25159" xr:uid="{00000000-0005-0000-0000-000047620000}"/>
    <cellStyle name="Normal 2 2 5 18 4 4" xfId="25160" xr:uid="{00000000-0005-0000-0000-000048620000}"/>
    <cellStyle name="Normal 2 2 5 18 4 5" xfId="25161" xr:uid="{00000000-0005-0000-0000-000049620000}"/>
    <cellStyle name="Normal 2 2 5 18 4 6" xfId="25162" xr:uid="{00000000-0005-0000-0000-00004A620000}"/>
    <cellStyle name="Normal 2 2 5 18 4 7" xfId="25163" xr:uid="{00000000-0005-0000-0000-00004B620000}"/>
    <cellStyle name="Normal 2 2 5 18 4 8" xfId="25164" xr:uid="{00000000-0005-0000-0000-00004C620000}"/>
    <cellStyle name="Normal 2 2 5 18 4 9" xfId="25165" xr:uid="{00000000-0005-0000-0000-00004D620000}"/>
    <cellStyle name="Normal 2 2 5 18 5" xfId="25166" xr:uid="{00000000-0005-0000-0000-00004E620000}"/>
    <cellStyle name="Normal 2 2 5 18 5 10" xfId="25167" xr:uid="{00000000-0005-0000-0000-00004F620000}"/>
    <cellStyle name="Normal 2 2 5 18 5 2" xfId="25168" xr:uid="{00000000-0005-0000-0000-000050620000}"/>
    <cellStyle name="Normal 2 2 5 18 5 3" xfId="25169" xr:uid="{00000000-0005-0000-0000-000051620000}"/>
    <cellStyle name="Normal 2 2 5 18 5 4" xfId="25170" xr:uid="{00000000-0005-0000-0000-000052620000}"/>
    <cellStyle name="Normal 2 2 5 18 5 5" xfId="25171" xr:uid="{00000000-0005-0000-0000-000053620000}"/>
    <cellStyle name="Normal 2 2 5 18 5 6" xfId="25172" xr:uid="{00000000-0005-0000-0000-000054620000}"/>
    <cellStyle name="Normal 2 2 5 18 5 7" xfId="25173" xr:uid="{00000000-0005-0000-0000-000055620000}"/>
    <cellStyle name="Normal 2 2 5 18 5 8" xfId="25174" xr:uid="{00000000-0005-0000-0000-000056620000}"/>
    <cellStyle name="Normal 2 2 5 18 5 9" xfId="25175" xr:uid="{00000000-0005-0000-0000-000057620000}"/>
    <cellStyle name="Normal 2 2 5 18 6" xfId="25176" xr:uid="{00000000-0005-0000-0000-000058620000}"/>
    <cellStyle name="Normal 2 2 5 18 7" xfId="25177" xr:uid="{00000000-0005-0000-0000-000059620000}"/>
    <cellStyle name="Normal 2 2 5 18 8" xfId="25178" xr:uid="{00000000-0005-0000-0000-00005A620000}"/>
    <cellStyle name="Normal 2 2 5 18 9" xfId="25179" xr:uid="{00000000-0005-0000-0000-00005B620000}"/>
    <cellStyle name="Normal 2 2 5 19" xfId="25180" xr:uid="{00000000-0005-0000-0000-00005C620000}"/>
    <cellStyle name="Normal 2 2 5 19 10" xfId="25181" xr:uid="{00000000-0005-0000-0000-00005D620000}"/>
    <cellStyle name="Normal 2 2 5 19 11" xfId="25182" xr:uid="{00000000-0005-0000-0000-00005E620000}"/>
    <cellStyle name="Normal 2 2 5 19 12" xfId="25183" xr:uid="{00000000-0005-0000-0000-00005F620000}"/>
    <cellStyle name="Normal 2 2 5 19 13" xfId="25184" xr:uid="{00000000-0005-0000-0000-000060620000}"/>
    <cellStyle name="Normal 2 2 5 19 14" xfId="25185" xr:uid="{00000000-0005-0000-0000-000061620000}"/>
    <cellStyle name="Normal 2 2 5 19 2" xfId="25186" xr:uid="{00000000-0005-0000-0000-000062620000}"/>
    <cellStyle name="Normal 2 2 5 19 2 10" xfId="25187" xr:uid="{00000000-0005-0000-0000-000063620000}"/>
    <cellStyle name="Normal 2 2 5 19 2 2" xfId="25188" xr:uid="{00000000-0005-0000-0000-000064620000}"/>
    <cellStyle name="Normal 2 2 5 19 2 3" xfId="25189" xr:uid="{00000000-0005-0000-0000-000065620000}"/>
    <cellStyle name="Normal 2 2 5 19 2 4" xfId="25190" xr:uid="{00000000-0005-0000-0000-000066620000}"/>
    <cellStyle name="Normal 2 2 5 19 2 5" xfId="25191" xr:uid="{00000000-0005-0000-0000-000067620000}"/>
    <cellStyle name="Normal 2 2 5 19 2 6" xfId="25192" xr:uid="{00000000-0005-0000-0000-000068620000}"/>
    <cellStyle name="Normal 2 2 5 19 2 7" xfId="25193" xr:uid="{00000000-0005-0000-0000-000069620000}"/>
    <cellStyle name="Normal 2 2 5 19 2 8" xfId="25194" xr:uid="{00000000-0005-0000-0000-00006A620000}"/>
    <cellStyle name="Normal 2 2 5 19 2 9" xfId="25195" xr:uid="{00000000-0005-0000-0000-00006B620000}"/>
    <cellStyle name="Normal 2 2 5 19 3" xfId="25196" xr:uid="{00000000-0005-0000-0000-00006C620000}"/>
    <cellStyle name="Normal 2 2 5 19 3 10" xfId="25197" xr:uid="{00000000-0005-0000-0000-00006D620000}"/>
    <cellStyle name="Normal 2 2 5 19 3 2" xfId="25198" xr:uid="{00000000-0005-0000-0000-00006E620000}"/>
    <cellStyle name="Normal 2 2 5 19 3 3" xfId="25199" xr:uid="{00000000-0005-0000-0000-00006F620000}"/>
    <cellStyle name="Normal 2 2 5 19 3 4" xfId="25200" xr:uid="{00000000-0005-0000-0000-000070620000}"/>
    <cellStyle name="Normal 2 2 5 19 3 5" xfId="25201" xr:uid="{00000000-0005-0000-0000-000071620000}"/>
    <cellStyle name="Normal 2 2 5 19 3 6" xfId="25202" xr:uid="{00000000-0005-0000-0000-000072620000}"/>
    <cellStyle name="Normal 2 2 5 19 3 7" xfId="25203" xr:uid="{00000000-0005-0000-0000-000073620000}"/>
    <cellStyle name="Normal 2 2 5 19 3 8" xfId="25204" xr:uid="{00000000-0005-0000-0000-000074620000}"/>
    <cellStyle name="Normal 2 2 5 19 3 9" xfId="25205" xr:uid="{00000000-0005-0000-0000-000075620000}"/>
    <cellStyle name="Normal 2 2 5 19 4" xfId="25206" xr:uid="{00000000-0005-0000-0000-000076620000}"/>
    <cellStyle name="Normal 2 2 5 19 4 10" xfId="25207" xr:uid="{00000000-0005-0000-0000-000077620000}"/>
    <cellStyle name="Normal 2 2 5 19 4 2" xfId="25208" xr:uid="{00000000-0005-0000-0000-000078620000}"/>
    <cellStyle name="Normal 2 2 5 19 4 3" xfId="25209" xr:uid="{00000000-0005-0000-0000-000079620000}"/>
    <cellStyle name="Normal 2 2 5 19 4 4" xfId="25210" xr:uid="{00000000-0005-0000-0000-00007A620000}"/>
    <cellStyle name="Normal 2 2 5 19 4 5" xfId="25211" xr:uid="{00000000-0005-0000-0000-00007B620000}"/>
    <cellStyle name="Normal 2 2 5 19 4 6" xfId="25212" xr:uid="{00000000-0005-0000-0000-00007C620000}"/>
    <cellStyle name="Normal 2 2 5 19 4 7" xfId="25213" xr:uid="{00000000-0005-0000-0000-00007D620000}"/>
    <cellStyle name="Normal 2 2 5 19 4 8" xfId="25214" xr:uid="{00000000-0005-0000-0000-00007E620000}"/>
    <cellStyle name="Normal 2 2 5 19 4 9" xfId="25215" xr:uid="{00000000-0005-0000-0000-00007F620000}"/>
    <cellStyle name="Normal 2 2 5 19 5" xfId="25216" xr:uid="{00000000-0005-0000-0000-000080620000}"/>
    <cellStyle name="Normal 2 2 5 19 5 10" xfId="25217" xr:uid="{00000000-0005-0000-0000-000081620000}"/>
    <cellStyle name="Normal 2 2 5 19 5 2" xfId="25218" xr:uid="{00000000-0005-0000-0000-000082620000}"/>
    <cellStyle name="Normal 2 2 5 19 5 3" xfId="25219" xr:uid="{00000000-0005-0000-0000-000083620000}"/>
    <cellStyle name="Normal 2 2 5 19 5 4" xfId="25220" xr:uid="{00000000-0005-0000-0000-000084620000}"/>
    <cellStyle name="Normal 2 2 5 19 5 5" xfId="25221" xr:uid="{00000000-0005-0000-0000-000085620000}"/>
    <cellStyle name="Normal 2 2 5 19 5 6" xfId="25222" xr:uid="{00000000-0005-0000-0000-000086620000}"/>
    <cellStyle name="Normal 2 2 5 19 5 7" xfId="25223" xr:uid="{00000000-0005-0000-0000-000087620000}"/>
    <cellStyle name="Normal 2 2 5 19 5 8" xfId="25224" xr:uid="{00000000-0005-0000-0000-000088620000}"/>
    <cellStyle name="Normal 2 2 5 19 5 9" xfId="25225" xr:uid="{00000000-0005-0000-0000-000089620000}"/>
    <cellStyle name="Normal 2 2 5 19 6" xfId="25226" xr:uid="{00000000-0005-0000-0000-00008A620000}"/>
    <cellStyle name="Normal 2 2 5 19 7" xfId="25227" xr:uid="{00000000-0005-0000-0000-00008B620000}"/>
    <cellStyle name="Normal 2 2 5 19 8" xfId="25228" xr:uid="{00000000-0005-0000-0000-00008C620000}"/>
    <cellStyle name="Normal 2 2 5 19 9" xfId="25229" xr:uid="{00000000-0005-0000-0000-00008D620000}"/>
    <cellStyle name="Normal 2 2 5 2" xfId="25230" xr:uid="{00000000-0005-0000-0000-00008E620000}"/>
    <cellStyle name="Normal 2 2 5 2 10" xfId="25231" xr:uid="{00000000-0005-0000-0000-00008F620000}"/>
    <cellStyle name="Normal 2 2 5 2 11" xfId="25232" xr:uid="{00000000-0005-0000-0000-000090620000}"/>
    <cellStyle name="Normal 2 2 5 2 12" xfId="25233" xr:uid="{00000000-0005-0000-0000-000091620000}"/>
    <cellStyle name="Normal 2 2 5 2 13" xfId="25234" xr:uid="{00000000-0005-0000-0000-000092620000}"/>
    <cellStyle name="Normal 2 2 5 2 14" xfId="25235" xr:uid="{00000000-0005-0000-0000-000093620000}"/>
    <cellStyle name="Normal 2 2 5 2 15" xfId="25236" xr:uid="{00000000-0005-0000-0000-000094620000}"/>
    <cellStyle name="Normal 2 2 5 2 16" xfId="25237" xr:uid="{00000000-0005-0000-0000-000095620000}"/>
    <cellStyle name="Normal 2 2 5 2 17" xfId="25238" xr:uid="{00000000-0005-0000-0000-000096620000}"/>
    <cellStyle name="Normal 2 2 5 2 18" xfId="25239" xr:uid="{00000000-0005-0000-0000-000097620000}"/>
    <cellStyle name="Normal 2 2 5 2 19" xfId="25240" xr:uid="{00000000-0005-0000-0000-000098620000}"/>
    <cellStyle name="Normal 2 2 5 2 2" xfId="25241" xr:uid="{00000000-0005-0000-0000-000099620000}"/>
    <cellStyle name="Normal 2 2 5 2 20" xfId="25242" xr:uid="{00000000-0005-0000-0000-00009A620000}"/>
    <cellStyle name="Normal 2 2 5 2 21" xfId="25243" xr:uid="{00000000-0005-0000-0000-00009B620000}"/>
    <cellStyle name="Normal 2 2 5 2 21 10" xfId="25244" xr:uid="{00000000-0005-0000-0000-00009C620000}"/>
    <cellStyle name="Normal 2 2 5 2 21 2" xfId="25245" xr:uid="{00000000-0005-0000-0000-00009D620000}"/>
    <cellStyle name="Normal 2 2 5 2 21 3" xfId="25246" xr:uid="{00000000-0005-0000-0000-00009E620000}"/>
    <cellStyle name="Normal 2 2 5 2 21 4" xfId="25247" xr:uid="{00000000-0005-0000-0000-00009F620000}"/>
    <cellStyle name="Normal 2 2 5 2 21 5" xfId="25248" xr:uid="{00000000-0005-0000-0000-0000A0620000}"/>
    <cellStyle name="Normal 2 2 5 2 21 6" xfId="25249" xr:uid="{00000000-0005-0000-0000-0000A1620000}"/>
    <cellStyle name="Normal 2 2 5 2 21 7" xfId="25250" xr:uid="{00000000-0005-0000-0000-0000A2620000}"/>
    <cellStyle name="Normal 2 2 5 2 21 8" xfId="25251" xr:uid="{00000000-0005-0000-0000-0000A3620000}"/>
    <cellStyle name="Normal 2 2 5 2 21 9" xfId="25252" xr:uid="{00000000-0005-0000-0000-0000A4620000}"/>
    <cellStyle name="Normal 2 2 5 2 22" xfId="25253" xr:uid="{00000000-0005-0000-0000-0000A5620000}"/>
    <cellStyle name="Normal 2 2 5 2 22 10" xfId="25254" xr:uid="{00000000-0005-0000-0000-0000A6620000}"/>
    <cellStyle name="Normal 2 2 5 2 22 2" xfId="25255" xr:uid="{00000000-0005-0000-0000-0000A7620000}"/>
    <cellStyle name="Normal 2 2 5 2 22 3" xfId="25256" xr:uid="{00000000-0005-0000-0000-0000A8620000}"/>
    <cellStyle name="Normal 2 2 5 2 22 4" xfId="25257" xr:uid="{00000000-0005-0000-0000-0000A9620000}"/>
    <cellStyle name="Normal 2 2 5 2 22 5" xfId="25258" xr:uid="{00000000-0005-0000-0000-0000AA620000}"/>
    <cellStyle name="Normal 2 2 5 2 22 6" xfId="25259" xr:uid="{00000000-0005-0000-0000-0000AB620000}"/>
    <cellStyle name="Normal 2 2 5 2 22 7" xfId="25260" xr:uid="{00000000-0005-0000-0000-0000AC620000}"/>
    <cellStyle name="Normal 2 2 5 2 22 8" xfId="25261" xr:uid="{00000000-0005-0000-0000-0000AD620000}"/>
    <cellStyle name="Normal 2 2 5 2 22 9" xfId="25262" xr:uid="{00000000-0005-0000-0000-0000AE620000}"/>
    <cellStyle name="Normal 2 2 5 2 23" xfId="25263" xr:uid="{00000000-0005-0000-0000-0000AF620000}"/>
    <cellStyle name="Normal 2 2 5 2 23 10" xfId="25264" xr:uid="{00000000-0005-0000-0000-0000B0620000}"/>
    <cellStyle name="Normal 2 2 5 2 23 2" xfId="25265" xr:uid="{00000000-0005-0000-0000-0000B1620000}"/>
    <cellStyle name="Normal 2 2 5 2 23 3" xfId="25266" xr:uid="{00000000-0005-0000-0000-0000B2620000}"/>
    <cellStyle name="Normal 2 2 5 2 23 4" xfId="25267" xr:uid="{00000000-0005-0000-0000-0000B3620000}"/>
    <cellStyle name="Normal 2 2 5 2 23 5" xfId="25268" xr:uid="{00000000-0005-0000-0000-0000B4620000}"/>
    <cellStyle name="Normal 2 2 5 2 23 6" xfId="25269" xr:uid="{00000000-0005-0000-0000-0000B5620000}"/>
    <cellStyle name="Normal 2 2 5 2 23 7" xfId="25270" xr:uid="{00000000-0005-0000-0000-0000B6620000}"/>
    <cellStyle name="Normal 2 2 5 2 23 8" xfId="25271" xr:uid="{00000000-0005-0000-0000-0000B7620000}"/>
    <cellStyle name="Normal 2 2 5 2 23 9" xfId="25272" xr:uid="{00000000-0005-0000-0000-0000B8620000}"/>
    <cellStyle name="Normal 2 2 5 2 24" xfId="25273" xr:uid="{00000000-0005-0000-0000-0000B9620000}"/>
    <cellStyle name="Normal 2 2 5 2 24 10" xfId="25274" xr:uid="{00000000-0005-0000-0000-0000BA620000}"/>
    <cellStyle name="Normal 2 2 5 2 24 2" xfId="25275" xr:uid="{00000000-0005-0000-0000-0000BB620000}"/>
    <cellStyle name="Normal 2 2 5 2 24 3" xfId="25276" xr:uid="{00000000-0005-0000-0000-0000BC620000}"/>
    <cellStyle name="Normal 2 2 5 2 24 4" xfId="25277" xr:uid="{00000000-0005-0000-0000-0000BD620000}"/>
    <cellStyle name="Normal 2 2 5 2 24 5" xfId="25278" xr:uid="{00000000-0005-0000-0000-0000BE620000}"/>
    <cellStyle name="Normal 2 2 5 2 24 6" xfId="25279" xr:uid="{00000000-0005-0000-0000-0000BF620000}"/>
    <cellStyle name="Normal 2 2 5 2 24 7" xfId="25280" xr:uid="{00000000-0005-0000-0000-0000C0620000}"/>
    <cellStyle name="Normal 2 2 5 2 24 8" xfId="25281" xr:uid="{00000000-0005-0000-0000-0000C1620000}"/>
    <cellStyle name="Normal 2 2 5 2 24 9" xfId="25282" xr:uid="{00000000-0005-0000-0000-0000C2620000}"/>
    <cellStyle name="Normal 2 2 5 2 25" xfId="25283" xr:uid="{00000000-0005-0000-0000-0000C3620000}"/>
    <cellStyle name="Normal 2 2 5 2 26" xfId="25284" xr:uid="{00000000-0005-0000-0000-0000C4620000}"/>
    <cellStyle name="Normal 2 2 5 2 27" xfId="25285" xr:uid="{00000000-0005-0000-0000-0000C5620000}"/>
    <cellStyle name="Normal 2 2 5 2 28" xfId="25286" xr:uid="{00000000-0005-0000-0000-0000C6620000}"/>
    <cellStyle name="Normal 2 2 5 2 29" xfId="25287" xr:uid="{00000000-0005-0000-0000-0000C7620000}"/>
    <cellStyle name="Normal 2 2 5 2 3" xfId="25288" xr:uid="{00000000-0005-0000-0000-0000C8620000}"/>
    <cellStyle name="Normal 2 2 5 2 30" xfId="25289" xr:uid="{00000000-0005-0000-0000-0000C9620000}"/>
    <cellStyle name="Normal 2 2 5 2 31" xfId="25290" xr:uid="{00000000-0005-0000-0000-0000CA620000}"/>
    <cellStyle name="Normal 2 2 5 2 32" xfId="25291" xr:uid="{00000000-0005-0000-0000-0000CB620000}"/>
    <cellStyle name="Normal 2 2 5 2 33" xfId="25292" xr:uid="{00000000-0005-0000-0000-0000CC620000}"/>
    <cellStyle name="Normal 2 2 5 2 4" xfId="25293" xr:uid="{00000000-0005-0000-0000-0000CD620000}"/>
    <cellStyle name="Normal 2 2 5 2 5" xfId="25294" xr:uid="{00000000-0005-0000-0000-0000CE620000}"/>
    <cellStyle name="Normal 2 2 5 2 6" xfId="25295" xr:uid="{00000000-0005-0000-0000-0000CF620000}"/>
    <cellStyle name="Normal 2 2 5 2 7" xfId="25296" xr:uid="{00000000-0005-0000-0000-0000D0620000}"/>
    <cellStyle name="Normal 2 2 5 2 8" xfId="25297" xr:uid="{00000000-0005-0000-0000-0000D1620000}"/>
    <cellStyle name="Normal 2 2 5 2 9" xfId="25298" xr:uid="{00000000-0005-0000-0000-0000D2620000}"/>
    <cellStyle name="Normal 2 2 5 20" xfId="25299" xr:uid="{00000000-0005-0000-0000-0000D3620000}"/>
    <cellStyle name="Normal 2 2 5 20 10" xfId="25300" xr:uid="{00000000-0005-0000-0000-0000D4620000}"/>
    <cellStyle name="Normal 2 2 5 20 11" xfId="25301" xr:uid="{00000000-0005-0000-0000-0000D5620000}"/>
    <cellStyle name="Normal 2 2 5 20 12" xfId="25302" xr:uid="{00000000-0005-0000-0000-0000D6620000}"/>
    <cellStyle name="Normal 2 2 5 20 13" xfId="25303" xr:uid="{00000000-0005-0000-0000-0000D7620000}"/>
    <cellStyle name="Normal 2 2 5 20 14" xfId="25304" xr:uid="{00000000-0005-0000-0000-0000D8620000}"/>
    <cellStyle name="Normal 2 2 5 20 2" xfId="25305" xr:uid="{00000000-0005-0000-0000-0000D9620000}"/>
    <cellStyle name="Normal 2 2 5 20 2 10" xfId="25306" xr:uid="{00000000-0005-0000-0000-0000DA620000}"/>
    <cellStyle name="Normal 2 2 5 20 2 2" xfId="25307" xr:uid="{00000000-0005-0000-0000-0000DB620000}"/>
    <cellStyle name="Normal 2 2 5 20 2 3" xfId="25308" xr:uid="{00000000-0005-0000-0000-0000DC620000}"/>
    <cellStyle name="Normal 2 2 5 20 2 4" xfId="25309" xr:uid="{00000000-0005-0000-0000-0000DD620000}"/>
    <cellStyle name="Normal 2 2 5 20 2 5" xfId="25310" xr:uid="{00000000-0005-0000-0000-0000DE620000}"/>
    <cellStyle name="Normal 2 2 5 20 2 6" xfId="25311" xr:uid="{00000000-0005-0000-0000-0000DF620000}"/>
    <cellStyle name="Normal 2 2 5 20 2 7" xfId="25312" xr:uid="{00000000-0005-0000-0000-0000E0620000}"/>
    <cellStyle name="Normal 2 2 5 20 2 8" xfId="25313" xr:uid="{00000000-0005-0000-0000-0000E1620000}"/>
    <cellStyle name="Normal 2 2 5 20 2 9" xfId="25314" xr:uid="{00000000-0005-0000-0000-0000E2620000}"/>
    <cellStyle name="Normal 2 2 5 20 3" xfId="25315" xr:uid="{00000000-0005-0000-0000-0000E3620000}"/>
    <cellStyle name="Normal 2 2 5 20 3 10" xfId="25316" xr:uid="{00000000-0005-0000-0000-0000E4620000}"/>
    <cellStyle name="Normal 2 2 5 20 3 2" xfId="25317" xr:uid="{00000000-0005-0000-0000-0000E5620000}"/>
    <cellStyle name="Normal 2 2 5 20 3 3" xfId="25318" xr:uid="{00000000-0005-0000-0000-0000E6620000}"/>
    <cellStyle name="Normal 2 2 5 20 3 4" xfId="25319" xr:uid="{00000000-0005-0000-0000-0000E7620000}"/>
    <cellStyle name="Normal 2 2 5 20 3 5" xfId="25320" xr:uid="{00000000-0005-0000-0000-0000E8620000}"/>
    <cellStyle name="Normal 2 2 5 20 3 6" xfId="25321" xr:uid="{00000000-0005-0000-0000-0000E9620000}"/>
    <cellStyle name="Normal 2 2 5 20 3 7" xfId="25322" xr:uid="{00000000-0005-0000-0000-0000EA620000}"/>
    <cellStyle name="Normal 2 2 5 20 3 8" xfId="25323" xr:uid="{00000000-0005-0000-0000-0000EB620000}"/>
    <cellStyle name="Normal 2 2 5 20 3 9" xfId="25324" xr:uid="{00000000-0005-0000-0000-0000EC620000}"/>
    <cellStyle name="Normal 2 2 5 20 4" xfId="25325" xr:uid="{00000000-0005-0000-0000-0000ED620000}"/>
    <cellStyle name="Normal 2 2 5 20 4 10" xfId="25326" xr:uid="{00000000-0005-0000-0000-0000EE620000}"/>
    <cellStyle name="Normal 2 2 5 20 4 2" xfId="25327" xr:uid="{00000000-0005-0000-0000-0000EF620000}"/>
    <cellStyle name="Normal 2 2 5 20 4 3" xfId="25328" xr:uid="{00000000-0005-0000-0000-0000F0620000}"/>
    <cellStyle name="Normal 2 2 5 20 4 4" xfId="25329" xr:uid="{00000000-0005-0000-0000-0000F1620000}"/>
    <cellStyle name="Normal 2 2 5 20 4 5" xfId="25330" xr:uid="{00000000-0005-0000-0000-0000F2620000}"/>
    <cellStyle name="Normal 2 2 5 20 4 6" xfId="25331" xr:uid="{00000000-0005-0000-0000-0000F3620000}"/>
    <cellStyle name="Normal 2 2 5 20 4 7" xfId="25332" xr:uid="{00000000-0005-0000-0000-0000F4620000}"/>
    <cellStyle name="Normal 2 2 5 20 4 8" xfId="25333" xr:uid="{00000000-0005-0000-0000-0000F5620000}"/>
    <cellStyle name="Normal 2 2 5 20 4 9" xfId="25334" xr:uid="{00000000-0005-0000-0000-0000F6620000}"/>
    <cellStyle name="Normal 2 2 5 20 5" xfId="25335" xr:uid="{00000000-0005-0000-0000-0000F7620000}"/>
    <cellStyle name="Normal 2 2 5 20 5 10" xfId="25336" xr:uid="{00000000-0005-0000-0000-0000F8620000}"/>
    <cellStyle name="Normal 2 2 5 20 5 2" xfId="25337" xr:uid="{00000000-0005-0000-0000-0000F9620000}"/>
    <cellStyle name="Normal 2 2 5 20 5 3" xfId="25338" xr:uid="{00000000-0005-0000-0000-0000FA620000}"/>
    <cellStyle name="Normal 2 2 5 20 5 4" xfId="25339" xr:uid="{00000000-0005-0000-0000-0000FB620000}"/>
    <cellStyle name="Normal 2 2 5 20 5 5" xfId="25340" xr:uid="{00000000-0005-0000-0000-0000FC620000}"/>
    <cellStyle name="Normal 2 2 5 20 5 6" xfId="25341" xr:uid="{00000000-0005-0000-0000-0000FD620000}"/>
    <cellStyle name="Normal 2 2 5 20 5 7" xfId="25342" xr:uid="{00000000-0005-0000-0000-0000FE620000}"/>
    <cellStyle name="Normal 2 2 5 20 5 8" xfId="25343" xr:uid="{00000000-0005-0000-0000-0000FF620000}"/>
    <cellStyle name="Normal 2 2 5 20 5 9" xfId="25344" xr:uid="{00000000-0005-0000-0000-000000630000}"/>
    <cellStyle name="Normal 2 2 5 20 6" xfId="25345" xr:uid="{00000000-0005-0000-0000-000001630000}"/>
    <cellStyle name="Normal 2 2 5 20 7" xfId="25346" xr:uid="{00000000-0005-0000-0000-000002630000}"/>
    <cellStyle name="Normal 2 2 5 20 8" xfId="25347" xr:uid="{00000000-0005-0000-0000-000003630000}"/>
    <cellStyle name="Normal 2 2 5 20 9" xfId="25348" xr:uid="{00000000-0005-0000-0000-000004630000}"/>
    <cellStyle name="Normal 2 2 5 21" xfId="25349" xr:uid="{00000000-0005-0000-0000-000005630000}"/>
    <cellStyle name="Normal 2 2 5 22" xfId="25350" xr:uid="{00000000-0005-0000-0000-000006630000}"/>
    <cellStyle name="Normal 2 2 5 23" xfId="25351" xr:uid="{00000000-0005-0000-0000-000007630000}"/>
    <cellStyle name="Normal 2 2 5 3" xfId="25352" xr:uid="{00000000-0005-0000-0000-000008630000}"/>
    <cellStyle name="Normal 2 2 5 3 10" xfId="25353" xr:uid="{00000000-0005-0000-0000-000009630000}"/>
    <cellStyle name="Normal 2 2 5 3 11" xfId="25354" xr:uid="{00000000-0005-0000-0000-00000A630000}"/>
    <cellStyle name="Normal 2 2 5 3 12" xfId="25355" xr:uid="{00000000-0005-0000-0000-00000B630000}"/>
    <cellStyle name="Normal 2 2 5 3 13" xfId="25356" xr:uid="{00000000-0005-0000-0000-00000C630000}"/>
    <cellStyle name="Normal 2 2 5 3 14" xfId="25357" xr:uid="{00000000-0005-0000-0000-00000D630000}"/>
    <cellStyle name="Normal 2 2 5 3 2" xfId="25358" xr:uid="{00000000-0005-0000-0000-00000E630000}"/>
    <cellStyle name="Normal 2 2 5 3 2 10" xfId="25359" xr:uid="{00000000-0005-0000-0000-00000F630000}"/>
    <cellStyle name="Normal 2 2 5 3 2 2" xfId="25360" xr:uid="{00000000-0005-0000-0000-000010630000}"/>
    <cellStyle name="Normal 2 2 5 3 2 3" xfId="25361" xr:uid="{00000000-0005-0000-0000-000011630000}"/>
    <cellStyle name="Normal 2 2 5 3 2 4" xfId="25362" xr:uid="{00000000-0005-0000-0000-000012630000}"/>
    <cellStyle name="Normal 2 2 5 3 2 5" xfId="25363" xr:uid="{00000000-0005-0000-0000-000013630000}"/>
    <cellStyle name="Normal 2 2 5 3 2 6" xfId="25364" xr:uid="{00000000-0005-0000-0000-000014630000}"/>
    <cellStyle name="Normal 2 2 5 3 2 7" xfId="25365" xr:uid="{00000000-0005-0000-0000-000015630000}"/>
    <cellStyle name="Normal 2 2 5 3 2 8" xfId="25366" xr:uid="{00000000-0005-0000-0000-000016630000}"/>
    <cellStyle name="Normal 2 2 5 3 2 9" xfId="25367" xr:uid="{00000000-0005-0000-0000-000017630000}"/>
    <cellStyle name="Normal 2 2 5 3 3" xfId="25368" xr:uid="{00000000-0005-0000-0000-000018630000}"/>
    <cellStyle name="Normal 2 2 5 3 3 10" xfId="25369" xr:uid="{00000000-0005-0000-0000-000019630000}"/>
    <cellStyle name="Normal 2 2 5 3 3 2" xfId="25370" xr:uid="{00000000-0005-0000-0000-00001A630000}"/>
    <cellStyle name="Normal 2 2 5 3 3 3" xfId="25371" xr:uid="{00000000-0005-0000-0000-00001B630000}"/>
    <cellStyle name="Normal 2 2 5 3 3 4" xfId="25372" xr:uid="{00000000-0005-0000-0000-00001C630000}"/>
    <cellStyle name="Normal 2 2 5 3 3 5" xfId="25373" xr:uid="{00000000-0005-0000-0000-00001D630000}"/>
    <cellStyle name="Normal 2 2 5 3 3 6" xfId="25374" xr:uid="{00000000-0005-0000-0000-00001E630000}"/>
    <cellStyle name="Normal 2 2 5 3 3 7" xfId="25375" xr:uid="{00000000-0005-0000-0000-00001F630000}"/>
    <cellStyle name="Normal 2 2 5 3 3 8" xfId="25376" xr:uid="{00000000-0005-0000-0000-000020630000}"/>
    <cellStyle name="Normal 2 2 5 3 3 9" xfId="25377" xr:uid="{00000000-0005-0000-0000-000021630000}"/>
    <cellStyle name="Normal 2 2 5 3 4" xfId="25378" xr:uid="{00000000-0005-0000-0000-000022630000}"/>
    <cellStyle name="Normal 2 2 5 3 4 10" xfId="25379" xr:uid="{00000000-0005-0000-0000-000023630000}"/>
    <cellStyle name="Normal 2 2 5 3 4 2" xfId="25380" xr:uid="{00000000-0005-0000-0000-000024630000}"/>
    <cellStyle name="Normal 2 2 5 3 4 3" xfId="25381" xr:uid="{00000000-0005-0000-0000-000025630000}"/>
    <cellStyle name="Normal 2 2 5 3 4 4" xfId="25382" xr:uid="{00000000-0005-0000-0000-000026630000}"/>
    <cellStyle name="Normal 2 2 5 3 4 5" xfId="25383" xr:uid="{00000000-0005-0000-0000-000027630000}"/>
    <cellStyle name="Normal 2 2 5 3 4 6" xfId="25384" xr:uid="{00000000-0005-0000-0000-000028630000}"/>
    <cellStyle name="Normal 2 2 5 3 4 7" xfId="25385" xr:uid="{00000000-0005-0000-0000-000029630000}"/>
    <cellStyle name="Normal 2 2 5 3 4 8" xfId="25386" xr:uid="{00000000-0005-0000-0000-00002A630000}"/>
    <cellStyle name="Normal 2 2 5 3 4 9" xfId="25387" xr:uid="{00000000-0005-0000-0000-00002B630000}"/>
    <cellStyle name="Normal 2 2 5 3 5" xfId="25388" xr:uid="{00000000-0005-0000-0000-00002C630000}"/>
    <cellStyle name="Normal 2 2 5 3 5 10" xfId="25389" xr:uid="{00000000-0005-0000-0000-00002D630000}"/>
    <cellStyle name="Normal 2 2 5 3 5 2" xfId="25390" xr:uid="{00000000-0005-0000-0000-00002E630000}"/>
    <cellStyle name="Normal 2 2 5 3 5 3" xfId="25391" xr:uid="{00000000-0005-0000-0000-00002F630000}"/>
    <cellStyle name="Normal 2 2 5 3 5 4" xfId="25392" xr:uid="{00000000-0005-0000-0000-000030630000}"/>
    <cellStyle name="Normal 2 2 5 3 5 5" xfId="25393" xr:uid="{00000000-0005-0000-0000-000031630000}"/>
    <cellStyle name="Normal 2 2 5 3 5 6" xfId="25394" xr:uid="{00000000-0005-0000-0000-000032630000}"/>
    <cellStyle name="Normal 2 2 5 3 5 7" xfId="25395" xr:uid="{00000000-0005-0000-0000-000033630000}"/>
    <cellStyle name="Normal 2 2 5 3 5 8" xfId="25396" xr:uid="{00000000-0005-0000-0000-000034630000}"/>
    <cellStyle name="Normal 2 2 5 3 5 9" xfId="25397" xr:uid="{00000000-0005-0000-0000-000035630000}"/>
    <cellStyle name="Normal 2 2 5 3 6" xfId="25398" xr:uid="{00000000-0005-0000-0000-000036630000}"/>
    <cellStyle name="Normal 2 2 5 3 7" xfId="25399" xr:uid="{00000000-0005-0000-0000-000037630000}"/>
    <cellStyle name="Normal 2 2 5 3 8" xfId="25400" xr:uid="{00000000-0005-0000-0000-000038630000}"/>
    <cellStyle name="Normal 2 2 5 3 9" xfId="25401" xr:uid="{00000000-0005-0000-0000-000039630000}"/>
    <cellStyle name="Normal 2 2 5 4" xfId="25402" xr:uid="{00000000-0005-0000-0000-00003A630000}"/>
    <cellStyle name="Normal 2 2 5 4 10" xfId="25403" xr:uid="{00000000-0005-0000-0000-00003B630000}"/>
    <cellStyle name="Normal 2 2 5 4 11" xfId="25404" xr:uid="{00000000-0005-0000-0000-00003C630000}"/>
    <cellStyle name="Normal 2 2 5 4 12" xfId="25405" xr:uid="{00000000-0005-0000-0000-00003D630000}"/>
    <cellStyle name="Normal 2 2 5 4 13" xfId="25406" xr:uid="{00000000-0005-0000-0000-00003E630000}"/>
    <cellStyle name="Normal 2 2 5 4 14" xfId="25407" xr:uid="{00000000-0005-0000-0000-00003F630000}"/>
    <cellStyle name="Normal 2 2 5 4 2" xfId="25408" xr:uid="{00000000-0005-0000-0000-000040630000}"/>
    <cellStyle name="Normal 2 2 5 4 2 10" xfId="25409" xr:uid="{00000000-0005-0000-0000-000041630000}"/>
    <cellStyle name="Normal 2 2 5 4 2 2" xfId="25410" xr:uid="{00000000-0005-0000-0000-000042630000}"/>
    <cellStyle name="Normal 2 2 5 4 2 3" xfId="25411" xr:uid="{00000000-0005-0000-0000-000043630000}"/>
    <cellStyle name="Normal 2 2 5 4 2 4" xfId="25412" xr:uid="{00000000-0005-0000-0000-000044630000}"/>
    <cellStyle name="Normal 2 2 5 4 2 5" xfId="25413" xr:uid="{00000000-0005-0000-0000-000045630000}"/>
    <cellStyle name="Normal 2 2 5 4 2 6" xfId="25414" xr:uid="{00000000-0005-0000-0000-000046630000}"/>
    <cellStyle name="Normal 2 2 5 4 2 7" xfId="25415" xr:uid="{00000000-0005-0000-0000-000047630000}"/>
    <cellStyle name="Normal 2 2 5 4 2 8" xfId="25416" xr:uid="{00000000-0005-0000-0000-000048630000}"/>
    <cellStyle name="Normal 2 2 5 4 2 9" xfId="25417" xr:uid="{00000000-0005-0000-0000-000049630000}"/>
    <cellStyle name="Normal 2 2 5 4 3" xfId="25418" xr:uid="{00000000-0005-0000-0000-00004A630000}"/>
    <cellStyle name="Normal 2 2 5 4 3 10" xfId="25419" xr:uid="{00000000-0005-0000-0000-00004B630000}"/>
    <cellStyle name="Normal 2 2 5 4 3 2" xfId="25420" xr:uid="{00000000-0005-0000-0000-00004C630000}"/>
    <cellStyle name="Normal 2 2 5 4 3 3" xfId="25421" xr:uid="{00000000-0005-0000-0000-00004D630000}"/>
    <cellStyle name="Normal 2 2 5 4 3 4" xfId="25422" xr:uid="{00000000-0005-0000-0000-00004E630000}"/>
    <cellStyle name="Normal 2 2 5 4 3 5" xfId="25423" xr:uid="{00000000-0005-0000-0000-00004F630000}"/>
    <cellStyle name="Normal 2 2 5 4 3 6" xfId="25424" xr:uid="{00000000-0005-0000-0000-000050630000}"/>
    <cellStyle name="Normal 2 2 5 4 3 7" xfId="25425" xr:uid="{00000000-0005-0000-0000-000051630000}"/>
    <cellStyle name="Normal 2 2 5 4 3 8" xfId="25426" xr:uid="{00000000-0005-0000-0000-000052630000}"/>
    <cellStyle name="Normal 2 2 5 4 3 9" xfId="25427" xr:uid="{00000000-0005-0000-0000-000053630000}"/>
    <cellStyle name="Normal 2 2 5 4 4" xfId="25428" xr:uid="{00000000-0005-0000-0000-000054630000}"/>
    <cellStyle name="Normal 2 2 5 4 4 10" xfId="25429" xr:uid="{00000000-0005-0000-0000-000055630000}"/>
    <cellStyle name="Normal 2 2 5 4 4 2" xfId="25430" xr:uid="{00000000-0005-0000-0000-000056630000}"/>
    <cellStyle name="Normal 2 2 5 4 4 3" xfId="25431" xr:uid="{00000000-0005-0000-0000-000057630000}"/>
    <cellStyle name="Normal 2 2 5 4 4 4" xfId="25432" xr:uid="{00000000-0005-0000-0000-000058630000}"/>
    <cellStyle name="Normal 2 2 5 4 4 5" xfId="25433" xr:uid="{00000000-0005-0000-0000-000059630000}"/>
    <cellStyle name="Normal 2 2 5 4 4 6" xfId="25434" xr:uid="{00000000-0005-0000-0000-00005A630000}"/>
    <cellStyle name="Normal 2 2 5 4 4 7" xfId="25435" xr:uid="{00000000-0005-0000-0000-00005B630000}"/>
    <cellStyle name="Normal 2 2 5 4 4 8" xfId="25436" xr:uid="{00000000-0005-0000-0000-00005C630000}"/>
    <cellStyle name="Normal 2 2 5 4 4 9" xfId="25437" xr:uid="{00000000-0005-0000-0000-00005D630000}"/>
    <cellStyle name="Normal 2 2 5 4 5" xfId="25438" xr:uid="{00000000-0005-0000-0000-00005E630000}"/>
    <cellStyle name="Normal 2 2 5 4 5 10" xfId="25439" xr:uid="{00000000-0005-0000-0000-00005F630000}"/>
    <cellStyle name="Normal 2 2 5 4 5 2" xfId="25440" xr:uid="{00000000-0005-0000-0000-000060630000}"/>
    <cellStyle name="Normal 2 2 5 4 5 3" xfId="25441" xr:uid="{00000000-0005-0000-0000-000061630000}"/>
    <cellStyle name="Normal 2 2 5 4 5 4" xfId="25442" xr:uid="{00000000-0005-0000-0000-000062630000}"/>
    <cellStyle name="Normal 2 2 5 4 5 5" xfId="25443" xr:uid="{00000000-0005-0000-0000-000063630000}"/>
    <cellStyle name="Normal 2 2 5 4 5 6" xfId="25444" xr:uid="{00000000-0005-0000-0000-000064630000}"/>
    <cellStyle name="Normal 2 2 5 4 5 7" xfId="25445" xr:uid="{00000000-0005-0000-0000-000065630000}"/>
    <cellStyle name="Normal 2 2 5 4 5 8" xfId="25446" xr:uid="{00000000-0005-0000-0000-000066630000}"/>
    <cellStyle name="Normal 2 2 5 4 5 9" xfId="25447" xr:uid="{00000000-0005-0000-0000-000067630000}"/>
    <cellStyle name="Normal 2 2 5 4 6" xfId="25448" xr:uid="{00000000-0005-0000-0000-000068630000}"/>
    <cellStyle name="Normal 2 2 5 4 7" xfId="25449" xr:uid="{00000000-0005-0000-0000-000069630000}"/>
    <cellStyle name="Normal 2 2 5 4 8" xfId="25450" xr:uid="{00000000-0005-0000-0000-00006A630000}"/>
    <cellStyle name="Normal 2 2 5 4 9" xfId="25451" xr:uid="{00000000-0005-0000-0000-00006B630000}"/>
    <cellStyle name="Normal 2 2 5 5" xfId="25452" xr:uid="{00000000-0005-0000-0000-00006C630000}"/>
    <cellStyle name="Normal 2 2 5 5 10" xfId="25453" xr:uid="{00000000-0005-0000-0000-00006D630000}"/>
    <cellStyle name="Normal 2 2 5 5 11" xfId="25454" xr:uid="{00000000-0005-0000-0000-00006E630000}"/>
    <cellStyle name="Normal 2 2 5 5 12" xfId="25455" xr:uid="{00000000-0005-0000-0000-00006F630000}"/>
    <cellStyle name="Normal 2 2 5 5 13" xfId="25456" xr:uid="{00000000-0005-0000-0000-000070630000}"/>
    <cellStyle name="Normal 2 2 5 5 14" xfId="25457" xr:uid="{00000000-0005-0000-0000-000071630000}"/>
    <cellStyle name="Normal 2 2 5 5 2" xfId="25458" xr:uid="{00000000-0005-0000-0000-000072630000}"/>
    <cellStyle name="Normal 2 2 5 5 2 10" xfId="25459" xr:uid="{00000000-0005-0000-0000-000073630000}"/>
    <cellStyle name="Normal 2 2 5 5 2 2" xfId="25460" xr:uid="{00000000-0005-0000-0000-000074630000}"/>
    <cellStyle name="Normal 2 2 5 5 2 3" xfId="25461" xr:uid="{00000000-0005-0000-0000-000075630000}"/>
    <cellStyle name="Normal 2 2 5 5 2 4" xfId="25462" xr:uid="{00000000-0005-0000-0000-000076630000}"/>
    <cellStyle name="Normal 2 2 5 5 2 5" xfId="25463" xr:uid="{00000000-0005-0000-0000-000077630000}"/>
    <cellStyle name="Normal 2 2 5 5 2 6" xfId="25464" xr:uid="{00000000-0005-0000-0000-000078630000}"/>
    <cellStyle name="Normal 2 2 5 5 2 7" xfId="25465" xr:uid="{00000000-0005-0000-0000-000079630000}"/>
    <cellStyle name="Normal 2 2 5 5 2 8" xfId="25466" xr:uid="{00000000-0005-0000-0000-00007A630000}"/>
    <cellStyle name="Normal 2 2 5 5 2 9" xfId="25467" xr:uid="{00000000-0005-0000-0000-00007B630000}"/>
    <cellStyle name="Normal 2 2 5 5 3" xfId="25468" xr:uid="{00000000-0005-0000-0000-00007C630000}"/>
    <cellStyle name="Normal 2 2 5 5 3 10" xfId="25469" xr:uid="{00000000-0005-0000-0000-00007D630000}"/>
    <cellStyle name="Normal 2 2 5 5 3 2" xfId="25470" xr:uid="{00000000-0005-0000-0000-00007E630000}"/>
    <cellStyle name="Normal 2 2 5 5 3 3" xfId="25471" xr:uid="{00000000-0005-0000-0000-00007F630000}"/>
    <cellStyle name="Normal 2 2 5 5 3 4" xfId="25472" xr:uid="{00000000-0005-0000-0000-000080630000}"/>
    <cellStyle name="Normal 2 2 5 5 3 5" xfId="25473" xr:uid="{00000000-0005-0000-0000-000081630000}"/>
    <cellStyle name="Normal 2 2 5 5 3 6" xfId="25474" xr:uid="{00000000-0005-0000-0000-000082630000}"/>
    <cellStyle name="Normal 2 2 5 5 3 7" xfId="25475" xr:uid="{00000000-0005-0000-0000-000083630000}"/>
    <cellStyle name="Normal 2 2 5 5 3 8" xfId="25476" xr:uid="{00000000-0005-0000-0000-000084630000}"/>
    <cellStyle name="Normal 2 2 5 5 3 9" xfId="25477" xr:uid="{00000000-0005-0000-0000-000085630000}"/>
    <cellStyle name="Normal 2 2 5 5 4" xfId="25478" xr:uid="{00000000-0005-0000-0000-000086630000}"/>
    <cellStyle name="Normal 2 2 5 5 4 10" xfId="25479" xr:uid="{00000000-0005-0000-0000-000087630000}"/>
    <cellStyle name="Normal 2 2 5 5 4 2" xfId="25480" xr:uid="{00000000-0005-0000-0000-000088630000}"/>
    <cellStyle name="Normal 2 2 5 5 4 3" xfId="25481" xr:uid="{00000000-0005-0000-0000-000089630000}"/>
    <cellStyle name="Normal 2 2 5 5 4 4" xfId="25482" xr:uid="{00000000-0005-0000-0000-00008A630000}"/>
    <cellStyle name="Normal 2 2 5 5 4 5" xfId="25483" xr:uid="{00000000-0005-0000-0000-00008B630000}"/>
    <cellStyle name="Normal 2 2 5 5 4 6" xfId="25484" xr:uid="{00000000-0005-0000-0000-00008C630000}"/>
    <cellStyle name="Normal 2 2 5 5 4 7" xfId="25485" xr:uid="{00000000-0005-0000-0000-00008D630000}"/>
    <cellStyle name="Normal 2 2 5 5 4 8" xfId="25486" xr:uid="{00000000-0005-0000-0000-00008E630000}"/>
    <cellStyle name="Normal 2 2 5 5 4 9" xfId="25487" xr:uid="{00000000-0005-0000-0000-00008F630000}"/>
    <cellStyle name="Normal 2 2 5 5 5" xfId="25488" xr:uid="{00000000-0005-0000-0000-000090630000}"/>
    <cellStyle name="Normal 2 2 5 5 5 10" xfId="25489" xr:uid="{00000000-0005-0000-0000-000091630000}"/>
    <cellStyle name="Normal 2 2 5 5 5 2" xfId="25490" xr:uid="{00000000-0005-0000-0000-000092630000}"/>
    <cellStyle name="Normal 2 2 5 5 5 3" xfId="25491" xr:uid="{00000000-0005-0000-0000-000093630000}"/>
    <cellStyle name="Normal 2 2 5 5 5 4" xfId="25492" xr:uid="{00000000-0005-0000-0000-000094630000}"/>
    <cellStyle name="Normal 2 2 5 5 5 5" xfId="25493" xr:uid="{00000000-0005-0000-0000-000095630000}"/>
    <cellStyle name="Normal 2 2 5 5 5 6" xfId="25494" xr:uid="{00000000-0005-0000-0000-000096630000}"/>
    <cellStyle name="Normal 2 2 5 5 5 7" xfId="25495" xr:uid="{00000000-0005-0000-0000-000097630000}"/>
    <cellStyle name="Normal 2 2 5 5 5 8" xfId="25496" xr:uid="{00000000-0005-0000-0000-000098630000}"/>
    <cellStyle name="Normal 2 2 5 5 5 9" xfId="25497" xr:uid="{00000000-0005-0000-0000-000099630000}"/>
    <cellStyle name="Normal 2 2 5 5 6" xfId="25498" xr:uid="{00000000-0005-0000-0000-00009A630000}"/>
    <cellStyle name="Normal 2 2 5 5 7" xfId="25499" xr:uid="{00000000-0005-0000-0000-00009B630000}"/>
    <cellStyle name="Normal 2 2 5 5 8" xfId="25500" xr:uid="{00000000-0005-0000-0000-00009C630000}"/>
    <cellStyle name="Normal 2 2 5 5 9" xfId="25501" xr:uid="{00000000-0005-0000-0000-00009D630000}"/>
    <cellStyle name="Normal 2 2 5 6" xfId="25502" xr:uid="{00000000-0005-0000-0000-00009E630000}"/>
    <cellStyle name="Normal 2 2 5 6 10" xfId="25503" xr:uid="{00000000-0005-0000-0000-00009F630000}"/>
    <cellStyle name="Normal 2 2 5 6 11" xfId="25504" xr:uid="{00000000-0005-0000-0000-0000A0630000}"/>
    <cellStyle name="Normal 2 2 5 6 12" xfId="25505" xr:uid="{00000000-0005-0000-0000-0000A1630000}"/>
    <cellStyle name="Normal 2 2 5 6 13" xfId="25506" xr:uid="{00000000-0005-0000-0000-0000A2630000}"/>
    <cellStyle name="Normal 2 2 5 6 14" xfId="25507" xr:uid="{00000000-0005-0000-0000-0000A3630000}"/>
    <cellStyle name="Normal 2 2 5 6 2" xfId="25508" xr:uid="{00000000-0005-0000-0000-0000A4630000}"/>
    <cellStyle name="Normal 2 2 5 6 2 10" xfId="25509" xr:uid="{00000000-0005-0000-0000-0000A5630000}"/>
    <cellStyle name="Normal 2 2 5 6 2 2" xfId="25510" xr:uid="{00000000-0005-0000-0000-0000A6630000}"/>
    <cellStyle name="Normal 2 2 5 6 2 3" xfId="25511" xr:uid="{00000000-0005-0000-0000-0000A7630000}"/>
    <cellStyle name="Normal 2 2 5 6 2 4" xfId="25512" xr:uid="{00000000-0005-0000-0000-0000A8630000}"/>
    <cellStyle name="Normal 2 2 5 6 2 5" xfId="25513" xr:uid="{00000000-0005-0000-0000-0000A9630000}"/>
    <cellStyle name="Normal 2 2 5 6 2 6" xfId="25514" xr:uid="{00000000-0005-0000-0000-0000AA630000}"/>
    <cellStyle name="Normal 2 2 5 6 2 7" xfId="25515" xr:uid="{00000000-0005-0000-0000-0000AB630000}"/>
    <cellStyle name="Normal 2 2 5 6 2 8" xfId="25516" xr:uid="{00000000-0005-0000-0000-0000AC630000}"/>
    <cellStyle name="Normal 2 2 5 6 2 9" xfId="25517" xr:uid="{00000000-0005-0000-0000-0000AD630000}"/>
    <cellStyle name="Normal 2 2 5 6 3" xfId="25518" xr:uid="{00000000-0005-0000-0000-0000AE630000}"/>
    <cellStyle name="Normal 2 2 5 6 3 10" xfId="25519" xr:uid="{00000000-0005-0000-0000-0000AF630000}"/>
    <cellStyle name="Normal 2 2 5 6 3 2" xfId="25520" xr:uid="{00000000-0005-0000-0000-0000B0630000}"/>
    <cellStyle name="Normal 2 2 5 6 3 3" xfId="25521" xr:uid="{00000000-0005-0000-0000-0000B1630000}"/>
    <cellStyle name="Normal 2 2 5 6 3 4" xfId="25522" xr:uid="{00000000-0005-0000-0000-0000B2630000}"/>
    <cellStyle name="Normal 2 2 5 6 3 5" xfId="25523" xr:uid="{00000000-0005-0000-0000-0000B3630000}"/>
    <cellStyle name="Normal 2 2 5 6 3 6" xfId="25524" xr:uid="{00000000-0005-0000-0000-0000B4630000}"/>
    <cellStyle name="Normal 2 2 5 6 3 7" xfId="25525" xr:uid="{00000000-0005-0000-0000-0000B5630000}"/>
    <cellStyle name="Normal 2 2 5 6 3 8" xfId="25526" xr:uid="{00000000-0005-0000-0000-0000B6630000}"/>
    <cellStyle name="Normal 2 2 5 6 3 9" xfId="25527" xr:uid="{00000000-0005-0000-0000-0000B7630000}"/>
    <cellStyle name="Normal 2 2 5 6 4" xfId="25528" xr:uid="{00000000-0005-0000-0000-0000B8630000}"/>
    <cellStyle name="Normal 2 2 5 6 4 10" xfId="25529" xr:uid="{00000000-0005-0000-0000-0000B9630000}"/>
    <cellStyle name="Normal 2 2 5 6 4 2" xfId="25530" xr:uid="{00000000-0005-0000-0000-0000BA630000}"/>
    <cellStyle name="Normal 2 2 5 6 4 3" xfId="25531" xr:uid="{00000000-0005-0000-0000-0000BB630000}"/>
    <cellStyle name="Normal 2 2 5 6 4 4" xfId="25532" xr:uid="{00000000-0005-0000-0000-0000BC630000}"/>
    <cellStyle name="Normal 2 2 5 6 4 5" xfId="25533" xr:uid="{00000000-0005-0000-0000-0000BD630000}"/>
    <cellStyle name="Normal 2 2 5 6 4 6" xfId="25534" xr:uid="{00000000-0005-0000-0000-0000BE630000}"/>
    <cellStyle name="Normal 2 2 5 6 4 7" xfId="25535" xr:uid="{00000000-0005-0000-0000-0000BF630000}"/>
    <cellStyle name="Normal 2 2 5 6 4 8" xfId="25536" xr:uid="{00000000-0005-0000-0000-0000C0630000}"/>
    <cellStyle name="Normal 2 2 5 6 4 9" xfId="25537" xr:uid="{00000000-0005-0000-0000-0000C1630000}"/>
    <cellStyle name="Normal 2 2 5 6 5" xfId="25538" xr:uid="{00000000-0005-0000-0000-0000C2630000}"/>
    <cellStyle name="Normal 2 2 5 6 5 10" xfId="25539" xr:uid="{00000000-0005-0000-0000-0000C3630000}"/>
    <cellStyle name="Normal 2 2 5 6 5 2" xfId="25540" xr:uid="{00000000-0005-0000-0000-0000C4630000}"/>
    <cellStyle name="Normal 2 2 5 6 5 3" xfId="25541" xr:uid="{00000000-0005-0000-0000-0000C5630000}"/>
    <cellStyle name="Normal 2 2 5 6 5 4" xfId="25542" xr:uid="{00000000-0005-0000-0000-0000C6630000}"/>
    <cellStyle name="Normal 2 2 5 6 5 5" xfId="25543" xr:uid="{00000000-0005-0000-0000-0000C7630000}"/>
    <cellStyle name="Normal 2 2 5 6 5 6" xfId="25544" xr:uid="{00000000-0005-0000-0000-0000C8630000}"/>
    <cellStyle name="Normal 2 2 5 6 5 7" xfId="25545" xr:uid="{00000000-0005-0000-0000-0000C9630000}"/>
    <cellStyle name="Normal 2 2 5 6 5 8" xfId="25546" xr:uid="{00000000-0005-0000-0000-0000CA630000}"/>
    <cellStyle name="Normal 2 2 5 6 5 9" xfId="25547" xr:uid="{00000000-0005-0000-0000-0000CB630000}"/>
    <cellStyle name="Normal 2 2 5 6 6" xfId="25548" xr:uid="{00000000-0005-0000-0000-0000CC630000}"/>
    <cellStyle name="Normal 2 2 5 6 7" xfId="25549" xr:uid="{00000000-0005-0000-0000-0000CD630000}"/>
    <cellStyle name="Normal 2 2 5 6 8" xfId="25550" xr:uid="{00000000-0005-0000-0000-0000CE630000}"/>
    <cellStyle name="Normal 2 2 5 6 9" xfId="25551" xr:uid="{00000000-0005-0000-0000-0000CF630000}"/>
    <cellStyle name="Normal 2 2 5 7" xfId="25552" xr:uid="{00000000-0005-0000-0000-0000D0630000}"/>
    <cellStyle name="Normal 2 2 5 7 10" xfId="25553" xr:uid="{00000000-0005-0000-0000-0000D1630000}"/>
    <cellStyle name="Normal 2 2 5 7 11" xfId="25554" xr:uid="{00000000-0005-0000-0000-0000D2630000}"/>
    <cellStyle name="Normal 2 2 5 7 12" xfId="25555" xr:uid="{00000000-0005-0000-0000-0000D3630000}"/>
    <cellStyle name="Normal 2 2 5 7 13" xfId="25556" xr:uid="{00000000-0005-0000-0000-0000D4630000}"/>
    <cellStyle name="Normal 2 2 5 7 14" xfId="25557" xr:uid="{00000000-0005-0000-0000-0000D5630000}"/>
    <cellStyle name="Normal 2 2 5 7 2" xfId="25558" xr:uid="{00000000-0005-0000-0000-0000D6630000}"/>
    <cellStyle name="Normal 2 2 5 7 2 10" xfId="25559" xr:uid="{00000000-0005-0000-0000-0000D7630000}"/>
    <cellStyle name="Normal 2 2 5 7 2 2" xfId="25560" xr:uid="{00000000-0005-0000-0000-0000D8630000}"/>
    <cellStyle name="Normal 2 2 5 7 2 3" xfId="25561" xr:uid="{00000000-0005-0000-0000-0000D9630000}"/>
    <cellStyle name="Normal 2 2 5 7 2 4" xfId="25562" xr:uid="{00000000-0005-0000-0000-0000DA630000}"/>
    <cellStyle name="Normal 2 2 5 7 2 5" xfId="25563" xr:uid="{00000000-0005-0000-0000-0000DB630000}"/>
    <cellStyle name="Normal 2 2 5 7 2 6" xfId="25564" xr:uid="{00000000-0005-0000-0000-0000DC630000}"/>
    <cellStyle name="Normal 2 2 5 7 2 7" xfId="25565" xr:uid="{00000000-0005-0000-0000-0000DD630000}"/>
    <cellStyle name="Normal 2 2 5 7 2 8" xfId="25566" xr:uid="{00000000-0005-0000-0000-0000DE630000}"/>
    <cellStyle name="Normal 2 2 5 7 2 9" xfId="25567" xr:uid="{00000000-0005-0000-0000-0000DF630000}"/>
    <cellStyle name="Normal 2 2 5 7 3" xfId="25568" xr:uid="{00000000-0005-0000-0000-0000E0630000}"/>
    <cellStyle name="Normal 2 2 5 7 3 10" xfId="25569" xr:uid="{00000000-0005-0000-0000-0000E1630000}"/>
    <cellStyle name="Normal 2 2 5 7 3 2" xfId="25570" xr:uid="{00000000-0005-0000-0000-0000E2630000}"/>
    <cellStyle name="Normal 2 2 5 7 3 3" xfId="25571" xr:uid="{00000000-0005-0000-0000-0000E3630000}"/>
    <cellStyle name="Normal 2 2 5 7 3 4" xfId="25572" xr:uid="{00000000-0005-0000-0000-0000E4630000}"/>
    <cellStyle name="Normal 2 2 5 7 3 5" xfId="25573" xr:uid="{00000000-0005-0000-0000-0000E5630000}"/>
    <cellStyle name="Normal 2 2 5 7 3 6" xfId="25574" xr:uid="{00000000-0005-0000-0000-0000E6630000}"/>
    <cellStyle name="Normal 2 2 5 7 3 7" xfId="25575" xr:uid="{00000000-0005-0000-0000-0000E7630000}"/>
    <cellStyle name="Normal 2 2 5 7 3 8" xfId="25576" xr:uid="{00000000-0005-0000-0000-0000E8630000}"/>
    <cellStyle name="Normal 2 2 5 7 3 9" xfId="25577" xr:uid="{00000000-0005-0000-0000-0000E9630000}"/>
    <cellStyle name="Normal 2 2 5 7 4" xfId="25578" xr:uid="{00000000-0005-0000-0000-0000EA630000}"/>
    <cellStyle name="Normal 2 2 5 7 4 10" xfId="25579" xr:uid="{00000000-0005-0000-0000-0000EB630000}"/>
    <cellStyle name="Normal 2 2 5 7 4 2" xfId="25580" xr:uid="{00000000-0005-0000-0000-0000EC630000}"/>
    <cellStyle name="Normal 2 2 5 7 4 3" xfId="25581" xr:uid="{00000000-0005-0000-0000-0000ED630000}"/>
    <cellStyle name="Normal 2 2 5 7 4 4" xfId="25582" xr:uid="{00000000-0005-0000-0000-0000EE630000}"/>
    <cellStyle name="Normal 2 2 5 7 4 5" xfId="25583" xr:uid="{00000000-0005-0000-0000-0000EF630000}"/>
    <cellStyle name="Normal 2 2 5 7 4 6" xfId="25584" xr:uid="{00000000-0005-0000-0000-0000F0630000}"/>
    <cellStyle name="Normal 2 2 5 7 4 7" xfId="25585" xr:uid="{00000000-0005-0000-0000-0000F1630000}"/>
    <cellStyle name="Normal 2 2 5 7 4 8" xfId="25586" xr:uid="{00000000-0005-0000-0000-0000F2630000}"/>
    <cellStyle name="Normal 2 2 5 7 4 9" xfId="25587" xr:uid="{00000000-0005-0000-0000-0000F3630000}"/>
    <cellStyle name="Normal 2 2 5 7 5" xfId="25588" xr:uid="{00000000-0005-0000-0000-0000F4630000}"/>
    <cellStyle name="Normal 2 2 5 7 5 10" xfId="25589" xr:uid="{00000000-0005-0000-0000-0000F5630000}"/>
    <cellStyle name="Normal 2 2 5 7 5 2" xfId="25590" xr:uid="{00000000-0005-0000-0000-0000F6630000}"/>
    <cellStyle name="Normal 2 2 5 7 5 3" xfId="25591" xr:uid="{00000000-0005-0000-0000-0000F7630000}"/>
    <cellStyle name="Normal 2 2 5 7 5 4" xfId="25592" xr:uid="{00000000-0005-0000-0000-0000F8630000}"/>
    <cellStyle name="Normal 2 2 5 7 5 5" xfId="25593" xr:uid="{00000000-0005-0000-0000-0000F9630000}"/>
    <cellStyle name="Normal 2 2 5 7 5 6" xfId="25594" xr:uid="{00000000-0005-0000-0000-0000FA630000}"/>
    <cellStyle name="Normal 2 2 5 7 5 7" xfId="25595" xr:uid="{00000000-0005-0000-0000-0000FB630000}"/>
    <cellStyle name="Normal 2 2 5 7 5 8" xfId="25596" xr:uid="{00000000-0005-0000-0000-0000FC630000}"/>
    <cellStyle name="Normal 2 2 5 7 5 9" xfId="25597" xr:uid="{00000000-0005-0000-0000-0000FD630000}"/>
    <cellStyle name="Normal 2 2 5 7 6" xfId="25598" xr:uid="{00000000-0005-0000-0000-0000FE630000}"/>
    <cellStyle name="Normal 2 2 5 7 7" xfId="25599" xr:uid="{00000000-0005-0000-0000-0000FF630000}"/>
    <cellStyle name="Normal 2 2 5 7 8" xfId="25600" xr:uid="{00000000-0005-0000-0000-000000640000}"/>
    <cellStyle name="Normal 2 2 5 7 9" xfId="25601" xr:uid="{00000000-0005-0000-0000-000001640000}"/>
    <cellStyle name="Normal 2 2 5 8" xfId="25602" xr:uid="{00000000-0005-0000-0000-000002640000}"/>
    <cellStyle name="Normal 2 2 5 8 10" xfId="25603" xr:uid="{00000000-0005-0000-0000-000003640000}"/>
    <cellStyle name="Normal 2 2 5 8 11" xfId="25604" xr:uid="{00000000-0005-0000-0000-000004640000}"/>
    <cellStyle name="Normal 2 2 5 8 12" xfId="25605" xr:uid="{00000000-0005-0000-0000-000005640000}"/>
    <cellStyle name="Normal 2 2 5 8 13" xfId="25606" xr:uid="{00000000-0005-0000-0000-000006640000}"/>
    <cellStyle name="Normal 2 2 5 8 14" xfId="25607" xr:uid="{00000000-0005-0000-0000-000007640000}"/>
    <cellStyle name="Normal 2 2 5 8 2" xfId="25608" xr:uid="{00000000-0005-0000-0000-000008640000}"/>
    <cellStyle name="Normal 2 2 5 8 2 10" xfId="25609" xr:uid="{00000000-0005-0000-0000-000009640000}"/>
    <cellStyle name="Normal 2 2 5 8 2 2" xfId="25610" xr:uid="{00000000-0005-0000-0000-00000A640000}"/>
    <cellStyle name="Normal 2 2 5 8 2 3" xfId="25611" xr:uid="{00000000-0005-0000-0000-00000B640000}"/>
    <cellStyle name="Normal 2 2 5 8 2 4" xfId="25612" xr:uid="{00000000-0005-0000-0000-00000C640000}"/>
    <cellStyle name="Normal 2 2 5 8 2 5" xfId="25613" xr:uid="{00000000-0005-0000-0000-00000D640000}"/>
    <cellStyle name="Normal 2 2 5 8 2 6" xfId="25614" xr:uid="{00000000-0005-0000-0000-00000E640000}"/>
    <cellStyle name="Normal 2 2 5 8 2 7" xfId="25615" xr:uid="{00000000-0005-0000-0000-00000F640000}"/>
    <cellStyle name="Normal 2 2 5 8 2 8" xfId="25616" xr:uid="{00000000-0005-0000-0000-000010640000}"/>
    <cellStyle name="Normal 2 2 5 8 2 9" xfId="25617" xr:uid="{00000000-0005-0000-0000-000011640000}"/>
    <cellStyle name="Normal 2 2 5 8 3" xfId="25618" xr:uid="{00000000-0005-0000-0000-000012640000}"/>
    <cellStyle name="Normal 2 2 5 8 3 10" xfId="25619" xr:uid="{00000000-0005-0000-0000-000013640000}"/>
    <cellStyle name="Normal 2 2 5 8 3 2" xfId="25620" xr:uid="{00000000-0005-0000-0000-000014640000}"/>
    <cellStyle name="Normal 2 2 5 8 3 3" xfId="25621" xr:uid="{00000000-0005-0000-0000-000015640000}"/>
    <cellStyle name="Normal 2 2 5 8 3 4" xfId="25622" xr:uid="{00000000-0005-0000-0000-000016640000}"/>
    <cellStyle name="Normal 2 2 5 8 3 5" xfId="25623" xr:uid="{00000000-0005-0000-0000-000017640000}"/>
    <cellStyle name="Normal 2 2 5 8 3 6" xfId="25624" xr:uid="{00000000-0005-0000-0000-000018640000}"/>
    <cellStyle name="Normal 2 2 5 8 3 7" xfId="25625" xr:uid="{00000000-0005-0000-0000-000019640000}"/>
    <cellStyle name="Normal 2 2 5 8 3 8" xfId="25626" xr:uid="{00000000-0005-0000-0000-00001A640000}"/>
    <cellStyle name="Normal 2 2 5 8 3 9" xfId="25627" xr:uid="{00000000-0005-0000-0000-00001B640000}"/>
    <cellStyle name="Normal 2 2 5 8 4" xfId="25628" xr:uid="{00000000-0005-0000-0000-00001C640000}"/>
    <cellStyle name="Normal 2 2 5 8 4 10" xfId="25629" xr:uid="{00000000-0005-0000-0000-00001D640000}"/>
    <cellStyle name="Normal 2 2 5 8 4 2" xfId="25630" xr:uid="{00000000-0005-0000-0000-00001E640000}"/>
    <cellStyle name="Normal 2 2 5 8 4 3" xfId="25631" xr:uid="{00000000-0005-0000-0000-00001F640000}"/>
    <cellStyle name="Normal 2 2 5 8 4 4" xfId="25632" xr:uid="{00000000-0005-0000-0000-000020640000}"/>
    <cellStyle name="Normal 2 2 5 8 4 5" xfId="25633" xr:uid="{00000000-0005-0000-0000-000021640000}"/>
    <cellStyle name="Normal 2 2 5 8 4 6" xfId="25634" xr:uid="{00000000-0005-0000-0000-000022640000}"/>
    <cellStyle name="Normal 2 2 5 8 4 7" xfId="25635" xr:uid="{00000000-0005-0000-0000-000023640000}"/>
    <cellStyle name="Normal 2 2 5 8 4 8" xfId="25636" xr:uid="{00000000-0005-0000-0000-000024640000}"/>
    <cellStyle name="Normal 2 2 5 8 4 9" xfId="25637" xr:uid="{00000000-0005-0000-0000-000025640000}"/>
    <cellStyle name="Normal 2 2 5 8 5" xfId="25638" xr:uid="{00000000-0005-0000-0000-000026640000}"/>
    <cellStyle name="Normal 2 2 5 8 5 10" xfId="25639" xr:uid="{00000000-0005-0000-0000-000027640000}"/>
    <cellStyle name="Normal 2 2 5 8 5 2" xfId="25640" xr:uid="{00000000-0005-0000-0000-000028640000}"/>
    <cellStyle name="Normal 2 2 5 8 5 3" xfId="25641" xr:uid="{00000000-0005-0000-0000-000029640000}"/>
    <cellStyle name="Normal 2 2 5 8 5 4" xfId="25642" xr:uid="{00000000-0005-0000-0000-00002A640000}"/>
    <cellStyle name="Normal 2 2 5 8 5 5" xfId="25643" xr:uid="{00000000-0005-0000-0000-00002B640000}"/>
    <cellStyle name="Normal 2 2 5 8 5 6" xfId="25644" xr:uid="{00000000-0005-0000-0000-00002C640000}"/>
    <cellStyle name="Normal 2 2 5 8 5 7" xfId="25645" xr:uid="{00000000-0005-0000-0000-00002D640000}"/>
    <cellStyle name="Normal 2 2 5 8 5 8" xfId="25646" xr:uid="{00000000-0005-0000-0000-00002E640000}"/>
    <cellStyle name="Normal 2 2 5 8 5 9" xfId="25647" xr:uid="{00000000-0005-0000-0000-00002F640000}"/>
    <cellStyle name="Normal 2 2 5 8 6" xfId="25648" xr:uid="{00000000-0005-0000-0000-000030640000}"/>
    <cellStyle name="Normal 2 2 5 8 7" xfId="25649" xr:uid="{00000000-0005-0000-0000-000031640000}"/>
    <cellStyle name="Normal 2 2 5 8 8" xfId="25650" xr:uid="{00000000-0005-0000-0000-000032640000}"/>
    <cellStyle name="Normal 2 2 5 8 9" xfId="25651" xr:uid="{00000000-0005-0000-0000-000033640000}"/>
    <cellStyle name="Normal 2 2 5 9" xfId="25652" xr:uid="{00000000-0005-0000-0000-000034640000}"/>
    <cellStyle name="Normal 2 2 5 9 10" xfId="25653" xr:uid="{00000000-0005-0000-0000-000035640000}"/>
    <cellStyle name="Normal 2 2 5 9 11" xfId="25654" xr:uid="{00000000-0005-0000-0000-000036640000}"/>
    <cellStyle name="Normal 2 2 5 9 12" xfId="25655" xr:uid="{00000000-0005-0000-0000-000037640000}"/>
    <cellStyle name="Normal 2 2 5 9 13" xfId="25656" xr:uid="{00000000-0005-0000-0000-000038640000}"/>
    <cellStyle name="Normal 2 2 5 9 14" xfId="25657" xr:uid="{00000000-0005-0000-0000-000039640000}"/>
    <cellStyle name="Normal 2 2 5 9 2" xfId="25658" xr:uid="{00000000-0005-0000-0000-00003A640000}"/>
    <cellStyle name="Normal 2 2 5 9 2 10" xfId="25659" xr:uid="{00000000-0005-0000-0000-00003B640000}"/>
    <cellStyle name="Normal 2 2 5 9 2 2" xfId="25660" xr:uid="{00000000-0005-0000-0000-00003C640000}"/>
    <cellStyle name="Normal 2 2 5 9 2 3" xfId="25661" xr:uid="{00000000-0005-0000-0000-00003D640000}"/>
    <cellStyle name="Normal 2 2 5 9 2 4" xfId="25662" xr:uid="{00000000-0005-0000-0000-00003E640000}"/>
    <cellStyle name="Normal 2 2 5 9 2 5" xfId="25663" xr:uid="{00000000-0005-0000-0000-00003F640000}"/>
    <cellStyle name="Normal 2 2 5 9 2 6" xfId="25664" xr:uid="{00000000-0005-0000-0000-000040640000}"/>
    <cellStyle name="Normal 2 2 5 9 2 7" xfId="25665" xr:uid="{00000000-0005-0000-0000-000041640000}"/>
    <cellStyle name="Normal 2 2 5 9 2 8" xfId="25666" xr:uid="{00000000-0005-0000-0000-000042640000}"/>
    <cellStyle name="Normal 2 2 5 9 2 9" xfId="25667" xr:uid="{00000000-0005-0000-0000-000043640000}"/>
    <cellStyle name="Normal 2 2 5 9 3" xfId="25668" xr:uid="{00000000-0005-0000-0000-000044640000}"/>
    <cellStyle name="Normal 2 2 5 9 3 10" xfId="25669" xr:uid="{00000000-0005-0000-0000-000045640000}"/>
    <cellStyle name="Normal 2 2 5 9 3 2" xfId="25670" xr:uid="{00000000-0005-0000-0000-000046640000}"/>
    <cellStyle name="Normal 2 2 5 9 3 3" xfId="25671" xr:uid="{00000000-0005-0000-0000-000047640000}"/>
    <cellStyle name="Normal 2 2 5 9 3 4" xfId="25672" xr:uid="{00000000-0005-0000-0000-000048640000}"/>
    <cellStyle name="Normal 2 2 5 9 3 5" xfId="25673" xr:uid="{00000000-0005-0000-0000-000049640000}"/>
    <cellStyle name="Normal 2 2 5 9 3 6" xfId="25674" xr:uid="{00000000-0005-0000-0000-00004A640000}"/>
    <cellStyle name="Normal 2 2 5 9 3 7" xfId="25675" xr:uid="{00000000-0005-0000-0000-00004B640000}"/>
    <cellStyle name="Normal 2 2 5 9 3 8" xfId="25676" xr:uid="{00000000-0005-0000-0000-00004C640000}"/>
    <cellStyle name="Normal 2 2 5 9 3 9" xfId="25677" xr:uid="{00000000-0005-0000-0000-00004D640000}"/>
    <cellStyle name="Normal 2 2 5 9 4" xfId="25678" xr:uid="{00000000-0005-0000-0000-00004E640000}"/>
    <cellStyle name="Normal 2 2 5 9 4 10" xfId="25679" xr:uid="{00000000-0005-0000-0000-00004F640000}"/>
    <cellStyle name="Normal 2 2 5 9 4 2" xfId="25680" xr:uid="{00000000-0005-0000-0000-000050640000}"/>
    <cellStyle name="Normal 2 2 5 9 4 3" xfId="25681" xr:uid="{00000000-0005-0000-0000-000051640000}"/>
    <cellStyle name="Normal 2 2 5 9 4 4" xfId="25682" xr:uid="{00000000-0005-0000-0000-000052640000}"/>
    <cellStyle name="Normal 2 2 5 9 4 5" xfId="25683" xr:uid="{00000000-0005-0000-0000-000053640000}"/>
    <cellStyle name="Normal 2 2 5 9 4 6" xfId="25684" xr:uid="{00000000-0005-0000-0000-000054640000}"/>
    <cellStyle name="Normal 2 2 5 9 4 7" xfId="25685" xr:uid="{00000000-0005-0000-0000-000055640000}"/>
    <cellStyle name="Normal 2 2 5 9 4 8" xfId="25686" xr:uid="{00000000-0005-0000-0000-000056640000}"/>
    <cellStyle name="Normal 2 2 5 9 4 9" xfId="25687" xr:uid="{00000000-0005-0000-0000-000057640000}"/>
    <cellStyle name="Normal 2 2 5 9 5" xfId="25688" xr:uid="{00000000-0005-0000-0000-000058640000}"/>
    <cellStyle name="Normal 2 2 5 9 5 10" xfId="25689" xr:uid="{00000000-0005-0000-0000-000059640000}"/>
    <cellStyle name="Normal 2 2 5 9 5 2" xfId="25690" xr:uid="{00000000-0005-0000-0000-00005A640000}"/>
    <cellStyle name="Normal 2 2 5 9 5 3" xfId="25691" xr:uid="{00000000-0005-0000-0000-00005B640000}"/>
    <cellStyle name="Normal 2 2 5 9 5 4" xfId="25692" xr:uid="{00000000-0005-0000-0000-00005C640000}"/>
    <cellStyle name="Normal 2 2 5 9 5 5" xfId="25693" xr:uid="{00000000-0005-0000-0000-00005D640000}"/>
    <cellStyle name="Normal 2 2 5 9 5 6" xfId="25694" xr:uid="{00000000-0005-0000-0000-00005E640000}"/>
    <cellStyle name="Normal 2 2 5 9 5 7" xfId="25695" xr:uid="{00000000-0005-0000-0000-00005F640000}"/>
    <cellStyle name="Normal 2 2 5 9 5 8" xfId="25696" xr:uid="{00000000-0005-0000-0000-000060640000}"/>
    <cellStyle name="Normal 2 2 5 9 5 9" xfId="25697" xr:uid="{00000000-0005-0000-0000-000061640000}"/>
    <cellStyle name="Normal 2 2 5 9 6" xfId="25698" xr:uid="{00000000-0005-0000-0000-000062640000}"/>
    <cellStyle name="Normal 2 2 5 9 7" xfId="25699" xr:uid="{00000000-0005-0000-0000-000063640000}"/>
    <cellStyle name="Normal 2 2 5 9 8" xfId="25700" xr:uid="{00000000-0005-0000-0000-000064640000}"/>
    <cellStyle name="Normal 2 2 5 9 9" xfId="25701" xr:uid="{00000000-0005-0000-0000-000065640000}"/>
    <cellStyle name="Normal 2 2 50" xfId="25702" xr:uid="{00000000-0005-0000-0000-000066640000}"/>
    <cellStyle name="Normal 2 2 51" xfId="25703" xr:uid="{00000000-0005-0000-0000-000067640000}"/>
    <cellStyle name="Normal 2 2 52" xfId="25704" xr:uid="{00000000-0005-0000-0000-000068640000}"/>
    <cellStyle name="Normal 2 2 6" xfId="25705" xr:uid="{00000000-0005-0000-0000-000069640000}"/>
    <cellStyle name="Normal 2 2 6 2" xfId="25706" xr:uid="{00000000-0005-0000-0000-00006A640000}"/>
    <cellStyle name="Normal 2 2 6 3" xfId="25707" xr:uid="{00000000-0005-0000-0000-00006B640000}"/>
    <cellStyle name="Normal 2 2 7" xfId="25708" xr:uid="{00000000-0005-0000-0000-00006C640000}"/>
    <cellStyle name="Normal 2 2 7 2" xfId="25709" xr:uid="{00000000-0005-0000-0000-00006D640000}"/>
    <cellStyle name="Normal 2 2 7 3" xfId="25710" xr:uid="{00000000-0005-0000-0000-00006E640000}"/>
    <cellStyle name="Normal 2 2 8" xfId="25711" xr:uid="{00000000-0005-0000-0000-00006F640000}"/>
    <cellStyle name="Normal 2 2 8 2" xfId="25712" xr:uid="{00000000-0005-0000-0000-000070640000}"/>
    <cellStyle name="Normal 2 2 8 3" xfId="25713" xr:uid="{00000000-0005-0000-0000-000071640000}"/>
    <cellStyle name="Normal 2 2 9" xfId="25714" xr:uid="{00000000-0005-0000-0000-000072640000}"/>
    <cellStyle name="Normal 2 2 9 2" xfId="25715" xr:uid="{00000000-0005-0000-0000-000073640000}"/>
    <cellStyle name="Normal 2 2 9 3" xfId="25716" xr:uid="{00000000-0005-0000-0000-000074640000}"/>
    <cellStyle name="Normal 2 20" xfId="25717" xr:uid="{00000000-0005-0000-0000-000075640000}"/>
    <cellStyle name="Normal 2 20 2" xfId="25718" xr:uid="{00000000-0005-0000-0000-000076640000}"/>
    <cellStyle name="Normal 2 20 3" xfId="25719" xr:uid="{00000000-0005-0000-0000-000077640000}"/>
    <cellStyle name="Normal 2 21" xfId="25720" xr:uid="{00000000-0005-0000-0000-000078640000}"/>
    <cellStyle name="Normal 2 21 2" xfId="25721" xr:uid="{00000000-0005-0000-0000-000079640000}"/>
    <cellStyle name="Normal 2 21 3" xfId="25722" xr:uid="{00000000-0005-0000-0000-00007A640000}"/>
    <cellStyle name="Normal 2 22" xfId="25723" xr:uid="{00000000-0005-0000-0000-00007B640000}"/>
    <cellStyle name="Normal 2 22 2" xfId="25724" xr:uid="{00000000-0005-0000-0000-00007C640000}"/>
    <cellStyle name="Normal 2 22 3" xfId="25725" xr:uid="{00000000-0005-0000-0000-00007D640000}"/>
    <cellStyle name="Normal 2 23" xfId="25726" xr:uid="{00000000-0005-0000-0000-00007E640000}"/>
    <cellStyle name="Normal 2 23 2" xfId="25727" xr:uid="{00000000-0005-0000-0000-00007F640000}"/>
    <cellStyle name="Normal 2 23 2 2" xfId="25728" xr:uid="{00000000-0005-0000-0000-000080640000}"/>
    <cellStyle name="Normal 2 23 3" xfId="25729" xr:uid="{00000000-0005-0000-0000-000081640000}"/>
    <cellStyle name="Normal 2 24" xfId="25730" xr:uid="{00000000-0005-0000-0000-000082640000}"/>
    <cellStyle name="Normal 2 24 2" xfId="25731" xr:uid="{00000000-0005-0000-0000-000083640000}"/>
    <cellStyle name="Normal 2 24 3" xfId="25732" xr:uid="{00000000-0005-0000-0000-000084640000}"/>
    <cellStyle name="Normal 2 25" xfId="25733" xr:uid="{00000000-0005-0000-0000-000085640000}"/>
    <cellStyle name="Normal 2 25 2" xfId="25734" xr:uid="{00000000-0005-0000-0000-000086640000}"/>
    <cellStyle name="Normal 2 25 3" xfId="25735" xr:uid="{00000000-0005-0000-0000-000087640000}"/>
    <cellStyle name="Normal 2 26" xfId="25736" xr:uid="{00000000-0005-0000-0000-000088640000}"/>
    <cellStyle name="Normal 2 26 2" xfId="25737" xr:uid="{00000000-0005-0000-0000-000089640000}"/>
    <cellStyle name="Normal 2 26 3" xfId="25738" xr:uid="{00000000-0005-0000-0000-00008A640000}"/>
    <cellStyle name="Normal 2 27" xfId="25739" xr:uid="{00000000-0005-0000-0000-00008B640000}"/>
    <cellStyle name="Normal 2 27 2" xfId="25740" xr:uid="{00000000-0005-0000-0000-00008C640000}"/>
    <cellStyle name="Normal 2 27 3" xfId="25741" xr:uid="{00000000-0005-0000-0000-00008D640000}"/>
    <cellStyle name="Normal 2 28" xfId="25742" xr:uid="{00000000-0005-0000-0000-00008E640000}"/>
    <cellStyle name="Normal 2 28 2" xfId="25743" xr:uid="{00000000-0005-0000-0000-00008F640000}"/>
    <cellStyle name="Normal 2 28 3" xfId="25744" xr:uid="{00000000-0005-0000-0000-000090640000}"/>
    <cellStyle name="Normal 2 29" xfId="25745" xr:uid="{00000000-0005-0000-0000-000091640000}"/>
    <cellStyle name="Normal 2 29 2" xfId="25746" xr:uid="{00000000-0005-0000-0000-000092640000}"/>
    <cellStyle name="Normal 2 29 3" xfId="25747" xr:uid="{00000000-0005-0000-0000-000093640000}"/>
    <cellStyle name="Normal 2 3" xfId="424" xr:uid="{00000000-0005-0000-0000-0000A8010000}"/>
    <cellStyle name="Normal 2 3 10" xfId="25749" xr:uid="{00000000-0005-0000-0000-000095640000}"/>
    <cellStyle name="Normal 2 3 10 10" xfId="25750" xr:uid="{00000000-0005-0000-0000-000096640000}"/>
    <cellStyle name="Normal 2 3 10 11" xfId="25751" xr:uid="{00000000-0005-0000-0000-000097640000}"/>
    <cellStyle name="Normal 2 3 10 12" xfId="25752" xr:uid="{00000000-0005-0000-0000-000098640000}"/>
    <cellStyle name="Normal 2 3 10 13" xfId="25753" xr:uid="{00000000-0005-0000-0000-000099640000}"/>
    <cellStyle name="Normal 2 3 10 14" xfId="25754" xr:uid="{00000000-0005-0000-0000-00009A640000}"/>
    <cellStyle name="Normal 2 3 10 2" xfId="25755" xr:uid="{00000000-0005-0000-0000-00009B640000}"/>
    <cellStyle name="Normal 2 3 10 2 10" xfId="25756" xr:uid="{00000000-0005-0000-0000-00009C640000}"/>
    <cellStyle name="Normal 2 3 10 2 2" xfId="25757" xr:uid="{00000000-0005-0000-0000-00009D640000}"/>
    <cellStyle name="Normal 2 3 10 2 3" xfId="25758" xr:uid="{00000000-0005-0000-0000-00009E640000}"/>
    <cellStyle name="Normal 2 3 10 2 4" xfId="25759" xr:uid="{00000000-0005-0000-0000-00009F640000}"/>
    <cellStyle name="Normal 2 3 10 2 5" xfId="25760" xr:uid="{00000000-0005-0000-0000-0000A0640000}"/>
    <cellStyle name="Normal 2 3 10 2 6" xfId="25761" xr:uid="{00000000-0005-0000-0000-0000A1640000}"/>
    <cellStyle name="Normal 2 3 10 2 7" xfId="25762" xr:uid="{00000000-0005-0000-0000-0000A2640000}"/>
    <cellStyle name="Normal 2 3 10 2 8" xfId="25763" xr:uid="{00000000-0005-0000-0000-0000A3640000}"/>
    <cellStyle name="Normal 2 3 10 2 9" xfId="25764" xr:uid="{00000000-0005-0000-0000-0000A4640000}"/>
    <cellStyle name="Normal 2 3 10 3" xfId="25765" xr:uid="{00000000-0005-0000-0000-0000A5640000}"/>
    <cellStyle name="Normal 2 3 10 3 10" xfId="25766" xr:uid="{00000000-0005-0000-0000-0000A6640000}"/>
    <cellStyle name="Normal 2 3 10 3 2" xfId="25767" xr:uid="{00000000-0005-0000-0000-0000A7640000}"/>
    <cellStyle name="Normal 2 3 10 3 3" xfId="25768" xr:uid="{00000000-0005-0000-0000-0000A8640000}"/>
    <cellStyle name="Normal 2 3 10 3 4" xfId="25769" xr:uid="{00000000-0005-0000-0000-0000A9640000}"/>
    <cellStyle name="Normal 2 3 10 3 5" xfId="25770" xr:uid="{00000000-0005-0000-0000-0000AA640000}"/>
    <cellStyle name="Normal 2 3 10 3 6" xfId="25771" xr:uid="{00000000-0005-0000-0000-0000AB640000}"/>
    <cellStyle name="Normal 2 3 10 3 7" xfId="25772" xr:uid="{00000000-0005-0000-0000-0000AC640000}"/>
    <cellStyle name="Normal 2 3 10 3 8" xfId="25773" xr:uid="{00000000-0005-0000-0000-0000AD640000}"/>
    <cellStyle name="Normal 2 3 10 3 9" xfId="25774" xr:uid="{00000000-0005-0000-0000-0000AE640000}"/>
    <cellStyle name="Normal 2 3 10 4" xfId="25775" xr:uid="{00000000-0005-0000-0000-0000AF640000}"/>
    <cellStyle name="Normal 2 3 10 4 10" xfId="25776" xr:uid="{00000000-0005-0000-0000-0000B0640000}"/>
    <cellStyle name="Normal 2 3 10 4 2" xfId="25777" xr:uid="{00000000-0005-0000-0000-0000B1640000}"/>
    <cellStyle name="Normal 2 3 10 4 3" xfId="25778" xr:uid="{00000000-0005-0000-0000-0000B2640000}"/>
    <cellStyle name="Normal 2 3 10 4 4" xfId="25779" xr:uid="{00000000-0005-0000-0000-0000B3640000}"/>
    <cellStyle name="Normal 2 3 10 4 5" xfId="25780" xr:uid="{00000000-0005-0000-0000-0000B4640000}"/>
    <cellStyle name="Normal 2 3 10 4 6" xfId="25781" xr:uid="{00000000-0005-0000-0000-0000B5640000}"/>
    <cellStyle name="Normal 2 3 10 4 7" xfId="25782" xr:uid="{00000000-0005-0000-0000-0000B6640000}"/>
    <cellStyle name="Normal 2 3 10 4 8" xfId="25783" xr:uid="{00000000-0005-0000-0000-0000B7640000}"/>
    <cellStyle name="Normal 2 3 10 4 9" xfId="25784" xr:uid="{00000000-0005-0000-0000-0000B8640000}"/>
    <cellStyle name="Normal 2 3 10 5" xfId="25785" xr:uid="{00000000-0005-0000-0000-0000B9640000}"/>
    <cellStyle name="Normal 2 3 10 5 10" xfId="25786" xr:uid="{00000000-0005-0000-0000-0000BA640000}"/>
    <cellStyle name="Normal 2 3 10 5 2" xfId="25787" xr:uid="{00000000-0005-0000-0000-0000BB640000}"/>
    <cellStyle name="Normal 2 3 10 5 3" xfId="25788" xr:uid="{00000000-0005-0000-0000-0000BC640000}"/>
    <cellStyle name="Normal 2 3 10 5 4" xfId="25789" xr:uid="{00000000-0005-0000-0000-0000BD640000}"/>
    <cellStyle name="Normal 2 3 10 5 5" xfId="25790" xr:uid="{00000000-0005-0000-0000-0000BE640000}"/>
    <cellStyle name="Normal 2 3 10 5 6" xfId="25791" xr:uid="{00000000-0005-0000-0000-0000BF640000}"/>
    <cellStyle name="Normal 2 3 10 5 7" xfId="25792" xr:uid="{00000000-0005-0000-0000-0000C0640000}"/>
    <cellStyle name="Normal 2 3 10 5 8" xfId="25793" xr:uid="{00000000-0005-0000-0000-0000C1640000}"/>
    <cellStyle name="Normal 2 3 10 5 9" xfId="25794" xr:uid="{00000000-0005-0000-0000-0000C2640000}"/>
    <cellStyle name="Normal 2 3 10 6" xfId="25795" xr:uid="{00000000-0005-0000-0000-0000C3640000}"/>
    <cellStyle name="Normal 2 3 10 7" xfId="25796" xr:uid="{00000000-0005-0000-0000-0000C4640000}"/>
    <cellStyle name="Normal 2 3 10 8" xfId="25797" xr:uid="{00000000-0005-0000-0000-0000C5640000}"/>
    <cellStyle name="Normal 2 3 10 9" xfId="25798" xr:uid="{00000000-0005-0000-0000-0000C6640000}"/>
    <cellStyle name="Normal 2 3 11" xfId="25799" xr:uid="{00000000-0005-0000-0000-0000C7640000}"/>
    <cellStyle name="Normal 2 3 11 10" xfId="25800" xr:uid="{00000000-0005-0000-0000-0000C8640000}"/>
    <cellStyle name="Normal 2 3 11 11" xfId="25801" xr:uid="{00000000-0005-0000-0000-0000C9640000}"/>
    <cellStyle name="Normal 2 3 11 12" xfId="25802" xr:uid="{00000000-0005-0000-0000-0000CA640000}"/>
    <cellStyle name="Normal 2 3 11 13" xfId="25803" xr:uid="{00000000-0005-0000-0000-0000CB640000}"/>
    <cellStyle name="Normal 2 3 11 14" xfId="25804" xr:uid="{00000000-0005-0000-0000-0000CC640000}"/>
    <cellStyle name="Normal 2 3 11 2" xfId="25805" xr:uid="{00000000-0005-0000-0000-0000CD640000}"/>
    <cellStyle name="Normal 2 3 11 2 10" xfId="25806" xr:uid="{00000000-0005-0000-0000-0000CE640000}"/>
    <cellStyle name="Normal 2 3 11 2 2" xfId="25807" xr:uid="{00000000-0005-0000-0000-0000CF640000}"/>
    <cellStyle name="Normal 2 3 11 2 3" xfId="25808" xr:uid="{00000000-0005-0000-0000-0000D0640000}"/>
    <cellStyle name="Normal 2 3 11 2 4" xfId="25809" xr:uid="{00000000-0005-0000-0000-0000D1640000}"/>
    <cellStyle name="Normal 2 3 11 2 5" xfId="25810" xr:uid="{00000000-0005-0000-0000-0000D2640000}"/>
    <cellStyle name="Normal 2 3 11 2 6" xfId="25811" xr:uid="{00000000-0005-0000-0000-0000D3640000}"/>
    <cellStyle name="Normal 2 3 11 2 7" xfId="25812" xr:uid="{00000000-0005-0000-0000-0000D4640000}"/>
    <cellStyle name="Normal 2 3 11 2 8" xfId="25813" xr:uid="{00000000-0005-0000-0000-0000D5640000}"/>
    <cellStyle name="Normal 2 3 11 2 9" xfId="25814" xr:uid="{00000000-0005-0000-0000-0000D6640000}"/>
    <cellStyle name="Normal 2 3 11 3" xfId="25815" xr:uid="{00000000-0005-0000-0000-0000D7640000}"/>
    <cellStyle name="Normal 2 3 11 3 10" xfId="25816" xr:uid="{00000000-0005-0000-0000-0000D8640000}"/>
    <cellStyle name="Normal 2 3 11 3 2" xfId="25817" xr:uid="{00000000-0005-0000-0000-0000D9640000}"/>
    <cellStyle name="Normal 2 3 11 3 3" xfId="25818" xr:uid="{00000000-0005-0000-0000-0000DA640000}"/>
    <cellStyle name="Normal 2 3 11 3 4" xfId="25819" xr:uid="{00000000-0005-0000-0000-0000DB640000}"/>
    <cellStyle name="Normal 2 3 11 3 5" xfId="25820" xr:uid="{00000000-0005-0000-0000-0000DC640000}"/>
    <cellStyle name="Normal 2 3 11 3 6" xfId="25821" xr:uid="{00000000-0005-0000-0000-0000DD640000}"/>
    <cellStyle name="Normal 2 3 11 3 7" xfId="25822" xr:uid="{00000000-0005-0000-0000-0000DE640000}"/>
    <cellStyle name="Normal 2 3 11 3 8" xfId="25823" xr:uid="{00000000-0005-0000-0000-0000DF640000}"/>
    <cellStyle name="Normal 2 3 11 3 9" xfId="25824" xr:uid="{00000000-0005-0000-0000-0000E0640000}"/>
    <cellStyle name="Normal 2 3 11 4" xfId="25825" xr:uid="{00000000-0005-0000-0000-0000E1640000}"/>
    <cellStyle name="Normal 2 3 11 4 10" xfId="25826" xr:uid="{00000000-0005-0000-0000-0000E2640000}"/>
    <cellStyle name="Normal 2 3 11 4 2" xfId="25827" xr:uid="{00000000-0005-0000-0000-0000E3640000}"/>
    <cellStyle name="Normal 2 3 11 4 3" xfId="25828" xr:uid="{00000000-0005-0000-0000-0000E4640000}"/>
    <cellStyle name="Normal 2 3 11 4 4" xfId="25829" xr:uid="{00000000-0005-0000-0000-0000E5640000}"/>
    <cellStyle name="Normal 2 3 11 4 5" xfId="25830" xr:uid="{00000000-0005-0000-0000-0000E6640000}"/>
    <cellStyle name="Normal 2 3 11 4 6" xfId="25831" xr:uid="{00000000-0005-0000-0000-0000E7640000}"/>
    <cellStyle name="Normal 2 3 11 4 7" xfId="25832" xr:uid="{00000000-0005-0000-0000-0000E8640000}"/>
    <cellStyle name="Normal 2 3 11 4 8" xfId="25833" xr:uid="{00000000-0005-0000-0000-0000E9640000}"/>
    <cellStyle name="Normal 2 3 11 4 9" xfId="25834" xr:uid="{00000000-0005-0000-0000-0000EA640000}"/>
    <cellStyle name="Normal 2 3 11 5" xfId="25835" xr:uid="{00000000-0005-0000-0000-0000EB640000}"/>
    <cellStyle name="Normal 2 3 11 5 10" xfId="25836" xr:uid="{00000000-0005-0000-0000-0000EC640000}"/>
    <cellStyle name="Normal 2 3 11 5 2" xfId="25837" xr:uid="{00000000-0005-0000-0000-0000ED640000}"/>
    <cellStyle name="Normal 2 3 11 5 3" xfId="25838" xr:uid="{00000000-0005-0000-0000-0000EE640000}"/>
    <cellStyle name="Normal 2 3 11 5 4" xfId="25839" xr:uid="{00000000-0005-0000-0000-0000EF640000}"/>
    <cellStyle name="Normal 2 3 11 5 5" xfId="25840" xr:uid="{00000000-0005-0000-0000-0000F0640000}"/>
    <cellStyle name="Normal 2 3 11 5 6" xfId="25841" xr:uid="{00000000-0005-0000-0000-0000F1640000}"/>
    <cellStyle name="Normal 2 3 11 5 7" xfId="25842" xr:uid="{00000000-0005-0000-0000-0000F2640000}"/>
    <cellStyle name="Normal 2 3 11 5 8" xfId="25843" xr:uid="{00000000-0005-0000-0000-0000F3640000}"/>
    <cellStyle name="Normal 2 3 11 5 9" xfId="25844" xr:uid="{00000000-0005-0000-0000-0000F4640000}"/>
    <cellStyle name="Normal 2 3 11 6" xfId="25845" xr:uid="{00000000-0005-0000-0000-0000F5640000}"/>
    <cellStyle name="Normal 2 3 11 7" xfId="25846" xr:uid="{00000000-0005-0000-0000-0000F6640000}"/>
    <cellStyle name="Normal 2 3 11 8" xfId="25847" xr:uid="{00000000-0005-0000-0000-0000F7640000}"/>
    <cellStyle name="Normal 2 3 11 9" xfId="25848" xr:uid="{00000000-0005-0000-0000-0000F8640000}"/>
    <cellStyle name="Normal 2 3 12" xfId="25849" xr:uid="{00000000-0005-0000-0000-0000F9640000}"/>
    <cellStyle name="Normal 2 3 12 10" xfId="25850" xr:uid="{00000000-0005-0000-0000-0000FA640000}"/>
    <cellStyle name="Normal 2 3 12 11" xfId="25851" xr:uid="{00000000-0005-0000-0000-0000FB640000}"/>
    <cellStyle name="Normal 2 3 12 12" xfId="25852" xr:uid="{00000000-0005-0000-0000-0000FC640000}"/>
    <cellStyle name="Normal 2 3 12 13" xfId="25853" xr:uid="{00000000-0005-0000-0000-0000FD640000}"/>
    <cellStyle name="Normal 2 3 12 14" xfId="25854" xr:uid="{00000000-0005-0000-0000-0000FE640000}"/>
    <cellStyle name="Normal 2 3 12 2" xfId="25855" xr:uid="{00000000-0005-0000-0000-0000FF640000}"/>
    <cellStyle name="Normal 2 3 12 2 10" xfId="25856" xr:uid="{00000000-0005-0000-0000-000000650000}"/>
    <cellStyle name="Normal 2 3 12 2 2" xfId="25857" xr:uid="{00000000-0005-0000-0000-000001650000}"/>
    <cellStyle name="Normal 2 3 12 2 3" xfId="25858" xr:uid="{00000000-0005-0000-0000-000002650000}"/>
    <cellStyle name="Normal 2 3 12 2 4" xfId="25859" xr:uid="{00000000-0005-0000-0000-000003650000}"/>
    <cellStyle name="Normal 2 3 12 2 5" xfId="25860" xr:uid="{00000000-0005-0000-0000-000004650000}"/>
    <cellStyle name="Normal 2 3 12 2 6" xfId="25861" xr:uid="{00000000-0005-0000-0000-000005650000}"/>
    <cellStyle name="Normal 2 3 12 2 7" xfId="25862" xr:uid="{00000000-0005-0000-0000-000006650000}"/>
    <cellStyle name="Normal 2 3 12 2 8" xfId="25863" xr:uid="{00000000-0005-0000-0000-000007650000}"/>
    <cellStyle name="Normal 2 3 12 2 9" xfId="25864" xr:uid="{00000000-0005-0000-0000-000008650000}"/>
    <cellStyle name="Normal 2 3 12 3" xfId="25865" xr:uid="{00000000-0005-0000-0000-000009650000}"/>
    <cellStyle name="Normal 2 3 12 3 10" xfId="25866" xr:uid="{00000000-0005-0000-0000-00000A650000}"/>
    <cellStyle name="Normal 2 3 12 3 2" xfId="25867" xr:uid="{00000000-0005-0000-0000-00000B650000}"/>
    <cellStyle name="Normal 2 3 12 3 3" xfId="25868" xr:uid="{00000000-0005-0000-0000-00000C650000}"/>
    <cellStyle name="Normal 2 3 12 3 4" xfId="25869" xr:uid="{00000000-0005-0000-0000-00000D650000}"/>
    <cellStyle name="Normal 2 3 12 3 5" xfId="25870" xr:uid="{00000000-0005-0000-0000-00000E650000}"/>
    <cellStyle name="Normal 2 3 12 3 6" xfId="25871" xr:uid="{00000000-0005-0000-0000-00000F650000}"/>
    <cellStyle name="Normal 2 3 12 3 7" xfId="25872" xr:uid="{00000000-0005-0000-0000-000010650000}"/>
    <cellStyle name="Normal 2 3 12 3 8" xfId="25873" xr:uid="{00000000-0005-0000-0000-000011650000}"/>
    <cellStyle name="Normal 2 3 12 3 9" xfId="25874" xr:uid="{00000000-0005-0000-0000-000012650000}"/>
    <cellStyle name="Normal 2 3 12 4" xfId="25875" xr:uid="{00000000-0005-0000-0000-000013650000}"/>
    <cellStyle name="Normal 2 3 12 4 10" xfId="25876" xr:uid="{00000000-0005-0000-0000-000014650000}"/>
    <cellStyle name="Normal 2 3 12 4 2" xfId="25877" xr:uid="{00000000-0005-0000-0000-000015650000}"/>
    <cellStyle name="Normal 2 3 12 4 3" xfId="25878" xr:uid="{00000000-0005-0000-0000-000016650000}"/>
    <cellStyle name="Normal 2 3 12 4 4" xfId="25879" xr:uid="{00000000-0005-0000-0000-000017650000}"/>
    <cellStyle name="Normal 2 3 12 4 5" xfId="25880" xr:uid="{00000000-0005-0000-0000-000018650000}"/>
    <cellStyle name="Normal 2 3 12 4 6" xfId="25881" xr:uid="{00000000-0005-0000-0000-000019650000}"/>
    <cellStyle name="Normal 2 3 12 4 7" xfId="25882" xr:uid="{00000000-0005-0000-0000-00001A650000}"/>
    <cellStyle name="Normal 2 3 12 4 8" xfId="25883" xr:uid="{00000000-0005-0000-0000-00001B650000}"/>
    <cellStyle name="Normal 2 3 12 4 9" xfId="25884" xr:uid="{00000000-0005-0000-0000-00001C650000}"/>
    <cellStyle name="Normal 2 3 12 5" xfId="25885" xr:uid="{00000000-0005-0000-0000-00001D650000}"/>
    <cellStyle name="Normal 2 3 12 5 10" xfId="25886" xr:uid="{00000000-0005-0000-0000-00001E650000}"/>
    <cellStyle name="Normal 2 3 12 5 2" xfId="25887" xr:uid="{00000000-0005-0000-0000-00001F650000}"/>
    <cellStyle name="Normal 2 3 12 5 3" xfId="25888" xr:uid="{00000000-0005-0000-0000-000020650000}"/>
    <cellStyle name="Normal 2 3 12 5 4" xfId="25889" xr:uid="{00000000-0005-0000-0000-000021650000}"/>
    <cellStyle name="Normal 2 3 12 5 5" xfId="25890" xr:uid="{00000000-0005-0000-0000-000022650000}"/>
    <cellStyle name="Normal 2 3 12 5 6" xfId="25891" xr:uid="{00000000-0005-0000-0000-000023650000}"/>
    <cellStyle name="Normal 2 3 12 5 7" xfId="25892" xr:uid="{00000000-0005-0000-0000-000024650000}"/>
    <cellStyle name="Normal 2 3 12 5 8" xfId="25893" xr:uid="{00000000-0005-0000-0000-000025650000}"/>
    <cellStyle name="Normal 2 3 12 5 9" xfId="25894" xr:uid="{00000000-0005-0000-0000-000026650000}"/>
    <cellStyle name="Normal 2 3 12 6" xfId="25895" xr:uid="{00000000-0005-0000-0000-000027650000}"/>
    <cellStyle name="Normal 2 3 12 7" xfId="25896" xr:uid="{00000000-0005-0000-0000-000028650000}"/>
    <cellStyle name="Normal 2 3 12 8" xfId="25897" xr:uid="{00000000-0005-0000-0000-000029650000}"/>
    <cellStyle name="Normal 2 3 12 9" xfId="25898" xr:uid="{00000000-0005-0000-0000-00002A650000}"/>
    <cellStyle name="Normal 2 3 13" xfId="25899" xr:uid="{00000000-0005-0000-0000-00002B650000}"/>
    <cellStyle name="Normal 2 3 13 10" xfId="25900" xr:uid="{00000000-0005-0000-0000-00002C650000}"/>
    <cellStyle name="Normal 2 3 13 11" xfId="25901" xr:uid="{00000000-0005-0000-0000-00002D650000}"/>
    <cellStyle name="Normal 2 3 13 12" xfId="25902" xr:uid="{00000000-0005-0000-0000-00002E650000}"/>
    <cellStyle name="Normal 2 3 13 13" xfId="25903" xr:uid="{00000000-0005-0000-0000-00002F650000}"/>
    <cellStyle name="Normal 2 3 13 14" xfId="25904" xr:uid="{00000000-0005-0000-0000-000030650000}"/>
    <cellStyle name="Normal 2 3 13 2" xfId="25905" xr:uid="{00000000-0005-0000-0000-000031650000}"/>
    <cellStyle name="Normal 2 3 13 2 10" xfId="25906" xr:uid="{00000000-0005-0000-0000-000032650000}"/>
    <cellStyle name="Normal 2 3 13 2 2" xfId="25907" xr:uid="{00000000-0005-0000-0000-000033650000}"/>
    <cellStyle name="Normal 2 3 13 2 3" xfId="25908" xr:uid="{00000000-0005-0000-0000-000034650000}"/>
    <cellStyle name="Normal 2 3 13 2 4" xfId="25909" xr:uid="{00000000-0005-0000-0000-000035650000}"/>
    <cellStyle name="Normal 2 3 13 2 5" xfId="25910" xr:uid="{00000000-0005-0000-0000-000036650000}"/>
    <cellStyle name="Normal 2 3 13 2 6" xfId="25911" xr:uid="{00000000-0005-0000-0000-000037650000}"/>
    <cellStyle name="Normal 2 3 13 2 7" xfId="25912" xr:uid="{00000000-0005-0000-0000-000038650000}"/>
    <cellStyle name="Normal 2 3 13 2 8" xfId="25913" xr:uid="{00000000-0005-0000-0000-000039650000}"/>
    <cellStyle name="Normal 2 3 13 2 9" xfId="25914" xr:uid="{00000000-0005-0000-0000-00003A650000}"/>
    <cellStyle name="Normal 2 3 13 3" xfId="25915" xr:uid="{00000000-0005-0000-0000-00003B650000}"/>
    <cellStyle name="Normal 2 3 13 3 10" xfId="25916" xr:uid="{00000000-0005-0000-0000-00003C650000}"/>
    <cellStyle name="Normal 2 3 13 3 2" xfId="25917" xr:uid="{00000000-0005-0000-0000-00003D650000}"/>
    <cellStyle name="Normal 2 3 13 3 3" xfId="25918" xr:uid="{00000000-0005-0000-0000-00003E650000}"/>
    <cellStyle name="Normal 2 3 13 3 4" xfId="25919" xr:uid="{00000000-0005-0000-0000-00003F650000}"/>
    <cellStyle name="Normal 2 3 13 3 5" xfId="25920" xr:uid="{00000000-0005-0000-0000-000040650000}"/>
    <cellStyle name="Normal 2 3 13 3 6" xfId="25921" xr:uid="{00000000-0005-0000-0000-000041650000}"/>
    <cellStyle name="Normal 2 3 13 3 7" xfId="25922" xr:uid="{00000000-0005-0000-0000-000042650000}"/>
    <cellStyle name="Normal 2 3 13 3 8" xfId="25923" xr:uid="{00000000-0005-0000-0000-000043650000}"/>
    <cellStyle name="Normal 2 3 13 3 9" xfId="25924" xr:uid="{00000000-0005-0000-0000-000044650000}"/>
    <cellStyle name="Normal 2 3 13 4" xfId="25925" xr:uid="{00000000-0005-0000-0000-000045650000}"/>
    <cellStyle name="Normal 2 3 13 4 10" xfId="25926" xr:uid="{00000000-0005-0000-0000-000046650000}"/>
    <cellStyle name="Normal 2 3 13 4 2" xfId="25927" xr:uid="{00000000-0005-0000-0000-000047650000}"/>
    <cellStyle name="Normal 2 3 13 4 3" xfId="25928" xr:uid="{00000000-0005-0000-0000-000048650000}"/>
    <cellStyle name="Normal 2 3 13 4 4" xfId="25929" xr:uid="{00000000-0005-0000-0000-000049650000}"/>
    <cellStyle name="Normal 2 3 13 4 5" xfId="25930" xr:uid="{00000000-0005-0000-0000-00004A650000}"/>
    <cellStyle name="Normal 2 3 13 4 6" xfId="25931" xr:uid="{00000000-0005-0000-0000-00004B650000}"/>
    <cellStyle name="Normal 2 3 13 4 7" xfId="25932" xr:uid="{00000000-0005-0000-0000-00004C650000}"/>
    <cellStyle name="Normal 2 3 13 4 8" xfId="25933" xr:uid="{00000000-0005-0000-0000-00004D650000}"/>
    <cellStyle name="Normal 2 3 13 4 9" xfId="25934" xr:uid="{00000000-0005-0000-0000-00004E650000}"/>
    <cellStyle name="Normal 2 3 13 5" xfId="25935" xr:uid="{00000000-0005-0000-0000-00004F650000}"/>
    <cellStyle name="Normal 2 3 13 5 10" xfId="25936" xr:uid="{00000000-0005-0000-0000-000050650000}"/>
    <cellStyle name="Normal 2 3 13 5 2" xfId="25937" xr:uid="{00000000-0005-0000-0000-000051650000}"/>
    <cellStyle name="Normal 2 3 13 5 3" xfId="25938" xr:uid="{00000000-0005-0000-0000-000052650000}"/>
    <cellStyle name="Normal 2 3 13 5 4" xfId="25939" xr:uid="{00000000-0005-0000-0000-000053650000}"/>
    <cellStyle name="Normal 2 3 13 5 5" xfId="25940" xr:uid="{00000000-0005-0000-0000-000054650000}"/>
    <cellStyle name="Normal 2 3 13 5 6" xfId="25941" xr:uid="{00000000-0005-0000-0000-000055650000}"/>
    <cellStyle name="Normal 2 3 13 5 7" xfId="25942" xr:uid="{00000000-0005-0000-0000-000056650000}"/>
    <cellStyle name="Normal 2 3 13 5 8" xfId="25943" xr:uid="{00000000-0005-0000-0000-000057650000}"/>
    <cellStyle name="Normal 2 3 13 5 9" xfId="25944" xr:uid="{00000000-0005-0000-0000-000058650000}"/>
    <cellStyle name="Normal 2 3 13 6" xfId="25945" xr:uid="{00000000-0005-0000-0000-000059650000}"/>
    <cellStyle name="Normal 2 3 13 7" xfId="25946" xr:uid="{00000000-0005-0000-0000-00005A650000}"/>
    <cellStyle name="Normal 2 3 13 8" xfId="25947" xr:uid="{00000000-0005-0000-0000-00005B650000}"/>
    <cellStyle name="Normal 2 3 13 9" xfId="25948" xr:uid="{00000000-0005-0000-0000-00005C650000}"/>
    <cellStyle name="Normal 2 3 14" xfId="25949" xr:uid="{00000000-0005-0000-0000-00005D650000}"/>
    <cellStyle name="Normal 2 3 14 10" xfId="25950" xr:uid="{00000000-0005-0000-0000-00005E650000}"/>
    <cellStyle name="Normal 2 3 14 11" xfId="25951" xr:uid="{00000000-0005-0000-0000-00005F650000}"/>
    <cellStyle name="Normal 2 3 14 12" xfId="25952" xr:uid="{00000000-0005-0000-0000-000060650000}"/>
    <cellStyle name="Normal 2 3 14 13" xfId="25953" xr:uid="{00000000-0005-0000-0000-000061650000}"/>
    <cellStyle name="Normal 2 3 14 14" xfId="25954" xr:uid="{00000000-0005-0000-0000-000062650000}"/>
    <cellStyle name="Normal 2 3 14 2" xfId="25955" xr:uid="{00000000-0005-0000-0000-000063650000}"/>
    <cellStyle name="Normal 2 3 14 2 10" xfId="25956" xr:uid="{00000000-0005-0000-0000-000064650000}"/>
    <cellStyle name="Normal 2 3 14 2 2" xfId="25957" xr:uid="{00000000-0005-0000-0000-000065650000}"/>
    <cellStyle name="Normal 2 3 14 2 3" xfId="25958" xr:uid="{00000000-0005-0000-0000-000066650000}"/>
    <cellStyle name="Normal 2 3 14 2 4" xfId="25959" xr:uid="{00000000-0005-0000-0000-000067650000}"/>
    <cellStyle name="Normal 2 3 14 2 5" xfId="25960" xr:uid="{00000000-0005-0000-0000-000068650000}"/>
    <cellStyle name="Normal 2 3 14 2 6" xfId="25961" xr:uid="{00000000-0005-0000-0000-000069650000}"/>
    <cellStyle name="Normal 2 3 14 2 7" xfId="25962" xr:uid="{00000000-0005-0000-0000-00006A650000}"/>
    <cellStyle name="Normal 2 3 14 2 8" xfId="25963" xr:uid="{00000000-0005-0000-0000-00006B650000}"/>
    <cellStyle name="Normal 2 3 14 2 9" xfId="25964" xr:uid="{00000000-0005-0000-0000-00006C650000}"/>
    <cellStyle name="Normal 2 3 14 3" xfId="25965" xr:uid="{00000000-0005-0000-0000-00006D650000}"/>
    <cellStyle name="Normal 2 3 14 3 10" xfId="25966" xr:uid="{00000000-0005-0000-0000-00006E650000}"/>
    <cellStyle name="Normal 2 3 14 3 2" xfId="25967" xr:uid="{00000000-0005-0000-0000-00006F650000}"/>
    <cellStyle name="Normal 2 3 14 3 3" xfId="25968" xr:uid="{00000000-0005-0000-0000-000070650000}"/>
    <cellStyle name="Normal 2 3 14 3 4" xfId="25969" xr:uid="{00000000-0005-0000-0000-000071650000}"/>
    <cellStyle name="Normal 2 3 14 3 5" xfId="25970" xr:uid="{00000000-0005-0000-0000-000072650000}"/>
    <cellStyle name="Normal 2 3 14 3 6" xfId="25971" xr:uid="{00000000-0005-0000-0000-000073650000}"/>
    <cellStyle name="Normal 2 3 14 3 7" xfId="25972" xr:uid="{00000000-0005-0000-0000-000074650000}"/>
    <cellStyle name="Normal 2 3 14 3 8" xfId="25973" xr:uid="{00000000-0005-0000-0000-000075650000}"/>
    <cellStyle name="Normal 2 3 14 3 9" xfId="25974" xr:uid="{00000000-0005-0000-0000-000076650000}"/>
    <cellStyle name="Normal 2 3 14 4" xfId="25975" xr:uid="{00000000-0005-0000-0000-000077650000}"/>
    <cellStyle name="Normal 2 3 14 4 10" xfId="25976" xr:uid="{00000000-0005-0000-0000-000078650000}"/>
    <cellStyle name="Normal 2 3 14 4 2" xfId="25977" xr:uid="{00000000-0005-0000-0000-000079650000}"/>
    <cellStyle name="Normal 2 3 14 4 3" xfId="25978" xr:uid="{00000000-0005-0000-0000-00007A650000}"/>
    <cellStyle name="Normal 2 3 14 4 4" xfId="25979" xr:uid="{00000000-0005-0000-0000-00007B650000}"/>
    <cellStyle name="Normal 2 3 14 4 5" xfId="25980" xr:uid="{00000000-0005-0000-0000-00007C650000}"/>
    <cellStyle name="Normal 2 3 14 4 6" xfId="25981" xr:uid="{00000000-0005-0000-0000-00007D650000}"/>
    <cellStyle name="Normal 2 3 14 4 7" xfId="25982" xr:uid="{00000000-0005-0000-0000-00007E650000}"/>
    <cellStyle name="Normal 2 3 14 4 8" xfId="25983" xr:uid="{00000000-0005-0000-0000-00007F650000}"/>
    <cellStyle name="Normal 2 3 14 4 9" xfId="25984" xr:uid="{00000000-0005-0000-0000-000080650000}"/>
    <cellStyle name="Normal 2 3 14 5" xfId="25985" xr:uid="{00000000-0005-0000-0000-000081650000}"/>
    <cellStyle name="Normal 2 3 14 5 10" xfId="25986" xr:uid="{00000000-0005-0000-0000-000082650000}"/>
    <cellStyle name="Normal 2 3 14 5 2" xfId="25987" xr:uid="{00000000-0005-0000-0000-000083650000}"/>
    <cellStyle name="Normal 2 3 14 5 3" xfId="25988" xr:uid="{00000000-0005-0000-0000-000084650000}"/>
    <cellStyle name="Normal 2 3 14 5 4" xfId="25989" xr:uid="{00000000-0005-0000-0000-000085650000}"/>
    <cellStyle name="Normal 2 3 14 5 5" xfId="25990" xr:uid="{00000000-0005-0000-0000-000086650000}"/>
    <cellStyle name="Normal 2 3 14 5 6" xfId="25991" xr:uid="{00000000-0005-0000-0000-000087650000}"/>
    <cellStyle name="Normal 2 3 14 5 7" xfId="25992" xr:uid="{00000000-0005-0000-0000-000088650000}"/>
    <cellStyle name="Normal 2 3 14 5 8" xfId="25993" xr:uid="{00000000-0005-0000-0000-000089650000}"/>
    <cellStyle name="Normal 2 3 14 5 9" xfId="25994" xr:uid="{00000000-0005-0000-0000-00008A650000}"/>
    <cellStyle name="Normal 2 3 14 6" xfId="25995" xr:uid="{00000000-0005-0000-0000-00008B650000}"/>
    <cellStyle name="Normal 2 3 14 7" xfId="25996" xr:uid="{00000000-0005-0000-0000-00008C650000}"/>
    <cellStyle name="Normal 2 3 14 8" xfId="25997" xr:uid="{00000000-0005-0000-0000-00008D650000}"/>
    <cellStyle name="Normal 2 3 14 9" xfId="25998" xr:uid="{00000000-0005-0000-0000-00008E650000}"/>
    <cellStyle name="Normal 2 3 15" xfId="25999" xr:uid="{00000000-0005-0000-0000-00008F650000}"/>
    <cellStyle name="Normal 2 3 15 10" xfId="26000" xr:uid="{00000000-0005-0000-0000-000090650000}"/>
    <cellStyle name="Normal 2 3 15 11" xfId="26001" xr:uid="{00000000-0005-0000-0000-000091650000}"/>
    <cellStyle name="Normal 2 3 15 12" xfId="26002" xr:uid="{00000000-0005-0000-0000-000092650000}"/>
    <cellStyle name="Normal 2 3 15 13" xfId="26003" xr:uid="{00000000-0005-0000-0000-000093650000}"/>
    <cellStyle name="Normal 2 3 15 14" xfId="26004" xr:uid="{00000000-0005-0000-0000-000094650000}"/>
    <cellStyle name="Normal 2 3 15 2" xfId="26005" xr:uid="{00000000-0005-0000-0000-000095650000}"/>
    <cellStyle name="Normal 2 3 15 2 10" xfId="26006" xr:uid="{00000000-0005-0000-0000-000096650000}"/>
    <cellStyle name="Normal 2 3 15 2 2" xfId="26007" xr:uid="{00000000-0005-0000-0000-000097650000}"/>
    <cellStyle name="Normal 2 3 15 2 3" xfId="26008" xr:uid="{00000000-0005-0000-0000-000098650000}"/>
    <cellStyle name="Normal 2 3 15 2 4" xfId="26009" xr:uid="{00000000-0005-0000-0000-000099650000}"/>
    <cellStyle name="Normal 2 3 15 2 5" xfId="26010" xr:uid="{00000000-0005-0000-0000-00009A650000}"/>
    <cellStyle name="Normal 2 3 15 2 6" xfId="26011" xr:uid="{00000000-0005-0000-0000-00009B650000}"/>
    <cellStyle name="Normal 2 3 15 2 7" xfId="26012" xr:uid="{00000000-0005-0000-0000-00009C650000}"/>
    <cellStyle name="Normal 2 3 15 2 8" xfId="26013" xr:uid="{00000000-0005-0000-0000-00009D650000}"/>
    <cellStyle name="Normal 2 3 15 2 9" xfId="26014" xr:uid="{00000000-0005-0000-0000-00009E650000}"/>
    <cellStyle name="Normal 2 3 15 3" xfId="26015" xr:uid="{00000000-0005-0000-0000-00009F650000}"/>
    <cellStyle name="Normal 2 3 15 3 10" xfId="26016" xr:uid="{00000000-0005-0000-0000-0000A0650000}"/>
    <cellStyle name="Normal 2 3 15 3 2" xfId="26017" xr:uid="{00000000-0005-0000-0000-0000A1650000}"/>
    <cellStyle name="Normal 2 3 15 3 3" xfId="26018" xr:uid="{00000000-0005-0000-0000-0000A2650000}"/>
    <cellStyle name="Normal 2 3 15 3 4" xfId="26019" xr:uid="{00000000-0005-0000-0000-0000A3650000}"/>
    <cellStyle name="Normal 2 3 15 3 5" xfId="26020" xr:uid="{00000000-0005-0000-0000-0000A4650000}"/>
    <cellStyle name="Normal 2 3 15 3 6" xfId="26021" xr:uid="{00000000-0005-0000-0000-0000A5650000}"/>
    <cellStyle name="Normal 2 3 15 3 7" xfId="26022" xr:uid="{00000000-0005-0000-0000-0000A6650000}"/>
    <cellStyle name="Normal 2 3 15 3 8" xfId="26023" xr:uid="{00000000-0005-0000-0000-0000A7650000}"/>
    <cellStyle name="Normal 2 3 15 3 9" xfId="26024" xr:uid="{00000000-0005-0000-0000-0000A8650000}"/>
    <cellStyle name="Normal 2 3 15 4" xfId="26025" xr:uid="{00000000-0005-0000-0000-0000A9650000}"/>
    <cellStyle name="Normal 2 3 15 4 10" xfId="26026" xr:uid="{00000000-0005-0000-0000-0000AA650000}"/>
    <cellStyle name="Normal 2 3 15 4 2" xfId="26027" xr:uid="{00000000-0005-0000-0000-0000AB650000}"/>
    <cellStyle name="Normal 2 3 15 4 3" xfId="26028" xr:uid="{00000000-0005-0000-0000-0000AC650000}"/>
    <cellStyle name="Normal 2 3 15 4 4" xfId="26029" xr:uid="{00000000-0005-0000-0000-0000AD650000}"/>
    <cellStyle name="Normal 2 3 15 4 5" xfId="26030" xr:uid="{00000000-0005-0000-0000-0000AE650000}"/>
    <cellStyle name="Normal 2 3 15 4 6" xfId="26031" xr:uid="{00000000-0005-0000-0000-0000AF650000}"/>
    <cellStyle name="Normal 2 3 15 4 7" xfId="26032" xr:uid="{00000000-0005-0000-0000-0000B0650000}"/>
    <cellStyle name="Normal 2 3 15 4 8" xfId="26033" xr:uid="{00000000-0005-0000-0000-0000B1650000}"/>
    <cellStyle name="Normal 2 3 15 4 9" xfId="26034" xr:uid="{00000000-0005-0000-0000-0000B2650000}"/>
    <cellStyle name="Normal 2 3 15 5" xfId="26035" xr:uid="{00000000-0005-0000-0000-0000B3650000}"/>
    <cellStyle name="Normal 2 3 15 5 10" xfId="26036" xr:uid="{00000000-0005-0000-0000-0000B4650000}"/>
    <cellStyle name="Normal 2 3 15 5 2" xfId="26037" xr:uid="{00000000-0005-0000-0000-0000B5650000}"/>
    <cellStyle name="Normal 2 3 15 5 3" xfId="26038" xr:uid="{00000000-0005-0000-0000-0000B6650000}"/>
    <cellStyle name="Normal 2 3 15 5 4" xfId="26039" xr:uid="{00000000-0005-0000-0000-0000B7650000}"/>
    <cellStyle name="Normal 2 3 15 5 5" xfId="26040" xr:uid="{00000000-0005-0000-0000-0000B8650000}"/>
    <cellStyle name="Normal 2 3 15 5 6" xfId="26041" xr:uid="{00000000-0005-0000-0000-0000B9650000}"/>
    <cellStyle name="Normal 2 3 15 5 7" xfId="26042" xr:uid="{00000000-0005-0000-0000-0000BA650000}"/>
    <cellStyle name="Normal 2 3 15 5 8" xfId="26043" xr:uid="{00000000-0005-0000-0000-0000BB650000}"/>
    <cellStyle name="Normal 2 3 15 5 9" xfId="26044" xr:uid="{00000000-0005-0000-0000-0000BC650000}"/>
    <cellStyle name="Normal 2 3 15 6" xfId="26045" xr:uid="{00000000-0005-0000-0000-0000BD650000}"/>
    <cellStyle name="Normal 2 3 15 7" xfId="26046" xr:uid="{00000000-0005-0000-0000-0000BE650000}"/>
    <cellStyle name="Normal 2 3 15 8" xfId="26047" xr:uid="{00000000-0005-0000-0000-0000BF650000}"/>
    <cellStyle name="Normal 2 3 15 9" xfId="26048" xr:uid="{00000000-0005-0000-0000-0000C0650000}"/>
    <cellStyle name="Normal 2 3 16" xfId="26049" xr:uid="{00000000-0005-0000-0000-0000C1650000}"/>
    <cellStyle name="Normal 2 3 16 10" xfId="26050" xr:uid="{00000000-0005-0000-0000-0000C2650000}"/>
    <cellStyle name="Normal 2 3 16 11" xfId="26051" xr:uid="{00000000-0005-0000-0000-0000C3650000}"/>
    <cellStyle name="Normal 2 3 16 12" xfId="26052" xr:uid="{00000000-0005-0000-0000-0000C4650000}"/>
    <cellStyle name="Normal 2 3 16 13" xfId="26053" xr:uid="{00000000-0005-0000-0000-0000C5650000}"/>
    <cellStyle name="Normal 2 3 16 14" xfId="26054" xr:uid="{00000000-0005-0000-0000-0000C6650000}"/>
    <cellStyle name="Normal 2 3 16 2" xfId="26055" xr:uid="{00000000-0005-0000-0000-0000C7650000}"/>
    <cellStyle name="Normal 2 3 16 2 10" xfId="26056" xr:uid="{00000000-0005-0000-0000-0000C8650000}"/>
    <cellStyle name="Normal 2 3 16 2 2" xfId="26057" xr:uid="{00000000-0005-0000-0000-0000C9650000}"/>
    <cellStyle name="Normal 2 3 16 2 3" xfId="26058" xr:uid="{00000000-0005-0000-0000-0000CA650000}"/>
    <cellStyle name="Normal 2 3 16 2 4" xfId="26059" xr:uid="{00000000-0005-0000-0000-0000CB650000}"/>
    <cellStyle name="Normal 2 3 16 2 5" xfId="26060" xr:uid="{00000000-0005-0000-0000-0000CC650000}"/>
    <cellStyle name="Normal 2 3 16 2 6" xfId="26061" xr:uid="{00000000-0005-0000-0000-0000CD650000}"/>
    <cellStyle name="Normal 2 3 16 2 7" xfId="26062" xr:uid="{00000000-0005-0000-0000-0000CE650000}"/>
    <cellStyle name="Normal 2 3 16 2 8" xfId="26063" xr:uid="{00000000-0005-0000-0000-0000CF650000}"/>
    <cellStyle name="Normal 2 3 16 2 9" xfId="26064" xr:uid="{00000000-0005-0000-0000-0000D0650000}"/>
    <cellStyle name="Normal 2 3 16 3" xfId="26065" xr:uid="{00000000-0005-0000-0000-0000D1650000}"/>
    <cellStyle name="Normal 2 3 16 3 10" xfId="26066" xr:uid="{00000000-0005-0000-0000-0000D2650000}"/>
    <cellStyle name="Normal 2 3 16 3 2" xfId="26067" xr:uid="{00000000-0005-0000-0000-0000D3650000}"/>
    <cellStyle name="Normal 2 3 16 3 3" xfId="26068" xr:uid="{00000000-0005-0000-0000-0000D4650000}"/>
    <cellStyle name="Normal 2 3 16 3 4" xfId="26069" xr:uid="{00000000-0005-0000-0000-0000D5650000}"/>
    <cellStyle name="Normal 2 3 16 3 5" xfId="26070" xr:uid="{00000000-0005-0000-0000-0000D6650000}"/>
    <cellStyle name="Normal 2 3 16 3 6" xfId="26071" xr:uid="{00000000-0005-0000-0000-0000D7650000}"/>
    <cellStyle name="Normal 2 3 16 3 7" xfId="26072" xr:uid="{00000000-0005-0000-0000-0000D8650000}"/>
    <cellStyle name="Normal 2 3 16 3 8" xfId="26073" xr:uid="{00000000-0005-0000-0000-0000D9650000}"/>
    <cellStyle name="Normal 2 3 16 3 9" xfId="26074" xr:uid="{00000000-0005-0000-0000-0000DA650000}"/>
    <cellStyle name="Normal 2 3 16 4" xfId="26075" xr:uid="{00000000-0005-0000-0000-0000DB650000}"/>
    <cellStyle name="Normal 2 3 16 4 10" xfId="26076" xr:uid="{00000000-0005-0000-0000-0000DC650000}"/>
    <cellStyle name="Normal 2 3 16 4 2" xfId="26077" xr:uid="{00000000-0005-0000-0000-0000DD650000}"/>
    <cellStyle name="Normal 2 3 16 4 3" xfId="26078" xr:uid="{00000000-0005-0000-0000-0000DE650000}"/>
    <cellStyle name="Normal 2 3 16 4 4" xfId="26079" xr:uid="{00000000-0005-0000-0000-0000DF650000}"/>
    <cellStyle name="Normal 2 3 16 4 5" xfId="26080" xr:uid="{00000000-0005-0000-0000-0000E0650000}"/>
    <cellStyle name="Normal 2 3 16 4 6" xfId="26081" xr:uid="{00000000-0005-0000-0000-0000E1650000}"/>
    <cellStyle name="Normal 2 3 16 4 7" xfId="26082" xr:uid="{00000000-0005-0000-0000-0000E2650000}"/>
    <cellStyle name="Normal 2 3 16 4 8" xfId="26083" xr:uid="{00000000-0005-0000-0000-0000E3650000}"/>
    <cellStyle name="Normal 2 3 16 4 9" xfId="26084" xr:uid="{00000000-0005-0000-0000-0000E4650000}"/>
    <cellStyle name="Normal 2 3 16 5" xfId="26085" xr:uid="{00000000-0005-0000-0000-0000E5650000}"/>
    <cellStyle name="Normal 2 3 16 5 10" xfId="26086" xr:uid="{00000000-0005-0000-0000-0000E6650000}"/>
    <cellStyle name="Normal 2 3 16 5 2" xfId="26087" xr:uid="{00000000-0005-0000-0000-0000E7650000}"/>
    <cellStyle name="Normal 2 3 16 5 3" xfId="26088" xr:uid="{00000000-0005-0000-0000-0000E8650000}"/>
    <cellStyle name="Normal 2 3 16 5 4" xfId="26089" xr:uid="{00000000-0005-0000-0000-0000E9650000}"/>
    <cellStyle name="Normal 2 3 16 5 5" xfId="26090" xr:uid="{00000000-0005-0000-0000-0000EA650000}"/>
    <cellStyle name="Normal 2 3 16 5 6" xfId="26091" xr:uid="{00000000-0005-0000-0000-0000EB650000}"/>
    <cellStyle name="Normal 2 3 16 5 7" xfId="26092" xr:uid="{00000000-0005-0000-0000-0000EC650000}"/>
    <cellStyle name="Normal 2 3 16 5 8" xfId="26093" xr:uid="{00000000-0005-0000-0000-0000ED650000}"/>
    <cellStyle name="Normal 2 3 16 5 9" xfId="26094" xr:uid="{00000000-0005-0000-0000-0000EE650000}"/>
    <cellStyle name="Normal 2 3 16 6" xfId="26095" xr:uid="{00000000-0005-0000-0000-0000EF650000}"/>
    <cellStyle name="Normal 2 3 16 7" xfId="26096" xr:uid="{00000000-0005-0000-0000-0000F0650000}"/>
    <cellStyle name="Normal 2 3 16 8" xfId="26097" xr:uid="{00000000-0005-0000-0000-0000F1650000}"/>
    <cellStyle name="Normal 2 3 16 9" xfId="26098" xr:uid="{00000000-0005-0000-0000-0000F2650000}"/>
    <cellStyle name="Normal 2 3 17" xfId="26099" xr:uid="{00000000-0005-0000-0000-0000F3650000}"/>
    <cellStyle name="Normal 2 3 17 10" xfId="26100" xr:uid="{00000000-0005-0000-0000-0000F4650000}"/>
    <cellStyle name="Normal 2 3 17 11" xfId="26101" xr:uid="{00000000-0005-0000-0000-0000F5650000}"/>
    <cellStyle name="Normal 2 3 17 12" xfId="26102" xr:uid="{00000000-0005-0000-0000-0000F6650000}"/>
    <cellStyle name="Normal 2 3 17 13" xfId="26103" xr:uid="{00000000-0005-0000-0000-0000F7650000}"/>
    <cellStyle name="Normal 2 3 17 14" xfId="26104" xr:uid="{00000000-0005-0000-0000-0000F8650000}"/>
    <cellStyle name="Normal 2 3 17 2" xfId="26105" xr:uid="{00000000-0005-0000-0000-0000F9650000}"/>
    <cellStyle name="Normal 2 3 17 2 10" xfId="26106" xr:uid="{00000000-0005-0000-0000-0000FA650000}"/>
    <cellStyle name="Normal 2 3 17 2 2" xfId="26107" xr:uid="{00000000-0005-0000-0000-0000FB650000}"/>
    <cellStyle name="Normal 2 3 17 2 3" xfId="26108" xr:uid="{00000000-0005-0000-0000-0000FC650000}"/>
    <cellStyle name="Normal 2 3 17 2 4" xfId="26109" xr:uid="{00000000-0005-0000-0000-0000FD650000}"/>
    <cellStyle name="Normal 2 3 17 2 5" xfId="26110" xr:uid="{00000000-0005-0000-0000-0000FE650000}"/>
    <cellStyle name="Normal 2 3 17 2 6" xfId="26111" xr:uid="{00000000-0005-0000-0000-0000FF650000}"/>
    <cellStyle name="Normal 2 3 17 2 7" xfId="26112" xr:uid="{00000000-0005-0000-0000-000000660000}"/>
    <cellStyle name="Normal 2 3 17 2 8" xfId="26113" xr:uid="{00000000-0005-0000-0000-000001660000}"/>
    <cellStyle name="Normal 2 3 17 2 9" xfId="26114" xr:uid="{00000000-0005-0000-0000-000002660000}"/>
    <cellStyle name="Normal 2 3 17 3" xfId="26115" xr:uid="{00000000-0005-0000-0000-000003660000}"/>
    <cellStyle name="Normal 2 3 17 3 10" xfId="26116" xr:uid="{00000000-0005-0000-0000-000004660000}"/>
    <cellStyle name="Normal 2 3 17 3 2" xfId="26117" xr:uid="{00000000-0005-0000-0000-000005660000}"/>
    <cellStyle name="Normal 2 3 17 3 3" xfId="26118" xr:uid="{00000000-0005-0000-0000-000006660000}"/>
    <cellStyle name="Normal 2 3 17 3 4" xfId="26119" xr:uid="{00000000-0005-0000-0000-000007660000}"/>
    <cellStyle name="Normal 2 3 17 3 5" xfId="26120" xr:uid="{00000000-0005-0000-0000-000008660000}"/>
    <cellStyle name="Normal 2 3 17 3 6" xfId="26121" xr:uid="{00000000-0005-0000-0000-000009660000}"/>
    <cellStyle name="Normal 2 3 17 3 7" xfId="26122" xr:uid="{00000000-0005-0000-0000-00000A660000}"/>
    <cellStyle name="Normal 2 3 17 3 8" xfId="26123" xr:uid="{00000000-0005-0000-0000-00000B660000}"/>
    <cellStyle name="Normal 2 3 17 3 9" xfId="26124" xr:uid="{00000000-0005-0000-0000-00000C660000}"/>
    <cellStyle name="Normal 2 3 17 4" xfId="26125" xr:uid="{00000000-0005-0000-0000-00000D660000}"/>
    <cellStyle name="Normal 2 3 17 4 10" xfId="26126" xr:uid="{00000000-0005-0000-0000-00000E660000}"/>
    <cellStyle name="Normal 2 3 17 4 2" xfId="26127" xr:uid="{00000000-0005-0000-0000-00000F660000}"/>
    <cellStyle name="Normal 2 3 17 4 3" xfId="26128" xr:uid="{00000000-0005-0000-0000-000010660000}"/>
    <cellStyle name="Normal 2 3 17 4 4" xfId="26129" xr:uid="{00000000-0005-0000-0000-000011660000}"/>
    <cellStyle name="Normal 2 3 17 4 5" xfId="26130" xr:uid="{00000000-0005-0000-0000-000012660000}"/>
    <cellStyle name="Normal 2 3 17 4 6" xfId="26131" xr:uid="{00000000-0005-0000-0000-000013660000}"/>
    <cellStyle name="Normal 2 3 17 4 7" xfId="26132" xr:uid="{00000000-0005-0000-0000-000014660000}"/>
    <cellStyle name="Normal 2 3 17 4 8" xfId="26133" xr:uid="{00000000-0005-0000-0000-000015660000}"/>
    <cellStyle name="Normal 2 3 17 4 9" xfId="26134" xr:uid="{00000000-0005-0000-0000-000016660000}"/>
    <cellStyle name="Normal 2 3 17 5" xfId="26135" xr:uid="{00000000-0005-0000-0000-000017660000}"/>
    <cellStyle name="Normal 2 3 17 5 10" xfId="26136" xr:uid="{00000000-0005-0000-0000-000018660000}"/>
    <cellStyle name="Normal 2 3 17 5 2" xfId="26137" xr:uid="{00000000-0005-0000-0000-000019660000}"/>
    <cellStyle name="Normal 2 3 17 5 3" xfId="26138" xr:uid="{00000000-0005-0000-0000-00001A660000}"/>
    <cellStyle name="Normal 2 3 17 5 4" xfId="26139" xr:uid="{00000000-0005-0000-0000-00001B660000}"/>
    <cellStyle name="Normal 2 3 17 5 5" xfId="26140" xr:uid="{00000000-0005-0000-0000-00001C660000}"/>
    <cellStyle name="Normal 2 3 17 5 6" xfId="26141" xr:uid="{00000000-0005-0000-0000-00001D660000}"/>
    <cellStyle name="Normal 2 3 17 5 7" xfId="26142" xr:uid="{00000000-0005-0000-0000-00001E660000}"/>
    <cellStyle name="Normal 2 3 17 5 8" xfId="26143" xr:uid="{00000000-0005-0000-0000-00001F660000}"/>
    <cellStyle name="Normal 2 3 17 5 9" xfId="26144" xr:uid="{00000000-0005-0000-0000-000020660000}"/>
    <cellStyle name="Normal 2 3 17 6" xfId="26145" xr:uid="{00000000-0005-0000-0000-000021660000}"/>
    <cellStyle name="Normal 2 3 17 7" xfId="26146" xr:uid="{00000000-0005-0000-0000-000022660000}"/>
    <cellStyle name="Normal 2 3 17 8" xfId="26147" xr:uid="{00000000-0005-0000-0000-000023660000}"/>
    <cellStyle name="Normal 2 3 17 9" xfId="26148" xr:uid="{00000000-0005-0000-0000-000024660000}"/>
    <cellStyle name="Normal 2 3 18" xfId="26149" xr:uid="{00000000-0005-0000-0000-000025660000}"/>
    <cellStyle name="Normal 2 3 18 10" xfId="26150" xr:uid="{00000000-0005-0000-0000-000026660000}"/>
    <cellStyle name="Normal 2 3 18 11" xfId="26151" xr:uid="{00000000-0005-0000-0000-000027660000}"/>
    <cellStyle name="Normal 2 3 18 12" xfId="26152" xr:uid="{00000000-0005-0000-0000-000028660000}"/>
    <cellStyle name="Normal 2 3 18 13" xfId="26153" xr:uid="{00000000-0005-0000-0000-000029660000}"/>
    <cellStyle name="Normal 2 3 18 14" xfId="26154" xr:uid="{00000000-0005-0000-0000-00002A660000}"/>
    <cellStyle name="Normal 2 3 18 2" xfId="26155" xr:uid="{00000000-0005-0000-0000-00002B660000}"/>
    <cellStyle name="Normal 2 3 18 2 10" xfId="26156" xr:uid="{00000000-0005-0000-0000-00002C660000}"/>
    <cellStyle name="Normal 2 3 18 2 2" xfId="26157" xr:uid="{00000000-0005-0000-0000-00002D660000}"/>
    <cellStyle name="Normal 2 3 18 2 3" xfId="26158" xr:uid="{00000000-0005-0000-0000-00002E660000}"/>
    <cellStyle name="Normal 2 3 18 2 4" xfId="26159" xr:uid="{00000000-0005-0000-0000-00002F660000}"/>
    <cellStyle name="Normal 2 3 18 2 5" xfId="26160" xr:uid="{00000000-0005-0000-0000-000030660000}"/>
    <cellStyle name="Normal 2 3 18 2 6" xfId="26161" xr:uid="{00000000-0005-0000-0000-000031660000}"/>
    <cellStyle name="Normal 2 3 18 2 7" xfId="26162" xr:uid="{00000000-0005-0000-0000-000032660000}"/>
    <cellStyle name="Normal 2 3 18 2 8" xfId="26163" xr:uid="{00000000-0005-0000-0000-000033660000}"/>
    <cellStyle name="Normal 2 3 18 2 9" xfId="26164" xr:uid="{00000000-0005-0000-0000-000034660000}"/>
    <cellStyle name="Normal 2 3 18 3" xfId="26165" xr:uid="{00000000-0005-0000-0000-000035660000}"/>
    <cellStyle name="Normal 2 3 18 3 10" xfId="26166" xr:uid="{00000000-0005-0000-0000-000036660000}"/>
    <cellStyle name="Normal 2 3 18 3 2" xfId="26167" xr:uid="{00000000-0005-0000-0000-000037660000}"/>
    <cellStyle name="Normal 2 3 18 3 3" xfId="26168" xr:uid="{00000000-0005-0000-0000-000038660000}"/>
    <cellStyle name="Normal 2 3 18 3 4" xfId="26169" xr:uid="{00000000-0005-0000-0000-000039660000}"/>
    <cellStyle name="Normal 2 3 18 3 5" xfId="26170" xr:uid="{00000000-0005-0000-0000-00003A660000}"/>
    <cellStyle name="Normal 2 3 18 3 6" xfId="26171" xr:uid="{00000000-0005-0000-0000-00003B660000}"/>
    <cellStyle name="Normal 2 3 18 3 7" xfId="26172" xr:uid="{00000000-0005-0000-0000-00003C660000}"/>
    <cellStyle name="Normal 2 3 18 3 8" xfId="26173" xr:uid="{00000000-0005-0000-0000-00003D660000}"/>
    <cellStyle name="Normal 2 3 18 3 9" xfId="26174" xr:uid="{00000000-0005-0000-0000-00003E660000}"/>
    <cellStyle name="Normal 2 3 18 4" xfId="26175" xr:uid="{00000000-0005-0000-0000-00003F660000}"/>
    <cellStyle name="Normal 2 3 18 4 10" xfId="26176" xr:uid="{00000000-0005-0000-0000-000040660000}"/>
    <cellStyle name="Normal 2 3 18 4 2" xfId="26177" xr:uid="{00000000-0005-0000-0000-000041660000}"/>
    <cellStyle name="Normal 2 3 18 4 3" xfId="26178" xr:uid="{00000000-0005-0000-0000-000042660000}"/>
    <cellStyle name="Normal 2 3 18 4 4" xfId="26179" xr:uid="{00000000-0005-0000-0000-000043660000}"/>
    <cellStyle name="Normal 2 3 18 4 5" xfId="26180" xr:uid="{00000000-0005-0000-0000-000044660000}"/>
    <cellStyle name="Normal 2 3 18 4 6" xfId="26181" xr:uid="{00000000-0005-0000-0000-000045660000}"/>
    <cellStyle name="Normal 2 3 18 4 7" xfId="26182" xr:uid="{00000000-0005-0000-0000-000046660000}"/>
    <cellStyle name="Normal 2 3 18 4 8" xfId="26183" xr:uid="{00000000-0005-0000-0000-000047660000}"/>
    <cellStyle name="Normal 2 3 18 4 9" xfId="26184" xr:uid="{00000000-0005-0000-0000-000048660000}"/>
    <cellStyle name="Normal 2 3 18 5" xfId="26185" xr:uid="{00000000-0005-0000-0000-000049660000}"/>
    <cellStyle name="Normal 2 3 18 5 10" xfId="26186" xr:uid="{00000000-0005-0000-0000-00004A660000}"/>
    <cellStyle name="Normal 2 3 18 5 2" xfId="26187" xr:uid="{00000000-0005-0000-0000-00004B660000}"/>
    <cellStyle name="Normal 2 3 18 5 3" xfId="26188" xr:uid="{00000000-0005-0000-0000-00004C660000}"/>
    <cellStyle name="Normal 2 3 18 5 4" xfId="26189" xr:uid="{00000000-0005-0000-0000-00004D660000}"/>
    <cellStyle name="Normal 2 3 18 5 5" xfId="26190" xr:uid="{00000000-0005-0000-0000-00004E660000}"/>
    <cellStyle name="Normal 2 3 18 5 6" xfId="26191" xr:uid="{00000000-0005-0000-0000-00004F660000}"/>
    <cellStyle name="Normal 2 3 18 5 7" xfId="26192" xr:uid="{00000000-0005-0000-0000-000050660000}"/>
    <cellStyle name="Normal 2 3 18 5 8" xfId="26193" xr:uid="{00000000-0005-0000-0000-000051660000}"/>
    <cellStyle name="Normal 2 3 18 5 9" xfId="26194" xr:uid="{00000000-0005-0000-0000-000052660000}"/>
    <cellStyle name="Normal 2 3 18 6" xfId="26195" xr:uid="{00000000-0005-0000-0000-000053660000}"/>
    <cellStyle name="Normal 2 3 18 7" xfId="26196" xr:uid="{00000000-0005-0000-0000-000054660000}"/>
    <cellStyle name="Normal 2 3 18 8" xfId="26197" xr:uid="{00000000-0005-0000-0000-000055660000}"/>
    <cellStyle name="Normal 2 3 18 9" xfId="26198" xr:uid="{00000000-0005-0000-0000-000056660000}"/>
    <cellStyle name="Normal 2 3 19" xfId="26199" xr:uid="{00000000-0005-0000-0000-000057660000}"/>
    <cellStyle name="Normal 2 3 19 10" xfId="26200" xr:uid="{00000000-0005-0000-0000-000058660000}"/>
    <cellStyle name="Normal 2 3 19 11" xfId="26201" xr:uid="{00000000-0005-0000-0000-000059660000}"/>
    <cellStyle name="Normal 2 3 19 12" xfId="26202" xr:uid="{00000000-0005-0000-0000-00005A660000}"/>
    <cellStyle name="Normal 2 3 19 13" xfId="26203" xr:uid="{00000000-0005-0000-0000-00005B660000}"/>
    <cellStyle name="Normal 2 3 19 14" xfId="26204" xr:uid="{00000000-0005-0000-0000-00005C660000}"/>
    <cellStyle name="Normal 2 3 19 2" xfId="26205" xr:uid="{00000000-0005-0000-0000-00005D660000}"/>
    <cellStyle name="Normal 2 3 19 2 10" xfId="26206" xr:uid="{00000000-0005-0000-0000-00005E660000}"/>
    <cellStyle name="Normal 2 3 19 2 2" xfId="26207" xr:uid="{00000000-0005-0000-0000-00005F660000}"/>
    <cellStyle name="Normal 2 3 19 2 3" xfId="26208" xr:uid="{00000000-0005-0000-0000-000060660000}"/>
    <cellStyle name="Normal 2 3 19 2 4" xfId="26209" xr:uid="{00000000-0005-0000-0000-000061660000}"/>
    <cellStyle name="Normal 2 3 19 2 5" xfId="26210" xr:uid="{00000000-0005-0000-0000-000062660000}"/>
    <cellStyle name="Normal 2 3 19 2 6" xfId="26211" xr:uid="{00000000-0005-0000-0000-000063660000}"/>
    <cellStyle name="Normal 2 3 19 2 7" xfId="26212" xr:uid="{00000000-0005-0000-0000-000064660000}"/>
    <cellStyle name="Normal 2 3 19 2 8" xfId="26213" xr:uid="{00000000-0005-0000-0000-000065660000}"/>
    <cellStyle name="Normal 2 3 19 2 9" xfId="26214" xr:uid="{00000000-0005-0000-0000-000066660000}"/>
    <cellStyle name="Normal 2 3 19 3" xfId="26215" xr:uid="{00000000-0005-0000-0000-000067660000}"/>
    <cellStyle name="Normal 2 3 19 3 10" xfId="26216" xr:uid="{00000000-0005-0000-0000-000068660000}"/>
    <cellStyle name="Normal 2 3 19 3 2" xfId="26217" xr:uid="{00000000-0005-0000-0000-000069660000}"/>
    <cellStyle name="Normal 2 3 19 3 3" xfId="26218" xr:uid="{00000000-0005-0000-0000-00006A660000}"/>
    <cellStyle name="Normal 2 3 19 3 4" xfId="26219" xr:uid="{00000000-0005-0000-0000-00006B660000}"/>
    <cellStyle name="Normal 2 3 19 3 5" xfId="26220" xr:uid="{00000000-0005-0000-0000-00006C660000}"/>
    <cellStyle name="Normal 2 3 19 3 6" xfId="26221" xr:uid="{00000000-0005-0000-0000-00006D660000}"/>
    <cellStyle name="Normal 2 3 19 3 7" xfId="26222" xr:uid="{00000000-0005-0000-0000-00006E660000}"/>
    <cellStyle name="Normal 2 3 19 3 8" xfId="26223" xr:uid="{00000000-0005-0000-0000-00006F660000}"/>
    <cellStyle name="Normal 2 3 19 3 9" xfId="26224" xr:uid="{00000000-0005-0000-0000-000070660000}"/>
    <cellStyle name="Normal 2 3 19 4" xfId="26225" xr:uid="{00000000-0005-0000-0000-000071660000}"/>
    <cellStyle name="Normal 2 3 19 4 10" xfId="26226" xr:uid="{00000000-0005-0000-0000-000072660000}"/>
    <cellStyle name="Normal 2 3 19 4 2" xfId="26227" xr:uid="{00000000-0005-0000-0000-000073660000}"/>
    <cellStyle name="Normal 2 3 19 4 3" xfId="26228" xr:uid="{00000000-0005-0000-0000-000074660000}"/>
    <cellStyle name="Normal 2 3 19 4 4" xfId="26229" xr:uid="{00000000-0005-0000-0000-000075660000}"/>
    <cellStyle name="Normal 2 3 19 4 5" xfId="26230" xr:uid="{00000000-0005-0000-0000-000076660000}"/>
    <cellStyle name="Normal 2 3 19 4 6" xfId="26231" xr:uid="{00000000-0005-0000-0000-000077660000}"/>
    <cellStyle name="Normal 2 3 19 4 7" xfId="26232" xr:uid="{00000000-0005-0000-0000-000078660000}"/>
    <cellStyle name="Normal 2 3 19 4 8" xfId="26233" xr:uid="{00000000-0005-0000-0000-000079660000}"/>
    <cellStyle name="Normal 2 3 19 4 9" xfId="26234" xr:uid="{00000000-0005-0000-0000-00007A660000}"/>
    <cellStyle name="Normal 2 3 19 5" xfId="26235" xr:uid="{00000000-0005-0000-0000-00007B660000}"/>
    <cellStyle name="Normal 2 3 19 5 10" xfId="26236" xr:uid="{00000000-0005-0000-0000-00007C660000}"/>
    <cellStyle name="Normal 2 3 19 5 2" xfId="26237" xr:uid="{00000000-0005-0000-0000-00007D660000}"/>
    <cellStyle name="Normal 2 3 19 5 3" xfId="26238" xr:uid="{00000000-0005-0000-0000-00007E660000}"/>
    <cellStyle name="Normal 2 3 19 5 4" xfId="26239" xr:uid="{00000000-0005-0000-0000-00007F660000}"/>
    <cellStyle name="Normal 2 3 19 5 5" xfId="26240" xr:uid="{00000000-0005-0000-0000-000080660000}"/>
    <cellStyle name="Normal 2 3 19 5 6" xfId="26241" xr:uid="{00000000-0005-0000-0000-000081660000}"/>
    <cellStyle name="Normal 2 3 19 5 7" xfId="26242" xr:uid="{00000000-0005-0000-0000-000082660000}"/>
    <cellStyle name="Normal 2 3 19 5 8" xfId="26243" xr:uid="{00000000-0005-0000-0000-000083660000}"/>
    <cellStyle name="Normal 2 3 19 5 9" xfId="26244" xr:uid="{00000000-0005-0000-0000-000084660000}"/>
    <cellStyle name="Normal 2 3 19 6" xfId="26245" xr:uid="{00000000-0005-0000-0000-000085660000}"/>
    <cellStyle name="Normal 2 3 19 7" xfId="26246" xr:uid="{00000000-0005-0000-0000-000086660000}"/>
    <cellStyle name="Normal 2 3 19 8" xfId="26247" xr:uid="{00000000-0005-0000-0000-000087660000}"/>
    <cellStyle name="Normal 2 3 19 9" xfId="26248" xr:uid="{00000000-0005-0000-0000-000088660000}"/>
    <cellStyle name="Normal 2 3 2" xfId="26249" xr:uid="{00000000-0005-0000-0000-000089660000}"/>
    <cellStyle name="Normal 2 3 2 10" xfId="26250" xr:uid="{00000000-0005-0000-0000-00008A660000}"/>
    <cellStyle name="Normal 2 3 2 10 10" xfId="26251" xr:uid="{00000000-0005-0000-0000-00008B660000}"/>
    <cellStyle name="Normal 2 3 2 10 11" xfId="26252" xr:uid="{00000000-0005-0000-0000-00008C660000}"/>
    <cellStyle name="Normal 2 3 2 10 12" xfId="26253" xr:uid="{00000000-0005-0000-0000-00008D660000}"/>
    <cellStyle name="Normal 2 3 2 10 13" xfId="26254" xr:uid="{00000000-0005-0000-0000-00008E660000}"/>
    <cellStyle name="Normal 2 3 2 10 14" xfId="26255" xr:uid="{00000000-0005-0000-0000-00008F660000}"/>
    <cellStyle name="Normal 2 3 2 10 2" xfId="26256" xr:uid="{00000000-0005-0000-0000-000090660000}"/>
    <cellStyle name="Normal 2 3 2 10 2 10" xfId="26257" xr:uid="{00000000-0005-0000-0000-000091660000}"/>
    <cellStyle name="Normal 2 3 2 10 2 2" xfId="26258" xr:uid="{00000000-0005-0000-0000-000092660000}"/>
    <cellStyle name="Normal 2 3 2 10 2 3" xfId="26259" xr:uid="{00000000-0005-0000-0000-000093660000}"/>
    <cellStyle name="Normal 2 3 2 10 2 4" xfId="26260" xr:uid="{00000000-0005-0000-0000-000094660000}"/>
    <cellStyle name="Normal 2 3 2 10 2 5" xfId="26261" xr:uid="{00000000-0005-0000-0000-000095660000}"/>
    <cellStyle name="Normal 2 3 2 10 2 6" xfId="26262" xr:uid="{00000000-0005-0000-0000-000096660000}"/>
    <cellStyle name="Normal 2 3 2 10 2 7" xfId="26263" xr:uid="{00000000-0005-0000-0000-000097660000}"/>
    <cellStyle name="Normal 2 3 2 10 2 8" xfId="26264" xr:uid="{00000000-0005-0000-0000-000098660000}"/>
    <cellStyle name="Normal 2 3 2 10 2 9" xfId="26265" xr:uid="{00000000-0005-0000-0000-000099660000}"/>
    <cellStyle name="Normal 2 3 2 10 3" xfId="26266" xr:uid="{00000000-0005-0000-0000-00009A660000}"/>
    <cellStyle name="Normal 2 3 2 10 3 10" xfId="26267" xr:uid="{00000000-0005-0000-0000-00009B660000}"/>
    <cellStyle name="Normal 2 3 2 10 3 2" xfId="26268" xr:uid="{00000000-0005-0000-0000-00009C660000}"/>
    <cellStyle name="Normal 2 3 2 10 3 3" xfId="26269" xr:uid="{00000000-0005-0000-0000-00009D660000}"/>
    <cellStyle name="Normal 2 3 2 10 3 4" xfId="26270" xr:uid="{00000000-0005-0000-0000-00009E660000}"/>
    <cellStyle name="Normal 2 3 2 10 3 5" xfId="26271" xr:uid="{00000000-0005-0000-0000-00009F660000}"/>
    <cellStyle name="Normal 2 3 2 10 3 6" xfId="26272" xr:uid="{00000000-0005-0000-0000-0000A0660000}"/>
    <cellStyle name="Normal 2 3 2 10 3 7" xfId="26273" xr:uid="{00000000-0005-0000-0000-0000A1660000}"/>
    <cellStyle name="Normal 2 3 2 10 3 8" xfId="26274" xr:uid="{00000000-0005-0000-0000-0000A2660000}"/>
    <cellStyle name="Normal 2 3 2 10 3 9" xfId="26275" xr:uid="{00000000-0005-0000-0000-0000A3660000}"/>
    <cellStyle name="Normal 2 3 2 10 4" xfId="26276" xr:uid="{00000000-0005-0000-0000-0000A4660000}"/>
    <cellStyle name="Normal 2 3 2 10 4 10" xfId="26277" xr:uid="{00000000-0005-0000-0000-0000A5660000}"/>
    <cellStyle name="Normal 2 3 2 10 4 2" xfId="26278" xr:uid="{00000000-0005-0000-0000-0000A6660000}"/>
    <cellStyle name="Normal 2 3 2 10 4 3" xfId="26279" xr:uid="{00000000-0005-0000-0000-0000A7660000}"/>
    <cellStyle name="Normal 2 3 2 10 4 4" xfId="26280" xr:uid="{00000000-0005-0000-0000-0000A8660000}"/>
    <cellStyle name="Normal 2 3 2 10 4 5" xfId="26281" xr:uid="{00000000-0005-0000-0000-0000A9660000}"/>
    <cellStyle name="Normal 2 3 2 10 4 6" xfId="26282" xr:uid="{00000000-0005-0000-0000-0000AA660000}"/>
    <cellStyle name="Normal 2 3 2 10 4 7" xfId="26283" xr:uid="{00000000-0005-0000-0000-0000AB660000}"/>
    <cellStyle name="Normal 2 3 2 10 4 8" xfId="26284" xr:uid="{00000000-0005-0000-0000-0000AC660000}"/>
    <cellStyle name="Normal 2 3 2 10 4 9" xfId="26285" xr:uid="{00000000-0005-0000-0000-0000AD660000}"/>
    <cellStyle name="Normal 2 3 2 10 5" xfId="26286" xr:uid="{00000000-0005-0000-0000-0000AE660000}"/>
    <cellStyle name="Normal 2 3 2 10 5 10" xfId="26287" xr:uid="{00000000-0005-0000-0000-0000AF660000}"/>
    <cellStyle name="Normal 2 3 2 10 5 2" xfId="26288" xr:uid="{00000000-0005-0000-0000-0000B0660000}"/>
    <cellStyle name="Normal 2 3 2 10 5 3" xfId="26289" xr:uid="{00000000-0005-0000-0000-0000B1660000}"/>
    <cellStyle name="Normal 2 3 2 10 5 4" xfId="26290" xr:uid="{00000000-0005-0000-0000-0000B2660000}"/>
    <cellStyle name="Normal 2 3 2 10 5 5" xfId="26291" xr:uid="{00000000-0005-0000-0000-0000B3660000}"/>
    <cellStyle name="Normal 2 3 2 10 5 6" xfId="26292" xr:uid="{00000000-0005-0000-0000-0000B4660000}"/>
    <cellStyle name="Normal 2 3 2 10 5 7" xfId="26293" xr:uid="{00000000-0005-0000-0000-0000B5660000}"/>
    <cellStyle name="Normal 2 3 2 10 5 8" xfId="26294" xr:uid="{00000000-0005-0000-0000-0000B6660000}"/>
    <cellStyle name="Normal 2 3 2 10 5 9" xfId="26295" xr:uid="{00000000-0005-0000-0000-0000B7660000}"/>
    <cellStyle name="Normal 2 3 2 10 6" xfId="26296" xr:uid="{00000000-0005-0000-0000-0000B8660000}"/>
    <cellStyle name="Normal 2 3 2 10 7" xfId="26297" xr:uid="{00000000-0005-0000-0000-0000B9660000}"/>
    <cellStyle name="Normal 2 3 2 10 8" xfId="26298" xr:uid="{00000000-0005-0000-0000-0000BA660000}"/>
    <cellStyle name="Normal 2 3 2 10 9" xfId="26299" xr:uid="{00000000-0005-0000-0000-0000BB660000}"/>
    <cellStyle name="Normal 2 3 2 11" xfId="26300" xr:uid="{00000000-0005-0000-0000-0000BC660000}"/>
    <cellStyle name="Normal 2 3 2 11 10" xfId="26301" xr:uid="{00000000-0005-0000-0000-0000BD660000}"/>
    <cellStyle name="Normal 2 3 2 11 11" xfId="26302" xr:uid="{00000000-0005-0000-0000-0000BE660000}"/>
    <cellStyle name="Normal 2 3 2 11 12" xfId="26303" xr:uid="{00000000-0005-0000-0000-0000BF660000}"/>
    <cellStyle name="Normal 2 3 2 11 13" xfId="26304" xr:uid="{00000000-0005-0000-0000-0000C0660000}"/>
    <cellStyle name="Normal 2 3 2 11 14" xfId="26305" xr:uid="{00000000-0005-0000-0000-0000C1660000}"/>
    <cellStyle name="Normal 2 3 2 11 2" xfId="26306" xr:uid="{00000000-0005-0000-0000-0000C2660000}"/>
    <cellStyle name="Normal 2 3 2 11 2 10" xfId="26307" xr:uid="{00000000-0005-0000-0000-0000C3660000}"/>
    <cellStyle name="Normal 2 3 2 11 2 2" xfId="26308" xr:uid="{00000000-0005-0000-0000-0000C4660000}"/>
    <cellStyle name="Normal 2 3 2 11 2 3" xfId="26309" xr:uid="{00000000-0005-0000-0000-0000C5660000}"/>
    <cellStyle name="Normal 2 3 2 11 2 4" xfId="26310" xr:uid="{00000000-0005-0000-0000-0000C6660000}"/>
    <cellStyle name="Normal 2 3 2 11 2 5" xfId="26311" xr:uid="{00000000-0005-0000-0000-0000C7660000}"/>
    <cellStyle name="Normal 2 3 2 11 2 6" xfId="26312" xr:uid="{00000000-0005-0000-0000-0000C8660000}"/>
    <cellStyle name="Normal 2 3 2 11 2 7" xfId="26313" xr:uid="{00000000-0005-0000-0000-0000C9660000}"/>
    <cellStyle name="Normal 2 3 2 11 2 8" xfId="26314" xr:uid="{00000000-0005-0000-0000-0000CA660000}"/>
    <cellStyle name="Normal 2 3 2 11 2 9" xfId="26315" xr:uid="{00000000-0005-0000-0000-0000CB660000}"/>
    <cellStyle name="Normal 2 3 2 11 3" xfId="26316" xr:uid="{00000000-0005-0000-0000-0000CC660000}"/>
    <cellStyle name="Normal 2 3 2 11 3 10" xfId="26317" xr:uid="{00000000-0005-0000-0000-0000CD660000}"/>
    <cellStyle name="Normal 2 3 2 11 3 2" xfId="26318" xr:uid="{00000000-0005-0000-0000-0000CE660000}"/>
    <cellStyle name="Normal 2 3 2 11 3 3" xfId="26319" xr:uid="{00000000-0005-0000-0000-0000CF660000}"/>
    <cellStyle name="Normal 2 3 2 11 3 4" xfId="26320" xr:uid="{00000000-0005-0000-0000-0000D0660000}"/>
    <cellStyle name="Normal 2 3 2 11 3 5" xfId="26321" xr:uid="{00000000-0005-0000-0000-0000D1660000}"/>
    <cellStyle name="Normal 2 3 2 11 3 6" xfId="26322" xr:uid="{00000000-0005-0000-0000-0000D2660000}"/>
    <cellStyle name="Normal 2 3 2 11 3 7" xfId="26323" xr:uid="{00000000-0005-0000-0000-0000D3660000}"/>
    <cellStyle name="Normal 2 3 2 11 3 8" xfId="26324" xr:uid="{00000000-0005-0000-0000-0000D4660000}"/>
    <cellStyle name="Normal 2 3 2 11 3 9" xfId="26325" xr:uid="{00000000-0005-0000-0000-0000D5660000}"/>
    <cellStyle name="Normal 2 3 2 11 4" xfId="26326" xr:uid="{00000000-0005-0000-0000-0000D6660000}"/>
    <cellStyle name="Normal 2 3 2 11 4 10" xfId="26327" xr:uid="{00000000-0005-0000-0000-0000D7660000}"/>
    <cellStyle name="Normal 2 3 2 11 4 2" xfId="26328" xr:uid="{00000000-0005-0000-0000-0000D8660000}"/>
    <cellStyle name="Normal 2 3 2 11 4 3" xfId="26329" xr:uid="{00000000-0005-0000-0000-0000D9660000}"/>
    <cellStyle name="Normal 2 3 2 11 4 4" xfId="26330" xr:uid="{00000000-0005-0000-0000-0000DA660000}"/>
    <cellStyle name="Normal 2 3 2 11 4 5" xfId="26331" xr:uid="{00000000-0005-0000-0000-0000DB660000}"/>
    <cellStyle name="Normal 2 3 2 11 4 6" xfId="26332" xr:uid="{00000000-0005-0000-0000-0000DC660000}"/>
    <cellStyle name="Normal 2 3 2 11 4 7" xfId="26333" xr:uid="{00000000-0005-0000-0000-0000DD660000}"/>
    <cellStyle name="Normal 2 3 2 11 4 8" xfId="26334" xr:uid="{00000000-0005-0000-0000-0000DE660000}"/>
    <cellStyle name="Normal 2 3 2 11 4 9" xfId="26335" xr:uid="{00000000-0005-0000-0000-0000DF660000}"/>
    <cellStyle name="Normal 2 3 2 11 5" xfId="26336" xr:uid="{00000000-0005-0000-0000-0000E0660000}"/>
    <cellStyle name="Normal 2 3 2 11 5 10" xfId="26337" xr:uid="{00000000-0005-0000-0000-0000E1660000}"/>
    <cellStyle name="Normal 2 3 2 11 5 2" xfId="26338" xr:uid="{00000000-0005-0000-0000-0000E2660000}"/>
    <cellStyle name="Normal 2 3 2 11 5 3" xfId="26339" xr:uid="{00000000-0005-0000-0000-0000E3660000}"/>
    <cellStyle name="Normal 2 3 2 11 5 4" xfId="26340" xr:uid="{00000000-0005-0000-0000-0000E4660000}"/>
    <cellStyle name="Normal 2 3 2 11 5 5" xfId="26341" xr:uid="{00000000-0005-0000-0000-0000E5660000}"/>
    <cellStyle name="Normal 2 3 2 11 5 6" xfId="26342" xr:uid="{00000000-0005-0000-0000-0000E6660000}"/>
    <cellStyle name="Normal 2 3 2 11 5 7" xfId="26343" xr:uid="{00000000-0005-0000-0000-0000E7660000}"/>
    <cellStyle name="Normal 2 3 2 11 5 8" xfId="26344" xr:uid="{00000000-0005-0000-0000-0000E8660000}"/>
    <cellStyle name="Normal 2 3 2 11 5 9" xfId="26345" xr:uid="{00000000-0005-0000-0000-0000E9660000}"/>
    <cellStyle name="Normal 2 3 2 11 6" xfId="26346" xr:uid="{00000000-0005-0000-0000-0000EA660000}"/>
    <cellStyle name="Normal 2 3 2 11 7" xfId="26347" xr:uid="{00000000-0005-0000-0000-0000EB660000}"/>
    <cellStyle name="Normal 2 3 2 11 8" xfId="26348" xr:uid="{00000000-0005-0000-0000-0000EC660000}"/>
    <cellStyle name="Normal 2 3 2 11 9" xfId="26349" xr:uid="{00000000-0005-0000-0000-0000ED660000}"/>
    <cellStyle name="Normal 2 3 2 12" xfId="26350" xr:uid="{00000000-0005-0000-0000-0000EE660000}"/>
    <cellStyle name="Normal 2 3 2 12 10" xfId="26351" xr:uid="{00000000-0005-0000-0000-0000EF660000}"/>
    <cellStyle name="Normal 2 3 2 12 11" xfId="26352" xr:uid="{00000000-0005-0000-0000-0000F0660000}"/>
    <cellStyle name="Normal 2 3 2 12 12" xfId="26353" xr:uid="{00000000-0005-0000-0000-0000F1660000}"/>
    <cellStyle name="Normal 2 3 2 12 13" xfId="26354" xr:uid="{00000000-0005-0000-0000-0000F2660000}"/>
    <cellStyle name="Normal 2 3 2 12 14" xfId="26355" xr:uid="{00000000-0005-0000-0000-0000F3660000}"/>
    <cellStyle name="Normal 2 3 2 12 2" xfId="26356" xr:uid="{00000000-0005-0000-0000-0000F4660000}"/>
    <cellStyle name="Normal 2 3 2 12 2 10" xfId="26357" xr:uid="{00000000-0005-0000-0000-0000F5660000}"/>
    <cellStyle name="Normal 2 3 2 12 2 2" xfId="26358" xr:uid="{00000000-0005-0000-0000-0000F6660000}"/>
    <cellStyle name="Normal 2 3 2 12 2 3" xfId="26359" xr:uid="{00000000-0005-0000-0000-0000F7660000}"/>
    <cellStyle name="Normal 2 3 2 12 2 4" xfId="26360" xr:uid="{00000000-0005-0000-0000-0000F8660000}"/>
    <cellStyle name="Normal 2 3 2 12 2 5" xfId="26361" xr:uid="{00000000-0005-0000-0000-0000F9660000}"/>
    <cellStyle name="Normal 2 3 2 12 2 6" xfId="26362" xr:uid="{00000000-0005-0000-0000-0000FA660000}"/>
    <cellStyle name="Normal 2 3 2 12 2 7" xfId="26363" xr:uid="{00000000-0005-0000-0000-0000FB660000}"/>
    <cellStyle name="Normal 2 3 2 12 2 8" xfId="26364" xr:uid="{00000000-0005-0000-0000-0000FC660000}"/>
    <cellStyle name="Normal 2 3 2 12 2 9" xfId="26365" xr:uid="{00000000-0005-0000-0000-0000FD660000}"/>
    <cellStyle name="Normal 2 3 2 12 3" xfId="26366" xr:uid="{00000000-0005-0000-0000-0000FE660000}"/>
    <cellStyle name="Normal 2 3 2 12 3 10" xfId="26367" xr:uid="{00000000-0005-0000-0000-0000FF660000}"/>
    <cellStyle name="Normal 2 3 2 12 3 2" xfId="26368" xr:uid="{00000000-0005-0000-0000-000000670000}"/>
    <cellStyle name="Normal 2 3 2 12 3 3" xfId="26369" xr:uid="{00000000-0005-0000-0000-000001670000}"/>
    <cellStyle name="Normal 2 3 2 12 3 4" xfId="26370" xr:uid="{00000000-0005-0000-0000-000002670000}"/>
    <cellStyle name="Normal 2 3 2 12 3 5" xfId="26371" xr:uid="{00000000-0005-0000-0000-000003670000}"/>
    <cellStyle name="Normal 2 3 2 12 3 6" xfId="26372" xr:uid="{00000000-0005-0000-0000-000004670000}"/>
    <cellStyle name="Normal 2 3 2 12 3 7" xfId="26373" xr:uid="{00000000-0005-0000-0000-000005670000}"/>
    <cellStyle name="Normal 2 3 2 12 3 8" xfId="26374" xr:uid="{00000000-0005-0000-0000-000006670000}"/>
    <cellStyle name="Normal 2 3 2 12 3 9" xfId="26375" xr:uid="{00000000-0005-0000-0000-000007670000}"/>
    <cellStyle name="Normal 2 3 2 12 4" xfId="26376" xr:uid="{00000000-0005-0000-0000-000008670000}"/>
    <cellStyle name="Normal 2 3 2 12 4 10" xfId="26377" xr:uid="{00000000-0005-0000-0000-000009670000}"/>
    <cellStyle name="Normal 2 3 2 12 4 2" xfId="26378" xr:uid="{00000000-0005-0000-0000-00000A670000}"/>
    <cellStyle name="Normal 2 3 2 12 4 3" xfId="26379" xr:uid="{00000000-0005-0000-0000-00000B670000}"/>
    <cellStyle name="Normal 2 3 2 12 4 4" xfId="26380" xr:uid="{00000000-0005-0000-0000-00000C670000}"/>
    <cellStyle name="Normal 2 3 2 12 4 5" xfId="26381" xr:uid="{00000000-0005-0000-0000-00000D670000}"/>
    <cellStyle name="Normal 2 3 2 12 4 6" xfId="26382" xr:uid="{00000000-0005-0000-0000-00000E670000}"/>
    <cellStyle name="Normal 2 3 2 12 4 7" xfId="26383" xr:uid="{00000000-0005-0000-0000-00000F670000}"/>
    <cellStyle name="Normal 2 3 2 12 4 8" xfId="26384" xr:uid="{00000000-0005-0000-0000-000010670000}"/>
    <cellStyle name="Normal 2 3 2 12 4 9" xfId="26385" xr:uid="{00000000-0005-0000-0000-000011670000}"/>
    <cellStyle name="Normal 2 3 2 12 5" xfId="26386" xr:uid="{00000000-0005-0000-0000-000012670000}"/>
    <cellStyle name="Normal 2 3 2 12 5 10" xfId="26387" xr:uid="{00000000-0005-0000-0000-000013670000}"/>
    <cellStyle name="Normal 2 3 2 12 5 2" xfId="26388" xr:uid="{00000000-0005-0000-0000-000014670000}"/>
    <cellStyle name="Normal 2 3 2 12 5 3" xfId="26389" xr:uid="{00000000-0005-0000-0000-000015670000}"/>
    <cellStyle name="Normal 2 3 2 12 5 4" xfId="26390" xr:uid="{00000000-0005-0000-0000-000016670000}"/>
    <cellStyle name="Normal 2 3 2 12 5 5" xfId="26391" xr:uid="{00000000-0005-0000-0000-000017670000}"/>
    <cellStyle name="Normal 2 3 2 12 5 6" xfId="26392" xr:uid="{00000000-0005-0000-0000-000018670000}"/>
    <cellStyle name="Normal 2 3 2 12 5 7" xfId="26393" xr:uid="{00000000-0005-0000-0000-000019670000}"/>
    <cellStyle name="Normal 2 3 2 12 5 8" xfId="26394" xr:uid="{00000000-0005-0000-0000-00001A670000}"/>
    <cellStyle name="Normal 2 3 2 12 5 9" xfId="26395" xr:uid="{00000000-0005-0000-0000-00001B670000}"/>
    <cellStyle name="Normal 2 3 2 12 6" xfId="26396" xr:uid="{00000000-0005-0000-0000-00001C670000}"/>
    <cellStyle name="Normal 2 3 2 12 7" xfId="26397" xr:uid="{00000000-0005-0000-0000-00001D670000}"/>
    <cellStyle name="Normal 2 3 2 12 8" xfId="26398" xr:uid="{00000000-0005-0000-0000-00001E670000}"/>
    <cellStyle name="Normal 2 3 2 12 9" xfId="26399" xr:uid="{00000000-0005-0000-0000-00001F670000}"/>
    <cellStyle name="Normal 2 3 2 13" xfId="26400" xr:uid="{00000000-0005-0000-0000-000020670000}"/>
    <cellStyle name="Normal 2 3 2 13 10" xfId="26401" xr:uid="{00000000-0005-0000-0000-000021670000}"/>
    <cellStyle name="Normal 2 3 2 13 11" xfId="26402" xr:uid="{00000000-0005-0000-0000-000022670000}"/>
    <cellStyle name="Normal 2 3 2 13 12" xfId="26403" xr:uid="{00000000-0005-0000-0000-000023670000}"/>
    <cellStyle name="Normal 2 3 2 13 13" xfId="26404" xr:uid="{00000000-0005-0000-0000-000024670000}"/>
    <cellStyle name="Normal 2 3 2 13 14" xfId="26405" xr:uid="{00000000-0005-0000-0000-000025670000}"/>
    <cellStyle name="Normal 2 3 2 13 2" xfId="26406" xr:uid="{00000000-0005-0000-0000-000026670000}"/>
    <cellStyle name="Normal 2 3 2 13 2 10" xfId="26407" xr:uid="{00000000-0005-0000-0000-000027670000}"/>
    <cellStyle name="Normal 2 3 2 13 2 2" xfId="26408" xr:uid="{00000000-0005-0000-0000-000028670000}"/>
    <cellStyle name="Normal 2 3 2 13 2 3" xfId="26409" xr:uid="{00000000-0005-0000-0000-000029670000}"/>
    <cellStyle name="Normal 2 3 2 13 2 4" xfId="26410" xr:uid="{00000000-0005-0000-0000-00002A670000}"/>
    <cellStyle name="Normal 2 3 2 13 2 5" xfId="26411" xr:uid="{00000000-0005-0000-0000-00002B670000}"/>
    <cellStyle name="Normal 2 3 2 13 2 6" xfId="26412" xr:uid="{00000000-0005-0000-0000-00002C670000}"/>
    <cellStyle name="Normal 2 3 2 13 2 7" xfId="26413" xr:uid="{00000000-0005-0000-0000-00002D670000}"/>
    <cellStyle name="Normal 2 3 2 13 2 8" xfId="26414" xr:uid="{00000000-0005-0000-0000-00002E670000}"/>
    <cellStyle name="Normal 2 3 2 13 2 9" xfId="26415" xr:uid="{00000000-0005-0000-0000-00002F670000}"/>
    <cellStyle name="Normal 2 3 2 13 3" xfId="26416" xr:uid="{00000000-0005-0000-0000-000030670000}"/>
    <cellStyle name="Normal 2 3 2 13 3 10" xfId="26417" xr:uid="{00000000-0005-0000-0000-000031670000}"/>
    <cellStyle name="Normal 2 3 2 13 3 2" xfId="26418" xr:uid="{00000000-0005-0000-0000-000032670000}"/>
    <cellStyle name="Normal 2 3 2 13 3 3" xfId="26419" xr:uid="{00000000-0005-0000-0000-000033670000}"/>
    <cellStyle name="Normal 2 3 2 13 3 4" xfId="26420" xr:uid="{00000000-0005-0000-0000-000034670000}"/>
    <cellStyle name="Normal 2 3 2 13 3 5" xfId="26421" xr:uid="{00000000-0005-0000-0000-000035670000}"/>
    <cellStyle name="Normal 2 3 2 13 3 6" xfId="26422" xr:uid="{00000000-0005-0000-0000-000036670000}"/>
    <cellStyle name="Normal 2 3 2 13 3 7" xfId="26423" xr:uid="{00000000-0005-0000-0000-000037670000}"/>
    <cellStyle name="Normal 2 3 2 13 3 8" xfId="26424" xr:uid="{00000000-0005-0000-0000-000038670000}"/>
    <cellStyle name="Normal 2 3 2 13 3 9" xfId="26425" xr:uid="{00000000-0005-0000-0000-000039670000}"/>
    <cellStyle name="Normal 2 3 2 13 4" xfId="26426" xr:uid="{00000000-0005-0000-0000-00003A670000}"/>
    <cellStyle name="Normal 2 3 2 13 4 10" xfId="26427" xr:uid="{00000000-0005-0000-0000-00003B670000}"/>
    <cellStyle name="Normal 2 3 2 13 4 2" xfId="26428" xr:uid="{00000000-0005-0000-0000-00003C670000}"/>
    <cellStyle name="Normal 2 3 2 13 4 3" xfId="26429" xr:uid="{00000000-0005-0000-0000-00003D670000}"/>
    <cellStyle name="Normal 2 3 2 13 4 4" xfId="26430" xr:uid="{00000000-0005-0000-0000-00003E670000}"/>
    <cellStyle name="Normal 2 3 2 13 4 5" xfId="26431" xr:uid="{00000000-0005-0000-0000-00003F670000}"/>
    <cellStyle name="Normal 2 3 2 13 4 6" xfId="26432" xr:uid="{00000000-0005-0000-0000-000040670000}"/>
    <cellStyle name="Normal 2 3 2 13 4 7" xfId="26433" xr:uid="{00000000-0005-0000-0000-000041670000}"/>
    <cellStyle name="Normal 2 3 2 13 4 8" xfId="26434" xr:uid="{00000000-0005-0000-0000-000042670000}"/>
    <cellStyle name="Normal 2 3 2 13 4 9" xfId="26435" xr:uid="{00000000-0005-0000-0000-000043670000}"/>
    <cellStyle name="Normal 2 3 2 13 5" xfId="26436" xr:uid="{00000000-0005-0000-0000-000044670000}"/>
    <cellStyle name="Normal 2 3 2 13 5 10" xfId="26437" xr:uid="{00000000-0005-0000-0000-000045670000}"/>
    <cellStyle name="Normal 2 3 2 13 5 2" xfId="26438" xr:uid="{00000000-0005-0000-0000-000046670000}"/>
    <cellStyle name="Normal 2 3 2 13 5 3" xfId="26439" xr:uid="{00000000-0005-0000-0000-000047670000}"/>
    <cellStyle name="Normal 2 3 2 13 5 4" xfId="26440" xr:uid="{00000000-0005-0000-0000-000048670000}"/>
    <cellStyle name="Normal 2 3 2 13 5 5" xfId="26441" xr:uid="{00000000-0005-0000-0000-000049670000}"/>
    <cellStyle name="Normal 2 3 2 13 5 6" xfId="26442" xr:uid="{00000000-0005-0000-0000-00004A670000}"/>
    <cellStyle name="Normal 2 3 2 13 5 7" xfId="26443" xr:uid="{00000000-0005-0000-0000-00004B670000}"/>
    <cellStyle name="Normal 2 3 2 13 5 8" xfId="26444" xr:uid="{00000000-0005-0000-0000-00004C670000}"/>
    <cellStyle name="Normal 2 3 2 13 5 9" xfId="26445" xr:uid="{00000000-0005-0000-0000-00004D670000}"/>
    <cellStyle name="Normal 2 3 2 13 6" xfId="26446" xr:uid="{00000000-0005-0000-0000-00004E670000}"/>
    <cellStyle name="Normal 2 3 2 13 7" xfId="26447" xr:uid="{00000000-0005-0000-0000-00004F670000}"/>
    <cellStyle name="Normal 2 3 2 13 8" xfId="26448" xr:uid="{00000000-0005-0000-0000-000050670000}"/>
    <cellStyle name="Normal 2 3 2 13 9" xfId="26449" xr:uid="{00000000-0005-0000-0000-000051670000}"/>
    <cellStyle name="Normal 2 3 2 14" xfId="26450" xr:uid="{00000000-0005-0000-0000-000052670000}"/>
    <cellStyle name="Normal 2 3 2 14 10" xfId="26451" xr:uid="{00000000-0005-0000-0000-000053670000}"/>
    <cellStyle name="Normal 2 3 2 14 11" xfId="26452" xr:uid="{00000000-0005-0000-0000-000054670000}"/>
    <cellStyle name="Normal 2 3 2 14 12" xfId="26453" xr:uid="{00000000-0005-0000-0000-000055670000}"/>
    <cellStyle name="Normal 2 3 2 14 13" xfId="26454" xr:uid="{00000000-0005-0000-0000-000056670000}"/>
    <cellStyle name="Normal 2 3 2 14 14" xfId="26455" xr:uid="{00000000-0005-0000-0000-000057670000}"/>
    <cellStyle name="Normal 2 3 2 14 2" xfId="26456" xr:uid="{00000000-0005-0000-0000-000058670000}"/>
    <cellStyle name="Normal 2 3 2 14 2 10" xfId="26457" xr:uid="{00000000-0005-0000-0000-000059670000}"/>
    <cellStyle name="Normal 2 3 2 14 2 2" xfId="26458" xr:uid="{00000000-0005-0000-0000-00005A670000}"/>
    <cellStyle name="Normal 2 3 2 14 2 3" xfId="26459" xr:uid="{00000000-0005-0000-0000-00005B670000}"/>
    <cellStyle name="Normal 2 3 2 14 2 4" xfId="26460" xr:uid="{00000000-0005-0000-0000-00005C670000}"/>
    <cellStyle name="Normal 2 3 2 14 2 5" xfId="26461" xr:uid="{00000000-0005-0000-0000-00005D670000}"/>
    <cellStyle name="Normal 2 3 2 14 2 6" xfId="26462" xr:uid="{00000000-0005-0000-0000-00005E670000}"/>
    <cellStyle name="Normal 2 3 2 14 2 7" xfId="26463" xr:uid="{00000000-0005-0000-0000-00005F670000}"/>
    <cellStyle name="Normal 2 3 2 14 2 8" xfId="26464" xr:uid="{00000000-0005-0000-0000-000060670000}"/>
    <cellStyle name="Normal 2 3 2 14 2 9" xfId="26465" xr:uid="{00000000-0005-0000-0000-000061670000}"/>
    <cellStyle name="Normal 2 3 2 14 3" xfId="26466" xr:uid="{00000000-0005-0000-0000-000062670000}"/>
    <cellStyle name="Normal 2 3 2 14 3 10" xfId="26467" xr:uid="{00000000-0005-0000-0000-000063670000}"/>
    <cellStyle name="Normal 2 3 2 14 3 2" xfId="26468" xr:uid="{00000000-0005-0000-0000-000064670000}"/>
    <cellStyle name="Normal 2 3 2 14 3 3" xfId="26469" xr:uid="{00000000-0005-0000-0000-000065670000}"/>
    <cellStyle name="Normal 2 3 2 14 3 4" xfId="26470" xr:uid="{00000000-0005-0000-0000-000066670000}"/>
    <cellStyle name="Normal 2 3 2 14 3 5" xfId="26471" xr:uid="{00000000-0005-0000-0000-000067670000}"/>
    <cellStyle name="Normal 2 3 2 14 3 6" xfId="26472" xr:uid="{00000000-0005-0000-0000-000068670000}"/>
    <cellStyle name="Normal 2 3 2 14 3 7" xfId="26473" xr:uid="{00000000-0005-0000-0000-000069670000}"/>
    <cellStyle name="Normal 2 3 2 14 3 8" xfId="26474" xr:uid="{00000000-0005-0000-0000-00006A670000}"/>
    <cellStyle name="Normal 2 3 2 14 3 9" xfId="26475" xr:uid="{00000000-0005-0000-0000-00006B670000}"/>
    <cellStyle name="Normal 2 3 2 14 4" xfId="26476" xr:uid="{00000000-0005-0000-0000-00006C670000}"/>
    <cellStyle name="Normal 2 3 2 14 4 10" xfId="26477" xr:uid="{00000000-0005-0000-0000-00006D670000}"/>
    <cellStyle name="Normal 2 3 2 14 4 2" xfId="26478" xr:uid="{00000000-0005-0000-0000-00006E670000}"/>
    <cellStyle name="Normal 2 3 2 14 4 3" xfId="26479" xr:uid="{00000000-0005-0000-0000-00006F670000}"/>
    <cellStyle name="Normal 2 3 2 14 4 4" xfId="26480" xr:uid="{00000000-0005-0000-0000-000070670000}"/>
    <cellStyle name="Normal 2 3 2 14 4 5" xfId="26481" xr:uid="{00000000-0005-0000-0000-000071670000}"/>
    <cellStyle name="Normal 2 3 2 14 4 6" xfId="26482" xr:uid="{00000000-0005-0000-0000-000072670000}"/>
    <cellStyle name="Normal 2 3 2 14 4 7" xfId="26483" xr:uid="{00000000-0005-0000-0000-000073670000}"/>
    <cellStyle name="Normal 2 3 2 14 4 8" xfId="26484" xr:uid="{00000000-0005-0000-0000-000074670000}"/>
    <cellStyle name="Normal 2 3 2 14 4 9" xfId="26485" xr:uid="{00000000-0005-0000-0000-000075670000}"/>
    <cellStyle name="Normal 2 3 2 14 5" xfId="26486" xr:uid="{00000000-0005-0000-0000-000076670000}"/>
    <cellStyle name="Normal 2 3 2 14 5 10" xfId="26487" xr:uid="{00000000-0005-0000-0000-000077670000}"/>
    <cellStyle name="Normal 2 3 2 14 5 2" xfId="26488" xr:uid="{00000000-0005-0000-0000-000078670000}"/>
    <cellStyle name="Normal 2 3 2 14 5 3" xfId="26489" xr:uid="{00000000-0005-0000-0000-000079670000}"/>
    <cellStyle name="Normal 2 3 2 14 5 4" xfId="26490" xr:uid="{00000000-0005-0000-0000-00007A670000}"/>
    <cellStyle name="Normal 2 3 2 14 5 5" xfId="26491" xr:uid="{00000000-0005-0000-0000-00007B670000}"/>
    <cellStyle name="Normal 2 3 2 14 5 6" xfId="26492" xr:uid="{00000000-0005-0000-0000-00007C670000}"/>
    <cellStyle name="Normal 2 3 2 14 5 7" xfId="26493" xr:uid="{00000000-0005-0000-0000-00007D670000}"/>
    <cellStyle name="Normal 2 3 2 14 5 8" xfId="26494" xr:uid="{00000000-0005-0000-0000-00007E670000}"/>
    <cellStyle name="Normal 2 3 2 14 5 9" xfId="26495" xr:uid="{00000000-0005-0000-0000-00007F670000}"/>
    <cellStyle name="Normal 2 3 2 14 6" xfId="26496" xr:uid="{00000000-0005-0000-0000-000080670000}"/>
    <cellStyle name="Normal 2 3 2 14 7" xfId="26497" xr:uid="{00000000-0005-0000-0000-000081670000}"/>
    <cellStyle name="Normal 2 3 2 14 8" xfId="26498" xr:uid="{00000000-0005-0000-0000-000082670000}"/>
    <cellStyle name="Normal 2 3 2 14 9" xfId="26499" xr:uid="{00000000-0005-0000-0000-000083670000}"/>
    <cellStyle name="Normal 2 3 2 15" xfId="26500" xr:uid="{00000000-0005-0000-0000-000084670000}"/>
    <cellStyle name="Normal 2 3 2 15 10" xfId="26501" xr:uid="{00000000-0005-0000-0000-000085670000}"/>
    <cellStyle name="Normal 2 3 2 15 11" xfId="26502" xr:uid="{00000000-0005-0000-0000-000086670000}"/>
    <cellStyle name="Normal 2 3 2 15 12" xfId="26503" xr:uid="{00000000-0005-0000-0000-000087670000}"/>
    <cellStyle name="Normal 2 3 2 15 13" xfId="26504" xr:uid="{00000000-0005-0000-0000-000088670000}"/>
    <cellStyle name="Normal 2 3 2 15 14" xfId="26505" xr:uid="{00000000-0005-0000-0000-000089670000}"/>
    <cellStyle name="Normal 2 3 2 15 2" xfId="26506" xr:uid="{00000000-0005-0000-0000-00008A670000}"/>
    <cellStyle name="Normal 2 3 2 15 2 10" xfId="26507" xr:uid="{00000000-0005-0000-0000-00008B670000}"/>
    <cellStyle name="Normal 2 3 2 15 2 2" xfId="26508" xr:uid="{00000000-0005-0000-0000-00008C670000}"/>
    <cellStyle name="Normal 2 3 2 15 2 3" xfId="26509" xr:uid="{00000000-0005-0000-0000-00008D670000}"/>
    <cellStyle name="Normal 2 3 2 15 2 4" xfId="26510" xr:uid="{00000000-0005-0000-0000-00008E670000}"/>
    <cellStyle name="Normal 2 3 2 15 2 5" xfId="26511" xr:uid="{00000000-0005-0000-0000-00008F670000}"/>
    <cellStyle name="Normal 2 3 2 15 2 6" xfId="26512" xr:uid="{00000000-0005-0000-0000-000090670000}"/>
    <cellStyle name="Normal 2 3 2 15 2 7" xfId="26513" xr:uid="{00000000-0005-0000-0000-000091670000}"/>
    <cellStyle name="Normal 2 3 2 15 2 8" xfId="26514" xr:uid="{00000000-0005-0000-0000-000092670000}"/>
    <cellStyle name="Normal 2 3 2 15 2 9" xfId="26515" xr:uid="{00000000-0005-0000-0000-000093670000}"/>
    <cellStyle name="Normal 2 3 2 15 3" xfId="26516" xr:uid="{00000000-0005-0000-0000-000094670000}"/>
    <cellStyle name="Normal 2 3 2 15 3 10" xfId="26517" xr:uid="{00000000-0005-0000-0000-000095670000}"/>
    <cellStyle name="Normal 2 3 2 15 3 2" xfId="26518" xr:uid="{00000000-0005-0000-0000-000096670000}"/>
    <cellStyle name="Normal 2 3 2 15 3 3" xfId="26519" xr:uid="{00000000-0005-0000-0000-000097670000}"/>
    <cellStyle name="Normal 2 3 2 15 3 4" xfId="26520" xr:uid="{00000000-0005-0000-0000-000098670000}"/>
    <cellStyle name="Normal 2 3 2 15 3 5" xfId="26521" xr:uid="{00000000-0005-0000-0000-000099670000}"/>
    <cellStyle name="Normal 2 3 2 15 3 6" xfId="26522" xr:uid="{00000000-0005-0000-0000-00009A670000}"/>
    <cellStyle name="Normal 2 3 2 15 3 7" xfId="26523" xr:uid="{00000000-0005-0000-0000-00009B670000}"/>
    <cellStyle name="Normal 2 3 2 15 3 8" xfId="26524" xr:uid="{00000000-0005-0000-0000-00009C670000}"/>
    <cellStyle name="Normal 2 3 2 15 3 9" xfId="26525" xr:uid="{00000000-0005-0000-0000-00009D670000}"/>
    <cellStyle name="Normal 2 3 2 15 4" xfId="26526" xr:uid="{00000000-0005-0000-0000-00009E670000}"/>
    <cellStyle name="Normal 2 3 2 15 4 10" xfId="26527" xr:uid="{00000000-0005-0000-0000-00009F670000}"/>
    <cellStyle name="Normal 2 3 2 15 4 2" xfId="26528" xr:uid="{00000000-0005-0000-0000-0000A0670000}"/>
    <cellStyle name="Normal 2 3 2 15 4 3" xfId="26529" xr:uid="{00000000-0005-0000-0000-0000A1670000}"/>
    <cellStyle name="Normal 2 3 2 15 4 4" xfId="26530" xr:uid="{00000000-0005-0000-0000-0000A2670000}"/>
    <cellStyle name="Normal 2 3 2 15 4 5" xfId="26531" xr:uid="{00000000-0005-0000-0000-0000A3670000}"/>
    <cellStyle name="Normal 2 3 2 15 4 6" xfId="26532" xr:uid="{00000000-0005-0000-0000-0000A4670000}"/>
    <cellStyle name="Normal 2 3 2 15 4 7" xfId="26533" xr:uid="{00000000-0005-0000-0000-0000A5670000}"/>
    <cellStyle name="Normal 2 3 2 15 4 8" xfId="26534" xr:uid="{00000000-0005-0000-0000-0000A6670000}"/>
    <cellStyle name="Normal 2 3 2 15 4 9" xfId="26535" xr:uid="{00000000-0005-0000-0000-0000A7670000}"/>
    <cellStyle name="Normal 2 3 2 15 5" xfId="26536" xr:uid="{00000000-0005-0000-0000-0000A8670000}"/>
    <cellStyle name="Normal 2 3 2 15 5 10" xfId="26537" xr:uid="{00000000-0005-0000-0000-0000A9670000}"/>
    <cellStyle name="Normal 2 3 2 15 5 2" xfId="26538" xr:uid="{00000000-0005-0000-0000-0000AA670000}"/>
    <cellStyle name="Normal 2 3 2 15 5 3" xfId="26539" xr:uid="{00000000-0005-0000-0000-0000AB670000}"/>
    <cellStyle name="Normal 2 3 2 15 5 4" xfId="26540" xr:uid="{00000000-0005-0000-0000-0000AC670000}"/>
    <cellStyle name="Normal 2 3 2 15 5 5" xfId="26541" xr:uid="{00000000-0005-0000-0000-0000AD670000}"/>
    <cellStyle name="Normal 2 3 2 15 5 6" xfId="26542" xr:uid="{00000000-0005-0000-0000-0000AE670000}"/>
    <cellStyle name="Normal 2 3 2 15 5 7" xfId="26543" xr:uid="{00000000-0005-0000-0000-0000AF670000}"/>
    <cellStyle name="Normal 2 3 2 15 5 8" xfId="26544" xr:uid="{00000000-0005-0000-0000-0000B0670000}"/>
    <cellStyle name="Normal 2 3 2 15 5 9" xfId="26545" xr:uid="{00000000-0005-0000-0000-0000B1670000}"/>
    <cellStyle name="Normal 2 3 2 15 6" xfId="26546" xr:uid="{00000000-0005-0000-0000-0000B2670000}"/>
    <cellStyle name="Normal 2 3 2 15 7" xfId="26547" xr:uid="{00000000-0005-0000-0000-0000B3670000}"/>
    <cellStyle name="Normal 2 3 2 15 8" xfId="26548" xr:uid="{00000000-0005-0000-0000-0000B4670000}"/>
    <cellStyle name="Normal 2 3 2 15 9" xfId="26549" xr:uid="{00000000-0005-0000-0000-0000B5670000}"/>
    <cellStyle name="Normal 2 3 2 16" xfId="26550" xr:uid="{00000000-0005-0000-0000-0000B6670000}"/>
    <cellStyle name="Normal 2 3 2 16 10" xfId="26551" xr:uid="{00000000-0005-0000-0000-0000B7670000}"/>
    <cellStyle name="Normal 2 3 2 16 11" xfId="26552" xr:uid="{00000000-0005-0000-0000-0000B8670000}"/>
    <cellStyle name="Normal 2 3 2 16 12" xfId="26553" xr:uid="{00000000-0005-0000-0000-0000B9670000}"/>
    <cellStyle name="Normal 2 3 2 16 13" xfId="26554" xr:uid="{00000000-0005-0000-0000-0000BA670000}"/>
    <cellStyle name="Normal 2 3 2 16 14" xfId="26555" xr:uid="{00000000-0005-0000-0000-0000BB670000}"/>
    <cellStyle name="Normal 2 3 2 16 2" xfId="26556" xr:uid="{00000000-0005-0000-0000-0000BC670000}"/>
    <cellStyle name="Normal 2 3 2 16 2 10" xfId="26557" xr:uid="{00000000-0005-0000-0000-0000BD670000}"/>
    <cellStyle name="Normal 2 3 2 16 2 2" xfId="26558" xr:uid="{00000000-0005-0000-0000-0000BE670000}"/>
    <cellStyle name="Normal 2 3 2 16 2 3" xfId="26559" xr:uid="{00000000-0005-0000-0000-0000BF670000}"/>
    <cellStyle name="Normal 2 3 2 16 2 4" xfId="26560" xr:uid="{00000000-0005-0000-0000-0000C0670000}"/>
    <cellStyle name="Normal 2 3 2 16 2 5" xfId="26561" xr:uid="{00000000-0005-0000-0000-0000C1670000}"/>
    <cellStyle name="Normal 2 3 2 16 2 6" xfId="26562" xr:uid="{00000000-0005-0000-0000-0000C2670000}"/>
    <cellStyle name="Normal 2 3 2 16 2 7" xfId="26563" xr:uid="{00000000-0005-0000-0000-0000C3670000}"/>
    <cellStyle name="Normal 2 3 2 16 2 8" xfId="26564" xr:uid="{00000000-0005-0000-0000-0000C4670000}"/>
    <cellStyle name="Normal 2 3 2 16 2 9" xfId="26565" xr:uid="{00000000-0005-0000-0000-0000C5670000}"/>
    <cellStyle name="Normal 2 3 2 16 3" xfId="26566" xr:uid="{00000000-0005-0000-0000-0000C6670000}"/>
    <cellStyle name="Normal 2 3 2 16 3 10" xfId="26567" xr:uid="{00000000-0005-0000-0000-0000C7670000}"/>
    <cellStyle name="Normal 2 3 2 16 3 2" xfId="26568" xr:uid="{00000000-0005-0000-0000-0000C8670000}"/>
    <cellStyle name="Normal 2 3 2 16 3 3" xfId="26569" xr:uid="{00000000-0005-0000-0000-0000C9670000}"/>
    <cellStyle name="Normal 2 3 2 16 3 4" xfId="26570" xr:uid="{00000000-0005-0000-0000-0000CA670000}"/>
    <cellStyle name="Normal 2 3 2 16 3 5" xfId="26571" xr:uid="{00000000-0005-0000-0000-0000CB670000}"/>
    <cellStyle name="Normal 2 3 2 16 3 6" xfId="26572" xr:uid="{00000000-0005-0000-0000-0000CC670000}"/>
    <cellStyle name="Normal 2 3 2 16 3 7" xfId="26573" xr:uid="{00000000-0005-0000-0000-0000CD670000}"/>
    <cellStyle name="Normal 2 3 2 16 3 8" xfId="26574" xr:uid="{00000000-0005-0000-0000-0000CE670000}"/>
    <cellStyle name="Normal 2 3 2 16 3 9" xfId="26575" xr:uid="{00000000-0005-0000-0000-0000CF670000}"/>
    <cellStyle name="Normal 2 3 2 16 4" xfId="26576" xr:uid="{00000000-0005-0000-0000-0000D0670000}"/>
    <cellStyle name="Normal 2 3 2 16 4 10" xfId="26577" xr:uid="{00000000-0005-0000-0000-0000D1670000}"/>
    <cellStyle name="Normal 2 3 2 16 4 2" xfId="26578" xr:uid="{00000000-0005-0000-0000-0000D2670000}"/>
    <cellStyle name="Normal 2 3 2 16 4 3" xfId="26579" xr:uid="{00000000-0005-0000-0000-0000D3670000}"/>
    <cellStyle name="Normal 2 3 2 16 4 4" xfId="26580" xr:uid="{00000000-0005-0000-0000-0000D4670000}"/>
    <cellStyle name="Normal 2 3 2 16 4 5" xfId="26581" xr:uid="{00000000-0005-0000-0000-0000D5670000}"/>
    <cellStyle name="Normal 2 3 2 16 4 6" xfId="26582" xr:uid="{00000000-0005-0000-0000-0000D6670000}"/>
    <cellStyle name="Normal 2 3 2 16 4 7" xfId="26583" xr:uid="{00000000-0005-0000-0000-0000D7670000}"/>
    <cellStyle name="Normal 2 3 2 16 4 8" xfId="26584" xr:uid="{00000000-0005-0000-0000-0000D8670000}"/>
    <cellStyle name="Normal 2 3 2 16 4 9" xfId="26585" xr:uid="{00000000-0005-0000-0000-0000D9670000}"/>
    <cellStyle name="Normal 2 3 2 16 5" xfId="26586" xr:uid="{00000000-0005-0000-0000-0000DA670000}"/>
    <cellStyle name="Normal 2 3 2 16 5 10" xfId="26587" xr:uid="{00000000-0005-0000-0000-0000DB670000}"/>
    <cellStyle name="Normal 2 3 2 16 5 2" xfId="26588" xr:uid="{00000000-0005-0000-0000-0000DC670000}"/>
    <cellStyle name="Normal 2 3 2 16 5 3" xfId="26589" xr:uid="{00000000-0005-0000-0000-0000DD670000}"/>
    <cellStyle name="Normal 2 3 2 16 5 4" xfId="26590" xr:uid="{00000000-0005-0000-0000-0000DE670000}"/>
    <cellStyle name="Normal 2 3 2 16 5 5" xfId="26591" xr:uid="{00000000-0005-0000-0000-0000DF670000}"/>
    <cellStyle name="Normal 2 3 2 16 5 6" xfId="26592" xr:uid="{00000000-0005-0000-0000-0000E0670000}"/>
    <cellStyle name="Normal 2 3 2 16 5 7" xfId="26593" xr:uid="{00000000-0005-0000-0000-0000E1670000}"/>
    <cellStyle name="Normal 2 3 2 16 5 8" xfId="26594" xr:uid="{00000000-0005-0000-0000-0000E2670000}"/>
    <cellStyle name="Normal 2 3 2 16 5 9" xfId="26595" xr:uid="{00000000-0005-0000-0000-0000E3670000}"/>
    <cellStyle name="Normal 2 3 2 16 6" xfId="26596" xr:uid="{00000000-0005-0000-0000-0000E4670000}"/>
    <cellStyle name="Normal 2 3 2 16 7" xfId="26597" xr:uid="{00000000-0005-0000-0000-0000E5670000}"/>
    <cellStyle name="Normal 2 3 2 16 8" xfId="26598" xr:uid="{00000000-0005-0000-0000-0000E6670000}"/>
    <cellStyle name="Normal 2 3 2 16 9" xfId="26599" xr:uid="{00000000-0005-0000-0000-0000E7670000}"/>
    <cellStyle name="Normal 2 3 2 17" xfId="26600" xr:uid="{00000000-0005-0000-0000-0000E8670000}"/>
    <cellStyle name="Normal 2 3 2 17 10" xfId="26601" xr:uid="{00000000-0005-0000-0000-0000E9670000}"/>
    <cellStyle name="Normal 2 3 2 17 11" xfId="26602" xr:uid="{00000000-0005-0000-0000-0000EA670000}"/>
    <cellStyle name="Normal 2 3 2 17 12" xfId="26603" xr:uid="{00000000-0005-0000-0000-0000EB670000}"/>
    <cellStyle name="Normal 2 3 2 17 13" xfId="26604" xr:uid="{00000000-0005-0000-0000-0000EC670000}"/>
    <cellStyle name="Normal 2 3 2 17 14" xfId="26605" xr:uid="{00000000-0005-0000-0000-0000ED670000}"/>
    <cellStyle name="Normal 2 3 2 17 2" xfId="26606" xr:uid="{00000000-0005-0000-0000-0000EE670000}"/>
    <cellStyle name="Normal 2 3 2 17 2 10" xfId="26607" xr:uid="{00000000-0005-0000-0000-0000EF670000}"/>
    <cellStyle name="Normal 2 3 2 17 2 2" xfId="26608" xr:uid="{00000000-0005-0000-0000-0000F0670000}"/>
    <cellStyle name="Normal 2 3 2 17 2 3" xfId="26609" xr:uid="{00000000-0005-0000-0000-0000F1670000}"/>
    <cellStyle name="Normal 2 3 2 17 2 4" xfId="26610" xr:uid="{00000000-0005-0000-0000-0000F2670000}"/>
    <cellStyle name="Normal 2 3 2 17 2 5" xfId="26611" xr:uid="{00000000-0005-0000-0000-0000F3670000}"/>
    <cellStyle name="Normal 2 3 2 17 2 6" xfId="26612" xr:uid="{00000000-0005-0000-0000-0000F4670000}"/>
    <cellStyle name="Normal 2 3 2 17 2 7" xfId="26613" xr:uid="{00000000-0005-0000-0000-0000F5670000}"/>
    <cellStyle name="Normal 2 3 2 17 2 8" xfId="26614" xr:uid="{00000000-0005-0000-0000-0000F6670000}"/>
    <cellStyle name="Normal 2 3 2 17 2 9" xfId="26615" xr:uid="{00000000-0005-0000-0000-0000F7670000}"/>
    <cellStyle name="Normal 2 3 2 17 3" xfId="26616" xr:uid="{00000000-0005-0000-0000-0000F8670000}"/>
    <cellStyle name="Normal 2 3 2 17 3 10" xfId="26617" xr:uid="{00000000-0005-0000-0000-0000F9670000}"/>
    <cellStyle name="Normal 2 3 2 17 3 2" xfId="26618" xr:uid="{00000000-0005-0000-0000-0000FA670000}"/>
    <cellStyle name="Normal 2 3 2 17 3 3" xfId="26619" xr:uid="{00000000-0005-0000-0000-0000FB670000}"/>
    <cellStyle name="Normal 2 3 2 17 3 4" xfId="26620" xr:uid="{00000000-0005-0000-0000-0000FC670000}"/>
    <cellStyle name="Normal 2 3 2 17 3 5" xfId="26621" xr:uid="{00000000-0005-0000-0000-0000FD670000}"/>
    <cellStyle name="Normal 2 3 2 17 3 6" xfId="26622" xr:uid="{00000000-0005-0000-0000-0000FE670000}"/>
    <cellStyle name="Normal 2 3 2 17 3 7" xfId="26623" xr:uid="{00000000-0005-0000-0000-0000FF670000}"/>
    <cellStyle name="Normal 2 3 2 17 3 8" xfId="26624" xr:uid="{00000000-0005-0000-0000-000000680000}"/>
    <cellStyle name="Normal 2 3 2 17 3 9" xfId="26625" xr:uid="{00000000-0005-0000-0000-000001680000}"/>
    <cellStyle name="Normal 2 3 2 17 4" xfId="26626" xr:uid="{00000000-0005-0000-0000-000002680000}"/>
    <cellStyle name="Normal 2 3 2 17 4 10" xfId="26627" xr:uid="{00000000-0005-0000-0000-000003680000}"/>
    <cellStyle name="Normal 2 3 2 17 4 2" xfId="26628" xr:uid="{00000000-0005-0000-0000-000004680000}"/>
    <cellStyle name="Normal 2 3 2 17 4 3" xfId="26629" xr:uid="{00000000-0005-0000-0000-000005680000}"/>
    <cellStyle name="Normal 2 3 2 17 4 4" xfId="26630" xr:uid="{00000000-0005-0000-0000-000006680000}"/>
    <cellStyle name="Normal 2 3 2 17 4 5" xfId="26631" xr:uid="{00000000-0005-0000-0000-000007680000}"/>
    <cellStyle name="Normal 2 3 2 17 4 6" xfId="26632" xr:uid="{00000000-0005-0000-0000-000008680000}"/>
    <cellStyle name="Normal 2 3 2 17 4 7" xfId="26633" xr:uid="{00000000-0005-0000-0000-000009680000}"/>
    <cellStyle name="Normal 2 3 2 17 4 8" xfId="26634" xr:uid="{00000000-0005-0000-0000-00000A680000}"/>
    <cellStyle name="Normal 2 3 2 17 4 9" xfId="26635" xr:uid="{00000000-0005-0000-0000-00000B680000}"/>
    <cellStyle name="Normal 2 3 2 17 5" xfId="26636" xr:uid="{00000000-0005-0000-0000-00000C680000}"/>
    <cellStyle name="Normal 2 3 2 17 5 10" xfId="26637" xr:uid="{00000000-0005-0000-0000-00000D680000}"/>
    <cellStyle name="Normal 2 3 2 17 5 2" xfId="26638" xr:uid="{00000000-0005-0000-0000-00000E680000}"/>
    <cellStyle name="Normal 2 3 2 17 5 3" xfId="26639" xr:uid="{00000000-0005-0000-0000-00000F680000}"/>
    <cellStyle name="Normal 2 3 2 17 5 4" xfId="26640" xr:uid="{00000000-0005-0000-0000-000010680000}"/>
    <cellStyle name="Normal 2 3 2 17 5 5" xfId="26641" xr:uid="{00000000-0005-0000-0000-000011680000}"/>
    <cellStyle name="Normal 2 3 2 17 5 6" xfId="26642" xr:uid="{00000000-0005-0000-0000-000012680000}"/>
    <cellStyle name="Normal 2 3 2 17 5 7" xfId="26643" xr:uid="{00000000-0005-0000-0000-000013680000}"/>
    <cellStyle name="Normal 2 3 2 17 5 8" xfId="26644" xr:uid="{00000000-0005-0000-0000-000014680000}"/>
    <cellStyle name="Normal 2 3 2 17 5 9" xfId="26645" xr:uid="{00000000-0005-0000-0000-000015680000}"/>
    <cellStyle name="Normal 2 3 2 17 6" xfId="26646" xr:uid="{00000000-0005-0000-0000-000016680000}"/>
    <cellStyle name="Normal 2 3 2 17 7" xfId="26647" xr:uid="{00000000-0005-0000-0000-000017680000}"/>
    <cellStyle name="Normal 2 3 2 17 8" xfId="26648" xr:uid="{00000000-0005-0000-0000-000018680000}"/>
    <cellStyle name="Normal 2 3 2 17 9" xfId="26649" xr:uid="{00000000-0005-0000-0000-000019680000}"/>
    <cellStyle name="Normal 2 3 2 18" xfId="26650" xr:uid="{00000000-0005-0000-0000-00001A680000}"/>
    <cellStyle name="Normal 2 3 2 18 10" xfId="26651" xr:uid="{00000000-0005-0000-0000-00001B680000}"/>
    <cellStyle name="Normal 2 3 2 18 11" xfId="26652" xr:uid="{00000000-0005-0000-0000-00001C680000}"/>
    <cellStyle name="Normal 2 3 2 18 12" xfId="26653" xr:uid="{00000000-0005-0000-0000-00001D680000}"/>
    <cellStyle name="Normal 2 3 2 18 13" xfId="26654" xr:uid="{00000000-0005-0000-0000-00001E680000}"/>
    <cellStyle name="Normal 2 3 2 18 14" xfId="26655" xr:uid="{00000000-0005-0000-0000-00001F680000}"/>
    <cellStyle name="Normal 2 3 2 18 2" xfId="26656" xr:uid="{00000000-0005-0000-0000-000020680000}"/>
    <cellStyle name="Normal 2 3 2 18 2 10" xfId="26657" xr:uid="{00000000-0005-0000-0000-000021680000}"/>
    <cellStyle name="Normal 2 3 2 18 2 2" xfId="26658" xr:uid="{00000000-0005-0000-0000-000022680000}"/>
    <cellStyle name="Normal 2 3 2 18 2 3" xfId="26659" xr:uid="{00000000-0005-0000-0000-000023680000}"/>
    <cellStyle name="Normal 2 3 2 18 2 4" xfId="26660" xr:uid="{00000000-0005-0000-0000-000024680000}"/>
    <cellStyle name="Normal 2 3 2 18 2 5" xfId="26661" xr:uid="{00000000-0005-0000-0000-000025680000}"/>
    <cellStyle name="Normal 2 3 2 18 2 6" xfId="26662" xr:uid="{00000000-0005-0000-0000-000026680000}"/>
    <cellStyle name="Normal 2 3 2 18 2 7" xfId="26663" xr:uid="{00000000-0005-0000-0000-000027680000}"/>
    <cellStyle name="Normal 2 3 2 18 2 8" xfId="26664" xr:uid="{00000000-0005-0000-0000-000028680000}"/>
    <cellStyle name="Normal 2 3 2 18 2 9" xfId="26665" xr:uid="{00000000-0005-0000-0000-000029680000}"/>
    <cellStyle name="Normal 2 3 2 18 3" xfId="26666" xr:uid="{00000000-0005-0000-0000-00002A680000}"/>
    <cellStyle name="Normal 2 3 2 18 3 10" xfId="26667" xr:uid="{00000000-0005-0000-0000-00002B680000}"/>
    <cellStyle name="Normal 2 3 2 18 3 2" xfId="26668" xr:uid="{00000000-0005-0000-0000-00002C680000}"/>
    <cellStyle name="Normal 2 3 2 18 3 3" xfId="26669" xr:uid="{00000000-0005-0000-0000-00002D680000}"/>
    <cellStyle name="Normal 2 3 2 18 3 4" xfId="26670" xr:uid="{00000000-0005-0000-0000-00002E680000}"/>
    <cellStyle name="Normal 2 3 2 18 3 5" xfId="26671" xr:uid="{00000000-0005-0000-0000-00002F680000}"/>
    <cellStyle name="Normal 2 3 2 18 3 6" xfId="26672" xr:uid="{00000000-0005-0000-0000-000030680000}"/>
    <cellStyle name="Normal 2 3 2 18 3 7" xfId="26673" xr:uid="{00000000-0005-0000-0000-000031680000}"/>
    <cellStyle name="Normal 2 3 2 18 3 8" xfId="26674" xr:uid="{00000000-0005-0000-0000-000032680000}"/>
    <cellStyle name="Normal 2 3 2 18 3 9" xfId="26675" xr:uid="{00000000-0005-0000-0000-000033680000}"/>
    <cellStyle name="Normal 2 3 2 18 4" xfId="26676" xr:uid="{00000000-0005-0000-0000-000034680000}"/>
    <cellStyle name="Normal 2 3 2 18 4 10" xfId="26677" xr:uid="{00000000-0005-0000-0000-000035680000}"/>
    <cellStyle name="Normal 2 3 2 18 4 2" xfId="26678" xr:uid="{00000000-0005-0000-0000-000036680000}"/>
    <cellStyle name="Normal 2 3 2 18 4 3" xfId="26679" xr:uid="{00000000-0005-0000-0000-000037680000}"/>
    <cellStyle name="Normal 2 3 2 18 4 4" xfId="26680" xr:uid="{00000000-0005-0000-0000-000038680000}"/>
    <cellStyle name="Normal 2 3 2 18 4 5" xfId="26681" xr:uid="{00000000-0005-0000-0000-000039680000}"/>
    <cellStyle name="Normal 2 3 2 18 4 6" xfId="26682" xr:uid="{00000000-0005-0000-0000-00003A680000}"/>
    <cellStyle name="Normal 2 3 2 18 4 7" xfId="26683" xr:uid="{00000000-0005-0000-0000-00003B680000}"/>
    <cellStyle name="Normal 2 3 2 18 4 8" xfId="26684" xr:uid="{00000000-0005-0000-0000-00003C680000}"/>
    <cellStyle name="Normal 2 3 2 18 4 9" xfId="26685" xr:uid="{00000000-0005-0000-0000-00003D680000}"/>
    <cellStyle name="Normal 2 3 2 18 5" xfId="26686" xr:uid="{00000000-0005-0000-0000-00003E680000}"/>
    <cellStyle name="Normal 2 3 2 18 5 10" xfId="26687" xr:uid="{00000000-0005-0000-0000-00003F680000}"/>
    <cellStyle name="Normal 2 3 2 18 5 2" xfId="26688" xr:uid="{00000000-0005-0000-0000-000040680000}"/>
    <cellStyle name="Normal 2 3 2 18 5 3" xfId="26689" xr:uid="{00000000-0005-0000-0000-000041680000}"/>
    <cellStyle name="Normal 2 3 2 18 5 4" xfId="26690" xr:uid="{00000000-0005-0000-0000-000042680000}"/>
    <cellStyle name="Normal 2 3 2 18 5 5" xfId="26691" xr:uid="{00000000-0005-0000-0000-000043680000}"/>
    <cellStyle name="Normal 2 3 2 18 5 6" xfId="26692" xr:uid="{00000000-0005-0000-0000-000044680000}"/>
    <cellStyle name="Normal 2 3 2 18 5 7" xfId="26693" xr:uid="{00000000-0005-0000-0000-000045680000}"/>
    <cellStyle name="Normal 2 3 2 18 5 8" xfId="26694" xr:uid="{00000000-0005-0000-0000-000046680000}"/>
    <cellStyle name="Normal 2 3 2 18 5 9" xfId="26695" xr:uid="{00000000-0005-0000-0000-000047680000}"/>
    <cellStyle name="Normal 2 3 2 18 6" xfId="26696" xr:uid="{00000000-0005-0000-0000-000048680000}"/>
    <cellStyle name="Normal 2 3 2 18 7" xfId="26697" xr:uid="{00000000-0005-0000-0000-000049680000}"/>
    <cellStyle name="Normal 2 3 2 18 8" xfId="26698" xr:uid="{00000000-0005-0000-0000-00004A680000}"/>
    <cellStyle name="Normal 2 3 2 18 9" xfId="26699" xr:uid="{00000000-0005-0000-0000-00004B680000}"/>
    <cellStyle name="Normal 2 3 2 19" xfId="26700" xr:uid="{00000000-0005-0000-0000-00004C680000}"/>
    <cellStyle name="Normal 2 3 2 19 10" xfId="26701" xr:uid="{00000000-0005-0000-0000-00004D680000}"/>
    <cellStyle name="Normal 2 3 2 19 11" xfId="26702" xr:uid="{00000000-0005-0000-0000-00004E680000}"/>
    <cellStyle name="Normal 2 3 2 19 12" xfId="26703" xr:uid="{00000000-0005-0000-0000-00004F680000}"/>
    <cellStyle name="Normal 2 3 2 19 13" xfId="26704" xr:uid="{00000000-0005-0000-0000-000050680000}"/>
    <cellStyle name="Normal 2 3 2 19 14" xfId="26705" xr:uid="{00000000-0005-0000-0000-000051680000}"/>
    <cellStyle name="Normal 2 3 2 19 2" xfId="26706" xr:uid="{00000000-0005-0000-0000-000052680000}"/>
    <cellStyle name="Normal 2 3 2 19 2 10" xfId="26707" xr:uid="{00000000-0005-0000-0000-000053680000}"/>
    <cellStyle name="Normal 2 3 2 19 2 2" xfId="26708" xr:uid="{00000000-0005-0000-0000-000054680000}"/>
    <cellStyle name="Normal 2 3 2 19 2 3" xfId="26709" xr:uid="{00000000-0005-0000-0000-000055680000}"/>
    <cellStyle name="Normal 2 3 2 19 2 4" xfId="26710" xr:uid="{00000000-0005-0000-0000-000056680000}"/>
    <cellStyle name="Normal 2 3 2 19 2 5" xfId="26711" xr:uid="{00000000-0005-0000-0000-000057680000}"/>
    <cellStyle name="Normal 2 3 2 19 2 6" xfId="26712" xr:uid="{00000000-0005-0000-0000-000058680000}"/>
    <cellStyle name="Normal 2 3 2 19 2 7" xfId="26713" xr:uid="{00000000-0005-0000-0000-000059680000}"/>
    <cellStyle name="Normal 2 3 2 19 2 8" xfId="26714" xr:uid="{00000000-0005-0000-0000-00005A680000}"/>
    <cellStyle name="Normal 2 3 2 19 2 9" xfId="26715" xr:uid="{00000000-0005-0000-0000-00005B680000}"/>
    <cellStyle name="Normal 2 3 2 19 3" xfId="26716" xr:uid="{00000000-0005-0000-0000-00005C680000}"/>
    <cellStyle name="Normal 2 3 2 19 3 10" xfId="26717" xr:uid="{00000000-0005-0000-0000-00005D680000}"/>
    <cellStyle name="Normal 2 3 2 19 3 2" xfId="26718" xr:uid="{00000000-0005-0000-0000-00005E680000}"/>
    <cellStyle name="Normal 2 3 2 19 3 3" xfId="26719" xr:uid="{00000000-0005-0000-0000-00005F680000}"/>
    <cellStyle name="Normal 2 3 2 19 3 4" xfId="26720" xr:uid="{00000000-0005-0000-0000-000060680000}"/>
    <cellStyle name="Normal 2 3 2 19 3 5" xfId="26721" xr:uid="{00000000-0005-0000-0000-000061680000}"/>
    <cellStyle name="Normal 2 3 2 19 3 6" xfId="26722" xr:uid="{00000000-0005-0000-0000-000062680000}"/>
    <cellStyle name="Normal 2 3 2 19 3 7" xfId="26723" xr:uid="{00000000-0005-0000-0000-000063680000}"/>
    <cellStyle name="Normal 2 3 2 19 3 8" xfId="26724" xr:uid="{00000000-0005-0000-0000-000064680000}"/>
    <cellStyle name="Normal 2 3 2 19 3 9" xfId="26725" xr:uid="{00000000-0005-0000-0000-000065680000}"/>
    <cellStyle name="Normal 2 3 2 19 4" xfId="26726" xr:uid="{00000000-0005-0000-0000-000066680000}"/>
    <cellStyle name="Normal 2 3 2 19 4 10" xfId="26727" xr:uid="{00000000-0005-0000-0000-000067680000}"/>
    <cellStyle name="Normal 2 3 2 19 4 2" xfId="26728" xr:uid="{00000000-0005-0000-0000-000068680000}"/>
    <cellStyle name="Normal 2 3 2 19 4 3" xfId="26729" xr:uid="{00000000-0005-0000-0000-000069680000}"/>
    <cellStyle name="Normal 2 3 2 19 4 4" xfId="26730" xr:uid="{00000000-0005-0000-0000-00006A680000}"/>
    <cellStyle name="Normal 2 3 2 19 4 5" xfId="26731" xr:uid="{00000000-0005-0000-0000-00006B680000}"/>
    <cellStyle name="Normal 2 3 2 19 4 6" xfId="26732" xr:uid="{00000000-0005-0000-0000-00006C680000}"/>
    <cellStyle name="Normal 2 3 2 19 4 7" xfId="26733" xr:uid="{00000000-0005-0000-0000-00006D680000}"/>
    <cellStyle name="Normal 2 3 2 19 4 8" xfId="26734" xr:uid="{00000000-0005-0000-0000-00006E680000}"/>
    <cellStyle name="Normal 2 3 2 19 4 9" xfId="26735" xr:uid="{00000000-0005-0000-0000-00006F680000}"/>
    <cellStyle name="Normal 2 3 2 19 5" xfId="26736" xr:uid="{00000000-0005-0000-0000-000070680000}"/>
    <cellStyle name="Normal 2 3 2 19 5 10" xfId="26737" xr:uid="{00000000-0005-0000-0000-000071680000}"/>
    <cellStyle name="Normal 2 3 2 19 5 2" xfId="26738" xr:uid="{00000000-0005-0000-0000-000072680000}"/>
    <cellStyle name="Normal 2 3 2 19 5 3" xfId="26739" xr:uid="{00000000-0005-0000-0000-000073680000}"/>
    <cellStyle name="Normal 2 3 2 19 5 4" xfId="26740" xr:uid="{00000000-0005-0000-0000-000074680000}"/>
    <cellStyle name="Normal 2 3 2 19 5 5" xfId="26741" xr:uid="{00000000-0005-0000-0000-000075680000}"/>
    <cellStyle name="Normal 2 3 2 19 5 6" xfId="26742" xr:uid="{00000000-0005-0000-0000-000076680000}"/>
    <cellStyle name="Normal 2 3 2 19 5 7" xfId="26743" xr:uid="{00000000-0005-0000-0000-000077680000}"/>
    <cellStyle name="Normal 2 3 2 19 5 8" xfId="26744" xr:uid="{00000000-0005-0000-0000-000078680000}"/>
    <cellStyle name="Normal 2 3 2 19 5 9" xfId="26745" xr:uid="{00000000-0005-0000-0000-000079680000}"/>
    <cellStyle name="Normal 2 3 2 19 6" xfId="26746" xr:uid="{00000000-0005-0000-0000-00007A680000}"/>
    <cellStyle name="Normal 2 3 2 19 7" xfId="26747" xr:uid="{00000000-0005-0000-0000-00007B680000}"/>
    <cellStyle name="Normal 2 3 2 19 8" xfId="26748" xr:uid="{00000000-0005-0000-0000-00007C680000}"/>
    <cellStyle name="Normal 2 3 2 19 9" xfId="26749" xr:uid="{00000000-0005-0000-0000-00007D680000}"/>
    <cellStyle name="Normal 2 3 2 2" xfId="26750" xr:uid="{00000000-0005-0000-0000-00007E680000}"/>
    <cellStyle name="Normal 2 3 2 2 10" xfId="26751" xr:uid="{00000000-0005-0000-0000-00007F680000}"/>
    <cellStyle name="Normal 2 3 2 2 11" xfId="26752" xr:uid="{00000000-0005-0000-0000-000080680000}"/>
    <cellStyle name="Normal 2 3 2 2 12" xfId="26753" xr:uid="{00000000-0005-0000-0000-000081680000}"/>
    <cellStyle name="Normal 2 3 2 2 13" xfId="26754" xr:uid="{00000000-0005-0000-0000-000082680000}"/>
    <cellStyle name="Normal 2 3 2 2 14" xfId="26755" xr:uid="{00000000-0005-0000-0000-000083680000}"/>
    <cellStyle name="Normal 2 3 2 2 15" xfId="26756" xr:uid="{00000000-0005-0000-0000-000084680000}"/>
    <cellStyle name="Normal 2 3 2 2 16" xfId="26757" xr:uid="{00000000-0005-0000-0000-000085680000}"/>
    <cellStyle name="Normal 2 3 2 2 2" xfId="26758" xr:uid="{00000000-0005-0000-0000-000086680000}"/>
    <cellStyle name="Normal 2 3 2 2 2 10" xfId="26759" xr:uid="{00000000-0005-0000-0000-000087680000}"/>
    <cellStyle name="Normal 2 3 2 2 2 11" xfId="26760" xr:uid="{00000000-0005-0000-0000-000088680000}"/>
    <cellStyle name="Normal 2 3 2 2 2 12" xfId="26761" xr:uid="{00000000-0005-0000-0000-000089680000}"/>
    <cellStyle name="Normal 2 3 2 2 2 2" xfId="26762" xr:uid="{00000000-0005-0000-0000-00008A680000}"/>
    <cellStyle name="Normal 2 3 2 2 2 3" xfId="26763" xr:uid="{00000000-0005-0000-0000-00008B680000}"/>
    <cellStyle name="Normal 2 3 2 2 2 4" xfId="26764" xr:uid="{00000000-0005-0000-0000-00008C680000}"/>
    <cellStyle name="Normal 2 3 2 2 2 5" xfId="26765" xr:uid="{00000000-0005-0000-0000-00008D680000}"/>
    <cellStyle name="Normal 2 3 2 2 2 6" xfId="26766" xr:uid="{00000000-0005-0000-0000-00008E680000}"/>
    <cellStyle name="Normal 2 3 2 2 2 7" xfId="26767" xr:uid="{00000000-0005-0000-0000-00008F680000}"/>
    <cellStyle name="Normal 2 3 2 2 2 8" xfId="26768" xr:uid="{00000000-0005-0000-0000-000090680000}"/>
    <cellStyle name="Normal 2 3 2 2 2 9" xfId="26769" xr:uid="{00000000-0005-0000-0000-000091680000}"/>
    <cellStyle name="Normal 2 3 2 2 3" xfId="26770" xr:uid="{00000000-0005-0000-0000-000092680000}"/>
    <cellStyle name="Normal 2 3 2 2 3 10" xfId="26771" xr:uid="{00000000-0005-0000-0000-000093680000}"/>
    <cellStyle name="Normal 2 3 2 2 3 2" xfId="26772" xr:uid="{00000000-0005-0000-0000-000094680000}"/>
    <cellStyle name="Normal 2 3 2 2 3 3" xfId="26773" xr:uid="{00000000-0005-0000-0000-000095680000}"/>
    <cellStyle name="Normal 2 3 2 2 3 4" xfId="26774" xr:uid="{00000000-0005-0000-0000-000096680000}"/>
    <cellStyle name="Normal 2 3 2 2 3 5" xfId="26775" xr:uid="{00000000-0005-0000-0000-000097680000}"/>
    <cellStyle name="Normal 2 3 2 2 3 6" xfId="26776" xr:uid="{00000000-0005-0000-0000-000098680000}"/>
    <cellStyle name="Normal 2 3 2 2 3 7" xfId="26777" xr:uid="{00000000-0005-0000-0000-000099680000}"/>
    <cellStyle name="Normal 2 3 2 2 3 8" xfId="26778" xr:uid="{00000000-0005-0000-0000-00009A680000}"/>
    <cellStyle name="Normal 2 3 2 2 3 9" xfId="26779" xr:uid="{00000000-0005-0000-0000-00009B680000}"/>
    <cellStyle name="Normal 2 3 2 2 4" xfId="26780" xr:uid="{00000000-0005-0000-0000-00009C680000}"/>
    <cellStyle name="Normal 2 3 2 2 4 10" xfId="26781" xr:uid="{00000000-0005-0000-0000-00009D680000}"/>
    <cellStyle name="Normal 2 3 2 2 4 2" xfId="26782" xr:uid="{00000000-0005-0000-0000-00009E680000}"/>
    <cellStyle name="Normal 2 3 2 2 4 3" xfId="26783" xr:uid="{00000000-0005-0000-0000-00009F680000}"/>
    <cellStyle name="Normal 2 3 2 2 4 4" xfId="26784" xr:uid="{00000000-0005-0000-0000-0000A0680000}"/>
    <cellStyle name="Normal 2 3 2 2 4 5" xfId="26785" xr:uid="{00000000-0005-0000-0000-0000A1680000}"/>
    <cellStyle name="Normal 2 3 2 2 4 6" xfId="26786" xr:uid="{00000000-0005-0000-0000-0000A2680000}"/>
    <cellStyle name="Normal 2 3 2 2 4 7" xfId="26787" xr:uid="{00000000-0005-0000-0000-0000A3680000}"/>
    <cellStyle name="Normal 2 3 2 2 4 8" xfId="26788" xr:uid="{00000000-0005-0000-0000-0000A4680000}"/>
    <cellStyle name="Normal 2 3 2 2 4 9" xfId="26789" xr:uid="{00000000-0005-0000-0000-0000A5680000}"/>
    <cellStyle name="Normal 2 3 2 2 5" xfId="26790" xr:uid="{00000000-0005-0000-0000-0000A6680000}"/>
    <cellStyle name="Normal 2 3 2 2 5 10" xfId="26791" xr:uid="{00000000-0005-0000-0000-0000A7680000}"/>
    <cellStyle name="Normal 2 3 2 2 5 2" xfId="26792" xr:uid="{00000000-0005-0000-0000-0000A8680000}"/>
    <cellStyle name="Normal 2 3 2 2 5 3" xfId="26793" xr:uid="{00000000-0005-0000-0000-0000A9680000}"/>
    <cellStyle name="Normal 2 3 2 2 5 4" xfId="26794" xr:uid="{00000000-0005-0000-0000-0000AA680000}"/>
    <cellStyle name="Normal 2 3 2 2 5 5" xfId="26795" xr:uid="{00000000-0005-0000-0000-0000AB680000}"/>
    <cellStyle name="Normal 2 3 2 2 5 6" xfId="26796" xr:uid="{00000000-0005-0000-0000-0000AC680000}"/>
    <cellStyle name="Normal 2 3 2 2 5 7" xfId="26797" xr:uid="{00000000-0005-0000-0000-0000AD680000}"/>
    <cellStyle name="Normal 2 3 2 2 5 8" xfId="26798" xr:uid="{00000000-0005-0000-0000-0000AE680000}"/>
    <cellStyle name="Normal 2 3 2 2 5 9" xfId="26799" xr:uid="{00000000-0005-0000-0000-0000AF680000}"/>
    <cellStyle name="Normal 2 3 2 2 6" xfId="26800" xr:uid="{00000000-0005-0000-0000-0000B0680000}"/>
    <cellStyle name="Normal 2 3 2 2 7" xfId="26801" xr:uid="{00000000-0005-0000-0000-0000B1680000}"/>
    <cellStyle name="Normal 2 3 2 2 8" xfId="26802" xr:uid="{00000000-0005-0000-0000-0000B2680000}"/>
    <cellStyle name="Normal 2 3 2 2 9" xfId="26803" xr:uid="{00000000-0005-0000-0000-0000B3680000}"/>
    <cellStyle name="Normal 2 3 2 20" xfId="26804" xr:uid="{00000000-0005-0000-0000-0000B4680000}"/>
    <cellStyle name="Normal 2 3 2 20 10" xfId="26805" xr:uid="{00000000-0005-0000-0000-0000B5680000}"/>
    <cellStyle name="Normal 2 3 2 20 11" xfId="26806" xr:uid="{00000000-0005-0000-0000-0000B6680000}"/>
    <cellStyle name="Normal 2 3 2 20 12" xfId="26807" xr:uid="{00000000-0005-0000-0000-0000B7680000}"/>
    <cellStyle name="Normal 2 3 2 20 13" xfId="26808" xr:uid="{00000000-0005-0000-0000-0000B8680000}"/>
    <cellStyle name="Normal 2 3 2 20 14" xfId="26809" xr:uid="{00000000-0005-0000-0000-0000B9680000}"/>
    <cellStyle name="Normal 2 3 2 20 2" xfId="26810" xr:uid="{00000000-0005-0000-0000-0000BA680000}"/>
    <cellStyle name="Normal 2 3 2 20 2 10" xfId="26811" xr:uid="{00000000-0005-0000-0000-0000BB680000}"/>
    <cellStyle name="Normal 2 3 2 20 2 2" xfId="26812" xr:uid="{00000000-0005-0000-0000-0000BC680000}"/>
    <cellStyle name="Normal 2 3 2 20 2 3" xfId="26813" xr:uid="{00000000-0005-0000-0000-0000BD680000}"/>
    <cellStyle name="Normal 2 3 2 20 2 4" xfId="26814" xr:uid="{00000000-0005-0000-0000-0000BE680000}"/>
    <cellStyle name="Normal 2 3 2 20 2 5" xfId="26815" xr:uid="{00000000-0005-0000-0000-0000BF680000}"/>
    <cellStyle name="Normal 2 3 2 20 2 6" xfId="26816" xr:uid="{00000000-0005-0000-0000-0000C0680000}"/>
    <cellStyle name="Normal 2 3 2 20 2 7" xfId="26817" xr:uid="{00000000-0005-0000-0000-0000C1680000}"/>
    <cellStyle name="Normal 2 3 2 20 2 8" xfId="26818" xr:uid="{00000000-0005-0000-0000-0000C2680000}"/>
    <cellStyle name="Normal 2 3 2 20 2 9" xfId="26819" xr:uid="{00000000-0005-0000-0000-0000C3680000}"/>
    <cellStyle name="Normal 2 3 2 20 3" xfId="26820" xr:uid="{00000000-0005-0000-0000-0000C4680000}"/>
    <cellStyle name="Normal 2 3 2 20 3 10" xfId="26821" xr:uid="{00000000-0005-0000-0000-0000C5680000}"/>
    <cellStyle name="Normal 2 3 2 20 3 2" xfId="26822" xr:uid="{00000000-0005-0000-0000-0000C6680000}"/>
    <cellStyle name="Normal 2 3 2 20 3 3" xfId="26823" xr:uid="{00000000-0005-0000-0000-0000C7680000}"/>
    <cellStyle name="Normal 2 3 2 20 3 4" xfId="26824" xr:uid="{00000000-0005-0000-0000-0000C8680000}"/>
    <cellStyle name="Normal 2 3 2 20 3 5" xfId="26825" xr:uid="{00000000-0005-0000-0000-0000C9680000}"/>
    <cellStyle name="Normal 2 3 2 20 3 6" xfId="26826" xr:uid="{00000000-0005-0000-0000-0000CA680000}"/>
    <cellStyle name="Normal 2 3 2 20 3 7" xfId="26827" xr:uid="{00000000-0005-0000-0000-0000CB680000}"/>
    <cellStyle name="Normal 2 3 2 20 3 8" xfId="26828" xr:uid="{00000000-0005-0000-0000-0000CC680000}"/>
    <cellStyle name="Normal 2 3 2 20 3 9" xfId="26829" xr:uid="{00000000-0005-0000-0000-0000CD680000}"/>
    <cellStyle name="Normal 2 3 2 20 4" xfId="26830" xr:uid="{00000000-0005-0000-0000-0000CE680000}"/>
    <cellStyle name="Normal 2 3 2 20 4 10" xfId="26831" xr:uid="{00000000-0005-0000-0000-0000CF680000}"/>
    <cellStyle name="Normal 2 3 2 20 4 2" xfId="26832" xr:uid="{00000000-0005-0000-0000-0000D0680000}"/>
    <cellStyle name="Normal 2 3 2 20 4 3" xfId="26833" xr:uid="{00000000-0005-0000-0000-0000D1680000}"/>
    <cellStyle name="Normal 2 3 2 20 4 4" xfId="26834" xr:uid="{00000000-0005-0000-0000-0000D2680000}"/>
    <cellStyle name="Normal 2 3 2 20 4 5" xfId="26835" xr:uid="{00000000-0005-0000-0000-0000D3680000}"/>
    <cellStyle name="Normal 2 3 2 20 4 6" xfId="26836" xr:uid="{00000000-0005-0000-0000-0000D4680000}"/>
    <cellStyle name="Normal 2 3 2 20 4 7" xfId="26837" xr:uid="{00000000-0005-0000-0000-0000D5680000}"/>
    <cellStyle name="Normal 2 3 2 20 4 8" xfId="26838" xr:uid="{00000000-0005-0000-0000-0000D6680000}"/>
    <cellStyle name="Normal 2 3 2 20 4 9" xfId="26839" xr:uid="{00000000-0005-0000-0000-0000D7680000}"/>
    <cellStyle name="Normal 2 3 2 20 5" xfId="26840" xr:uid="{00000000-0005-0000-0000-0000D8680000}"/>
    <cellStyle name="Normal 2 3 2 20 5 10" xfId="26841" xr:uid="{00000000-0005-0000-0000-0000D9680000}"/>
    <cellStyle name="Normal 2 3 2 20 5 2" xfId="26842" xr:uid="{00000000-0005-0000-0000-0000DA680000}"/>
    <cellStyle name="Normal 2 3 2 20 5 3" xfId="26843" xr:uid="{00000000-0005-0000-0000-0000DB680000}"/>
    <cellStyle name="Normal 2 3 2 20 5 4" xfId="26844" xr:uid="{00000000-0005-0000-0000-0000DC680000}"/>
    <cellStyle name="Normal 2 3 2 20 5 5" xfId="26845" xr:uid="{00000000-0005-0000-0000-0000DD680000}"/>
    <cellStyle name="Normal 2 3 2 20 5 6" xfId="26846" xr:uid="{00000000-0005-0000-0000-0000DE680000}"/>
    <cellStyle name="Normal 2 3 2 20 5 7" xfId="26847" xr:uid="{00000000-0005-0000-0000-0000DF680000}"/>
    <cellStyle name="Normal 2 3 2 20 5 8" xfId="26848" xr:uid="{00000000-0005-0000-0000-0000E0680000}"/>
    <cellStyle name="Normal 2 3 2 20 5 9" xfId="26849" xr:uid="{00000000-0005-0000-0000-0000E1680000}"/>
    <cellStyle name="Normal 2 3 2 20 6" xfId="26850" xr:uid="{00000000-0005-0000-0000-0000E2680000}"/>
    <cellStyle name="Normal 2 3 2 20 7" xfId="26851" xr:uid="{00000000-0005-0000-0000-0000E3680000}"/>
    <cellStyle name="Normal 2 3 2 20 8" xfId="26852" xr:uid="{00000000-0005-0000-0000-0000E4680000}"/>
    <cellStyle name="Normal 2 3 2 20 9" xfId="26853" xr:uid="{00000000-0005-0000-0000-0000E5680000}"/>
    <cellStyle name="Normal 2 3 2 21" xfId="26854" xr:uid="{00000000-0005-0000-0000-0000E6680000}"/>
    <cellStyle name="Normal 2 3 2 21 10" xfId="26855" xr:uid="{00000000-0005-0000-0000-0000E7680000}"/>
    <cellStyle name="Normal 2 3 2 21 11" xfId="26856" xr:uid="{00000000-0005-0000-0000-0000E8680000}"/>
    <cellStyle name="Normal 2 3 2 21 12" xfId="26857" xr:uid="{00000000-0005-0000-0000-0000E9680000}"/>
    <cellStyle name="Normal 2 3 2 21 13" xfId="26858" xr:uid="{00000000-0005-0000-0000-0000EA680000}"/>
    <cellStyle name="Normal 2 3 2 21 14" xfId="26859" xr:uid="{00000000-0005-0000-0000-0000EB680000}"/>
    <cellStyle name="Normal 2 3 2 21 2" xfId="26860" xr:uid="{00000000-0005-0000-0000-0000EC680000}"/>
    <cellStyle name="Normal 2 3 2 21 2 10" xfId="26861" xr:uid="{00000000-0005-0000-0000-0000ED680000}"/>
    <cellStyle name="Normal 2 3 2 21 2 2" xfId="26862" xr:uid="{00000000-0005-0000-0000-0000EE680000}"/>
    <cellStyle name="Normal 2 3 2 21 2 3" xfId="26863" xr:uid="{00000000-0005-0000-0000-0000EF680000}"/>
    <cellStyle name="Normal 2 3 2 21 2 4" xfId="26864" xr:uid="{00000000-0005-0000-0000-0000F0680000}"/>
    <cellStyle name="Normal 2 3 2 21 2 5" xfId="26865" xr:uid="{00000000-0005-0000-0000-0000F1680000}"/>
    <cellStyle name="Normal 2 3 2 21 2 6" xfId="26866" xr:uid="{00000000-0005-0000-0000-0000F2680000}"/>
    <cellStyle name="Normal 2 3 2 21 2 7" xfId="26867" xr:uid="{00000000-0005-0000-0000-0000F3680000}"/>
    <cellStyle name="Normal 2 3 2 21 2 8" xfId="26868" xr:uid="{00000000-0005-0000-0000-0000F4680000}"/>
    <cellStyle name="Normal 2 3 2 21 2 9" xfId="26869" xr:uid="{00000000-0005-0000-0000-0000F5680000}"/>
    <cellStyle name="Normal 2 3 2 21 3" xfId="26870" xr:uid="{00000000-0005-0000-0000-0000F6680000}"/>
    <cellStyle name="Normal 2 3 2 21 3 10" xfId="26871" xr:uid="{00000000-0005-0000-0000-0000F7680000}"/>
    <cellStyle name="Normal 2 3 2 21 3 2" xfId="26872" xr:uid="{00000000-0005-0000-0000-0000F8680000}"/>
    <cellStyle name="Normal 2 3 2 21 3 3" xfId="26873" xr:uid="{00000000-0005-0000-0000-0000F9680000}"/>
    <cellStyle name="Normal 2 3 2 21 3 4" xfId="26874" xr:uid="{00000000-0005-0000-0000-0000FA680000}"/>
    <cellStyle name="Normal 2 3 2 21 3 5" xfId="26875" xr:uid="{00000000-0005-0000-0000-0000FB680000}"/>
    <cellStyle name="Normal 2 3 2 21 3 6" xfId="26876" xr:uid="{00000000-0005-0000-0000-0000FC680000}"/>
    <cellStyle name="Normal 2 3 2 21 3 7" xfId="26877" xr:uid="{00000000-0005-0000-0000-0000FD680000}"/>
    <cellStyle name="Normal 2 3 2 21 3 8" xfId="26878" xr:uid="{00000000-0005-0000-0000-0000FE680000}"/>
    <cellStyle name="Normal 2 3 2 21 3 9" xfId="26879" xr:uid="{00000000-0005-0000-0000-0000FF680000}"/>
    <cellStyle name="Normal 2 3 2 21 4" xfId="26880" xr:uid="{00000000-0005-0000-0000-000000690000}"/>
    <cellStyle name="Normal 2 3 2 21 4 10" xfId="26881" xr:uid="{00000000-0005-0000-0000-000001690000}"/>
    <cellStyle name="Normal 2 3 2 21 4 2" xfId="26882" xr:uid="{00000000-0005-0000-0000-000002690000}"/>
    <cellStyle name="Normal 2 3 2 21 4 3" xfId="26883" xr:uid="{00000000-0005-0000-0000-000003690000}"/>
    <cellStyle name="Normal 2 3 2 21 4 4" xfId="26884" xr:uid="{00000000-0005-0000-0000-000004690000}"/>
    <cellStyle name="Normal 2 3 2 21 4 5" xfId="26885" xr:uid="{00000000-0005-0000-0000-000005690000}"/>
    <cellStyle name="Normal 2 3 2 21 4 6" xfId="26886" xr:uid="{00000000-0005-0000-0000-000006690000}"/>
    <cellStyle name="Normal 2 3 2 21 4 7" xfId="26887" xr:uid="{00000000-0005-0000-0000-000007690000}"/>
    <cellStyle name="Normal 2 3 2 21 4 8" xfId="26888" xr:uid="{00000000-0005-0000-0000-000008690000}"/>
    <cellStyle name="Normal 2 3 2 21 4 9" xfId="26889" xr:uid="{00000000-0005-0000-0000-000009690000}"/>
    <cellStyle name="Normal 2 3 2 21 5" xfId="26890" xr:uid="{00000000-0005-0000-0000-00000A690000}"/>
    <cellStyle name="Normal 2 3 2 21 5 10" xfId="26891" xr:uid="{00000000-0005-0000-0000-00000B690000}"/>
    <cellStyle name="Normal 2 3 2 21 5 2" xfId="26892" xr:uid="{00000000-0005-0000-0000-00000C690000}"/>
    <cellStyle name="Normal 2 3 2 21 5 3" xfId="26893" xr:uid="{00000000-0005-0000-0000-00000D690000}"/>
    <cellStyle name="Normal 2 3 2 21 5 4" xfId="26894" xr:uid="{00000000-0005-0000-0000-00000E690000}"/>
    <cellStyle name="Normal 2 3 2 21 5 5" xfId="26895" xr:uid="{00000000-0005-0000-0000-00000F690000}"/>
    <cellStyle name="Normal 2 3 2 21 5 6" xfId="26896" xr:uid="{00000000-0005-0000-0000-000010690000}"/>
    <cellStyle name="Normal 2 3 2 21 5 7" xfId="26897" xr:uid="{00000000-0005-0000-0000-000011690000}"/>
    <cellStyle name="Normal 2 3 2 21 5 8" xfId="26898" xr:uid="{00000000-0005-0000-0000-000012690000}"/>
    <cellStyle name="Normal 2 3 2 21 5 9" xfId="26899" xr:uid="{00000000-0005-0000-0000-000013690000}"/>
    <cellStyle name="Normal 2 3 2 21 6" xfId="26900" xr:uid="{00000000-0005-0000-0000-000014690000}"/>
    <cellStyle name="Normal 2 3 2 21 7" xfId="26901" xr:uid="{00000000-0005-0000-0000-000015690000}"/>
    <cellStyle name="Normal 2 3 2 21 8" xfId="26902" xr:uid="{00000000-0005-0000-0000-000016690000}"/>
    <cellStyle name="Normal 2 3 2 21 9" xfId="26903" xr:uid="{00000000-0005-0000-0000-000017690000}"/>
    <cellStyle name="Normal 2 3 2 22" xfId="26904" xr:uid="{00000000-0005-0000-0000-000018690000}"/>
    <cellStyle name="Normal 2 3 2 22 10" xfId="26905" xr:uid="{00000000-0005-0000-0000-000019690000}"/>
    <cellStyle name="Normal 2 3 2 22 11" xfId="26906" xr:uid="{00000000-0005-0000-0000-00001A690000}"/>
    <cellStyle name="Normal 2 3 2 22 12" xfId="26907" xr:uid="{00000000-0005-0000-0000-00001B690000}"/>
    <cellStyle name="Normal 2 3 2 22 13" xfId="26908" xr:uid="{00000000-0005-0000-0000-00001C690000}"/>
    <cellStyle name="Normal 2 3 2 22 14" xfId="26909" xr:uid="{00000000-0005-0000-0000-00001D690000}"/>
    <cellStyle name="Normal 2 3 2 22 2" xfId="26910" xr:uid="{00000000-0005-0000-0000-00001E690000}"/>
    <cellStyle name="Normal 2 3 2 22 2 10" xfId="26911" xr:uid="{00000000-0005-0000-0000-00001F690000}"/>
    <cellStyle name="Normal 2 3 2 22 2 2" xfId="26912" xr:uid="{00000000-0005-0000-0000-000020690000}"/>
    <cellStyle name="Normal 2 3 2 22 2 3" xfId="26913" xr:uid="{00000000-0005-0000-0000-000021690000}"/>
    <cellStyle name="Normal 2 3 2 22 2 4" xfId="26914" xr:uid="{00000000-0005-0000-0000-000022690000}"/>
    <cellStyle name="Normal 2 3 2 22 2 5" xfId="26915" xr:uid="{00000000-0005-0000-0000-000023690000}"/>
    <cellStyle name="Normal 2 3 2 22 2 6" xfId="26916" xr:uid="{00000000-0005-0000-0000-000024690000}"/>
    <cellStyle name="Normal 2 3 2 22 2 7" xfId="26917" xr:uid="{00000000-0005-0000-0000-000025690000}"/>
    <cellStyle name="Normal 2 3 2 22 2 8" xfId="26918" xr:uid="{00000000-0005-0000-0000-000026690000}"/>
    <cellStyle name="Normal 2 3 2 22 2 9" xfId="26919" xr:uid="{00000000-0005-0000-0000-000027690000}"/>
    <cellStyle name="Normal 2 3 2 22 3" xfId="26920" xr:uid="{00000000-0005-0000-0000-000028690000}"/>
    <cellStyle name="Normal 2 3 2 22 3 10" xfId="26921" xr:uid="{00000000-0005-0000-0000-000029690000}"/>
    <cellStyle name="Normal 2 3 2 22 3 2" xfId="26922" xr:uid="{00000000-0005-0000-0000-00002A690000}"/>
    <cellStyle name="Normal 2 3 2 22 3 3" xfId="26923" xr:uid="{00000000-0005-0000-0000-00002B690000}"/>
    <cellStyle name="Normal 2 3 2 22 3 4" xfId="26924" xr:uid="{00000000-0005-0000-0000-00002C690000}"/>
    <cellStyle name="Normal 2 3 2 22 3 5" xfId="26925" xr:uid="{00000000-0005-0000-0000-00002D690000}"/>
    <cellStyle name="Normal 2 3 2 22 3 6" xfId="26926" xr:uid="{00000000-0005-0000-0000-00002E690000}"/>
    <cellStyle name="Normal 2 3 2 22 3 7" xfId="26927" xr:uid="{00000000-0005-0000-0000-00002F690000}"/>
    <cellStyle name="Normal 2 3 2 22 3 8" xfId="26928" xr:uid="{00000000-0005-0000-0000-000030690000}"/>
    <cellStyle name="Normal 2 3 2 22 3 9" xfId="26929" xr:uid="{00000000-0005-0000-0000-000031690000}"/>
    <cellStyle name="Normal 2 3 2 22 4" xfId="26930" xr:uid="{00000000-0005-0000-0000-000032690000}"/>
    <cellStyle name="Normal 2 3 2 22 4 10" xfId="26931" xr:uid="{00000000-0005-0000-0000-000033690000}"/>
    <cellStyle name="Normal 2 3 2 22 4 2" xfId="26932" xr:uid="{00000000-0005-0000-0000-000034690000}"/>
    <cellStyle name="Normal 2 3 2 22 4 3" xfId="26933" xr:uid="{00000000-0005-0000-0000-000035690000}"/>
    <cellStyle name="Normal 2 3 2 22 4 4" xfId="26934" xr:uid="{00000000-0005-0000-0000-000036690000}"/>
    <cellStyle name="Normal 2 3 2 22 4 5" xfId="26935" xr:uid="{00000000-0005-0000-0000-000037690000}"/>
    <cellStyle name="Normal 2 3 2 22 4 6" xfId="26936" xr:uid="{00000000-0005-0000-0000-000038690000}"/>
    <cellStyle name="Normal 2 3 2 22 4 7" xfId="26937" xr:uid="{00000000-0005-0000-0000-000039690000}"/>
    <cellStyle name="Normal 2 3 2 22 4 8" xfId="26938" xr:uid="{00000000-0005-0000-0000-00003A690000}"/>
    <cellStyle name="Normal 2 3 2 22 4 9" xfId="26939" xr:uid="{00000000-0005-0000-0000-00003B690000}"/>
    <cellStyle name="Normal 2 3 2 22 5" xfId="26940" xr:uid="{00000000-0005-0000-0000-00003C690000}"/>
    <cellStyle name="Normal 2 3 2 22 5 10" xfId="26941" xr:uid="{00000000-0005-0000-0000-00003D690000}"/>
    <cellStyle name="Normal 2 3 2 22 5 2" xfId="26942" xr:uid="{00000000-0005-0000-0000-00003E690000}"/>
    <cellStyle name="Normal 2 3 2 22 5 3" xfId="26943" xr:uid="{00000000-0005-0000-0000-00003F690000}"/>
    <cellStyle name="Normal 2 3 2 22 5 4" xfId="26944" xr:uid="{00000000-0005-0000-0000-000040690000}"/>
    <cellStyle name="Normal 2 3 2 22 5 5" xfId="26945" xr:uid="{00000000-0005-0000-0000-000041690000}"/>
    <cellStyle name="Normal 2 3 2 22 5 6" xfId="26946" xr:uid="{00000000-0005-0000-0000-000042690000}"/>
    <cellStyle name="Normal 2 3 2 22 5 7" xfId="26947" xr:uid="{00000000-0005-0000-0000-000043690000}"/>
    <cellStyle name="Normal 2 3 2 22 5 8" xfId="26948" xr:uid="{00000000-0005-0000-0000-000044690000}"/>
    <cellStyle name="Normal 2 3 2 22 5 9" xfId="26949" xr:uid="{00000000-0005-0000-0000-000045690000}"/>
    <cellStyle name="Normal 2 3 2 22 6" xfId="26950" xr:uid="{00000000-0005-0000-0000-000046690000}"/>
    <cellStyle name="Normal 2 3 2 22 7" xfId="26951" xr:uid="{00000000-0005-0000-0000-000047690000}"/>
    <cellStyle name="Normal 2 3 2 22 8" xfId="26952" xr:uid="{00000000-0005-0000-0000-000048690000}"/>
    <cellStyle name="Normal 2 3 2 22 9" xfId="26953" xr:uid="{00000000-0005-0000-0000-000049690000}"/>
    <cellStyle name="Normal 2 3 2 23" xfId="26954" xr:uid="{00000000-0005-0000-0000-00004A690000}"/>
    <cellStyle name="Normal 2 3 2 23 10" xfId="26955" xr:uid="{00000000-0005-0000-0000-00004B690000}"/>
    <cellStyle name="Normal 2 3 2 23 11" xfId="26956" xr:uid="{00000000-0005-0000-0000-00004C690000}"/>
    <cellStyle name="Normal 2 3 2 23 12" xfId="26957" xr:uid="{00000000-0005-0000-0000-00004D690000}"/>
    <cellStyle name="Normal 2 3 2 23 13" xfId="26958" xr:uid="{00000000-0005-0000-0000-00004E690000}"/>
    <cellStyle name="Normal 2 3 2 23 14" xfId="26959" xr:uid="{00000000-0005-0000-0000-00004F690000}"/>
    <cellStyle name="Normal 2 3 2 23 2" xfId="26960" xr:uid="{00000000-0005-0000-0000-000050690000}"/>
    <cellStyle name="Normal 2 3 2 23 2 10" xfId="26961" xr:uid="{00000000-0005-0000-0000-000051690000}"/>
    <cellStyle name="Normal 2 3 2 23 2 2" xfId="26962" xr:uid="{00000000-0005-0000-0000-000052690000}"/>
    <cellStyle name="Normal 2 3 2 23 2 3" xfId="26963" xr:uid="{00000000-0005-0000-0000-000053690000}"/>
    <cellStyle name="Normal 2 3 2 23 2 4" xfId="26964" xr:uid="{00000000-0005-0000-0000-000054690000}"/>
    <cellStyle name="Normal 2 3 2 23 2 5" xfId="26965" xr:uid="{00000000-0005-0000-0000-000055690000}"/>
    <cellStyle name="Normal 2 3 2 23 2 6" xfId="26966" xr:uid="{00000000-0005-0000-0000-000056690000}"/>
    <cellStyle name="Normal 2 3 2 23 2 7" xfId="26967" xr:uid="{00000000-0005-0000-0000-000057690000}"/>
    <cellStyle name="Normal 2 3 2 23 2 8" xfId="26968" xr:uid="{00000000-0005-0000-0000-000058690000}"/>
    <cellStyle name="Normal 2 3 2 23 2 9" xfId="26969" xr:uid="{00000000-0005-0000-0000-000059690000}"/>
    <cellStyle name="Normal 2 3 2 23 3" xfId="26970" xr:uid="{00000000-0005-0000-0000-00005A690000}"/>
    <cellStyle name="Normal 2 3 2 23 3 10" xfId="26971" xr:uid="{00000000-0005-0000-0000-00005B690000}"/>
    <cellStyle name="Normal 2 3 2 23 3 2" xfId="26972" xr:uid="{00000000-0005-0000-0000-00005C690000}"/>
    <cellStyle name="Normal 2 3 2 23 3 3" xfId="26973" xr:uid="{00000000-0005-0000-0000-00005D690000}"/>
    <cellStyle name="Normal 2 3 2 23 3 4" xfId="26974" xr:uid="{00000000-0005-0000-0000-00005E690000}"/>
    <cellStyle name="Normal 2 3 2 23 3 5" xfId="26975" xr:uid="{00000000-0005-0000-0000-00005F690000}"/>
    <cellStyle name="Normal 2 3 2 23 3 6" xfId="26976" xr:uid="{00000000-0005-0000-0000-000060690000}"/>
    <cellStyle name="Normal 2 3 2 23 3 7" xfId="26977" xr:uid="{00000000-0005-0000-0000-000061690000}"/>
    <cellStyle name="Normal 2 3 2 23 3 8" xfId="26978" xr:uid="{00000000-0005-0000-0000-000062690000}"/>
    <cellStyle name="Normal 2 3 2 23 3 9" xfId="26979" xr:uid="{00000000-0005-0000-0000-000063690000}"/>
    <cellStyle name="Normal 2 3 2 23 4" xfId="26980" xr:uid="{00000000-0005-0000-0000-000064690000}"/>
    <cellStyle name="Normal 2 3 2 23 4 10" xfId="26981" xr:uid="{00000000-0005-0000-0000-000065690000}"/>
    <cellStyle name="Normal 2 3 2 23 4 2" xfId="26982" xr:uid="{00000000-0005-0000-0000-000066690000}"/>
    <cellStyle name="Normal 2 3 2 23 4 3" xfId="26983" xr:uid="{00000000-0005-0000-0000-000067690000}"/>
    <cellStyle name="Normal 2 3 2 23 4 4" xfId="26984" xr:uid="{00000000-0005-0000-0000-000068690000}"/>
    <cellStyle name="Normal 2 3 2 23 4 5" xfId="26985" xr:uid="{00000000-0005-0000-0000-000069690000}"/>
    <cellStyle name="Normal 2 3 2 23 4 6" xfId="26986" xr:uid="{00000000-0005-0000-0000-00006A690000}"/>
    <cellStyle name="Normal 2 3 2 23 4 7" xfId="26987" xr:uid="{00000000-0005-0000-0000-00006B690000}"/>
    <cellStyle name="Normal 2 3 2 23 4 8" xfId="26988" xr:uid="{00000000-0005-0000-0000-00006C690000}"/>
    <cellStyle name="Normal 2 3 2 23 4 9" xfId="26989" xr:uid="{00000000-0005-0000-0000-00006D690000}"/>
    <cellStyle name="Normal 2 3 2 23 5" xfId="26990" xr:uid="{00000000-0005-0000-0000-00006E690000}"/>
    <cellStyle name="Normal 2 3 2 23 5 10" xfId="26991" xr:uid="{00000000-0005-0000-0000-00006F690000}"/>
    <cellStyle name="Normal 2 3 2 23 5 2" xfId="26992" xr:uid="{00000000-0005-0000-0000-000070690000}"/>
    <cellStyle name="Normal 2 3 2 23 5 3" xfId="26993" xr:uid="{00000000-0005-0000-0000-000071690000}"/>
    <cellStyle name="Normal 2 3 2 23 5 4" xfId="26994" xr:uid="{00000000-0005-0000-0000-000072690000}"/>
    <cellStyle name="Normal 2 3 2 23 5 5" xfId="26995" xr:uid="{00000000-0005-0000-0000-000073690000}"/>
    <cellStyle name="Normal 2 3 2 23 5 6" xfId="26996" xr:uid="{00000000-0005-0000-0000-000074690000}"/>
    <cellStyle name="Normal 2 3 2 23 5 7" xfId="26997" xr:uid="{00000000-0005-0000-0000-000075690000}"/>
    <cellStyle name="Normal 2 3 2 23 5 8" xfId="26998" xr:uid="{00000000-0005-0000-0000-000076690000}"/>
    <cellStyle name="Normal 2 3 2 23 5 9" xfId="26999" xr:uid="{00000000-0005-0000-0000-000077690000}"/>
    <cellStyle name="Normal 2 3 2 23 6" xfId="27000" xr:uid="{00000000-0005-0000-0000-000078690000}"/>
    <cellStyle name="Normal 2 3 2 23 7" xfId="27001" xr:uid="{00000000-0005-0000-0000-000079690000}"/>
    <cellStyle name="Normal 2 3 2 23 8" xfId="27002" xr:uid="{00000000-0005-0000-0000-00007A690000}"/>
    <cellStyle name="Normal 2 3 2 23 9" xfId="27003" xr:uid="{00000000-0005-0000-0000-00007B690000}"/>
    <cellStyle name="Normal 2 3 2 24" xfId="27004" xr:uid="{00000000-0005-0000-0000-00007C690000}"/>
    <cellStyle name="Normal 2 3 2 24 10" xfId="27005" xr:uid="{00000000-0005-0000-0000-00007D690000}"/>
    <cellStyle name="Normal 2 3 2 24 11" xfId="27006" xr:uid="{00000000-0005-0000-0000-00007E690000}"/>
    <cellStyle name="Normal 2 3 2 24 12" xfId="27007" xr:uid="{00000000-0005-0000-0000-00007F690000}"/>
    <cellStyle name="Normal 2 3 2 24 13" xfId="27008" xr:uid="{00000000-0005-0000-0000-000080690000}"/>
    <cellStyle name="Normal 2 3 2 24 14" xfId="27009" xr:uid="{00000000-0005-0000-0000-000081690000}"/>
    <cellStyle name="Normal 2 3 2 24 2" xfId="27010" xr:uid="{00000000-0005-0000-0000-000082690000}"/>
    <cellStyle name="Normal 2 3 2 24 2 10" xfId="27011" xr:uid="{00000000-0005-0000-0000-000083690000}"/>
    <cellStyle name="Normal 2 3 2 24 2 2" xfId="27012" xr:uid="{00000000-0005-0000-0000-000084690000}"/>
    <cellStyle name="Normal 2 3 2 24 2 3" xfId="27013" xr:uid="{00000000-0005-0000-0000-000085690000}"/>
    <cellStyle name="Normal 2 3 2 24 2 4" xfId="27014" xr:uid="{00000000-0005-0000-0000-000086690000}"/>
    <cellStyle name="Normal 2 3 2 24 2 5" xfId="27015" xr:uid="{00000000-0005-0000-0000-000087690000}"/>
    <cellStyle name="Normal 2 3 2 24 2 6" xfId="27016" xr:uid="{00000000-0005-0000-0000-000088690000}"/>
    <cellStyle name="Normal 2 3 2 24 2 7" xfId="27017" xr:uid="{00000000-0005-0000-0000-000089690000}"/>
    <cellStyle name="Normal 2 3 2 24 2 8" xfId="27018" xr:uid="{00000000-0005-0000-0000-00008A690000}"/>
    <cellStyle name="Normal 2 3 2 24 2 9" xfId="27019" xr:uid="{00000000-0005-0000-0000-00008B690000}"/>
    <cellStyle name="Normal 2 3 2 24 3" xfId="27020" xr:uid="{00000000-0005-0000-0000-00008C690000}"/>
    <cellStyle name="Normal 2 3 2 24 3 10" xfId="27021" xr:uid="{00000000-0005-0000-0000-00008D690000}"/>
    <cellStyle name="Normal 2 3 2 24 3 2" xfId="27022" xr:uid="{00000000-0005-0000-0000-00008E690000}"/>
    <cellStyle name="Normal 2 3 2 24 3 3" xfId="27023" xr:uid="{00000000-0005-0000-0000-00008F690000}"/>
    <cellStyle name="Normal 2 3 2 24 3 4" xfId="27024" xr:uid="{00000000-0005-0000-0000-000090690000}"/>
    <cellStyle name="Normal 2 3 2 24 3 5" xfId="27025" xr:uid="{00000000-0005-0000-0000-000091690000}"/>
    <cellStyle name="Normal 2 3 2 24 3 6" xfId="27026" xr:uid="{00000000-0005-0000-0000-000092690000}"/>
    <cellStyle name="Normal 2 3 2 24 3 7" xfId="27027" xr:uid="{00000000-0005-0000-0000-000093690000}"/>
    <cellStyle name="Normal 2 3 2 24 3 8" xfId="27028" xr:uid="{00000000-0005-0000-0000-000094690000}"/>
    <cellStyle name="Normal 2 3 2 24 3 9" xfId="27029" xr:uid="{00000000-0005-0000-0000-000095690000}"/>
    <cellStyle name="Normal 2 3 2 24 4" xfId="27030" xr:uid="{00000000-0005-0000-0000-000096690000}"/>
    <cellStyle name="Normal 2 3 2 24 4 10" xfId="27031" xr:uid="{00000000-0005-0000-0000-000097690000}"/>
    <cellStyle name="Normal 2 3 2 24 4 2" xfId="27032" xr:uid="{00000000-0005-0000-0000-000098690000}"/>
    <cellStyle name="Normal 2 3 2 24 4 3" xfId="27033" xr:uid="{00000000-0005-0000-0000-000099690000}"/>
    <cellStyle name="Normal 2 3 2 24 4 4" xfId="27034" xr:uid="{00000000-0005-0000-0000-00009A690000}"/>
    <cellStyle name="Normal 2 3 2 24 4 5" xfId="27035" xr:uid="{00000000-0005-0000-0000-00009B690000}"/>
    <cellStyle name="Normal 2 3 2 24 4 6" xfId="27036" xr:uid="{00000000-0005-0000-0000-00009C690000}"/>
    <cellStyle name="Normal 2 3 2 24 4 7" xfId="27037" xr:uid="{00000000-0005-0000-0000-00009D690000}"/>
    <cellStyle name="Normal 2 3 2 24 4 8" xfId="27038" xr:uid="{00000000-0005-0000-0000-00009E690000}"/>
    <cellStyle name="Normal 2 3 2 24 4 9" xfId="27039" xr:uid="{00000000-0005-0000-0000-00009F690000}"/>
    <cellStyle name="Normal 2 3 2 24 5" xfId="27040" xr:uid="{00000000-0005-0000-0000-0000A0690000}"/>
    <cellStyle name="Normal 2 3 2 24 5 10" xfId="27041" xr:uid="{00000000-0005-0000-0000-0000A1690000}"/>
    <cellStyle name="Normal 2 3 2 24 5 2" xfId="27042" xr:uid="{00000000-0005-0000-0000-0000A2690000}"/>
    <cellStyle name="Normal 2 3 2 24 5 3" xfId="27043" xr:uid="{00000000-0005-0000-0000-0000A3690000}"/>
    <cellStyle name="Normal 2 3 2 24 5 4" xfId="27044" xr:uid="{00000000-0005-0000-0000-0000A4690000}"/>
    <cellStyle name="Normal 2 3 2 24 5 5" xfId="27045" xr:uid="{00000000-0005-0000-0000-0000A5690000}"/>
    <cellStyle name="Normal 2 3 2 24 5 6" xfId="27046" xr:uid="{00000000-0005-0000-0000-0000A6690000}"/>
    <cellStyle name="Normal 2 3 2 24 5 7" xfId="27047" xr:uid="{00000000-0005-0000-0000-0000A7690000}"/>
    <cellStyle name="Normal 2 3 2 24 5 8" xfId="27048" xr:uid="{00000000-0005-0000-0000-0000A8690000}"/>
    <cellStyle name="Normal 2 3 2 24 5 9" xfId="27049" xr:uid="{00000000-0005-0000-0000-0000A9690000}"/>
    <cellStyle name="Normal 2 3 2 24 6" xfId="27050" xr:uid="{00000000-0005-0000-0000-0000AA690000}"/>
    <cellStyle name="Normal 2 3 2 24 7" xfId="27051" xr:uid="{00000000-0005-0000-0000-0000AB690000}"/>
    <cellStyle name="Normal 2 3 2 24 8" xfId="27052" xr:uid="{00000000-0005-0000-0000-0000AC690000}"/>
    <cellStyle name="Normal 2 3 2 24 9" xfId="27053" xr:uid="{00000000-0005-0000-0000-0000AD690000}"/>
    <cellStyle name="Normal 2 3 2 25" xfId="27054" xr:uid="{00000000-0005-0000-0000-0000AE690000}"/>
    <cellStyle name="Normal 2 3 2 25 10" xfId="27055" xr:uid="{00000000-0005-0000-0000-0000AF690000}"/>
    <cellStyle name="Normal 2 3 2 25 11" xfId="27056" xr:uid="{00000000-0005-0000-0000-0000B0690000}"/>
    <cellStyle name="Normal 2 3 2 25 12" xfId="27057" xr:uid="{00000000-0005-0000-0000-0000B1690000}"/>
    <cellStyle name="Normal 2 3 2 25 13" xfId="27058" xr:uid="{00000000-0005-0000-0000-0000B2690000}"/>
    <cellStyle name="Normal 2 3 2 25 14" xfId="27059" xr:uid="{00000000-0005-0000-0000-0000B3690000}"/>
    <cellStyle name="Normal 2 3 2 25 2" xfId="27060" xr:uid="{00000000-0005-0000-0000-0000B4690000}"/>
    <cellStyle name="Normal 2 3 2 25 2 10" xfId="27061" xr:uid="{00000000-0005-0000-0000-0000B5690000}"/>
    <cellStyle name="Normal 2 3 2 25 2 2" xfId="27062" xr:uid="{00000000-0005-0000-0000-0000B6690000}"/>
    <cellStyle name="Normal 2 3 2 25 2 3" xfId="27063" xr:uid="{00000000-0005-0000-0000-0000B7690000}"/>
    <cellStyle name="Normal 2 3 2 25 2 4" xfId="27064" xr:uid="{00000000-0005-0000-0000-0000B8690000}"/>
    <cellStyle name="Normal 2 3 2 25 2 5" xfId="27065" xr:uid="{00000000-0005-0000-0000-0000B9690000}"/>
    <cellStyle name="Normal 2 3 2 25 2 6" xfId="27066" xr:uid="{00000000-0005-0000-0000-0000BA690000}"/>
    <cellStyle name="Normal 2 3 2 25 2 7" xfId="27067" xr:uid="{00000000-0005-0000-0000-0000BB690000}"/>
    <cellStyle name="Normal 2 3 2 25 2 8" xfId="27068" xr:uid="{00000000-0005-0000-0000-0000BC690000}"/>
    <cellStyle name="Normal 2 3 2 25 2 9" xfId="27069" xr:uid="{00000000-0005-0000-0000-0000BD690000}"/>
    <cellStyle name="Normal 2 3 2 25 3" xfId="27070" xr:uid="{00000000-0005-0000-0000-0000BE690000}"/>
    <cellStyle name="Normal 2 3 2 25 3 10" xfId="27071" xr:uid="{00000000-0005-0000-0000-0000BF690000}"/>
    <cellStyle name="Normal 2 3 2 25 3 2" xfId="27072" xr:uid="{00000000-0005-0000-0000-0000C0690000}"/>
    <cellStyle name="Normal 2 3 2 25 3 3" xfId="27073" xr:uid="{00000000-0005-0000-0000-0000C1690000}"/>
    <cellStyle name="Normal 2 3 2 25 3 4" xfId="27074" xr:uid="{00000000-0005-0000-0000-0000C2690000}"/>
    <cellStyle name="Normal 2 3 2 25 3 5" xfId="27075" xr:uid="{00000000-0005-0000-0000-0000C3690000}"/>
    <cellStyle name="Normal 2 3 2 25 3 6" xfId="27076" xr:uid="{00000000-0005-0000-0000-0000C4690000}"/>
    <cellStyle name="Normal 2 3 2 25 3 7" xfId="27077" xr:uid="{00000000-0005-0000-0000-0000C5690000}"/>
    <cellStyle name="Normal 2 3 2 25 3 8" xfId="27078" xr:uid="{00000000-0005-0000-0000-0000C6690000}"/>
    <cellStyle name="Normal 2 3 2 25 3 9" xfId="27079" xr:uid="{00000000-0005-0000-0000-0000C7690000}"/>
    <cellStyle name="Normal 2 3 2 25 4" xfId="27080" xr:uid="{00000000-0005-0000-0000-0000C8690000}"/>
    <cellStyle name="Normal 2 3 2 25 4 10" xfId="27081" xr:uid="{00000000-0005-0000-0000-0000C9690000}"/>
    <cellStyle name="Normal 2 3 2 25 4 2" xfId="27082" xr:uid="{00000000-0005-0000-0000-0000CA690000}"/>
    <cellStyle name="Normal 2 3 2 25 4 3" xfId="27083" xr:uid="{00000000-0005-0000-0000-0000CB690000}"/>
    <cellStyle name="Normal 2 3 2 25 4 4" xfId="27084" xr:uid="{00000000-0005-0000-0000-0000CC690000}"/>
    <cellStyle name="Normal 2 3 2 25 4 5" xfId="27085" xr:uid="{00000000-0005-0000-0000-0000CD690000}"/>
    <cellStyle name="Normal 2 3 2 25 4 6" xfId="27086" xr:uid="{00000000-0005-0000-0000-0000CE690000}"/>
    <cellStyle name="Normal 2 3 2 25 4 7" xfId="27087" xr:uid="{00000000-0005-0000-0000-0000CF690000}"/>
    <cellStyle name="Normal 2 3 2 25 4 8" xfId="27088" xr:uid="{00000000-0005-0000-0000-0000D0690000}"/>
    <cellStyle name="Normal 2 3 2 25 4 9" xfId="27089" xr:uid="{00000000-0005-0000-0000-0000D1690000}"/>
    <cellStyle name="Normal 2 3 2 25 5" xfId="27090" xr:uid="{00000000-0005-0000-0000-0000D2690000}"/>
    <cellStyle name="Normal 2 3 2 25 5 10" xfId="27091" xr:uid="{00000000-0005-0000-0000-0000D3690000}"/>
    <cellStyle name="Normal 2 3 2 25 5 2" xfId="27092" xr:uid="{00000000-0005-0000-0000-0000D4690000}"/>
    <cellStyle name="Normal 2 3 2 25 5 3" xfId="27093" xr:uid="{00000000-0005-0000-0000-0000D5690000}"/>
    <cellStyle name="Normal 2 3 2 25 5 4" xfId="27094" xr:uid="{00000000-0005-0000-0000-0000D6690000}"/>
    <cellStyle name="Normal 2 3 2 25 5 5" xfId="27095" xr:uid="{00000000-0005-0000-0000-0000D7690000}"/>
    <cellStyle name="Normal 2 3 2 25 5 6" xfId="27096" xr:uid="{00000000-0005-0000-0000-0000D8690000}"/>
    <cellStyle name="Normal 2 3 2 25 5 7" xfId="27097" xr:uid="{00000000-0005-0000-0000-0000D9690000}"/>
    <cellStyle name="Normal 2 3 2 25 5 8" xfId="27098" xr:uid="{00000000-0005-0000-0000-0000DA690000}"/>
    <cellStyle name="Normal 2 3 2 25 5 9" xfId="27099" xr:uid="{00000000-0005-0000-0000-0000DB690000}"/>
    <cellStyle name="Normal 2 3 2 25 6" xfId="27100" xr:uid="{00000000-0005-0000-0000-0000DC690000}"/>
    <cellStyle name="Normal 2 3 2 25 7" xfId="27101" xr:uid="{00000000-0005-0000-0000-0000DD690000}"/>
    <cellStyle name="Normal 2 3 2 25 8" xfId="27102" xr:uid="{00000000-0005-0000-0000-0000DE690000}"/>
    <cellStyle name="Normal 2 3 2 25 9" xfId="27103" xr:uid="{00000000-0005-0000-0000-0000DF690000}"/>
    <cellStyle name="Normal 2 3 2 26" xfId="27104" xr:uid="{00000000-0005-0000-0000-0000E0690000}"/>
    <cellStyle name="Normal 2 3 2 26 10" xfId="27105" xr:uid="{00000000-0005-0000-0000-0000E1690000}"/>
    <cellStyle name="Normal 2 3 2 26 11" xfId="27106" xr:uid="{00000000-0005-0000-0000-0000E2690000}"/>
    <cellStyle name="Normal 2 3 2 26 12" xfId="27107" xr:uid="{00000000-0005-0000-0000-0000E3690000}"/>
    <cellStyle name="Normal 2 3 2 26 13" xfId="27108" xr:uid="{00000000-0005-0000-0000-0000E4690000}"/>
    <cellStyle name="Normal 2 3 2 26 14" xfId="27109" xr:uid="{00000000-0005-0000-0000-0000E5690000}"/>
    <cellStyle name="Normal 2 3 2 26 2" xfId="27110" xr:uid="{00000000-0005-0000-0000-0000E6690000}"/>
    <cellStyle name="Normal 2 3 2 26 2 10" xfId="27111" xr:uid="{00000000-0005-0000-0000-0000E7690000}"/>
    <cellStyle name="Normal 2 3 2 26 2 2" xfId="27112" xr:uid="{00000000-0005-0000-0000-0000E8690000}"/>
    <cellStyle name="Normal 2 3 2 26 2 3" xfId="27113" xr:uid="{00000000-0005-0000-0000-0000E9690000}"/>
    <cellStyle name="Normal 2 3 2 26 2 4" xfId="27114" xr:uid="{00000000-0005-0000-0000-0000EA690000}"/>
    <cellStyle name="Normal 2 3 2 26 2 5" xfId="27115" xr:uid="{00000000-0005-0000-0000-0000EB690000}"/>
    <cellStyle name="Normal 2 3 2 26 2 6" xfId="27116" xr:uid="{00000000-0005-0000-0000-0000EC690000}"/>
    <cellStyle name="Normal 2 3 2 26 2 7" xfId="27117" xr:uid="{00000000-0005-0000-0000-0000ED690000}"/>
    <cellStyle name="Normal 2 3 2 26 2 8" xfId="27118" xr:uid="{00000000-0005-0000-0000-0000EE690000}"/>
    <cellStyle name="Normal 2 3 2 26 2 9" xfId="27119" xr:uid="{00000000-0005-0000-0000-0000EF690000}"/>
    <cellStyle name="Normal 2 3 2 26 3" xfId="27120" xr:uid="{00000000-0005-0000-0000-0000F0690000}"/>
    <cellStyle name="Normal 2 3 2 26 3 10" xfId="27121" xr:uid="{00000000-0005-0000-0000-0000F1690000}"/>
    <cellStyle name="Normal 2 3 2 26 3 2" xfId="27122" xr:uid="{00000000-0005-0000-0000-0000F2690000}"/>
    <cellStyle name="Normal 2 3 2 26 3 3" xfId="27123" xr:uid="{00000000-0005-0000-0000-0000F3690000}"/>
    <cellStyle name="Normal 2 3 2 26 3 4" xfId="27124" xr:uid="{00000000-0005-0000-0000-0000F4690000}"/>
    <cellStyle name="Normal 2 3 2 26 3 5" xfId="27125" xr:uid="{00000000-0005-0000-0000-0000F5690000}"/>
    <cellStyle name="Normal 2 3 2 26 3 6" xfId="27126" xr:uid="{00000000-0005-0000-0000-0000F6690000}"/>
    <cellStyle name="Normal 2 3 2 26 3 7" xfId="27127" xr:uid="{00000000-0005-0000-0000-0000F7690000}"/>
    <cellStyle name="Normal 2 3 2 26 3 8" xfId="27128" xr:uid="{00000000-0005-0000-0000-0000F8690000}"/>
    <cellStyle name="Normal 2 3 2 26 3 9" xfId="27129" xr:uid="{00000000-0005-0000-0000-0000F9690000}"/>
    <cellStyle name="Normal 2 3 2 26 4" xfId="27130" xr:uid="{00000000-0005-0000-0000-0000FA690000}"/>
    <cellStyle name="Normal 2 3 2 26 4 10" xfId="27131" xr:uid="{00000000-0005-0000-0000-0000FB690000}"/>
    <cellStyle name="Normal 2 3 2 26 4 2" xfId="27132" xr:uid="{00000000-0005-0000-0000-0000FC690000}"/>
    <cellStyle name="Normal 2 3 2 26 4 3" xfId="27133" xr:uid="{00000000-0005-0000-0000-0000FD690000}"/>
    <cellStyle name="Normal 2 3 2 26 4 4" xfId="27134" xr:uid="{00000000-0005-0000-0000-0000FE690000}"/>
    <cellStyle name="Normal 2 3 2 26 4 5" xfId="27135" xr:uid="{00000000-0005-0000-0000-0000FF690000}"/>
    <cellStyle name="Normal 2 3 2 26 4 6" xfId="27136" xr:uid="{00000000-0005-0000-0000-0000006A0000}"/>
    <cellStyle name="Normal 2 3 2 26 4 7" xfId="27137" xr:uid="{00000000-0005-0000-0000-0000016A0000}"/>
    <cellStyle name="Normal 2 3 2 26 4 8" xfId="27138" xr:uid="{00000000-0005-0000-0000-0000026A0000}"/>
    <cellStyle name="Normal 2 3 2 26 4 9" xfId="27139" xr:uid="{00000000-0005-0000-0000-0000036A0000}"/>
    <cellStyle name="Normal 2 3 2 26 5" xfId="27140" xr:uid="{00000000-0005-0000-0000-0000046A0000}"/>
    <cellStyle name="Normal 2 3 2 26 5 10" xfId="27141" xr:uid="{00000000-0005-0000-0000-0000056A0000}"/>
    <cellStyle name="Normal 2 3 2 26 5 2" xfId="27142" xr:uid="{00000000-0005-0000-0000-0000066A0000}"/>
    <cellStyle name="Normal 2 3 2 26 5 3" xfId="27143" xr:uid="{00000000-0005-0000-0000-0000076A0000}"/>
    <cellStyle name="Normal 2 3 2 26 5 4" xfId="27144" xr:uid="{00000000-0005-0000-0000-0000086A0000}"/>
    <cellStyle name="Normal 2 3 2 26 5 5" xfId="27145" xr:uid="{00000000-0005-0000-0000-0000096A0000}"/>
    <cellStyle name="Normal 2 3 2 26 5 6" xfId="27146" xr:uid="{00000000-0005-0000-0000-00000A6A0000}"/>
    <cellStyle name="Normal 2 3 2 26 5 7" xfId="27147" xr:uid="{00000000-0005-0000-0000-00000B6A0000}"/>
    <cellStyle name="Normal 2 3 2 26 5 8" xfId="27148" xr:uid="{00000000-0005-0000-0000-00000C6A0000}"/>
    <cellStyle name="Normal 2 3 2 26 5 9" xfId="27149" xr:uid="{00000000-0005-0000-0000-00000D6A0000}"/>
    <cellStyle name="Normal 2 3 2 26 6" xfId="27150" xr:uid="{00000000-0005-0000-0000-00000E6A0000}"/>
    <cellStyle name="Normal 2 3 2 26 7" xfId="27151" xr:uid="{00000000-0005-0000-0000-00000F6A0000}"/>
    <cellStyle name="Normal 2 3 2 26 8" xfId="27152" xr:uid="{00000000-0005-0000-0000-0000106A0000}"/>
    <cellStyle name="Normal 2 3 2 26 9" xfId="27153" xr:uid="{00000000-0005-0000-0000-0000116A0000}"/>
    <cellStyle name="Normal 2 3 2 27" xfId="27154" xr:uid="{00000000-0005-0000-0000-0000126A0000}"/>
    <cellStyle name="Normal 2 3 2 27 10" xfId="27155" xr:uid="{00000000-0005-0000-0000-0000136A0000}"/>
    <cellStyle name="Normal 2 3 2 27 11" xfId="27156" xr:uid="{00000000-0005-0000-0000-0000146A0000}"/>
    <cellStyle name="Normal 2 3 2 27 12" xfId="27157" xr:uid="{00000000-0005-0000-0000-0000156A0000}"/>
    <cellStyle name="Normal 2 3 2 27 13" xfId="27158" xr:uid="{00000000-0005-0000-0000-0000166A0000}"/>
    <cellStyle name="Normal 2 3 2 27 14" xfId="27159" xr:uid="{00000000-0005-0000-0000-0000176A0000}"/>
    <cellStyle name="Normal 2 3 2 27 2" xfId="27160" xr:uid="{00000000-0005-0000-0000-0000186A0000}"/>
    <cellStyle name="Normal 2 3 2 27 2 10" xfId="27161" xr:uid="{00000000-0005-0000-0000-0000196A0000}"/>
    <cellStyle name="Normal 2 3 2 27 2 2" xfId="27162" xr:uid="{00000000-0005-0000-0000-00001A6A0000}"/>
    <cellStyle name="Normal 2 3 2 27 2 3" xfId="27163" xr:uid="{00000000-0005-0000-0000-00001B6A0000}"/>
    <cellStyle name="Normal 2 3 2 27 2 4" xfId="27164" xr:uid="{00000000-0005-0000-0000-00001C6A0000}"/>
    <cellStyle name="Normal 2 3 2 27 2 5" xfId="27165" xr:uid="{00000000-0005-0000-0000-00001D6A0000}"/>
    <cellStyle name="Normal 2 3 2 27 2 6" xfId="27166" xr:uid="{00000000-0005-0000-0000-00001E6A0000}"/>
    <cellStyle name="Normal 2 3 2 27 2 7" xfId="27167" xr:uid="{00000000-0005-0000-0000-00001F6A0000}"/>
    <cellStyle name="Normal 2 3 2 27 2 8" xfId="27168" xr:uid="{00000000-0005-0000-0000-0000206A0000}"/>
    <cellStyle name="Normal 2 3 2 27 2 9" xfId="27169" xr:uid="{00000000-0005-0000-0000-0000216A0000}"/>
    <cellStyle name="Normal 2 3 2 27 3" xfId="27170" xr:uid="{00000000-0005-0000-0000-0000226A0000}"/>
    <cellStyle name="Normal 2 3 2 27 3 10" xfId="27171" xr:uid="{00000000-0005-0000-0000-0000236A0000}"/>
    <cellStyle name="Normal 2 3 2 27 3 2" xfId="27172" xr:uid="{00000000-0005-0000-0000-0000246A0000}"/>
    <cellStyle name="Normal 2 3 2 27 3 3" xfId="27173" xr:uid="{00000000-0005-0000-0000-0000256A0000}"/>
    <cellStyle name="Normal 2 3 2 27 3 4" xfId="27174" xr:uid="{00000000-0005-0000-0000-0000266A0000}"/>
    <cellStyle name="Normal 2 3 2 27 3 5" xfId="27175" xr:uid="{00000000-0005-0000-0000-0000276A0000}"/>
    <cellStyle name="Normal 2 3 2 27 3 6" xfId="27176" xr:uid="{00000000-0005-0000-0000-0000286A0000}"/>
    <cellStyle name="Normal 2 3 2 27 3 7" xfId="27177" xr:uid="{00000000-0005-0000-0000-0000296A0000}"/>
    <cellStyle name="Normal 2 3 2 27 3 8" xfId="27178" xr:uid="{00000000-0005-0000-0000-00002A6A0000}"/>
    <cellStyle name="Normal 2 3 2 27 3 9" xfId="27179" xr:uid="{00000000-0005-0000-0000-00002B6A0000}"/>
    <cellStyle name="Normal 2 3 2 27 4" xfId="27180" xr:uid="{00000000-0005-0000-0000-00002C6A0000}"/>
    <cellStyle name="Normal 2 3 2 27 4 10" xfId="27181" xr:uid="{00000000-0005-0000-0000-00002D6A0000}"/>
    <cellStyle name="Normal 2 3 2 27 4 2" xfId="27182" xr:uid="{00000000-0005-0000-0000-00002E6A0000}"/>
    <cellStyle name="Normal 2 3 2 27 4 3" xfId="27183" xr:uid="{00000000-0005-0000-0000-00002F6A0000}"/>
    <cellStyle name="Normal 2 3 2 27 4 4" xfId="27184" xr:uid="{00000000-0005-0000-0000-0000306A0000}"/>
    <cellStyle name="Normal 2 3 2 27 4 5" xfId="27185" xr:uid="{00000000-0005-0000-0000-0000316A0000}"/>
    <cellStyle name="Normal 2 3 2 27 4 6" xfId="27186" xr:uid="{00000000-0005-0000-0000-0000326A0000}"/>
    <cellStyle name="Normal 2 3 2 27 4 7" xfId="27187" xr:uid="{00000000-0005-0000-0000-0000336A0000}"/>
    <cellStyle name="Normal 2 3 2 27 4 8" xfId="27188" xr:uid="{00000000-0005-0000-0000-0000346A0000}"/>
    <cellStyle name="Normal 2 3 2 27 4 9" xfId="27189" xr:uid="{00000000-0005-0000-0000-0000356A0000}"/>
    <cellStyle name="Normal 2 3 2 27 5" xfId="27190" xr:uid="{00000000-0005-0000-0000-0000366A0000}"/>
    <cellStyle name="Normal 2 3 2 27 5 10" xfId="27191" xr:uid="{00000000-0005-0000-0000-0000376A0000}"/>
    <cellStyle name="Normal 2 3 2 27 5 2" xfId="27192" xr:uid="{00000000-0005-0000-0000-0000386A0000}"/>
    <cellStyle name="Normal 2 3 2 27 5 3" xfId="27193" xr:uid="{00000000-0005-0000-0000-0000396A0000}"/>
    <cellStyle name="Normal 2 3 2 27 5 4" xfId="27194" xr:uid="{00000000-0005-0000-0000-00003A6A0000}"/>
    <cellStyle name="Normal 2 3 2 27 5 5" xfId="27195" xr:uid="{00000000-0005-0000-0000-00003B6A0000}"/>
    <cellStyle name="Normal 2 3 2 27 5 6" xfId="27196" xr:uid="{00000000-0005-0000-0000-00003C6A0000}"/>
    <cellStyle name="Normal 2 3 2 27 5 7" xfId="27197" xr:uid="{00000000-0005-0000-0000-00003D6A0000}"/>
    <cellStyle name="Normal 2 3 2 27 5 8" xfId="27198" xr:uid="{00000000-0005-0000-0000-00003E6A0000}"/>
    <cellStyle name="Normal 2 3 2 27 5 9" xfId="27199" xr:uid="{00000000-0005-0000-0000-00003F6A0000}"/>
    <cellStyle name="Normal 2 3 2 27 6" xfId="27200" xr:uid="{00000000-0005-0000-0000-0000406A0000}"/>
    <cellStyle name="Normal 2 3 2 27 7" xfId="27201" xr:uid="{00000000-0005-0000-0000-0000416A0000}"/>
    <cellStyle name="Normal 2 3 2 27 8" xfId="27202" xr:uid="{00000000-0005-0000-0000-0000426A0000}"/>
    <cellStyle name="Normal 2 3 2 27 9" xfId="27203" xr:uid="{00000000-0005-0000-0000-0000436A0000}"/>
    <cellStyle name="Normal 2 3 2 28" xfId="27204" xr:uid="{00000000-0005-0000-0000-0000446A0000}"/>
    <cellStyle name="Normal 2 3 2 28 10" xfId="27205" xr:uid="{00000000-0005-0000-0000-0000456A0000}"/>
    <cellStyle name="Normal 2 3 2 28 11" xfId="27206" xr:uid="{00000000-0005-0000-0000-0000466A0000}"/>
    <cellStyle name="Normal 2 3 2 28 12" xfId="27207" xr:uid="{00000000-0005-0000-0000-0000476A0000}"/>
    <cellStyle name="Normal 2 3 2 28 13" xfId="27208" xr:uid="{00000000-0005-0000-0000-0000486A0000}"/>
    <cellStyle name="Normal 2 3 2 28 14" xfId="27209" xr:uid="{00000000-0005-0000-0000-0000496A0000}"/>
    <cellStyle name="Normal 2 3 2 28 2" xfId="27210" xr:uid="{00000000-0005-0000-0000-00004A6A0000}"/>
    <cellStyle name="Normal 2 3 2 28 2 10" xfId="27211" xr:uid="{00000000-0005-0000-0000-00004B6A0000}"/>
    <cellStyle name="Normal 2 3 2 28 2 2" xfId="27212" xr:uid="{00000000-0005-0000-0000-00004C6A0000}"/>
    <cellStyle name="Normal 2 3 2 28 2 3" xfId="27213" xr:uid="{00000000-0005-0000-0000-00004D6A0000}"/>
    <cellStyle name="Normal 2 3 2 28 2 4" xfId="27214" xr:uid="{00000000-0005-0000-0000-00004E6A0000}"/>
    <cellStyle name="Normal 2 3 2 28 2 5" xfId="27215" xr:uid="{00000000-0005-0000-0000-00004F6A0000}"/>
    <cellStyle name="Normal 2 3 2 28 2 6" xfId="27216" xr:uid="{00000000-0005-0000-0000-0000506A0000}"/>
    <cellStyle name="Normal 2 3 2 28 2 7" xfId="27217" xr:uid="{00000000-0005-0000-0000-0000516A0000}"/>
    <cellStyle name="Normal 2 3 2 28 2 8" xfId="27218" xr:uid="{00000000-0005-0000-0000-0000526A0000}"/>
    <cellStyle name="Normal 2 3 2 28 2 9" xfId="27219" xr:uid="{00000000-0005-0000-0000-0000536A0000}"/>
    <cellStyle name="Normal 2 3 2 28 3" xfId="27220" xr:uid="{00000000-0005-0000-0000-0000546A0000}"/>
    <cellStyle name="Normal 2 3 2 28 3 10" xfId="27221" xr:uid="{00000000-0005-0000-0000-0000556A0000}"/>
    <cellStyle name="Normal 2 3 2 28 3 2" xfId="27222" xr:uid="{00000000-0005-0000-0000-0000566A0000}"/>
    <cellStyle name="Normal 2 3 2 28 3 3" xfId="27223" xr:uid="{00000000-0005-0000-0000-0000576A0000}"/>
    <cellStyle name="Normal 2 3 2 28 3 4" xfId="27224" xr:uid="{00000000-0005-0000-0000-0000586A0000}"/>
    <cellStyle name="Normal 2 3 2 28 3 5" xfId="27225" xr:uid="{00000000-0005-0000-0000-0000596A0000}"/>
    <cellStyle name="Normal 2 3 2 28 3 6" xfId="27226" xr:uid="{00000000-0005-0000-0000-00005A6A0000}"/>
    <cellStyle name="Normal 2 3 2 28 3 7" xfId="27227" xr:uid="{00000000-0005-0000-0000-00005B6A0000}"/>
    <cellStyle name="Normal 2 3 2 28 3 8" xfId="27228" xr:uid="{00000000-0005-0000-0000-00005C6A0000}"/>
    <cellStyle name="Normal 2 3 2 28 3 9" xfId="27229" xr:uid="{00000000-0005-0000-0000-00005D6A0000}"/>
    <cellStyle name="Normal 2 3 2 28 4" xfId="27230" xr:uid="{00000000-0005-0000-0000-00005E6A0000}"/>
    <cellStyle name="Normal 2 3 2 28 4 10" xfId="27231" xr:uid="{00000000-0005-0000-0000-00005F6A0000}"/>
    <cellStyle name="Normal 2 3 2 28 4 2" xfId="27232" xr:uid="{00000000-0005-0000-0000-0000606A0000}"/>
    <cellStyle name="Normal 2 3 2 28 4 3" xfId="27233" xr:uid="{00000000-0005-0000-0000-0000616A0000}"/>
    <cellStyle name="Normal 2 3 2 28 4 4" xfId="27234" xr:uid="{00000000-0005-0000-0000-0000626A0000}"/>
    <cellStyle name="Normal 2 3 2 28 4 5" xfId="27235" xr:uid="{00000000-0005-0000-0000-0000636A0000}"/>
    <cellStyle name="Normal 2 3 2 28 4 6" xfId="27236" xr:uid="{00000000-0005-0000-0000-0000646A0000}"/>
    <cellStyle name="Normal 2 3 2 28 4 7" xfId="27237" xr:uid="{00000000-0005-0000-0000-0000656A0000}"/>
    <cellStyle name="Normal 2 3 2 28 4 8" xfId="27238" xr:uid="{00000000-0005-0000-0000-0000666A0000}"/>
    <cellStyle name="Normal 2 3 2 28 4 9" xfId="27239" xr:uid="{00000000-0005-0000-0000-0000676A0000}"/>
    <cellStyle name="Normal 2 3 2 28 5" xfId="27240" xr:uid="{00000000-0005-0000-0000-0000686A0000}"/>
    <cellStyle name="Normal 2 3 2 28 5 10" xfId="27241" xr:uid="{00000000-0005-0000-0000-0000696A0000}"/>
    <cellStyle name="Normal 2 3 2 28 5 2" xfId="27242" xr:uid="{00000000-0005-0000-0000-00006A6A0000}"/>
    <cellStyle name="Normal 2 3 2 28 5 3" xfId="27243" xr:uid="{00000000-0005-0000-0000-00006B6A0000}"/>
    <cellStyle name="Normal 2 3 2 28 5 4" xfId="27244" xr:uid="{00000000-0005-0000-0000-00006C6A0000}"/>
    <cellStyle name="Normal 2 3 2 28 5 5" xfId="27245" xr:uid="{00000000-0005-0000-0000-00006D6A0000}"/>
    <cellStyle name="Normal 2 3 2 28 5 6" xfId="27246" xr:uid="{00000000-0005-0000-0000-00006E6A0000}"/>
    <cellStyle name="Normal 2 3 2 28 5 7" xfId="27247" xr:uid="{00000000-0005-0000-0000-00006F6A0000}"/>
    <cellStyle name="Normal 2 3 2 28 5 8" xfId="27248" xr:uid="{00000000-0005-0000-0000-0000706A0000}"/>
    <cellStyle name="Normal 2 3 2 28 5 9" xfId="27249" xr:uid="{00000000-0005-0000-0000-0000716A0000}"/>
    <cellStyle name="Normal 2 3 2 28 6" xfId="27250" xr:uid="{00000000-0005-0000-0000-0000726A0000}"/>
    <cellStyle name="Normal 2 3 2 28 7" xfId="27251" xr:uid="{00000000-0005-0000-0000-0000736A0000}"/>
    <cellStyle name="Normal 2 3 2 28 8" xfId="27252" xr:uid="{00000000-0005-0000-0000-0000746A0000}"/>
    <cellStyle name="Normal 2 3 2 28 9" xfId="27253" xr:uid="{00000000-0005-0000-0000-0000756A0000}"/>
    <cellStyle name="Normal 2 3 2 29" xfId="27254" xr:uid="{00000000-0005-0000-0000-0000766A0000}"/>
    <cellStyle name="Normal 2 3 2 29 10" xfId="27255" xr:uid="{00000000-0005-0000-0000-0000776A0000}"/>
    <cellStyle name="Normal 2 3 2 29 11" xfId="27256" xr:uid="{00000000-0005-0000-0000-0000786A0000}"/>
    <cellStyle name="Normal 2 3 2 29 12" xfId="27257" xr:uid="{00000000-0005-0000-0000-0000796A0000}"/>
    <cellStyle name="Normal 2 3 2 29 13" xfId="27258" xr:uid="{00000000-0005-0000-0000-00007A6A0000}"/>
    <cellStyle name="Normal 2 3 2 29 14" xfId="27259" xr:uid="{00000000-0005-0000-0000-00007B6A0000}"/>
    <cellStyle name="Normal 2 3 2 29 2" xfId="27260" xr:uid="{00000000-0005-0000-0000-00007C6A0000}"/>
    <cellStyle name="Normal 2 3 2 29 2 10" xfId="27261" xr:uid="{00000000-0005-0000-0000-00007D6A0000}"/>
    <cellStyle name="Normal 2 3 2 29 2 2" xfId="27262" xr:uid="{00000000-0005-0000-0000-00007E6A0000}"/>
    <cellStyle name="Normal 2 3 2 29 2 3" xfId="27263" xr:uid="{00000000-0005-0000-0000-00007F6A0000}"/>
    <cellStyle name="Normal 2 3 2 29 2 4" xfId="27264" xr:uid="{00000000-0005-0000-0000-0000806A0000}"/>
    <cellStyle name="Normal 2 3 2 29 2 5" xfId="27265" xr:uid="{00000000-0005-0000-0000-0000816A0000}"/>
    <cellStyle name="Normal 2 3 2 29 2 6" xfId="27266" xr:uid="{00000000-0005-0000-0000-0000826A0000}"/>
    <cellStyle name="Normal 2 3 2 29 2 7" xfId="27267" xr:uid="{00000000-0005-0000-0000-0000836A0000}"/>
    <cellStyle name="Normal 2 3 2 29 2 8" xfId="27268" xr:uid="{00000000-0005-0000-0000-0000846A0000}"/>
    <cellStyle name="Normal 2 3 2 29 2 9" xfId="27269" xr:uid="{00000000-0005-0000-0000-0000856A0000}"/>
    <cellStyle name="Normal 2 3 2 29 3" xfId="27270" xr:uid="{00000000-0005-0000-0000-0000866A0000}"/>
    <cellStyle name="Normal 2 3 2 29 3 10" xfId="27271" xr:uid="{00000000-0005-0000-0000-0000876A0000}"/>
    <cellStyle name="Normal 2 3 2 29 3 2" xfId="27272" xr:uid="{00000000-0005-0000-0000-0000886A0000}"/>
    <cellStyle name="Normal 2 3 2 29 3 3" xfId="27273" xr:uid="{00000000-0005-0000-0000-0000896A0000}"/>
    <cellStyle name="Normal 2 3 2 29 3 4" xfId="27274" xr:uid="{00000000-0005-0000-0000-00008A6A0000}"/>
    <cellStyle name="Normal 2 3 2 29 3 5" xfId="27275" xr:uid="{00000000-0005-0000-0000-00008B6A0000}"/>
    <cellStyle name="Normal 2 3 2 29 3 6" xfId="27276" xr:uid="{00000000-0005-0000-0000-00008C6A0000}"/>
    <cellStyle name="Normal 2 3 2 29 3 7" xfId="27277" xr:uid="{00000000-0005-0000-0000-00008D6A0000}"/>
    <cellStyle name="Normal 2 3 2 29 3 8" xfId="27278" xr:uid="{00000000-0005-0000-0000-00008E6A0000}"/>
    <cellStyle name="Normal 2 3 2 29 3 9" xfId="27279" xr:uid="{00000000-0005-0000-0000-00008F6A0000}"/>
    <cellStyle name="Normal 2 3 2 29 4" xfId="27280" xr:uid="{00000000-0005-0000-0000-0000906A0000}"/>
    <cellStyle name="Normal 2 3 2 29 4 10" xfId="27281" xr:uid="{00000000-0005-0000-0000-0000916A0000}"/>
    <cellStyle name="Normal 2 3 2 29 4 2" xfId="27282" xr:uid="{00000000-0005-0000-0000-0000926A0000}"/>
    <cellStyle name="Normal 2 3 2 29 4 3" xfId="27283" xr:uid="{00000000-0005-0000-0000-0000936A0000}"/>
    <cellStyle name="Normal 2 3 2 29 4 4" xfId="27284" xr:uid="{00000000-0005-0000-0000-0000946A0000}"/>
    <cellStyle name="Normal 2 3 2 29 4 5" xfId="27285" xr:uid="{00000000-0005-0000-0000-0000956A0000}"/>
    <cellStyle name="Normal 2 3 2 29 4 6" xfId="27286" xr:uid="{00000000-0005-0000-0000-0000966A0000}"/>
    <cellStyle name="Normal 2 3 2 29 4 7" xfId="27287" xr:uid="{00000000-0005-0000-0000-0000976A0000}"/>
    <cellStyle name="Normal 2 3 2 29 4 8" xfId="27288" xr:uid="{00000000-0005-0000-0000-0000986A0000}"/>
    <cellStyle name="Normal 2 3 2 29 4 9" xfId="27289" xr:uid="{00000000-0005-0000-0000-0000996A0000}"/>
    <cellStyle name="Normal 2 3 2 29 5" xfId="27290" xr:uid="{00000000-0005-0000-0000-00009A6A0000}"/>
    <cellStyle name="Normal 2 3 2 29 5 10" xfId="27291" xr:uid="{00000000-0005-0000-0000-00009B6A0000}"/>
    <cellStyle name="Normal 2 3 2 29 5 2" xfId="27292" xr:uid="{00000000-0005-0000-0000-00009C6A0000}"/>
    <cellStyle name="Normal 2 3 2 29 5 3" xfId="27293" xr:uid="{00000000-0005-0000-0000-00009D6A0000}"/>
    <cellStyle name="Normal 2 3 2 29 5 4" xfId="27294" xr:uid="{00000000-0005-0000-0000-00009E6A0000}"/>
    <cellStyle name="Normal 2 3 2 29 5 5" xfId="27295" xr:uid="{00000000-0005-0000-0000-00009F6A0000}"/>
    <cellStyle name="Normal 2 3 2 29 5 6" xfId="27296" xr:uid="{00000000-0005-0000-0000-0000A06A0000}"/>
    <cellStyle name="Normal 2 3 2 29 5 7" xfId="27297" xr:uid="{00000000-0005-0000-0000-0000A16A0000}"/>
    <cellStyle name="Normal 2 3 2 29 5 8" xfId="27298" xr:uid="{00000000-0005-0000-0000-0000A26A0000}"/>
    <cellStyle name="Normal 2 3 2 29 5 9" xfId="27299" xr:uid="{00000000-0005-0000-0000-0000A36A0000}"/>
    <cellStyle name="Normal 2 3 2 29 6" xfId="27300" xr:uid="{00000000-0005-0000-0000-0000A46A0000}"/>
    <cellStyle name="Normal 2 3 2 29 7" xfId="27301" xr:uid="{00000000-0005-0000-0000-0000A56A0000}"/>
    <cellStyle name="Normal 2 3 2 29 8" xfId="27302" xr:uid="{00000000-0005-0000-0000-0000A66A0000}"/>
    <cellStyle name="Normal 2 3 2 29 9" xfId="27303" xr:uid="{00000000-0005-0000-0000-0000A76A0000}"/>
    <cellStyle name="Normal 2 3 2 3" xfId="27304" xr:uid="{00000000-0005-0000-0000-0000A86A0000}"/>
    <cellStyle name="Normal 2 3 2 3 10" xfId="27305" xr:uid="{00000000-0005-0000-0000-0000A96A0000}"/>
    <cellStyle name="Normal 2 3 2 3 11" xfId="27306" xr:uid="{00000000-0005-0000-0000-0000AA6A0000}"/>
    <cellStyle name="Normal 2 3 2 3 12" xfId="27307" xr:uid="{00000000-0005-0000-0000-0000AB6A0000}"/>
    <cellStyle name="Normal 2 3 2 3 13" xfId="27308" xr:uid="{00000000-0005-0000-0000-0000AC6A0000}"/>
    <cellStyle name="Normal 2 3 2 3 14" xfId="27309" xr:uid="{00000000-0005-0000-0000-0000AD6A0000}"/>
    <cellStyle name="Normal 2 3 2 3 15" xfId="27310" xr:uid="{00000000-0005-0000-0000-0000AE6A0000}"/>
    <cellStyle name="Normal 2 3 2 3 16" xfId="27311" xr:uid="{00000000-0005-0000-0000-0000AF6A0000}"/>
    <cellStyle name="Normal 2 3 2 3 2" xfId="27312" xr:uid="{00000000-0005-0000-0000-0000B06A0000}"/>
    <cellStyle name="Normal 2 3 2 3 2 10" xfId="27313" xr:uid="{00000000-0005-0000-0000-0000B16A0000}"/>
    <cellStyle name="Normal 2 3 2 3 2 2" xfId="27314" xr:uid="{00000000-0005-0000-0000-0000B26A0000}"/>
    <cellStyle name="Normal 2 3 2 3 2 3" xfId="27315" xr:uid="{00000000-0005-0000-0000-0000B36A0000}"/>
    <cellStyle name="Normal 2 3 2 3 2 4" xfId="27316" xr:uid="{00000000-0005-0000-0000-0000B46A0000}"/>
    <cellStyle name="Normal 2 3 2 3 2 5" xfId="27317" xr:uid="{00000000-0005-0000-0000-0000B56A0000}"/>
    <cellStyle name="Normal 2 3 2 3 2 6" xfId="27318" xr:uid="{00000000-0005-0000-0000-0000B66A0000}"/>
    <cellStyle name="Normal 2 3 2 3 2 7" xfId="27319" xr:uid="{00000000-0005-0000-0000-0000B76A0000}"/>
    <cellStyle name="Normal 2 3 2 3 2 8" xfId="27320" xr:uid="{00000000-0005-0000-0000-0000B86A0000}"/>
    <cellStyle name="Normal 2 3 2 3 2 9" xfId="27321" xr:uid="{00000000-0005-0000-0000-0000B96A0000}"/>
    <cellStyle name="Normal 2 3 2 3 3" xfId="27322" xr:uid="{00000000-0005-0000-0000-0000BA6A0000}"/>
    <cellStyle name="Normal 2 3 2 3 3 10" xfId="27323" xr:uid="{00000000-0005-0000-0000-0000BB6A0000}"/>
    <cellStyle name="Normal 2 3 2 3 3 2" xfId="27324" xr:uid="{00000000-0005-0000-0000-0000BC6A0000}"/>
    <cellStyle name="Normal 2 3 2 3 3 3" xfId="27325" xr:uid="{00000000-0005-0000-0000-0000BD6A0000}"/>
    <cellStyle name="Normal 2 3 2 3 3 4" xfId="27326" xr:uid="{00000000-0005-0000-0000-0000BE6A0000}"/>
    <cellStyle name="Normal 2 3 2 3 3 5" xfId="27327" xr:uid="{00000000-0005-0000-0000-0000BF6A0000}"/>
    <cellStyle name="Normal 2 3 2 3 3 6" xfId="27328" xr:uid="{00000000-0005-0000-0000-0000C06A0000}"/>
    <cellStyle name="Normal 2 3 2 3 3 7" xfId="27329" xr:uid="{00000000-0005-0000-0000-0000C16A0000}"/>
    <cellStyle name="Normal 2 3 2 3 3 8" xfId="27330" xr:uid="{00000000-0005-0000-0000-0000C26A0000}"/>
    <cellStyle name="Normal 2 3 2 3 3 9" xfId="27331" xr:uid="{00000000-0005-0000-0000-0000C36A0000}"/>
    <cellStyle name="Normal 2 3 2 3 4" xfId="27332" xr:uid="{00000000-0005-0000-0000-0000C46A0000}"/>
    <cellStyle name="Normal 2 3 2 3 4 10" xfId="27333" xr:uid="{00000000-0005-0000-0000-0000C56A0000}"/>
    <cellStyle name="Normal 2 3 2 3 4 2" xfId="27334" xr:uid="{00000000-0005-0000-0000-0000C66A0000}"/>
    <cellStyle name="Normal 2 3 2 3 4 3" xfId="27335" xr:uid="{00000000-0005-0000-0000-0000C76A0000}"/>
    <cellStyle name="Normal 2 3 2 3 4 4" xfId="27336" xr:uid="{00000000-0005-0000-0000-0000C86A0000}"/>
    <cellStyle name="Normal 2 3 2 3 4 5" xfId="27337" xr:uid="{00000000-0005-0000-0000-0000C96A0000}"/>
    <cellStyle name="Normal 2 3 2 3 4 6" xfId="27338" xr:uid="{00000000-0005-0000-0000-0000CA6A0000}"/>
    <cellStyle name="Normal 2 3 2 3 4 7" xfId="27339" xr:uid="{00000000-0005-0000-0000-0000CB6A0000}"/>
    <cellStyle name="Normal 2 3 2 3 4 8" xfId="27340" xr:uid="{00000000-0005-0000-0000-0000CC6A0000}"/>
    <cellStyle name="Normal 2 3 2 3 4 9" xfId="27341" xr:uid="{00000000-0005-0000-0000-0000CD6A0000}"/>
    <cellStyle name="Normal 2 3 2 3 5" xfId="27342" xr:uid="{00000000-0005-0000-0000-0000CE6A0000}"/>
    <cellStyle name="Normal 2 3 2 3 5 10" xfId="27343" xr:uid="{00000000-0005-0000-0000-0000CF6A0000}"/>
    <cellStyle name="Normal 2 3 2 3 5 2" xfId="27344" xr:uid="{00000000-0005-0000-0000-0000D06A0000}"/>
    <cellStyle name="Normal 2 3 2 3 5 3" xfId="27345" xr:uid="{00000000-0005-0000-0000-0000D16A0000}"/>
    <cellStyle name="Normal 2 3 2 3 5 4" xfId="27346" xr:uid="{00000000-0005-0000-0000-0000D26A0000}"/>
    <cellStyle name="Normal 2 3 2 3 5 5" xfId="27347" xr:uid="{00000000-0005-0000-0000-0000D36A0000}"/>
    <cellStyle name="Normal 2 3 2 3 5 6" xfId="27348" xr:uid="{00000000-0005-0000-0000-0000D46A0000}"/>
    <cellStyle name="Normal 2 3 2 3 5 7" xfId="27349" xr:uid="{00000000-0005-0000-0000-0000D56A0000}"/>
    <cellStyle name="Normal 2 3 2 3 5 8" xfId="27350" xr:uid="{00000000-0005-0000-0000-0000D66A0000}"/>
    <cellStyle name="Normal 2 3 2 3 5 9" xfId="27351" xr:uid="{00000000-0005-0000-0000-0000D76A0000}"/>
    <cellStyle name="Normal 2 3 2 3 6" xfId="27352" xr:uid="{00000000-0005-0000-0000-0000D86A0000}"/>
    <cellStyle name="Normal 2 3 2 3 7" xfId="27353" xr:uid="{00000000-0005-0000-0000-0000D96A0000}"/>
    <cellStyle name="Normal 2 3 2 3 8" xfId="27354" xr:uid="{00000000-0005-0000-0000-0000DA6A0000}"/>
    <cellStyle name="Normal 2 3 2 3 9" xfId="27355" xr:uid="{00000000-0005-0000-0000-0000DB6A0000}"/>
    <cellStyle name="Normal 2 3 2 30" xfId="27356" xr:uid="{00000000-0005-0000-0000-0000DC6A0000}"/>
    <cellStyle name="Normal 2 3 2 30 10" xfId="27357" xr:uid="{00000000-0005-0000-0000-0000DD6A0000}"/>
    <cellStyle name="Normal 2 3 2 30 11" xfId="27358" xr:uid="{00000000-0005-0000-0000-0000DE6A0000}"/>
    <cellStyle name="Normal 2 3 2 30 12" xfId="27359" xr:uid="{00000000-0005-0000-0000-0000DF6A0000}"/>
    <cellStyle name="Normal 2 3 2 30 13" xfId="27360" xr:uid="{00000000-0005-0000-0000-0000E06A0000}"/>
    <cellStyle name="Normal 2 3 2 30 14" xfId="27361" xr:uid="{00000000-0005-0000-0000-0000E16A0000}"/>
    <cellStyle name="Normal 2 3 2 30 2" xfId="27362" xr:uid="{00000000-0005-0000-0000-0000E26A0000}"/>
    <cellStyle name="Normal 2 3 2 30 2 10" xfId="27363" xr:uid="{00000000-0005-0000-0000-0000E36A0000}"/>
    <cellStyle name="Normal 2 3 2 30 2 2" xfId="27364" xr:uid="{00000000-0005-0000-0000-0000E46A0000}"/>
    <cellStyle name="Normal 2 3 2 30 2 3" xfId="27365" xr:uid="{00000000-0005-0000-0000-0000E56A0000}"/>
    <cellStyle name="Normal 2 3 2 30 2 4" xfId="27366" xr:uid="{00000000-0005-0000-0000-0000E66A0000}"/>
    <cellStyle name="Normal 2 3 2 30 2 5" xfId="27367" xr:uid="{00000000-0005-0000-0000-0000E76A0000}"/>
    <cellStyle name="Normal 2 3 2 30 2 6" xfId="27368" xr:uid="{00000000-0005-0000-0000-0000E86A0000}"/>
    <cellStyle name="Normal 2 3 2 30 2 7" xfId="27369" xr:uid="{00000000-0005-0000-0000-0000E96A0000}"/>
    <cellStyle name="Normal 2 3 2 30 2 8" xfId="27370" xr:uid="{00000000-0005-0000-0000-0000EA6A0000}"/>
    <cellStyle name="Normal 2 3 2 30 2 9" xfId="27371" xr:uid="{00000000-0005-0000-0000-0000EB6A0000}"/>
    <cellStyle name="Normal 2 3 2 30 3" xfId="27372" xr:uid="{00000000-0005-0000-0000-0000EC6A0000}"/>
    <cellStyle name="Normal 2 3 2 30 3 10" xfId="27373" xr:uid="{00000000-0005-0000-0000-0000ED6A0000}"/>
    <cellStyle name="Normal 2 3 2 30 3 2" xfId="27374" xr:uid="{00000000-0005-0000-0000-0000EE6A0000}"/>
    <cellStyle name="Normal 2 3 2 30 3 3" xfId="27375" xr:uid="{00000000-0005-0000-0000-0000EF6A0000}"/>
    <cellStyle name="Normal 2 3 2 30 3 4" xfId="27376" xr:uid="{00000000-0005-0000-0000-0000F06A0000}"/>
    <cellStyle name="Normal 2 3 2 30 3 5" xfId="27377" xr:uid="{00000000-0005-0000-0000-0000F16A0000}"/>
    <cellStyle name="Normal 2 3 2 30 3 6" xfId="27378" xr:uid="{00000000-0005-0000-0000-0000F26A0000}"/>
    <cellStyle name="Normal 2 3 2 30 3 7" xfId="27379" xr:uid="{00000000-0005-0000-0000-0000F36A0000}"/>
    <cellStyle name="Normal 2 3 2 30 3 8" xfId="27380" xr:uid="{00000000-0005-0000-0000-0000F46A0000}"/>
    <cellStyle name="Normal 2 3 2 30 3 9" xfId="27381" xr:uid="{00000000-0005-0000-0000-0000F56A0000}"/>
    <cellStyle name="Normal 2 3 2 30 4" xfId="27382" xr:uid="{00000000-0005-0000-0000-0000F66A0000}"/>
    <cellStyle name="Normal 2 3 2 30 4 10" xfId="27383" xr:uid="{00000000-0005-0000-0000-0000F76A0000}"/>
    <cellStyle name="Normal 2 3 2 30 4 2" xfId="27384" xr:uid="{00000000-0005-0000-0000-0000F86A0000}"/>
    <cellStyle name="Normal 2 3 2 30 4 3" xfId="27385" xr:uid="{00000000-0005-0000-0000-0000F96A0000}"/>
    <cellStyle name="Normal 2 3 2 30 4 4" xfId="27386" xr:uid="{00000000-0005-0000-0000-0000FA6A0000}"/>
    <cellStyle name="Normal 2 3 2 30 4 5" xfId="27387" xr:uid="{00000000-0005-0000-0000-0000FB6A0000}"/>
    <cellStyle name="Normal 2 3 2 30 4 6" xfId="27388" xr:uid="{00000000-0005-0000-0000-0000FC6A0000}"/>
    <cellStyle name="Normal 2 3 2 30 4 7" xfId="27389" xr:uid="{00000000-0005-0000-0000-0000FD6A0000}"/>
    <cellStyle name="Normal 2 3 2 30 4 8" xfId="27390" xr:uid="{00000000-0005-0000-0000-0000FE6A0000}"/>
    <cellStyle name="Normal 2 3 2 30 4 9" xfId="27391" xr:uid="{00000000-0005-0000-0000-0000FF6A0000}"/>
    <cellStyle name="Normal 2 3 2 30 5" xfId="27392" xr:uid="{00000000-0005-0000-0000-0000006B0000}"/>
    <cellStyle name="Normal 2 3 2 30 5 10" xfId="27393" xr:uid="{00000000-0005-0000-0000-0000016B0000}"/>
    <cellStyle name="Normal 2 3 2 30 5 2" xfId="27394" xr:uid="{00000000-0005-0000-0000-0000026B0000}"/>
    <cellStyle name="Normal 2 3 2 30 5 3" xfId="27395" xr:uid="{00000000-0005-0000-0000-0000036B0000}"/>
    <cellStyle name="Normal 2 3 2 30 5 4" xfId="27396" xr:uid="{00000000-0005-0000-0000-0000046B0000}"/>
    <cellStyle name="Normal 2 3 2 30 5 5" xfId="27397" xr:uid="{00000000-0005-0000-0000-0000056B0000}"/>
    <cellStyle name="Normal 2 3 2 30 5 6" xfId="27398" xr:uid="{00000000-0005-0000-0000-0000066B0000}"/>
    <cellStyle name="Normal 2 3 2 30 5 7" xfId="27399" xr:uid="{00000000-0005-0000-0000-0000076B0000}"/>
    <cellStyle name="Normal 2 3 2 30 5 8" xfId="27400" xr:uid="{00000000-0005-0000-0000-0000086B0000}"/>
    <cellStyle name="Normal 2 3 2 30 5 9" xfId="27401" xr:uid="{00000000-0005-0000-0000-0000096B0000}"/>
    <cellStyle name="Normal 2 3 2 30 6" xfId="27402" xr:uid="{00000000-0005-0000-0000-00000A6B0000}"/>
    <cellStyle name="Normal 2 3 2 30 7" xfId="27403" xr:uid="{00000000-0005-0000-0000-00000B6B0000}"/>
    <cellStyle name="Normal 2 3 2 30 8" xfId="27404" xr:uid="{00000000-0005-0000-0000-00000C6B0000}"/>
    <cellStyle name="Normal 2 3 2 30 9" xfId="27405" xr:uid="{00000000-0005-0000-0000-00000D6B0000}"/>
    <cellStyle name="Normal 2 3 2 31" xfId="27406" xr:uid="{00000000-0005-0000-0000-00000E6B0000}"/>
    <cellStyle name="Normal 2 3 2 31 10" xfId="27407" xr:uid="{00000000-0005-0000-0000-00000F6B0000}"/>
    <cellStyle name="Normal 2 3 2 31 11" xfId="27408" xr:uid="{00000000-0005-0000-0000-0000106B0000}"/>
    <cellStyle name="Normal 2 3 2 31 12" xfId="27409" xr:uid="{00000000-0005-0000-0000-0000116B0000}"/>
    <cellStyle name="Normal 2 3 2 31 13" xfId="27410" xr:uid="{00000000-0005-0000-0000-0000126B0000}"/>
    <cellStyle name="Normal 2 3 2 31 14" xfId="27411" xr:uid="{00000000-0005-0000-0000-0000136B0000}"/>
    <cellStyle name="Normal 2 3 2 31 2" xfId="27412" xr:uid="{00000000-0005-0000-0000-0000146B0000}"/>
    <cellStyle name="Normal 2 3 2 31 2 10" xfId="27413" xr:uid="{00000000-0005-0000-0000-0000156B0000}"/>
    <cellStyle name="Normal 2 3 2 31 2 2" xfId="27414" xr:uid="{00000000-0005-0000-0000-0000166B0000}"/>
    <cellStyle name="Normal 2 3 2 31 2 3" xfId="27415" xr:uid="{00000000-0005-0000-0000-0000176B0000}"/>
    <cellStyle name="Normal 2 3 2 31 2 4" xfId="27416" xr:uid="{00000000-0005-0000-0000-0000186B0000}"/>
    <cellStyle name="Normal 2 3 2 31 2 5" xfId="27417" xr:uid="{00000000-0005-0000-0000-0000196B0000}"/>
    <cellStyle name="Normal 2 3 2 31 2 6" xfId="27418" xr:uid="{00000000-0005-0000-0000-00001A6B0000}"/>
    <cellStyle name="Normal 2 3 2 31 2 7" xfId="27419" xr:uid="{00000000-0005-0000-0000-00001B6B0000}"/>
    <cellStyle name="Normal 2 3 2 31 2 8" xfId="27420" xr:uid="{00000000-0005-0000-0000-00001C6B0000}"/>
    <cellStyle name="Normal 2 3 2 31 2 9" xfId="27421" xr:uid="{00000000-0005-0000-0000-00001D6B0000}"/>
    <cellStyle name="Normal 2 3 2 31 3" xfId="27422" xr:uid="{00000000-0005-0000-0000-00001E6B0000}"/>
    <cellStyle name="Normal 2 3 2 31 3 10" xfId="27423" xr:uid="{00000000-0005-0000-0000-00001F6B0000}"/>
    <cellStyle name="Normal 2 3 2 31 3 2" xfId="27424" xr:uid="{00000000-0005-0000-0000-0000206B0000}"/>
    <cellStyle name="Normal 2 3 2 31 3 3" xfId="27425" xr:uid="{00000000-0005-0000-0000-0000216B0000}"/>
    <cellStyle name="Normal 2 3 2 31 3 4" xfId="27426" xr:uid="{00000000-0005-0000-0000-0000226B0000}"/>
    <cellStyle name="Normal 2 3 2 31 3 5" xfId="27427" xr:uid="{00000000-0005-0000-0000-0000236B0000}"/>
    <cellStyle name="Normal 2 3 2 31 3 6" xfId="27428" xr:uid="{00000000-0005-0000-0000-0000246B0000}"/>
    <cellStyle name="Normal 2 3 2 31 3 7" xfId="27429" xr:uid="{00000000-0005-0000-0000-0000256B0000}"/>
    <cellStyle name="Normal 2 3 2 31 3 8" xfId="27430" xr:uid="{00000000-0005-0000-0000-0000266B0000}"/>
    <cellStyle name="Normal 2 3 2 31 3 9" xfId="27431" xr:uid="{00000000-0005-0000-0000-0000276B0000}"/>
    <cellStyle name="Normal 2 3 2 31 4" xfId="27432" xr:uid="{00000000-0005-0000-0000-0000286B0000}"/>
    <cellStyle name="Normal 2 3 2 31 4 10" xfId="27433" xr:uid="{00000000-0005-0000-0000-0000296B0000}"/>
    <cellStyle name="Normal 2 3 2 31 4 2" xfId="27434" xr:uid="{00000000-0005-0000-0000-00002A6B0000}"/>
    <cellStyle name="Normal 2 3 2 31 4 3" xfId="27435" xr:uid="{00000000-0005-0000-0000-00002B6B0000}"/>
    <cellStyle name="Normal 2 3 2 31 4 4" xfId="27436" xr:uid="{00000000-0005-0000-0000-00002C6B0000}"/>
    <cellStyle name="Normal 2 3 2 31 4 5" xfId="27437" xr:uid="{00000000-0005-0000-0000-00002D6B0000}"/>
    <cellStyle name="Normal 2 3 2 31 4 6" xfId="27438" xr:uid="{00000000-0005-0000-0000-00002E6B0000}"/>
    <cellStyle name="Normal 2 3 2 31 4 7" xfId="27439" xr:uid="{00000000-0005-0000-0000-00002F6B0000}"/>
    <cellStyle name="Normal 2 3 2 31 4 8" xfId="27440" xr:uid="{00000000-0005-0000-0000-0000306B0000}"/>
    <cellStyle name="Normal 2 3 2 31 4 9" xfId="27441" xr:uid="{00000000-0005-0000-0000-0000316B0000}"/>
    <cellStyle name="Normal 2 3 2 31 5" xfId="27442" xr:uid="{00000000-0005-0000-0000-0000326B0000}"/>
    <cellStyle name="Normal 2 3 2 31 5 10" xfId="27443" xr:uid="{00000000-0005-0000-0000-0000336B0000}"/>
    <cellStyle name="Normal 2 3 2 31 5 2" xfId="27444" xr:uid="{00000000-0005-0000-0000-0000346B0000}"/>
    <cellStyle name="Normal 2 3 2 31 5 3" xfId="27445" xr:uid="{00000000-0005-0000-0000-0000356B0000}"/>
    <cellStyle name="Normal 2 3 2 31 5 4" xfId="27446" xr:uid="{00000000-0005-0000-0000-0000366B0000}"/>
    <cellStyle name="Normal 2 3 2 31 5 5" xfId="27447" xr:uid="{00000000-0005-0000-0000-0000376B0000}"/>
    <cellStyle name="Normal 2 3 2 31 5 6" xfId="27448" xr:uid="{00000000-0005-0000-0000-0000386B0000}"/>
    <cellStyle name="Normal 2 3 2 31 5 7" xfId="27449" xr:uid="{00000000-0005-0000-0000-0000396B0000}"/>
    <cellStyle name="Normal 2 3 2 31 5 8" xfId="27450" xr:uid="{00000000-0005-0000-0000-00003A6B0000}"/>
    <cellStyle name="Normal 2 3 2 31 5 9" xfId="27451" xr:uid="{00000000-0005-0000-0000-00003B6B0000}"/>
    <cellStyle name="Normal 2 3 2 31 6" xfId="27452" xr:uid="{00000000-0005-0000-0000-00003C6B0000}"/>
    <cellStyle name="Normal 2 3 2 31 7" xfId="27453" xr:uid="{00000000-0005-0000-0000-00003D6B0000}"/>
    <cellStyle name="Normal 2 3 2 31 8" xfId="27454" xr:uid="{00000000-0005-0000-0000-00003E6B0000}"/>
    <cellStyle name="Normal 2 3 2 31 9" xfId="27455" xr:uid="{00000000-0005-0000-0000-00003F6B0000}"/>
    <cellStyle name="Normal 2 3 2 32" xfId="27456" xr:uid="{00000000-0005-0000-0000-0000406B0000}"/>
    <cellStyle name="Normal 2 3 2 32 10" xfId="27457" xr:uid="{00000000-0005-0000-0000-0000416B0000}"/>
    <cellStyle name="Normal 2 3 2 32 11" xfId="27458" xr:uid="{00000000-0005-0000-0000-0000426B0000}"/>
    <cellStyle name="Normal 2 3 2 32 12" xfId="27459" xr:uid="{00000000-0005-0000-0000-0000436B0000}"/>
    <cellStyle name="Normal 2 3 2 32 13" xfId="27460" xr:uid="{00000000-0005-0000-0000-0000446B0000}"/>
    <cellStyle name="Normal 2 3 2 32 14" xfId="27461" xr:uid="{00000000-0005-0000-0000-0000456B0000}"/>
    <cellStyle name="Normal 2 3 2 32 2" xfId="27462" xr:uid="{00000000-0005-0000-0000-0000466B0000}"/>
    <cellStyle name="Normal 2 3 2 32 2 10" xfId="27463" xr:uid="{00000000-0005-0000-0000-0000476B0000}"/>
    <cellStyle name="Normal 2 3 2 32 2 2" xfId="27464" xr:uid="{00000000-0005-0000-0000-0000486B0000}"/>
    <cellStyle name="Normal 2 3 2 32 2 3" xfId="27465" xr:uid="{00000000-0005-0000-0000-0000496B0000}"/>
    <cellStyle name="Normal 2 3 2 32 2 4" xfId="27466" xr:uid="{00000000-0005-0000-0000-00004A6B0000}"/>
    <cellStyle name="Normal 2 3 2 32 2 5" xfId="27467" xr:uid="{00000000-0005-0000-0000-00004B6B0000}"/>
    <cellStyle name="Normal 2 3 2 32 2 6" xfId="27468" xr:uid="{00000000-0005-0000-0000-00004C6B0000}"/>
    <cellStyle name="Normal 2 3 2 32 2 7" xfId="27469" xr:uid="{00000000-0005-0000-0000-00004D6B0000}"/>
    <cellStyle name="Normal 2 3 2 32 2 8" xfId="27470" xr:uid="{00000000-0005-0000-0000-00004E6B0000}"/>
    <cellStyle name="Normal 2 3 2 32 2 9" xfId="27471" xr:uid="{00000000-0005-0000-0000-00004F6B0000}"/>
    <cellStyle name="Normal 2 3 2 32 3" xfId="27472" xr:uid="{00000000-0005-0000-0000-0000506B0000}"/>
    <cellStyle name="Normal 2 3 2 32 3 10" xfId="27473" xr:uid="{00000000-0005-0000-0000-0000516B0000}"/>
    <cellStyle name="Normal 2 3 2 32 3 2" xfId="27474" xr:uid="{00000000-0005-0000-0000-0000526B0000}"/>
    <cellStyle name="Normal 2 3 2 32 3 3" xfId="27475" xr:uid="{00000000-0005-0000-0000-0000536B0000}"/>
    <cellStyle name="Normal 2 3 2 32 3 4" xfId="27476" xr:uid="{00000000-0005-0000-0000-0000546B0000}"/>
    <cellStyle name="Normal 2 3 2 32 3 5" xfId="27477" xr:uid="{00000000-0005-0000-0000-0000556B0000}"/>
    <cellStyle name="Normal 2 3 2 32 3 6" xfId="27478" xr:uid="{00000000-0005-0000-0000-0000566B0000}"/>
    <cellStyle name="Normal 2 3 2 32 3 7" xfId="27479" xr:uid="{00000000-0005-0000-0000-0000576B0000}"/>
    <cellStyle name="Normal 2 3 2 32 3 8" xfId="27480" xr:uid="{00000000-0005-0000-0000-0000586B0000}"/>
    <cellStyle name="Normal 2 3 2 32 3 9" xfId="27481" xr:uid="{00000000-0005-0000-0000-0000596B0000}"/>
    <cellStyle name="Normal 2 3 2 32 4" xfId="27482" xr:uid="{00000000-0005-0000-0000-00005A6B0000}"/>
    <cellStyle name="Normal 2 3 2 32 4 10" xfId="27483" xr:uid="{00000000-0005-0000-0000-00005B6B0000}"/>
    <cellStyle name="Normal 2 3 2 32 4 2" xfId="27484" xr:uid="{00000000-0005-0000-0000-00005C6B0000}"/>
    <cellStyle name="Normal 2 3 2 32 4 3" xfId="27485" xr:uid="{00000000-0005-0000-0000-00005D6B0000}"/>
    <cellStyle name="Normal 2 3 2 32 4 4" xfId="27486" xr:uid="{00000000-0005-0000-0000-00005E6B0000}"/>
    <cellStyle name="Normal 2 3 2 32 4 5" xfId="27487" xr:uid="{00000000-0005-0000-0000-00005F6B0000}"/>
    <cellStyle name="Normal 2 3 2 32 4 6" xfId="27488" xr:uid="{00000000-0005-0000-0000-0000606B0000}"/>
    <cellStyle name="Normal 2 3 2 32 4 7" xfId="27489" xr:uid="{00000000-0005-0000-0000-0000616B0000}"/>
    <cellStyle name="Normal 2 3 2 32 4 8" xfId="27490" xr:uid="{00000000-0005-0000-0000-0000626B0000}"/>
    <cellStyle name="Normal 2 3 2 32 4 9" xfId="27491" xr:uid="{00000000-0005-0000-0000-0000636B0000}"/>
    <cellStyle name="Normal 2 3 2 32 5" xfId="27492" xr:uid="{00000000-0005-0000-0000-0000646B0000}"/>
    <cellStyle name="Normal 2 3 2 32 5 10" xfId="27493" xr:uid="{00000000-0005-0000-0000-0000656B0000}"/>
    <cellStyle name="Normal 2 3 2 32 5 2" xfId="27494" xr:uid="{00000000-0005-0000-0000-0000666B0000}"/>
    <cellStyle name="Normal 2 3 2 32 5 3" xfId="27495" xr:uid="{00000000-0005-0000-0000-0000676B0000}"/>
    <cellStyle name="Normal 2 3 2 32 5 4" xfId="27496" xr:uid="{00000000-0005-0000-0000-0000686B0000}"/>
    <cellStyle name="Normal 2 3 2 32 5 5" xfId="27497" xr:uid="{00000000-0005-0000-0000-0000696B0000}"/>
    <cellStyle name="Normal 2 3 2 32 5 6" xfId="27498" xr:uid="{00000000-0005-0000-0000-00006A6B0000}"/>
    <cellStyle name="Normal 2 3 2 32 5 7" xfId="27499" xr:uid="{00000000-0005-0000-0000-00006B6B0000}"/>
    <cellStyle name="Normal 2 3 2 32 5 8" xfId="27500" xr:uid="{00000000-0005-0000-0000-00006C6B0000}"/>
    <cellStyle name="Normal 2 3 2 32 5 9" xfId="27501" xr:uid="{00000000-0005-0000-0000-00006D6B0000}"/>
    <cellStyle name="Normal 2 3 2 32 6" xfId="27502" xr:uid="{00000000-0005-0000-0000-00006E6B0000}"/>
    <cellStyle name="Normal 2 3 2 32 7" xfId="27503" xr:uid="{00000000-0005-0000-0000-00006F6B0000}"/>
    <cellStyle name="Normal 2 3 2 32 8" xfId="27504" xr:uid="{00000000-0005-0000-0000-0000706B0000}"/>
    <cellStyle name="Normal 2 3 2 32 9" xfId="27505" xr:uid="{00000000-0005-0000-0000-0000716B0000}"/>
    <cellStyle name="Normal 2 3 2 33" xfId="27506" xr:uid="{00000000-0005-0000-0000-0000726B0000}"/>
    <cellStyle name="Normal 2 3 2 33 10" xfId="27507" xr:uid="{00000000-0005-0000-0000-0000736B0000}"/>
    <cellStyle name="Normal 2 3 2 33 11" xfId="27508" xr:uid="{00000000-0005-0000-0000-0000746B0000}"/>
    <cellStyle name="Normal 2 3 2 33 12" xfId="27509" xr:uid="{00000000-0005-0000-0000-0000756B0000}"/>
    <cellStyle name="Normal 2 3 2 33 13" xfId="27510" xr:uid="{00000000-0005-0000-0000-0000766B0000}"/>
    <cellStyle name="Normal 2 3 2 33 14" xfId="27511" xr:uid="{00000000-0005-0000-0000-0000776B0000}"/>
    <cellStyle name="Normal 2 3 2 33 2" xfId="27512" xr:uid="{00000000-0005-0000-0000-0000786B0000}"/>
    <cellStyle name="Normal 2 3 2 33 2 10" xfId="27513" xr:uid="{00000000-0005-0000-0000-0000796B0000}"/>
    <cellStyle name="Normal 2 3 2 33 2 2" xfId="27514" xr:uid="{00000000-0005-0000-0000-00007A6B0000}"/>
    <cellStyle name="Normal 2 3 2 33 2 3" xfId="27515" xr:uid="{00000000-0005-0000-0000-00007B6B0000}"/>
    <cellStyle name="Normal 2 3 2 33 2 4" xfId="27516" xr:uid="{00000000-0005-0000-0000-00007C6B0000}"/>
    <cellStyle name="Normal 2 3 2 33 2 5" xfId="27517" xr:uid="{00000000-0005-0000-0000-00007D6B0000}"/>
    <cellStyle name="Normal 2 3 2 33 2 6" xfId="27518" xr:uid="{00000000-0005-0000-0000-00007E6B0000}"/>
    <cellStyle name="Normal 2 3 2 33 2 7" xfId="27519" xr:uid="{00000000-0005-0000-0000-00007F6B0000}"/>
    <cellStyle name="Normal 2 3 2 33 2 8" xfId="27520" xr:uid="{00000000-0005-0000-0000-0000806B0000}"/>
    <cellStyle name="Normal 2 3 2 33 2 9" xfId="27521" xr:uid="{00000000-0005-0000-0000-0000816B0000}"/>
    <cellStyle name="Normal 2 3 2 33 3" xfId="27522" xr:uid="{00000000-0005-0000-0000-0000826B0000}"/>
    <cellStyle name="Normal 2 3 2 33 3 10" xfId="27523" xr:uid="{00000000-0005-0000-0000-0000836B0000}"/>
    <cellStyle name="Normal 2 3 2 33 3 2" xfId="27524" xr:uid="{00000000-0005-0000-0000-0000846B0000}"/>
    <cellStyle name="Normal 2 3 2 33 3 3" xfId="27525" xr:uid="{00000000-0005-0000-0000-0000856B0000}"/>
    <cellStyle name="Normal 2 3 2 33 3 4" xfId="27526" xr:uid="{00000000-0005-0000-0000-0000866B0000}"/>
    <cellStyle name="Normal 2 3 2 33 3 5" xfId="27527" xr:uid="{00000000-0005-0000-0000-0000876B0000}"/>
    <cellStyle name="Normal 2 3 2 33 3 6" xfId="27528" xr:uid="{00000000-0005-0000-0000-0000886B0000}"/>
    <cellStyle name="Normal 2 3 2 33 3 7" xfId="27529" xr:uid="{00000000-0005-0000-0000-0000896B0000}"/>
    <cellStyle name="Normal 2 3 2 33 3 8" xfId="27530" xr:uid="{00000000-0005-0000-0000-00008A6B0000}"/>
    <cellStyle name="Normal 2 3 2 33 3 9" xfId="27531" xr:uid="{00000000-0005-0000-0000-00008B6B0000}"/>
    <cellStyle name="Normal 2 3 2 33 4" xfId="27532" xr:uid="{00000000-0005-0000-0000-00008C6B0000}"/>
    <cellStyle name="Normal 2 3 2 33 4 10" xfId="27533" xr:uid="{00000000-0005-0000-0000-00008D6B0000}"/>
    <cellStyle name="Normal 2 3 2 33 4 2" xfId="27534" xr:uid="{00000000-0005-0000-0000-00008E6B0000}"/>
    <cellStyle name="Normal 2 3 2 33 4 3" xfId="27535" xr:uid="{00000000-0005-0000-0000-00008F6B0000}"/>
    <cellStyle name="Normal 2 3 2 33 4 4" xfId="27536" xr:uid="{00000000-0005-0000-0000-0000906B0000}"/>
    <cellStyle name="Normal 2 3 2 33 4 5" xfId="27537" xr:uid="{00000000-0005-0000-0000-0000916B0000}"/>
    <cellStyle name="Normal 2 3 2 33 4 6" xfId="27538" xr:uid="{00000000-0005-0000-0000-0000926B0000}"/>
    <cellStyle name="Normal 2 3 2 33 4 7" xfId="27539" xr:uid="{00000000-0005-0000-0000-0000936B0000}"/>
    <cellStyle name="Normal 2 3 2 33 4 8" xfId="27540" xr:uid="{00000000-0005-0000-0000-0000946B0000}"/>
    <cellStyle name="Normal 2 3 2 33 4 9" xfId="27541" xr:uid="{00000000-0005-0000-0000-0000956B0000}"/>
    <cellStyle name="Normal 2 3 2 33 5" xfId="27542" xr:uid="{00000000-0005-0000-0000-0000966B0000}"/>
    <cellStyle name="Normal 2 3 2 33 5 10" xfId="27543" xr:uid="{00000000-0005-0000-0000-0000976B0000}"/>
    <cellStyle name="Normal 2 3 2 33 5 2" xfId="27544" xr:uid="{00000000-0005-0000-0000-0000986B0000}"/>
    <cellStyle name="Normal 2 3 2 33 5 3" xfId="27545" xr:uid="{00000000-0005-0000-0000-0000996B0000}"/>
    <cellStyle name="Normal 2 3 2 33 5 4" xfId="27546" xr:uid="{00000000-0005-0000-0000-00009A6B0000}"/>
    <cellStyle name="Normal 2 3 2 33 5 5" xfId="27547" xr:uid="{00000000-0005-0000-0000-00009B6B0000}"/>
    <cellStyle name="Normal 2 3 2 33 5 6" xfId="27548" xr:uid="{00000000-0005-0000-0000-00009C6B0000}"/>
    <cellStyle name="Normal 2 3 2 33 5 7" xfId="27549" xr:uid="{00000000-0005-0000-0000-00009D6B0000}"/>
    <cellStyle name="Normal 2 3 2 33 5 8" xfId="27550" xr:uid="{00000000-0005-0000-0000-00009E6B0000}"/>
    <cellStyle name="Normal 2 3 2 33 5 9" xfId="27551" xr:uid="{00000000-0005-0000-0000-00009F6B0000}"/>
    <cellStyle name="Normal 2 3 2 33 6" xfId="27552" xr:uid="{00000000-0005-0000-0000-0000A06B0000}"/>
    <cellStyle name="Normal 2 3 2 33 7" xfId="27553" xr:uid="{00000000-0005-0000-0000-0000A16B0000}"/>
    <cellStyle name="Normal 2 3 2 33 8" xfId="27554" xr:uid="{00000000-0005-0000-0000-0000A26B0000}"/>
    <cellStyle name="Normal 2 3 2 33 9" xfId="27555" xr:uid="{00000000-0005-0000-0000-0000A36B0000}"/>
    <cellStyle name="Normal 2 3 2 34" xfId="27556" xr:uid="{00000000-0005-0000-0000-0000A46B0000}"/>
    <cellStyle name="Normal 2 3 2 34 10" xfId="27557" xr:uid="{00000000-0005-0000-0000-0000A56B0000}"/>
    <cellStyle name="Normal 2 3 2 34 2" xfId="27558" xr:uid="{00000000-0005-0000-0000-0000A66B0000}"/>
    <cellStyle name="Normal 2 3 2 34 3" xfId="27559" xr:uid="{00000000-0005-0000-0000-0000A76B0000}"/>
    <cellStyle name="Normal 2 3 2 34 4" xfId="27560" xr:uid="{00000000-0005-0000-0000-0000A86B0000}"/>
    <cellStyle name="Normal 2 3 2 34 5" xfId="27561" xr:uid="{00000000-0005-0000-0000-0000A96B0000}"/>
    <cellStyle name="Normal 2 3 2 34 6" xfId="27562" xr:uid="{00000000-0005-0000-0000-0000AA6B0000}"/>
    <cellStyle name="Normal 2 3 2 34 7" xfId="27563" xr:uid="{00000000-0005-0000-0000-0000AB6B0000}"/>
    <cellStyle name="Normal 2 3 2 34 8" xfId="27564" xr:uid="{00000000-0005-0000-0000-0000AC6B0000}"/>
    <cellStyle name="Normal 2 3 2 34 9" xfId="27565" xr:uid="{00000000-0005-0000-0000-0000AD6B0000}"/>
    <cellStyle name="Normal 2 3 2 35" xfId="27566" xr:uid="{00000000-0005-0000-0000-0000AE6B0000}"/>
    <cellStyle name="Normal 2 3 2 35 10" xfId="27567" xr:uid="{00000000-0005-0000-0000-0000AF6B0000}"/>
    <cellStyle name="Normal 2 3 2 35 2" xfId="27568" xr:uid="{00000000-0005-0000-0000-0000B06B0000}"/>
    <cellStyle name="Normal 2 3 2 35 3" xfId="27569" xr:uid="{00000000-0005-0000-0000-0000B16B0000}"/>
    <cellStyle name="Normal 2 3 2 35 4" xfId="27570" xr:uid="{00000000-0005-0000-0000-0000B26B0000}"/>
    <cellStyle name="Normal 2 3 2 35 5" xfId="27571" xr:uid="{00000000-0005-0000-0000-0000B36B0000}"/>
    <cellStyle name="Normal 2 3 2 35 6" xfId="27572" xr:uid="{00000000-0005-0000-0000-0000B46B0000}"/>
    <cellStyle name="Normal 2 3 2 35 7" xfId="27573" xr:uid="{00000000-0005-0000-0000-0000B56B0000}"/>
    <cellStyle name="Normal 2 3 2 35 8" xfId="27574" xr:uid="{00000000-0005-0000-0000-0000B66B0000}"/>
    <cellStyle name="Normal 2 3 2 35 9" xfId="27575" xr:uid="{00000000-0005-0000-0000-0000B76B0000}"/>
    <cellStyle name="Normal 2 3 2 36" xfId="27576" xr:uid="{00000000-0005-0000-0000-0000B86B0000}"/>
    <cellStyle name="Normal 2 3 2 36 10" xfId="27577" xr:uid="{00000000-0005-0000-0000-0000B96B0000}"/>
    <cellStyle name="Normal 2 3 2 36 2" xfId="27578" xr:uid="{00000000-0005-0000-0000-0000BA6B0000}"/>
    <cellStyle name="Normal 2 3 2 36 3" xfId="27579" xr:uid="{00000000-0005-0000-0000-0000BB6B0000}"/>
    <cellStyle name="Normal 2 3 2 36 4" xfId="27580" xr:uid="{00000000-0005-0000-0000-0000BC6B0000}"/>
    <cellStyle name="Normal 2 3 2 36 5" xfId="27581" xr:uid="{00000000-0005-0000-0000-0000BD6B0000}"/>
    <cellStyle name="Normal 2 3 2 36 6" xfId="27582" xr:uid="{00000000-0005-0000-0000-0000BE6B0000}"/>
    <cellStyle name="Normal 2 3 2 36 7" xfId="27583" xr:uid="{00000000-0005-0000-0000-0000BF6B0000}"/>
    <cellStyle name="Normal 2 3 2 36 8" xfId="27584" xr:uid="{00000000-0005-0000-0000-0000C06B0000}"/>
    <cellStyle name="Normal 2 3 2 36 9" xfId="27585" xr:uid="{00000000-0005-0000-0000-0000C16B0000}"/>
    <cellStyle name="Normal 2 3 2 37" xfId="27586" xr:uid="{00000000-0005-0000-0000-0000C26B0000}"/>
    <cellStyle name="Normal 2 3 2 37 10" xfId="27587" xr:uid="{00000000-0005-0000-0000-0000C36B0000}"/>
    <cellStyle name="Normal 2 3 2 37 2" xfId="27588" xr:uid="{00000000-0005-0000-0000-0000C46B0000}"/>
    <cellStyle name="Normal 2 3 2 37 3" xfId="27589" xr:uid="{00000000-0005-0000-0000-0000C56B0000}"/>
    <cellStyle name="Normal 2 3 2 37 4" xfId="27590" xr:uid="{00000000-0005-0000-0000-0000C66B0000}"/>
    <cellStyle name="Normal 2 3 2 37 5" xfId="27591" xr:uid="{00000000-0005-0000-0000-0000C76B0000}"/>
    <cellStyle name="Normal 2 3 2 37 6" xfId="27592" xr:uid="{00000000-0005-0000-0000-0000C86B0000}"/>
    <cellStyle name="Normal 2 3 2 37 7" xfId="27593" xr:uid="{00000000-0005-0000-0000-0000C96B0000}"/>
    <cellStyle name="Normal 2 3 2 37 8" xfId="27594" xr:uid="{00000000-0005-0000-0000-0000CA6B0000}"/>
    <cellStyle name="Normal 2 3 2 37 9" xfId="27595" xr:uid="{00000000-0005-0000-0000-0000CB6B0000}"/>
    <cellStyle name="Normal 2 3 2 38" xfId="27596" xr:uid="{00000000-0005-0000-0000-0000CC6B0000}"/>
    <cellStyle name="Normal 2 3 2 39" xfId="27597" xr:uid="{00000000-0005-0000-0000-0000CD6B0000}"/>
    <cellStyle name="Normal 2 3 2 4" xfId="27598" xr:uid="{00000000-0005-0000-0000-0000CE6B0000}"/>
    <cellStyle name="Normal 2 3 2 4 10" xfId="27599" xr:uid="{00000000-0005-0000-0000-0000CF6B0000}"/>
    <cellStyle name="Normal 2 3 2 4 11" xfId="27600" xr:uid="{00000000-0005-0000-0000-0000D06B0000}"/>
    <cellStyle name="Normal 2 3 2 4 12" xfId="27601" xr:uid="{00000000-0005-0000-0000-0000D16B0000}"/>
    <cellStyle name="Normal 2 3 2 4 13" xfId="27602" xr:uid="{00000000-0005-0000-0000-0000D26B0000}"/>
    <cellStyle name="Normal 2 3 2 4 14" xfId="27603" xr:uid="{00000000-0005-0000-0000-0000D36B0000}"/>
    <cellStyle name="Normal 2 3 2 4 2" xfId="27604" xr:uid="{00000000-0005-0000-0000-0000D46B0000}"/>
    <cellStyle name="Normal 2 3 2 4 2 10" xfId="27605" xr:uid="{00000000-0005-0000-0000-0000D56B0000}"/>
    <cellStyle name="Normal 2 3 2 4 2 2" xfId="27606" xr:uid="{00000000-0005-0000-0000-0000D66B0000}"/>
    <cellStyle name="Normal 2 3 2 4 2 3" xfId="27607" xr:uid="{00000000-0005-0000-0000-0000D76B0000}"/>
    <cellStyle name="Normal 2 3 2 4 2 4" xfId="27608" xr:uid="{00000000-0005-0000-0000-0000D86B0000}"/>
    <cellStyle name="Normal 2 3 2 4 2 5" xfId="27609" xr:uid="{00000000-0005-0000-0000-0000D96B0000}"/>
    <cellStyle name="Normal 2 3 2 4 2 6" xfId="27610" xr:uid="{00000000-0005-0000-0000-0000DA6B0000}"/>
    <cellStyle name="Normal 2 3 2 4 2 7" xfId="27611" xr:uid="{00000000-0005-0000-0000-0000DB6B0000}"/>
    <cellStyle name="Normal 2 3 2 4 2 8" xfId="27612" xr:uid="{00000000-0005-0000-0000-0000DC6B0000}"/>
    <cellStyle name="Normal 2 3 2 4 2 9" xfId="27613" xr:uid="{00000000-0005-0000-0000-0000DD6B0000}"/>
    <cellStyle name="Normal 2 3 2 4 3" xfId="27614" xr:uid="{00000000-0005-0000-0000-0000DE6B0000}"/>
    <cellStyle name="Normal 2 3 2 4 3 10" xfId="27615" xr:uid="{00000000-0005-0000-0000-0000DF6B0000}"/>
    <cellStyle name="Normal 2 3 2 4 3 2" xfId="27616" xr:uid="{00000000-0005-0000-0000-0000E06B0000}"/>
    <cellStyle name="Normal 2 3 2 4 3 3" xfId="27617" xr:uid="{00000000-0005-0000-0000-0000E16B0000}"/>
    <cellStyle name="Normal 2 3 2 4 3 4" xfId="27618" xr:uid="{00000000-0005-0000-0000-0000E26B0000}"/>
    <cellStyle name="Normal 2 3 2 4 3 5" xfId="27619" xr:uid="{00000000-0005-0000-0000-0000E36B0000}"/>
    <cellStyle name="Normal 2 3 2 4 3 6" xfId="27620" xr:uid="{00000000-0005-0000-0000-0000E46B0000}"/>
    <cellStyle name="Normal 2 3 2 4 3 7" xfId="27621" xr:uid="{00000000-0005-0000-0000-0000E56B0000}"/>
    <cellStyle name="Normal 2 3 2 4 3 8" xfId="27622" xr:uid="{00000000-0005-0000-0000-0000E66B0000}"/>
    <cellStyle name="Normal 2 3 2 4 3 9" xfId="27623" xr:uid="{00000000-0005-0000-0000-0000E76B0000}"/>
    <cellStyle name="Normal 2 3 2 4 4" xfId="27624" xr:uid="{00000000-0005-0000-0000-0000E86B0000}"/>
    <cellStyle name="Normal 2 3 2 4 4 10" xfId="27625" xr:uid="{00000000-0005-0000-0000-0000E96B0000}"/>
    <cellStyle name="Normal 2 3 2 4 4 2" xfId="27626" xr:uid="{00000000-0005-0000-0000-0000EA6B0000}"/>
    <cellStyle name="Normal 2 3 2 4 4 3" xfId="27627" xr:uid="{00000000-0005-0000-0000-0000EB6B0000}"/>
    <cellStyle name="Normal 2 3 2 4 4 4" xfId="27628" xr:uid="{00000000-0005-0000-0000-0000EC6B0000}"/>
    <cellStyle name="Normal 2 3 2 4 4 5" xfId="27629" xr:uid="{00000000-0005-0000-0000-0000ED6B0000}"/>
    <cellStyle name="Normal 2 3 2 4 4 6" xfId="27630" xr:uid="{00000000-0005-0000-0000-0000EE6B0000}"/>
    <cellStyle name="Normal 2 3 2 4 4 7" xfId="27631" xr:uid="{00000000-0005-0000-0000-0000EF6B0000}"/>
    <cellStyle name="Normal 2 3 2 4 4 8" xfId="27632" xr:uid="{00000000-0005-0000-0000-0000F06B0000}"/>
    <cellStyle name="Normal 2 3 2 4 4 9" xfId="27633" xr:uid="{00000000-0005-0000-0000-0000F16B0000}"/>
    <cellStyle name="Normal 2 3 2 4 5" xfId="27634" xr:uid="{00000000-0005-0000-0000-0000F26B0000}"/>
    <cellStyle name="Normal 2 3 2 4 5 10" xfId="27635" xr:uid="{00000000-0005-0000-0000-0000F36B0000}"/>
    <cellStyle name="Normal 2 3 2 4 5 2" xfId="27636" xr:uid="{00000000-0005-0000-0000-0000F46B0000}"/>
    <cellStyle name="Normal 2 3 2 4 5 3" xfId="27637" xr:uid="{00000000-0005-0000-0000-0000F56B0000}"/>
    <cellStyle name="Normal 2 3 2 4 5 4" xfId="27638" xr:uid="{00000000-0005-0000-0000-0000F66B0000}"/>
    <cellStyle name="Normal 2 3 2 4 5 5" xfId="27639" xr:uid="{00000000-0005-0000-0000-0000F76B0000}"/>
    <cellStyle name="Normal 2 3 2 4 5 6" xfId="27640" xr:uid="{00000000-0005-0000-0000-0000F86B0000}"/>
    <cellStyle name="Normal 2 3 2 4 5 7" xfId="27641" xr:uid="{00000000-0005-0000-0000-0000F96B0000}"/>
    <cellStyle name="Normal 2 3 2 4 5 8" xfId="27642" xr:uid="{00000000-0005-0000-0000-0000FA6B0000}"/>
    <cellStyle name="Normal 2 3 2 4 5 9" xfId="27643" xr:uid="{00000000-0005-0000-0000-0000FB6B0000}"/>
    <cellStyle name="Normal 2 3 2 4 6" xfId="27644" xr:uid="{00000000-0005-0000-0000-0000FC6B0000}"/>
    <cellStyle name="Normal 2 3 2 4 7" xfId="27645" xr:uid="{00000000-0005-0000-0000-0000FD6B0000}"/>
    <cellStyle name="Normal 2 3 2 4 8" xfId="27646" xr:uid="{00000000-0005-0000-0000-0000FE6B0000}"/>
    <cellStyle name="Normal 2 3 2 4 9" xfId="27647" xr:uid="{00000000-0005-0000-0000-0000FF6B0000}"/>
    <cellStyle name="Normal 2 3 2 40" xfId="27648" xr:uid="{00000000-0005-0000-0000-0000006C0000}"/>
    <cellStyle name="Normal 2 3 2 41" xfId="27649" xr:uid="{00000000-0005-0000-0000-0000016C0000}"/>
    <cellStyle name="Normal 2 3 2 42" xfId="27650" xr:uid="{00000000-0005-0000-0000-0000026C0000}"/>
    <cellStyle name="Normal 2 3 2 43" xfId="27651" xr:uid="{00000000-0005-0000-0000-0000036C0000}"/>
    <cellStyle name="Normal 2 3 2 44" xfId="27652" xr:uid="{00000000-0005-0000-0000-0000046C0000}"/>
    <cellStyle name="Normal 2 3 2 45" xfId="27653" xr:uid="{00000000-0005-0000-0000-0000056C0000}"/>
    <cellStyle name="Normal 2 3 2 46" xfId="27654" xr:uid="{00000000-0005-0000-0000-0000066C0000}"/>
    <cellStyle name="Normal 2 3 2 47" xfId="27655" xr:uid="{00000000-0005-0000-0000-0000076C0000}"/>
    <cellStyle name="Normal 2 3 2 48" xfId="27656" xr:uid="{00000000-0005-0000-0000-0000086C0000}"/>
    <cellStyle name="Normal 2 3 2 5" xfId="27657" xr:uid="{00000000-0005-0000-0000-0000096C0000}"/>
    <cellStyle name="Normal 2 3 2 5 10" xfId="27658" xr:uid="{00000000-0005-0000-0000-00000A6C0000}"/>
    <cellStyle name="Normal 2 3 2 5 11" xfId="27659" xr:uid="{00000000-0005-0000-0000-00000B6C0000}"/>
    <cellStyle name="Normal 2 3 2 5 12" xfId="27660" xr:uid="{00000000-0005-0000-0000-00000C6C0000}"/>
    <cellStyle name="Normal 2 3 2 5 13" xfId="27661" xr:uid="{00000000-0005-0000-0000-00000D6C0000}"/>
    <cellStyle name="Normal 2 3 2 5 14" xfId="27662" xr:uid="{00000000-0005-0000-0000-00000E6C0000}"/>
    <cellStyle name="Normal 2 3 2 5 2" xfId="27663" xr:uid="{00000000-0005-0000-0000-00000F6C0000}"/>
    <cellStyle name="Normal 2 3 2 5 2 10" xfId="27664" xr:uid="{00000000-0005-0000-0000-0000106C0000}"/>
    <cellStyle name="Normal 2 3 2 5 2 2" xfId="27665" xr:uid="{00000000-0005-0000-0000-0000116C0000}"/>
    <cellStyle name="Normal 2 3 2 5 2 3" xfId="27666" xr:uid="{00000000-0005-0000-0000-0000126C0000}"/>
    <cellStyle name="Normal 2 3 2 5 2 4" xfId="27667" xr:uid="{00000000-0005-0000-0000-0000136C0000}"/>
    <cellStyle name="Normal 2 3 2 5 2 5" xfId="27668" xr:uid="{00000000-0005-0000-0000-0000146C0000}"/>
    <cellStyle name="Normal 2 3 2 5 2 6" xfId="27669" xr:uid="{00000000-0005-0000-0000-0000156C0000}"/>
    <cellStyle name="Normal 2 3 2 5 2 7" xfId="27670" xr:uid="{00000000-0005-0000-0000-0000166C0000}"/>
    <cellStyle name="Normal 2 3 2 5 2 8" xfId="27671" xr:uid="{00000000-0005-0000-0000-0000176C0000}"/>
    <cellStyle name="Normal 2 3 2 5 2 9" xfId="27672" xr:uid="{00000000-0005-0000-0000-0000186C0000}"/>
    <cellStyle name="Normal 2 3 2 5 3" xfId="27673" xr:uid="{00000000-0005-0000-0000-0000196C0000}"/>
    <cellStyle name="Normal 2 3 2 5 3 10" xfId="27674" xr:uid="{00000000-0005-0000-0000-00001A6C0000}"/>
    <cellStyle name="Normal 2 3 2 5 3 2" xfId="27675" xr:uid="{00000000-0005-0000-0000-00001B6C0000}"/>
    <cellStyle name="Normal 2 3 2 5 3 3" xfId="27676" xr:uid="{00000000-0005-0000-0000-00001C6C0000}"/>
    <cellStyle name="Normal 2 3 2 5 3 4" xfId="27677" xr:uid="{00000000-0005-0000-0000-00001D6C0000}"/>
    <cellStyle name="Normal 2 3 2 5 3 5" xfId="27678" xr:uid="{00000000-0005-0000-0000-00001E6C0000}"/>
    <cellStyle name="Normal 2 3 2 5 3 6" xfId="27679" xr:uid="{00000000-0005-0000-0000-00001F6C0000}"/>
    <cellStyle name="Normal 2 3 2 5 3 7" xfId="27680" xr:uid="{00000000-0005-0000-0000-0000206C0000}"/>
    <cellStyle name="Normal 2 3 2 5 3 8" xfId="27681" xr:uid="{00000000-0005-0000-0000-0000216C0000}"/>
    <cellStyle name="Normal 2 3 2 5 3 9" xfId="27682" xr:uid="{00000000-0005-0000-0000-0000226C0000}"/>
    <cellStyle name="Normal 2 3 2 5 4" xfId="27683" xr:uid="{00000000-0005-0000-0000-0000236C0000}"/>
    <cellStyle name="Normal 2 3 2 5 4 10" xfId="27684" xr:uid="{00000000-0005-0000-0000-0000246C0000}"/>
    <cellStyle name="Normal 2 3 2 5 4 2" xfId="27685" xr:uid="{00000000-0005-0000-0000-0000256C0000}"/>
    <cellStyle name="Normal 2 3 2 5 4 3" xfId="27686" xr:uid="{00000000-0005-0000-0000-0000266C0000}"/>
    <cellStyle name="Normal 2 3 2 5 4 4" xfId="27687" xr:uid="{00000000-0005-0000-0000-0000276C0000}"/>
    <cellStyle name="Normal 2 3 2 5 4 5" xfId="27688" xr:uid="{00000000-0005-0000-0000-0000286C0000}"/>
    <cellStyle name="Normal 2 3 2 5 4 6" xfId="27689" xr:uid="{00000000-0005-0000-0000-0000296C0000}"/>
    <cellStyle name="Normal 2 3 2 5 4 7" xfId="27690" xr:uid="{00000000-0005-0000-0000-00002A6C0000}"/>
    <cellStyle name="Normal 2 3 2 5 4 8" xfId="27691" xr:uid="{00000000-0005-0000-0000-00002B6C0000}"/>
    <cellStyle name="Normal 2 3 2 5 4 9" xfId="27692" xr:uid="{00000000-0005-0000-0000-00002C6C0000}"/>
    <cellStyle name="Normal 2 3 2 5 5" xfId="27693" xr:uid="{00000000-0005-0000-0000-00002D6C0000}"/>
    <cellStyle name="Normal 2 3 2 5 5 10" xfId="27694" xr:uid="{00000000-0005-0000-0000-00002E6C0000}"/>
    <cellStyle name="Normal 2 3 2 5 5 2" xfId="27695" xr:uid="{00000000-0005-0000-0000-00002F6C0000}"/>
    <cellStyle name="Normal 2 3 2 5 5 3" xfId="27696" xr:uid="{00000000-0005-0000-0000-0000306C0000}"/>
    <cellStyle name="Normal 2 3 2 5 5 4" xfId="27697" xr:uid="{00000000-0005-0000-0000-0000316C0000}"/>
    <cellStyle name="Normal 2 3 2 5 5 5" xfId="27698" xr:uid="{00000000-0005-0000-0000-0000326C0000}"/>
    <cellStyle name="Normal 2 3 2 5 5 6" xfId="27699" xr:uid="{00000000-0005-0000-0000-0000336C0000}"/>
    <cellStyle name="Normal 2 3 2 5 5 7" xfId="27700" xr:uid="{00000000-0005-0000-0000-0000346C0000}"/>
    <cellStyle name="Normal 2 3 2 5 5 8" xfId="27701" xr:uid="{00000000-0005-0000-0000-0000356C0000}"/>
    <cellStyle name="Normal 2 3 2 5 5 9" xfId="27702" xr:uid="{00000000-0005-0000-0000-0000366C0000}"/>
    <cellStyle name="Normal 2 3 2 5 6" xfId="27703" xr:uid="{00000000-0005-0000-0000-0000376C0000}"/>
    <cellStyle name="Normal 2 3 2 5 7" xfId="27704" xr:uid="{00000000-0005-0000-0000-0000386C0000}"/>
    <cellStyle name="Normal 2 3 2 5 8" xfId="27705" xr:uid="{00000000-0005-0000-0000-0000396C0000}"/>
    <cellStyle name="Normal 2 3 2 5 9" xfId="27706" xr:uid="{00000000-0005-0000-0000-00003A6C0000}"/>
    <cellStyle name="Normal 2 3 2 6" xfId="27707" xr:uid="{00000000-0005-0000-0000-00003B6C0000}"/>
    <cellStyle name="Normal 2 3 2 6 10" xfId="27708" xr:uid="{00000000-0005-0000-0000-00003C6C0000}"/>
    <cellStyle name="Normal 2 3 2 6 11" xfId="27709" xr:uid="{00000000-0005-0000-0000-00003D6C0000}"/>
    <cellStyle name="Normal 2 3 2 6 12" xfId="27710" xr:uid="{00000000-0005-0000-0000-00003E6C0000}"/>
    <cellStyle name="Normal 2 3 2 6 13" xfId="27711" xr:uid="{00000000-0005-0000-0000-00003F6C0000}"/>
    <cellStyle name="Normal 2 3 2 6 14" xfId="27712" xr:uid="{00000000-0005-0000-0000-0000406C0000}"/>
    <cellStyle name="Normal 2 3 2 6 2" xfId="27713" xr:uid="{00000000-0005-0000-0000-0000416C0000}"/>
    <cellStyle name="Normal 2 3 2 6 2 10" xfId="27714" xr:uid="{00000000-0005-0000-0000-0000426C0000}"/>
    <cellStyle name="Normal 2 3 2 6 2 2" xfId="27715" xr:uid="{00000000-0005-0000-0000-0000436C0000}"/>
    <cellStyle name="Normal 2 3 2 6 2 3" xfId="27716" xr:uid="{00000000-0005-0000-0000-0000446C0000}"/>
    <cellStyle name="Normal 2 3 2 6 2 4" xfId="27717" xr:uid="{00000000-0005-0000-0000-0000456C0000}"/>
    <cellStyle name="Normal 2 3 2 6 2 5" xfId="27718" xr:uid="{00000000-0005-0000-0000-0000466C0000}"/>
    <cellStyle name="Normal 2 3 2 6 2 6" xfId="27719" xr:uid="{00000000-0005-0000-0000-0000476C0000}"/>
    <cellStyle name="Normal 2 3 2 6 2 7" xfId="27720" xr:uid="{00000000-0005-0000-0000-0000486C0000}"/>
    <cellStyle name="Normal 2 3 2 6 2 8" xfId="27721" xr:uid="{00000000-0005-0000-0000-0000496C0000}"/>
    <cellStyle name="Normal 2 3 2 6 2 9" xfId="27722" xr:uid="{00000000-0005-0000-0000-00004A6C0000}"/>
    <cellStyle name="Normal 2 3 2 6 3" xfId="27723" xr:uid="{00000000-0005-0000-0000-00004B6C0000}"/>
    <cellStyle name="Normal 2 3 2 6 3 10" xfId="27724" xr:uid="{00000000-0005-0000-0000-00004C6C0000}"/>
    <cellStyle name="Normal 2 3 2 6 3 2" xfId="27725" xr:uid="{00000000-0005-0000-0000-00004D6C0000}"/>
    <cellStyle name="Normal 2 3 2 6 3 3" xfId="27726" xr:uid="{00000000-0005-0000-0000-00004E6C0000}"/>
    <cellStyle name="Normal 2 3 2 6 3 4" xfId="27727" xr:uid="{00000000-0005-0000-0000-00004F6C0000}"/>
    <cellStyle name="Normal 2 3 2 6 3 5" xfId="27728" xr:uid="{00000000-0005-0000-0000-0000506C0000}"/>
    <cellStyle name="Normal 2 3 2 6 3 6" xfId="27729" xr:uid="{00000000-0005-0000-0000-0000516C0000}"/>
    <cellStyle name="Normal 2 3 2 6 3 7" xfId="27730" xr:uid="{00000000-0005-0000-0000-0000526C0000}"/>
    <cellStyle name="Normal 2 3 2 6 3 8" xfId="27731" xr:uid="{00000000-0005-0000-0000-0000536C0000}"/>
    <cellStyle name="Normal 2 3 2 6 3 9" xfId="27732" xr:uid="{00000000-0005-0000-0000-0000546C0000}"/>
    <cellStyle name="Normal 2 3 2 6 4" xfId="27733" xr:uid="{00000000-0005-0000-0000-0000556C0000}"/>
    <cellStyle name="Normal 2 3 2 6 4 10" xfId="27734" xr:uid="{00000000-0005-0000-0000-0000566C0000}"/>
    <cellStyle name="Normal 2 3 2 6 4 2" xfId="27735" xr:uid="{00000000-0005-0000-0000-0000576C0000}"/>
    <cellStyle name="Normal 2 3 2 6 4 3" xfId="27736" xr:uid="{00000000-0005-0000-0000-0000586C0000}"/>
    <cellStyle name="Normal 2 3 2 6 4 4" xfId="27737" xr:uid="{00000000-0005-0000-0000-0000596C0000}"/>
    <cellStyle name="Normal 2 3 2 6 4 5" xfId="27738" xr:uid="{00000000-0005-0000-0000-00005A6C0000}"/>
    <cellStyle name="Normal 2 3 2 6 4 6" xfId="27739" xr:uid="{00000000-0005-0000-0000-00005B6C0000}"/>
    <cellStyle name="Normal 2 3 2 6 4 7" xfId="27740" xr:uid="{00000000-0005-0000-0000-00005C6C0000}"/>
    <cellStyle name="Normal 2 3 2 6 4 8" xfId="27741" xr:uid="{00000000-0005-0000-0000-00005D6C0000}"/>
    <cellStyle name="Normal 2 3 2 6 4 9" xfId="27742" xr:uid="{00000000-0005-0000-0000-00005E6C0000}"/>
    <cellStyle name="Normal 2 3 2 6 5" xfId="27743" xr:uid="{00000000-0005-0000-0000-00005F6C0000}"/>
    <cellStyle name="Normal 2 3 2 6 5 10" xfId="27744" xr:uid="{00000000-0005-0000-0000-0000606C0000}"/>
    <cellStyle name="Normal 2 3 2 6 5 2" xfId="27745" xr:uid="{00000000-0005-0000-0000-0000616C0000}"/>
    <cellStyle name="Normal 2 3 2 6 5 3" xfId="27746" xr:uid="{00000000-0005-0000-0000-0000626C0000}"/>
    <cellStyle name="Normal 2 3 2 6 5 4" xfId="27747" xr:uid="{00000000-0005-0000-0000-0000636C0000}"/>
    <cellStyle name="Normal 2 3 2 6 5 5" xfId="27748" xr:uid="{00000000-0005-0000-0000-0000646C0000}"/>
    <cellStyle name="Normal 2 3 2 6 5 6" xfId="27749" xr:uid="{00000000-0005-0000-0000-0000656C0000}"/>
    <cellStyle name="Normal 2 3 2 6 5 7" xfId="27750" xr:uid="{00000000-0005-0000-0000-0000666C0000}"/>
    <cellStyle name="Normal 2 3 2 6 5 8" xfId="27751" xr:uid="{00000000-0005-0000-0000-0000676C0000}"/>
    <cellStyle name="Normal 2 3 2 6 5 9" xfId="27752" xr:uid="{00000000-0005-0000-0000-0000686C0000}"/>
    <cellStyle name="Normal 2 3 2 6 6" xfId="27753" xr:uid="{00000000-0005-0000-0000-0000696C0000}"/>
    <cellStyle name="Normal 2 3 2 6 7" xfId="27754" xr:uid="{00000000-0005-0000-0000-00006A6C0000}"/>
    <cellStyle name="Normal 2 3 2 6 8" xfId="27755" xr:uid="{00000000-0005-0000-0000-00006B6C0000}"/>
    <cellStyle name="Normal 2 3 2 6 9" xfId="27756" xr:uid="{00000000-0005-0000-0000-00006C6C0000}"/>
    <cellStyle name="Normal 2 3 2 7" xfId="27757" xr:uid="{00000000-0005-0000-0000-00006D6C0000}"/>
    <cellStyle name="Normal 2 3 2 7 10" xfId="27758" xr:uid="{00000000-0005-0000-0000-00006E6C0000}"/>
    <cellStyle name="Normal 2 3 2 7 11" xfId="27759" xr:uid="{00000000-0005-0000-0000-00006F6C0000}"/>
    <cellStyle name="Normal 2 3 2 7 12" xfId="27760" xr:uid="{00000000-0005-0000-0000-0000706C0000}"/>
    <cellStyle name="Normal 2 3 2 7 13" xfId="27761" xr:uid="{00000000-0005-0000-0000-0000716C0000}"/>
    <cellStyle name="Normal 2 3 2 7 14" xfId="27762" xr:uid="{00000000-0005-0000-0000-0000726C0000}"/>
    <cellStyle name="Normal 2 3 2 7 2" xfId="27763" xr:uid="{00000000-0005-0000-0000-0000736C0000}"/>
    <cellStyle name="Normal 2 3 2 7 2 10" xfId="27764" xr:uid="{00000000-0005-0000-0000-0000746C0000}"/>
    <cellStyle name="Normal 2 3 2 7 2 2" xfId="27765" xr:uid="{00000000-0005-0000-0000-0000756C0000}"/>
    <cellStyle name="Normal 2 3 2 7 2 3" xfId="27766" xr:uid="{00000000-0005-0000-0000-0000766C0000}"/>
    <cellStyle name="Normal 2 3 2 7 2 4" xfId="27767" xr:uid="{00000000-0005-0000-0000-0000776C0000}"/>
    <cellStyle name="Normal 2 3 2 7 2 5" xfId="27768" xr:uid="{00000000-0005-0000-0000-0000786C0000}"/>
    <cellStyle name="Normal 2 3 2 7 2 6" xfId="27769" xr:uid="{00000000-0005-0000-0000-0000796C0000}"/>
    <cellStyle name="Normal 2 3 2 7 2 7" xfId="27770" xr:uid="{00000000-0005-0000-0000-00007A6C0000}"/>
    <cellStyle name="Normal 2 3 2 7 2 8" xfId="27771" xr:uid="{00000000-0005-0000-0000-00007B6C0000}"/>
    <cellStyle name="Normal 2 3 2 7 2 9" xfId="27772" xr:uid="{00000000-0005-0000-0000-00007C6C0000}"/>
    <cellStyle name="Normal 2 3 2 7 3" xfId="27773" xr:uid="{00000000-0005-0000-0000-00007D6C0000}"/>
    <cellStyle name="Normal 2 3 2 7 3 10" xfId="27774" xr:uid="{00000000-0005-0000-0000-00007E6C0000}"/>
    <cellStyle name="Normal 2 3 2 7 3 2" xfId="27775" xr:uid="{00000000-0005-0000-0000-00007F6C0000}"/>
    <cellStyle name="Normal 2 3 2 7 3 3" xfId="27776" xr:uid="{00000000-0005-0000-0000-0000806C0000}"/>
    <cellStyle name="Normal 2 3 2 7 3 4" xfId="27777" xr:uid="{00000000-0005-0000-0000-0000816C0000}"/>
    <cellStyle name="Normal 2 3 2 7 3 5" xfId="27778" xr:uid="{00000000-0005-0000-0000-0000826C0000}"/>
    <cellStyle name="Normal 2 3 2 7 3 6" xfId="27779" xr:uid="{00000000-0005-0000-0000-0000836C0000}"/>
    <cellStyle name="Normal 2 3 2 7 3 7" xfId="27780" xr:uid="{00000000-0005-0000-0000-0000846C0000}"/>
    <cellStyle name="Normal 2 3 2 7 3 8" xfId="27781" xr:uid="{00000000-0005-0000-0000-0000856C0000}"/>
    <cellStyle name="Normal 2 3 2 7 3 9" xfId="27782" xr:uid="{00000000-0005-0000-0000-0000866C0000}"/>
    <cellStyle name="Normal 2 3 2 7 4" xfId="27783" xr:uid="{00000000-0005-0000-0000-0000876C0000}"/>
    <cellStyle name="Normal 2 3 2 7 4 10" xfId="27784" xr:uid="{00000000-0005-0000-0000-0000886C0000}"/>
    <cellStyle name="Normal 2 3 2 7 4 2" xfId="27785" xr:uid="{00000000-0005-0000-0000-0000896C0000}"/>
    <cellStyle name="Normal 2 3 2 7 4 3" xfId="27786" xr:uid="{00000000-0005-0000-0000-00008A6C0000}"/>
    <cellStyle name="Normal 2 3 2 7 4 4" xfId="27787" xr:uid="{00000000-0005-0000-0000-00008B6C0000}"/>
    <cellStyle name="Normal 2 3 2 7 4 5" xfId="27788" xr:uid="{00000000-0005-0000-0000-00008C6C0000}"/>
    <cellStyle name="Normal 2 3 2 7 4 6" xfId="27789" xr:uid="{00000000-0005-0000-0000-00008D6C0000}"/>
    <cellStyle name="Normal 2 3 2 7 4 7" xfId="27790" xr:uid="{00000000-0005-0000-0000-00008E6C0000}"/>
    <cellStyle name="Normal 2 3 2 7 4 8" xfId="27791" xr:uid="{00000000-0005-0000-0000-00008F6C0000}"/>
    <cellStyle name="Normal 2 3 2 7 4 9" xfId="27792" xr:uid="{00000000-0005-0000-0000-0000906C0000}"/>
    <cellStyle name="Normal 2 3 2 7 5" xfId="27793" xr:uid="{00000000-0005-0000-0000-0000916C0000}"/>
    <cellStyle name="Normal 2 3 2 7 5 10" xfId="27794" xr:uid="{00000000-0005-0000-0000-0000926C0000}"/>
    <cellStyle name="Normal 2 3 2 7 5 2" xfId="27795" xr:uid="{00000000-0005-0000-0000-0000936C0000}"/>
    <cellStyle name="Normal 2 3 2 7 5 3" xfId="27796" xr:uid="{00000000-0005-0000-0000-0000946C0000}"/>
    <cellStyle name="Normal 2 3 2 7 5 4" xfId="27797" xr:uid="{00000000-0005-0000-0000-0000956C0000}"/>
    <cellStyle name="Normal 2 3 2 7 5 5" xfId="27798" xr:uid="{00000000-0005-0000-0000-0000966C0000}"/>
    <cellStyle name="Normal 2 3 2 7 5 6" xfId="27799" xr:uid="{00000000-0005-0000-0000-0000976C0000}"/>
    <cellStyle name="Normal 2 3 2 7 5 7" xfId="27800" xr:uid="{00000000-0005-0000-0000-0000986C0000}"/>
    <cellStyle name="Normal 2 3 2 7 5 8" xfId="27801" xr:uid="{00000000-0005-0000-0000-0000996C0000}"/>
    <cellStyle name="Normal 2 3 2 7 5 9" xfId="27802" xr:uid="{00000000-0005-0000-0000-00009A6C0000}"/>
    <cellStyle name="Normal 2 3 2 7 6" xfId="27803" xr:uid="{00000000-0005-0000-0000-00009B6C0000}"/>
    <cellStyle name="Normal 2 3 2 7 7" xfId="27804" xr:uid="{00000000-0005-0000-0000-00009C6C0000}"/>
    <cellStyle name="Normal 2 3 2 7 8" xfId="27805" xr:uid="{00000000-0005-0000-0000-00009D6C0000}"/>
    <cellStyle name="Normal 2 3 2 7 9" xfId="27806" xr:uid="{00000000-0005-0000-0000-00009E6C0000}"/>
    <cellStyle name="Normal 2 3 2 8" xfId="27807" xr:uid="{00000000-0005-0000-0000-00009F6C0000}"/>
    <cellStyle name="Normal 2 3 2 8 10" xfId="27808" xr:uid="{00000000-0005-0000-0000-0000A06C0000}"/>
    <cellStyle name="Normal 2 3 2 8 11" xfId="27809" xr:uid="{00000000-0005-0000-0000-0000A16C0000}"/>
    <cellStyle name="Normal 2 3 2 8 12" xfId="27810" xr:uid="{00000000-0005-0000-0000-0000A26C0000}"/>
    <cellStyle name="Normal 2 3 2 8 13" xfId="27811" xr:uid="{00000000-0005-0000-0000-0000A36C0000}"/>
    <cellStyle name="Normal 2 3 2 8 14" xfId="27812" xr:uid="{00000000-0005-0000-0000-0000A46C0000}"/>
    <cellStyle name="Normal 2 3 2 8 2" xfId="27813" xr:uid="{00000000-0005-0000-0000-0000A56C0000}"/>
    <cellStyle name="Normal 2 3 2 8 2 10" xfId="27814" xr:uid="{00000000-0005-0000-0000-0000A66C0000}"/>
    <cellStyle name="Normal 2 3 2 8 2 2" xfId="27815" xr:uid="{00000000-0005-0000-0000-0000A76C0000}"/>
    <cellStyle name="Normal 2 3 2 8 2 3" xfId="27816" xr:uid="{00000000-0005-0000-0000-0000A86C0000}"/>
    <cellStyle name="Normal 2 3 2 8 2 4" xfId="27817" xr:uid="{00000000-0005-0000-0000-0000A96C0000}"/>
    <cellStyle name="Normal 2 3 2 8 2 5" xfId="27818" xr:uid="{00000000-0005-0000-0000-0000AA6C0000}"/>
    <cellStyle name="Normal 2 3 2 8 2 6" xfId="27819" xr:uid="{00000000-0005-0000-0000-0000AB6C0000}"/>
    <cellStyle name="Normal 2 3 2 8 2 7" xfId="27820" xr:uid="{00000000-0005-0000-0000-0000AC6C0000}"/>
    <cellStyle name="Normal 2 3 2 8 2 8" xfId="27821" xr:uid="{00000000-0005-0000-0000-0000AD6C0000}"/>
    <cellStyle name="Normal 2 3 2 8 2 9" xfId="27822" xr:uid="{00000000-0005-0000-0000-0000AE6C0000}"/>
    <cellStyle name="Normal 2 3 2 8 3" xfId="27823" xr:uid="{00000000-0005-0000-0000-0000AF6C0000}"/>
    <cellStyle name="Normal 2 3 2 8 3 10" xfId="27824" xr:uid="{00000000-0005-0000-0000-0000B06C0000}"/>
    <cellStyle name="Normal 2 3 2 8 3 2" xfId="27825" xr:uid="{00000000-0005-0000-0000-0000B16C0000}"/>
    <cellStyle name="Normal 2 3 2 8 3 3" xfId="27826" xr:uid="{00000000-0005-0000-0000-0000B26C0000}"/>
    <cellStyle name="Normal 2 3 2 8 3 4" xfId="27827" xr:uid="{00000000-0005-0000-0000-0000B36C0000}"/>
    <cellStyle name="Normal 2 3 2 8 3 5" xfId="27828" xr:uid="{00000000-0005-0000-0000-0000B46C0000}"/>
    <cellStyle name="Normal 2 3 2 8 3 6" xfId="27829" xr:uid="{00000000-0005-0000-0000-0000B56C0000}"/>
    <cellStyle name="Normal 2 3 2 8 3 7" xfId="27830" xr:uid="{00000000-0005-0000-0000-0000B66C0000}"/>
    <cellStyle name="Normal 2 3 2 8 3 8" xfId="27831" xr:uid="{00000000-0005-0000-0000-0000B76C0000}"/>
    <cellStyle name="Normal 2 3 2 8 3 9" xfId="27832" xr:uid="{00000000-0005-0000-0000-0000B86C0000}"/>
    <cellStyle name="Normal 2 3 2 8 4" xfId="27833" xr:uid="{00000000-0005-0000-0000-0000B96C0000}"/>
    <cellStyle name="Normal 2 3 2 8 4 10" xfId="27834" xr:uid="{00000000-0005-0000-0000-0000BA6C0000}"/>
    <cellStyle name="Normal 2 3 2 8 4 2" xfId="27835" xr:uid="{00000000-0005-0000-0000-0000BB6C0000}"/>
    <cellStyle name="Normal 2 3 2 8 4 3" xfId="27836" xr:uid="{00000000-0005-0000-0000-0000BC6C0000}"/>
    <cellStyle name="Normal 2 3 2 8 4 4" xfId="27837" xr:uid="{00000000-0005-0000-0000-0000BD6C0000}"/>
    <cellStyle name="Normal 2 3 2 8 4 5" xfId="27838" xr:uid="{00000000-0005-0000-0000-0000BE6C0000}"/>
    <cellStyle name="Normal 2 3 2 8 4 6" xfId="27839" xr:uid="{00000000-0005-0000-0000-0000BF6C0000}"/>
    <cellStyle name="Normal 2 3 2 8 4 7" xfId="27840" xr:uid="{00000000-0005-0000-0000-0000C06C0000}"/>
    <cellStyle name="Normal 2 3 2 8 4 8" xfId="27841" xr:uid="{00000000-0005-0000-0000-0000C16C0000}"/>
    <cellStyle name="Normal 2 3 2 8 4 9" xfId="27842" xr:uid="{00000000-0005-0000-0000-0000C26C0000}"/>
    <cellStyle name="Normal 2 3 2 8 5" xfId="27843" xr:uid="{00000000-0005-0000-0000-0000C36C0000}"/>
    <cellStyle name="Normal 2 3 2 8 5 10" xfId="27844" xr:uid="{00000000-0005-0000-0000-0000C46C0000}"/>
    <cellStyle name="Normal 2 3 2 8 5 2" xfId="27845" xr:uid="{00000000-0005-0000-0000-0000C56C0000}"/>
    <cellStyle name="Normal 2 3 2 8 5 3" xfId="27846" xr:uid="{00000000-0005-0000-0000-0000C66C0000}"/>
    <cellStyle name="Normal 2 3 2 8 5 4" xfId="27847" xr:uid="{00000000-0005-0000-0000-0000C76C0000}"/>
    <cellStyle name="Normal 2 3 2 8 5 5" xfId="27848" xr:uid="{00000000-0005-0000-0000-0000C86C0000}"/>
    <cellStyle name="Normal 2 3 2 8 5 6" xfId="27849" xr:uid="{00000000-0005-0000-0000-0000C96C0000}"/>
    <cellStyle name="Normal 2 3 2 8 5 7" xfId="27850" xr:uid="{00000000-0005-0000-0000-0000CA6C0000}"/>
    <cellStyle name="Normal 2 3 2 8 5 8" xfId="27851" xr:uid="{00000000-0005-0000-0000-0000CB6C0000}"/>
    <cellStyle name="Normal 2 3 2 8 5 9" xfId="27852" xr:uid="{00000000-0005-0000-0000-0000CC6C0000}"/>
    <cellStyle name="Normal 2 3 2 8 6" xfId="27853" xr:uid="{00000000-0005-0000-0000-0000CD6C0000}"/>
    <cellStyle name="Normal 2 3 2 8 7" xfId="27854" xr:uid="{00000000-0005-0000-0000-0000CE6C0000}"/>
    <cellStyle name="Normal 2 3 2 8 8" xfId="27855" xr:uid="{00000000-0005-0000-0000-0000CF6C0000}"/>
    <cellStyle name="Normal 2 3 2 8 9" xfId="27856" xr:uid="{00000000-0005-0000-0000-0000D06C0000}"/>
    <cellStyle name="Normal 2 3 2 9" xfId="27857" xr:uid="{00000000-0005-0000-0000-0000D16C0000}"/>
    <cellStyle name="Normal 2 3 2 9 10" xfId="27858" xr:uid="{00000000-0005-0000-0000-0000D26C0000}"/>
    <cellStyle name="Normal 2 3 2 9 11" xfId="27859" xr:uid="{00000000-0005-0000-0000-0000D36C0000}"/>
    <cellStyle name="Normal 2 3 2 9 12" xfId="27860" xr:uid="{00000000-0005-0000-0000-0000D46C0000}"/>
    <cellStyle name="Normal 2 3 2 9 13" xfId="27861" xr:uid="{00000000-0005-0000-0000-0000D56C0000}"/>
    <cellStyle name="Normal 2 3 2 9 14" xfId="27862" xr:uid="{00000000-0005-0000-0000-0000D66C0000}"/>
    <cellStyle name="Normal 2 3 2 9 2" xfId="27863" xr:uid="{00000000-0005-0000-0000-0000D76C0000}"/>
    <cellStyle name="Normal 2 3 2 9 2 10" xfId="27864" xr:uid="{00000000-0005-0000-0000-0000D86C0000}"/>
    <cellStyle name="Normal 2 3 2 9 2 2" xfId="27865" xr:uid="{00000000-0005-0000-0000-0000D96C0000}"/>
    <cellStyle name="Normal 2 3 2 9 2 3" xfId="27866" xr:uid="{00000000-0005-0000-0000-0000DA6C0000}"/>
    <cellStyle name="Normal 2 3 2 9 2 4" xfId="27867" xr:uid="{00000000-0005-0000-0000-0000DB6C0000}"/>
    <cellStyle name="Normal 2 3 2 9 2 5" xfId="27868" xr:uid="{00000000-0005-0000-0000-0000DC6C0000}"/>
    <cellStyle name="Normal 2 3 2 9 2 6" xfId="27869" xr:uid="{00000000-0005-0000-0000-0000DD6C0000}"/>
    <cellStyle name="Normal 2 3 2 9 2 7" xfId="27870" xr:uid="{00000000-0005-0000-0000-0000DE6C0000}"/>
    <cellStyle name="Normal 2 3 2 9 2 8" xfId="27871" xr:uid="{00000000-0005-0000-0000-0000DF6C0000}"/>
    <cellStyle name="Normal 2 3 2 9 2 9" xfId="27872" xr:uid="{00000000-0005-0000-0000-0000E06C0000}"/>
    <cellStyle name="Normal 2 3 2 9 3" xfId="27873" xr:uid="{00000000-0005-0000-0000-0000E16C0000}"/>
    <cellStyle name="Normal 2 3 2 9 3 10" xfId="27874" xr:uid="{00000000-0005-0000-0000-0000E26C0000}"/>
    <cellStyle name="Normal 2 3 2 9 3 2" xfId="27875" xr:uid="{00000000-0005-0000-0000-0000E36C0000}"/>
    <cellStyle name="Normal 2 3 2 9 3 3" xfId="27876" xr:uid="{00000000-0005-0000-0000-0000E46C0000}"/>
    <cellStyle name="Normal 2 3 2 9 3 4" xfId="27877" xr:uid="{00000000-0005-0000-0000-0000E56C0000}"/>
    <cellStyle name="Normal 2 3 2 9 3 5" xfId="27878" xr:uid="{00000000-0005-0000-0000-0000E66C0000}"/>
    <cellStyle name="Normal 2 3 2 9 3 6" xfId="27879" xr:uid="{00000000-0005-0000-0000-0000E76C0000}"/>
    <cellStyle name="Normal 2 3 2 9 3 7" xfId="27880" xr:uid="{00000000-0005-0000-0000-0000E86C0000}"/>
    <cellStyle name="Normal 2 3 2 9 3 8" xfId="27881" xr:uid="{00000000-0005-0000-0000-0000E96C0000}"/>
    <cellStyle name="Normal 2 3 2 9 3 9" xfId="27882" xr:uid="{00000000-0005-0000-0000-0000EA6C0000}"/>
    <cellStyle name="Normal 2 3 2 9 4" xfId="27883" xr:uid="{00000000-0005-0000-0000-0000EB6C0000}"/>
    <cellStyle name="Normal 2 3 2 9 4 10" xfId="27884" xr:uid="{00000000-0005-0000-0000-0000EC6C0000}"/>
    <cellStyle name="Normal 2 3 2 9 4 2" xfId="27885" xr:uid="{00000000-0005-0000-0000-0000ED6C0000}"/>
    <cellStyle name="Normal 2 3 2 9 4 3" xfId="27886" xr:uid="{00000000-0005-0000-0000-0000EE6C0000}"/>
    <cellStyle name="Normal 2 3 2 9 4 4" xfId="27887" xr:uid="{00000000-0005-0000-0000-0000EF6C0000}"/>
    <cellStyle name="Normal 2 3 2 9 4 5" xfId="27888" xr:uid="{00000000-0005-0000-0000-0000F06C0000}"/>
    <cellStyle name="Normal 2 3 2 9 4 6" xfId="27889" xr:uid="{00000000-0005-0000-0000-0000F16C0000}"/>
    <cellStyle name="Normal 2 3 2 9 4 7" xfId="27890" xr:uid="{00000000-0005-0000-0000-0000F26C0000}"/>
    <cellStyle name="Normal 2 3 2 9 4 8" xfId="27891" xr:uid="{00000000-0005-0000-0000-0000F36C0000}"/>
    <cellStyle name="Normal 2 3 2 9 4 9" xfId="27892" xr:uid="{00000000-0005-0000-0000-0000F46C0000}"/>
    <cellStyle name="Normal 2 3 2 9 5" xfId="27893" xr:uid="{00000000-0005-0000-0000-0000F56C0000}"/>
    <cellStyle name="Normal 2 3 2 9 5 10" xfId="27894" xr:uid="{00000000-0005-0000-0000-0000F66C0000}"/>
    <cellStyle name="Normal 2 3 2 9 5 2" xfId="27895" xr:uid="{00000000-0005-0000-0000-0000F76C0000}"/>
    <cellStyle name="Normal 2 3 2 9 5 3" xfId="27896" xr:uid="{00000000-0005-0000-0000-0000F86C0000}"/>
    <cellStyle name="Normal 2 3 2 9 5 4" xfId="27897" xr:uid="{00000000-0005-0000-0000-0000F96C0000}"/>
    <cellStyle name="Normal 2 3 2 9 5 5" xfId="27898" xr:uid="{00000000-0005-0000-0000-0000FA6C0000}"/>
    <cellStyle name="Normal 2 3 2 9 5 6" xfId="27899" xr:uid="{00000000-0005-0000-0000-0000FB6C0000}"/>
    <cellStyle name="Normal 2 3 2 9 5 7" xfId="27900" xr:uid="{00000000-0005-0000-0000-0000FC6C0000}"/>
    <cellStyle name="Normal 2 3 2 9 5 8" xfId="27901" xr:uid="{00000000-0005-0000-0000-0000FD6C0000}"/>
    <cellStyle name="Normal 2 3 2 9 5 9" xfId="27902" xr:uid="{00000000-0005-0000-0000-0000FE6C0000}"/>
    <cellStyle name="Normal 2 3 2 9 6" xfId="27903" xr:uid="{00000000-0005-0000-0000-0000FF6C0000}"/>
    <cellStyle name="Normal 2 3 2 9 7" xfId="27904" xr:uid="{00000000-0005-0000-0000-0000006D0000}"/>
    <cellStyle name="Normal 2 3 2 9 8" xfId="27905" xr:uid="{00000000-0005-0000-0000-0000016D0000}"/>
    <cellStyle name="Normal 2 3 2 9 9" xfId="27906" xr:uid="{00000000-0005-0000-0000-0000026D0000}"/>
    <cellStyle name="Normal 2 3 20" xfId="27907" xr:uid="{00000000-0005-0000-0000-0000036D0000}"/>
    <cellStyle name="Normal 2 3 20 10" xfId="27908" xr:uid="{00000000-0005-0000-0000-0000046D0000}"/>
    <cellStyle name="Normal 2 3 20 11" xfId="27909" xr:uid="{00000000-0005-0000-0000-0000056D0000}"/>
    <cellStyle name="Normal 2 3 20 12" xfId="27910" xr:uid="{00000000-0005-0000-0000-0000066D0000}"/>
    <cellStyle name="Normal 2 3 20 13" xfId="27911" xr:uid="{00000000-0005-0000-0000-0000076D0000}"/>
    <cellStyle name="Normal 2 3 20 14" xfId="27912" xr:uid="{00000000-0005-0000-0000-0000086D0000}"/>
    <cellStyle name="Normal 2 3 20 2" xfId="27913" xr:uid="{00000000-0005-0000-0000-0000096D0000}"/>
    <cellStyle name="Normal 2 3 20 2 10" xfId="27914" xr:uid="{00000000-0005-0000-0000-00000A6D0000}"/>
    <cellStyle name="Normal 2 3 20 2 2" xfId="27915" xr:uid="{00000000-0005-0000-0000-00000B6D0000}"/>
    <cellStyle name="Normal 2 3 20 2 3" xfId="27916" xr:uid="{00000000-0005-0000-0000-00000C6D0000}"/>
    <cellStyle name="Normal 2 3 20 2 4" xfId="27917" xr:uid="{00000000-0005-0000-0000-00000D6D0000}"/>
    <cellStyle name="Normal 2 3 20 2 5" xfId="27918" xr:uid="{00000000-0005-0000-0000-00000E6D0000}"/>
    <cellStyle name="Normal 2 3 20 2 6" xfId="27919" xr:uid="{00000000-0005-0000-0000-00000F6D0000}"/>
    <cellStyle name="Normal 2 3 20 2 7" xfId="27920" xr:uid="{00000000-0005-0000-0000-0000106D0000}"/>
    <cellStyle name="Normal 2 3 20 2 8" xfId="27921" xr:uid="{00000000-0005-0000-0000-0000116D0000}"/>
    <cellStyle name="Normal 2 3 20 2 9" xfId="27922" xr:uid="{00000000-0005-0000-0000-0000126D0000}"/>
    <cellStyle name="Normal 2 3 20 3" xfId="27923" xr:uid="{00000000-0005-0000-0000-0000136D0000}"/>
    <cellStyle name="Normal 2 3 20 3 10" xfId="27924" xr:uid="{00000000-0005-0000-0000-0000146D0000}"/>
    <cellStyle name="Normal 2 3 20 3 2" xfId="27925" xr:uid="{00000000-0005-0000-0000-0000156D0000}"/>
    <cellStyle name="Normal 2 3 20 3 3" xfId="27926" xr:uid="{00000000-0005-0000-0000-0000166D0000}"/>
    <cellStyle name="Normal 2 3 20 3 4" xfId="27927" xr:uid="{00000000-0005-0000-0000-0000176D0000}"/>
    <cellStyle name="Normal 2 3 20 3 5" xfId="27928" xr:uid="{00000000-0005-0000-0000-0000186D0000}"/>
    <cellStyle name="Normal 2 3 20 3 6" xfId="27929" xr:uid="{00000000-0005-0000-0000-0000196D0000}"/>
    <cellStyle name="Normal 2 3 20 3 7" xfId="27930" xr:uid="{00000000-0005-0000-0000-00001A6D0000}"/>
    <cellStyle name="Normal 2 3 20 3 8" xfId="27931" xr:uid="{00000000-0005-0000-0000-00001B6D0000}"/>
    <cellStyle name="Normal 2 3 20 3 9" xfId="27932" xr:uid="{00000000-0005-0000-0000-00001C6D0000}"/>
    <cellStyle name="Normal 2 3 20 4" xfId="27933" xr:uid="{00000000-0005-0000-0000-00001D6D0000}"/>
    <cellStyle name="Normal 2 3 20 4 10" xfId="27934" xr:uid="{00000000-0005-0000-0000-00001E6D0000}"/>
    <cellStyle name="Normal 2 3 20 4 2" xfId="27935" xr:uid="{00000000-0005-0000-0000-00001F6D0000}"/>
    <cellStyle name="Normal 2 3 20 4 3" xfId="27936" xr:uid="{00000000-0005-0000-0000-0000206D0000}"/>
    <cellStyle name="Normal 2 3 20 4 4" xfId="27937" xr:uid="{00000000-0005-0000-0000-0000216D0000}"/>
    <cellStyle name="Normal 2 3 20 4 5" xfId="27938" xr:uid="{00000000-0005-0000-0000-0000226D0000}"/>
    <cellStyle name="Normal 2 3 20 4 6" xfId="27939" xr:uid="{00000000-0005-0000-0000-0000236D0000}"/>
    <cellStyle name="Normal 2 3 20 4 7" xfId="27940" xr:uid="{00000000-0005-0000-0000-0000246D0000}"/>
    <cellStyle name="Normal 2 3 20 4 8" xfId="27941" xr:uid="{00000000-0005-0000-0000-0000256D0000}"/>
    <cellStyle name="Normal 2 3 20 4 9" xfId="27942" xr:uid="{00000000-0005-0000-0000-0000266D0000}"/>
    <cellStyle name="Normal 2 3 20 5" xfId="27943" xr:uid="{00000000-0005-0000-0000-0000276D0000}"/>
    <cellStyle name="Normal 2 3 20 5 10" xfId="27944" xr:uid="{00000000-0005-0000-0000-0000286D0000}"/>
    <cellStyle name="Normal 2 3 20 5 2" xfId="27945" xr:uid="{00000000-0005-0000-0000-0000296D0000}"/>
    <cellStyle name="Normal 2 3 20 5 3" xfId="27946" xr:uid="{00000000-0005-0000-0000-00002A6D0000}"/>
    <cellStyle name="Normal 2 3 20 5 4" xfId="27947" xr:uid="{00000000-0005-0000-0000-00002B6D0000}"/>
    <cellStyle name="Normal 2 3 20 5 5" xfId="27948" xr:uid="{00000000-0005-0000-0000-00002C6D0000}"/>
    <cellStyle name="Normal 2 3 20 5 6" xfId="27949" xr:uid="{00000000-0005-0000-0000-00002D6D0000}"/>
    <cellStyle name="Normal 2 3 20 5 7" xfId="27950" xr:uid="{00000000-0005-0000-0000-00002E6D0000}"/>
    <cellStyle name="Normal 2 3 20 5 8" xfId="27951" xr:uid="{00000000-0005-0000-0000-00002F6D0000}"/>
    <cellStyle name="Normal 2 3 20 5 9" xfId="27952" xr:uid="{00000000-0005-0000-0000-0000306D0000}"/>
    <cellStyle name="Normal 2 3 20 6" xfId="27953" xr:uid="{00000000-0005-0000-0000-0000316D0000}"/>
    <cellStyle name="Normal 2 3 20 7" xfId="27954" xr:uid="{00000000-0005-0000-0000-0000326D0000}"/>
    <cellStyle name="Normal 2 3 20 8" xfId="27955" xr:uid="{00000000-0005-0000-0000-0000336D0000}"/>
    <cellStyle name="Normal 2 3 20 9" xfId="27956" xr:uid="{00000000-0005-0000-0000-0000346D0000}"/>
    <cellStyle name="Normal 2 3 21" xfId="27957" xr:uid="{00000000-0005-0000-0000-0000356D0000}"/>
    <cellStyle name="Normal 2 3 21 10" xfId="27958" xr:uid="{00000000-0005-0000-0000-0000366D0000}"/>
    <cellStyle name="Normal 2 3 21 11" xfId="27959" xr:uid="{00000000-0005-0000-0000-0000376D0000}"/>
    <cellStyle name="Normal 2 3 21 12" xfId="27960" xr:uid="{00000000-0005-0000-0000-0000386D0000}"/>
    <cellStyle name="Normal 2 3 21 13" xfId="27961" xr:uid="{00000000-0005-0000-0000-0000396D0000}"/>
    <cellStyle name="Normal 2 3 21 14" xfId="27962" xr:uid="{00000000-0005-0000-0000-00003A6D0000}"/>
    <cellStyle name="Normal 2 3 21 2" xfId="27963" xr:uid="{00000000-0005-0000-0000-00003B6D0000}"/>
    <cellStyle name="Normal 2 3 21 2 10" xfId="27964" xr:uid="{00000000-0005-0000-0000-00003C6D0000}"/>
    <cellStyle name="Normal 2 3 21 2 2" xfId="27965" xr:uid="{00000000-0005-0000-0000-00003D6D0000}"/>
    <cellStyle name="Normal 2 3 21 2 3" xfId="27966" xr:uid="{00000000-0005-0000-0000-00003E6D0000}"/>
    <cellStyle name="Normal 2 3 21 2 4" xfId="27967" xr:uid="{00000000-0005-0000-0000-00003F6D0000}"/>
    <cellStyle name="Normal 2 3 21 2 5" xfId="27968" xr:uid="{00000000-0005-0000-0000-0000406D0000}"/>
    <cellStyle name="Normal 2 3 21 2 6" xfId="27969" xr:uid="{00000000-0005-0000-0000-0000416D0000}"/>
    <cellStyle name="Normal 2 3 21 2 7" xfId="27970" xr:uid="{00000000-0005-0000-0000-0000426D0000}"/>
    <cellStyle name="Normal 2 3 21 2 8" xfId="27971" xr:uid="{00000000-0005-0000-0000-0000436D0000}"/>
    <cellStyle name="Normal 2 3 21 2 9" xfId="27972" xr:uid="{00000000-0005-0000-0000-0000446D0000}"/>
    <cellStyle name="Normal 2 3 21 3" xfId="27973" xr:uid="{00000000-0005-0000-0000-0000456D0000}"/>
    <cellStyle name="Normal 2 3 21 3 10" xfId="27974" xr:uid="{00000000-0005-0000-0000-0000466D0000}"/>
    <cellStyle name="Normal 2 3 21 3 2" xfId="27975" xr:uid="{00000000-0005-0000-0000-0000476D0000}"/>
    <cellStyle name="Normal 2 3 21 3 3" xfId="27976" xr:uid="{00000000-0005-0000-0000-0000486D0000}"/>
    <cellStyle name="Normal 2 3 21 3 4" xfId="27977" xr:uid="{00000000-0005-0000-0000-0000496D0000}"/>
    <cellStyle name="Normal 2 3 21 3 5" xfId="27978" xr:uid="{00000000-0005-0000-0000-00004A6D0000}"/>
    <cellStyle name="Normal 2 3 21 3 6" xfId="27979" xr:uid="{00000000-0005-0000-0000-00004B6D0000}"/>
    <cellStyle name="Normal 2 3 21 3 7" xfId="27980" xr:uid="{00000000-0005-0000-0000-00004C6D0000}"/>
    <cellStyle name="Normal 2 3 21 3 8" xfId="27981" xr:uid="{00000000-0005-0000-0000-00004D6D0000}"/>
    <cellStyle name="Normal 2 3 21 3 9" xfId="27982" xr:uid="{00000000-0005-0000-0000-00004E6D0000}"/>
    <cellStyle name="Normal 2 3 21 4" xfId="27983" xr:uid="{00000000-0005-0000-0000-00004F6D0000}"/>
    <cellStyle name="Normal 2 3 21 4 10" xfId="27984" xr:uid="{00000000-0005-0000-0000-0000506D0000}"/>
    <cellStyle name="Normal 2 3 21 4 2" xfId="27985" xr:uid="{00000000-0005-0000-0000-0000516D0000}"/>
    <cellStyle name="Normal 2 3 21 4 3" xfId="27986" xr:uid="{00000000-0005-0000-0000-0000526D0000}"/>
    <cellStyle name="Normal 2 3 21 4 4" xfId="27987" xr:uid="{00000000-0005-0000-0000-0000536D0000}"/>
    <cellStyle name="Normal 2 3 21 4 5" xfId="27988" xr:uid="{00000000-0005-0000-0000-0000546D0000}"/>
    <cellStyle name="Normal 2 3 21 4 6" xfId="27989" xr:uid="{00000000-0005-0000-0000-0000556D0000}"/>
    <cellStyle name="Normal 2 3 21 4 7" xfId="27990" xr:uid="{00000000-0005-0000-0000-0000566D0000}"/>
    <cellStyle name="Normal 2 3 21 4 8" xfId="27991" xr:uid="{00000000-0005-0000-0000-0000576D0000}"/>
    <cellStyle name="Normal 2 3 21 4 9" xfId="27992" xr:uid="{00000000-0005-0000-0000-0000586D0000}"/>
    <cellStyle name="Normal 2 3 21 5" xfId="27993" xr:uid="{00000000-0005-0000-0000-0000596D0000}"/>
    <cellStyle name="Normal 2 3 21 5 10" xfId="27994" xr:uid="{00000000-0005-0000-0000-00005A6D0000}"/>
    <cellStyle name="Normal 2 3 21 5 2" xfId="27995" xr:uid="{00000000-0005-0000-0000-00005B6D0000}"/>
    <cellStyle name="Normal 2 3 21 5 3" xfId="27996" xr:uid="{00000000-0005-0000-0000-00005C6D0000}"/>
    <cellStyle name="Normal 2 3 21 5 4" xfId="27997" xr:uid="{00000000-0005-0000-0000-00005D6D0000}"/>
    <cellStyle name="Normal 2 3 21 5 5" xfId="27998" xr:uid="{00000000-0005-0000-0000-00005E6D0000}"/>
    <cellStyle name="Normal 2 3 21 5 6" xfId="27999" xr:uid="{00000000-0005-0000-0000-00005F6D0000}"/>
    <cellStyle name="Normal 2 3 21 5 7" xfId="28000" xr:uid="{00000000-0005-0000-0000-0000606D0000}"/>
    <cellStyle name="Normal 2 3 21 5 8" xfId="28001" xr:uid="{00000000-0005-0000-0000-0000616D0000}"/>
    <cellStyle name="Normal 2 3 21 5 9" xfId="28002" xr:uid="{00000000-0005-0000-0000-0000626D0000}"/>
    <cellStyle name="Normal 2 3 21 6" xfId="28003" xr:uid="{00000000-0005-0000-0000-0000636D0000}"/>
    <cellStyle name="Normal 2 3 21 7" xfId="28004" xr:uid="{00000000-0005-0000-0000-0000646D0000}"/>
    <cellStyle name="Normal 2 3 21 8" xfId="28005" xr:uid="{00000000-0005-0000-0000-0000656D0000}"/>
    <cellStyle name="Normal 2 3 21 9" xfId="28006" xr:uid="{00000000-0005-0000-0000-0000666D0000}"/>
    <cellStyle name="Normal 2 3 22" xfId="28007" xr:uid="{00000000-0005-0000-0000-0000676D0000}"/>
    <cellStyle name="Normal 2 3 22 10" xfId="28008" xr:uid="{00000000-0005-0000-0000-0000686D0000}"/>
    <cellStyle name="Normal 2 3 22 11" xfId="28009" xr:uid="{00000000-0005-0000-0000-0000696D0000}"/>
    <cellStyle name="Normal 2 3 22 12" xfId="28010" xr:uid="{00000000-0005-0000-0000-00006A6D0000}"/>
    <cellStyle name="Normal 2 3 22 13" xfId="28011" xr:uid="{00000000-0005-0000-0000-00006B6D0000}"/>
    <cellStyle name="Normal 2 3 22 14" xfId="28012" xr:uid="{00000000-0005-0000-0000-00006C6D0000}"/>
    <cellStyle name="Normal 2 3 22 2" xfId="28013" xr:uid="{00000000-0005-0000-0000-00006D6D0000}"/>
    <cellStyle name="Normal 2 3 22 2 10" xfId="28014" xr:uid="{00000000-0005-0000-0000-00006E6D0000}"/>
    <cellStyle name="Normal 2 3 22 2 2" xfId="28015" xr:uid="{00000000-0005-0000-0000-00006F6D0000}"/>
    <cellStyle name="Normal 2 3 22 2 3" xfId="28016" xr:uid="{00000000-0005-0000-0000-0000706D0000}"/>
    <cellStyle name="Normal 2 3 22 2 4" xfId="28017" xr:uid="{00000000-0005-0000-0000-0000716D0000}"/>
    <cellStyle name="Normal 2 3 22 2 5" xfId="28018" xr:uid="{00000000-0005-0000-0000-0000726D0000}"/>
    <cellStyle name="Normal 2 3 22 2 6" xfId="28019" xr:uid="{00000000-0005-0000-0000-0000736D0000}"/>
    <cellStyle name="Normal 2 3 22 2 7" xfId="28020" xr:uid="{00000000-0005-0000-0000-0000746D0000}"/>
    <cellStyle name="Normal 2 3 22 2 8" xfId="28021" xr:uid="{00000000-0005-0000-0000-0000756D0000}"/>
    <cellStyle name="Normal 2 3 22 2 9" xfId="28022" xr:uid="{00000000-0005-0000-0000-0000766D0000}"/>
    <cellStyle name="Normal 2 3 22 3" xfId="28023" xr:uid="{00000000-0005-0000-0000-0000776D0000}"/>
    <cellStyle name="Normal 2 3 22 3 10" xfId="28024" xr:uid="{00000000-0005-0000-0000-0000786D0000}"/>
    <cellStyle name="Normal 2 3 22 3 2" xfId="28025" xr:uid="{00000000-0005-0000-0000-0000796D0000}"/>
    <cellStyle name="Normal 2 3 22 3 3" xfId="28026" xr:uid="{00000000-0005-0000-0000-00007A6D0000}"/>
    <cellStyle name="Normal 2 3 22 3 4" xfId="28027" xr:uid="{00000000-0005-0000-0000-00007B6D0000}"/>
    <cellStyle name="Normal 2 3 22 3 5" xfId="28028" xr:uid="{00000000-0005-0000-0000-00007C6D0000}"/>
    <cellStyle name="Normal 2 3 22 3 6" xfId="28029" xr:uid="{00000000-0005-0000-0000-00007D6D0000}"/>
    <cellStyle name="Normal 2 3 22 3 7" xfId="28030" xr:uid="{00000000-0005-0000-0000-00007E6D0000}"/>
    <cellStyle name="Normal 2 3 22 3 8" xfId="28031" xr:uid="{00000000-0005-0000-0000-00007F6D0000}"/>
    <cellStyle name="Normal 2 3 22 3 9" xfId="28032" xr:uid="{00000000-0005-0000-0000-0000806D0000}"/>
    <cellStyle name="Normal 2 3 22 4" xfId="28033" xr:uid="{00000000-0005-0000-0000-0000816D0000}"/>
    <cellStyle name="Normal 2 3 22 4 10" xfId="28034" xr:uid="{00000000-0005-0000-0000-0000826D0000}"/>
    <cellStyle name="Normal 2 3 22 4 2" xfId="28035" xr:uid="{00000000-0005-0000-0000-0000836D0000}"/>
    <cellStyle name="Normal 2 3 22 4 3" xfId="28036" xr:uid="{00000000-0005-0000-0000-0000846D0000}"/>
    <cellStyle name="Normal 2 3 22 4 4" xfId="28037" xr:uid="{00000000-0005-0000-0000-0000856D0000}"/>
    <cellStyle name="Normal 2 3 22 4 5" xfId="28038" xr:uid="{00000000-0005-0000-0000-0000866D0000}"/>
    <cellStyle name="Normal 2 3 22 4 6" xfId="28039" xr:uid="{00000000-0005-0000-0000-0000876D0000}"/>
    <cellStyle name="Normal 2 3 22 4 7" xfId="28040" xr:uid="{00000000-0005-0000-0000-0000886D0000}"/>
    <cellStyle name="Normal 2 3 22 4 8" xfId="28041" xr:uid="{00000000-0005-0000-0000-0000896D0000}"/>
    <cellStyle name="Normal 2 3 22 4 9" xfId="28042" xr:uid="{00000000-0005-0000-0000-00008A6D0000}"/>
    <cellStyle name="Normal 2 3 22 5" xfId="28043" xr:uid="{00000000-0005-0000-0000-00008B6D0000}"/>
    <cellStyle name="Normal 2 3 22 5 10" xfId="28044" xr:uid="{00000000-0005-0000-0000-00008C6D0000}"/>
    <cellStyle name="Normal 2 3 22 5 2" xfId="28045" xr:uid="{00000000-0005-0000-0000-00008D6D0000}"/>
    <cellStyle name="Normal 2 3 22 5 3" xfId="28046" xr:uid="{00000000-0005-0000-0000-00008E6D0000}"/>
    <cellStyle name="Normal 2 3 22 5 4" xfId="28047" xr:uid="{00000000-0005-0000-0000-00008F6D0000}"/>
    <cellStyle name="Normal 2 3 22 5 5" xfId="28048" xr:uid="{00000000-0005-0000-0000-0000906D0000}"/>
    <cellStyle name="Normal 2 3 22 5 6" xfId="28049" xr:uid="{00000000-0005-0000-0000-0000916D0000}"/>
    <cellStyle name="Normal 2 3 22 5 7" xfId="28050" xr:uid="{00000000-0005-0000-0000-0000926D0000}"/>
    <cellStyle name="Normal 2 3 22 5 8" xfId="28051" xr:uid="{00000000-0005-0000-0000-0000936D0000}"/>
    <cellStyle name="Normal 2 3 22 5 9" xfId="28052" xr:uid="{00000000-0005-0000-0000-0000946D0000}"/>
    <cellStyle name="Normal 2 3 22 6" xfId="28053" xr:uid="{00000000-0005-0000-0000-0000956D0000}"/>
    <cellStyle name="Normal 2 3 22 7" xfId="28054" xr:uid="{00000000-0005-0000-0000-0000966D0000}"/>
    <cellStyle name="Normal 2 3 22 8" xfId="28055" xr:uid="{00000000-0005-0000-0000-0000976D0000}"/>
    <cellStyle name="Normal 2 3 22 9" xfId="28056" xr:uid="{00000000-0005-0000-0000-0000986D0000}"/>
    <cellStyle name="Normal 2 3 23" xfId="28057" xr:uid="{00000000-0005-0000-0000-0000996D0000}"/>
    <cellStyle name="Normal 2 3 23 10" xfId="28058" xr:uid="{00000000-0005-0000-0000-00009A6D0000}"/>
    <cellStyle name="Normal 2 3 23 11" xfId="28059" xr:uid="{00000000-0005-0000-0000-00009B6D0000}"/>
    <cellStyle name="Normal 2 3 23 12" xfId="28060" xr:uid="{00000000-0005-0000-0000-00009C6D0000}"/>
    <cellStyle name="Normal 2 3 23 13" xfId="28061" xr:uid="{00000000-0005-0000-0000-00009D6D0000}"/>
    <cellStyle name="Normal 2 3 23 14" xfId="28062" xr:uid="{00000000-0005-0000-0000-00009E6D0000}"/>
    <cellStyle name="Normal 2 3 23 2" xfId="28063" xr:uid="{00000000-0005-0000-0000-00009F6D0000}"/>
    <cellStyle name="Normal 2 3 23 2 10" xfId="28064" xr:uid="{00000000-0005-0000-0000-0000A06D0000}"/>
    <cellStyle name="Normal 2 3 23 2 2" xfId="28065" xr:uid="{00000000-0005-0000-0000-0000A16D0000}"/>
    <cellStyle name="Normal 2 3 23 2 3" xfId="28066" xr:uid="{00000000-0005-0000-0000-0000A26D0000}"/>
    <cellStyle name="Normal 2 3 23 2 4" xfId="28067" xr:uid="{00000000-0005-0000-0000-0000A36D0000}"/>
    <cellStyle name="Normal 2 3 23 2 5" xfId="28068" xr:uid="{00000000-0005-0000-0000-0000A46D0000}"/>
    <cellStyle name="Normal 2 3 23 2 6" xfId="28069" xr:uid="{00000000-0005-0000-0000-0000A56D0000}"/>
    <cellStyle name="Normal 2 3 23 2 7" xfId="28070" xr:uid="{00000000-0005-0000-0000-0000A66D0000}"/>
    <cellStyle name="Normal 2 3 23 2 8" xfId="28071" xr:uid="{00000000-0005-0000-0000-0000A76D0000}"/>
    <cellStyle name="Normal 2 3 23 2 9" xfId="28072" xr:uid="{00000000-0005-0000-0000-0000A86D0000}"/>
    <cellStyle name="Normal 2 3 23 3" xfId="28073" xr:uid="{00000000-0005-0000-0000-0000A96D0000}"/>
    <cellStyle name="Normal 2 3 23 3 10" xfId="28074" xr:uid="{00000000-0005-0000-0000-0000AA6D0000}"/>
    <cellStyle name="Normal 2 3 23 3 2" xfId="28075" xr:uid="{00000000-0005-0000-0000-0000AB6D0000}"/>
    <cellStyle name="Normal 2 3 23 3 3" xfId="28076" xr:uid="{00000000-0005-0000-0000-0000AC6D0000}"/>
    <cellStyle name="Normal 2 3 23 3 4" xfId="28077" xr:uid="{00000000-0005-0000-0000-0000AD6D0000}"/>
    <cellStyle name="Normal 2 3 23 3 5" xfId="28078" xr:uid="{00000000-0005-0000-0000-0000AE6D0000}"/>
    <cellStyle name="Normal 2 3 23 3 6" xfId="28079" xr:uid="{00000000-0005-0000-0000-0000AF6D0000}"/>
    <cellStyle name="Normal 2 3 23 3 7" xfId="28080" xr:uid="{00000000-0005-0000-0000-0000B06D0000}"/>
    <cellStyle name="Normal 2 3 23 3 8" xfId="28081" xr:uid="{00000000-0005-0000-0000-0000B16D0000}"/>
    <cellStyle name="Normal 2 3 23 3 9" xfId="28082" xr:uid="{00000000-0005-0000-0000-0000B26D0000}"/>
    <cellStyle name="Normal 2 3 23 4" xfId="28083" xr:uid="{00000000-0005-0000-0000-0000B36D0000}"/>
    <cellStyle name="Normal 2 3 23 4 10" xfId="28084" xr:uid="{00000000-0005-0000-0000-0000B46D0000}"/>
    <cellStyle name="Normal 2 3 23 4 2" xfId="28085" xr:uid="{00000000-0005-0000-0000-0000B56D0000}"/>
    <cellStyle name="Normal 2 3 23 4 3" xfId="28086" xr:uid="{00000000-0005-0000-0000-0000B66D0000}"/>
    <cellStyle name="Normal 2 3 23 4 4" xfId="28087" xr:uid="{00000000-0005-0000-0000-0000B76D0000}"/>
    <cellStyle name="Normal 2 3 23 4 5" xfId="28088" xr:uid="{00000000-0005-0000-0000-0000B86D0000}"/>
    <cellStyle name="Normal 2 3 23 4 6" xfId="28089" xr:uid="{00000000-0005-0000-0000-0000B96D0000}"/>
    <cellStyle name="Normal 2 3 23 4 7" xfId="28090" xr:uid="{00000000-0005-0000-0000-0000BA6D0000}"/>
    <cellStyle name="Normal 2 3 23 4 8" xfId="28091" xr:uid="{00000000-0005-0000-0000-0000BB6D0000}"/>
    <cellStyle name="Normal 2 3 23 4 9" xfId="28092" xr:uid="{00000000-0005-0000-0000-0000BC6D0000}"/>
    <cellStyle name="Normal 2 3 23 5" xfId="28093" xr:uid="{00000000-0005-0000-0000-0000BD6D0000}"/>
    <cellStyle name="Normal 2 3 23 5 10" xfId="28094" xr:uid="{00000000-0005-0000-0000-0000BE6D0000}"/>
    <cellStyle name="Normal 2 3 23 5 2" xfId="28095" xr:uid="{00000000-0005-0000-0000-0000BF6D0000}"/>
    <cellStyle name="Normal 2 3 23 5 3" xfId="28096" xr:uid="{00000000-0005-0000-0000-0000C06D0000}"/>
    <cellStyle name="Normal 2 3 23 5 4" xfId="28097" xr:uid="{00000000-0005-0000-0000-0000C16D0000}"/>
    <cellStyle name="Normal 2 3 23 5 5" xfId="28098" xr:uid="{00000000-0005-0000-0000-0000C26D0000}"/>
    <cellStyle name="Normal 2 3 23 5 6" xfId="28099" xr:uid="{00000000-0005-0000-0000-0000C36D0000}"/>
    <cellStyle name="Normal 2 3 23 5 7" xfId="28100" xr:uid="{00000000-0005-0000-0000-0000C46D0000}"/>
    <cellStyle name="Normal 2 3 23 5 8" xfId="28101" xr:uid="{00000000-0005-0000-0000-0000C56D0000}"/>
    <cellStyle name="Normal 2 3 23 5 9" xfId="28102" xr:uid="{00000000-0005-0000-0000-0000C66D0000}"/>
    <cellStyle name="Normal 2 3 23 6" xfId="28103" xr:uid="{00000000-0005-0000-0000-0000C76D0000}"/>
    <cellStyle name="Normal 2 3 23 7" xfId="28104" xr:uid="{00000000-0005-0000-0000-0000C86D0000}"/>
    <cellStyle name="Normal 2 3 23 8" xfId="28105" xr:uid="{00000000-0005-0000-0000-0000C96D0000}"/>
    <cellStyle name="Normal 2 3 23 9" xfId="28106" xr:uid="{00000000-0005-0000-0000-0000CA6D0000}"/>
    <cellStyle name="Normal 2 3 24" xfId="28107" xr:uid="{00000000-0005-0000-0000-0000CB6D0000}"/>
    <cellStyle name="Normal 2 3 24 10" xfId="28108" xr:uid="{00000000-0005-0000-0000-0000CC6D0000}"/>
    <cellStyle name="Normal 2 3 24 11" xfId="28109" xr:uid="{00000000-0005-0000-0000-0000CD6D0000}"/>
    <cellStyle name="Normal 2 3 24 12" xfId="28110" xr:uid="{00000000-0005-0000-0000-0000CE6D0000}"/>
    <cellStyle name="Normal 2 3 24 13" xfId="28111" xr:uid="{00000000-0005-0000-0000-0000CF6D0000}"/>
    <cellStyle name="Normal 2 3 24 14" xfId="28112" xr:uid="{00000000-0005-0000-0000-0000D06D0000}"/>
    <cellStyle name="Normal 2 3 24 2" xfId="28113" xr:uid="{00000000-0005-0000-0000-0000D16D0000}"/>
    <cellStyle name="Normal 2 3 24 2 10" xfId="28114" xr:uid="{00000000-0005-0000-0000-0000D26D0000}"/>
    <cellStyle name="Normal 2 3 24 2 2" xfId="28115" xr:uid="{00000000-0005-0000-0000-0000D36D0000}"/>
    <cellStyle name="Normal 2 3 24 2 3" xfId="28116" xr:uid="{00000000-0005-0000-0000-0000D46D0000}"/>
    <cellStyle name="Normal 2 3 24 2 4" xfId="28117" xr:uid="{00000000-0005-0000-0000-0000D56D0000}"/>
    <cellStyle name="Normal 2 3 24 2 5" xfId="28118" xr:uid="{00000000-0005-0000-0000-0000D66D0000}"/>
    <cellStyle name="Normal 2 3 24 2 6" xfId="28119" xr:uid="{00000000-0005-0000-0000-0000D76D0000}"/>
    <cellStyle name="Normal 2 3 24 2 7" xfId="28120" xr:uid="{00000000-0005-0000-0000-0000D86D0000}"/>
    <cellStyle name="Normal 2 3 24 2 8" xfId="28121" xr:uid="{00000000-0005-0000-0000-0000D96D0000}"/>
    <cellStyle name="Normal 2 3 24 2 9" xfId="28122" xr:uid="{00000000-0005-0000-0000-0000DA6D0000}"/>
    <cellStyle name="Normal 2 3 24 3" xfId="28123" xr:uid="{00000000-0005-0000-0000-0000DB6D0000}"/>
    <cellStyle name="Normal 2 3 24 3 10" xfId="28124" xr:uid="{00000000-0005-0000-0000-0000DC6D0000}"/>
    <cellStyle name="Normal 2 3 24 3 2" xfId="28125" xr:uid="{00000000-0005-0000-0000-0000DD6D0000}"/>
    <cellStyle name="Normal 2 3 24 3 3" xfId="28126" xr:uid="{00000000-0005-0000-0000-0000DE6D0000}"/>
    <cellStyle name="Normal 2 3 24 3 4" xfId="28127" xr:uid="{00000000-0005-0000-0000-0000DF6D0000}"/>
    <cellStyle name="Normal 2 3 24 3 5" xfId="28128" xr:uid="{00000000-0005-0000-0000-0000E06D0000}"/>
    <cellStyle name="Normal 2 3 24 3 6" xfId="28129" xr:uid="{00000000-0005-0000-0000-0000E16D0000}"/>
    <cellStyle name="Normal 2 3 24 3 7" xfId="28130" xr:uid="{00000000-0005-0000-0000-0000E26D0000}"/>
    <cellStyle name="Normal 2 3 24 3 8" xfId="28131" xr:uid="{00000000-0005-0000-0000-0000E36D0000}"/>
    <cellStyle name="Normal 2 3 24 3 9" xfId="28132" xr:uid="{00000000-0005-0000-0000-0000E46D0000}"/>
    <cellStyle name="Normal 2 3 24 4" xfId="28133" xr:uid="{00000000-0005-0000-0000-0000E56D0000}"/>
    <cellStyle name="Normal 2 3 24 4 10" xfId="28134" xr:uid="{00000000-0005-0000-0000-0000E66D0000}"/>
    <cellStyle name="Normal 2 3 24 4 2" xfId="28135" xr:uid="{00000000-0005-0000-0000-0000E76D0000}"/>
    <cellStyle name="Normal 2 3 24 4 3" xfId="28136" xr:uid="{00000000-0005-0000-0000-0000E86D0000}"/>
    <cellStyle name="Normal 2 3 24 4 4" xfId="28137" xr:uid="{00000000-0005-0000-0000-0000E96D0000}"/>
    <cellStyle name="Normal 2 3 24 4 5" xfId="28138" xr:uid="{00000000-0005-0000-0000-0000EA6D0000}"/>
    <cellStyle name="Normal 2 3 24 4 6" xfId="28139" xr:uid="{00000000-0005-0000-0000-0000EB6D0000}"/>
    <cellStyle name="Normal 2 3 24 4 7" xfId="28140" xr:uid="{00000000-0005-0000-0000-0000EC6D0000}"/>
    <cellStyle name="Normal 2 3 24 4 8" xfId="28141" xr:uid="{00000000-0005-0000-0000-0000ED6D0000}"/>
    <cellStyle name="Normal 2 3 24 4 9" xfId="28142" xr:uid="{00000000-0005-0000-0000-0000EE6D0000}"/>
    <cellStyle name="Normal 2 3 24 5" xfId="28143" xr:uid="{00000000-0005-0000-0000-0000EF6D0000}"/>
    <cellStyle name="Normal 2 3 24 5 10" xfId="28144" xr:uid="{00000000-0005-0000-0000-0000F06D0000}"/>
    <cellStyle name="Normal 2 3 24 5 2" xfId="28145" xr:uid="{00000000-0005-0000-0000-0000F16D0000}"/>
    <cellStyle name="Normal 2 3 24 5 3" xfId="28146" xr:uid="{00000000-0005-0000-0000-0000F26D0000}"/>
    <cellStyle name="Normal 2 3 24 5 4" xfId="28147" xr:uid="{00000000-0005-0000-0000-0000F36D0000}"/>
    <cellStyle name="Normal 2 3 24 5 5" xfId="28148" xr:uid="{00000000-0005-0000-0000-0000F46D0000}"/>
    <cellStyle name="Normal 2 3 24 5 6" xfId="28149" xr:uid="{00000000-0005-0000-0000-0000F56D0000}"/>
    <cellStyle name="Normal 2 3 24 5 7" xfId="28150" xr:uid="{00000000-0005-0000-0000-0000F66D0000}"/>
    <cellStyle name="Normal 2 3 24 5 8" xfId="28151" xr:uid="{00000000-0005-0000-0000-0000F76D0000}"/>
    <cellStyle name="Normal 2 3 24 5 9" xfId="28152" xr:uid="{00000000-0005-0000-0000-0000F86D0000}"/>
    <cellStyle name="Normal 2 3 24 6" xfId="28153" xr:uid="{00000000-0005-0000-0000-0000F96D0000}"/>
    <cellStyle name="Normal 2 3 24 7" xfId="28154" xr:uid="{00000000-0005-0000-0000-0000FA6D0000}"/>
    <cellStyle name="Normal 2 3 24 8" xfId="28155" xr:uid="{00000000-0005-0000-0000-0000FB6D0000}"/>
    <cellStyle name="Normal 2 3 24 9" xfId="28156" xr:uid="{00000000-0005-0000-0000-0000FC6D0000}"/>
    <cellStyle name="Normal 2 3 25" xfId="28157" xr:uid="{00000000-0005-0000-0000-0000FD6D0000}"/>
    <cellStyle name="Normal 2 3 25 10" xfId="28158" xr:uid="{00000000-0005-0000-0000-0000FE6D0000}"/>
    <cellStyle name="Normal 2 3 25 11" xfId="28159" xr:uid="{00000000-0005-0000-0000-0000FF6D0000}"/>
    <cellStyle name="Normal 2 3 25 12" xfId="28160" xr:uid="{00000000-0005-0000-0000-0000006E0000}"/>
    <cellStyle name="Normal 2 3 25 13" xfId="28161" xr:uid="{00000000-0005-0000-0000-0000016E0000}"/>
    <cellStyle name="Normal 2 3 25 14" xfId="28162" xr:uid="{00000000-0005-0000-0000-0000026E0000}"/>
    <cellStyle name="Normal 2 3 25 2" xfId="28163" xr:uid="{00000000-0005-0000-0000-0000036E0000}"/>
    <cellStyle name="Normal 2 3 25 2 10" xfId="28164" xr:uid="{00000000-0005-0000-0000-0000046E0000}"/>
    <cellStyle name="Normal 2 3 25 2 2" xfId="28165" xr:uid="{00000000-0005-0000-0000-0000056E0000}"/>
    <cellStyle name="Normal 2 3 25 2 3" xfId="28166" xr:uid="{00000000-0005-0000-0000-0000066E0000}"/>
    <cellStyle name="Normal 2 3 25 2 4" xfId="28167" xr:uid="{00000000-0005-0000-0000-0000076E0000}"/>
    <cellStyle name="Normal 2 3 25 2 5" xfId="28168" xr:uid="{00000000-0005-0000-0000-0000086E0000}"/>
    <cellStyle name="Normal 2 3 25 2 6" xfId="28169" xr:uid="{00000000-0005-0000-0000-0000096E0000}"/>
    <cellStyle name="Normal 2 3 25 2 7" xfId="28170" xr:uid="{00000000-0005-0000-0000-00000A6E0000}"/>
    <cellStyle name="Normal 2 3 25 2 8" xfId="28171" xr:uid="{00000000-0005-0000-0000-00000B6E0000}"/>
    <cellStyle name="Normal 2 3 25 2 9" xfId="28172" xr:uid="{00000000-0005-0000-0000-00000C6E0000}"/>
    <cellStyle name="Normal 2 3 25 3" xfId="28173" xr:uid="{00000000-0005-0000-0000-00000D6E0000}"/>
    <cellStyle name="Normal 2 3 25 3 10" xfId="28174" xr:uid="{00000000-0005-0000-0000-00000E6E0000}"/>
    <cellStyle name="Normal 2 3 25 3 2" xfId="28175" xr:uid="{00000000-0005-0000-0000-00000F6E0000}"/>
    <cellStyle name="Normal 2 3 25 3 3" xfId="28176" xr:uid="{00000000-0005-0000-0000-0000106E0000}"/>
    <cellStyle name="Normal 2 3 25 3 4" xfId="28177" xr:uid="{00000000-0005-0000-0000-0000116E0000}"/>
    <cellStyle name="Normal 2 3 25 3 5" xfId="28178" xr:uid="{00000000-0005-0000-0000-0000126E0000}"/>
    <cellStyle name="Normal 2 3 25 3 6" xfId="28179" xr:uid="{00000000-0005-0000-0000-0000136E0000}"/>
    <cellStyle name="Normal 2 3 25 3 7" xfId="28180" xr:uid="{00000000-0005-0000-0000-0000146E0000}"/>
    <cellStyle name="Normal 2 3 25 3 8" xfId="28181" xr:uid="{00000000-0005-0000-0000-0000156E0000}"/>
    <cellStyle name="Normal 2 3 25 3 9" xfId="28182" xr:uid="{00000000-0005-0000-0000-0000166E0000}"/>
    <cellStyle name="Normal 2 3 25 4" xfId="28183" xr:uid="{00000000-0005-0000-0000-0000176E0000}"/>
    <cellStyle name="Normal 2 3 25 4 10" xfId="28184" xr:uid="{00000000-0005-0000-0000-0000186E0000}"/>
    <cellStyle name="Normal 2 3 25 4 2" xfId="28185" xr:uid="{00000000-0005-0000-0000-0000196E0000}"/>
    <cellStyle name="Normal 2 3 25 4 3" xfId="28186" xr:uid="{00000000-0005-0000-0000-00001A6E0000}"/>
    <cellStyle name="Normal 2 3 25 4 4" xfId="28187" xr:uid="{00000000-0005-0000-0000-00001B6E0000}"/>
    <cellStyle name="Normal 2 3 25 4 5" xfId="28188" xr:uid="{00000000-0005-0000-0000-00001C6E0000}"/>
    <cellStyle name="Normal 2 3 25 4 6" xfId="28189" xr:uid="{00000000-0005-0000-0000-00001D6E0000}"/>
    <cellStyle name="Normal 2 3 25 4 7" xfId="28190" xr:uid="{00000000-0005-0000-0000-00001E6E0000}"/>
    <cellStyle name="Normal 2 3 25 4 8" xfId="28191" xr:uid="{00000000-0005-0000-0000-00001F6E0000}"/>
    <cellStyle name="Normal 2 3 25 4 9" xfId="28192" xr:uid="{00000000-0005-0000-0000-0000206E0000}"/>
    <cellStyle name="Normal 2 3 25 5" xfId="28193" xr:uid="{00000000-0005-0000-0000-0000216E0000}"/>
    <cellStyle name="Normal 2 3 25 5 10" xfId="28194" xr:uid="{00000000-0005-0000-0000-0000226E0000}"/>
    <cellStyle name="Normal 2 3 25 5 2" xfId="28195" xr:uid="{00000000-0005-0000-0000-0000236E0000}"/>
    <cellStyle name="Normal 2 3 25 5 3" xfId="28196" xr:uid="{00000000-0005-0000-0000-0000246E0000}"/>
    <cellStyle name="Normal 2 3 25 5 4" xfId="28197" xr:uid="{00000000-0005-0000-0000-0000256E0000}"/>
    <cellStyle name="Normal 2 3 25 5 5" xfId="28198" xr:uid="{00000000-0005-0000-0000-0000266E0000}"/>
    <cellStyle name="Normal 2 3 25 5 6" xfId="28199" xr:uid="{00000000-0005-0000-0000-0000276E0000}"/>
    <cellStyle name="Normal 2 3 25 5 7" xfId="28200" xr:uid="{00000000-0005-0000-0000-0000286E0000}"/>
    <cellStyle name="Normal 2 3 25 5 8" xfId="28201" xr:uid="{00000000-0005-0000-0000-0000296E0000}"/>
    <cellStyle name="Normal 2 3 25 5 9" xfId="28202" xr:uid="{00000000-0005-0000-0000-00002A6E0000}"/>
    <cellStyle name="Normal 2 3 25 6" xfId="28203" xr:uid="{00000000-0005-0000-0000-00002B6E0000}"/>
    <cellStyle name="Normal 2 3 25 7" xfId="28204" xr:uid="{00000000-0005-0000-0000-00002C6E0000}"/>
    <cellStyle name="Normal 2 3 25 8" xfId="28205" xr:uid="{00000000-0005-0000-0000-00002D6E0000}"/>
    <cellStyle name="Normal 2 3 25 9" xfId="28206" xr:uid="{00000000-0005-0000-0000-00002E6E0000}"/>
    <cellStyle name="Normal 2 3 26" xfId="28207" xr:uid="{00000000-0005-0000-0000-00002F6E0000}"/>
    <cellStyle name="Normal 2 3 26 10" xfId="28208" xr:uid="{00000000-0005-0000-0000-0000306E0000}"/>
    <cellStyle name="Normal 2 3 26 11" xfId="28209" xr:uid="{00000000-0005-0000-0000-0000316E0000}"/>
    <cellStyle name="Normal 2 3 26 12" xfId="28210" xr:uid="{00000000-0005-0000-0000-0000326E0000}"/>
    <cellStyle name="Normal 2 3 26 13" xfId="28211" xr:uid="{00000000-0005-0000-0000-0000336E0000}"/>
    <cellStyle name="Normal 2 3 26 14" xfId="28212" xr:uid="{00000000-0005-0000-0000-0000346E0000}"/>
    <cellStyle name="Normal 2 3 26 2" xfId="28213" xr:uid="{00000000-0005-0000-0000-0000356E0000}"/>
    <cellStyle name="Normal 2 3 26 2 10" xfId="28214" xr:uid="{00000000-0005-0000-0000-0000366E0000}"/>
    <cellStyle name="Normal 2 3 26 2 2" xfId="28215" xr:uid="{00000000-0005-0000-0000-0000376E0000}"/>
    <cellStyle name="Normal 2 3 26 2 3" xfId="28216" xr:uid="{00000000-0005-0000-0000-0000386E0000}"/>
    <cellStyle name="Normal 2 3 26 2 4" xfId="28217" xr:uid="{00000000-0005-0000-0000-0000396E0000}"/>
    <cellStyle name="Normal 2 3 26 2 5" xfId="28218" xr:uid="{00000000-0005-0000-0000-00003A6E0000}"/>
    <cellStyle name="Normal 2 3 26 2 6" xfId="28219" xr:uid="{00000000-0005-0000-0000-00003B6E0000}"/>
    <cellStyle name="Normal 2 3 26 2 7" xfId="28220" xr:uid="{00000000-0005-0000-0000-00003C6E0000}"/>
    <cellStyle name="Normal 2 3 26 2 8" xfId="28221" xr:uid="{00000000-0005-0000-0000-00003D6E0000}"/>
    <cellStyle name="Normal 2 3 26 2 9" xfId="28222" xr:uid="{00000000-0005-0000-0000-00003E6E0000}"/>
    <cellStyle name="Normal 2 3 26 3" xfId="28223" xr:uid="{00000000-0005-0000-0000-00003F6E0000}"/>
    <cellStyle name="Normal 2 3 26 3 10" xfId="28224" xr:uid="{00000000-0005-0000-0000-0000406E0000}"/>
    <cellStyle name="Normal 2 3 26 3 2" xfId="28225" xr:uid="{00000000-0005-0000-0000-0000416E0000}"/>
    <cellStyle name="Normal 2 3 26 3 3" xfId="28226" xr:uid="{00000000-0005-0000-0000-0000426E0000}"/>
    <cellStyle name="Normal 2 3 26 3 4" xfId="28227" xr:uid="{00000000-0005-0000-0000-0000436E0000}"/>
    <cellStyle name="Normal 2 3 26 3 5" xfId="28228" xr:uid="{00000000-0005-0000-0000-0000446E0000}"/>
    <cellStyle name="Normal 2 3 26 3 6" xfId="28229" xr:uid="{00000000-0005-0000-0000-0000456E0000}"/>
    <cellStyle name="Normal 2 3 26 3 7" xfId="28230" xr:uid="{00000000-0005-0000-0000-0000466E0000}"/>
    <cellStyle name="Normal 2 3 26 3 8" xfId="28231" xr:uid="{00000000-0005-0000-0000-0000476E0000}"/>
    <cellStyle name="Normal 2 3 26 3 9" xfId="28232" xr:uid="{00000000-0005-0000-0000-0000486E0000}"/>
    <cellStyle name="Normal 2 3 26 4" xfId="28233" xr:uid="{00000000-0005-0000-0000-0000496E0000}"/>
    <cellStyle name="Normal 2 3 26 4 10" xfId="28234" xr:uid="{00000000-0005-0000-0000-00004A6E0000}"/>
    <cellStyle name="Normal 2 3 26 4 2" xfId="28235" xr:uid="{00000000-0005-0000-0000-00004B6E0000}"/>
    <cellStyle name="Normal 2 3 26 4 3" xfId="28236" xr:uid="{00000000-0005-0000-0000-00004C6E0000}"/>
    <cellStyle name="Normal 2 3 26 4 4" xfId="28237" xr:uid="{00000000-0005-0000-0000-00004D6E0000}"/>
    <cellStyle name="Normal 2 3 26 4 5" xfId="28238" xr:uid="{00000000-0005-0000-0000-00004E6E0000}"/>
    <cellStyle name="Normal 2 3 26 4 6" xfId="28239" xr:uid="{00000000-0005-0000-0000-00004F6E0000}"/>
    <cellStyle name="Normal 2 3 26 4 7" xfId="28240" xr:uid="{00000000-0005-0000-0000-0000506E0000}"/>
    <cellStyle name="Normal 2 3 26 4 8" xfId="28241" xr:uid="{00000000-0005-0000-0000-0000516E0000}"/>
    <cellStyle name="Normal 2 3 26 4 9" xfId="28242" xr:uid="{00000000-0005-0000-0000-0000526E0000}"/>
    <cellStyle name="Normal 2 3 26 5" xfId="28243" xr:uid="{00000000-0005-0000-0000-0000536E0000}"/>
    <cellStyle name="Normal 2 3 26 5 10" xfId="28244" xr:uid="{00000000-0005-0000-0000-0000546E0000}"/>
    <cellStyle name="Normal 2 3 26 5 2" xfId="28245" xr:uid="{00000000-0005-0000-0000-0000556E0000}"/>
    <cellStyle name="Normal 2 3 26 5 3" xfId="28246" xr:uid="{00000000-0005-0000-0000-0000566E0000}"/>
    <cellStyle name="Normal 2 3 26 5 4" xfId="28247" xr:uid="{00000000-0005-0000-0000-0000576E0000}"/>
    <cellStyle name="Normal 2 3 26 5 5" xfId="28248" xr:uid="{00000000-0005-0000-0000-0000586E0000}"/>
    <cellStyle name="Normal 2 3 26 5 6" xfId="28249" xr:uid="{00000000-0005-0000-0000-0000596E0000}"/>
    <cellStyle name="Normal 2 3 26 5 7" xfId="28250" xr:uid="{00000000-0005-0000-0000-00005A6E0000}"/>
    <cellStyle name="Normal 2 3 26 5 8" xfId="28251" xr:uid="{00000000-0005-0000-0000-00005B6E0000}"/>
    <cellStyle name="Normal 2 3 26 5 9" xfId="28252" xr:uid="{00000000-0005-0000-0000-00005C6E0000}"/>
    <cellStyle name="Normal 2 3 26 6" xfId="28253" xr:uid="{00000000-0005-0000-0000-00005D6E0000}"/>
    <cellStyle name="Normal 2 3 26 7" xfId="28254" xr:uid="{00000000-0005-0000-0000-00005E6E0000}"/>
    <cellStyle name="Normal 2 3 26 8" xfId="28255" xr:uid="{00000000-0005-0000-0000-00005F6E0000}"/>
    <cellStyle name="Normal 2 3 26 9" xfId="28256" xr:uid="{00000000-0005-0000-0000-0000606E0000}"/>
    <cellStyle name="Normal 2 3 27" xfId="28257" xr:uid="{00000000-0005-0000-0000-0000616E0000}"/>
    <cellStyle name="Normal 2 3 27 10" xfId="28258" xr:uid="{00000000-0005-0000-0000-0000626E0000}"/>
    <cellStyle name="Normal 2 3 27 11" xfId="28259" xr:uid="{00000000-0005-0000-0000-0000636E0000}"/>
    <cellStyle name="Normal 2 3 27 12" xfId="28260" xr:uid="{00000000-0005-0000-0000-0000646E0000}"/>
    <cellStyle name="Normal 2 3 27 13" xfId="28261" xr:uid="{00000000-0005-0000-0000-0000656E0000}"/>
    <cellStyle name="Normal 2 3 27 14" xfId="28262" xr:uid="{00000000-0005-0000-0000-0000666E0000}"/>
    <cellStyle name="Normal 2 3 27 2" xfId="28263" xr:uid="{00000000-0005-0000-0000-0000676E0000}"/>
    <cellStyle name="Normal 2 3 27 2 10" xfId="28264" xr:uid="{00000000-0005-0000-0000-0000686E0000}"/>
    <cellStyle name="Normal 2 3 27 2 2" xfId="28265" xr:uid="{00000000-0005-0000-0000-0000696E0000}"/>
    <cellStyle name="Normal 2 3 27 2 3" xfId="28266" xr:uid="{00000000-0005-0000-0000-00006A6E0000}"/>
    <cellStyle name="Normal 2 3 27 2 4" xfId="28267" xr:uid="{00000000-0005-0000-0000-00006B6E0000}"/>
    <cellStyle name="Normal 2 3 27 2 5" xfId="28268" xr:uid="{00000000-0005-0000-0000-00006C6E0000}"/>
    <cellStyle name="Normal 2 3 27 2 6" xfId="28269" xr:uid="{00000000-0005-0000-0000-00006D6E0000}"/>
    <cellStyle name="Normal 2 3 27 2 7" xfId="28270" xr:uid="{00000000-0005-0000-0000-00006E6E0000}"/>
    <cellStyle name="Normal 2 3 27 2 8" xfId="28271" xr:uid="{00000000-0005-0000-0000-00006F6E0000}"/>
    <cellStyle name="Normal 2 3 27 2 9" xfId="28272" xr:uid="{00000000-0005-0000-0000-0000706E0000}"/>
    <cellStyle name="Normal 2 3 27 3" xfId="28273" xr:uid="{00000000-0005-0000-0000-0000716E0000}"/>
    <cellStyle name="Normal 2 3 27 3 10" xfId="28274" xr:uid="{00000000-0005-0000-0000-0000726E0000}"/>
    <cellStyle name="Normal 2 3 27 3 2" xfId="28275" xr:uid="{00000000-0005-0000-0000-0000736E0000}"/>
    <cellStyle name="Normal 2 3 27 3 3" xfId="28276" xr:uid="{00000000-0005-0000-0000-0000746E0000}"/>
    <cellStyle name="Normal 2 3 27 3 4" xfId="28277" xr:uid="{00000000-0005-0000-0000-0000756E0000}"/>
    <cellStyle name="Normal 2 3 27 3 5" xfId="28278" xr:uid="{00000000-0005-0000-0000-0000766E0000}"/>
    <cellStyle name="Normal 2 3 27 3 6" xfId="28279" xr:uid="{00000000-0005-0000-0000-0000776E0000}"/>
    <cellStyle name="Normal 2 3 27 3 7" xfId="28280" xr:uid="{00000000-0005-0000-0000-0000786E0000}"/>
    <cellStyle name="Normal 2 3 27 3 8" xfId="28281" xr:uid="{00000000-0005-0000-0000-0000796E0000}"/>
    <cellStyle name="Normal 2 3 27 3 9" xfId="28282" xr:uid="{00000000-0005-0000-0000-00007A6E0000}"/>
    <cellStyle name="Normal 2 3 27 4" xfId="28283" xr:uid="{00000000-0005-0000-0000-00007B6E0000}"/>
    <cellStyle name="Normal 2 3 27 4 10" xfId="28284" xr:uid="{00000000-0005-0000-0000-00007C6E0000}"/>
    <cellStyle name="Normal 2 3 27 4 2" xfId="28285" xr:uid="{00000000-0005-0000-0000-00007D6E0000}"/>
    <cellStyle name="Normal 2 3 27 4 3" xfId="28286" xr:uid="{00000000-0005-0000-0000-00007E6E0000}"/>
    <cellStyle name="Normal 2 3 27 4 4" xfId="28287" xr:uid="{00000000-0005-0000-0000-00007F6E0000}"/>
    <cellStyle name="Normal 2 3 27 4 5" xfId="28288" xr:uid="{00000000-0005-0000-0000-0000806E0000}"/>
    <cellStyle name="Normal 2 3 27 4 6" xfId="28289" xr:uid="{00000000-0005-0000-0000-0000816E0000}"/>
    <cellStyle name="Normal 2 3 27 4 7" xfId="28290" xr:uid="{00000000-0005-0000-0000-0000826E0000}"/>
    <cellStyle name="Normal 2 3 27 4 8" xfId="28291" xr:uid="{00000000-0005-0000-0000-0000836E0000}"/>
    <cellStyle name="Normal 2 3 27 4 9" xfId="28292" xr:uid="{00000000-0005-0000-0000-0000846E0000}"/>
    <cellStyle name="Normal 2 3 27 5" xfId="28293" xr:uid="{00000000-0005-0000-0000-0000856E0000}"/>
    <cellStyle name="Normal 2 3 27 5 10" xfId="28294" xr:uid="{00000000-0005-0000-0000-0000866E0000}"/>
    <cellStyle name="Normal 2 3 27 5 2" xfId="28295" xr:uid="{00000000-0005-0000-0000-0000876E0000}"/>
    <cellStyle name="Normal 2 3 27 5 3" xfId="28296" xr:uid="{00000000-0005-0000-0000-0000886E0000}"/>
    <cellStyle name="Normal 2 3 27 5 4" xfId="28297" xr:uid="{00000000-0005-0000-0000-0000896E0000}"/>
    <cellStyle name="Normal 2 3 27 5 5" xfId="28298" xr:uid="{00000000-0005-0000-0000-00008A6E0000}"/>
    <cellStyle name="Normal 2 3 27 5 6" xfId="28299" xr:uid="{00000000-0005-0000-0000-00008B6E0000}"/>
    <cellStyle name="Normal 2 3 27 5 7" xfId="28300" xr:uid="{00000000-0005-0000-0000-00008C6E0000}"/>
    <cellStyle name="Normal 2 3 27 5 8" xfId="28301" xr:uid="{00000000-0005-0000-0000-00008D6E0000}"/>
    <cellStyle name="Normal 2 3 27 5 9" xfId="28302" xr:uid="{00000000-0005-0000-0000-00008E6E0000}"/>
    <cellStyle name="Normal 2 3 27 6" xfId="28303" xr:uid="{00000000-0005-0000-0000-00008F6E0000}"/>
    <cellStyle name="Normal 2 3 27 7" xfId="28304" xr:uid="{00000000-0005-0000-0000-0000906E0000}"/>
    <cellStyle name="Normal 2 3 27 8" xfId="28305" xr:uid="{00000000-0005-0000-0000-0000916E0000}"/>
    <cellStyle name="Normal 2 3 27 9" xfId="28306" xr:uid="{00000000-0005-0000-0000-0000926E0000}"/>
    <cellStyle name="Normal 2 3 28" xfId="28307" xr:uid="{00000000-0005-0000-0000-0000936E0000}"/>
    <cellStyle name="Normal 2 3 28 10" xfId="28308" xr:uid="{00000000-0005-0000-0000-0000946E0000}"/>
    <cellStyle name="Normal 2 3 28 11" xfId="28309" xr:uid="{00000000-0005-0000-0000-0000956E0000}"/>
    <cellStyle name="Normal 2 3 28 12" xfId="28310" xr:uid="{00000000-0005-0000-0000-0000966E0000}"/>
    <cellStyle name="Normal 2 3 28 13" xfId="28311" xr:uid="{00000000-0005-0000-0000-0000976E0000}"/>
    <cellStyle name="Normal 2 3 28 14" xfId="28312" xr:uid="{00000000-0005-0000-0000-0000986E0000}"/>
    <cellStyle name="Normal 2 3 28 2" xfId="28313" xr:uid="{00000000-0005-0000-0000-0000996E0000}"/>
    <cellStyle name="Normal 2 3 28 2 10" xfId="28314" xr:uid="{00000000-0005-0000-0000-00009A6E0000}"/>
    <cellStyle name="Normal 2 3 28 2 2" xfId="28315" xr:uid="{00000000-0005-0000-0000-00009B6E0000}"/>
    <cellStyle name="Normal 2 3 28 2 3" xfId="28316" xr:uid="{00000000-0005-0000-0000-00009C6E0000}"/>
    <cellStyle name="Normal 2 3 28 2 4" xfId="28317" xr:uid="{00000000-0005-0000-0000-00009D6E0000}"/>
    <cellStyle name="Normal 2 3 28 2 5" xfId="28318" xr:uid="{00000000-0005-0000-0000-00009E6E0000}"/>
    <cellStyle name="Normal 2 3 28 2 6" xfId="28319" xr:uid="{00000000-0005-0000-0000-00009F6E0000}"/>
    <cellStyle name="Normal 2 3 28 2 7" xfId="28320" xr:uid="{00000000-0005-0000-0000-0000A06E0000}"/>
    <cellStyle name="Normal 2 3 28 2 8" xfId="28321" xr:uid="{00000000-0005-0000-0000-0000A16E0000}"/>
    <cellStyle name="Normal 2 3 28 2 9" xfId="28322" xr:uid="{00000000-0005-0000-0000-0000A26E0000}"/>
    <cellStyle name="Normal 2 3 28 3" xfId="28323" xr:uid="{00000000-0005-0000-0000-0000A36E0000}"/>
    <cellStyle name="Normal 2 3 28 3 10" xfId="28324" xr:uid="{00000000-0005-0000-0000-0000A46E0000}"/>
    <cellStyle name="Normal 2 3 28 3 2" xfId="28325" xr:uid="{00000000-0005-0000-0000-0000A56E0000}"/>
    <cellStyle name="Normal 2 3 28 3 3" xfId="28326" xr:uid="{00000000-0005-0000-0000-0000A66E0000}"/>
    <cellStyle name="Normal 2 3 28 3 4" xfId="28327" xr:uid="{00000000-0005-0000-0000-0000A76E0000}"/>
    <cellStyle name="Normal 2 3 28 3 5" xfId="28328" xr:uid="{00000000-0005-0000-0000-0000A86E0000}"/>
    <cellStyle name="Normal 2 3 28 3 6" xfId="28329" xr:uid="{00000000-0005-0000-0000-0000A96E0000}"/>
    <cellStyle name="Normal 2 3 28 3 7" xfId="28330" xr:uid="{00000000-0005-0000-0000-0000AA6E0000}"/>
    <cellStyle name="Normal 2 3 28 3 8" xfId="28331" xr:uid="{00000000-0005-0000-0000-0000AB6E0000}"/>
    <cellStyle name="Normal 2 3 28 3 9" xfId="28332" xr:uid="{00000000-0005-0000-0000-0000AC6E0000}"/>
    <cellStyle name="Normal 2 3 28 4" xfId="28333" xr:uid="{00000000-0005-0000-0000-0000AD6E0000}"/>
    <cellStyle name="Normal 2 3 28 4 10" xfId="28334" xr:uid="{00000000-0005-0000-0000-0000AE6E0000}"/>
    <cellStyle name="Normal 2 3 28 4 2" xfId="28335" xr:uid="{00000000-0005-0000-0000-0000AF6E0000}"/>
    <cellStyle name="Normal 2 3 28 4 3" xfId="28336" xr:uid="{00000000-0005-0000-0000-0000B06E0000}"/>
    <cellStyle name="Normal 2 3 28 4 4" xfId="28337" xr:uid="{00000000-0005-0000-0000-0000B16E0000}"/>
    <cellStyle name="Normal 2 3 28 4 5" xfId="28338" xr:uid="{00000000-0005-0000-0000-0000B26E0000}"/>
    <cellStyle name="Normal 2 3 28 4 6" xfId="28339" xr:uid="{00000000-0005-0000-0000-0000B36E0000}"/>
    <cellStyle name="Normal 2 3 28 4 7" xfId="28340" xr:uid="{00000000-0005-0000-0000-0000B46E0000}"/>
    <cellStyle name="Normal 2 3 28 4 8" xfId="28341" xr:uid="{00000000-0005-0000-0000-0000B56E0000}"/>
    <cellStyle name="Normal 2 3 28 4 9" xfId="28342" xr:uid="{00000000-0005-0000-0000-0000B66E0000}"/>
    <cellStyle name="Normal 2 3 28 5" xfId="28343" xr:uid="{00000000-0005-0000-0000-0000B76E0000}"/>
    <cellStyle name="Normal 2 3 28 5 10" xfId="28344" xr:uid="{00000000-0005-0000-0000-0000B86E0000}"/>
    <cellStyle name="Normal 2 3 28 5 2" xfId="28345" xr:uid="{00000000-0005-0000-0000-0000B96E0000}"/>
    <cellStyle name="Normal 2 3 28 5 3" xfId="28346" xr:uid="{00000000-0005-0000-0000-0000BA6E0000}"/>
    <cellStyle name="Normal 2 3 28 5 4" xfId="28347" xr:uid="{00000000-0005-0000-0000-0000BB6E0000}"/>
    <cellStyle name="Normal 2 3 28 5 5" xfId="28348" xr:uid="{00000000-0005-0000-0000-0000BC6E0000}"/>
    <cellStyle name="Normal 2 3 28 5 6" xfId="28349" xr:uid="{00000000-0005-0000-0000-0000BD6E0000}"/>
    <cellStyle name="Normal 2 3 28 5 7" xfId="28350" xr:uid="{00000000-0005-0000-0000-0000BE6E0000}"/>
    <cellStyle name="Normal 2 3 28 5 8" xfId="28351" xr:uid="{00000000-0005-0000-0000-0000BF6E0000}"/>
    <cellStyle name="Normal 2 3 28 5 9" xfId="28352" xr:uid="{00000000-0005-0000-0000-0000C06E0000}"/>
    <cellStyle name="Normal 2 3 28 6" xfId="28353" xr:uid="{00000000-0005-0000-0000-0000C16E0000}"/>
    <cellStyle name="Normal 2 3 28 7" xfId="28354" xr:uid="{00000000-0005-0000-0000-0000C26E0000}"/>
    <cellStyle name="Normal 2 3 28 8" xfId="28355" xr:uid="{00000000-0005-0000-0000-0000C36E0000}"/>
    <cellStyle name="Normal 2 3 28 9" xfId="28356" xr:uid="{00000000-0005-0000-0000-0000C46E0000}"/>
    <cellStyle name="Normal 2 3 29" xfId="28357" xr:uid="{00000000-0005-0000-0000-0000C56E0000}"/>
    <cellStyle name="Normal 2 3 29 10" xfId="28358" xr:uid="{00000000-0005-0000-0000-0000C66E0000}"/>
    <cellStyle name="Normal 2 3 29 11" xfId="28359" xr:uid="{00000000-0005-0000-0000-0000C76E0000}"/>
    <cellStyle name="Normal 2 3 29 12" xfId="28360" xr:uid="{00000000-0005-0000-0000-0000C86E0000}"/>
    <cellStyle name="Normal 2 3 29 13" xfId="28361" xr:uid="{00000000-0005-0000-0000-0000C96E0000}"/>
    <cellStyle name="Normal 2 3 29 14" xfId="28362" xr:uid="{00000000-0005-0000-0000-0000CA6E0000}"/>
    <cellStyle name="Normal 2 3 29 2" xfId="28363" xr:uid="{00000000-0005-0000-0000-0000CB6E0000}"/>
    <cellStyle name="Normal 2 3 29 2 10" xfId="28364" xr:uid="{00000000-0005-0000-0000-0000CC6E0000}"/>
    <cellStyle name="Normal 2 3 29 2 2" xfId="28365" xr:uid="{00000000-0005-0000-0000-0000CD6E0000}"/>
    <cellStyle name="Normal 2 3 29 2 3" xfId="28366" xr:uid="{00000000-0005-0000-0000-0000CE6E0000}"/>
    <cellStyle name="Normal 2 3 29 2 4" xfId="28367" xr:uid="{00000000-0005-0000-0000-0000CF6E0000}"/>
    <cellStyle name="Normal 2 3 29 2 5" xfId="28368" xr:uid="{00000000-0005-0000-0000-0000D06E0000}"/>
    <cellStyle name="Normal 2 3 29 2 6" xfId="28369" xr:uid="{00000000-0005-0000-0000-0000D16E0000}"/>
    <cellStyle name="Normal 2 3 29 2 7" xfId="28370" xr:uid="{00000000-0005-0000-0000-0000D26E0000}"/>
    <cellStyle name="Normal 2 3 29 2 8" xfId="28371" xr:uid="{00000000-0005-0000-0000-0000D36E0000}"/>
    <cellStyle name="Normal 2 3 29 2 9" xfId="28372" xr:uid="{00000000-0005-0000-0000-0000D46E0000}"/>
    <cellStyle name="Normal 2 3 29 3" xfId="28373" xr:uid="{00000000-0005-0000-0000-0000D56E0000}"/>
    <cellStyle name="Normal 2 3 29 3 10" xfId="28374" xr:uid="{00000000-0005-0000-0000-0000D66E0000}"/>
    <cellStyle name="Normal 2 3 29 3 2" xfId="28375" xr:uid="{00000000-0005-0000-0000-0000D76E0000}"/>
    <cellStyle name="Normal 2 3 29 3 3" xfId="28376" xr:uid="{00000000-0005-0000-0000-0000D86E0000}"/>
    <cellStyle name="Normal 2 3 29 3 4" xfId="28377" xr:uid="{00000000-0005-0000-0000-0000D96E0000}"/>
    <cellStyle name="Normal 2 3 29 3 5" xfId="28378" xr:uid="{00000000-0005-0000-0000-0000DA6E0000}"/>
    <cellStyle name="Normal 2 3 29 3 6" xfId="28379" xr:uid="{00000000-0005-0000-0000-0000DB6E0000}"/>
    <cellStyle name="Normal 2 3 29 3 7" xfId="28380" xr:uid="{00000000-0005-0000-0000-0000DC6E0000}"/>
    <cellStyle name="Normal 2 3 29 3 8" xfId="28381" xr:uid="{00000000-0005-0000-0000-0000DD6E0000}"/>
    <cellStyle name="Normal 2 3 29 3 9" xfId="28382" xr:uid="{00000000-0005-0000-0000-0000DE6E0000}"/>
    <cellStyle name="Normal 2 3 29 4" xfId="28383" xr:uid="{00000000-0005-0000-0000-0000DF6E0000}"/>
    <cellStyle name="Normal 2 3 29 4 10" xfId="28384" xr:uid="{00000000-0005-0000-0000-0000E06E0000}"/>
    <cellStyle name="Normal 2 3 29 4 2" xfId="28385" xr:uid="{00000000-0005-0000-0000-0000E16E0000}"/>
    <cellStyle name="Normal 2 3 29 4 3" xfId="28386" xr:uid="{00000000-0005-0000-0000-0000E26E0000}"/>
    <cellStyle name="Normal 2 3 29 4 4" xfId="28387" xr:uid="{00000000-0005-0000-0000-0000E36E0000}"/>
    <cellStyle name="Normal 2 3 29 4 5" xfId="28388" xr:uid="{00000000-0005-0000-0000-0000E46E0000}"/>
    <cellStyle name="Normal 2 3 29 4 6" xfId="28389" xr:uid="{00000000-0005-0000-0000-0000E56E0000}"/>
    <cellStyle name="Normal 2 3 29 4 7" xfId="28390" xr:uid="{00000000-0005-0000-0000-0000E66E0000}"/>
    <cellStyle name="Normal 2 3 29 4 8" xfId="28391" xr:uid="{00000000-0005-0000-0000-0000E76E0000}"/>
    <cellStyle name="Normal 2 3 29 4 9" xfId="28392" xr:uid="{00000000-0005-0000-0000-0000E86E0000}"/>
    <cellStyle name="Normal 2 3 29 5" xfId="28393" xr:uid="{00000000-0005-0000-0000-0000E96E0000}"/>
    <cellStyle name="Normal 2 3 29 5 10" xfId="28394" xr:uid="{00000000-0005-0000-0000-0000EA6E0000}"/>
    <cellStyle name="Normal 2 3 29 5 2" xfId="28395" xr:uid="{00000000-0005-0000-0000-0000EB6E0000}"/>
    <cellStyle name="Normal 2 3 29 5 3" xfId="28396" xr:uid="{00000000-0005-0000-0000-0000EC6E0000}"/>
    <cellStyle name="Normal 2 3 29 5 4" xfId="28397" xr:uid="{00000000-0005-0000-0000-0000ED6E0000}"/>
    <cellStyle name="Normal 2 3 29 5 5" xfId="28398" xr:uid="{00000000-0005-0000-0000-0000EE6E0000}"/>
    <cellStyle name="Normal 2 3 29 5 6" xfId="28399" xr:uid="{00000000-0005-0000-0000-0000EF6E0000}"/>
    <cellStyle name="Normal 2 3 29 5 7" xfId="28400" xr:uid="{00000000-0005-0000-0000-0000F06E0000}"/>
    <cellStyle name="Normal 2 3 29 5 8" xfId="28401" xr:uid="{00000000-0005-0000-0000-0000F16E0000}"/>
    <cellStyle name="Normal 2 3 29 5 9" xfId="28402" xr:uid="{00000000-0005-0000-0000-0000F26E0000}"/>
    <cellStyle name="Normal 2 3 29 6" xfId="28403" xr:uid="{00000000-0005-0000-0000-0000F36E0000}"/>
    <cellStyle name="Normal 2 3 29 7" xfId="28404" xr:uid="{00000000-0005-0000-0000-0000F46E0000}"/>
    <cellStyle name="Normal 2 3 29 8" xfId="28405" xr:uid="{00000000-0005-0000-0000-0000F56E0000}"/>
    <cellStyle name="Normal 2 3 29 9" xfId="28406" xr:uid="{00000000-0005-0000-0000-0000F66E0000}"/>
    <cellStyle name="Normal 2 3 3" xfId="28407" xr:uid="{00000000-0005-0000-0000-0000F76E0000}"/>
    <cellStyle name="Normal 2 3 3 10" xfId="28408" xr:uid="{00000000-0005-0000-0000-0000F86E0000}"/>
    <cellStyle name="Normal 2 3 3 11" xfId="28409" xr:uid="{00000000-0005-0000-0000-0000F96E0000}"/>
    <cellStyle name="Normal 2 3 3 12" xfId="28410" xr:uid="{00000000-0005-0000-0000-0000FA6E0000}"/>
    <cellStyle name="Normal 2 3 3 13" xfId="28411" xr:uid="{00000000-0005-0000-0000-0000FB6E0000}"/>
    <cellStyle name="Normal 2 3 3 14" xfId="28412" xr:uid="{00000000-0005-0000-0000-0000FC6E0000}"/>
    <cellStyle name="Normal 2 3 3 15" xfId="28413" xr:uid="{00000000-0005-0000-0000-0000FD6E0000}"/>
    <cellStyle name="Normal 2 3 3 16" xfId="28414" xr:uid="{00000000-0005-0000-0000-0000FE6E0000}"/>
    <cellStyle name="Normal 2 3 3 2" xfId="28415" xr:uid="{00000000-0005-0000-0000-0000FF6E0000}"/>
    <cellStyle name="Normal 2 3 3 2 10" xfId="28416" xr:uid="{00000000-0005-0000-0000-0000006F0000}"/>
    <cellStyle name="Normal 2 3 3 2 2" xfId="28417" xr:uid="{00000000-0005-0000-0000-0000016F0000}"/>
    <cellStyle name="Normal 2 3 3 2 3" xfId="28418" xr:uid="{00000000-0005-0000-0000-0000026F0000}"/>
    <cellStyle name="Normal 2 3 3 2 4" xfId="28419" xr:uid="{00000000-0005-0000-0000-0000036F0000}"/>
    <cellStyle name="Normal 2 3 3 2 5" xfId="28420" xr:uid="{00000000-0005-0000-0000-0000046F0000}"/>
    <cellStyle name="Normal 2 3 3 2 6" xfId="28421" xr:uid="{00000000-0005-0000-0000-0000056F0000}"/>
    <cellStyle name="Normal 2 3 3 2 7" xfId="28422" xr:uid="{00000000-0005-0000-0000-0000066F0000}"/>
    <cellStyle name="Normal 2 3 3 2 8" xfId="28423" xr:uid="{00000000-0005-0000-0000-0000076F0000}"/>
    <cellStyle name="Normal 2 3 3 2 9" xfId="28424" xr:uid="{00000000-0005-0000-0000-0000086F0000}"/>
    <cellStyle name="Normal 2 3 3 3" xfId="28425" xr:uid="{00000000-0005-0000-0000-0000096F0000}"/>
    <cellStyle name="Normal 2 3 3 3 10" xfId="28426" xr:uid="{00000000-0005-0000-0000-00000A6F0000}"/>
    <cellStyle name="Normal 2 3 3 3 2" xfId="28427" xr:uid="{00000000-0005-0000-0000-00000B6F0000}"/>
    <cellStyle name="Normal 2 3 3 3 3" xfId="28428" xr:uid="{00000000-0005-0000-0000-00000C6F0000}"/>
    <cellStyle name="Normal 2 3 3 3 4" xfId="28429" xr:uid="{00000000-0005-0000-0000-00000D6F0000}"/>
    <cellStyle name="Normal 2 3 3 3 5" xfId="28430" xr:uid="{00000000-0005-0000-0000-00000E6F0000}"/>
    <cellStyle name="Normal 2 3 3 3 6" xfId="28431" xr:uid="{00000000-0005-0000-0000-00000F6F0000}"/>
    <cellStyle name="Normal 2 3 3 3 7" xfId="28432" xr:uid="{00000000-0005-0000-0000-0000106F0000}"/>
    <cellStyle name="Normal 2 3 3 3 8" xfId="28433" xr:uid="{00000000-0005-0000-0000-0000116F0000}"/>
    <cellStyle name="Normal 2 3 3 3 9" xfId="28434" xr:uid="{00000000-0005-0000-0000-0000126F0000}"/>
    <cellStyle name="Normal 2 3 3 4" xfId="28435" xr:uid="{00000000-0005-0000-0000-0000136F0000}"/>
    <cellStyle name="Normal 2 3 3 4 10" xfId="28436" xr:uid="{00000000-0005-0000-0000-0000146F0000}"/>
    <cellStyle name="Normal 2 3 3 4 2" xfId="28437" xr:uid="{00000000-0005-0000-0000-0000156F0000}"/>
    <cellStyle name="Normal 2 3 3 4 3" xfId="28438" xr:uid="{00000000-0005-0000-0000-0000166F0000}"/>
    <cellStyle name="Normal 2 3 3 4 4" xfId="28439" xr:uid="{00000000-0005-0000-0000-0000176F0000}"/>
    <cellStyle name="Normal 2 3 3 4 5" xfId="28440" xr:uid="{00000000-0005-0000-0000-0000186F0000}"/>
    <cellStyle name="Normal 2 3 3 4 6" xfId="28441" xr:uid="{00000000-0005-0000-0000-0000196F0000}"/>
    <cellStyle name="Normal 2 3 3 4 7" xfId="28442" xr:uid="{00000000-0005-0000-0000-00001A6F0000}"/>
    <cellStyle name="Normal 2 3 3 4 8" xfId="28443" xr:uid="{00000000-0005-0000-0000-00001B6F0000}"/>
    <cellStyle name="Normal 2 3 3 4 9" xfId="28444" xr:uid="{00000000-0005-0000-0000-00001C6F0000}"/>
    <cellStyle name="Normal 2 3 3 5" xfId="28445" xr:uid="{00000000-0005-0000-0000-00001D6F0000}"/>
    <cellStyle name="Normal 2 3 3 5 10" xfId="28446" xr:uid="{00000000-0005-0000-0000-00001E6F0000}"/>
    <cellStyle name="Normal 2 3 3 5 2" xfId="28447" xr:uid="{00000000-0005-0000-0000-00001F6F0000}"/>
    <cellStyle name="Normal 2 3 3 5 3" xfId="28448" xr:uid="{00000000-0005-0000-0000-0000206F0000}"/>
    <cellStyle name="Normal 2 3 3 5 4" xfId="28449" xr:uid="{00000000-0005-0000-0000-0000216F0000}"/>
    <cellStyle name="Normal 2 3 3 5 5" xfId="28450" xr:uid="{00000000-0005-0000-0000-0000226F0000}"/>
    <cellStyle name="Normal 2 3 3 5 6" xfId="28451" xr:uid="{00000000-0005-0000-0000-0000236F0000}"/>
    <cellStyle name="Normal 2 3 3 5 7" xfId="28452" xr:uid="{00000000-0005-0000-0000-0000246F0000}"/>
    <cellStyle name="Normal 2 3 3 5 8" xfId="28453" xr:uid="{00000000-0005-0000-0000-0000256F0000}"/>
    <cellStyle name="Normal 2 3 3 5 9" xfId="28454" xr:uid="{00000000-0005-0000-0000-0000266F0000}"/>
    <cellStyle name="Normal 2 3 3 6" xfId="28455" xr:uid="{00000000-0005-0000-0000-0000276F0000}"/>
    <cellStyle name="Normal 2 3 3 7" xfId="28456" xr:uid="{00000000-0005-0000-0000-0000286F0000}"/>
    <cellStyle name="Normal 2 3 3 8" xfId="28457" xr:uid="{00000000-0005-0000-0000-0000296F0000}"/>
    <cellStyle name="Normal 2 3 3 9" xfId="28458" xr:uid="{00000000-0005-0000-0000-00002A6F0000}"/>
    <cellStyle name="Normal 2 3 30" xfId="28459" xr:uid="{00000000-0005-0000-0000-00002B6F0000}"/>
    <cellStyle name="Normal 2 3 30 10" xfId="28460" xr:uid="{00000000-0005-0000-0000-00002C6F0000}"/>
    <cellStyle name="Normal 2 3 30 11" xfId="28461" xr:uid="{00000000-0005-0000-0000-00002D6F0000}"/>
    <cellStyle name="Normal 2 3 30 12" xfId="28462" xr:uid="{00000000-0005-0000-0000-00002E6F0000}"/>
    <cellStyle name="Normal 2 3 30 13" xfId="28463" xr:uid="{00000000-0005-0000-0000-00002F6F0000}"/>
    <cellStyle name="Normal 2 3 30 14" xfId="28464" xr:uid="{00000000-0005-0000-0000-0000306F0000}"/>
    <cellStyle name="Normal 2 3 30 2" xfId="28465" xr:uid="{00000000-0005-0000-0000-0000316F0000}"/>
    <cellStyle name="Normal 2 3 30 2 10" xfId="28466" xr:uid="{00000000-0005-0000-0000-0000326F0000}"/>
    <cellStyle name="Normal 2 3 30 2 2" xfId="28467" xr:uid="{00000000-0005-0000-0000-0000336F0000}"/>
    <cellStyle name="Normal 2 3 30 2 3" xfId="28468" xr:uid="{00000000-0005-0000-0000-0000346F0000}"/>
    <cellStyle name="Normal 2 3 30 2 4" xfId="28469" xr:uid="{00000000-0005-0000-0000-0000356F0000}"/>
    <cellStyle name="Normal 2 3 30 2 5" xfId="28470" xr:uid="{00000000-0005-0000-0000-0000366F0000}"/>
    <cellStyle name="Normal 2 3 30 2 6" xfId="28471" xr:uid="{00000000-0005-0000-0000-0000376F0000}"/>
    <cellStyle name="Normal 2 3 30 2 7" xfId="28472" xr:uid="{00000000-0005-0000-0000-0000386F0000}"/>
    <cellStyle name="Normal 2 3 30 2 8" xfId="28473" xr:uid="{00000000-0005-0000-0000-0000396F0000}"/>
    <cellStyle name="Normal 2 3 30 2 9" xfId="28474" xr:uid="{00000000-0005-0000-0000-00003A6F0000}"/>
    <cellStyle name="Normal 2 3 30 3" xfId="28475" xr:uid="{00000000-0005-0000-0000-00003B6F0000}"/>
    <cellStyle name="Normal 2 3 30 3 10" xfId="28476" xr:uid="{00000000-0005-0000-0000-00003C6F0000}"/>
    <cellStyle name="Normal 2 3 30 3 2" xfId="28477" xr:uid="{00000000-0005-0000-0000-00003D6F0000}"/>
    <cellStyle name="Normal 2 3 30 3 3" xfId="28478" xr:uid="{00000000-0005-0000-0000-00003E6F0000}"/>
    <cellStyle name="Normal 2 3 30 3 4" xfId="28479" xr:uid="{00000000-0005-0000-0000-00003F6F0000}"/>
    <cellStyle name="Normal 2 3 30 3 5" xfId="28480" xr:uid="{00000000-0005-0000-0000-0000406F0000}"/>
    <cellStyle name="Normal 2 3 30 3 6" xfId="28481" xr:uid="{00000000-0005-0000-0000-0000416F0000}"/>
    <cellStyle name="Normal 2 3 30 3 7" xfId="28482" xr:uid="{00000000-0005-0000-0000-0000426F0000}"/>
    <cellStyle name="Normal 2 3 30 3 8" xfId="28483" xr:uid="{00000000-0005-0000-0000-0000436F0000}"/>
    <cellStyle name="Normal 2 3 30 3 9" xfId="28484" xr:uid="{00000000-0005-0000-0000-0000446F0000}"/>
    <cellStyle name="Normal 2 3 30 4" xfId="28485" xr:uid="{00000000-0005-0000-0000-0000456F0000}"/>
    <cellStyle name="Normal 2 3 30 4 10" xfId="28486" xr:uid="{00000000-0005-0000-0000-0000466F0000}"/>
    <cellStyle name="Normal 2 3 30 4 2" xfId="28487" xr:uid="{00000000-0005-0000-0000-0000476F0000}"/>
    <cellStyle name="Normal 2 3 30 4 3" xfId="28488" xr:uid="{00000000-0005-0000-0000-0000486F0000}"/>
    <cellStyle name="Normal 2 3 30 4 4" xfId="28489" xr:uid="{00000000-0005-0000-0000-0000496F0000}"/>
    <cellStyle name="Normal 2 3 30 4 5" xfId="28490" xr:uid="{00000000-0005-0000-0000-00004A6F0000}"/>
    <cellStyle name="Normal 2 3 30 4 6" xfId="28491" xr:uid="{00000000-0005-0000-0000-00004B6F0000}"/>
    <cellStyle name="Normal 2 3 30 4 7" xfId="28492" xr:uid="{00000000-0005-0000-0000-00004C6F0000}"/>
    <cellStyle name="Normal 2 3 30 4 8" xfId="28493" xr:uid="{00000000-0005-0000-0000-00004D6F0000}"/>
    <cellStyle name="Normal 2 3 30 4 9" xfId="28494" xr:uid="{00000000-0005-0000-0000-00004E6F0000}"/>
    <cellStyle name="Normal 2 3 30 5" xfId="28495" xr:uid="{00000000-0005-0000-0000-00004F6F0000}"/>
    <cellStyle name="Normal 2 3 30 5 10" xfId="28496" xr:uid="{00000000-0005-0000-0000-0000506F0000}"/>
    <cellStyle name="Normal 2 3 30 5 2" xfId="28497" xr:uid="{00000000-0005-0000-0000-0000516F0000}"/>
    <cellStyle name="Normal 2 3 30 5 3" xfId="28498" xr:uid="{00000000-0005-0000-0000-0000526F0000}"/>
    <cellStyle name="Normal 2 3 30 5 4" xfId="28499" xr:uid="{00000000-0005-0000-0000-0000536F0000}"/>
    <cellStyle name="Normal 2 3 30 5 5" xfId="28500" xr:uid="{00000000-0005-0000-0000-0000546F0000}"/>
    <cellStyle name="Normal 2 3 30 5 6" xfId="28501" xr:uid="{00000000-0005-0000-0000-0000556F0000}"/>
    <cellStyle name="Normal 2 3 30 5 7" xfId="28502" xr:uid="{00000000-0005-0000-0000-0000566F0000}"/>
    <cellStyle name="Normal 2 3 30 5 8" xfId="28503" xr:uid="{00000000-0005-0000-0000-0000576F0000}"/>
    <cellStyle name="Normal 2 3 30 5 9" xfId="28504" xr:uid="{00000000-0005-0000-0000-0000586F0000}"/>
    <cellStyle name="Normal 2 3 30 6" xfId="28505" xr:uid="{00000000-0005-0000-0000-0000596F0000}"/>
    <cellStyle name="Normal 2 3 30 7" xfId="28506" xr:uid="{00000000-0005-0000-0000-00005A6F0000}"/>
    <cellStyle name="Normal 2 3 30 8" xfId="28507" xr:uid="{00000000-0005-0000-0000-00005B6F0000}"/>
    <cellStyle name="Normal 2 3 30 9" xfId="28508" xr:uid="{00000000-0005-0000-0000-00005C6F0000}"/>
    <cellStyle name="Normal 2 3 31" xfId="28509" xr:uid="{00000000-0005-0000-0000-00005D6F0000}"/>
    <cellStyle name="Normal 2 3 31 10" xfId="28510" xr:uid="{00000000-0005-0000-0000-00005E6F0000}"/>
    <cellStyle name="Normal 2 3 31 11" xfId="28511" xr:uid="{00000000-0005-0000-0000-00005F6F0000}"/>
    <cellStyle name="Normal 2 3 31 12" xfId="28512" xr:uid="{00000000-0005-0000-0000-0000606F0000}"/>
    <cellStyle name="Normal 2 3 31 13" xfId="28513" xr:uid="{00000000-0005-0000-0000-0000616F0000}"/>
    <cellStyle name="Normal 2 3 31 14" xfId="28514" xr:uid="{00000000-0005-0000-0000-0000626F0000}"/>
    <cellStyle name="Normal 2 3 31 2" xfId="28515" xr:uid="{00000000-0005-0000-0000-0000636F0000}"/>
    <cellStyle name="Normal 2 3 31 2 10" xfId="28516" xr:uid="{00000000-0005-0000-0000-0000646F0000}"/>
    <cellStyle name="Normal 2 3 31 2 2" xfId="28517" xr:uid="{00000000-0005-0000-0000-0000656F0000}"/>
    <cellStyle name="Normal 2 3 31 2 3" xfId="28518" xr:uid="{00000000-0005-0000-0000-0000666F0000}"/>
    <cellStyle name="Normal 2 3 31 2 4" xfId="28519" xr:uid="{00000000-0005-0000-0000-0000676F0000}"/>
    <cellStyle name="Normal 2 3 31 2 5" xfId="28520" xr:uid="{00000000-0005-0000-0000-0000686F0000}"/>
    <cellStyle name="Normal 2 3 31 2 6" xfId="28521" xr:uid="{00000000-0005-0000-0000-0000696F0000}"/>
    <cellStyle name="Normal 2 3 31 2 7" xfId="28522" xr:uid="{00000000-0005-0000-0000-00006A6F0000}"/>
    <cellStyle name="Normal 2 3 31 2 8" xfId="28523" xr:uid="{00000000-0005-0000-0000-00006B6F0000}"/>
    <cellStyle name="Normal 2 3 31 2 9" xfId="28524" xr:uid="{00000000-0005-0000-0000-00006C6F0000}"/>
    <cellStyle name="Normal 2 3 31 3" xfId="28525" xr:uid="{00000000-0005-0000-0000-00006D6F0000}"/>
    <cellStyle name="Normal 2 3 31 3 10" xfId="28526" xr:uid="{00000000-0005-0000-0000-00006E6F0000}"/>
    <cellStyle name="Normal 2 3 31 3 2" xfId="28527" xr:uid="{00000000-0005-0000-0000-00006F6F0000}"/>
    <cellStyle name="Normal 2 3 31 3 3" xfId="28528" xr:uid="{00000000-0005-0000-0000-0000706F0000}"/>
    <cellStyle name="Normal 2 3 31 3 4" xfId="28529" xr:uid="{00000000-0005-0000-0000-0000716F0000}"/>
    <cellStyle name="Normal 2 3 31 3 5" xfId="28530" xr:uid="{00000000-0005-0000-0000-0000726F0000}"/>
    <cellStyle name="Normal 2 3 31 3 6" xfId="28531" xr:uid="{00000000-0005-0000-0000-0000736F0000}"/>
    <cellStyle name="Normal 2 3 31 3 7" xfId="28532" xr:uid="{00000000-0005-0000-0000-0000746F0000}"/>
    <cellStyle name="Normal 2 3 31 3 8" xfId="28533" xr:uid="{00000000-0005-0000-0000-0000756F0000}"/>
    <cellStyle name="Normal 2 3 31 3 9" xfId="28534" xr:uid="{00000000-0005-0000-0000-0000766F0000}"/>
    <cellStyle name="Normal 2 3 31 4" xfId="28535" xr:uid="{00000000-0005-0000-0000-0000776F0000}"/>
    <cellStyle name="Normal 2 3 31 4 10" xfId="28536" xr:uid="{00000000-0005-0000-0000-0000786F0000}"/>
    <cellStyle name="Normal 2 3 31 4 2" xfId="28537" xr:uid="{00000000-0005-0000-0000-0000796F0000}"/>
    <cellStyle name="Normal 2 3 31 4 3" xfId="28538" xr:uid="{00000000-0005-0000-0000-00007A6F0000}"/>
    <cellStyle name="Normal 2 3 31 4 4" xfId="28539" xr:uid="{00000000-0005-0000-0000-00007B6F0000}"/>
    <cellStyle name="Normal 2 3 31 4 5" xfId="28540" xr:uid="{00000000-0005-0000-0000-00007C6F0000}"/>
    <cellStyle name="Normal 2 3 31 4 6" xfId="28541" xr:uid="{00000000-0005-0000-0000-00007D6F0000}"/>
    <cellStyle name="Normal 2 3 31 4 7" xfId="28542" xr:uid="{00000000-0005-0000-0000-00007E6F0000}"/>
    <cellStyle name="Normal 2 3 31 4 8" xfId="28543" xr:uid="{00000000-0005-0000-0000-00007F6F0000}"/>
    <cellStyle name="Normal 2 3 31 4 9" xfId="28544" xr:uid="{00000000-0005-0000-0000-0000806F0000}"/>
    <cellStyle name="Normal 2 3 31 5" xfId="28545" xr:uid="{00000000-0005-0000-0000-0000816F0000}"/>
    <cellStyle name="Normal 2 3 31 5 10" xfId="28546" xr:uid="{00000000-0005-0000-0000-0000826F0000}"/>
    <cellStyle name="Normal 2 3 31 5 2" xfId="28547" xr:uid="{00000000-0005-0000-0000-0000836F0000}"/>
    <cellStyle name="Normal 2 3 31 5 3" xfId="28548" xr:uid="{00000000-0005-0000-0000-0000846F0000}"/>
    <cellStyle name="Normal 2 3 31 5 4" xfId="28549" xr:uid="{00000000-0005-0000-0000-0000856F0000}"/>
    <cellStyle name="Normal 2 3 31 5 5" xfId="28550" xr:uid="{00000000-0005-0000-0000-0000866F0000}"/>
    <cellStyle name="Normal 2 3 31 5 6" xfId="28551" xr:uid="{00000000-0005-0000-0000-0000876F0000}"/>
    <cellStyle name="Normal 2 3 31 5 7" xfId="28552" xr:uid="{00000000-0005-0000-0000-0000886F0000}"/>
    <cellStyle name="Normal 2 3 31 5 8" xfId="28553" xr:uid="{00000000-0005-0000-0000-0000896F0000}"/>
    <cellStyle name="Normal 2 3 31 5 9" xfId="28554" xr:uid="{00000000-0005-0000-0000-00008A6F0000}"/>
    <cellStyle name="Normal 2 3 31 6" xfId="28555" xr:uid="{00000000-0005-0000-0000-00008B6F0000}"/>
    <cellStyle name="Normal 2 3 31 7" xfId="28556" xr:uid="{00000000-0005-0000-0000-00008C6F0000}"/>
    <cellStyle name="Normal 2 3 31 8" xfId="28557" xr:uid="{00000000-0005-0000-0000-00008D6F0000}"/>
    <cellStyle name="Normal 2 3 31 9" xfId="28558" xr:uid="{00000000-0005-0000-0000-00008E6F0000}"/>
    <cellStyle name="Normal 2 3 32" xfId="28559" xr:uid="{00000000-0005-0000-0000-00008F6F0000}"/>
    <cellStyle name="Normal 2 3 32 10" xfId="28560" xr:uid="{00000000-0005-0000-0000-0000906F0000}"/>
    <cellStyle name="Normal 2 3 32 11" xfId="28561" xr:uid="{00000000-0005-0000-0000-0000916F0000}"/>
    <cellStyle name="Normal 2 3 32 12" xfId="28562" xr:uid="{00000000-0005-0000-0000-0000926F0000}"/>
    <cellStyle name="Normal 2 3 32 13" xfId="28563" xr:uid="{00000000-0005-0000-0000-0000936F0000}"/>
    <cellStyle name="Normal 2 3 32 14" xfId="28564" xr:uid="{00000000-0005-0000-0000-0000946F0000}"/>
    <cellStyle name="Normal 2 3 32 2" xfId="28565" xr:uid="{00000000-0005-0000-0000-0000956F0000}"/>
    <cellStyle name="Normal 2 3 32 2 10" xfId="28566" xr:uid="{00000000-0005-0000-0000-0000966F0000}"/>
    <cellStyle name="Normal 2 3 32 2 2" xfId="28567" xr:uid="{00000000-0005-0000-0000-0000976F0000}"/>
    <cellStyle name="Normal 2 3 32 2 3" xfId="28568" xr:uid="{00000000-0005-0000-0000-0000986F0000}"/>
    <cellStyle name="Normal 2 3 32 2 4" xfId="28569" xr:uid="{00000000-0005-0000-0000-0000996F0000}"/>
    <cellStyle name="Normal 2 3 32 2 5" xfId="28570" xr:uid="{00000000-0005-0000-0000-00009A6F0000}"/>
    <cellStyle name="Normal 2 3 32 2 6" xfId="28571" xr:uid="{00000000-0005-0000-0000-00009B6F0000}"/>
    <cellStyle name="Normal 2 3 32 2 7" xfId="28572" xr:uid="{00000000-0005-0000-0000-00009C6F0000}"/>
    <cellStyle name="Normal 2 3 32 2 8" xfId="28573" xr:uid="{00000000-0005-0000-0000-00009D6F0000}"/>
    <cellStyle name="Normal 2 3 32 2 9" xfId="28574" xr:uid="{00000000-0005-0000-0000-00009E6F0000}"/>
    <cellStyle name="Normal 2 3 32 3" xfId="28575" xr:uid="{00000000-0005-0000-0000-00009F6F0000}"/>
    <cellStyle name="Normal 2 3 32 3 10" xfId="28576" xr:uid="{00000000-0005-0000-0000-0000A06F0000}"/>
    <cellStyle name="Normal 2 3 32 3 2" xfId="28577" xr:uid="{00000000-0005-0000-0000-0000A16F0000}"/>
    <cellStyle name="Normal 2 3 32 3 3" xfId="28578" xr:uid="{00000000-0005-0000-0000-0000A26F0000}"/>
    <cellStyle name="Normal 2 3 32 3 4" xfId="28579" xr:uid="{00000000-0005-0000-0000-0000A36F0000}"/>
    <cellStyle name="Normal 2 3 32 3 5" xfId="28580" xr:uid="{00000000-0005-0000-0000-0000A46F0000}"/>
    <cellStyle name="Normal 2 3 32 3 6" xfId="28581" xr:uid="{00000000-0005-0000-0000-0000A56F0000}"/>
    <cellStyle name="Normal 2 3 32 3 7" xfId="28582" xr:uid="{00000000-0005-0000-0000-0000A66F0000}"/>
    <cellStyle name="Normal 2 3 32 3 8" xfId="28583" xr:uid="{00000000-0005-0000-0000-0000A76F0000}"/>
    <cellStyle name="Normal 2 3 32 3 9" xfId="28584" xr:uid="{00000000-0005-0000-0000-0000A86F0000}"/>
    <cellStyle name="Normal 2 3 32 4" xfId="28585" xr:uid="{00000000-0005-0000-0000-0000A96F0000}"/>
    <cellStyle name="Normal 2 3 32 4 10" xfId="28586" xr:uid="{00000000-0005-0000-0000-0000AA6F0000}"/>
    <cellStyle name="Normal 2 3 32 4 2" xfId="28587" xr:uid="{00000000-0005-0000-0000-0000AB6F0000}"/>
    <cellStyle name="Normal 2 3 32 4 3" xfId="28588" xr:uid="{00000000-0005-0000-0000-0000AC6F0000}"/>
    <cellStyle name="Normal 2 3 32 4 4" xfId="28589" xr:uid="{00000000-0005-0000-0000-0000AD6F0000}"/>
    <cellStyle name="Normal 2 3 32 4 5" xfId="28590" xr:uid="{00000000-0005-0000-0000-0000AE6F0000}"/>
    <cellStyle name="Normal 2 3 32 4 6" xfId="28591" xr:uid="{00000000-0005-0000-0000-0000AF6F0000}"/>
    <cellStyle name="Normal 2 3 32 4 7" xfId="28592" xr:uid="{00000000-0005-0000-0000-0000B06F0000}"/>
    <cellStyle name="Normal 2 3 32 4 8" xfId="28593" xr:uid="{00000000-0005-0000-0000-0000B16F0000}"/>
    <cellStyle name="Normal 2 3 32 4 9" xfId="28594" xr:uid="{00000000-0005-0000-0000-0000B26F0000}"/>
    <cellStyle name="Normal 2 3 32 5" xfId="28595" xr:uid="{00000000-0005-0000-0000-0000B36F0000}"/>
    <cellStyle name="Normal 2 3 32 5 10" xfId="28596" xr:uid="{00000000-0005-0000-0000-0000B46F0000}"/>
    <cellStyle name="Normal 2 3 32 5 2" xfId="28597" xr:uid="{00000000-0005-0000-0000-0000B56F0000}"/>
    <cellStyle name="Normal 2 3 32 5 3" xfId="28598" xr:uid="{00000000-0005-0000-0000-0000B66F0000}"/>
    <cellStyle name="Normal 2 3 32 5 4" xfId="28599" xr:uid="{00000000-0005-0000-0000-0000B76F0000}"/>
    <cellStyle name="Normal 2 3 32 5 5" xfId="28600" xr:uid="{00000000-0005-0000-0000-0000B86F0000}"/>
    <cellStyle name="Normal 2 3 32 5 6" xfId="28601" xr:uid="{00000000-0005-0000-0000-0000B96F0000}"/>
    <cellStyle name="Normal 2 3 32 5 7" xfId="28602" xr:uid="{00000000-0005-0000-0000-0000BA6F0000}"/>
    <cellStyle name="Normal 2 3 32 5 8" xfId="28603" xr:uid="{00000000-0005-0000-0000-0000BB6F0000}"/>
    <cellStyle name="Normal 2 3 32 5 9" xfId="28604" xr:uid="{00000000-0005-0000-0000-0000BC6F0000}"/>
    <cellStyle name="Normal 2 3 32 6" xfId="28605" xr:uid="{00000000-0005-0000-0000-0000BD6F0000}"/>
    <cellStyle name="Normal 2 3 32 7" xfId="28606" xr:uid="{00000000-0005-0000-0000-0000BE6F0000}"/>
    <cellStyle name="Normal 2 3 32 8" xfId="28607" xr:uid="{00000000-0005-0000-0000-0000BF6F0000}"/>
    <cellStyle name="Normal 2 3 32 9" xfId="28608" xr:uid="{00000000-0005-0000-0000-0000C06F0000}"/>
    <cellStyle name="Normal 2 3 33" xfId="28609" xr:uid="{00000000-0005-0000-0000-0000C16F0000}"/>
    <cellStyle name="Normal 2 3 33 10" xfId="28610" xr:uid="{00000000-0005-0000-0000-0000C26F0000}"/>
    <cellStyle name="Normal 2 3 33 11" xfId="28611" xr:uid="{00000000-0005-0000-0000-0000C36F0000}"/>
    <cellStyle name="Normal 2 3 33 12" xfId="28612" xr:uid="{00000000-0005-0000-0000-0000C46F0000}"/>
    <cellStyle name="Normal 2 3 33 13" xfId="28613" xr:uid="{00000000-0005-0000-0000-0000C56F0000}"/>
    <cellStyle name="Normal 2 3 33 14" xfId="28614" xr:uid="{00000000-0005-0000-0000-0000C66F0000}"/>
    <cellStyle name="Normal 2 3 33 2" xfId="28615" xr:uid="{00000000-0005-0000-0000-0000C76F0000}"/>
    <cellStyle name="Normal 2 3 33 2 10" xfId="28616" xr:uid="{00000000-0005-0000-0000-0000C86F0000}"/>
    <cellStyle name="Normal 2 3 33 2 2" xfId="28617" xr:uid="{00000000-0005-0000-0000-0000C96F0000}"/>
    <cellStyle name="Normal 2 3 33 2 3" xfId="28618" xr:uid="{00000000-0005-0000-0000-0000CA6F0000}"/>
    <cellStyle name="Normal 2 3 33 2 4" xfId="28619" xr:uid="{00000000-0005-0000-0000-0000CB6F0000}"/>
    <cellStyle name="Normal 2 3 33 2 5" xfId="28620" xr:uid="{00000000-0005-0000-0000-0000CC6F0000}"/>
    <cellStyle name="Normal 2 3 33 2 6" xfId="28621" xr:uid="{00000000-0005-0000-0000-0000CD6F0000}"/>
    <cellStyle name="Normal 2 3 33 2 7" xfId="28622" xr:uid="{00000000-0005-0000-0000-0000CE6F0000}"/>
    <cellStyle name="Normal 2 3 33 2 8" xfId="28623" xr:uid="{00000000-0005-0000-0000-0000CF6F0000}"/>
    <cellStyle name="Normal 2 3 33 2 9" xfId="28624" xr:uid="{00000000-0005-0000-0000-0000D06F0000}"/>
    <cellStyle name="Normal 2 3 33 3" xfId="28625" xr:uid="{00000000-0005-0000-0000-0000D16F0000}"/>
    <cellStyle name="Normal 2 3 33 3 10" xfId="28626" xr:uid="{00000000-0005-0000-0000-0000D26F0000}"/>
    <cellStyle name="Normal 2 3 33 3 2" xfId="28627" xr:uid="{00000000-0005-0000-0000-0000D36F0000}"/>
    <cellStyle name="Normal 2 3 33 3 3" xfId="28628" xr:uid="{00000000-0005-0000-0000-0000D46F0000}"/>
    <cellStyle name="Normal 2 3 33 3 4" xfId="28629" xr:uid="{00000000-0005-0000-0000-0000D56F0000}"/>
    <cellStyle name="Normal 2 3 33 3 5" xfId="28630" xr:uid="{00000000-0005-0000-0000-0000D66F0000}"/>
    <cellStyle name="Normal 2 3 33 3 6" xfId="28631" xr:uid="{00000000-0005-0000-0000-0000D76F0000}"/>
    <cellStyle name="Normal 2 3 33 3 7" xfId="28632" xr:uid="{00000000-0005-0000-0000-0000D86F0000}"/>
    <cellStyle name="Normal 2 3 33 3 8" xfId="28633" xr:uid="{00000000-0005-0000-0000-0000D96F0000}"/>
    <cellStyle name="Normal 2 3 33 3 9" xfId="28634" xr:uid="{00000000-0005-0000-0000-0000DA6F0000}"/>
    <cellStyle name="Normal 2 3 33 4" xfId="28635" xr:uid="{00000000-0005-0000-0000-0000DB6F0000}"/>
    <cellStyle name="Normal 2 3 33 4 10" xfId="28636" xr:uid="{00000000-0005-0000-0000-0000DC6F0000}"/>
    <cellStyle name="Normal 2 3 33 4 2" xfId="28637" xr:uid="{00000000-0005-0000-0000-0000DD6F0000}"/>
    <cellStyle name="Normal 2 3 33 4 3" xfId="28638" xr:uid="{00000000-0005-0000-0000-0000DE6F0000}"/>
    <cellStyle name="Normal 2 3 33 4 4" xfId="28639" xr:uid="{00000000-0005-0000-0000-0000DF6F0000}"/>
    <cellStyle name="Normal 2 3 33 4 5" xfId="28640" xr:uid="{00000000-0005-0000-0000-0000E06F0000}"/>
    <cellStyle name="Normal 2 3 33 4 6" xfId="28641" xr:uid="{00000000-0005-0000-0000-0000E16F0000}"/>
    <cellStyle name="Normal 2 3 33 4 7" xfId="28642" xr:uid="{00000000-0005-0000-0000-0000E26F0000}"/>
    <cellStyle name="Normal 2 3 33 4 8" xfId="28643" xr:uid="{00000000-0005-0000-0000-0000E36F0000}"/>
    <cellStyle name="Normal 2 3 33 4 9" xfId="28644" xr:uid="{00000000-0005-0000-0000-0000E46F0000}"/>
    <cellStyle name="Normal 2 3 33 5" xfId="28645" xr:uid="{00000000-0005-0000-0000-0000E56F0000}"/>
    <cellStyle name="Normal 2 3 33 5 10" xfId="28646" xr:uid="{00000000-0005-0000-0000-0000E66F0000}"/>
    <cellStyle name="Normal 2 3 33 5 2" xfId="28647" xr:uid="{00000000-0005-0000-0000-0000E76F0000}"/>
    <cellStyle name="Normal 2 3 33 5 3" xfId="28648" xr:uid="{00000000-0005-0000-0000-0000E86F0000}"/>
    <cellStyle name="Normal 2 3 33 5 4" xfId="28649" xr:uid="{00000000-0005-0000-0000-0000E96F0000}"/>
    <cellStyle name="Normal 2 3 33 5 5" xfId="28650" xr:uid="{00000000-0005-0000-0000-0000EA6F0000}"/>
    <cellStyle name="Normal 2 3 33 5 6" xfId="28651" xr:uid="{00000000-0005-0000-0000-0000EB6F0000}"/>
    <cellStyle name="Normal 2 3 33 5 7" xfId="28652" xr:uid="{00000000-0005-0000-0000-0000EC6F0000}"/>
    <cellStyle name="Normal 2 3 33 5 8" xfId="28653" xr:uid="{00000000-0005-0000-0000-0000ED6F0000}"/>
    <cellStyle name="Normal 2 3 33 5 9" xfId="28654" xr:uid="{00000000-0005-0000-0000-0000EE6F0000}"/>
    <cellStyle name="Normal 2 3 33 6" xfId="28655" xr:uid="{00000000-0005-0000-0000-0000EF6F0000}"/>
    <cellStyle name="Normal 2 3 33 7" xfId="28656" xr:uid="{00000000-0005-0000-0000-0000F06F0000}"/>
    <cellStyle name="Normal 2 3 33 8" xfId="28657" xr:uid="{00000000-0005-0000-0000-0000F16F0000}"/>
    <cellStyle name="Normal 2 3 33 9" xfId="28658" xr:uid="{00000000-0005-0000-0000-0000F26F0000}"/>
    <cellStyle name="Normal 2 3 34" xfId="28659" xr:uid="{00000000-0005-0000-0000-0000F36F0000}"/>
    <cellStyle name="Normal 2 3 34 10" xfId="28660" xr:uid="{00000000-0005-0000-0000-0000F46F0000}"/>
    <cellStyle name="Normal 2 3 34 11" xfId="28661" xr:uid="{00000000-0005-0000-0000-0000F56F0000}"/>
    <cellStyle name="Normal 2 3 34 12" xfId="28662" xr:uid="{00000000-0005-0000-0000-0000F66F0000}"/>
    <cellStyle name="Normal 2 3 34 13" xfId="28663" xr:uid="{00000000-0005-0000-0000-0000F76F0000}"/>
    <cellStyle name="Normal 2 3 34 14" xfId="28664" xr:uid="{00000000-0005-0000-0000-0000F86F0000}"/>
    <cellStyle name="Normal 2 3 34 2" xfId="28665" xr:uid="{00000000-0005-0000-0000-0000F96F0000}"/>
    <cellStyle name="Normal 2 3 34 2 10" xfId="28666" xr:uid="{00000000-0005-0000-0000-0000FA6F0000}"/>
    <cellStyle name="Normal 2 3 34 2 2" xfId="28667" xr:uid="{00000000-0005-0000-0000-0000FB6F0000}"/>
    <cellStyle name="Normal 2 3 34 2 3" xfId="28668" xr:uid="{00000000-0005-0000-0000-0000FC6F0000}"/>
    <cellStyle name="Normal 2 3 34 2 4" xfId="28669" xr:uid="{00000000-0005-0000-0000-0000FD6F0000}"/>
    <cellStyle name="Normal 2 3 34 2 5" xfId="28670" xr:uid="{00000000-0005-0000-0000-0000FE6F0000}"/>
    <cellStyle name="Normal 2 3 34 2 6" xfId="28671" xr:uid="{00000000-0005-0000-0000-0000FF6F0000}"/>
    <cellStyle name="Normal 2 3 34 2 7" xfId="28672" xr:uid="{00000000-0005-0000-0000-000000700000}"/>
    <cellStyle name="Normal 2 3 34 2 8" xfId="28673" xr:uid="{00000000-0005-0000-0000-000001700000}"/>
    <cellStyle name="Normal 2 3 34 2 9" xfId="28674" xr:uid="{00000000-0005-0000-0000-000002700000}"/>
    <cellStyle name="Normal 2 3 34 3" xfId="28675" xr:uid="{00000000-0005-0000-0000-000003700000}"/>
    <cellStyle name="Normal 2 3 34 3 10" xfId="28676" xr:uid="{00000000-0005-0000-0000-000004700000}"/>
    <cellStyle name="Normal 2 3 34 3 2" xfId="28677" xr:uid="{00000000-0005-0000-0000-000005700000}"/>
    <cellStyle name="Normal 2 3 34 3 3" xfId="28678" xr:uid="{00000000-0005-0000-0000-000006700000}"/>
    <cellStyle name="Normal 2 3 34 3 4" xfId="28679" xr:uid="{00000000-0005-0000-0000-000007700000}"/>
    <cellStyle name="Normal 2 3 34 3 5" xfId="28680" xr:uid="{00000000-0005-0000-0000-000008700000}"/>
    <cellStyle name="Normal 2 3 34 3 6" xfId="28681" xr:uid="{00000000-0005-0000-0000-000009700000}"/>
    <cellStyle name="Normal 2 3 34 3 7" xfId="28682" xr:uid="{00000000-0005-0000-0000-00000A700000}"/>
    <cellStyle name="Normal 2 3 34 3 8" xfId="28683" xr:uid="{00000000-0005-0000-0000-00000B700000}"/>
    <cellStyle name="Normal 2 3 34 3 9" xfId="28684" xr:uid="{00000000-0005-0000-0000-00000C700000}"/>
    <cellStyle name="Normal 2 3 34 4" xfId="28685" xr:uid="{00000000-0005-0000-0000-00000D700000}"/>
    <cellStyle name="Normal 2 3 34 4 10" xfId="28686" xr:uid="{00000000-0005-0000-0000-00000E700000}"/>
    <cellStyle name="Normal 2 3 34 4 2" xfId="28687" xr:uid="{00000000-0005-0000-0000-00000F700000}"/>
    <cellStyle name="Normal 2 3 34 4 3" xfId="28688" xr:uid="{00000000-0005-0000-0000-000010700000}"/>
    <cellStyle name="Normal 2 3 34 4 4" xfId="28689" xr:uid="{00000000-0005-0000-0000-000011700000}"/>
    <cellStyle name="Normal 2 3 34 4 5" xfId="28690" xr:uid="{00000000-0005-0000-0000-000012700000}"/>
    <cellStyle name="Normal 2 3 34 4 6" xfId="28691" xr:uid="{00000000-0005-0000-0000-000013700000}"/>
    <cellStyle name="Normal 2 3 34 4 7" xfId="28692" xr:uid="{00000000-0005-0000-0000-000014700000}"/>
    <cellStyle name="Normal 2 3 34 4 8" xfId="28693" xr:uid="{00000000-0005-0000-0000-000015700000}"/>
    <cellStyle name="Normal 2 3 34 4 9" xfId="28694" xr:uid="{00000000-0005-0000-0000-000016700000}"/>
    <cellStyle name="Normal 2 3 34 5" xfId="28695" xr:uid="{00000000-0005-0000-0000-000017700000}"/>
    <cellStyle name="Normal 2 3 34 5 10" xfId="28696" xr:uid="{00000000-0005-0000-0000-000018700000}"/>
    <cellStyle name="Normal 2 3 34 5 2" xfId="28697" xr:uid="{00000000-0005-0000-0000-000019700000}"/>
    <cellStyle name="Normal 2 3 34 5 3" xfId="28698" xr:uid="{00000000-0005-0000-0000-00001A700000}"/>
    <cellStyle name="Normal 2 3 34 5 4" xfId="28699" xr:uid="{00000000-0005-0000-0000-00001B700000}"/>
    <cellStyle name="Normal 2 3 34 5 5" xfId="28700" xr:uid="{00000000-0005-0000-0000-00001C700000}"/>
    <cellStyle name="Normal 2 3 34 5 6" xfId="28701" xr:uid="{00000000-0005-0000-0000-00001D700000}"/>
    <cellStyle name="Normal 2 3 34 5 7" xfId="28702" xr:uid="{00000000-0005-0000-0000-00001E700000}"/>
    <cellStyle name="Normal 2 3 34 5 8" xfId="28703" xr:uid="{00000000-0005-0000-0000-00001F700000}"/>
    <cellStyle name="Normal 2 3 34 5 9" xfId="28704" xr:uid="{00000000-0005-0000-0000-000020700000}"/>
    <cellStyle name="Normal 2 3 34 6" xfId="28705" xr:uid="{00000000-0005-0000-0000-000021700000}"/>
    <cellStyle name="Normal 2 3 34 7" xfId="28706" xr:uid="{00000000-0005-0000-0000-000022700000}"/>
    <cellStyle name="Normal 2 3 34 8" xfId="28707" xr:uid="{00000000-0005-0000-0000-000023700000}"/>
    <cellStyle name="Normal 2 3 34 9" xfId="28708" xr:uid="{00000000-0005-0000-0000-000024700000}"/>
    <cellStyle name="Normal 2 3 35" xfId="28709" xr:uid="{00000000-0005-0000-0000-000025700000}"/>
    <cellStyle name="Normal 2 3 35 10" xfId="28710" xr:uid="{00000000-0005-0000-0000-000026700000}"/>
    <cellStyle name="Normal 2 3 35 2" xfId="28711" xr:uid="{00000000-0005-0000-0000-000027700000}"/>
    <cellStyle name="Normal 2 3 35 3" xfId="28712" xr:uid="{00000000-0005-0000-0000-000028700000}"/>
    <cellStyle name="Normal 2 3 35 4" xfId="28713" xr:uid="{00000000-0005-0000-0000-000029700000}"/>
    <cellStyle name="Normal 2 3 35 5" xfId="28714" xr:uid="{00000000-0005-0000-0000-00002A700000}"/>
    <cellStyle name="Normal 2 3 35 6" xfId="28715" xr:uid="{00000000-0005-0000-0000-00002B700000}"/>
    <cellStyle name="Normal 2 3 35 7" xfId="28716" xr:uid="{00000000-0005-0000-0000-00002C700000}"/>
    <cellStyle name="Normal 2 3 35 8" xfId="28717" xr:uid="{00000000-0005-0000-0000-00002D700000}"/>
    <cellStyle name="Normal 2 3 35 9" xfId="28718" xr:uid="{00000000-0005-0000-0000-00002E700000}"/>
    <cellStyle name="Normal 2 3 36" xfId="28719" xr:uid="{00000000-0005-0000-0000-00002F700000}"/>
    <cellStyle name="Normal 2 3 36 10" xfId="28720" xr:uid="{00000000-0005-0000-0000-000030700000}"/>
    <cellStyle name="Normal 2 3 36 2" xfId="28721" xr:uid="{00000000-0005-0000-0000-000031700000}"/>
    <cellStyle name="Normal 2 3 36 3" xfId="28722" xr:uid="{00000000-0005-0000-0000-000032700000}"/>
    <cellStyle name="Normal 2 3 36 4" xfId="28723" xr:uid="{00000000-0005-0000-0000-000033700000}"/>
    <cellStyle name="Normal 2 3 36 5" xfId="28724" xr:uid="{00000000-0005-0000-0000-000034700000}"/>
    <cellStyle name="Normal 2 3 36 6" xfId="28725" xr:uid="{00000000-0005-0000-0000-000035700000}"/>
    <cellStyle name="Normal 2 3 36 7" xfId="28726" xr:uid="{00000000-0005-0000-0000-000036700000}"/>
    <cellStyle name="Normal 2 3 36 8" xfId="28727" xr:uid="{00000000-0005-0000-0000-000037700000}"/>
    <cellStyle name="Normal 2 3 36 9" xfId="28728" xr:uid="{00000000-0005-0000-0000-000038700000}"/>
    <cellStyle name="Normal 2 3 37" xfId="28729" xr:uid="{00000000-0005-0000-0000-000039700000}"/>
    <cellStyle name="Normal 2 3 37 10" xfId="28730" xr:uid="{00000000-0005-0000-0000-00003A700000}"/>
    <cellStyle name="Normal 2 3 37 2" xfId="28731" xr:uid="{00000000-0005-0000-0000-00003B700000}"/>
    <cellStyle name="Normal 2 3 37 3" xfId="28732" xr:uid="{00000000-0005-0000-0000-00003C700000}"/>
    <cellStyle name="Normal 2 3 37 4" xfId="28733" xr:uid="{00000000-0005-0000-0000-00003D700000}"/>
    <cellStyle name="Normal 2 3 37 5" xfId="28734" xr:uid="{00000000-0005-0000-0000-00003E700000}"/>
    <cellStyle name="Normal 2 3 37 6" xfId="28735" xr:uid="{00000000-0005-0000-0000-00003F700000}"/>
    <cellStyle name="Normal 2 3 37 7" xfId="28736" xr:uid="{00000000-0005-0000-0000-000040700000}"/>
    <cellStyle name="Normal 2 3 37 8" xfId="28737" xr:uid="{00000000-0005-0000-0000-000041700000}"/>
    <cellStyle name="Normal 2 3 37 9" xfId="28738" xr:uid="{00000000-0005-0000-0000-000042700000}"/>
    <cellStyle name="Normal 2 3 38" xfId="28739" xr:uid="{00000000-0005-0000-0000-000043700000}"/>
    <cellStyle name="Normal 2 3 38 10" xfId="28740" xr:uid="{00000000-0005-0000-0000-000044700000}"/>
    <cellStyle name="Normal 2 3 38 2" xfId="28741" xr:uid="{00000000-0005-0000-0000-000045700000}"/>
    <cellStyle name="Normal 2 3 38 3" xfId="28742" xr:uid="{00000000-0005-0000-0000-000046700000}"/>
    <cellStyle name="Normal 2 3 38 4" xfId="28743" xr:uid="{00000000-0005-0000-0000-000047700000}"/>
    <cellStyle name="Normal 2 3 38 5" xfId="28744" xr:uid="{00000000-0005-0000-0000-000048700000}"/>
    <cellStyle name="Normal 2 3 38 6" xfId="28745" xr:uid="{00000000-0005-0000-0000-000049700000}"/>
    <cellStyle name="Normal 2 3 38 7" xfId="28746" xr:uid="{00000000-0005-0000-0000-00004A700000}"/>
    <cellStyle name="Normal 2 3 38 8" xfId="28747" xr:uid="{00000000-0005-0000-0000-00004B700000}"/>
    <cellStyle name="Normal 2 3 38 9" xfId="28748" xr:uid="{00000000-0005-0000-0000-00004C700000}"/>
    <cellStyle name="Normal 2 3 39" xfId="28749" xr:uid="{00000000-0005-0000-0000-00004D700000}"/>
    <cellStyle name="Normal 2 3 4" xfId="28750" xr:uid="{00000000-0005-0000-0000-00004E700000}"/>
    <cellStyle name="Normal 2 3 4 10" xfId="28751" xr:uid="{00000000-0005-0000-0000-00004F700000}"/>
    <cellStyle name="Normal 2 3 4 11" xfId="28752" xr:uid="{00000000-0005-0000-0000-000050700000}"/>
    <cellStyle name="Normal 2 3 4 12" xfId="28753" xr:uid="{00000000-0005-0000-0000-000051700000}"/>
    <cellStyle name="Normal 2 3 4 13" xfId="28754" xr:uid="{00000000-0005-0000-0000-000052700000}"/>
    <cellStyle name="Normal 2 3 4 14" xfId="28755" xr:uid="{00000000-0005-0000-0000-000053700000}"/>
    <cellStyle name="Normal 2 3 4 15" xfId="28756" xr:uid="{00000000-0005-0000-0000-000054700000}"/>
    <cellStyle name="Normal 2 3 4 16" xfId="28757" xr:uid="{00000000-0005-0000-0000-000055700000}"/>
    <cellStyle name="Normal 2 3 4 2" xfId="28758" xr:uid="{00000000-0005-0000-0000-000056700000}"/>
    <cellStyle name="Normal 2 3 4 2 10" xfId="28759" xr:uid="{00000000-0005-0000-0000-000057700000}"/>
    <cellStyle name="Normal 2 3 4 2 2" xfId="28760" xr:uid="{00000000-0005-0000-0000-000058700000}"/>
    <cellStyle name="Normal 2 3 4 2 3" xfId="28761" xr:uid="{00000000-0005-0000-0000-000059700000}"/>
    <cellStyle name="Normal 2 3 4 2 4" xfId="28762" xr:uid="{00000000-0005-0000-0000-00005A700000}"/>
    <cellStyle name="Normal 2 3 4 2 5" xfId="28763" xr:uid="{00000000-0005-0000-0000-00005B700000}"/>
    <cellStyle name="Normal 2 3 4 2 6" xfId="28764" xr:uid="{00000000-0005-0000-0000-00005C700000}"/>
    <cellStyle name="Normal 2 3 4 2 7" xfId="28765" xr:uid="{00000000-0005-0000-0000-00005D700000}"/>
    <cellStyle name="Normal 2 3 4 2 8" xfId="28766" xr:uid="{00000000-0005-0000-0000-00005E700000}"/>
    <cellStyle name="Normal 2 3 4 2 9" xfId="28767" xr:uid="{00000000-0005-0000-0000-00005F700000}"/>
    <cellStyle name="Normal 2 3 4 3" xfId="28768" xr:uid="{00000000-0005-0000-0000-000060700000}"/>
    <cellStyle name="Normal 2 3 4 3 10" xfId="28769" xr:uid="{00000000-0005-0000-0000-000061700000}"/>
    <cellStyle name="Normal 2 3 4 3 2" xfId="28770" xr:uid="{00000000-0005-0000-0000-000062700000}"/>
    <cellStyle name="Normal 2 3 4 3 3" xfId="28771" xr:uid="{00000000-0005-0000-0000-000063700000}"/>
    <cellStyle name="Normal 2 3 4 3 4" xfId="28772" xr:uid="{00000000-0005-0000-0000-000064700000}"/>
    <cellStyle name="Normal 2 3 4 3 5" xfId="28773" xr:uid="{00000000-0005-0000-0000-000065700000}"/>
    <cellStyle name="Normal 2 3 4 3 6" xfId="28774" xr:uid="{00000000-0005-0000-0000-000066700000}"/>
    <cellStyle name="Normal 2 3 4 3 7" xfId="28775" xr:uid="{00000000-0005-0000-0000-000067700000}"/>
    <cellStyle name="Normal 2 3 4 3 8" xfId="28776" xr:uid="{00000000-0005-0000-0000-000068700000}"/>
    <cellStyle name="Normal 2 3 4 3 9" xfId="28777" xr:uid="{00000000-0005-0000-0000-000069700000}"/>
    <cellStyle name="Normal 2 3 4 4" xfId="28778" xr:uid="{00000000-0005-0000-0000-00006A700000}"/>
    <cellStyle name="Normal 2 3 4 4 10" xfId="28779" xr:uid="{00000000-0005-0000-0000-00006B700000}"/>
    <cellStyle name="Normal 2 3 4 4 2" xfId="28780" xr:uid="{00000000-0005-0000-0000-00006C700000}"/>
    <cellStyle name="Normal 2 3 4 4 3" xfId="28781" xr:uid="{00000000-0005-0000-0000-00006D700000}"/>
    <cellStyle name="Normal 2 3 4 4 4" xfId="28782" xr:uid="{00000000-0005-0000-0000-00006E700000}"/>
    <cellStyle name="Normal 2 3 4 4 5" xfId="28783" xr:uid="{00000000-0005-0000-0000-00006F700000}"/>
    <cellStyle name="Normal 2 3 4 4 6" xfId="28784" xr:uid="{00000000-0005-0000-0000-000070700000}"/>
    <cellStyle name="Normal 2 3 4 4 7" xfId="28785" xr:uid="{00000000-0005-0000-0000-000071700000}"/>
    <cellStyle name="Normal 2 3 4 4 8" xfId="28786" xr:uid="{00000000-0005-0000-0000-000072700000}"/>
    <cellStyle name="Normal 2 3 4 4 9" xfId="28787" xr:uid="{00000000-0005-0000-0000-000073700000}"/>
    <cellStyle name="Normal 2 3 4 5" xfId="28788" xr:uid="{00000000-0005-0000-0000-000074700000}"/>
    <cellStyle name="Normal 2 3 4 5 10" xfId="28789" xr:uid="{00000000-0005-0000-0000-000075700000}"/>
    <cellStyle name="Normal 2 3 4 5 2" xfId="28790" xr:uid="{00000000-0005-0000-0000-000076700000}"/>
    <cellStyle name="Normal 2 3 4 5 3" xfId="28791" xr:uid="{00000000-0005-0000-0000-000077700000}"/>
    <cellStyle name="Normal 2 3 4 5 4" xfId="28792" xr:uid="{00000000-0005-0000-0000-000078700000}"/>
    <cellStyle name="Normal 2 3 4 5 5" xfId="28793" xr:uid="{00000000-0005-0000-0000-000079700000}"/>
    <cellStyle name="Normal 2 3 4 5 6" xfId="28794" xr:uid="{00000000-0005-0000-0000-00007A700000}"/>
    <cellStyle name="Normal 2 3 4 5 7" xfId="28795" xr:uid="{00000000-0005-0000-0000-00007B700000}"/>
    <cellStyle name="Normal 2 3 4 5 8" xfId="28796" xr:uid="{00000000-0005-0000-0000-00007C700000}"/>
    <cellStyle name="Normal 2 3 4 5 9" xfId="28797" xr:uid="{00000000-0005-0000-0000-00007D700000}"/>
    <cellStyle name="Normal 2 3 4 6" xfId="28798" xr:uid="{00000000-0005-0000-0000-00007E700000}"/>
    <cellStyle name="Normal 2 3 4 7" xfId="28799" xr:uid="{00000000-0005-0000-0000-00007F700000}"/>
    <cellStyle name="Normal 2 3 4 8" xfId="28800" xr:uid="{00000000-0005-0000-0000-000080700000}"/>
    <cellStyle name="Normal 2 3 4 9" xfId="28801" xr:uid="{00000000-0005-0000-0000-000081700000}"/>
    <cellStyle name="Normal 2 3 40" xfId="28802" xr:uid="{00000000-0005-0000-0000-000082700000}"/>
    <cellStyle name="Normal 2 3 41" xfId="28803" xr:uid="{00000000-0005-0000-0000-000083700000}"/>
    <cellStyle name="Normal 2 3 42" xfId="28804" xr:uid="{00000000-0005-0000-0000-000084700000}"/>
    <cellStyle name="Normal 2 3 43" xfId="28805" xr:uid="{00000000-0005-0000-0000-000085700000}"/>
    <cellStyle name="Normal 2 3 44" xfId="28806" xr:uid="{00000000-0005-0000-0000-000086700000}"/>
    <cellStyle name="Normal 2 3 45" xfId="28807" xr:uid="{00000000-0005-0000-0000-000087700000}"/>
    <cellStyle name="Normal 2 3 46" xfId="28808" xr:uid="{00000000-0005-0000-0000-000088700000}"/>
    <cellStyle name="Normal 2 3 47" xfId="28809" xr:uid="{00000000-0005-0000-0000-000089700000}"/>
    <cellStyle name="Normal 2 3 48" xfId="28810" xr:uid="{00000000-0005-0000-0000-00008A700000}"/>
    <cellStyle name="Normal 2 3 49" xfId="28811" xr:uid="{00000000-0005-0000-0000-00008B700000}"/>
    <cellStyle name="Normal 2 3 5" xfId="28812" xr:uid="{00000000-0005-0000-0000-00008C700000}"/>
    <cellStyle name="Normal 2 3 5 10" xfId="28813" xr:uid="{00000000-0005-0000-0000-00008D700000}"/>
    <cellStyle name="Normal 2 3 5 11" xfId="28814" xr:uid="{00000000-0005-0000-0000-00008E700000}"/>
    <cellStyle name="Normal 2 3 5 12" xfId="28815" xr:uid="{00000000-0005-0000-0000-00008F700000}"/>
    <cellStyle name="Normal 2 3 5 13" xfId="28816" xr:uid="{00000000-0005-0000-0000-000090700000}"/>
    <cellStyle name="Normal 2 3 5 14" xfId="28817" xr:uid="{00000000-0005-0000-0000-000091700000}"/>
    <cellStyle name="Normal 2 3 5 15" xfId="28818" xr:uid="{00000000-0005-0000-0000-000092700000}"/>
    <cellStyle name="Normal 2 3 5 16" xfId="28819" xr:uid="{00000000-0005-0000-0000-000093700000}"/>
    <cellStyle name="Normal 2 3 5 2" xfId="28820" xr:uid="{00000000-0005-0000-0000-000094700000}"/>
    <cellStyle name="Normal 2 3 5 2 10" xfId="28821" xr:uid="{00000000-0005-0000-0000-000095700000}"/>
    <cellStyle name="Normal 2 3 5 2 11" xfId="28822" xr:uid="{00000000-0005-0000-0000-000096700000}"/>
    <cellStyle name="Normal 2 3 5 2 12" xfId="28823" xr:uid="{00000000-0005-0000-0000-000097700000}"/>
    <cellStyle name="Normal 2 3 5 2 2" xfId="28824" xr:uid="{00000000-0005-0000-0000-000098700000}"/>
    <cellStyle name="Normal 2 3 5 2 3" xfId="28825" xr:uid="{00000000-0005-0000-0000-000099700000}"/>
    <cellStyle name="Normal 2 3 5 2 4" xfId="28826" xr:uid="{00000000-0005-0000-0000-00009A700000}"/>
    <cellStyle name="Normal 2 3 5 2 5" xfId="28827" xr:uid="{00000000-0005-0000-0000-00009B700000}"/>
    <cellStyle name="Normal 2 3 5 2 6" xfId="28828" xr:uid="{00000000-0005-0000-0000-00009C700000}"/>
    <cellStyle name="Normal 2 3 5 2 7" xfId="28829" xr:uid="{00000000-0005-0000-0000-00009D700000}"/>
    <cellStyle name="Normal 2 3 5 2 8" xfId="28830" xr:uid="{00000000-0005-0000-0000-00009E700000}"/>
    <cellStyle name="Normal 2 3 5 2 9" xfId="28831" xr:uid="{00000000-0005-0000-0000-00009F700000}"/>
    <cellStyle name="Normal 2 3 5 3" xfId="28832" xr:uid="{00000000-0005-0000-0000-0000A0700000}"/>
    <cellStyle name="Normal 2 3 5 3 10" xfId="28833" xr:uid="{00000000-0005-0000-0000-0000A1700000}"/>
    <cellStyle name="Normal 2 3 5 3 2" xfId="28834" xr:uid="{00000000-0005-0000-0000-0000A2700000}"/>
    <cellStyle name="Normal 2 3 5 3 3" xfId="28835" xr:uid="{00000000-0005-0000-0000-0000A3700000}"/>
    <cellStyle name="Normal 2 3 5 3 4" xfId="28836" xr:uid="{00000000-0005-0000-0000-0000A4700000}"/>
    <cellStyle name="Normal 2 3 5 3 5" xfId="28837" xr:uid="{00000000-0005-0000-0000-0000A5700000}"/>
    <cellStyle name="Normal 2 3 5 3 6" xfId="28838" xr:uid="{00000000-0005-0000-0000-0000A6700000}"/>
    <cellStyle name="Normal 2 3 5 3 7" xfId="28839" xr:uid="{00000000-0005-0000-0000-0000A7700000}"/>
    <cellStyle name="Normal 2 3 5 3 8" xfId="28840" xr:uid="{00000000-0005-0000-0000-0000A8700000}"/>
    <cellStyle name="Normal 2 3 5 3 9" xfId="28841" xr:uid="{00000000-0005-0000-0000-0000A9700000}"/>
    <cellStyle name="Normal 2 3 5 4" xfId="28842" xr:uid="{00000000-0005-0000-0000-0000AA700000}"/>
    <cellStyle name="Normal 2 3 5 4 10" xfId="28843" xr:uid="{00000000-0005-0000-0000-0000AB700000}"/>
    <cellStyle name="Normal 2 3 5 4 2" xfId="28844" xr:uid="{00000000-0005-0000-0000-0000AC700000}"/>
    <cellStyle name="Normal 2 3 5 4 3" xfId="28845" xr:uid="{00000000-0005-0000-0000-0000AD700000}"/>
    <cellStyle name="Normal 2 3 5 4 4" xfId="28846" xr:uid="{00000000-0005-0000-0000-0000AE700000}"/>
    <cellStyle name="Normal 2 3 5 4 5" xfId="28847" xr:uid="{00000000-0005-0000-0000-0000AF700000}"/>
    <cellStyle name="Normal 2 3 5 4 6" xfId="28848" xr:uid="{00000000-0005-0000-0000-0000B0700000}"/>
    <cellStyle name="Normal 2 3 5 4 7" xfId="28849" xr:uid="{00000000-0005-0000-0000-0000B1700000}"/>
    <cellStyle name="Normal 2 3 5 4 8" xfId="28850" xr:uid="{00000000-0005-0000-0000-0000B2700000}"/>
    <cellStyle name="Normal 2 3 5 4 9" xfId="28851" xr:uid="{00000000-0005-0000-0000-0000B3700000}"/>
    <cellStyle name="Normal 2 3 5 5" xfId="28852" xr:uid="{00000000-0005-0000-0000-0000B4700000}"/>
    <cellStyle name="Normal 2 3 5 5 10" xfId="28853" xr:uid="{00000000-0005-0000-0000-0000B5700000}"/>
    <cellStyle name="Normal 2 3 5 5 2" xfId="28854" xr:uid="{00000000-0005-0000-0000-0000B6700000}"/>
    <cellStyle name="Normal 2 3 5 5 3" xfId="28855" xr:uid="{00000000-0005-0000-0000-0000B7700000}"/>
    <cellStyle name="Normal 2 3 5 5 4" xfId="28856" xr:uid="{00000000-0005-0000-0000-0000B8700000}"/>
    <cellStyle name="Normal 2 3 5 5 5" xfId="28857" xr:uid="{00000000-0005-0000-0000-0000B9700000}"/>
    <cellStyle name="Normal 2 3 5 5 6" xfId="28858" xr:uid="{00000000-0005-0000-0000-0000BA700000}"/>
    <cellStyle name="Normal 2 3 5 5 7" xfId="28859" xr:uid="{00000000-0005-0000-0000-0000BB700000}"/>
    <cellStyle name="Normal 2 3 5 5 8" xfId="28860" xr:uid="{00000000-0005-0000-0000-0000BC700000}"/>
    <cellStyle name="Normal 2 3 5 5 9" xfId="28861" xr:uid="{00000000-0005-0000-0000-0000BD700000}"/>
    <cellStyle name="Normal 2 3 5 6" xfId="28862" xr:uid="{00000000-0005-0000-0000-0000BE700000}"/>
    <cellStyle name="Normal 2 3 5 7" xfId="28863" xr:uid="{00000000-0005-0000-0000-0000BF700000}"/>
    <cellStyle name="Normal 2 3 5 8" xfId="28864" xr:uid="{00000000-0005-0000-0000-0000C0700000}"/>
    <cellStyle name="Normal 2 3 5 9" xfId="28865" xr:uid="{00000000-0005-0000-0000-0000C1700000}"/>
    <cellStyle name="Normal 2 3 50" xfId="25748" xr:uid="{00000000-0005-0000-0000-000094640000}"/>
    <cellStyle name="Normal 2 3 6" xfId="28866" xr:uid="{00000000-0005-0000-0000-0000C2700000}"/>
    <cellStyle name="Normal 2 3 6 10" xfId="28867" xr:uid="{00000000-0005-0000-0000-0000C3700000}"/>
    <cellStyle name="Normal 2 3 6 11" xfId="28868" xr:uid="{00000000-0005-0000-0000-0000C4700000}"/>
    <cellStyle name="Normal 2 3 6 12" xfId="28869" xr:uid="{00000000-0005-0000-0000-0000C5700000}"/>
    <cellStyle name="Normal 2 3 6 13" xfId="28870" xr:uid="{00000000-0005-0000-0000-0000C6700000}"/>
    <cellStyle name="Normal 2 3 6 14" xfId="28871" xr:uid="{00000000-0005-0000-0000-0000C7700000}"/>
    <cellStyle name="Normal 2 3 6 2" xfId="28872" xr:uid="{00000000-0005-0000-0000-0000C8700000}"/>
    <cellStyle name="Normal 2 3 6 2 10" xfId="28873" xr:uid="{00000000-0005-0000-0000-0000C9700000}"/>
    <cellStyle name="Normal 2 3 6 2 2" xfId="28874" xr:uid="{00000000-0005-0000-0000-0000CA700000}"/>
    <cellStyle name="Normal 2 3 6 2 3" xfId="28875" xr:uid="{00000000-0005-0000-0000-0000CB700000}"/>
    <cellStyle name="Normal 2 3 6 2 4" xfId="28876" xr:uid="{00000000-0005-0000-0000-0000CC700000}"/>
    <cellStyle name="Normal 2 3 6 2 5" xfId="28877" xr:uid="{00000000-0005-0000-0000-0000CD700000}"/>
    <cellStyle name="Normal 2 3 6 2 6" xfId="28878" xr:uid="{00000000-0005-0000-0000-0000CE700000}"/>
    <cellStyle name="Normal 2 3 6 2 7" xfId="28879" xr:uid="{00000000-0005-0000-0000-0000CF700000}"/>
    <cellStyle name="Normal 2 3 6 2 8" xfId="28880" xr:uid="{00000000-0005-0000-0000-0000D0700000}"/>
    <cellStyle name="Normal 2 3 6 2 9" xfId="28881" xr:uid="{00000000-0005-0000-0000-0000D1700000}"/>
    <cellStyle name="Normal 2 3 6 3" xfId="28882" xr:uid="{00000000-0005-0000-0000-0000D2700000}"/>
    <cellStyle name="Normal 2 3 6 3 10" xfId="28883" xr:uid="{00000000-0005-0000-0000-0000D3700000}"/>
    <cellStyle name="Normal 2 3 6 3 2" xfId="28884" xr:uid="{00000000-0005-0000-0000-0000D4700000}"/>
    <cellStyle name="Normal 2 3 6 3 3" xfId="28885" xr:uid="{00000000-0005-0000-0000-0000D5700000}"/>
    <cellStyle name="Normal 2 3 6 3 4" xfId="28886" xr:uid="{00000000-0005-0000-0000-0000D6700000}"/>
    <cellStyle name="Normal 2 3 6 3 5" xfId="28887" xr:uid="{00000000-0005-0000-0000-0000D7700000}"/>
    <cellStyle name="Normal 2 3 6 3 6" xfId="28888" xr:uid="{00000000-0005-0000-0000-0000D8700000}"/>
    <cellStyle name="Normal 2 3 6 3 7" xfId="28889" xr:uid="{00000000-0005-0000-0000-0000D9700000}"/>
    <cellStyle name="Normal 2 3 6 3 8" xfId="28890" xr:uid="{00000000-0005-0000-0000-0000DA700000}"/>
    <cellStyle name="Normal 2 3 6 3 9" xfId="28891" xr:uid="{00000000-0005-0000-0000-0000DB700000}"/>
    <cellStyle name="Normal 2 3 6 4" xfId="28892" xr:uid="{00000000-0005-0000-0000-0000DC700000}"/>
    <cellStyle name="Normal 2 3 6 4 10" xfId="28893" xr:uid="{00000000-0005-0000-0000-0000DD700000}"/>
    <cellStyle name="Normal 2 3 6 4 2" xfId="28894" xr:uid="{00000000-0005-0000-0000-0000DE700000}"/>
    <cellStyle name="Normal 2 3 6 4 3" xfId="28895" xr:uid="{00000000-0005-0000-0000-0000DF700000}"/>
    <cellStyle name="Normal 2 3 6 4 4" xfId="28896" xr:uid="{00000000-0005-0000-0000-0000E0700000}"/>
    <cellStyle name="Normal 2 3 6 4 5" xfId="28897" xr:uid="{00000000-0005-0000-0000-0000E1700000}"/>
    <cellStyle name="Normal 2 3 6 4 6" xfId="28898" xr:uid="{00000000-0005-0000-0000-0000E2700000}"/>
    <cellStyle name="Normal 2 3 6 4 7" xfId="28899" xr:uid="{00000000-0005-0000-0000-0000E3700000}"/>
    <cellStyle name="Normal 2 3 6 4 8" xfId="28900" xr:uid="{00000000-0005-0000-0000-0000E4700000}"/>
    <cellStyle name="Normal 2 3 6 4 9" xfId="28901" xr:uid="{00000000-0005-0000-0000-0000E5700000}"/>
    <cellStyle name="Normal 2 3 6 5" xfId="28902" xr:uid="{00000000-0005-0000-0000-0000E6700000}"/>
    <cellStyle name="Normal 2 3 6 5 10" xfId="28903" xr:uid="{00000000-0005-0000-0000-0000E7700000}"/>
    <cellStyle name="Normal 2 3 6 5 2" xfId="28904" xr:uid="{00000000-0005-0000-0000-0000E8700000}"/>
    <cellStyle name="Normal 2 3 6 5 3" xfId="28905" xr:uid="{00000000-0005-0000-0000-0000E9700000}"/>
    <cellStyle name="Normal 2 3 6 5 4" xfId="28906" xr:uid="{00000000-0005-0000-0000-0000EA700000}"/>
    <cellStyle name="Normal 2 3 6 5 5" xfId="28907" xr:uid="{00000000-0005-0000-0000-0000EB700000}"/>
    <cellStyle name="Normal 2 3 6 5 6" xfId="28908" xr:uid="{00000000-0005-0000-0000-0000EC700000}"/>
    <cellStyle name="Normal 2 3 6 5 7" xfId="28909" xr:uid="{00000000-0005-0000-0000-0000ED700000}"/>
    <cellStyle name="Normal 2 3 6 5 8" xfId="28910" xr:uid="{00000000-0005-0000-0000-0000EE700000}"/>
    <cellStyle name="Normal 2 3 6 5 9" xfId="28911" xr:uid="{00000000-0005-0000-0000-0000EF700000}"/>
    <cellStyle name="Normal 2 3 6 6" xfId="28912" xr:uid="{00000000-0005-0000-0000-0000F0700000}"/>
    <cellStyle name="Normal 2 3 6 7" xfId="28913" xr:uid="{00000000-0005-0000-0000-0000F1700000}"/>
    <cellStyle name="Normal 2 3 6 8" xfId="28914" xr:uid="{00000000-0005-0000-0000-0000F2700000}"/>
    <cellStyle name="Normal 2 3 6 9" xfId="28915" xr:uid="{00000000-0005-0000-0000-0000F3700000}"/>
    <cellStyle name="Normal 2 3 7" xfId="28916" xr:uid="{00000000-0005-0000-0000-0000F4700000}"/>
    <cellStyle name="Normal 2 3 7 10" xfId="28917" xr:uid="{00000000-0005-0000-0000-0000F5700000}"/>
    <cellStyle name="Normal 2 3 7 11" xfId="28918" xr:uid="{00000000-0005-0000-0000-0000F6700000}"/>
    <cellStyle name="Normal 2 3 7 12" xfId="28919" xr:uid="{00000000-0005-0000-0000-0000F7700000}"/>
    <cellStyle name="Normal 2 3 7 13" xfId="28920" xr:uid="{00000000-0005-0000-0000-0000F8700000}"/>
    <cellStyle name="Normal 2 3 7 14" xfId="28921" xr:uid="{00000000-0005-0000-0000-0000F9700000}"/>
    <cellStyle name="Normal 2 3 7 2" xfId="28922" xr:uid="{00000000-0005-0000-0000-0000FA700000}"/>
    <cellStyle name="Normal 2 3 7 2 10" xfId="28923" xr:uid="{00000000-0005-0000-0000-0000FB700000}"/>
    <cellStyle name="Normal 2 3 7 2 2" xfId="28924" xr:uid="{00000000-0005-0000-0000-0000FC700000}"/>
    <cellStyle name="Normal 2 3 7 2 3" xfId="28925" xr:uid="{00000000-0005-0000-0000-0000FD700000}"/>
    <cellStyle name="Normal 2 3 7 2 4" xfId="28926" xr:uid="{00000000-0005-0000-0000-0000FE700000}"/>
    <cellStyle name="Normal 2 3 7 2 5" xfId="28927" xr:uid="{00000000-0005-0000-0000-0000FF700000}"/>
    <cellStyle name="Normal 2 3 7 2 6" xfId="28928" xr:uid="{00000000-0005-0000-0000-000000710000}"/>
    <cellStyle name="Normal 2 3 7 2 7" xfId="28929" xr:uid="{00000000-0005-0000-0000-000001710000}"/>
    <cellStyle name="Normal 2 3 7 2 8" xfId="28930" xr:uid="{00000000-0005-0000-0000-000002710000}"/>
    <cellStyle name="Normal 2 3 7 2 9" xfId="28931" xr:uid="{00000000-0005-0000-0000-000003710000}"/>
    <cellStyle name="Normal 2 3 7 3" xfId="28932" xr:uid="{00000000-0005-0000-0000-000004710000}"/>
    <cellStyle name="Normal 2 3 7 3 10" xfId="28933" xr:uid="{00000000-0005-0000-0000-000005710000}"/>
    <cellStyle name="Normal 2 3 7 3 2" xfId="28934" xr:uid="{00000000-0005-0000-0000-000006710000}"/>
    <cellStyle name="Normal 2 3 7 3 3" xfId="28935" xr:uid="{00000000-0005-0000-0000-000007710000}"/>
    <cellStyle name="Normal 2 3 7 3 4" xfId="28936" xr:uid="{00000000-0005-0000-0000-000008710000}"/>
    <cellStyle name="Normal 2 3 7 3 5" xfId="28937" xr:uid="{00000000-0005-0000-0000-000009710000}"/>
    <cellStyle name="Normal 2 3 7 3 6" xfId="28938" xr:uid="{00000000-0005-0000-0000-00000A710000}"/>
    <cellStyle name="Normal 2 3 7 3 7" xfId="28939" xr:uid="{00000000-0005-0000-0000-00000B710000}"/>
    <cellStyle name="Normal 2 3 7 3 8" xfId="28940" xr:uid="{00000000-0005-0000-0000-00000C710000}"/>
    <cellStyle name="Normal 2 3 7 3 9" xfId="28941" xr:uid="{00000000-0005-0000-0000-00000D710000}"/>
    <cellStyle name="Normal 2 3 7 4" xfId="28942" xr:uid="{00000000-0005-0000-0000-00000E710000}"/>
    <cellStyle name="Normal 2 3 7 4 10" xfId="28943" xr:uid="{00000000-0005-0000-0000-00000F710000}"/>
    <cellStyle name="Normal 2 3 7 4 2" xfId="28944" xr:uid="{00000000-0005-0000-0000-000010710000}"/>
    <cellStyle name="Normal 2 3 7 4 3" xfId="28945" xr:uid="{00000000-0005-0000-0000-000011710000}"/>
    <cellStyle name="Normal 2 3 7 4 4" xfId="28946" xr:uid="{00000000-0005-0000-0000-000012710000}"/>
    <cellStyle name="Normal 2 3 7 4 5" xfId="28947" xr:uid="{00000000-0005-0000-0000-000013710000}"/>
    <cellStyle name="Normal 2 3 7 4 6" xfId="28948" xr:uid="{00000000-0005-0000-0000-000014710000}"/>
    <cellStyle name="Normal 2 3 7 4 7" xfId="28949" xr:uid="{00000000-0005-0000-0000-000015710000}"/>
    <cellStyle name="Normal 2 3 7 4 8" xfId="28950" xr:uid="{00000000-0005-0000-0000-000016710000}"/>
    <cellStyle name="Normal 2 3 7 4 9" xfId="28951" xr:uid="{00000000-0005-0000-0000-000017710000}"/>
    <cellStyle name="Normal 2 3 7 5" xfId="28952" xr:uid="{00000000-0005-0000-0000-000018710000}"/>
    <cellStyle name="Normal 2 3 7 5 10" xfId="28953" xr:uid="{00000000-0005-0000-0000-000019710000}"/>
    <cellStyle name="Normal 2 3 7 5 2" xfId="28954" xr:uid="{00000000-0005-0000-0000-00001A710000}"/>
    <cellStyle name="Normal 2 3 7 5 3" xfId="28955" xr:uid="{00000000-0005-0000-0000-00001B710000}"/>
    <cellStyle name="Normal 2 3 7 5 4" xfId="28956" xr:uid="{00000000-0005-0000-0000-00001C710000}"/>
    <cellStyle name="Normal 2 3 7 5 5" xfId="28957" xr:uid="{00000000-0005-0000-0000-00001D710000}"/>
    <cellStyle name="Normal 2 3 7 5 6" xfId="28958" xr:uid="{00000000-0005-0000-0000-00001E710000}"/>
    <cellStyle name="Normal 2 3 7 5 7" xfId="28959" xr:uid="{00000000-0005-0000-0000-00001F710000}"/>
    <cellStyle name="Normal 2 3 7 5 8" xfId="28960" xr:uid="{00000000-0005-0000-0000-000020710000}"/>
    <cellStyle name="Normal 2 3 7 5 9" xfId="28961" xr:uid="{00000000-0005-0000-0000-000021710000}"/>
    <cellStyle name="Normal 2 3 7 6" xfId="28962" xr:uid="{00000000-0005-0000-0000-000022710000}"/>
    <cellStyle name="Normal 2 3 7 7" xfId="28963" xr:uid="{00000000-0005-0000-0000-000023710000}"/>
    <cellStyle name="Normal 2 3 7 8" xfId="28964" xr:uid="{00000000-0005-0000-0000-000024710000}"/>
    <cellStyle name="Normal 2 3 7 9" xfId="28965" xr:uid="{00000000-0005-0000-0000-000025710000}"/>
    <cellStyle name="Normal 2 3 8" xfId="28966" xr:uid="{00000000-0005-0000-0000-000026710000}"/>
    <cellStyle name="Normal 2 3 8 10" xfId="28967" xr:uid="{00000000-0005-0000-0000-000027710000}"/>
    <cellStyle name="Normal 2 3 8 11" xfId="28968" xr:uid="{00000000-0005-0000-0000-000028710000}"/>
    <cellStyle name="Normal 2 3 8 12" xfId="28969" xr:uid="{00000000-0005-0000-0000-000029710000}"/>
    <cellStyle name="Normal 2 3 8 13" xfId="28970" xr:uid="{00000000-0005-0000-0000-00002A710000}"/>
    <cellStyle name="Normal 2 3 8 14" xfId="28971" xr:uid="{00000000-0005-0000-0000-00002B710000}"/>
    <cellStyle name="Normal 2 3 8 2" xfId="28972" xr:uid="{00000000-0005-0000-0000-00002C710000}"/>
    <cellStyle name="Normal 2 3 8 2 10" xfId="28973" xr:uid="{00000000-0005-0000-0000-00002D710000}"/>
    <cellStyle name="Normal 2 3 8 2 2" xfId="28974" xr:uid="{00000000-0005-0000-0000-00002E710000}"/>
    <cellStyle name="Normal 2 3 8 2 3" xfId="28975" xr:uid="{00000000-0005-0000-0000-00002F710000}"/>
    <cellStyle name="Normal 2 3 8 2 4" xfId="28976" xr:uid="{00000000-0005-0000-0000-000030710000}"/>
    <cellStyle name="Normal 2 3 8 2 5" xfId="28977" xr:uid="{00000000-0005-0000-0000-000031710000}"/>
    <cellStyle name="Normal 2 3 8 2 6" xfId="28978" xr:uid="{00000000-0005-0000-0000-000032710000}"/>
    <cellStyle name="Normal 2 3 8 2 7" xfId="28979" xr:uid="{00000000-0005-0000-0000-000033710000}"/>
    <cellStyle name="Normal 2 3 8 2 8" xfId="28980" xr:uid="{00000000-0005-0000-0000-000034710000}"/>
    <cellStyle name="Normal 2 3 8 2 9" xfId="28981" xr:uid="{00000000-0005-0000-0000-000035710000}"/>
    <cellStyle name="Normal 2 3 8 3" xfId="28982" xr:uid="{00000000-0005-0000-0000-000036710000}"/>
    <cellStyle name="Normal 2 3 8 3 10" xfId="28983" xr:uid="{00000000-0005-0000-0000-000037710000}"/>
    <cellStyle name="Normal 2 3 8 3 2" xfId="28984" xr:uid="{00000000-0005-0000-0000-000038710000}"/>
    <cellStyle name="Normal 2 3 8 3 3" xfId="28985" xr:uid="{00000000-0005-0000-0000-000039710000}"/>
    <cellStyle name="Normal 2 3 8 3 4" xfId="28986" xr:uid="{00000000-0005-0000-0000-00003A710000}"/>
    <cellStyle name="Normal 2 3 8 3 5" xfId="28987" xr:uid="{00000000-0005-0000-0000-00003B710000}"/>
    <cellStyle name="Normal 2 3 8 3 6" xfId="28988" xr:uid="{00000000-0005-0000-0000-00003C710000}"/>
    <cellStyle name="Normal 2 3 8 3 7" xfId="28989" xr:uid="{00000000-0005-0000-0000-00003D710000}"/>
    <cellStyle name="Normal 2 3 8 3 8" xfId="28990" xr:uid="{00000000-0005-0000-0000-00003E710000}"/>
    <cellStyle name="Normal 2 3 8 3 9" xfId="28991" xr:uid="{00000000-0005-0000-0000-00003F710000}"/>
    <cellStyle name="Normal 2 3 8 4" xfId="28992" xr:uid="{00000000-0005-0000-0000-000040710000}"/>
    <cellStyle name="Normal 2 3 8 4 10" xfId="28993" xr:uid="{00000000-0005-0000-0000-000041710000}"/>
    <cellStyle name="Normal 2 3 8 4 2" xfId="28994" xr:uid="{00000000-0005-0000-0000-000042710000}"/>
    <cellStyle name="Normal 2 3 8 4 3" xfId="28995" xr:uid="{00000000-0005-0000-0000-000043710000}"/>
    <cellStyle name="Normal 2 3 8 4 4" xfId="28996" xr:uid="{00000000-0005-0000-0000-000044710000}"/>
    <cellStyle name="Normal 2 3 8 4 5" xfId="28997" xr:uid="{00000000-0005-0000-0000-000045710000}"/>
    <cellStyle name="Normal 2 3 8 4 6" xfId="28998" xr:uid="{00000000-0005-0000-0000-000046710000}"/>
    <cellStyle name="Normal 2 3 8 4 7" xfId="28999" xr:uid="{00000000-0005-0000-0000-000047710000}"/>
    <cellStyle name="Normal 2 3 8 4 8" xfId="29000" xr:uid="{00000000-0005-0000-0000-000048710000}"/>
    <cellStyle name="Normal 2 3 8 4 9" xfId="29001" xr:uid="{00000000-0005-0000-0000-000049710000}"/>
    <cellStyle name="Normal 2 3 8 5" xfId="29002" xr:uid="{00000000-0005-0000-0000-00004A710000}"/>
    <cellStyle name="Normal 2 3 8 5 10" xfId="29003" xr:uid="{00000000-0005-0000-0000-00004B710000}"/>
    <cellStyle name="Normal 2 3 8 5 2" xfId="29004" xr:uid="{00000000-0005-0000-0000-00004C710000}"/>
    <cellStyle name="Normal 2 3 8 5 3" xfId="29005" xr:uid="{00000000-0005-0000-0000-00004D710000}"/>
    <cellStyle name="Normal 2 3 8 5 4" xfId="29006" xr:uid="{00000000-0005-0000-0000-00004E710000}"/>
    <cellStyle name="Normal 2 3 8 5 5" xfId="29007" xr:uid="{00000000-0005-0000-0000-00004F710000}"/>
    <cellStyle name="Normal 2 3 8 5 6" xfId="29008" xr:uid="{00000000-0005-0000-0000-000050710000}"/>
    <cellStyle name="Normal 2 3 8 5 7" xfId="29009" xr:uid="{00000000-0005-0000-0000-000051710000}"/>
    <cellStyle name="Normal 2 3 8 5 8" xfId="29010" xr:uid="{00000000-0005-0000-0000-000052710000}"/>
    <cellStyle name="Normal 2 3 8 5 9" xfId="29011" xr:uid="{00000000-0005-0000-0000-000053710000}"/>
    <cellStyle name="Normal 2 3 8 6" xfId="29012" xr:uid="{00000000-0005-0000-0000-000054710000}"/>
    <cellStyle name="Normal 2 3 8 7" xfId="29013" xr:uid="{00000000-0005-0000-0000-000055710000}"/>
    <cellStyle name="Normal 2 3 8 8" xfId="29014" xr:uid="{00000000-0005-0000-0000-000056710000}"/>
    <cellStyle name="Normal 2 3 8 9" xfId="29015" xr:uid="{00000000-0005-0000-0000-000057710000}"/>
    <cellStyle name="Normal 2 3 9" xfId="29016" xr:uid="{00000000-0005-0000-0000-000058710000}"/>
    <cellStyle name="Normal 2 3 9 10" xfId="29017" xr:uid="{00000000-0005-0000-0000-000059710000}"/>
    <cellStyle name="Normal 2 3 9 11" xfId="29018" xr:uid="{00000000-0005-0000-0000-00005A710000}"/>
    <cellStyle name="Normal 2 3 9 12" xfId="29019" xr:uid="{00000000-0005-0000-0000-00005B710000}"/>
    <cellStyle name="Normal 2 3 9 13" xfId="29020" xr:uid="{00000000-0005-0000-0000-00005C710000}"/>
    <cellStyle name="Normal 2 3 9 14" xfId="29021" xr:uid="{00000000-0005-0000-0000-00005D710000}"/>
    <cellStyle name="Normal 2 3 9 2" xfId="29022" xr:uid="{00000000-0005-0000-0000-00005E710000}"/>
    <cellStyle name="Normal 2 3 9 2 10" xfId="29023" xr:uid="{00000000-0005-0000-0000-00005F710000}"/>
    <cellStyle name="Normal 2 3 9 2 2" xfId="29024" xr:uid="{00000000-0005-0000-0000-000060710000}"/>
    <cellStyle name="Normal 2 3 9 2 3" xfId="29025" xr:uid="{00000000-0005-0000-0000-000061710000}"/>
    <cellStyle name="Normal 2 3 9 2 4" xfId="29026" xr:uid="{00000000-0005-0000-0000-000062710000}"/>
    <cellStyle name="Normal 2 3 9 2 5" xfId="29027" xr:uid="{00000000-0005-0000-0000-000063710000}"/>
    <cellStyle name="Normal 2 3 9 2 6" xfId="29028" xr:uid="{00000000-0005-0000-0000-000064710000}"/>
    <cellStyle name="Normal 2 3 9 2 7" xfId="29029" xr:uid="{00000000-0005-0000-0000-000065710000}"/>
    <cellStyle name="Normal 2 3 9 2 8" xfId="29030" xr:uid="{00000000-0005-0000-0000-000066710000}"/>
    <cellStyle name="Normal 2 3 9 2 9" xfId="29031" xr:uid="{00000000-0005-0000-0000-000067710000}"/>
    <cellStyle name="Normal 2 3 9 3" xfId="29032" xr:uid="{00000000-0005-0000-0000-000068710000}"/>
    <cellStyle name="Normal 2 3 9 3 10" xfId="29033" xr:uid="{00000000-0005-0000-0000-000069710000}"/>
    <cellStyle name="Normal 2 3 9 3 2" xfId="29034" xr:uid="{00000000-0005-0000-0000-00006A710000}"/>
    <cellStyle name="Normal 2 3 9 3 3" xfId="29035" xr:uid="{00000000-0005-0000-0000-00006B710000}"/>
    <cellStyle name="Normal 2 3 9 3 4" xfId="29036" xr:uid="{00000000-0005-0000-0000-00006C710000}"/>
    <cellStyle name="Normal 2 3 9 3 5" xfId="29037" xr:uid="{00000000-0005-0000-0000-00006D710000}"/>
    <cellStyle name="Normal 2 3 9 3 6" xfId="29038" xr:uid="{00000000-0005-0000-0000-00006E710000}"/>
    <cellStyle name="Normal 2 3 9 3 7" xfId="29039" xr:uid="{00000000-0005-0000-0000-00006F710000}"/>
    <cellStyle name="Normal 2 3 9 3 8" xfId="29040" xr:uid="{00000000-0005-0000-0000-000070710000}"/>
    <cellStyle name="Normal 2 3 9 3 9" xfId="29041" xr:uid="{00000000-0005-0000-0000-000071710000}"/>
    <cellStyle name="Normal 2 3 9 4" xfId="29042" xr:uid="{00000000-0005-0000-0000-000072710000}"/>
    <cellStyle name="Normal 2 3 9 4 10" xfId="29043" xr:uid="{00000000-0005-0000-0000-000073710000}"/>
    <cellStyle name="Normal 2 3 9 4 2" xfId="29044" xr:uid="{00000000-0005-0000-0000-000074710000}"/>
    <cellStyle name="Normal 2 3 9 4 3" xfId="29045" xr:uid="{00000000-0005-0000-0000-000075710000}"/>
    <cellStyle name="Normal 2 3 9 4 4" xfId="29046" xr:uid="{00000000-0005-0000-0000-000076710000}"/>
    <cellStyle name="Normal 2 3 9 4 5" xfId="29047" xr:uid="{00000000-0005-0000-0000-000077710000}"/>
    <cellStyle name="Normal 2 3 9 4 6" xfId="29048" xr:uid="{00000000-0005-0000-0000-000078710000}"/>
    <cellStyle name="Normal 2 3 9 4 7" xfId="29049" xr:uid="{00000000-0005-0000-0000-000079710000}"/>
    <cellStyle name="Normal 2 3 9 4 8" xfId="29050" xr:uid="{00000000-0005-0000-0000-00007A710000}"/>
    <cellStyle name="Normal 2 3 9 4 9" xfId="29051" xr:uid="{00000000-0005-0000-0000-00007B710000}"/>
    <cellStyle name="Normal 2 3 9 5" xfId="29052" xr:uid="{00000000-0005-0000-0000-00007C710000}"/>
    <cellStyle name="Normal 2 3 9 5 10" xfId="29053" xr:uid="{00000000-0005-0000-0000-00007D710000}"/>
    <cellStyle name="Normal 2 3 9 5 2" xfId="29054" xr:uid="{00000000-0005-0000-0000-00007E710000}"/>
    <cellStyle name="Normal 2 3 9 5 3" xfId="29055" xr:uid="{00000000-0005-0000-0000-00007F710000}"/>
    <cellStyle name="Normal 2 3 9 5 4" xfId="29056" xr:uid="{00000000-0005-0000-0000-000080710000}"/>
    <cellStyle name="Normal 2 3 9 5 5" xfId="29057" xr:uid="{00000000-0005-0000-0000-000081710000}"/>
    <cellStyle name="Normal 2 3 9 5 6" xfId="29058" xr:uid="{00000000-0005-0000-0000-000082710000}"/>
    <cellStyle name="Normal 2 3 9 5 7" xfId="29059" xr:uid="{00000000-0005-0000-0000-000083710000}"/>
    <cellStyle name="Normal 2 3 9 5 8" xfId="29060" xr:uid="{00000000-0005-0000-0000-000084710000}"/>
    <cellStyle name="Normal 2 3 9 5 9" xfId="29061" xr:uid="{00000000-0005-0000-0000-000085710000}"/>
    <cellStyle name="Normal 2 3 9 6" xfId="29062" xr:uid="{00000000-0005-0000-0000-000086710000}"/>
    <cellStyle name="Normal 2 3 9 7" xfId="29063" xr:uid="{00000000-0005-0000-0000-000087710000}"/>
    <cellStyle name="Normal 2 3 9 8" xfId="29064" xr:uid="{00000000-0005-0000-0000-000088710000}"/>
    <cellStyle name="Normal 2 3 9 9" xfId="29065" xr:uid="{00000000-0005-0000-0000-000089710000}"/>
    <cellStyle name="Normal 2 30" xfId="29066" xr:uid="{00000000-0005-0000-0000-00008A710000}"/>
    <cellStyle name="Normal 2 30 2" xfId="29067" xr:uid="{00000000-0005-0000-0000-00008B710000}"/>
    <cellStyle name="Normal 2 30 3" xfId="29068" xr:uid="{00000000-0005-0000-0000-00008C710000}"/>
    <cellStyle name="Normal 2 31" xfId="29069" xr:uid="{00000000-0005-0000-0000-00008D710000}"/>
    <cellStyle name="Normal 2 31 2" xfId="29070" xr:uid="{00000000-0005-0000-0000-00008E710000}"/>
    <cellStyle name="Normal 2 31 2 2" xfId="29071" xr:uid="{00000000-0005-0000-0000-00008F710000}"/>
    <cellStyle name="Normal 2 31 3" xfId="29072" xr:uid="{00000000-0005-0000-0000-000090710000}"/>
    <cellStyle name="Normal 2 32" xfId="29073" xr:uid="{00000000-0005-0000-0000-000091710000}"/>
    <cellStyle name="Normal 2 32 2" xfId="29074" xr:uid="{00000000-0005-0000-0000-000092710000}"/>
    <cellStyle name="Normal 2 32 2 2" xfId="29075" xr:uid="{00000000-0005-0000-0000-000093710000}"/>
    <cellStyle name="Normal 2 32 3" xfId="29076" xr:uid="{00000000-0005-0000-0000-000094710000}"/>
    <cellStyle name="Normal 2 33" xfId="29077" xr:uid="{00000000-0005-0000-0000-000095710000}"/>
    <cellStyle name="Normal 2 33 2" xfId="29078" xr:uid="{00000000-0005-0000-0000-000096710000}"/>
    <cellStyle name="Normal 2 33 2 2" xfId="29079" xr:uid="{00000000-0005-0000-0000-000097710000}"/>
    <cellStyle name="Normal 2 33 2 2 2" xfId="29080" xr:uid="{00000000-0005-0000-0000-000098710000}"/>
    <cellStyle name="Normal 2 33 2 2 2 2" xfId="29081" xr:uid="{00000000-0005-0000-0000-000099710000}"/>
    <cellStyle name="Normal 2 33 2 3" xfId="29082" xr:uid="{00000000-0005-0000-0000-00009A710000}"/>
    <cellStyle name="Normal 2 33 2 4" xfId="29083" xr:uid="{00000000-0005-0000-0000-00009B710000}"/>
    <cellStyle name="Normal 2 33 3" xfId="29084" xr:uid="{00000000-0005-0000-0000-00009C710000}"/>
    <cellStyle name="Normal 2 33 3 2" xfId="29085" xr:uid="{00000000-0005-0000-0000-00009D710000}"/>
    <cellStyle name="Normal 2 33 3 3" xfId="29086" xr:uid="{00000000-0005-0000-0000-00009E710000}"/>
    <cellStyle name="Normal 2 33 4" xfId="29087" xr:uid="{00000000-0005-0000-0000-00009F710000}"/>
    <cellStyle name="Normal 2 34" xfId="29088" xr:uid="{00000000-0005-0000-0000-0000A0710000}"/>
    <cellStyle name="Normal 2 34 2" xfId="29089" xr:uid="{00000000-0005-0000-0000-0000A1710000}"/>
    <cellStyle name="Normal 2 34 2 2" xfId="29090" xr:uid="{00000000-0005-0000-0000-0000A2710000}"/>
    <cellStyle name="Normal 2 34 3" xfId="29091" xr:uid="{00000000-0005-0000-0000-0000A3710000}"/>
    <cellStyle name="Normal 2 35" xfId="29092" xr:uid="{00000000-0005-0000-0000-0000A4710000}"/>
    <cellStyle name="Normal 2 35 2" xfId="29093" xr:uid="{00000000-0005-0000-0000-0000A5710000}"/>
    <cellStyle name="Normal 2 35 2 2" xfId="29094" xr:uid="{00000000-0005-0000-0000-0000A6710000}"/>
    <cellStyle name="Normal 2 35 3" xfId="29095" xr:uid="{00000000-0005-0000-0000-0000A7710000}"/>
    <cellStyle name="Normal 2 36" xfId="29096" xr:uid="{00000000-0005-0000-0000-0000A8710000}"/>
    <cellStyle name="Normal 2 36 2" xfId="29097" xr:uid="{00000000-0005-0000-0000-0000A9710000}"/>
    <cellStyle name="Normal 2 36 2 2" xfId="29098" xr:uid="{00000000-0005-0000-0000-0000AA710000}"/>
    <cellStyle name="Normal 2 36 3" xfId="29099" xr:uid="{00000000-0005-0000-0000-0000AB710000}"/>
    <cellStyle name="Normal 2 37" xfId="29100" xr:uid="{00000000-0005-0000-0000-0000AC710000}"/>
    <cellStyle name="Normal 2 37 2" xfId="29101" xr:uid="{00000000-0005-0000-0000-0000AD710000}"/>
    <cellStyle name="Normal 2 37 3" xfId="29102" xr:uid="{00000000-0005-0000-0000-0000AE710000}"/>
    <cellStyle name="Normal 2 38" xfId="29103" xr:uid="{00000000-0005-0000-0000-0000AF710000}"/>
    <cellStyle name="Normal 2 38 2" xfId="29104" xr:uid="{00000000-0005-0000-0000-0000B0710000}"/>
    <cellStyle name="Normal 2 38 3" xfId="29105" xr:uid="{00000000-0005-0000-0000-0000B1710000}"/>
    <cellStyle name="Normal 2 39" xfId="29106" xr:uid="{00000000-0005-0000-0000-0000B2710000}"/>
    <cellStyle name="Normal 2 39 2" xfId="29107" xr:uid="{00000000-0005-0000-0000-0000B3710000}"/>
    <cellStyle name="Normal 2 39 3" xfId="29108" xr:uid="{00000000-0005-0000-0000-0000B4710000}"/>
    <cellStyle name="Normal 2 4" xfId="425" xr:uid="{00000000-0005-0000-0000-0000A9010000}"/>
    <cellStyle name="Normal 2 4 10" xfId="29110" xr:uid="{00000000-0005-0000-0000-0000B6710000}"/>
    <cellStyle name="Normal 2 4 11" xfId="29111" xr:uid="{00000000-0005-0000-0000-0000B7710000}"/>
    <cellStyle name="Normal 2 4 12" xfId="29112" xr:uid="{00000000-0005-0000-0000-0000B8710000}"/>
    <cellStyle name="Normal 2 4 13" xfId="29113" xr:uid="{00000000-0005-0000-0000-0000B9710000}"/>
    <cellStyle name="Normal 2 4 14" xfId="29114" xr:uid="{00000000-0005-0000-0000-0000BA710000}"/>
    <cellStyle name="Normal 2 4 15" xfId="29115" xr:uid="{00000000-0005-0000-0000-0000BB710000}"/>
    <cellStyle name="Normal 2 4 16" xfId="29116" xr:uid="{00000000-0005-0000-0000-0000BC710000}"/>
    <cellStyle name="Normal 2 4 17" xfId="29117" xr:uid="{00000000-0005-0000-0000-0000BD710000}"/>
    <cellStyle name="Normal 2 4 18" xfId="29118" xr:uid="{00000000-0005-0000-0000-0000BE710000}"/>
    <cellStyle name="Normal 2 4 19" xfId="29119" xr:uid="{00000000-0005-0000-0000-0000BF710000}"/>
    <cellStyle name="Normal 2 4 2" xfId="426" xr:uid="{00000000-0005-0000-0000-0000AA010000}"/>
    <cellStyle name="Normal 2 4 2 10" xfId="29120" xr:uid="{00000000-0005-0000-0000-0000C0710000}"/>
    <cellStyle name="Normal 2 4 2 11" xfId="29121" xr:uid="{00000000-0005-0000-0000-0000C1710000}"/>
    <cellStyle name="Normal 2 4 2 12" xfId="29122" xr:uid="{00000000-0005-0000-0000-0000C2710000}"/>
    <cellStyle name="Normal 2 4 2 13" xfId="29123" xr:uid="{00000000-0005-0000-0000-0000C3710000}"/>
    <cellStyle name="Normal 2 4 2 14" xfId="29124" xr:uid="{00000000-0005-0000-0000-0000C4710000}"/>
    <cellStyle name="Normal 2 4 2 15" xfId="29125" xr:uid="{00000000-0005-0000-0000-0000C5710000}"/>
    <cellStyle name="Normal 2 4 2 16" xfId="29126" xr:uid="{00000000-0005-0000-0000-0000C6710000}"/>
    <cellStyle name="Normal 2 4 2 17" xfId="29127" xr:uid="{00000000-0005-0000-0000-0000C7710000}"/>
    <cellStyle name="Normal 2 4 2 18" xfId="29128" xr:uid="{00000000-0005-0000-0000-0000C8710000}"/>
    <cellStyle name="Normal 2 4 2 18 2" xfId="29129" xr:uid="{00000000-0005-0000-0000-0000C9710000}"/>
    <cellStyle name="Normal 2 4 2 18 2 2" xfId="29130" xr:uid="{00000000-0005-0000-0000-0000CA710000}"/>
    <cellStyle name="Normal 2 4 2 18 2 2 2" xfId="29131" xr:uid="{00000000-0005-0000-0000-0000CB710000}"/>
    <cellStyle name="Normal 2 4 2 18 2 2 2 2" xfId="29132" xr:uid="{00000000-0005-0000-0000-0000CC710000}"/>
    <cellStyle name="Normal 2 4 2 18 2 3" xfId="29133" xr:uid="{00000000-0005-0000-0000-0000CD710000}"/>
    <cellStyle name="Normal 2 4 2 18 3" xfId="29134" xr:uid="{00000000-0005-0000-0000-0000CE710000}"/>
    <cellStyle name="Normal 2 4 2 18 3 2" xfId="29135" xr:uid="{00000000-0005-0000-0000-0000CF710000}"/>
    <cellStyle name="Normal 2 4 2 19" xfId="29136" xr:uid="{00000000-0005-0000-0000-0000D0710000}"/>
    <cellStyle name="Normal 2 4 2 2" xfId="29137" xr:uid="{00000000-0005-0000-0000-0000D1710000}"/>
    <cellStyle name="Normal 2 4 2 2 2" xfId="29138" xr:uid="{00000000-0005-0000-0000-0000D2710000}"/>
    <cellStyle name="Normal 2 4 2 20" xfId="29139" xr:uid="{00000000-0005-0000-0000-0000D3710000}"/>
    <cellStyle name="Normal 2 4 2 3" xfId="29140" xr:uid="{00000000-0005-0000-0000-0000D4710000}"/>
    <cellStyle name="Normal 2 4 2 4" xfId="29141" xr:uid="{00000000-0005-0000-0000-0000D5710000}"/>
    <cellStyle name="Normal 2 4 2 5" xfId="29142" xr:uid="{00000000-0005-0000-0000-0000D6710000}"/>
    <cellStyle name="Normal 2 4 2 6" xfId="29143" xr:uid="{00000000-0005-0000-0000-0000D7710000}"/>
    <cellStyle name="Normal 2 4 2 7" xfId="29144" xr:uid="{00000000-0005-0000-0000-0000D8710000}"/>
    <cellStyle name="Normal 2 4 2 8" xfId="29145" xr:uid="{00000000-0005-0000-0000-0000D9710000}"/>
    <cellStyle name="Normal 2 4 2 9" xfId="29146" xr:uid="{00000000-0005-0000-0000-0000DA710000}"/>
    <cellStyle name="Normal 2 4 20" xfId="29109" xr:uid="{00000000-0005-0000-0000-0000B5710000}"/>
    <cellStyle name="Normal 2 4 3" xfId="29147" xr:uid="{00000000-0005-0000-0000-0000DB710000}"/>
    <cellStyle name="Normal 2 4 3 2" xfId="29148" xr:uid="{00000000-0005-0000-0000-0000DC710000}"/>
    <cellStyle name="Normal 2 4 3 3" xfId="29149" xr:uid="{00000000-0005-0000-0000-0000DD710000}"/>
    <cellStyle name="Normal 2 4 4" xfId="29150" xr:uid="{00000000-0005-0000-0000-0000DE710000}"/>
    <cellStyle name="Normal 2 4 4 2" xfId="29151" xr:uid="{00000000-0005-0000-0000-0000DF710000}"/>
    <cellStyle name="Normal 2 4 4 3" xfId="29152" xr:uid="{00000000-0005-0000-0000-0000E0710000}"/>
    <cellStyle name="Normal 2 4 5" xfId="29153" xr:uid="{00000000-0005-0000-0000-0000E1710000}"/>
    <cellStyle name="Normal 2 4 5 2" xfId="29154" xr:uid="{00000000-0005-0000-0000-0000E2710000}"/>
    <cellStyle name="Normal 2 4 6" xfId="29155" xr:uid="{00000000-0005-0000-0000-0000E3710000}"/>
    <cellStyle name="Normal 2 4 6 2" xfId="29156" xr:uid="{00000000-0005-0000-0000-0000E4710000}"/>
    <cellStyle name="Normal 2 4 7" xfId="29157" xr:uid="{00000000-0005-0000-0000-0000E5710000}"/>
    <cellStyle name="Normal 2 4 8" xfId="29158" xr:uid="{00000000-0005-0000-0000-0000E6710000}"/>
    <cellStyle name="Normal 2 4 9" xfId="29159" xr:uid="{00000000-0005-0000-0000-0000E7710000}"/>
    <cellStyle name="Normal 2 40" xfId="29160" xr:uid="{00000000-0005-0000-0000-0000E8710000}"/>
    <cellStyle name="Normal 2 40 2" xfId="29161" xr:uid="{00000000-0005-0000-0000-0000E9710000}"/>
    <cellStyle name="Normal 2 40 3" xfId="29162" xr:uid="{00000000-0005-0000-0000-0000EA710000}"/>
    <cellStyle name="Normal 2 41" xfId="427" xr:uid="{00000000-0005-0000-0000-0000AB010000}"/>
    <cellStyle name="Normal 2 41 2" xfId="428" xr:uid="{00000000-0005-0000-0000-0000AC010000}"/>
    <cellStyle name="Normal 2 41 2 2" xfId="29163" xr:uid="{00000000-0005-0000-0000-0000EB710000}"/>
    <cellStyle name="Normal 2 41 3" xfId="29164" xr:uid="{00000000-0005-0000-0000-0000EC710000}"/>
    <cellStyle name="Normal 2 41 4" xfId="29165" xr:uid="{00000000-0005-0000-0000-0000ED710000}"/>
    <cellStyle name="Normal 2 41 5" xfId="29166" xr:uid="{00000000-0005-0000-0000-0000EE710000}"/>
    <cellStyle name="Normal 2 41 6" xfId="29167" xr:uid="{00000000-0005-0000-0000-0000EF710000}"/>
    <cellStyle name="Normal 2 41 7" xfId="29168" xr:uid="{00000000-0005-0000-0000-0000F0710000}"/>
    <cellStyle name="Normal 2 41 8" xfId="29169" xr:uid="{00000000-0005-0000-0000-0000F1710000}"/>
    <cellStyle name="Normal 2 41 8 2" xfId="29170" xr:uid="{00000000-0005-0000-0000-0000F2710000}"/>
    <cellStyle name="Normal 2 41 9" xfId="29171" xr:uid="{00000000-0005-0000-0000-0000F3710000}"/>
    <cellStyle name="Normal 2 42" xfId="29172" xr:uid="{00000000-0005-0000-0000-0000F4710000}"/>
    <cellStyle name="Normal 2 42 2" xfId="29173" xr:uid="{00000000-0005-0000-0000-0000F5710000}"/>
    <cellStyle name="Normal 2 42 3" xfId="29174" xr:uid="{00000000-0005-0000-0000-0000F6710000}"/>
    <cellStyle name="Normal 2 42 4" xfId="29175" xr:uid="{00000000-0005-0000-0000-0000F7710000}"/>
    <cellStyle name="Normal 2 42 5" xfId="29176" xr:uid="{00000000-0005-0000-0000-0000F8710000}"/>
    <cellStyle name="Normal 2 42 6" xfId="29177" xr:uid="{00000000-0005-0000-0000-0000F9710000}"/>
    <cellStyle name="Normal 2 42 7" xfId="29178" xr:uid="{00000000-0005-0000-0000-0000FA710000}"/>
    <cellStyle name="Normal 2 42 8" xfId="29179" xr:uid="{00000000-0005-0000-0000-0000FB710000}"/>
    <cellStyle name="Normal 2 43" xfId="29180" xr:uid="{00000000-0005-0000-0000-0000FC710000}"/>
    <cellStyle name="Normal 2 43 2" xfId="29181" xr:uid="{00000000-0005-0000-0000-0000FD710000}"/>
    <cellStyle name="Normal 2 43 3" xfId="29182" xr:uid="{00000000-0005-0000-0000-0000FE710000}"/>
    <cellStyle name="Normal 2 44" xfId="29183" xr:uid="{00000000-0005-0000-0000-0000FF710000}"/>
    <cellStyle name="Normal 2 44 2" xfId="29184" xr:uid="{00000000-0005-0000-0000-000000720000}"/>
    <cellStyle name="Normal 2 44 3" xfId="29185" xr:uid="{00000000-0005-0000-0000-000001720000}"/>
    <cellStyle name="Normal 2 45" xfId="29186" xr:uid="{00000000-0005-0000-0000-000002720000}"/>
    <cellStyle name="Normal 2 45 2" xfId="29187" xr:uid="{00000000-0005-0000-0000-000003720000}"/>
    <cellStyle name="Normal 2 45 3" xfId="29188" xr:uid="{00000000-0005-0000-0000-000004720000}"/>
    <cellStyle name="Normal 2 46" xfId="29189" xr:uid="{00000000-0005-0000-0000-000005720000}"/>
    <cellStyle name="Normal 2 46 2" xfId="29190" xr:uid="{00000000-0005-0000-0000-000006720000}"/>
    <cellStyle name="Normal 2 46 3" xfId="29191" xr:uid="{00000000-0005-0000-0000-000007720000}"/>
    <cellStyle name="Normal 2 47" xfId="29192" xr:uid="{00000000-0005-0000-0000-000008720000}"/>
    <cellStyle name="Normal 2 47 2" xfId="29193" xr:uid="{00000000-0005-0000-0000-000009720000}"/>
    <cellStyle name="Normal 2 47 3" xfId="29194" xr:uid="{00000000-0005-0000-0000-00000A720000}"/>
    <cellStyle name="Normal 2 48" xfId="29195" xr:uid="{00000000-0005-0000-0000-00000B720000}"/>
    <cellStyle name="Normal 2 48 2" xfId="29196" xr:uid="{00000000-0005-0000-0000-00000C720000}"/>
    <cellStyle name="Normal 2 48 3" xfId="29197" xr:uid="{00000000-0005-0000-0000-00000D720000}"/>
    <cellStyle name="Normal 2 49" xfId="29198" xr:uid="{00000000-0005-0000-0000-00000E720000}"/>
    <cellStyle name="Normal 2 49 2" xfId="29199" xr:uid="{00000000-0005-0000-0000-00000F720000}"/>
    <cellStyle name="Normal 2 49 3" xfId="29200" xr:uid="{00000000-0005-0000-0000-000010720000}"/>
    <cellStyle name="Normal 2 5" xfId="429" xr:uid="{00000000-0005-0000-0000-0000AD010000}"/>
    <cellStyle name="Normal 2 5 10" xfId="29201" xr:uid="{00000000-0005-0000-0000-000011720000}"/>
    <cellStyle name="Normal 2 5 11" xfId="29202" xr:uid="{00000000-0005-0000-0000-000012720000}"/>
    <cellStyle name="Normal 2 5 12" xfId="29203" xr:uid="{00000000-0005-0000-0000-000013720000}"/>
    <cellStyle name="Normal 2 5 13" xfId="29204" xr:uid="{00000000-0005-0000-0000-000014720000}"/>
    <cellStyle name="Normal 2 5 14" xfId="29205" xr:uid="{00000000-0005-0000-0000-000015720000}"/>
    <cellStyle name="Normal 2 5 15" xfId="29206" xr:uid="{00000000-0005-0000-0000-000016720000}"/>
    <cellStyle name="Normal 2 5 16" xfId="29207" xr:uid="{00000000-0005-0000-0000-000017720000}"/>
    <cellStyle name="Normal 2 5 17" xfId="29208" xr:uid="{00000000-0005-0000-0000-000018720000}"/>
    <cellStyle name="Normal 2 5 18" xfId="29209" xr:uid="{00000000-0005-0000-0000-000019720000}"/>
    <cellStyle name="Normal 2 5 19" xfId="29210" xr:uid="{00000000-0005-0000-0000-00001A720000}"/>
    <cellStyle name="Normal 2 5 2" xfId="29211" xr:uid="{00000000-0005-0000-0000-00001B720000}"/>
    <cellStyle name="Normal 2 5 2 10" xfId="29212" xr:uid="{00000000-0005-0000-0000-00001C720000}"/>
    <cellStyle name="Normal 2 5 2 11" xfId="29213" xr:uid="{00000000-0005-0000-0000-00001D720000}"/>
    <cellStyle name="Normal 2 5 2 12" xfId="29214" xr:uid="{00000000-0005-0000-0000-00001E720000}"/>
    <cellStyle name="Normal 2 5 2 13" xfId="29215" xr:uid="{00000000-0005-0000-0000-00001F720000}"/>
    <cellStyle name="Normal 2 5 2 14" xfId="29216" xr:uid="{00000000-0005-0000-0000-000020720000}"/>
    <cellStyle name="Normal 2 5 2 15" xfId="29217" xr:uid="{00000000-0005-0000-0000-000021720000}"/>
    <cellStyle name="Normal 2 5 2 16" xfId="29218" xr:uid="{00000000-0005-0000-0000-000022720000}"/>
    <cellStyle name="Normal 2 5 2 17" xfId="29219" xr:uid="{00000000-0005-0000-0000-000023720000}"/>
    <cellStyle name="Normal 2 5 2 18" xfId="29220" xr:uid="{00000000-0005-0000-0000-000024720000}"/>
    <cellStyle name="Normal 2 5 2 19" xfId="29221" xr:uid="{00000000-0005-0000-0000-000025720000}"/>
    <cellStyle name="Normal 2 5 2 2" xfId="29222" xr:uid="{00000000-0005-0000-0000-000026720000}"/>
    <cellStyle name="Normal 2 5 2 2 10" xfId="29223" xr:uid="{00000000-0005-0000-0000-000027720000}"/>
    <cellStyle name="Normal 2 5 2 2 11" xfId="29224" xr:uid="{00000000-0005-0000-0000-000028720000}"/>
    <cellStyle name="Normal 2 5 2 2 12" xfId="29225" xr:uid="{00000000-0005-0000-0000-000029720000}"/>
    <cellStyle name="Normal 2 5 2 2 13" xfId="29226" xr:uid="{00000000-0005-0000-0000-00002A720000}"/>
    <cellStyle name="Normal 2 5 2 2 14" xfId="29227" xr:uid="{00000000-0005-0000-0000-00002B720000}"/>
    <cellStyle name="Normal 2 5 2 2 15" xfId="29228" xr:uid="{00000000-0005-0000-0000-00002C720000}"/>
    <cellStyle name="Normal 2 5 2 2 16" xfId="29229" xr:uid="{00000000-0005-0000-0000-00002D720000}"/>
    <cellStyle name="Normal 2 5 2 2 17" xfId="29230" xr:uid="{00000000-0005-0000-0000-00002E720000}"/>
    <cellStyle name="Normal 2 5 2 2 18" xfId="29231" xr:uid="{00000000-0005-0000-0000-00002F720000}"/>
    <cellStyle name="Normal 2 5 2 2 19" xfId="29232" xr:uid="{00000000-0005-0000-0000-000030720000}"/>
    <cellStyle name="Normal 2 5 2 2 2" xfId="29233" xr:uid="{00000000-0005-0000-0000-000031720000}"/>
    <cellStyle name="Normal 2 5 2 2 20" xfId="29234" xr:uid="{00000000-0005-0000-0000-000032720000}"/>
    <cellStyle name="Normal 2 5 2 2 3" xfId="29235" xr:uid="{00000000-0005-0000-0000-000033720000}"/>
    <cellStyle name="Normal 2 5 2 2 4" xfId="29236" xr:uid="{00000000-0005-0000-0000-000034720000}"/>
    <cellStyle name="Normal 2 5 2 2 5" xfId="29237" xr:uid="{00000000-0005-0000-0000-000035720000}"/>
    <cellStyle name="Normal 2 5 2 2 6" xfId="29238" xr:uid="{00000000-0005-0000-0000-000036720000}"/>
    <cellStyle name="Normal 2 5 2 2 7" xfId="29239" xr:uid="{00000000-0005-0000-0000-000037720000}"/>
    <cellStyle name="Normal 2 5 2 2 8" xfId="29240" xr:uid="{00000000-0005-0000-0000-000038720000}"/>
    <cellStyle name="Normal 2 5 2 2 9" xfId="29241" xr:uid="{00000000-0005-0000-0000-000039720000}"/>
    <cellStyle name="Normal 2 5 2 20" xfId="29242" xr:uid="{00000000-0005-0000-0000-00003A720000}"/>
    <cellStyle name="Normal 2 5 2 21" xfId="29243" xr:uid="{00000000-0005-0000-0000-00003B720000}"/>
    <cellStyle name="Normal 2 5 2 22" xfId="29244" xr:uid="{00000000-0005-0000-0000-00003C720000}"/>
    <cellStyle name="Normal 2 5 2 23" xfId="29245" xr:uid="{00000000-0005-0000-0000-00003D720000}"/>
    <cellStyle name="Normal 2 5 2 3" xfId="29246" xr:uid="{00000000-0005-0000-0000-00003E720000}"/>
    <cellStyle name="Normal 2 5 2 4" xfId="29247" xr:uid="{00000000-0005-0000-0000-00003F720000}"/>
    <cellStyle name="Normal 2 5 2 5" xfId="29248" xr:uid="{00000000-0005-0000-0000-000040720000}"/>
    <cellStyle name="Normal 2 5 2 6" xfId="29249" xr:uid="{00000000-0005-0000-0000-000041720000}"/>
    <cellStyle name="Normal 2 5 2 7" xfId="29250" xr:uid="{00000000-0005-0000-0000-000042720000}"/>
    <cellStyle name="Normal 2 5 2 8" xfId="29251" xr:uid="{00000000-0005-0000-0000-000043720000}"/>
    <cellStyle name="Normal 2 5 2 9" xfId="29252" xr:uid="{00000000-0005-0000-0000-000044720000}"/>
    <cellStyle name="Normal 2 5 20" xfId="29253" xr:uid="{00000000-0005-0000-0000-000045720000}"/>
    <cellStyle name="Normal 2 5 21" xfId="29254" xr:uid="{00000000-0005-0000-0000-000046720000}"/>
    <cellStyle name="Normal 2 5 22" xfId="29255" xr:uid="{00000000-0005-0000-0000-000047720000}"/>
    <cellStyle name="Normal 2 5 23" xfId="29256" xr:uid="{00000000-0005-0000-0000-000048720000}"/>
    <cellStyle name="Normal 2 5 24" xfId="29257" xr:uid="{00000000-0005-0000-0000-000049720000}"/>
    <cellStyle name="Normal 2 5 25" xfId="29258" xr:uid="{00000000-0005-0000-0000-00004A720000}"/>
    <cellStyle name="Normal 2 5 26" xfId="29259" xr:uid="{00000000-0005-0000-0000-00004B720000}"/>
    <cellStyle name="Normal 2 5 27" xfId="29260" xr:uid="{00000000-0005-0000-0000-00004C720000}"/>
    <cellStyle name="Normal 2 5 28" xfId="29261" xr:uid="{00000000-0005-0000-0000-00004D720000}"/>
    <cellStyle name="Normal 2 5 29" xfId="29262" xr:uid="{00000000-0005-0000-0000-00004E720000}"/>
    <cellStyle name="Normal 2 5 3" xfId="29263" xr:uid="{00000000-0005-0000-0000-00004F720000}"/>
    <cellStyle name="Normal 2 5 3 2" xfId="29264" xr:uid="{00000000-0005-0000-0000-000050720000}"/>
    <cellStyle name="Normal 2 5 3 3" xfId="29265" xr:uid="{00000000-0005-0000-0000-000051720000}"/>
    <cellStyle name="Normal 2 5 3 4" xfId="29266" xr:uid="{00000000-0005-0000-0000-000052720000}"/>
    <cellStyle name="Normal 2 5 30" xfId="29267" xr:uid="{00000000-0005-0000-0000-000053720000}"/>
    <cellStyle name="Normal 2 5 31" xfId="29268" xr:uid="{00000000-0005-0000-0000-000054720000}"/>
    <cellStyle name="Normal 2 5 32" xfId="29269" xr:uid="{00000000-0005-0000-0000-000055720000}"/>
    <cellStyle name="Normal 2 5 33" xfId="29270" xr:uid="{00000000-0005-0000-0000-000056720000}"/>
    <cellStyle name="Normal 2 5 34" xfId="29271" xr:uid="{00000000-0005-0000-0000-000057720000}"/>
    <cellStyle name="Normal 2 5 35" xfId="29272" xr:uid="{00000000-0005-0000-0000-000058720000}"/>
    <cellStyle name="Normal 2 5 4" xfId="29273" xr:uid="{00000000-0005-0000-0000-000059720000}"/>
    <cellStyle name="Normal 2 5 4 2" xfId="29274" xr:uid="{00000000-0005-0000-0000-00005A720000}"/>
    <cellStyle name="Normal 2 5 5" xfId="29275" xr:uid="{00000000-0005-0000-0000-00005B720000}"/>
    <cellStyle name="Normal 2 5 5 2" xfId="29276" xr:uid="{00000000-0005-0000-0000-00005C720000}"/>
    <cellStyle name="Normal 2 5 6" xfId="29277" xr:uid="{00000000-0005-0000-0000-00005D720000}"/>
    <cellStyle name="Normal 2 5 6 2" xfId="29278" xr:uid="{00000000-0005-0000-0000-00005E720000}"/>
    <cellStyle name="Normal 2 5 7" xfId="29279" xr:uid="{00000000-0005-0000-0000-00005F720000}"/>
    <cellStyle name="Normal 2 5 7 2" xfId="29280" xr:uid="{00000000-0005-0000-0000-000060720000}"/>
    <cellStyle name="Normal 2 5 8" xfId="29281" xr:uid="{00000000-0005-0000-0000-000061720000}"/>
    <cellStyle name="Normal 2 5 9" xfId="29282" xr:uid="{00000000-0005-0000-0000-000062720000}"/>
    <cellStyle name="Normal 2 50" xfId="29283" xr:uid="{00000000-0005-0000-0000-000063720000}"/>
    <cellStyle name="Normal 2 50 2" xfId="29284" xr:uid="{00000000-0005-0000-0000-000064720000}"/>
    <cellStyle name="Normal 2 50 3" xfId="29285" xr:uid="{00000000-0005-0000-0000-000065720000}"/>
    <cellStyle name="Normal 2 51" xfId="29286" xr:uid="{00000000-0005-0000-0000-000066720000}"/>
    <cellStyle name="Normal 2 51 2" xfId="29287" xr:uid="{00000000-0005-0000-0000-000067720000}"/>
    <cellStyle name="Normal 2 51 3" xfId="29288" xr:uid="{00000000-0005-0000-0000-000068720000}"/>
    <cellStyle name="Normal 2 51 4" xfId="29289" xr:uid="{00000000-0005-0000-0000-000069720000}"/>
    <cellStyle name="Normal 2 51 5" xfId="29290" xr:uid="{00000000-0005-0000-0000-00006A720000}"/>
    <cellStyle name="Normal 2 52" xfId="29291" xr:uid="{00000000-0005-0000-0000-00006B720000}"/>
    <cellStyle name="Normal 2 52 2" xfId="29292" xr:uid="{00000000-0005-0000-0000-00006C720000}"/>
    <cellStyle name="Normal 2 52 3" xfId="29293" xr:uid="{00000000-0005-0000-0000-00006D720000}"/>
    <cellStyle name="Normal 2 52 4" xfId="29294" xr:uid="{00000000-0005-0000-0000-00006E720000}"/>
    <cellStyle name="Normal 2 52 5" xfId="29295" xr:uid="{00000000-0005-0000-0000-00006F720000}"/>
    <cellStyle name="Normal 2 53" xfId="29296" xr:uid="{00000000-0005-0000-0000-000070720000}"/>
    <cellStyle name="Normal 2 53 2" xfId="29297" xr:uid="{00000000-0005-0000-0000-000071720000}"/>
    <cellStyle name="Normal 2 53 3" xfId="29298" xr:uid="{00000000-0005-0000-0000-000072720000}"/>
    <cellStyle name="Normal 2 53 4" xfId="29299" xr:uid="{00000000-0005-0000-0000-000073720000}"/>
    <cellStyle name="Normal 2 53 5" xfId="29300" xr:uid="{00000000-0005-0000-0000-000074720000}"/>
    <cellStyle name="Normal 2 54" xfId="29301" xr:uid="{00000000-0005-0000-0000-000075720000}"/>
    <cellStyle name="Normal 2 54 2" xfId="29302" xr:uid="{00000000-0005-0000-0000-000076720000}"/>
    <cellStyle name="Normal 2 54 3" xfId="29303" xr:uid="{00000000-0005-0000-0000-000077720000}"/>
    <cellStyle name="Normal 2 54 4" xfId="29304" xr:uid="{00000000-0005-0000-0000-000078720000}"/>
    <cellStyle name="Normal 2 54 5" xfId="29305" xr:uid="{00000000-0005-0000-0000-000079720000}"/>
    <cellStyle name="Normal 2 55" xfId="29306" xr:uid="{00000000-0005-0000-0000-00007A720000}"/>
    <cellStyle name="Normal 2 55 2" xfId="29307" xr:uid="{00000000-0005-0000-0000-00007B720000}"/>
    <cellStyle name="Normal 2 55 3" xfId="29308" xr:uid="{00000000-0005-0000-0000-00007C720000}"/>
    <cellStyle name="Normal 2 55 4" xfId="29309" xr:uid="{00000000-0005-0000-0000-00007D720000}"/>
    <cellStyle name="Normal 2 55 5" xfId="29310" xr:uid="{00000000-0005-0000-0000-00007E720000}"/>
    <cellStyle name="Normal 2 56" xfId="29311" xr:uid="{00000000-0005-0000-0000-00007F720000}"/>
    <cellStyle name="Normal 2 56 2" xfId="29312" xr:uid="{00000000-0005-0000-0000-000080720000}"/>
    <cellStyle name="Normal 2 56 3" xfId="29313" xr:uid="{00000000-0005-0000-0000-000081720000}"/>
    <cellStyle name="Normal 2 56 4" xfId="29314" xr:uid="{00000000-0005-0000-0000-000082720000}"/>
    <cellStyle name="Normal 2 56 5" xfId="29315" xr:uid="{00000000-0005-0000-0000-000083720000}"/>
    <cellStyle name="Normal 2 57" xfId="29316" xr:uid="{00000000-0005-0000-0000-000084720000}"/>
    <cellStyle name="Normal 2 57 2" xfId="29317" xr:uid="{00000000-0005-0000-0000-000085720000}"/>
    <cellStyle name="Normal 2 57 3" xfId="29318" xr:uid="{00000000-0005-0000-0000-000086720000}"/>
    <cellStyle name="Normal 2 57 4" xfId="29319" xr:uid="{00000000-0005-0000-0000-000087720000}"/>
    <cellStyle name="Normal 2 57 5" xfId="29320" xr:uid="{00000000-0005-0000-0000-000088720000}"/>
    <cellStyle name="Normal 2 58" xfId="29321" xr:uid="{00000000-0005-0000-0000-000089720000}"/>
    <cellStyle name="Normal 2 58 2" xfId="29322" xr:uid="{00000000-0005-0000-0000-00008A720000}"/>
    <cellStyle name="Normal 2 58 3" xfId="29323" xr:uid="{00000000-0005-0000-0000-00008B720000}"/>
    <cellStyle name="Normal 2 58 4" xfId="29324" xr:uid="{00000000-0005-0000-0000-00008C720000}"/>
    <cellStyle name="Normal 2 58 5" xfId="29325" xr:uid="{00000000-0005-0000-0000-00008D720000}"/>
    <cellStyle name="Normal 2 59" xfId="29326" xr:uid="{00000000-0005-0000-0000-00008E720000}"/>
    <cellStyle name="Normal 2 59 2" xfId="29327" xr:uid="{00000000-0005-0000-0000-00008F720000}"/>
    <cellStyle name="Normal 2 59 3" xfId="29328" xr:uid="{00000000-0005-0000-0000-000090720000}"/>
    <cellStyle name="Normal 2 59 4" xfId="29329" xr:uid="{00000000-0005-0000-0000-000091720000}"/>
    <cellStyle name="Normal 2 59 5" xfId="29330" xr:uid="{00000000-0005-0000-0000-000092720000}"/>
    <cellStyle name="Normal 2 6" xfId="430" xr:uid="{00000000-0005-0000-0000-0000AE010000}"/>
    <cellStyle name="Normal 2 6 10" xfId="29331" xr:uid="{00000000-0005-0000-0000-000093720000}"/>
    <cellStyle name="Normal 2 6 11" xfId="29332" xr:uid="{00000000-0005-0000-0000-000094720000}"/>
    <cellStyle name="Normal 2 6 12" xfId="29333" xr:uid="{00000000-0005-0000-0000-000095720000}"/>
    <cellStyle name="Normal 2 6 13" xfId="29334" xr:uid="{00000000-0005-0000-0000-000096720000}"/>
    <cellStyle name="Normal 2 6 14" xfId="29335" xr:uid="{00000000-0005-0000-0000-000097720000}"/>
    <cellStyle name="Normal 2 6 15" xfId="29336" xr:uid="{00000000-0005-0000-0000-000098720000}"/>
    <cellStyle name="Normal 2 6 16" xfId="29337" xr:uid="{00000000-0005-0000-0000-000099720000}"/>
    <cellStyle name="Normal 2 6 17" xfId="29338" xr:uid="{00000000-0005-0000-0000-00009A720000}"/>
    <cellStyle name="Normal 2 6 18" xfId="29339" xr:uid="{00000000-0005-0000-0000-00009B720000}"/>
    <cellStyle name="Normal 2 6 19" xfId="29340" xr:uid="{00000000-0005-0000-0000-00009C720000}"/>
    <cellStyle name="Normal 2 6 2" xfId="29341" xr:uid="{00000000-0005-0000-0000-00009D720000}"/>
    <cellStyle name="Normal 2 6 2 10" xfId="29342" xr:uid="{00000000-0005-0000-0000-00009E720000}"/>
    <cellStyle name="Normal 2 6 2 11" xfId="29343" xr:uid="{00000000-0005-0000-0000-00009F720000}"/>
    <cellStyle name="Normal 2 6 2 12" xfId="29344" xr:uid="{00000000-0005-0000-0000-0000A0720000}"/>
    <cellStyle name="Normal 2 6 2 13" xfId="29345" xr:uid="{00000000-0005-0000-0000-0000A1720000}"/>
    <cellStyle name="Normal 2 6 2 14" xfId="29346" xr:uid="{00000000-0005-0000-0000-0000A2720000}"/>
    <cellStyle name="Normal 2 6 2 15" xfId="29347" xr:uid="{00000000-0005-0000-0000-0000A3720000}"/>
    <cellStyle name="Normal 2 6 2 16" xfId="29348" xr:uid="{00000000-0005-0000-0000-0000A4720000}"/>
    <cellStyle name="Normal 2 6 2 17" xfId="29349" xr:uid="{00000000-0005-0000-0000-0000A5720000}"/>
    <cellStyle name="Normal 2 6 2 18" xfId="29350" xr:uid="{00000000-0005-0000-0000-0000A6720000}"/>
    <cellStyle name="Normal 2 6 2 19" xfId="29351" xr:uid="{00000000-0005-0000-0000-0000A7720000}"/>
    <cellStyle name="Normal 2 6 2 2" xfId="29352" xr:uid="{00000000-0005-0000-0000-0000A8720000}"/>
    <cellStyle name="Normal 2 6 2 20" xfId="29353" xr:uid="{00000000-0005-0000-0000-0000A9720000}"/>
    <cellStyle name="Normal 2 6 2 21" xfId="29354" xr:uid="{00000000-0005-0000-0000-0000AA720000}"/>
    <cellStyle name="Normal 2 6 2 3" xfId="29355" xr:uid="{00000000-0005-0000-0000-0000AB720000}"/>
    <cellStyle name="Normal 2 6 2 4" xfId="29356" xr:uid="{00000000-0005-0000-0000-0000AC720000}"/>
    <cellStyle name="Normal 2 6 2 5" xfId="29357" xr:uid="{00000000-0005-0000-0000-0000AD720000}"/>
    <cellStyle name="Normal 2 6 2 6" xfId="29358" xr:uid="{00000000-0005-0000-0000-0000AE720000}"/>
    <cellStyle name="Normal 2 6 2 7" xfId="29359" xr:uid="{00000000-0005-0000-0000-0000AF720000}"/>
    <cellStyle name="Normal 2 6 2 8" xfId="29360" xr:uid="{00000000-0005-0000-0000-0000B0720000}"/>
    <cellStyle name="Normal 2 6 2 9" xfId="29361" xr:uid="{00000000-0005-0000-0000-0000B1720000}"/>
    <cellStyle name="Normal 2 6 20" xfId="29362" xr:uid="{00000000-0005-0000-0000-0000B2720000}"/>
    <cellStyle name="Normal 2 6 21" xfId="29363" xr:uid="{00000000-0005-0000-0000-0000B3720000}"/>
    <cellStyle name="Normal 2 6 22" xfId="29364" xr:uid="{00000000-0005-0000-0000-0000B4720000}"/>
    <cellStyle name="Normal 2 6 3" xfId="29365" xr:uid="{00000000-0005-0000-0000-0000B5720000}"/>
    <cellStyle name="Normal 2 6 4" xfId="29366" xr:uid="{00000000-0005-0000-0000-0000B6720000}"/>
    <cellStyle name="Normal 2 6 5" xfId="29367" xr:uid="{00000000-0005-0000-0000-0000B7720000}"/>
    <cellStyle name="Normal 2 6 6" xfId="29368" xr:uid="{00000000-0005-0000-0000-0000B8720000}"/>
    <cellStyle name="Normal 2 6 7" xfId="29369" xr:uid="{00000000-0005-0000-0000-0000B9720000}"/>
    <cellStyle name="Normal 2 6 8" xfId="29370" xr:uid="{00000000-0005-0000-0000-0000BA720000}"/>
    <cellStyle name="Normal 2 6 9" xfId="29371" xr:uid="{00000000-0005-0000-0000-0000BB720000}"/>
    <cellStyle name="Normal 2 60" xfId="29372" xr:uid="{00000000-0005-0000-0000-0000BC720000}"/>
    <cellStyle name="Normal 2 60 2" xfId="29373" xr:uid="{00000000-0005-0000-0000-0000BD720000}"/>
    <cellStyle name="Normal 2 60 3" xfId="29374" xr:uid="{00000000-0005-0000-0000-0000BE720000}"/>
    <cellStyle name="Normal 2 61" xfId="29375" xr:uid="{00000000-0005-0000-0000-0000BF720000}"/>
    <cellStyle name="Normal 2 61 2" xfId="29376" xr:uid="{00000000-0005-0000-0000-0000C0720000}"/>
    <cellStyle name="Normal 2 61 3" xfId="29377" xr:uid="{00000000-0005-0000-0000-0000C1720000}"/>
    <cellStyle name="Normal 2 62" xfId="29378" xr:uid="{00000000-0005-0000-0000-0000C2720000}"/>
    <cellStyle name="Normal 2 62 2" xfId="29379" xr:uid="{00000000-0005-0000-0000-0000C3720000}"/>
    <cellStyle name="Normal 2 62 3" xfId="29380" xr:uid="{00000000-0005-0000-0000-0000C4720000}"/>
    <cellStyle name="Normal 2 63" xfId="29381" xr:uid="{00000000-0005-0000-0000-0000C5720000}"/>
    <cellStyle name="Normal 2 63 2" xfId="29382" xr:uid="{00000000-0005-0000-0000-0000C6720000}"/>
    <cellStyle name="Normal 2 63 3" xfId="29383" xr:uid="{00000000-0005-0000-0000-0000C7720000}"/>
    <cellStyle name="Normal 2 64" xfId="29384" xr:uid="{00000000-0005-0000-0000-0000C8720000}"/>
    <cellStyle name="Normal 2 64 2" xfId="29385" xr:uid="{00000000-0005-0000-0000-0000C9720000}"/>
    <cellStyle name="Normal 2 64 3" xfId="29386" xr:uid="{00000000-0005-0000-0000-0000CA720000}"/>
    <cellStyle name="Normal 2 65" xfId="29387" xr:uid="{00000000-0005-0000-0000-0000CB720000}"/>
    <cellStyle name="Normal 2 65 2" xfId="29388" xr:uid="{00000000-0005-0000-0000-0000CC720000}"/>
    <cellStyle name="Normal 2 65 3" xfId="29389" xr:uid="{00000000-0005-0000-0000-0000CD720000}"/>
    <cellStyle name="Normal 2 66" xfId="29390" xr:uid="{00000000-0005-0000-0000-0000CE720000}"/>
    <cellStyle name="Normal 2 66 2" xfId="29391" xr:uid="{00000000-0005-0000-0000-0000CF720000}"/>
    <cellStyle name="Normal 2 66 3" xfId="29392" xr:uid="{00000000-0005-0000-0000-0000D0720000}"/>
    <cellStyle name="Normal 2 67" xfId="29393" xr:uid="{00000000-0005-0000-0000-0000D1720000}"/>
    <cellStyle name="Normal 2 67 2" xfId="29394" xr:uid="{00000000-0005-0000-0000-0000D2720000}"/>
    <cellStyle name="Normal 2 67 3" xfId="29395" xr:uid="{00000000-0005-0000-0000-0000D3720000}"/>
    <cellStyle name="Normal 2 68" xfId="29396" xr:uid="{00000000-0005-0000-0000-0000D4720000}"/>
    <cellStyle name="Normal 2 68 2" xfId="29397" xr:uid="{00000000-0005-0000-0000-0000D5720000}"/>
    <cellStyle name="Normal 2 68 3" xfId="29398" xr:uid="{00000000-0005-0000-0000-0000D6720000}"/>
    <cellStyle name="Normal 2 69" xfId="29399" xr:uid="{00000000-0005-0000-0000-0000D7720000}"/>
    <cellStyle name="Normal 2 69 2" xfId="29400" xr:uid="{00000000-0005-0000-0000-0000D8720000}"/>
    <cellStyle name="Normal 2 69 3" xfId="29401" xr:uid="{00000000-0005-0000-0000-0000D9720000}"/>
    <cellStyle name="Normal 2 7" xfId="431" xr:uid="{00000000-0005-0000-0000-0000AF010000}"/>
    <cellStyle name="Normal 2 7 2" xfId="29402" xr:uid="{00000000-0005-0000-0000-0000DA720000}"/>
    <cellStyle name="Normal 2 7 3" xfId="29403" xr:uid="{00000000-0005-0000-0000-0000DB720000}"/>
    <cellStyle name="Normal 2 70" xfId="29404" xr:uid="{00000000-0005-0000-0000-0000DC720000}"/>
    <cellStyle name="Normal 2 70 2" xfId="29405" xr:uid="{00000000-0005-0000-0000-0000DD720000}"/>
    <cellStyle name="Normal 2 70 3" xfId="29406" xr:uid="{00000000-0005-0000-0000-0000DE720000}"/>
    <cellStyle name="Normal 2 71" xfId="29407" xr:uid="{00000000-0005-0000-0000-0000DF720000}"/>
    <cellStyle name="Normal 2 71 2" xfId="29408" xr:uid="{00000000-0005-0000-0000-0000E0720000}"/>
    <cellStyle name="Normal 2 71 3" xfId="29409" xr:uid="{00000000-0005-0000-0000-0000E1720000}"/>
    <cellStyle name="Normal 2 72" xfId="29410" xr:uid="{00000000-0005-0000-0000-0000E2720000}"/>
    <cellStyle name="Normal 2 72 2" xfId="29411" xr:uid="{00000000-0005-0000-0000-0000E3720000}"/>
    <cellStyle name="Normal 2 72 3" xfId="29412" xr:uid="{00000000-0005-0000-0000-0000E4720000}"/>
    <cellStyle name="Normal 2 73" xfId="29413" xr:uid="{00000000-0005-0000-0000-0000E5720000}"/>
    <cellStyle name="Normal 2 73 2" xfId="29414" xr:uid="{00000000-0005-0000-0000-0000E6720000}"/>
    <cellStyle name="Normal 2 73 3" xfId="29415" xr:uid="{00000000-0005-0000-0000-0000E7720000}"/>
    <cellStyle name="Normal 2 74" xfId="29416" xr:uid="{00000000-0005-0000-0000-0000E8720000}"/>
    <cellStyle name="Normal 2 74 2" xfId="29417" xr:uid="{00000000-0005-0000-0000-0000E9720000}"/>
    <cellStyle name="Normal 2 74 3" xfId="29418" xr:uid="{00000000-0005-0000-0000-0000EA720000}"/>
    <cellStyle name="Normal 2 75" xfId="29419" xr:uid="{00000000-0005-0000-0000-0000EB720000}"/>
    <cellStyle name="Normal 2 76" xfId="29420" xr:uid="{00000000-0005-0000-0000-0000EC720000}"/>
    <cellStyle name="Normal 2 77" xfId="29421" xr:uid="{00000000-0005-0000-0000-0000ED720000}"/>
    <cellStyle name="Normal 2 78" xfId="29422" xr:uid="{00000000-0005-0000-0000-0000EE720000}"/>
    <cellStyle name="Normal 2 79" xfId="29423" xr:uid="{00000000-0005-0000-0000-0000EF720000}"/>
    <cellStyle name="Normal 2 8" xfId="432" xr:uid="{00000000-0005-0000-0000-0000B0010000}"/>
    <cellStyle name="Normal 2 8 2" xfId="29424" xr:uid="{00000000-0005-0000-0000-0000F0720000}"/>
    <cellStyle name="Normal 2 8 3" xfId="29425" xr:uid="{00000000-0005-0000-0000-0000F1720000}"/>
    <cellStyle name="Normal 2 80" xfId="29426" xr:uid="{00000000-0005-0000-0000-0000F2720000}"/>
    <cellStyle name="Normal 2 81" xfId="29427" xr:uid="{00000000-0005-0000-0000-0000F3720000}"/>
    <cellStyle name="Normal 2 82" xfId="29428" xr:uid="{00000000-0005-0000-0000-0000F4720000}"/>
    <cellStyle name="Normal 2 82 2" xfId="29429" xr:uid="{00000000-0005-0000-0000-0000F5720000}"/>
    <cellStyle name="Normal 2 82 2 2" xfId="29430" xr:uid="{00000000-0005-0000-0000-0000F6720000}"/>
    <cellStyle name="Normal 2 82 2 3" xfId="29431" xr:uid="{00000000-0005-0000-0000-0000F7720000}"/>
    <cellStyle name="Normal 2 82 3" xfId="29432" xr:uid="{00000000-0005-0000-0000-0000F8720000}"/>
    <cellStyle name="Normal 2 82 4" xfId="29433" xr:uid="{00000000-0005-0000-0000-0000F9720000}"/>
    <cellStyle name="Normal 2 83" xfId="29434" xr:uid="{00000000-0005-0000-0000-0000FA720000}"/>
    <cellStyle name="Normal 2 83 2" xfId="29435" xr:uid="{00000000-0005-0000-0000-0000FB720000}"/>
    <cellStyle name="Normal 2 84" xfId="29436" xr:uid="{00000000-0005-0000-0000-0000FC720000}"/>
    <cellStyle name="Normal 2 84 2" xfId="29437" xr:uid="{00000000-0005-0000-0000-0000FD720000}"/>
    <cellStyle name="Normal 2 85" xfId="29438" xr:uid="{00000000-0005-0000-0000-0000FE720000}"/>
    <cellStyle name="Normal 2 85 2" xfId="29439" xr:uid="{00000000-0005-0000-0000-0000FF720000}"/>
    <cellStyle name="Normal 2 85 2 2" xfId="29440" xr:uid="{00000000-0005-0000-0000-000000730000}"/>
    <cellStyle name="Normal 2 85 3" xfId="29441" xr:uid="{00000000-0005-0000-0000-000001730000}"/>
    <cellStyle name="Normal 2 85 4" xfId="29442" xr:uid="{00000000-0005-0000-0000-000002730000}"/>
    <cellStyle name="Normal 2 85 5" xfId="29443" xr:uid="{00000000-0005-0000-0000-000003730000}"/>
    <cellStyle name="Normal 2 86" xfId="29444" xr:uid="{00000000-0005-0000-0000-000004730000}"/>
    <cellStyle name="Normal 2 86 2" xfId="29445" xr:uid="{00000000-0005-0000-0000-000005730000}"/>
    <cellStyle name="Normal 2 86 2 2" xfId="29446" xr:uid="{00000000-0005-0000-0000-000006730000}"/>
    <cellStyle name="Normal 2 86 3" xfId="29447" xr:uid="{00000000-0005-0000-0000-000007730000}"/>
    <cellStyle name="Normal 2 87" xfId="29448" xr:uid="{00000000-0005-0000-0000-000008730000}"/>
    <cellStyle name="Normal 2 87 2" xfId="29449" xr:uid="{00000000-0005-0000-0000-000009730000}"/>
    <cellStyle name="Normal 2 87 3" xfId="29450" xr:uid="{00000000-0005-0000-0000-00000A730000}"/>
    <cellStyle name="Normal 2 87 4" xfId="29451" xr:uid="{00000000-0005-0000-0000-00000B730000}"/>
    <cellStyle name="Normal 2 87 5" xfId="29452" xr:uid="{00000000-0005-0000-0000-00000C730000}"/>
    <cellStyle name="Normal 2 88" xfId="29453" xr:uid="{00000000-0005-0000-0000-00000D730000}"/>
    <cellStyle name="Normal 2 88 2" xfId="29454" xr:uid="{00000000-0005-0000-0000-00000E730000}"/>
    <cellStyle name="Normal 2 88 3" xfId="29455" xr:uid="{00000000-0005-0000-0000-00000F730000}"/>
    <cellStyle name="Normal 2 88 4" xfId="29456" xr:uid="{00000000-0005-0000-0000-000010730000}"/>
    <cellStyle name="Normal 2 88 5" xfId="29457" xr:uid="{00000000-0005-0000-0000-000011730000}"/>
    <cellStyle name="Normal 2 89" xfId="29458" xr:uid="{00000000-0005-0000-0000-000012730000}"/>
    <cellStyle name="Normal 2 89 2" xfId="29459" xr:uid="{00000000-0005-0000-0000-000013730000}"/>
    <cellStyle name="Normal 2 9" xfId="433" xr:uid="{00000000-0005-0000-0000-0000B1010000}"/>
    <cellStyle name="Normal 2 9 2" xfId="29460" xr:uid="{00000000-0005-0000-0000-000014730000}"/>
    <cellStyle name="Normal 2 9 3" xfId="29461" xr:uid="{00000000-0005-0000-0000-000015730000}"/>
    <cellStyle name="Normal 2 9 4" xfId="29462" xr:uid="{00000000-0005-0000-0000-000016730000}"/>
    <cellStyle name="Normal 2 9 5" xfId="29463" xr:uid="{00000000-0005-0000-0000-000017730000}"/>
    <cellStyle name="Normal 2 9_Enlaces" xfId="29464" xr:uid="{00000000-0005-0000-0000-000018730000}"/>
    <cellStyle name="Normal 2 90" xfId="29465" xr:uid="{00000000-0005-0000-0000-000019730000}"/>
    <cellStyle name="Normal 2 90 2" xfId="29466" xr:uid="{00000000-0005-0000-0000-00001A730000}"/>
    <cellStyle name="Normal 2 91" xfId="29467" xr:uid="{00000000-0005-0000-0000-00001B730000}"/>
    <cellStyle name="Normal 2 91 2" xfId="29468" xr:uid="{00000000-0005-0000-0000-00001C730000}"/>
    <cellStyle name="Normal 2 92" xfId="29469" xr:uid="{00000000-0005-0000-0000-00001D730000}"/>
    <cellStyle name="Normal 2 92 2" xfId="29470" xr:uid="{00000000-0005-0000-0000-00001E730000}"/>
    <cellStyle name="Normal 2 93" xfId="29471" xr:uid="{00000000-0005-0000-0000-00001F730000}"/>
    <cellStyle name="Normal 2 93 2" xfId="29472" xr:uid="{00000000-0005-0000-0000-000020730000}"/>
    <cellStyle name="Normal 2 94" xfId="29473" xr:uid="{00000000-0005-0000-0000-000021730000}"/>
    <cellStyle name="Normal 2 94 2" xfId="29474" xr:uid="{00000000-0005-0000-0000-000022730000}"/>
    <cellStyle name="Normal 2 95" xfId="29475" xr:uid="{00000000-0005-0000-0000-000023730000}"/>
    <cellStyle name="Normal 2 95 2" xfId="29476" xr:uid="{00000000-0005-0000-0000-000024730000}"/>
    <cellStyle name="Normal 2 96" xfId="29477" xr:uid="{00000000-0005-0000-0000-000025730000}"/>
    <cellStyle name="Normal 2 96 2" xfId="29478" xr:uid="{00000000-0005-0000-0000-000026730000}"/>
    <cellStyle name="Normal 2 97" xfId="29479" xr:uid="{00000000-0005-0000-0000-000027730000}"/>
    <cellStyle name="Normal 2 97 2" xfId="29480" xr:uid="{00000000-0005-0000-0000-000028730000}"/>
    <cellStyle name="Normal 2 98" xfId="29481" xr:uid="{00000000-0005-0000-0000-000029730000}"/>
    <cellStyle name="Normal 2 98 2" xfId="29482" xr:uid="{00000000-0005-0000-0000-00002A730000}"/>
    <cellStyle name="Normal 2 99" xfId="29483" xr:uid="{00000000-0005-0000-0000-00002B730000}"/>
    <cellStyle name="Normal 2 99 2" xfId="29484" xr:uid="{00000000-0005-0000-0000-00002C730000}"/>
    <cellStyle name="Normal 20" xfId="29485" xr:uid="{00000000-0005-0000-0000-00002D730000}"/>
    <cellStyle name="Normal 20 10" xfId="29486" xr:uid="{00000000-0005-0000-0000-00002E730000}"/>
    <cellStyle name="Normal 20 11" xfId="29487" xr:uid="{00000000-0005-0000-0000-00002F730000}"/>
    <cellStyle name="Normal 20 12" xfId="29488" xr:uid="{00000000-0005-0000-0000-000030730000}"/>
    <cellStyle name="Normal 20 13" xfId="29489" xr:uid="{00000000-0005-0000-0000-000031730000}"/>
    <cellStyle name="Normal 20 14" xfId="29490" xr:uid="{00000000-0005-0000-0000-000032730000}"/>
    <cellStyle name="Normal 20 15" xfId="29491" xr:uid="{00000000-0005-0000-0000-000033730000}"/>
    <cellStyle name="Normal 20 16" xfId="29492" xr:uid="{00000000-0005-0000-0000-000034730000}"/>
    <cellStyle name="Normal 20 17" xfId="29493" xr:uid="{00000000-0005-0000-0000-000035730000}"/>
    <cellStyle name="Normal 20 18" xfId="29494" xr:uid="{00000000-0005-0000-0000-000036730000}"/>
    <cellStyle name="Normal 20 19" xfId="29495" xr:uid="{00000000-0005-0000-0000-000037730000}"/>
    <cellStyle name="Normal 20 2" xfId="29496" xr:uid="{00000000-0005-0000-0000-000038730000}"/>
    <cellStyle name="Normal 20 2 2" xfId="29497" xr:uid="{00000000-0005-0000-0000-000039730000}"/>
    <cellStyle name="Normal 20 2 3" xfId="29498" xr:uid="{00000000-0005-0000-0000-00003A730000}"/>
    <cellStyle name="Normal 20 2 4" xfId="29499" xr:uid="{00000000-0005-0000-0000-00003B730000}"/>
    <cellStyle name="Normal 20 20" xfId="29500" xr:uid="{00000000-0005-0000-0000-00003C730000}"/>
    <cellStyle name="Normal 20 21" xfId="29501" xr:uid="{00000000-0005-0000-0000-00003D730000}"/>
    <cellStyle name="Normal 20 22" xfId="29502" xr:uid="{00000000-0005-0000-0000-00003E730000}"/>
    <cellStyle name="Normal 20 23" xfId="29503" xr:uid="{00000000-0005-0000-0000-00003F730000}"/>
    <cellStyle name="Normal 20 24" xfId="29504" xr:uid="{00000000-0005-0000-0000-000040730000}"/>
    <cellStyle name="Normal 20 25" xfId="29505" xr:uid="{00000000-0005-0000-0000-000041730000}"/>
    <cellStyle name="Normal 20 26" xfId="29506" xr:uid="{00000000-0005-0000-0000-000042730000}"/>
    <cellStyle name="Normal 20 3" xfId="29507" xr:uid="{00000000-0005-0000-0000-000043730000}"/>
    <cellStyle name="Normal 20 4" xfId="29508" xr:uid="{00000000-0005-0000-0000-000044730000}"/>
    <cellStyle name="Normal 20 5" xfId="29509" xr:uid="{00000000-0005-0000-0000-000045730000}"/>
    <cellStyle name="Normal 20 6" xfId="29510" xr:uid="{00000000-0005-0000-0000-000046730000}"/>
    <cellStyle name="Normal 20 7" xfId="29511" xr:uid="{00000000-0005-0000-0000-000047730000}"/>
    <cellStyle name="Normal 20 8" xfId="29512" xr:uid="{00000000-0005-0000-0000-000048730000}"/>
    <cellStyle name="Normal 20 9" xfId="29513" xr:uid="{00000000-0005-0000-0000-000049730000}"/>
    <cellStyle name="Normal 21" xfId="29514" xr:uid="{00000000-0005-0000-0000-00004A730000}"/>
    <cellStyle name="Normal 21 10" xfId="29515" xr:uid="{00000000-0005-0000-0000-00004B730000}"/>
    <cellStyle name="Normal 21 11" xfId="29516" xr:uid="{00000000-0005-0000-0000-00004C730000}"/>
    <cellStyle name="Normal 21 12" xfId="29517" xr:uid="{00000000-0005-0000-0000-00004D730000}"/>
    <cellStyle name="Normal 21 13" xfId="29518" xr:uid="{00000000-0005-0000-0000-00004E730000}"/>
    <cellStyle name="Normal 21 14" xfId="29519" xr:uid="{00000000-0005-0000-0000-00004F730000}"/>
    <cellStyle name="Normal 21 15" xfId="29520" xr:uid="{00000000-0005-0000-0000-000050730000}"/>
    <cellStyle name="Normal 21 16" xfId="29521" xr:uid="{00000000-0005-0000-0000-000051730000}"/>
    <cellStyle name="Normal 21 17" xfId="29522" xr:uid="{00000000-0005-0000-0000-000052730000}"/>
    <cellStyle name="Normal 21 18" xfId="29523" xr:uid="{00000000-0005-0000-0000-000053730000}"/>
    <cellStyle name="Normal 21 19" xfId="29524" xr:uid="{00000000-0005-0000-0000-000054730000}"/>
    <cellStyle name="Normal 21 2" xfId="29525" xr:uid="{00000000-0005-0000-0000-000055730000}"/>
    <cellStyle name="Normal 21 2 2" xfId="29526" xr:uid="{00000000-0005-0000-0000-000056730000}"/>
    <cellStyle name="Normal 21 2 3" xfId="29527" xr:uid="{00000000-0005-0000-0000-000057730000}"/>
    <cellStyle name="Normal 21 20" xfId="29528" xr:uid="{00000000-0005-0000-0000-000058730000}"/>
    <cellStyle name="Normal 21 21" xfId="29529" xr:uid="{00000000-0005-0000-0000-000059730000}"/>
    <cellStyle name="Normal 21 22" xfId="29530" xr:uid="{00000000-0005-0000-0000-00005A730000}"/>
    <cellStyle name="Normal 21 23" xfId="29531" xr:uid="{00000000-0005-0000-0000-00005B730000}"/>
    <cellStyle name="Normal 21 24" xfId="29532" xr:uid="{00000000-0005-0000-0000-00005C730000}"/>
    <cellStyle name="Normal 21 25" xfId="29533" xr:uid="{00000000-0005-0000-0000-00005D730000}"/>
    <cellStyle name="Normal 21 26" xfId="29534" xr:uid="{00000000-0005-0000-0000-00005E730000}"/>
    <cellStyle name="Normal 21 3" xfId="29535" xr:uid="{00000000-0005-0000-0000-00005F730000}"/>
    <cellStyle name="Normal 21 3 2" xfId="29536" xr:uid="{00000000-0005-0000-0000-000060730000}"/>
    <cellStyle name="Normal 21 3 3" xfId="29537" xr:uid="{00000000-0005-0000-0000-000061730000}"/>
    <cellStyle name="Normal 21 4" xfId="29538" xr:uid="{00000000-0005-0000-0000-000062730000}"/>
    <cellStyle name="Normal 21 5" xfId="29539" xr:uid="{00000000-0005-0000-0000-000063730000}"/>
    <cellStyle name="Normal 21 6" xfId="29540" xr:uid="{00000000-0005-0000-0000-000064730000}"/>
    <cellStyle name="Normal 21 7" xfId="29541" xr:uid="{00000000-0005-0000-0000-000065730000}"/>
    <cellStyle name="Normal 21 8" xfId="29542" xr:uid="{00000000-0005-0000-0000-000066730000}"/>
    <cellStyle name="Normal 21 9" xfId="29543" xr:uid="{00000000-0005-0000-0000-000067730000}"/>
    <cellStyle name="Normal 22" xfId="29544" xr:uid="{00000000-0005-0000-0000-000068730000}"/>
    <cellStyle name="Normal 22 10" xfId="29545" xr:uid="{00000000-0005-0000-0000-000069730000}"/>
    <cellStyle name="Normal 22 11" xfId="29546" xr:uid="{00000000-0005-0000-0000-00006A730000}"/>
    <cellStyle name="Normal 22 12" xfId="29547" xr:uid="{00000000-0005-0000-0000-00006B730000}"/>
    <cellStyle name="Normal 22 13" xfId="29548" xr:uid="{00000000-0005-0000-0000-00006C730000}"/>
    <cellStyle name="Normal 22 14" xfId="29549" xr:uid="{00000000-0005-0000-0000-00006D730000}"/>
    <cellStyle name="Normal 22 15" xfId="29550" xr:uid="{00000000-0005-0000-0000-00006E730000}"/>
    <cellStyle name="Normal 22 16" xfId="29551" xr:uid="{00000000-0005-0000-0000-00006F730000}"/>
    <cellStyle name="Normal 22 17" xfId="29552" xr:uid="{00000000-0005-0000-0000-000070730000}"/>
    <cellStyle name="Normal 22 18" xfId="29553" xr:uid="{00000000-0005-0000-0000-000071730000}"/>
    <cellStyle name="Normal 22 19" xfId="29554" xr:uid="{00000000-0005-0000-0000-000072730000}"/>
    <cellStyle name="Normal 22 2" xfId="29555" xr:uid="{00000000-0005-0000-0000-000073730000}"/>
    <cellStyle name="Normal 22 2 2" xfId="29556" xr:uid="{00000000-0005-0000-0000-000074730000}"/>
    <cellStyle name="Normal 22 2 3" xfId="29557" xr:uid="{00000000-0005-0000-0000-000075730000}"/>
    <cellStyle name="Normal 22 20" xfId="29558" xr:uid="{00000000-0005-0000-0000-000076730000}"/>
    <cellStyle name="Normal 22 21" xfId="29559" xr:uid="{00000000-0005-0000-0000-000077730000}"/>
    <cellStyle name="Normal 22 22" xfId="29560" xr:uid="{00000000-0005-0000-0000-000078730000}"/>
    <cellStyle name="Normal 22 23" xfId="29561" xr:uid="{00000000-0005-0000-0000-000079730000}"/>
    <cellStyle name="Normal 22 24" xfId="29562" xr:uid="{00000000-0005-0000-0000-00007A730000}"/>
    <cellStyle name="Normal 22 25" xfId="29563" xr:uid="{00000000-0005-0000-0000-00007B730000}"/>
    <cellStyle name="Normal 22 26" xfId="29564" xr:uid="{00000000-0005-0000-0000-00007C730000}"/>
    <cellStyle name="Normal 22 3" xfId="29565" xr:uid="{00000000-0005-0000-0000-00007D730000}"/>
    <cellStyle name="Normal 22 3 2" xfId="29566" xr:uid="{00000000-0005-0000-0000-00007E730000}"/>
    <cellStyle name="Normal 22 3 3" xfId="29567" xr:uid="{00000000-0005-0000-0000-00007F730000}"/>
    <cellStyle name="Normal 22 3 4" xfId="29568" xr:uid="{00000000-0005-0000-0000-000080730000}"/>
    <cellStyle name="Normal 22 3 5" xfId="29569" xr:uid="{00000000-0005-0000-0000-000081730000}"/>
    <cellStyle name="Normal 22 4" xfId="29570" xr:uid="{00000000-0005-0000-0000-000082730000}"/>
    <cellStyle name="Normal 22 5" xfId="29571" xr:uid="{00000000-0005-0000-0000-000083730000}"/>
    <cellStyle name="Normal 22 6" xfId="29572" xr:uid="{00000000-0005-0000-0000-000084730000}"/>
    <cellStyle name="Normal 22 7" xfId="29573" xr:uid="{00000000-0005-0000-0000-000085730000}"/>
    <cellStyle name="Normal 22 8" xfId="29574" xr:uid="{00000000-0005-0000-0000-000086730000}"/>
    <cellStyle name="Normal 22 9" xfId="29575" xr:uid="{00000000-0005-0000-0000-000087730000}"/>
    <cellStyle name="Normal 23" xfId="29576" xr:uid="{00000000-0005-0000-0000-000088730000}"/>
    <cellStyle name="Normal 23 10" xfId="29577" xr:uid="{00000000-0005-0000-0000-000089730000}"/>
    <cellStyle name="Normal 23 11" xfId="29578" xr:uid="{00000000-0005-0000-0000-00008A730000}"/>
    <cellStyle name="Normal 23 12" xfId="29579" xr:uid="{00000000-0005-0000-0000-00008B730000}"/>
    <cellStyle name="Normal 23 13" xfId="29580" xr:uid="{00000000-0005-0000-0000-00008C730000}"/>
    <cellStyle name="Normal 23 14" xfId="29581" xr:uid="{00000000-0005-0000-0000-00008D730000}"/>
    <cellStyle name="Normal 23 15" xfId="29582" xr:uid="{00000000-0005-0000-0000-00008E730000}"/>
    <cellStyle name="Normal 23 16" xfId="29583" xr:uid="{00000000-0005-0000-0000-00008F730000}"/>
    <cellStyle name="Normal 23 17" xfId="29584" xr:uid="{00000000-0005-0000-0000-000090730000}"/>
    <cellStyle name="Normal 23 18" xfId="29585" xr:uid="{00000000-0005-0000-0000-000091730000}"/>
    <cellStyle name="Normal 23 19" xfId="29586" xr:uid="{00000000-0005-0000-0000-000092730000}"/>
    <cellStyle name="Normal 23 2" xfId="29587" xr:uid="{00000000-0005-0000-0000-000093730000}"/>
    <cellStyle name="Normal 23 2 2" xfId="29588" xr:uid="{00000000-0005-0000-0000-000094730000}"/>
    <cellStyle name="Normal 23 2 3" xfId="29589" xr:uid="{00000000-0005-0000-0000-000095730000}"/>
    <cellStyle name="Normal 23 20" xfId="29590" xr:uid="{00000000-0005-0000-0000-000096730000}"/>
    <cellStyle name="Normal 23 21" xfId="29591" xr:uid="{00000000-0005-0000-0000-000097730000}"/>
    <cellStyle name="Normal 23 22" xfId="29592" xr:uid="{00000000-0005-0000-0000-000098730000}"/>
    <cellStyle name="Normal 23 23" xfId="29593" xr:uid="{00000000-0005-0000-0000-000099730000}"/>
    <cellStyle name="Normal 23 24" xfId="29594" xr:uid="{00000000-0005-0000-0000-00009A730000}"/>
    <cellStyle name="Normal 23 25" xfId="29595" xr:uid="{00000000-0005-0000-0000-00009B730000}"/>
    <cellStyle name="Normal 23 26" xfId="29596" xr:uid="{00000000-0005-0000-0000-00009C730000}"/>
    <cellStyle name="Normal 23 3" xfId="29597" xr:uid="{00000000-0005-0000-0000-00009D730000}"/>
    <cellStyle name="Normal 23 3 2" xfId="29598" xr:uid="{00000000-0005-0000-0000-00009E730000}"/>
    <cellStyle name="Normal 23 3 3" xfId="29599" xr:uid="{00000000-0005-0000-0000-00009F730000}"/>
    <cellStyle name="Normal 23 3 4" xfId="29600" xr:uid="{00000000-0005-0000-0000-0000A0730000}"/>
    <cellStyle name="Normal 23 3 5" xfId="29601" xr:uid="{00000000-0005-0000-0000-0000A1730000}"/>
    <cellStyle name="Normal 23 4" xfId="29602" xr:uid="{00000000-0005-0000-0000-0000A2730000}"/>
    <cellStyle name="Normal 23 5" xfId="29603" xr:uid="{00000000-0005-0000-0000-0000A3730000}"/>
    <cellStyle name="Normal 23 6" xfId="29604" xr:uid="{00000000-0005-0000-0000-0000A4730000}"/>
    <cellStyle name="Normal 23 7" xfId="29605" xr:uid="{00000000-0005-0000-0000-0000A5730000}"/>
    <cellStyle name="Normal 23 8" xfId="29606" xr:uid="{00000000-0005-0000-0000-0000A6730000}"/>
    <cellStyle name="Normal 23 9" xfId="29607" xr:uid="{00000000-0005-0000-0000-0000A7730000}"/>
    <cellStyle name="Normal 24" xfId="29608" xr:uid="{00000000-0005-0000-0000-0000A8730000}"/>
    <cellStyle name="Normal 24 10" xfId="29609" xr:uid="{00000000-0005-0000-0000-0000A9730000}"/>
    <cellStyle name="Normal 24 11" xfId="29610" xr:uid="{00000000-0005-0000-0000-0000AA730000}"/>
    <cellStyle name="Normal 24 12" xfId="29611" xr:uid="{00000000-0005-0000-0000-0000AB730000}"/>
    <cellStyle name="Normal 24 13" xfId="29612" xr:uid="{00000000-0005-0000-0000-0000AC730000}"/>
    <cellStyle name="Normal 24 14" xfId="29613" xr:uid="{00000000-0005-0000-0000-0000AD730000}"/>
    <cellStyle name="Normal 24 15" xfId="29614" xr:uid="{00000000-0005-0000-0000-0000AE730000}"/>
    <cellStyle name="Normal 24 16" xfId="29615" xr:uid="{00000000-0005-0000-0000-0000AF730000}"/>
    <cellStyle name="Normal 24 17" xfId="29616" xr:uid="{00000000-0005-0000-0000-0000B0730000}"/>
    <cellStyle name="Normal 24 18" xfId="29617" xr:uid="{00000000-0005-0000-0000-0000B1730000}"/>
    <cellStyle name="Normal 24 19" xfId="29618" xr:uid="{00000000-0005-0000-0000-0000B2730000}"/>
    <cellStyle name="Normal 24 2" xfId="29619" xr:uid="{00000000-0005-0000-0000-0000B3730000}"/>
    <cellStyle name="Normal 24 20" xfId="29620" xr:uid="{00000000-0005-0000-0000-0000B4730000}"/>
    <cellStyle name="Normal 24 21" xfId="29621" xr:uid="{00000000-0005-0000-0000-0000B5730000}"/>
    <cellStyle name="Normal 24 22" xfId="29622" xr:uid="{00000000-0005-0000-0000-0000B6730000}"/>
    <cellStyle name="Normal 24 23" xfId="29623" xr:uid="{00000000-0005-0000-0000-0000B7730000}"/>
    <cellStyle name="Normal 24 24" xfId="29624" xr:uid="{00000000-0005-0000-0000-0000B8730000}"/>
    <cellStyle name="Normal 24 25" xfId="29625" xr:uid="{00000000-0005-0000-0000-0000B9730000}"/>
    <cellStyle name="Normal 24 26" xfId="29626" xr:uid="{00000000-0005-0000-0000-0000BA730000}"/>
    <cellStyle name="Normal 24 27" xfId="29627" xr:uid="{00000000-0005-0000-0000-0000BB730000}"/>
    <cellStyle name="Normal 24 3" xfId="29628" xr:uid="{00000000-0005-0000-0000-0000BC730000}"/>
    <cellStyle name="Normal 24 4" xfId="29629" xr:uid="{00000000-0005-0000-0000-0000BD730000}"/>
    <cellStyle name="Normal 24 5" xfId="29630" xr:uid="{00000000-0005-0000-0000-0000BE730000}"/>
    <cellStyle name="Normal 24 6" xfId="29631" xr:uid="{00000000-0005-0000-0000-0000BF730000}"/>
    <cellStyle name="Normal 24 7" xfId="29632" xr:uid="{00000000-0005-0000-0000-0000C0730000}"/>
    <cellStyle name="Normal 24 8" xfId="29633" xr:uid="{00000000-0005-0000-0000-0000C1730000}"/>
    <cellStyle name="Normal 24 9" xfId="29634" xr:uid="{00000000-0005-0000-0000-0000C2730000}"/>
    <cellStyle name="Normal 25" xfId="29635" xr:uid="{00000000-0005-0000-0000-0000C3730000}"/>
    <cellStyle name="Normal 25 10" xfId="29636" xr:uid="{00000000-0005-0000-0000-0000C4730000}"/>
    <cellStyle name="Normal 25 11" xfId="29637" xr:uid="{00000000-0005-0000-0000-0000C5730000}"/>
    <cellStyle name="Normal 25 12" xfId="29638" xr:uid="{00000000-0005-0000-0000-0000C6730000}"/>
    <cellStyle name="Normal 25 13" xfId="29639" xr:uid="{00000000-0005-0000-0000-0000C7730000}"/>
    <cellStyle name="Normal 25 14" xfId="29640" xr:uid="{00000000-0005-0000-0000-0000C8730000}"/>
    <cellStyle name="Normal 25 15" xfId="29641" xr:uid="{00000000-0005-0000-0000-0000C9730000}"/>
    <cellStyle name="Normal 25 16" xfId="29642" xr:uid="{00000000-0005-0000-0000-0000CA730000}"/>
    <cellStyle name="Normal 25 17" xfId="29643" xr:uid="{00000000-0005-0000-0000-0000CB730000}"/>
    <cellStyle name="Normal 25 18" xfId="29644" xr:uid="{00000000-0005-0000-0000-0000CC730000}"/>
    <cellStyle name="Normal 25 19" xfId="29645" xr:uid="{00000000-0005-0000-0000-0000CD730000}"/>
    <cellStyle name="Normal 25 2" xfId="29646" xr:uid="{00000000-0005-0000-0000-0000CE730000}"/>
    <cellStyle name="Normal 25 20" xfId="29647" xr:uid="{00000000-0005-0000-0000-0000CF730000}"/>
    <cellStyle name="Normal 25 21" xfId="29648" xr:uid="{00000000-0005-0000-0000-0000D0730000}"/>
    <cellStyle name="Normal 25 22" xfId="29649" xr:uid="{00000000-0005-0000-0000-0000D1730000}"/>
    <cellStyle name="Normal 25 23" xfId="29650" xr:uid="{00000000-0005-0000-0000-0000D2730000}"/>
    <cellStyle name="Normal 25 24" xfId="29651" xr:uid="{00000000-0005-0000-0000-0000D3730000}"/>
    <cellStyle name="Normal 25 25" xfId="29652" xr:uid="{00000000-0005-0000-0000-0000D4730000}"/>
    <cellStyle name="Normal 25 3" xfId="29653" xr:uid="{00000000-0005-0000-0000-0000D5730000}"/>
    <cellStyle name="Normal 25 4" xfId="29654" xr:uid="{00000000-0005-0000-0000-0000D6730000}"/>
    <cellStyle name="Normal 25 5" xfId="29655" xr:uid="{00000000-0005-0000-0000-0000D7730000}"/>
    <cellStyle name="Normal 25 6" xfId="29656" xr:uid="{00000000-0005-0000-0000-0000D8730000}"/>
    <cellStyle name="Normal 25 7" xfId="29657" xr:uid="{00000000-0005-0000-0000-0000D9730000}"/>
    <cellStyle name="Normal 25 8" xfId="29658" xr:uid="{00000000-0005-0000-0000-0000DA730000}"/>
    <cellStyle name="Normal 25 9" xfId="29659" xr:uid="{00000000-0005-0000-0000-0000DB730000}"/>
    <cellStyle name="Normal 26" xfId="29660" xr:uid="{00000000-0005-0000-0000-0000DC730000}"/>
    <cellStyle name="Normal 26 10" xfId="29661" xr:uid="{00000000-0005-0000-0000-0000DD730000}"/>
    <cellStyle name="Normal 26 11" xfId="29662" xr:uid="{00000000-0005-0000-0000-0000DE730000}"/>
    <cellStyle name="Normal 26 12" xfId="29663" xr:uid="{00000000-0005-0000-0000-0000DF730000}"/>
    <cellStyle name="Normal 26 13" xfId="29664" xr:uid="{00000000-0005-0000-0000-0000E0730000}"/>
    <cellStyle name="Normal 26 14" xfId="29665" xr:uid="{00000000-0005-0000-0000-0000E1730000}"/>
    <cellStyle name="Normal 26 15" xfId="29666" xr:uid="{00000000-0005-0000-0000-0000E2730000}"/>
    <cellStyle name="Normal 26 16" xfId="29667" xr:uid="{00000000-0005-0000-0000-0000E3730000}"/>
    <cellStyle name="Normal 26 17" xfId="29668" xr:uid="{00000000-0005-0000-0000-0000E4730000}"/>
    <cellStyle name="Normal 26 18" xfId="29669" xr:uid="{00000000-0005-0000-0000-0000E5730000}"/>
    <cellStyle name="Normal 26 19" xfId="29670" xr:uid="{00000000-0005-0000-0000-0000E6730000}"/>
    <cellStyle name="Normal 26 2" xfId="29671" xr:uid="{00000000-0005-0000-0000-0000E7730000}"/>
    <cellStyle name="Normal 26 20" xfId="29672" xr:uid="{00000000-0005-0000-0000-0000E8730000}"/>
    <cellStyle name="Normal 26 21" xfId="29673" xr:uid="{00000000-0005-0000-0000-0000E9730000}"/>
    <cellStyle name="Normal 26 22" xfId="29674" xr:uid="{00000000-0005-0000-0000-0000EA730000}"/>
    <cellStyle name="Normal 26 23" xfId="29675" xr:uid="{00000000-0005-0000-0000-0000EB730000}"/>
    <cellStyle name="Normal 26 24" xfId="29676" xr:uid="{00000000-0005-0000-0000-0000EC730000}"/>
    <cellStyle name="Normal 26 25" xfId="29677" xr:uid="{00000000-0005-0000-0000-0000ED730000}"/>
    <cellStyle name="Normal 26 3" xfId="29678" xr:uid="{00000000-0005-0000-0000-0000EE730000}"/>
    <cellStyle name="Normal 26 4" xfId="29679" xr:uid="{00000000-0005-0000-0000-0000EF730000}"/>
    <cellStyle name="Normal 26 5" xfId="29680" xr:uid="{00000000-0005-0000-0000-0000F0730000}"/>
    <cellStyle name="Normal 26 6" xfId="29681" xr:uid="{00000000-0005-0000-0000-0000F1730000}"/>
    <cellStyle name="Normal 26 7" xfId="29682" xr:uid="{00000000-0005-0000-0000-0000F2730000}"/>
    <cellStyle name="Normal 26 8" xfId="29683" xr:uid="{00000000-0005-0000-0000-0000F3730000}"/>
    <cellStyle name="Normal 26 9" xfId="29684" xr:uid="{00000000-0005-0000-0000-0000F4730000}"/>
    <cellStyle name="Normal 27" xfId="29685" xr:uid="{00000000-0005-0000-0000-0000F5730000}"/>
    <cellStyle name="Normal 27 2" xfId="29686" xr:uid="{00000000-0005-0000-0000-0000F6730000}"/>
    <cellStyle name="Normal 28" xfId="29687" xr:uid="{00000000-0005-0000-0000-0000F7730000}"/>
    <cellStyle name="Normal 28 10" xfId="29688" xr:uid="{00000000-0005-0000-0000-0000F8730000}"/>
    <cellStyle name="Normal 28 11" xfId="29689" xr:uid="{00000000-0005-0000-0000-0000F9730000}"/>
    <cellStyle name="Normal 28 12" xfId="29690" xr:uid="{00000000-0005-0000-0000-0000FA730000}"/>
    <cellStyle name="Normal 28 13" xfId="29691" xr:uid="{00000000-0005-0000-0000-0000FB730000}"/>
    <cellStyle name="Normal 28 14" xfId="29692" xr:uid="{00000000-0005-0000-0000-0000FC730000}"/>
    <cellStyle name="Normal 28 15" xfId="29693" xr:uid="{00000000-0005-0000-0000-0000FD730000}"/>
    <cellStyle name="Normal 28 16" xfId="29694" xr:uid="{00000000-0005-0000-0000-0000FE730000}"/>
    <cellStyle name="Normal 28 17" xfId="29695" xr:uid="{00000000-0005-0000-0000-0000FF730000}"/>
    <cellStyle name="Normal 28 18" xfId="29696" xr:uid="{00000000-0005-0000-0000-000000740000}"/>
    <cellStyle name="Normal 28 19" xfId="29697" xr:uid="{00000000-0005-0000-0000-000001740000}"/>
    <cellStyle name="Normal 28 2" xfId="29698" xr:uid="{00000000-0005-0000-0000-000002740000}"/>
    <cellStyle name="Normal 28 2 2" xfId="29699" xr:uid="{00000000-0005-0000-0000-000003740000}"/>
    <cellStyle name="Normal 28 2 3" xfId="29700" xr:uid="{00000000-0005-0000-0000-000004740000}"/>
    <cellStyle name="Normal 28 20" xfId="29701" xr:uid="{00000000-0005-0000-0000-000005740000}"/>
    <cellStyle name="Normal 28 21" xfId="29702" xr:uid="{00000000-0005-0000-0000-000006740000}"/>
    <cellStyle name="Normal 28 22" xfId="29703" xr:uid="{00000000-0005-0000-0000-000007740000}"/>
    <cellStyle name="Normal 28 23" xfId="29704" xr:uid="{00000000-0005-0000-0000-000008740000}"/>
    <cellStyle name="Normal 28 24" xfId="29705" xr:uid="{00000000-0005-0000-0000-000009740000}"/>
    <cellStyle name="Normal 28 25" xfId="29706" xr:uid="{00000000-0005-0000-0000-00000A740000}"/>
    <cellStyle name="Normal 28 26" xfId="29707" xr:uid="{00000000-0005-0000-0000-00000B740000}"/>
    <cellStyle name="Normal 28 3" xfId="29708" xr:uid="{00000000-0005-0000-0000-00000C740000}"/>
    <cellStyle name="Normal 28 3 2" xfId="29709" xr:uid="{00000000-0005-0000-0000-00000D740000}"/>
    <cellStyle name="Normal 28 3 3" xfId="29710" xr:uid="{00000000-0005-0000-0000-00000E740000}"/>
    <cellStyle name="Normal 28 4" xfId="29711" xr:uid="{00000000-0005-0000-0000-00000F740000}"/>
    <cellStyle name="Normal 28 5" xfId="29712" xr:uid="{00000000-0005-0000-0000-000010740000}"/>
    <cellStyle name="Normal 28 6" xfId="29713" xr:uid="{00000000-0005-0000-0000-000011740000}"/>
    <cellStyle name="Normal 28 7" xfId="29714" xr:uid="{00000000-0005-0000-0000-000012740000}"/>
    <cellStyle name="Normal 28 8" xfId="29715" xr:uid="{00000000-0005-0000-0000-000013740000}"/>
    <cellStyle name="Normal 28 9" xfId="29716" xr:uid="{00000000-0005-0000-0000-000014740000}"/>
    <cellStyle name="Normal 29" xfId="29717" xr:uid="{00000000-0005-0000-0000-000015740000}"/>
    <cellStyle name="Normal 29 10" xfId="29718" xr:uid="{00000000-0005-0000-0000-000016740000}"/>
    <cellStyle name="Normal 29 11" xfId="29719" xr:uid="{00000000-0005-0000-0000-000017740000}"/>
    <cellStyle name="Normal 29 12" xfId="29720" xr:uid="{00000000-0005-0000-0000-000018740000}"/>
    <cellStyle name="Normal 29 13" xfId="29721" xr:uid="{00000000-0005-0000-0000-000019740000}"/>
    <cellStyle name="Normal 29 14" xfId="29722" xr:uid="{00000000-0005-0000-0000-00001A740000}"/>
    <cellStyle name="Normal 29 15" xfId="29723" xr:uid="{00000000-0005-0000-0000-00001B740000}"/>
    <cellStyle name="Normal 29 16" xfId="29724" xr:uid="{00000000-0005-0000-0000-00001C740000}"/>
    <cellStyle name="Normal 29 17" xfId="29725" xr:uid="{00000000-0005-0000-0000-00001D740000}"/>
    <cellStyle name="Normal 29 18" xfId="29726" xr:uid="{00000000-0005-0000-0000-00001E740000}"/>
    <cellStyle name="Normal 29 19" xfId="29727" xr:uid="{00000000-0005-0000-0000-00001F740000}"/>
    <cellStyle name="Normal 29 2" xfId="29728" xr:uid="{00000000-0005-0000-0000-000020740000}"/>
    <cellStyle name="Normal 29 2 2" xfId="29729" xr:uid="{00000000-0005-0000-0000-000021740000}"/>
    <cellStyle name="Normal 29 2 3" xfId="29730" xr:uid="{00000000-0005-0000-0000-000022740000}"/>
    <cellStyle name="Normal 29 20" xfId="29731" xr:uid="{00000000-0005-0000-0000-000023740000}"/>
    <cellStyle name="Normal 29 21" xfId="29732" xr:uid="{00000000-0005-0000-0000-000024740000}"/>
    <cellStyle name="Normal 29 22" xfId="29733" xr:uid="{00000000-0005-0000-0000-000025740000}"/>
    <cellStyle name="Normal 29 23" xfId="29734" xr:uid="{00000000-0005-0000-0000-000026740000}"/>
    <cellStyle name="Normal 29 24" xfId="29735" xr:uid="{00000000-0005-0000-0000-000027740000}"/>
    <cellStyle name="Normal 29 25" xfId="29736" xr:uid="{00000000-0005-0000-0000-000028740000}"/>
    <cellStyle name="Normal 29 26" xfId="29737" xr:uid="{00000000-0005-0000-0000-000029740000}"/>
    <cellStyle name="Normal 29 3" xfId="29738" xr:uid="{00000000-0005-0000-0000-00002A740000}"/>
    <cellStyle name="Normal 29 3 2" xfId="29739" xr:uid="{00000000-0005-0000-0000-00002B740000}"/>
    <cellStyle name="Normal 29 3 3" xfId="29740" xr:uid="{00000000-0005-0000-0000-00002C740000}"/>
    <cellStyle name="Normal 29 4" xfId="29741" xr:uid="{00000000-0005-0000-0000-00002D740000}"/>
    <cellStyle name="Normal 29 5" xfId="29742" xr:uid="{00000000-0005-0000-0000-00002E740000}"/>
    <cellStyle name="Normal 29 6" xfId="29743" xr:uid="{00000000-0005-0000-0000-00002F740000}"/>
    <cellStyle name="Normal 29 7" xfId="29744" xr:uid="{00000000-0005-0000-0000-000030740000}"/>
    <cellStyle name="Normal 29 8" xfId="29745" xr:uid="{00000000-0005-0000-0000-000031740000}"/>
    <cellStyle name="Normal 29 9" xfId="29746" xr:uid="{00000000-0005-0000-0000-000032740000}"/>
    <cellStyle name="Normal 3" xfId="434" xr:uid="{00000000-0005-0000-0000-0000B2010000}"/>
    <cellStyle name="Normal 3 10" xfId="29747" xr:uid="{00000000-0005-0000-0000-000033740000}"/>
    <cellStyle name="Normal 3 10 2" xfId="29748" xr:uid="{00000000-0005-0000-0000-000034740000}"/>
    <cellStyle name="Normal 3 10 3" xfId="29749" xr:uid="{00000000-0005-0000-0000-000035740000}"/>
    <cellStyle name="Normal 3 10 4" xfId="29750" xr:uid="{00000000-0005-0000-0000-000036740000}"/>
    <cellStyle name="Normal 3 10 5" xfId="29751" xr:uid="{00000000-0005-0000-0000-000037740000}"/>
    <cellStyle name="Normal 3 10 6" xfId="29752" xr:uid="{00000000-0005-0000-0000-000038740000}"/>
    <cellStyle name="Normal 3 10_Enlaces" xfId="29753" xr:uid="{00000000-0005-0000-0000-000039740000}"/>
    <cellStyle name="Normal 3 100" xfId="29754" xr:uid="{00000000-0005-0000-0000-00003A740000}"/>
    <cellStyle name="Normal 3 100 2" xfId="29755" xr:uid="{00000000-0005-0000-0000-00003B740000}"/>
    <cellStyle name="Normal 3 100 3" xfId="29756" xr:uid="{00000000-0005-0000-0000-00003C740000}"/>
    <cellStyle name="Normal 3 101" xfId="29757" xr:uid="{00000000-0005-0000-0000-00003D740000}"/>
    <cellStyle name="Normal 3 101 2" xfId="29758" xr:uid="{00000000-0005-0000-0000-00003E740000}"/>
    <cellStyle name="Normal 3 101 3" xfId="29759" xr:uid="{00000000-0005-0000-0000-00003F740000}"/>
    <cellStyle name="Normal 3 102" xfId="29760" xr:uid="{00000000-0005-0000-0000-000040740000}"/>
    <cellStyle name="Normal 3 102 2" xfId="29761" xr:uid="{00000000-0005-0000-0000-000041740000}"/>
    <cellStyle name="Normal 3 102 3" xfId="29762" xr:uid="{00000000-0005-0000-0000-000042740000}"/>
    <cellStyle name="Normal 3 103" xfId="29763" xr:uid="{00000000-0005-0000-0000-000043740000}"/>
    <cellStyle name="Normal 3 103 2" xfId="29764" xr:uid="{00000000-0005-0000-0000-000044740000}"/>
    <cellStyle name="Normal 3 103 3" xfId="29765" xr:uid="{00000000-0005-0000-0000-000045740000}"/>
    <cellStyle name="Normal 3 104" xfId="29766" xr:uid="{00000000-0005-0000-0000-000046740000}"/>
    <cellStyle name="Normal 3 104 2" xfId="29767" xr:uid="{00000000-0005-0000-0000-000047740000}"/>
    <cellStyle name="Normal 3 104 3" xfId="29768" xr:uid="{00000000-0005-0000-0000-000048740000}"/>
    <cellStyle name="Normal 3 105" xfId="29769" xr:uid="{00000000-0005-0000-0000-000049740000}"/>
    <cellStyle name="Normal 3 105 2" xfId="29770" xr:uid="{00000000-0005-0000-0000-00004A740000}"/>
    <cellStyle name="Normal 3 105 3" xfId="29771" xr:uid="{00000000-0005-0000-0000-00004B740000}"/>
    <cellStyle name="Normal 3 106" xfId="29772" xr:uid="{00000000-0005-0000-0000-00004C740000}"/>
    <cellStyle name="Normal 3 106 2" xfId="29773" xr:uid="{00000000-0005-0000-0000-00004D740000}"/>
    <cellStyle name="Normal 3 106 3" xfId="29774" xr:uid="{00000000-0005-0000-0000-00004E740000}"/>
    <cellStyle name="Normal 3 107" xfId="29775" xr:uid="{00000000-0005-0000-0000-00004F740000}"/>
    <cellStyle name="Normal 3 107 2" xfId="29776" xr:uid="{00000000-0005-0000-0000-000050740000}"/>
    <cellStyle name="Normal 3 107 3" xfId="29777" xr:uid="{00000000-0005-0000-0000-000051740000}"/>
    <cellStyle name="Normal 3 108" xfId="29778" xr:uid="{00000000-0005-0000-0000-000052740000}"/>
    <cellStyle name="Normal 3 108 2" xfId="29779" xr:uid="{00000000-0005-0000-0000-000053740000}"/>
    <cellStyle name="Normal 3 108 3" xfId="29780" xr:uid="{00000000-0005-0000-0000-000054740000}"/>
    <cellStyle name="Normal 3 109" xfId="29781" xr:uid="{00000000-0005-0000-0000-000055740000}"/>
    <cellStyle name="Normal 3 109 2" xfId="29782" xr:uid="{00000000-0005-0000-0000-000056740000}"/>
    <cellStyle name="Normal 3 109 3" xfId="29783" xr:uid="{00000000-0005-0000-0000-000057740000}"/>
    <cellStyle name="Normal 3 11" xfId="29784" xr:uid="{00000000-0005-0000-0000-000058740000}"/>
    <cellStyle name="Normal 3 11 2" xfId="29785" xr:uid="{00000000-0005-0000-0000-000059740000}"/>
    <cellStyle name="Normal 3 11 3" xfId="29786" xr:uid="{00000000-0005-0000-0000-00005A740000}"/>
    <cellStyle name="Normal 3 11 4" xfId="29787" xr:uid="{00000000-0005-0000-0000-00005B740000}"/>
    <cellStyle name="Normal 3 11_Enlaces" xfId="29788" xr:uid="{00000000-0005-0000-0000-00005C740000}"/>
    <cellStyle name="Normal 3 110" xfId="29789" xr:uid="{00000000-0005-0000-0000-00005D740000}"/>
    <cellStyle name="Normal 3 110 2" xfId="29790" xr:uid="{00000000-0005-0000-0000-00005E740000}"/>
    <cellStyle name="Normal 3 110 3" xfId="29791" xr:uid="{00000000-0005-0000-0000-00005F740000}"/>
    <cellStyle name="Normal 3 111" xfId="29792" xr:uid="{00000000-0005-0000-0000-000060740000}"/>
    <cellStyle name="Normal 3 111 2" xfId="29793" xr:uid="{00000000-0005-0000-0000-000061740000}"/>
    <cellStyle name="Normal 3 111 3" xfId="29794" xr:uid="{00000000-0005-0000-0000-000062740000}"/>
    <cellStyle name="Normal 3 112" xfId="29795" xr:uid="{00000000-0005-0000-0000-000063740000}"/>
    <cellStyle name="Normal 3 112 2" xfId="29796" xr:uid="{00000000-0005-0000-0000-000064740000}"/>
    <cellStyle name="Normal 3 112 3" xfId="29797" xr:uid="{00000000-0005-0000-0000-000065740000}"/>
    <cellStyle name="Normal 3 113" xfId="29798" xr:uid="{00000000-0005-0000-0000-000066740000}"/>
    <cellStyle name="Normal 3 113 2" xfId="29799" xr:uid="{00000000-0005-0000-0000-000067740000}"/>
    <cellStyle name="Normal 3 113 3" xfId="29800" xr:uid="{00000000-0005-0000-0000-000068740000}"/>
    <cellStyle name="Normal 3 114" xfId="29801" xr:uid="{00000000-0005-0000-0000-000069740000}"/>
    <cellStyle name="Normal 3 114 2" xfId="29802" xr:uid="{00000000-0005-0000-0000-00006A740000}"/>
    <cellStyle name="Normal 3 114 3" xfId="29803" xr:uid="{00000000-0005-0000-0000-00006B740000}"/>
    <cellStyle name="Normal 3 115" xfId="29804" xr:uid="{00000000-0005-0000-0000-00006C740000}"/>
    <cellStyle name="Normal 3 115 2" xfId="29805" xr:uid="{00000000-0005-0000-0000-00006D740000}"/>
    <cellStyle name="Normal 3 115 3" xfId="29806" xr:uid="{00000000-0005-0000-0000-00006E740000}"/>
    <cellStyle name="Normal 3 116" xfId="29807" xr:uid="{00000000-0005-0000-0000-00006F740000}"/>
    <cellStyle name="Normal 3 116 2" xfId="29808" xr:uid="{00000000-0005-0000-0000-000070740000}"/>
    <cellStyle name="Normal 3 116 3" xfId="29809" xr:uid="{00000000-0005-0000-0000-000071740000}"/>
    <cellStyle name="Normal 3 117" xfId="29810" xr:uid="{00000000-0005-0000-0000-000072740000}"/>
    <cellStyle name="Normal 3 117 2" xfId="29811" xr:uid="{00000000-0005-0000-0000-000073740000}"/>
    <cellStyle name="Normal 3 117 3" xfId="29812" xr:uid="{00000000-0005-0000-0000-000074740000}"/>
    <cellStyle name="Normal 3 118" xfId="29813" xr:uid="{00000000-0005-0000-0000-000075740000}"/>
    <cellStyle name="Normal 3 118 2" xfId="29814" xr:uid="{00000000-0005-0000-0000-000076740000}"/>
    <cellStyle name="Normal 3 118 3" xfId="29815" xr:uid="{00000000-0005-0000-0000-000077740000}"/>
    <cellStyle name="Normal 3 119" xfId="29816" xr:uid="{00000000-0005-0000-0000-000078740000}"/>
    <cellStyle name="Normal 3 119 2" xfId="29817" xr:uid="{00000000-0005-0000-0000-000079740000}"/>
    <cellStyle name="Normal 3 119 3" xfId="29818" xr:uid="{00000000-0005-0000-0000-00007A740000}"/>
    <cellStyle name="Normal 3 12" xfId="29819" xr:uid="{00000000-0005-0000-0000-00007B740000}"/>
    <cellStyle name="Normal 3 12 2" xfId="29820" xr:uid="{00000000-0005-0000-0000-00007C740000}"/>
    <cellStyle name="Normal 3 12 3" xfId="29821" xr:uid="{00000000-0005-0000-0000-00007D740000}"/>
    <cellStyle name="Normal 3 12_Enlaces" xfId="29822" xr:uid="{00000000-0005-0000-0000-00007E740000}"/>
    <cellStyle name="Normal 3 120" xfId="29823" xr:uid="{00000000-0005-0000-0000-00007F740000}"/>
    <cellStyle name="Normal 3 120 2" xfId="29824" xr:uid="{00000000-0005-0000-0000-000080740000}"/>
    <cellStyle name="Normal 3 120 3" xfId="29825" xr:uid="{00000000-0005-0000-0000-000081740000}"/>
    <cellStyle name="Normal 3 121" xfId="29826" xr:uid="{00000000-0005-0000-0000-000082740000}"/>
    <cellStyle name="Normal 3 121 2" xfId="29827" xr:uid="{00000000-0005-0000-0000-000083740000}"/>
    <cellStyle name="Normal 3 121 3" xfId="29828" xr:uid="{00000000-0005-0000-0000-000084740000}"/>
    <cellStyle name="Normal 3 122" xfId="29829" xr:uid="{00000000-0005-0000-0000-000085740000}"/>
    <cellStyle name="Normal 3 122 2" xfId="29830" xr:uid="{00000000-0005-0000-0000-000086740000}"/>
    <cellStyle name="Normal 3 122 3" xfId="29831" xr:uid="{00000000-0005-0000-0000-000087740000}"/>
    <cellStyle name="Normal 3 123" xfId="29832" xr:uid="{00000000-0005-0000-0000-000088740000}"/>
    <cellStyle name="Normal 3 123 2" xfId="29833" xr:uid="{00000000-0005-0000-0000-000089740000}"/>
    <cellStyle name="Normal 3 123 3" xfId="29834" xr:uid="{00000000-0005-0000-0000-00008A740000}"/>
    <cellStyle name="Normal 3 124" xfId="29835" xr:uid="{00000000-0005-0000-0000-00008B740000}"/>
    <cellStyle name="Normal 3 125" xfId="29836" xr:uid="{00000000-0005-0000-0000-00008C740000}"/>
    <cellStyle name="Normal 3 126" xfId="29837" xr:uid="{00000000-0005-0000-0000-00008D740000}"/>
    <cellStyle name="Normal 3 127" xfId="29838" xr:uid="{00000000-0005-0000-0000-00008E740000}"/>
    <cellStyle name="Normal 3 128" xfId="29839" xr:uid="{00000000-0005-0000-0000-00008F740000}"/>
    <cellStyle name="Normal 3 129" xfId="29840" xr:uid="{00000000-0005-0000-0000-000090740000}"/>
    <cellStyle name="Normal 3 13" xfId="29841" xr:uid="{00000000-0005-0000-0000-000091740000}"/>
    <cellStyle name="Normal 3 13 2" xfId="29842" xr:uid="{00000000-0005-0000-0000-000092740000}"/>
    <cellStyle name="Normal 3 13 3" xfId="29843" xr:uid="{00000000-0005-0000-0000-000093740000}"/>
    <cellStyle name="Normal 3 13_Enlaces" xfId="29844" xr:uid="{00000000-0005-0000-0000-000094740000}"/>
    <cellStyle name="Normal 3 130" xfId="29845" xr:uid="{00000000-0005-0000-0000-000095740000}"/>
    <cellStyle name="Normal 3 131" xfId="29846" xr:uid="{00000000-0005-0000-0000-000096740000}"/>
    <cellStyle name="Normal 3 131 2" xfId="29847" xr:uid="{00000000-0005-0000-0000-000097740000}"/>
    <cellStyle name="Normal 3 132" xfId="29848" xr:uid="{00000000-0005-0000-0000-000098740000}"/>
    <cellStyle name="Normal 3 132 2" xfId="29849" xr:uid="{00000000-0005-0000-0000-000099740000}"/>
    <cellStyle name="Normal 3 133" xfId="29850" xr:uid="{00000000-0005-0000-0000-00009A740000}"/>
    <cellStyle name="Normal 3 133 2" xfId="29851" xr:uid="{00000000-0005-0000-0000-00009B740000}"/>
    <cellStyle name="Normal 3 134" xfId="29852" xr:uid="{00000000-0005-0000-0000-00009C740000}"/>
    <cellStyle name="Normal 3 134 2" xfId="29853" xr:uid="{00000000-0005-0000-0000-00009D740000}"/>
    <cellStyle name="Normal 3 135" xfId="29854" xr:uid="{00000000-0005-0000-0000-00009E740000}"/>
    <cellStyle name="Normal 3 135 2" xfId="29855" xr:uid="{00000000-0005-0000-0000-00009F740000}"/>
    <cellStyle name="Normal 3 136" xfId="29856" xr:uid="{00000000-0005-0000-0000-0000A0740000}"/>
    <cellStyle name="Normal 3 136 2" xfId="29857" xr:uid="{00000000-0005-0000-0000-0000A1740000}"/>
    <cellStyle name="Normal 3 137" xfId="29858" xr:uid="{00000000-0005-0000-0000-0000A2740000}"/>
    <cellStyle name="Normal 3 137 2" xfId="29859" xr:uid="{00000000-0005-0000-0000-0000A3740000}"/>
    <cellStyle name="Normal 3 138" xfId="29860" xr:uid="{00000000-0005-0000-0000-0000A4740000}"/>
    <cellStyle name="Normal 3 138 2" xfId="29861" xr:uid="{00000000-0005-0000-0000-0000A5740000}"/>
    <cellStyle name="Normal 3 139" xfId="29862" xr:uid="{00000000-0005-0000-0000-0000A6740000}"/>
    <cellStyle name="Normal 3 139 2" xfId="29863" xr:uid="{00000000-0005-0000-0000-0000A7740000}"/>
    <cellStyle name="Normal 3 14" xfId="29864" xr:uid="{00000000-0005-0000-0000-0000A8740000}"/>
    <cellStyle name="Normal 3 14 2" xfId="29865" xr:uid="{00000000-0005-0000-0000-0000A9740000}"/>
    <cellStyle name="Normal 3 14 3" xfId="29866" xr:uid="{00000000-0005-0000-0000-0000AA740000}"/>
    <cellStyle name="Normal 3 14_Enlaces" xfId="29867" xr:uid="{00000000-0005-0000-0000-0000AB740000}"/>
    <cellStyle name="Normal 3 140" xfId="29868" xr:uid="{00000000-0005-0000-0000-0000AC740000}"/>
    <cellStyle name="Normal 3 140 2" xfId="29869" xr:uid="{00000000-0005-0000-0000-0000AD740000}"/>
    <cellStyle name="Normal 3 141" xfId="29870" xr:uid="{00000000-0005-0000-0000-0000AE740000}"/>
    <cellStyle name="Normal 3 141 2" xfId="29871" xr:uid="{00000000-0005-0000-0000-0000AF740000}"/>
    <cellStyle name="Normal 3 142" xfId="29872" xr:uid="{00000000-0005-0000-0000-0000B0740000}"/>
    <cellStyle name="Normal 3 143" xfId="29873" xr:uid="{00000000-0005-0000-0000-0000B1740000}"/>
    <cellStyle name="Normal 3 143 2" xfId="29874" xr:uid="{00000000-0005-0000-0000-0000B2740000}"/>
    <cellStyle name="Normal 3 144" xfId="29875" xr:uid="{00000000-0005-0000-0000-0000B3740000}"/>
    <cellStyle name="Normal 3 145" xfId="29876" xr:uid="{00000000-0005-0000-0000-0000B4740000}"/>
    <cellStyle name="Normal 3 15" xfId="29877" xr:uid="{00000000-0005-0000-0000-0000B5740000}"/>
    <cellStyle name="Normal 3 15 2" xfId="29878" xr:uid="{00000000-0005-0000-0000-0000B6740000}"/>
    <cellStyle name="Normal 3 15 3" xfId="29879" xr:uid="{00000000-0005-0000-0000-0000B7740000}"/>
    <cellStyle name="Normal 3 15_Enlaces" xfId="29880" xr:uid="{00000000-0005-0000-0000-0000B8740000}"/>
    <cellStyle name="Normal 3 16" xfId="29881" xr:uid="{00000000-0005-0000-0000-0000B9740000}"/>
    <cellStyle name="Normal 3 16 2" xfId="29882" xr:uid="{00000000-0005-0000-0000-0000BA740000}"/>
    <cellStyle name="Normal 3 16 3" xfId="29883" xr:uid="{00000000-0005-0000-0000-0000BB740000}"/>
    <cellStyle name="Normal 3 16_Enlaces" xfId="29884" xr:uid="{00000000-0005-0000-0000-0000BC740000}"/>
    <cellStyle name="Normal 3 17" xfId="29885" xr:uid="{00000000-0005-0000-0000-0000BD740000}"/>
    <cellStyle name="Normal 3 17 2" xfId="29886" xr:uid="{00000000-0005-0000-0000-0000BE740000}"/>
    <cellStyle name="Normal 3 17 3" xfId="29887" xr:uid="{00000000-0005-0000-0000-0000BF740000}"/>
    <cellStyle name="Normal 3 17_Enlaces" xfId="29888" xr:uid="{00000000-0005-0000-0000-0000C0740000}"/>
    <cellStyle name="Normal 3 18" xfId="29889" xr:uid="{00000000-0005-0000-0000-0000C1740000}"/>
    <cellStyle name="Normal 3 18 2" xfId="29890" xr:uid="{00000000-0005-0000-0000-0000C2740000}"/>
    <cellStyle name="Normal 3 18 3" xfId="29891" xr:uid="{00000000-0005-0000-0000-0000C3740000}"/>
    <cellStyle name="Normal 3 18_Enlaces" xfId="29892" xr:uid="{00000000-0005-0000-0000-0000C4740000}"/>
    <cellStyle name="Normal 3 19" xfId="29893" xr:uid="{00000000-0005-0000-0000-0000C5740000}"/>
    <cellStyle name="Normal 3 19 2" xfId="29894" xr:uid="{00000000-0005-0000-0000-0000C6740000}"/>
    <cellStyle name="Normal 3 19 3" xfId="29895" xr:uid="{00000000-0005-0000-0000-0000C7740000}"/>
    <cellStyle name="Normal 3 19_Enlaces" xfId="29896" xr:uid="{00000000-0005-0000-0000-0000C8740000}"/>
    <cellStyle name="Normal 3 2" xfId="435" xr:uid="{00000000-0005-0000-0000-0000B3010000}"/>
    <cellStyle name="Normal 3 2 10" xfId="29897" xr:uid="{00000000-0005-0000-0000-0000C9740000}"/>
    <cellStyle name="Normal 3 2 10 2" xfId="29898" xr:uid="{00000000-0005-0000-0000-0000CA740000}"/>
    <cellStyle name="Normal 3 2 10 3" xfId="29899" xr:uid="{00000000-0005-0000-0000-0000CB740000}"/>
    <cellStyle name="Normal 3 2 11" xfId="29900" xr:uid="{00000000-0005-0000-0000-0000CC740000}"/>
    <cellStyle name="Normal 3 2 11 2" xfId="29901" xr:uid="{00000000-0005-0000-0000-0000CD740000}"/>
    <cellStyle name="Normal 3 2 12" xfId="29902" xr:uid="{00000000-0005-0000-0000-0000CE740000}"/>
    <cellStyle name="Normal 3 2 12 2" xfId="29903" xr:uid="{00000000-0005-0000-0000-0000CF740000}"/>
    <cellStyle name="Normal 3 2 13" xfId="29904" xr:uid="{00000000-0005-0000-0000-0000D0740000}"/>
    <cellStyle name="Normal 3 2 13 2" xfId="29905" xr:uid="{00000000-0005-0000-0000-0000D1740000}"/>
    <cellStyle name="Normal 3 2 14" xfId="29906" xr:uid="{00000000-0005-0000-0000-0000D2740000}"/>
    <cellStyle name="Normal 3 2 14 2" xfId="29907" xr:uid="{00000000-0005-0000-0000-0000D3740000}"/>
    <cellStyle name="Normal 3 2 15" xfId="29908" xr:uid="{00000000-0005-0000-0000-0000D4740000}"/>
    <cellStyle name="Normal 3 2 15 2" xfId="29909" xr:uid="{00000000-0005-0000-0000-0000D5740000}"/>
    <cellStyle name="Normal 3 2 16" xfId="29910" xr:uid="{00000000-0005-0000-0000-0000D6740000}"/>
    <cellStyle name="Normal 3 2 16 2" xfId="29911" xr:uid="{00000000-0005-0000-0000-0000D7740000}"/>
    <cellStyle name="Normal 3 2 17" xfId="29912" xr:uid="{00000000-0005-0000-0000-0000D8740000}"/>
    <cellStyle name="Normal 3 2 17 2" xfId="29913" xr:uid="{00000000-0005-0000-0000-0000D9740000}"/>
    <cellStyle name="Normal 3 2 18" xfId="29914" xr:uid="{00000000-0005-0000-0000-0000DA740000}"/>
    <cellStyle name="Normal 3 2 18 2" xfId="29915" xr:uid="{00000000-0005-0000-0000-0000DB740000}"/>
    <cellStyle name="Normal 3 2 19" xfId="29916" xr:uid="{00000000-0005-0000-0000-0000DC740000}"/>
    <cellStyle name="Normal 3 2 19 2" xfId="29917" xr:uid="{00000000-0005-0000-0000-0000DD740000}"/>
    <cellStyle name="Normal 3 2 2" xfId="29918" xr:uid="{00000000-0005-0000-0000-0000DE740000}"/>
    <cellStyle name="Normal 3 2 2 2" xfId="29919" xr:uid="{00000000-0005-0000-0000-0000DF740000}"/>
    <cellStyle name="Normal 3 2 2 2 2" xfId="29920" xr:uid="{00000000-0005-0000-0000-0000E0740000}"/>
    <cellStyle name="Normal 3 2 20" xfId="29921" xr:uid="{00000000-0005-0000-0000-0000E1740000}"/>
    <cellStyle name="Normal 3 2 20 2" xfId="29922" xr:uid="{00000000-0005-0000-0000-0000E2740000}"/>
    <cellStyle name="Normal 3 2 21" xfId="29923" xr:uid="{00000000-0005-0000-0000-0000E3740000}"/>
    <cellStyle name="Normal 3 2 21 2" xfId="29924" xr:uid="{00000000-0005-0000-0000-0000E4740000}"/>
    <cellStyle name="Normal 3 2 22" xfId="29925" xr:uid="{00000000-0005-0000-0000-0000E5740000}"/>
    <cellStyle name="Normal 3 2 22 2" xfId="29926" xr:uid="{00000000-0005-0000-0000-0000E6740000}"/>
    <cellStyle name="Normal 3 2 23" xfId="29927" xr:uid="{00000000-0005-0000-0000-0000E7740000}"/>
    <cellStyle name="Normal 3 2 23 2" xfId="29928" xr:uid="{00000000-0005-0000-0000-0000E8740000}"/>
    <cellStyle name="Normal 3 2 24" xfId="29929" xr:uid="{00000000-0005-0000-0000-0000E9740000}"/>
    <cellStyle name="Normal 3 2 24 2" xfId="29930" xr:uid="{00000000-0005-0000-0000-0000EA740000}"/>
    <cellStyle name="Normal 3 2 25" xfId="29931" xr:uid="{00000000-0005-0000-0000-0000EB740000}"/>
    <cellStyle name="Normal 3 2 25 2" xfId="29932" xr:uid="{00000000-0005-0000-0000-0000EC740000}"/>
    <cellStyle name="Normal 3 2 26" xfId="29933" xr:uid="{00000000-0005-0000-0000-0000ED740000}"/>
    <cellStyle name="Normal 3 2 27" xfId="29934" xr:uid="{00000000-0005-0000-0000-0000EE740000}"/>
    <cellStyle name="Normal 3 2 28" xfId="29935" xr:uid="{00000000-0005-0000-0000-0000EF740000}"/>
    <cellStyle name="Normal 3 2 29" xfId="29936" xr:uid="{00000000-0005-0000-0000-0000F0740000}"/>
    <cellStyle name="Normal 3 2 3" xfId="29937" xr:uid="{00000000-0005-0000-0000-0000F1740000}"/>
    <cellStyle name="Normal 3 2 3 2" xfId="29938" xr:uid="{00000000-0005-0000-0000-0000F2740000}"/>
    <cellStyle name="Normal 3 2 3 3" xfId="29939" xr:uid="{00000000-0005-0000-0000-0000F3740000}"/>
    <cellStyle name="Normal 3 2 30" xfId="29940" xr:uid="{00000000-0005-0000-0000-0000F4740000}"/>
    <cellStyle name="Normal 3 2 31" xfId="29941" xr:uid="{00000000-0005-0000-0000-0000F5740000}"/>
    <cellStyle name="Normal 3 2 32" xfId="29942" xr:uid="{00000000-0005-0000-0000-0000F6740000}"/>
    <cellStyle name="Normal 3 2 33" xfId="29943" xr:uid="{00000000-0005-0000-0000-0000F7740000}"/>
    <cellStyle name="Normal 3 2 34" xfId="29944" xr:uid="{00000000-0005-0000-0000-0000F8740000}"/>
    <cellStyle name="Normal 3 2 35" xfId="29945" xr:uid="{00000000-0005-0000-0000-0000F9740000}"/>
    <cellStyle name="Normal 3 2 36" xfId="29946" xr:uid="{00000000-0005-0000-0000-0000FA740000}"/>
    <cellStyle name="Normal 3 2 37" xfId="29947" xr:uid="{00000000-0005-0000-0000-0000FB740000}"/>
    <cellStyle name="Normal 3 2 38" xfId="29948" xr:uid="{00000000-0005-0000-0000-0000FC740000}"/>
    <cellStyle name="Normal 3 2 39" xfId="29949" xr:uid="{00000000-0005-0000-0000-0000FD740000}"/>
    <cellStyle name="Normal 3 2 4" xfId="29950" xr:uid="{00000000-0005-0000-0000-0000FE740000}"/>
    <cellStyle name="Normal 3 2 4 2" xfId="29951" xr:uid="{00000000-0005-0000-0000-0000FF740000}"/>
    <cellStyle name="Normal 3 2 4 3" xfId="29952" xr:uid="{00000000-0005-0000-0000-000000750000}"/>
    <cellStyle name="Normal 3 2 40" xfId="29953" xr:uid="{00000000-0005-0000-0000-000001750000}"/>
    <cellStyle name="Normal 3 2 41" xfId="29954" xr:uid="{00000000-0005-0000-0000-000002750000}"/>
    <cellStyle name="Normal 3 2 42" xfId="29955" xr:uid="{00000000-0005-0000-0000-000003750000}"/>
    <cellStyle name="Normal 3 2 43" xfId="29956" xr:uid="{00000000-0005-0000-0000-000004750000}"/>
    <cellStyle name="Normal 3 2 44" xfId="29957" xr:uid="{00000000-0005-0000-0000-000005750000}"/>
    <cellStyle name="Normal 3 2 45" xfId="29958" xr:uid="{00000000-0005-0000-0000-000006750000}"/>
    <cellStyle name="Normal 3 2 46" xfId="29959" xr:uid="{00000000-0005-0000-0000-000007750000}"/>
    <cellStyle name="Normal 3 2 47" xfId="29960" xr:uid="{00000000-0005-0000-0000-000008750000}"/>
    <cellStyle name="Normal 3 2 48" xfId="29961" xr:uid="{00000000-0005-0000-0000-000009750000}"/>
    <cellStyle name="Normal 3 2 49" xfId="29962" xr:uid="{00000000-0005-0000-0000-00000A750000}"/>
    <cellStyle name="Normal 3 2 5" xfId="29963" xr:uid="{00000000-0005-0000-0000-00000B750000}"/>
    <cellStyle name="Normal 3 2 5 2" xfId="29964" xr:uid="{00000000-0005-0000-0000-00000C750000}"/>
    <cellStyle name="Normal 3 2 5 3" xfId="29965" xr:uid="{00000000-0005-0000-0000-00000D750000}"/>
    <cellStyle name="Normal 3 2 50" xfId="29966" xr:uid="{00000000-0005-0000-0000-00000E750000}"/>
    <cellStyle name="Normal 3 2 51" xfId="29967" xr:uid="{00000000-0005-0000-0000-00000F750000}"/>
    <cellStyle name="Normal 3 2 52" xfId="29968" xr:uid="{00000000-0005-0000-0000-000010750000}"/>
    <cellStyle name="Normal 3 2 53" xfId="29969" xr:uid="{00000000-0005-0000-0000-000011750000}"/>
    <cellStyle name="Normal 3 2 54" xfId="29970" xr:uid="{00000000-0005-0000-0000-000012750000}"/>
    <cellStyle name="Normal 3 2 55" xfId="29971" xr:uid="{00000000-0005-0000-0000-000013750000}"/>
    <cellStyle name="Normal 3 2 56" xfId="29972" xr:uid="{00000000-0005-0000-0000-000014750000}"/>
    <cellStyle name="Normal 3 2 57" xfId="29973" xr:uid="{00000000-0005-0000-0000-000015750000}"/>
    <cellStyle name="Normal 3 2 58" xfId="29974" xr:uid="{00000000-0005-0000-0000-000016750000}"/>
    <cellStyle name="Normal 3 2 59" xfId="29975" xr:uid="{00000000-0005-0000-0000-000017750000}"/>
    <cellStyle name="Normal 3 2 6" xfId="29976" xr:uid="{00000000-0005-0000-0000-000018750000}"/>
    <cellStyle name="Normal 3 2 6 2" xfId="29977" xr:uid="{00000000-0005-0000-0000-000019750000}"/>
    <cellStyle name="Normal 3 2 6 3" xfId="29978" xr:uid="{00000000-0005-0000-0000-00001A750000}"/>
    <cellStyle name="Normal 3 2 60" xfId="29979" xr:uid="{00000000-0005-0000-0000-00001B750000}"/>
    <cellStyle name="Normal 3 2 61" xfId="29980" xr:uid="{00000000-0005-0000-0000-00001C750000}"/>
    <cellStyle name="Normal 3 2 62" xfId="29981" xr:uid="{00000000-0005-0000-0000-00001D750000}"/>
    <cellStyle name="Normal 3 2 63" xfId="29982" xr:uid="{00000000-0005-0000-0000-00001E750000}"/>
    <cellStyle name="Normal 3 2 64" xfId="29983" xr:uid="{00000000-0005-0000-0000-00001F750000}"/>
    <cellStyle name="Normal 3 2 65" xfId="29984" xr:uid="{00000000-0005-0000-0000-000020750000}"/>
    <cellStyle name="Normal 3 2 66" xfId="29985" xr:uid="{00000000-0005-0000-0000-000021750000}"/>
    <cellStyle name="Normal 3 2 67" xfId="29986" xr:uid="{00000000-0005-0000-0000-000022750000}"/>
    <cellStyle name="Normal 3 2 68" xfId="29987" xr:uid="{00000000-0005-0000-0000-000023750000}"/>
    <cellStyle name="Normal 3 2 69" xfId="29988" xr:uid="{00000000-0005-0000-0000-000024750000}"/>
    <cellStyle name="Normal 3 2 7" xfId="29989" xr:uid="{00000000-0005-0000-0000-000025750000}"/>
    <cellStyle name="Normal 3 2 7 2" xfId="29990" xr:uid="{00000000-0005-0000-0000-000026750000}"/>
    <cellStyle name="Normal 3 2 7 3" xfId="29991" xr:uid="{00000000-0005-0000-0000-000027750000}"/>
    <cellStyle name="Normal 3 2 70" xfId="29992" xr:uid="{00000000-0005-0000-0000-000028750000}"/>
    <cellStyle name="Normal 3 2 71" xfId="29993" xr:uid="{00000000-0005-0000-0000-000029750000}"/>
    <cellStyle name="Normal 3 2 72" xfId="29994" xr:uid="{00000000-0005-0000-0000-00002A750000}"/>
    <cellStyle name="Normal 3 2 73" xfId="29995" xr:uid="{00000000-0005-0000-0000-00002B750000}"/>
    <cellStyle name="Normal 3 2 74" xfId="29996" xr:uid="{00000000-0005-0000-0000-00002C750000}"/>
    <cellStyle name="Normal 3 2 75" xfId="29997" xr:uid="{00000000-0005-0000-0000-00002D750000}"/>
    <cellStyle name="Normal 3 2 76" xfId="29998" xr:uid="{00000000-0005-0000-0000-00002E750000}"/>
    <cellStyle name="Normal 3 2 77" xfId="29999" xr:uid="{00000000-0005-0000-0000-00002F750000}"/>
    <cellStyle name="Normal 3 2 78" xfId="30000" xr:uid="{00000000-0005-0000-0000-000030750000}"/>
    <cellStyle name="Normal 3 2 79" xfId="30001" xr:uid="{00000000-0005-0000-0000-000031750000}"/>
    <cellStyle name="Normal 3 2 8" xfId="30002" xr:uid="{00000000-0005-0000-0000-000032750000}"/>
    <cellStyle name="Normal 3 2 8 2" xfId="30003" xr:uid="{00000000-0005-0000-0000-000033750000}"/>
    <cellStyle name="Normal 3 2 8 3" xfId="30004" xr:uid="{00000000-0005-0000-0000-000034750000}"/>
    <cellStyle name="Normal 3 2 80" xfId="30005" xr:uid="{00000000-0005-0000-0000-000035750000}"/>
    <cellStyle name="Normal 3 2 81" xfId="30006" xr:uid="{00000000-0005-0000-0000-000036750000}"/>
    <cellStyle name="Normal 3 2 82" xfId="30007" xr:uid="{00000000-0005-0000-0000-000037750000}"/>
    <cellStyle name="Normal 3 2 83" xfId="30008" xr:uid="{00000000-0005-0000-0000-000038750000}"/>
    <cellStyle name="Normal 3 2 84" xfId="30009" xr:uid="{00000000-0005-0000-0000-000039750000}"/>
    <cellStyle name="Normal 3 2 85" xfId="30010" xr:uid="{00000000-0005-0000-0000-00003A750000}"/>
    <cellStyle name="Normal 3 2 86" xfId="30011" xr:uid="{00000000-0005-0000-0000-00003B750000}"/>
    <cellStyle name="Normal 3 2 87" xfId="30012" xr:uid="{00000000-0005-0000-0000-00003C750000}"/>
    <cellStyle name="Normal 3 2 88" xfId="30013" xr:uid="{00000000-0005-0000-0000-00003D750000}"/>
    <cellStyle name="Normal 3 2 89" xfId="30014" xr:uid="{00000000-0005-0000-0000-00003E750000}"/>
    <cellStyle name="Normal 3 2 9" xfId="30015" xr:uid="{00000000-0005-0000-0000-00003F750000}"/>
    <cellStyle name="Normal 3 2 9 2" xfId="30016" xr:uid="{00000000-0005-0000-0000-000040750000}"/>
    <cellStyle name="Normal 3 2 9 3" xfId="30017" xr:uid="{00000000-0005-0000-0000-000041750000}"/>
    <cellStyle name="Normal 3 2 90" xfId="30018" xr:uid="{00000000-0005-0000-0000-000042750000}"/>
    <cellStyle name="Normal 3 2 91" xfId="30019" xr:uid="{00000000-0005-0000-0000-000043750000}"/>
    <cellStyle name="Normal 3 2 92" xfId="30020" xr:uid="{00000000-0005-0000-0000-000044750000}"/>
    <cellStyle name="Normal 3 2 93" xfId="30021" xr:uid="{00000000-0005-0000-0000-000045750000}"/>
    <cellStyle name="Normal 3 2 94" xfId="30022" xr:uid="{00000000-0005-0000-0000-000046750000}"/>
    <cellStyle name="Normal 3 2_Xa Parametrización de Usuarios" xfId="30023" xr:uid="{00000000-0005-0000-0000-000047750000}"/>
    <cellStyle name="Normal 3 20" xfId="30024" xr:uid="{00000000-0005-0000-0000-000048750000}"/>
    <cellStyle name="Normal 3 20 2" xfId="30025" xr:uid="{00000000-0005-0000-0000-000049750000}"/>
    <cellStyle name="Normal 3 20 3" xfId="30026" xr:uid="{00000000-0005-0000-0000-00004A750000}"/>
    <cellStyle name="Normal 3 20_Enlaces" xfId="30027" xr:uid="{00000000-0005-0000-0000-00004B750000}"/>
    <cellStyle name="Normal 3 21" xfId="30028" xr:uid="{00000000-0005-0000-0000-00004C750000}"/>
    <cellStyle name="Normal 3 21 2" xfId="30029" xr:uid="{00000000-0005-0000-0000-00004D750000}"/>
    <cellStyle name="Normal 3 21_Enlaces" xfId="30030" xr:uid="{00000000-0005-0000-0000-00004E750000}"/>
    <cellStyle name="Normal 3 22" xfId="30031" xr:uid="{00000000-0005-0000-0000-00004F750000}"/>
    <cellStyle name="Normal 3 22 2" xfId="30032" xr:uid="{00000000-0005-0000-0000-000050750000}"/>
    <cellStyle name="Normal 3 22_Enlaces" xfId="30033" xr:uid="{00000000-0005-0000-0000-000051750000}"/>
    <cellStyle name="Normal 3 23" xfId="30034" xr:uid="{00000000-0005-0000-0000-000052750000}"/>
    <cellStyle name="Normal 3 23 2" xfId="30035" xr:uid="{00000000-0005-0000-0000-000053750000}"/>
    <cellStyle name="Normal 3 23_Enlaces" xfId="30036" xr:uid="{00000000-0005-0000-0000-000054750000}"/>
    <cellStyle name="Normal 3 24" xfId="30037" xr:uid="{00000000-0005-0000-0000-000055750000}"/>
    <cellStyle name="Normal 3 24 2" xfId="30038" xr:uid="{00000000-0005-0000-0000-000056750000}"/>
    <cellStyle name="Normal 3 24_Enlaces" xfId="30039" xr:uid="{00000000-0005-0000-0000-000057750000}"/>
    <cellStyle name="Normal 3 25" xfId="30040" xr:uid="{00000000-0005-0000-0000-000058750000}"/>
    <cellStyle name="Normal 3 25 2" xfId="30041" xr:uid="{00000000-0005-0000-0000-000059750000}"/>
    <cellStyle name="Normal 3 25_Enlaces" xfId="30042" xr:uid="{00000000-0005-0000-0000-00005A750000}"/>
    <cellStyle name="Normal 3 26" xfId="30043" xr:uid="{00000000-0005-0000-0000-00005B750000}"/>
    <cellStyle name="Normal 3 26 2" xfId="30044" xr:uid="{00000000-0005-0000-0000-00005C750000}"/>
    <cellStyle name="Normal 3 26_Enlaces" xfId="30045" xr:uid="{00000000-0005-0000-0000-00005D750000}"/>
    <cellStyle name="Normal 3 27" xfId="30046" xr:uid="{00000000-0005-0000-0000-00005E750000}"/>
    <cellStyle name="Normal 3 27 2" xfId="30047" xr:uid="{00000000-0005-0000-0000-00005F750000}"/>
    <cellStyle name="Normal 3 27_Enlaces" xfId="30048" xr:uid="{00000000-0005-0000-0000-000060750000}"/>
    <cellStyle name="Normal 3 28" xfId="30049" xr:uid="{00000000-0005-0000-0000-000061750000}"/>
    <cellStyle name="Normal 3 29" xfId="30050" xr:uid="{00000000-0005-0000-0000-000062750000}"/>
    <cellStyle name="Normal 3 3" xfId="30051" xr:uid="{00000000-0005-0000-0000-000063750000}"/>
    <cellStyle name="Normal 3 3 10" xfId="30052" xr:uid="{00000000-0005-0000-0000-000064750000}"/>
    <cellStyle name="Normal 3 3 11" xfId="30053" xr:uid="{00000000-0005-0000-0000-000065750000}"/>
    <cellStyle name="Normal 3 3 12" xfId="30054" xr:uid="{00000000-0005-0000-0000-000066750000}"/>
    <cellStyle name="Normal 3 3 13" xfId="30055" xr:uid="{00000000-0005-0000-0000-000067750000}"/>
    <cellStyle name="Normal 3 3 14" xfId="30056" xr:uid="{00000000-0005-0000-0000-000068750000}"/>
    <cellStyle name="Normal 3 3 15" xfId="30057" xr:uid="{00000000-0005-0000-0000-000069750000}"/>
    <cellStyle name="Normal 3 3 16" xfId="30058" xr:uid="{00000000-0005-0000-0000-00006A750000}"/>
    <cellStyle name="Normal 3 3 17" xfId="30059" xr:uid="{00000000-0005-0000-0000-00006B750000}"/>
    <cellStyle name="Normal 3 3 18" xfId="30060" xr:uid="{00000000-0005-0000-0000-00006C750000}"/>
    <cellStyle name="Normal 3 3 19" xfId="30061" xr:uid="{00000000-0005-0000-0000-00006D750000}"/>
    <cellStyle name="Normal 3 3 2" xfId="30062" xr:uid="{00000000-0005-0000-0000-00006E750000}"/>
    <cellStyle name="Normal 3 3 2 2" xfId="30063" xr:uid="{00000000-0005-0000-0000-00006F750000}"/>
    <cellStyle name="Normal 3 3 2 3" xfId="30064" xr:uid="{00000000-0005-0000-0000-000070750000}"/>
    <cellStyle name="Normal 3 3 20" xfId="30065" xr:uid="{00000000-0005-0000-0000-000071750000}"/>
    <cellStyle name="Normal 3 3 21" xfId="30066" xr:uid="{00000000-0005-0000-0000-000072750000}"/>
    <cellStyle name="Normal 3 3 22" xfId="30067" xr:uid="{00000000-0005-0000-0000-000073750000}"/>
    <cellStyle name="Normal 3 3 23" xfId="30068" xr:uid="{00000000-0005-0000-0000-000074750000}"/>
    <cellStyle name="Normal 3 3 24" xfId="30069" xr:uid="{00000000-0005-0000-0000-000075750000}"/>
    <cellStyle name="Normal 3 3 25" xfId="30070" xr:uid="{00000000-0005-0000-0000-000076750000}"/>
    <cellStyle name="Normal 3 3 26" xfId="30071" xr:uid="{00000000-0005-0000-0000-000077750000}"/>
    <cellStyle name="Normal 3 3 27" xfId="30072" xr:uid="{00000000-0005-0000-0000-000078750000}"/>
    <cellStyle name="Normal 3 3 28" xfId="30073" xr:uid="{00000000-0005-0000-0000-000079750000}"/>
    <cellStyle name="Normal 3 3 29" xfId="30074" xr:uid="{00000000-0005-0000-0000-00007A750000}"/>
    <cellStyle name="Normal 3 3 3" xfId="30075" xr:uid="{00000000-0005-0000-0000-00007B750000}"/>
    <cellStyle name="Normal 3 3 30" xfId="30076" xr:uid="{00000000-0005-0000-0000-00007C750000}"/>
    <cellStyle name="Normal 3 3 4" xfId="30077" xr:uid="{00000000-0005-0000-0000-00007D750000}"/>
    <cellStyle name="Normal 3 3 5" xfId="30078" xr:uid="{00000000-0005-0000-0000-00007E750000}"/>
    <cellStyle name="Normal 3 3 6" xfId="30079" xr:uid="{00000000-0005-0000-0000-00007F750000}"/>
    <cellStyle name="Normal 3 3 7" xfId="30080" xr:uid="{00000000-0005-0000-0000-000080750000}"/>
    <cellStyle name="Normal 3 3 8" xfId="30081" xr:uid="{00000000-0005-0000-0000-000081750000}"/>
    <cellStyle name="Normal 3 3 9" xfId="30082" xr:uid="{00000000-0005-0000-0000-000082750000}"/>
    <cellStyle name="Normal 3 3_Enlaces" xfId="30083" xr:uid="{00000000-0005-0000-0000-000083750000}"/>
    <cellStyle name="Normal 3 30" xfId="30084" xr:uid="{00000000-0005-0000-0000-000084750000}"/>
    <cellStyle name="Normal 3 31" xfId="30085" xr:uid="{00000000-0005-0000-0000-000085750000}"/>
    <cellStyle name="Normal 3 32" xfId="30086" xr:uid="{00000000-0005-0000-0000-000086750000}"/>
    <cellStyle name="Normal 3 33" xfId="30087" xr:uid="{00000000-0005-0000-0000-000087750000}"/>
    <cellStyle name="Normal 3 34" xfId="30088" xr:uid="{00000000-0005-0000-0000-000088750000}"/>
    <cellStyle name="Normal 3 35" xfId="30089" xr:uid="{00000000-0005-0000-0000-000089750000}"/>
    <cellStyle name="Normal 3 36" xfId="30090" xr:uid="{00000000-0005-0000-0000-00008A750000}"/>
    <cellStyle name="Normal 3 37" xfId="30091" xr:uid="{00000000-0005-0000-0000-00008B750000}"/>
    <cellStyle name="Normal 3 38" xfId="30092" xr:uid="{00000000-0005-0000-0000-00008C750000}"/>
    <cellStyle name="Normal 3 39" xfId="30093" xr:uid="{00000000-0005-0000-0000-00008D750000}"/>
    <cellStyle name="Normal 3 4" xfId="30094" xr:uid="{00000000-0005-0000-0000-00008E750000}"/>
    <cellStyle name="Normal 3 4 10" xfId="30095" xr:uid="{00000000-0005-0000-0000-00008F750000}"/>
    <cellStyle name="Normal 3 4 11" xfId="30096" xr:uid="{00000000-0005-0000-0000-000090750000}"/>
    <cellStyle name="Normal 3 4 12" xfId="30097" xr:uid="{00000000-0005-0000-0000-000091750000}"/>
    <cellStyle name="Normal 3 4 13" xfId="30098" xr:uid="{00000000-0005-0000-0000-000092750000}"/>
    <cellStyle name="Normal 3 4 14" xfId="30099" xr:uid="{00000000-0005-0000-0000-000093750000}"/>
    <cellStyle name="Normal 3 4 15" xfId="30100" xr:uid="{00000000-0005-0000-0000-000094750000}"/>
    <cellStyle name="Normal 3 4 16" xfId="30101" xr:uid="{00000000-0005-0000-0000-000095750000}"/>
    <cellStyle name="Normal 3 4 17" xfId="30102" xr:uid="{00000000-0005-0000-0000-000096750000}"/>
    <cellStyle name="Normal 3 4 18" xfId="30103" xr:uid="{00000000-0005-0000-0000-000097750000}"/>
    <cellStyle name="Normal 3 4 19" xfId="30104" xr:uid="{00000000-0005-0000-0000-000098750000}"/>
    <cellStyle name="Normal 3 4 2" xfId="30105" xr:uid="{00000000-0005-0000-0000-000099750000}"/>
    <cellStyle name="Normal 3 4 2 2" xfId="30106" xr:uid="{00000000-0005-0000-0000-00009A750000}"/>
    <cellStyle name="Normal 3 4 20" xfId="30107" xr:uid="{00000000-0005-0000-0000-00009B750000}"/>
    <cellStyle name="Normal 3 4 21" xfId="30108" xr:uid="{00000000-0005-0000-0000-00009C750000}"/>
    <cellStyle name="Normal 3 4 22" xfId="30109" xr:uid="{00000000-0005-0000-0000-00009D750000}"/>
    <cellStyle name="Normal 3 4 23" xfId="30110" xr:uid="{00000000-0005-0000-0000-00009E750000}"/>
    <cellStyle name="Normal 3 4 24" xfId="30111" xr:uid="{00000000-0005-0000-0000-00009F750000}"/>
    <cellStyle name="Normal 3 4 24 2" xfId="30112" xr:uid="{00000000-0005-0000-0000-0000A0750000}"/>
    <cellStyle name="Normal 3 4 3" xfId="30113" xr:uid="{00000000-0005-0000-0000-0000A1750000}"/>
    <cellStyle name="Normal 3 4 4" xfId="30114" xr:uid="{00000000-0005-0000-0000-0000A2750000}"/>
    <cellStyle name="Normal 3 4 5" xfId="30115" xr:uid="{00000000-0005-0000-0000-0000A3750000}"/>
    <cellStyle name="Normal 3 4 6" xfId="30116" xr:uid="{00000000-0005-0000-0000-0000A4750000}"/>
    <cellStyle name="Normal 3 4 7" xfId="30117" xr:uid="{00000000-0005-0000-0000-0000A5750000}"/>
    <cellStyle name="Normal 3 4 8" xfId="30118" xr:uid="{00000000-0005-0000-0000-0000A6750000}"/>
    <cellStyle name="Normal 3 4 9" xfId="30119" xr:uid="{00000000-0005-0000-0000-0000A7750000}"/>
    <cellStyle name="Normal 3 4_Enlaces" xfId="30120" xr:uid="{00000000-0005-0000-0000-0000A8750000}"/>
    <cellStyle name="Normal 3 40" xfId="30121" xr:uid="{00000000-0005-0000-0000-0000A9750000}"/>
    <cellStyle name="Normal 3 41" xfId="30122" xr:uid="{00000000-0005-0000-0000-0000AA750000}"/>
    <cellStyle name="Normal 3 42" xfId="30123" xr:uid="{00000000-0005-0000-0000-0000AB750000}"/>
    <cellStyle name="Normal 3 43" xfId="30124" xr:uid="{00000000-0005-0000-0000-0000AC750000}"/>
    <cellStyle name="Normal 3 44" xfId="30125" xr:uid="{00000000-0005-0000-0000-0000AD750000}"/>
    <cellStyle name="Normal 3 45" xfId="30126" xr:uid="{00000000-0005-0000-0000-0000AE750000}"/>
    <cellStyle name="Normal 3 46" xfId="30127" xr:uid="{00000000-0005-0000-0000-0000AF750000}"/>
    <cellStyle name="Normal 3 47" xfId="30128" xr:uid="{00000000-0005-0000-0000-0000B0750000}"/>
    <cellStyle name="Normal 3 48" xfId="30129" xr:uid="{00000000-0005-0000-0000-0000B1750000}"/>
    <cellStyle name="Normal 3 49" xfId="30130" xr:uid="{00000000-0005-0000-0000-0000B2750000}"/>
    <cellStyle name="Normal 3 5" xfId="30131" xr:uid="{00000000-0005-0000-0000-0000B3750000}"/>
    <cellStyle name="Normal 3 5 2" xfId="30132" xr:uid="{00000000-0005-0000-0000-0000B4750000}"/>
    <cellStyle name="Normal 3 5 3" xfId="30133" xr:uid="{00000000-0005-0000-0000-0000B5750000}"/>
    <cellStyle name="Normal 3 5 4" xfId="30134" xr:uid="{00000000-0005-0000-0000-0000B6750000}"/>
    <cellStyle name="Normal 3 5_Enlaces" xfId="30135" xr:uid="{00000000-0005-0000-0000-0000B7750000}"/>
    <cellStyle name="Normal 3 50" xfId="30136" xr:uid="{00000000-0005-0000-0000-0000B8750000}"/>
    <cellStyle name="Normal 3 51" xfId="30137" xr:uid="{00000000-0005-0000-0000-0000B9750000}"/>
    <cellStyle name="Normal 3 52" xfId="30138" xr:uid="{00000000-0005-0000-0000-0000BA750000}"/>
    <cellStyle name="Normal 3 53" xfId="30139" xr:uid="{00000000-0005-0000-0000-0000BB750000}"/>
    <cellStyle name="Normal 3 54" xfId="30140" xr:uid="{00000000-0005-0000-0000-0000BC750000}"/>
    <cellStyle name="Normal 3 55" xfId="30141" xr:uid="{00000000-0005-0000-0000-0000BD750000}"/>
    <cellStyle name="Normal 3 56" xfId="30142" xr:uid="{00000000-0005-0000-0000-0000BE750000}"/>
    <cellStyle name="Normal 3 57" xfId="30143" xr:uid="{00000000-0005-0000-0000-0000BF750000}"/>
    <cellStyle name="Normal 3 58" xfId="30144" xr:uid="{00000000-0005-0000-0000-0000C0750000}"/>
    <cellStyle name="Normal 3 59" xfId="30145" xr:uid="{00000000-0005-0000-0000-0000C1750000}"/>
    <cellStyle name="Normal 3 6" xfId="30146" xr:uid="{00000000-0005-0000-0000-0000C2750000}"/>
    <cellStyle name="Normal 3 6 2" xfId="30147" xr:uid="{00000000-0005-0000-0000-0000C3750000}"/>
    <cellStyle name="Normal 3 6 3" xfId="30148" xr:uid="{00000000-0005-0000-0000-0000C4750000}"/>
    <cellStyle name="Normal 3 6 4" xfId="30149" xr:uid="{00000000-0005-0000-0000-0000C5750000}"/>
    <cellStyle name="Normal 3 6_Enlaces" xfId="30150" xr:uid="{00000000-0005-0000-0000-0000C6750000}"/>
    <cellStyle name="Normal 3 60" xfId="30151" xr:uid="{00000000-0005-0000-0000-0000C7750000}"/>
    <cellStyle name="Normal 3 61" xfId="30152" xr:uid="{00000000-0005-0000-0000-0000C8750000}"/>
    <cellStyle name="Normal 3 62" xfId="30153" xr:uid="{00000000-0005-0000-0000-0000C9750000}"/>
    <cellStyle name="Normal 3 63" xfId="30154" xr:uid="{00000000-0005-0000-0000-0000CA750000}"/>
    <cellStyle name="Normal 3 64" xfId="30155" xr:uid="{00000000-0005-0000-0000-0000CB750000}"/>
    <cellStyle name="Normal 3 65" xfId="30156" xr:uid="{00000000-0005-0000-0000-0000CC750000}"/>
    <cellStyle name="Normal 3 66" xfId="30157" xr:uid="{00000000-0005-0000-0000-0000CD750000}"/>
    <cellStyle name="Normal 3 67" xfId="30158" xr:uid="{00000000-0005-0000-0000-0000CE750000}"/>
    <cellStyle name="Normal 3 68" xfId="30159" xr:uid="{00000000-0005-0000-0000-0000CF750000}"/>
    <cellStyle name="Normal 3 69" xfId="30160" xr:uid="{00000000-0005-0000-0000-0000D0750000}"/>
    <cellStyle name="Normal 3 7" xfId="30161" xr:uid="{00000000-0005-0000-0000-0000D1750000}"/>
    <cellStyle name="Normal 3 7 2" xfId="30162" xr:uid="{00000000-0005-0000-0000-0000D2750000}"/>
    <cellStyle name="Normal 3 7 3" xfId="30163" xr:uid="{00000000-0005-0000-0000-0000D3750000}"/>
    <cellStyle name="Normal 3 7 4" xfId="30164" xr:uid="{00000000-0005-0000-0000-0000D4750000}"/>
    <cellStyle name="Normal 3 7_Enlaces" xfId="30165" xr:uid="{00000000-0005-0000-0000-0000D5750000}"/>
    <cellStyle name="Normal 3 70" xfId="30166" xr:uid="{00000000-0005-0000-0000-0000D6750000}"/>
    <cellStyle name="Normal 3 71" xfId="30167" xr:uid="{00000000-0005-0000-0000-0000D7750000}"/>
    <cellStyle name="Normal 3 72" xfId="30168" xr:uid="{00000000-0005-0000-0000-0000D8750000}"/>
    <cellStyle name="Normal 3 73" xfId="30169" xr:uid="{00000000-0005-0000-0000-0000D9750000}"/>
    <cellStyle name="Normal 3 74" xfId="30170" xr:uid="{00000000-0005-0000-0000-0000DA750000}"/>
    <cellStyle name="Normal 3 75" xfId="30171" xr:uid="{00000000-0005-0000-0000-0000DB750000}"/>
    <cellStyle name="Normal 3 76" xfId="30172" xr:uid="{00000000-0005-0000-0000-0000DC750000}"/>
    <cellStyle name="Normal 3 77" xfId="30173" xr:uid="{00000000-0005-0000-0000-0000DD750000}"/>
    <cellStyle name="Normal 3 78" xfId="30174" xr:uid="{00000000-0005-0000-0000-0000DE750000}"/>
    <cellStyle name="Normal 3 79" xfId="30175" xr:uid="{00000000-0005-0000-0000-0000DF750000}"/>
    <cellStyle name="Normal 3 8" xfId="30176" xr:uid="{00000000-0005-0000-0000-0000E0750000}"/>
    <cellStyle name="Normal 3 8 2" xfId="30177" xr:uid="{00000000-0005-0000-0000-0000E1750000}"/>
    <cellStyle name="Normal 3 8 3" xfId="30178" xr:uid="{00000000-0005-0000-0000-0000E2750000}"/>
    <cellStyle name="Normal 3 8 4" xfId="30179" xr:uid="{00000000-0005-0000-0000-0000E3750000}"/>
    <cellStyle name="Normal 3 8_Enlaces" xfId="30180" xr:uid="{00000000-0005-0000-0000-0000E4750000}"/>
    <cellStyle name="Normal 3 80" xfId="30181" xr:uid="{00000000-0005-0000-0000-0000E5750000}"/>
    <cellStyle name="Normal 3 81" xfId="30182" xr:uid="{00000000-0005-0000-0000-0000E6750000}"/>
    <cellStyle name="Normal 3 82" xfId="30183" xr:uid="{00000000-0005-0000-0000-0000E7750000}"/>
    <cellStyle name="Normal 3 83" xfId="30184" xr:uid="{00000000-0005-0000-0000-0000E8750000}"/>
    <cellStyle name="Normal 3 84" xfId="30185" xr:uid="{00000000-0005-0000-0000-0000E9750000}"/>
    <cellStyle name="Normal 3 85" xfId="30186" xr:uid="{00000000-0005-0000-0000-0000EA750000}"/>
    <cellStyle name="Normal 3 86" xfId="30187" xr:uid="{00000000-0005-0000-0000-0000EB750000}"/>
    <cellStyle name="Normal 3 87" xfId="30188" xr:uid="{00000000-0005-0000-0000-0000EC750000}"/>
    <cellStyle name="Normal 3 88" xfId="30189" xr:uid="{00000000-0005-0000-0000-0000ED750000}"/>
    <cellStyle name="Normal 3 89" xfId="30190" xr:uid="{00000000-0005-0000-0000-0000EE750000}"/>
    <cellStyle name="Normal 3 9" xfId="30191" xr:uid="{00000000-0005-0000-0000-0000EF750000}"/>
    <cellStyle name="Normal 3 9 2" xfId="30192" xr:uid="{00000000-0005-0000-0000-0000F0750000}"/>
    <cellStyle name="Normal 3 9 3" xfId="30193" xr:uid="{00000000-0005-0000-0000-0000F1750000}"/>
    <cellStyle name="Normal 3 9 4" xfId="30194" xr:uid="{00000000-0005-0000-0000-0000F2750000}"/>
    <cellStyle name="Normal 3 9_Enlaces" xfId="30195" xr:uid="{00000000-0005-0000-0000-0000F3750000}"/>
    <cellStyle name="Normal 3 90" xfId="30196" xr:uid="{00000000-0005-0000-0000-0000F4750000}"/>
    <cellStyle name="Normal 3 91" xfId="30197" xr:uid="{00000000-0005-0000-0000-0000F5750000}"/>
    <cellStyle name="Normal 3 92" xfId="30198" xr:uid="{00000000-0005-0000-0000-0000F6750000}"/>
    <cellStyle name="Normal 3 93" xfId="30199" xr:uid="{00000000-0005-0000-0000-0000F7750000}"/>
    <cellStyle name="Normal 3 94" xfId="30200" xr:uid="{00000000-0005-0000-0000-0000F8750000}"/>
    <cellStyle name="Normal 3 95" xfId="30201" xr:uid="{00000000-0005-0000-0000-0000F9750000}"/>
    <cellStyle name="Normal 3 96" xfId="30202" xr:uid="{00000000-0005-0000-0000-0000FA750000}"/>
    <cellStyle name="Normal 3 97" xfId="30203" xr:uid="{00000000-0005-0000-0000-0000FB750000}"/>
    <cellStyle name="Normal 3 98" xfId="30204" xr:uid="{00000000-0005-0000-0000-0000FC750000}"/>
    <cellStyle name="Normal 3 98 2" xfId="30205" xr:uid="{00000000-0005-0000-0000-0000FD750000}"/>
    <cellStyle name="Normal 3 98 3" xfId="30206" xr:uid="{00000000-0005-0000-0000-0000FE750000}"/>
    <cellStyle name="Normal 3 98 4" xfId="30207" xr:uid="{00000000-0005-0000-0000-0000FF750000}"/>
    <cellStyle name="Normal 3 98 5" xfId="30208" xr:uid="{00000000-0005-0000-0000-000000760000}"/>
    <cellStyle name="Normal 3 98 6" xfId="30209" xr:uid="{00000000-0005-0000-0000-000001760000}"/>
    <cellStyle name="Normal 3 99" xfId="30210" xr:uid="{00000000-0005-0000-0000-000002760000}"/>
    <cellStyle name="Normal 3 99 2" xfId="30211" xr:uid="{00000000-0005-0000-0000-000003760000}"/>
    <cellStyle name="Normal 3 99 3" xfId="30212" xr:uid="{00000000-0005-0000-0000-000004760000}"/>
    <cellStyle name="Normal 3 99 4" xfId="30213" xr:uid="{00000000-0005-0000-0000-000005760000}"/>
    <cellStyle name="Normal 3 99 5" xfId="30214" xr:uid="{00000000-0005-0000-0000-000006760000}"/>
    <cellStyle name="Normal 3 99 6" xfId="30215" xr:uid="{00000000-0005-0000-0000-000007760000}"/>
    <cellStyle name="Normal 3_Enlaces" xfId="30216" xr:uid="{00000000-0005-0000-0000-000008760000}"/>
    <cellStyle name="Normal 30" xfId="30217" xr:uid="{00000000-0005-0000-0000-000009760000}"/>
    <cellStyle name="Normal 30 10" xfId="30218" xr:uid="{00000000-0005-0000-0000-00000A760000}"/>
    <cellStyle name="Normal 30 11" xfId="30219" xr:uid="{00000000-0005-0000-0000-00000B760000}"/>
    <cellStyle name="Normal 30 12" xfId="30220" xr:uid="{00000000-0005-0000-0000-00000C760000}"/>
    <cellStyle name="Normal 30 13" xfId="30221" xr:uid="{00000000-0005-0000-0000-00000D760000}"/>
    <cellStyle name="Normal 30 14" xfId="30222" xr:uid="{00000000-0005-0000-0000-00000E760000}"/>
    <cellStyle name="Normal 30 15" xfId="30223" xr:uid="{00000000-0005-0000-0000-00000F760000}"/>
    <cellStyle name="Normal 30 16" xfId="30224" xr:uid="{00000000-0005-0000-0000-000010760000}"/>
    <cellStyle name="Normal 30 17" xfId="30225" xr:uid="{00000000-0005-0000-0000-000011760000}"/>
    <cellStyle name="Normal 30 18" xfId="30226" xr:uid="{00000000-0005-0000-0000-000012760000}"/>
    <cellStyle name="Normal 30 19" xfId="30227" xr:uid="{00000000-0005-0000-0000-000013760000}"/>
    <cellStyle name="Normal 30 2" xfId="30228" xr:uid="{00000000-0005-0000-0000-000014760000}"/>
    <cellStyle name="Normal 30 2 2" xfId="30229" xr:uid="{00000000-0005-0000-0000-000015760000}"/>
    <cellStyle name="Normal 30 2 3" xfId="30230" xr:uid="{00000000-0005-0000-0000-000016760000}"/>
    <cellStyle name="Normal 30 20" xfId="30231" xr:uid="{00000000-0005-0000-0000-000017760000}"/>
    <cellStyle name="Normal 30 21" xfId="30232" xr:uid="{00000000-0005-0000-0000-000018760000}"/>
    <cellStyle name="Normal 30 22" xfId="30233" xr:uid="{00000000-0005-0000-0000-000019760000}"/>
    <cellStyle name="Normal 30 23" xfId="30234" xr:uid="{00000000-0005-0000-0000-00001A760000}"/>
    <cellStyle name="Normal 30 24" xfId="30235" xr:uid="{00000000-0005-0000-0000-00001B760000}"/>
    <cellStyle name="Normal 30 25" xfId="30236" xr:uid="{00000000-0005-0000-0000-00001C760000}"/>
    <cellStyle name="Normal 30 26" xfId="30237" xr:uid="{00000000-0005-0000-0000-00001D760000}"/>
    <cellStyle name="Normal 30 3" xfId="30238" xr:uid="{00000000-0005-0000-0000-00001E760000}"/>
    <cellStyle name="Normal 30 3 2" xfId="30239" xr:uid="{00000000-0005-0000-0000-00001F760000}"/>
    <cellStyle name="Normal 30 3 3" xfId="30240" xr:uid="{00000000-0005-0000-0000-000020760000}"/>
    <cellStyle name="Normal 30 3 4" xfId="30241" xr:uid="{00000000-0005-0000-0000-000021760000}"/>
    <cellStyle name="Normal 30 3 5" xfId="30242" xr:uid="{00000000-0005-0000-0000-000022760000}"/>
    <cellStyle name="Normal 30 4" xfId="30243" xr:uid="{00000000-0005-0000-0000-000023760000}"/>
    <cellStyle name="Normal 30 5" xfId="30244" xr:uid="{00000000-0005-0000-0000-000024760000}"/>
    <cellStyle name="Normal 30 6" xfId="30245" xr:uid="{00000000-0005-0000-0000-000025760000}"/>
    <cellStyle name="Normal 30 7" xfId="30246" xr:uid="{00000000-0005-0000-0000-000026760000}"/>
    <cellStyle name="Normal 30 8" xfId="30247" xr:uid="{00000000-0005-0000-0000-000027760000}"/>
    <cellStyle name="Normal 30 9" xfId="30248" xr:uid="{00000000-0005-0000-0000-000028760000}"/>
    <cellStyle name="Normal 31" xfId="30249" xr:uid="{00000000-0005-0000-0000-000029760000}"/>
    <cellStyle name="Normal 31 10" xfId="30250" xr:uid="{00000000-0005-0000-0000-00002A760000}"/>
    <cellStyle name="Normal 31 11" xfId="30251" xr:uid="{00000000-0005-0000-0000-00002B760000}"/>
    <cellStyle name="Normal 31 12" xfId="30252" xr:uid="{00000000-0005-0000-0000-00002C760000}"/>
    <cellStyle name="Normal 31 13" xfId="30253" xr:uid="{00000000-0005-0000-0000-00002D760000}"/>
    <cellStyle name="Normal 31 14" xfId="30254" xr:uid="{00000000-0005-0000-0000-00002E760000}"/>
    <cellStyle name="Normal 31 15" xfId="30255" xr:uid="{00000000-0005-0000-0000-00002F760000}"/>
    <cellStyle name="Normal 31 16" xfId="30256" xr:uid="{00000000-0005-0000-0000-000030760000}"/>
    <cellStyle name="Normal 31 17" xfId="30257" xr:uid="{00000000-0005-0000-0000-000031760000}"/>
    <cellStyle name="Normal 31 18" xfId="30258" xr:uid="{00000000-0005-0000-0000-000032760000}"/>
    <cellStyle name="Normal 31 19" xfId="30259" xr:uid="{00000000-0005-0000-0000-000033760000}"/>
    <cellStyle name="Normal 31 2" xfId="30260" xr:uid="{00000000-0005-0000-0000-000034760000}"/>
    <cellStyle name="Normal 31 2 2" xfId="30261" xr:uid="{00000000-0005-0000-0000-000035760000}"/>
    <cellStyle name="Normal 31 2 3" xfId="30262" xr:uid="{00000000-0005-0000-0000-000036760000}"/>
    <cellStyle name="Normal 31 20" xfId="30263" xr:uid="{00000000-0005-0000-0000-000037760000}"/>
    <cellStyle name="Normal 31 21" xfId="30264" xr:uid="{00000000-0005-0000-0000-000038760000}"/>
    <cellStyle name="Normal 31 22" xfId="30265" xr:uid="{00000000-0005-0000-0000-000039760000}"/>
    <cellStyle name="Normal 31 23" xfId="30266" xr:uid="{00000000-0005-0000-0000-00003A760000}"/>
    <cellStyle name="Normal 31 24" xfId="30267" xr:uid="{00000000-0005-0000-0000-00003B760000}"/>
    <cellStyle name="Normal 31 25" xfId="30268" xr:uid="{00000000-0005-0000-0000-00003C760000}"/>
    <cellStyle name="Normal 31 26" xfId="30269" xr:uid="{00000000-0005-0000-0000-00003D760000}"/>
    <cellStyle name="Normal 31 3" xfId="30270" xr:uid="{00000000-0005-0000-0000-00003E760000}"/>
    <cellStyle name="Normal 31 3 2" xfId="30271" xr:uid="{00000000-0005-0000-0000-00003F760000}"/>
    <cellStyle name="Normal 31 3 3" xfId="30272" xr:uid="{00000000-0005-0000-0000-000040760000}"/>
    <cellStyle name="Normal 31 4" xfId="30273" xr:uid="{00000000-0005-0000-0000-000041760000}"/>
    <cellStyle name="Normal 31 5" xfId="30274" xr:uid="{00000000-0005-0000-0000-000042760000}"/>
    <cellStyle name="Normal 31 6" xfId="30275" xr:uid="{00000000-0005-0000-0000-000043760000}"/>
    <cellStyle name="Normal 31 7" xfId="30276" xr:uid="{00000000-0005-0000-0000-000044760000}"/>
    <cellStyle name="Normal 31 8" xfId="30277" xr:uid="{00000000-0005-0000-0000-000045760000}"/>
    <cellStyle name="Normal 31 9" xfId="30278" xr:uid="{00000000-0005-0000-0000-000046760000}"/>
    <cellStyle name="Normal 32" xfId="30279" xr:uid="{00000000-0005-0000-0000-000047760000}"/>
    <cellStyle name="Normal 32 2" xfId="30280" xr:uid="{00000000-0005-0000-0000-000048760000}"/>
    <cellStyle name="Normal 32 3" xfId="30281" xr:uid="{00000000-0005-0000-0000-000049760000}"/>
    <cellStyle name="Normal 32 4" xfId="30282" xr:uid="{00000000-0005-0000-0000-00004A760000}"/>
    <cellStyle name="Normal 32 5" xfId="30283" xr:uid="{00000000-0005-0000-0000-00004B760000}"/>
    <cellStyle name="Normal 33" xfId="30284" xr:uid="{00000000-0005-0000-0000-00004C760000}"/>
    <cellStyle name="Normal 33 2" xfId="30285" xr:uid="{00000000-0005-0000-0000-00004D760000}"/>
    <cellStyle name="Normal 33 3" xfId="30286" xr:uid="{00000000-0005-0000-0000-00004E760000}"/>
    <cellStyle name="Normal 33 4" xfId="30287" xr:uid="{00000000-0005-0000-0000-00004F760000}"/>
    <cellStyle name="Normal 33 5" xfId="30288" xr:uid="{00000000-0005-0000-0000-000050760000}"/>
    <cellStyle name="Normal 34" xfId="30289" xr:uid="{00000000-0005-0000-0000-000051760000}"/>
    <cellStyle name="Normal 34 10" xfId="30290" xr:uid="{00000000-0005-0000-0000-000052760000}"/>
    <cellStyle name="Normal 34 11" xfId="30291" xr:uid="{00000000-0005-0000-0000-000053760000}"/>
    <cellStyle name="Normal 34 12" xfId="30292" xr:uid="{00000000-0005-0000-0000-000054760000}"/>
    <cellStyle name="Normal 34 13" xfId="30293" xr:uid="{00000000-0005-0000-0000-000055760000}"/>
    <cellStyle name="Normal 34 14" xfId="30294" xr:uid="{00000000-0005-0000-0000-000056760000}"/>
    <cellStyle name="Normal 34 15" xfId="30295" xr:uid="{00000000-0005-0000-0000-000057760000}"/>
    <cellStyle name="Normal 34 16" xfId="30296" xr:uid="{00000000-0005-0000-0000-000058760000}"/>
    <cellStyle name="Normal 34 17" xfId="30297" xr:uid="{00000000-0005-0000-0000-000059760000}"/>
    <cellStyle name="Normal 34 18" xfId="30298" xr:uid="{00000000-0005-0000-0000-00005A760000}"/>
    <cellStyle name="Normal 34 19" xfId="30299" xr:uid="{00000000-0005-0000-0000-00005B760000}"/>
    <cellStyle name="Normal 34 2" xfId="30300" xr:uid="{00000000-0005-0000-0000-00005C760000}"/>
    <cellStyle name="Normal 34 2 2" xfId="30301" xr:uid="{00000000-0005-0000-0000-00005D760000}"/>
    <cellStyle name="Normal 34 2 3" xfId="30302" xr:uid="{00000000-0005-0000-0000-00005E760000}"/>
    <cellStyle name="Normal 34 20" xfId="30303" xr:uid="{00000000-0005-0000-0000-00005F760000}"/>
    <cellStyle name="Normal 34 21" xfId="30304" xr:uid="{00000000-0005-0000-0000-000060760000}"/>
    <cellStyle name="Normal 34 22" xfId="30305" xr:uid="{00000000-0005-0000-0000-000061760000}"/>
    <cellStyle name="Normal 34 23" xfId="30306" xr:uid="{00000000-0005-0000-0000-000062760000}"/>
    <cellStyle name="Normal 34 24" xfId="30307" xr:uid="{00000000-0005-0000-0000-000063760000}"/>
    <cellStyle name="Normal 34 25" xfId="30308" xr:uid="{00000000-0005-0000-0000-000064760000}"/>
    <cellStyle name="Normal 34 26" xfId="30309" xr:uid="{00000000-0005-0000-0000-000065760000}"/>
    <cellStyle name="Normal 34 3" xfId="30310" xr:uid="{00000000-0005-0000-0000-000066760000}"/>
    <cellStyle name="Normal 34 3 2" xfId="30311" xr:uid="{00000000-0005-0000-0000-000067760000}"/>
    <cellStyle name="Normal 34 3 3" xfId="30312" xr:uid="{00000000-0005-0000-0000-000068760000}"/>
    <cellStyle name="Normal 34 3 4" xfId="30313" xr:uid="{00000000-0005-0000-0000-000069760000}"/>
    <cellStyle name="Normal 34 3 5" xfId="30314" xr:uid="{00000000-0005-0000-0000-00006A760000}"/>
    <cellStyle name="Normal 34 4" xfId="30315" xr:uid="{00000000-0005-0000-0000-00006B760000}"/>
    <cellStyle name="Normal 34 5" xfId="30316" xr:uid="{00000000-0005-0000-0000-00006C760000}"/>
    <cellStyle name="Normal 34 6" xfId="30317" xr:uid="{00000000-0005-0000-0000-00006D760000}"/>
    <cellStyle name="Normal 34 7" xfId="30318" xr:uid="{00000000-0005-0000-0000-00006E760000}"/>
    <cellStyle name="Normal 34 8" xfId="30319" xr:uid="{00000000-0005-0000-0000-00006F760000}"/>
    <cellStyle name="Normal 34 9" xfId="30320" xr:uid="{00000000-0005-0000-0000-000070760000}"/>
    <cellStyle name="Normal 35" xfId="30321" xr:uid="{00000000-0005-0000-0000-000071760000}"/>
    <cellStyle name="Normal 35 10" xfId="30322" xr:uid="{00000000-0005-0000-0000-000072760000}"/>
    <cellStyle name="Normal 35 11" xfId="30323" xr:uid="{00000000-0005-0000-0000-000073760000}"/>
    <cellStyle name="Normal 35 12" xfId="30324" xr:uid="{00000000-0005-0000-0000-000074760000}"/>
    <cellStyle name="Normal 35 13" xfId="30325" xr:uid="{00000000-0005-0000-0000-000075760000}"/>
    <cellStyle name="Normal 35 14" xfId="30326" xr:uid="{00000000-0005-0000-0000-000076760000}"/>
    <cellStyle name="Normal 35 15" xfId="30327" xr:uid="{00000000-0005-0000-0000-000077760000}"/>
    <cellStyle name="Normal 35 16" xfId="30328" xr:uid="{00000000-0005-0000-0000-000078760000}"/>
    <cellStyle name="Normal 35 17" xfId="30329" xr:uid="{00000000-0005-0000-0000-000079760000}"/>
    <cellStyle name="Normal 35 18" xfId="30330" xr:uid="{00000000-0005-0000-0000-00007A760000}"/>
    <cellStyle name="Normal 35 19" xfId="30331" xr:uid="{00000000-0005-0000-0000-00007B760000}"/>
    <cellStyle name="Normal 35 2" xfId="30332" xr:uid="{00000000-0005-0000-0000-00007C760000}"/>
    <cellStyle name="Normal 35 2 2" xfId="30333" xr:uid="{00000000-0005-0000-0000-00007D760000}"/>
    <cellStyle name="Normal 35 2 3" xfId="30334" xr:uid="{00000000-0005-0000-0000-00007E760000}"/>
    <cellStyle name="Normal 35 20" xfId="30335" xr:uid="{00000000-0005-0000-0000-00007F760000}"/>
    <cellStyle name="Normal 35 21" xfId="30336" xr:uid="{00000000-0005-0000-0000-000080760000}"/>
    <cellStyle name="Normal 35 22" xfId="30337" xr:uid="{00000000-0005-0000-0000-000081760000}"/>
    <cellStyle name="Normal 35 23" xfId="30338" xr:uid="{00000000-0005-0000-0000-000082760000}"/>
    <cellStyle name="Normal 35 24" xfId="30339" xr:uid="{00000000-0005-0000-0000-000083760000}"/>
    <cellStyle name="Normal 35 25" xfId="30340" xr:uid="{00000000-0005-0000-0000-000084760000}"/>
    <cellStyle name="Normal 35 3" xfId="30341" xr:uid="{00000000-0005-0000-0000-000085760000}"/>
    <cellStyle name="Normal 35 3 2" xfId="30342" xr:uid="{00000000-0005-0000-0000-000086760000}"/>
    <cellStyle name="Normal 35 3 3" xfId="30343" xr:uid="{00000000-0005-0000-0000-000087760000}"/>
    <cellStyle name="Normal 35 3 4" xfId="30344" xr:uid="{00000000-0005-0000-0000-000088760000}"/>
    <cellStyle name="Normal 35 3 5" xfId="30345" xr:uid="{00000000-0005-0000-0000-000089760000}"/>
    <cellStyle name="Normal 35 4" xfId="30346" xr:uid="{00000000-0005-0000-0000-00008A760000}"/>
    <cellStyle name="Normal 35 5" xfId="30347" xr:uid="{00000000-0005-0000-0000-00008B760000}"/>
    <cellStyle name="Normal 35 6" xfId="30348" xr:uid="{00000000-0005-0000-0000-00008C760000}"/>
    <cellStyle name="Normal 35 7" xfId="30349" xr:uid="{00000000-0005-0000-0000-00008D760000}"/>
    <cellStyle name="Normal 35 8" xfId="30350" xr:uid="{00000000-0005-0000-0000-00008E760000}"/>
    <cellStyle name="Normal 35 9" xfId="30351" xr:uid="{00000000-0005-0000-0000-00008F760000}"/>
    <cellStyle name="Normal 36" xfId="30352" xr:uid="{00000000-0005-0000-0000-000090760000}"/>
    <cellStyle name="Normal 36 2" xfId="30353" xr:uid="{00000000-0005-0000-0000-000091760000}"/>
    <cellStyle name="Normal 36 3" xfId="30354" xr:uid="{00000000-0005-0000-0000-000092760000}"/>
    <cellStyle name="Normal 36 4" xfId="30355" xr:uid="{00000000-0005-0000-0000-000093760000}"/>
    <cellStyle name="Normal 37" xfId="30356" xr:uid="{00000000-0005-0000-0000-000094760000}"/>
    <cellStyle name="Normal 37 10" xfId="30357" xr:uid="{00000000-0005-0000-0000-000095760000}"/>
    <cellStyle name="Normal 37 11" xfId="30358" xr:uid="{00000000-0005-0000-0000-000096760000}"/>
    <cellStyle name="Normal 37 12" xfId="30359" xr:uid="{00000000-0005-0000-0000-000097760000}"/>
    <cellStyle name="Normal 37 13" xfId="30360" xr:uid="{00000000-0005-0000-0000-000098760000}"/>
    <cellStyle name="Normal 37 14" xfId="30361" xr:uid="{00000000-0005-0000-0000-000099760000}"/>
    <cellStyle name="Normal 37 15" xfId="30362" xr:uid="{00000000-0005-0000-0000-00009A760000}"/>
    <cellStyle name="Normal 37 16" xfId="30363" xr:uid="{00000000-0005-0000-0000-00009B760000}"/>
    <cellStyle name="Normal 37 17" xfId="30364" xr:uid="{00000000-0005-0000-0000-00009C760000}"/>
    <cellStyle name="Normal 37 18" xfId="30365" xr:uid="{00000000-0005-0000-0000-00009D760000}"/>
    <cellStyle name="Normal 37 19" xfId="30366" xr:uid="{00000000-0005-0000-0000-00009E760000}"/>
    <cellStyle name="Normal 37 2" xfId="30367" xr:uid="{00000000-0005-0000-0000-00009F760000}"/>
    <cellStyle name="Normal 37 2 2" xfId="30368" xr:uid="{00000000-0005-0000-0000-0000A0760000}"/>
    <cellStyle name="Normal 37 20" xfId="30369" xr:uid="{00000000-0005-0000-0000-0000A1760000}"/>
    <cellStyle name="Normal 37 21" xfId="30370" xr:uid="{00000000-0005-0000-0000-0000A2760000}"/>
    <cellStyle name="Normal 37 22" xfId="30371" xr:uid="{00000000-0005-0000-0000-0000A3760000}"/>
    <cellStyle name="Normal 37 23" xfId="30372" xr:uid="{00000000-0005-0000-0000-0000A4760000}"/>
    <cellStyle name="Normal 37 24" xfId="30373" xr:uid="{00000000-0005-0000-0000-0000A5760000}"/>
    <cellStyle name="Normal 37 25" xfId="30374" xr:uid="{00000000-0005-0000-0000-0000A6760000}"/>
    <cellStyle name="Normal 37 26" xfId="30375" xr:uid="{00000000-0005-0000-0000-0000A7760000}"/>
    <cellStyle name="Normal 37 3" xfId="30376" xr:uid="{00000000-0005-0000-0000-0000A8760000}"/>
    <cellStyle name="Normal 37 3 2" xfId="30377" xr:uid="{00000000-0005-0000-0000-0000A9760000}"/>
    <cellStyle name="Normal 37 4" xfId="30378" xr:uid="{00000000-0005-0000-0000-0000AA760000}"/>
    <cellStyle name="Normal 37 4 2" xfId="30379" xr:uid="{00000000-0005-0000-0000-0000AB760000}"/>
    <cellStyle name="Normal 37 5" xfId="30380" xr:uid="{00000000-0005-0000-0000-0000AC760000}"/>
    <cellStyle name="Normal 37 5 2" xfId="30381" xr:uid="{00000000-0005-0000-0000-0000AD760000}"/>
    <cellStyle name="Normal 37 6" xfId="30382" xr:uid="{00000000-0005-0000-0000-0000AE760000}"/>
    <cellStyle name="Normal 37 7" xfId="30383" xr:uid="{00000000-0005-0000-0000-0000AF760000}"/>
    <cellStyle name="Normal 37 8" xfId="30384" xr:uid="{00000000-0005-0000-0000-0000B0760000}"/>
    <cellStyle name="Normal 37 9" xfId="30385" xr:uid="{00000000-0005-0000-0000-0000B1760000}"/>
    <cellStyle name="Normal 38" xfId="30386" xr:uid="{00000000-0005-0000-0000-0000B2760000}"/>
    <cellStyle name="Normal 38 10" xfId="30387" xr:uid="{00000000-0005-0000-0000-0000B3760000}"/>
    <cellStyle name="Normal 38 11" xfId="30388" xr:uid="{00000000-0005-0000-0000-0000B4760000}"/>
    <cellStyle name="Normal 38 12" xfId="30389" xr:uid="{00000000-0005-0000-0000-0000B5760000}"/>
    <cellStyle name="Normal 38 13" xfId="30390" xr:uid="{00000000-0005-0000-0000-0000B6760000}"/>
    <cellStyle name="Normal 38 14" xfId="30391" xr:uid="{00000000-0005-0000-0000-0000B7760000}"/>
    <cellStyle name="Normal 38 15" xfId="30392" xr:uid="{00000000-0005-0000-0000-0000B8760000}"/>
    <cellStyle name="Normal 38 16" xfId="30393" xr:uid="{00000000-0005-0000-0000-0000B9760000}"/>
    <cellStyle name="Normal 38 17" xfId="30394" xr:uid="{00000000-0005-0000-0000-0000BA760000}"/>
    <cellStyle name="Normal 38 18" xfId="30395" xr:uid="{00000000-0005-0000-0000-0000BB760000}"/>
    <cellStyle name="Normal 38 19" xfId="30396" xr:uid="{00000000-0005-0000-0000-0000BC760000}"/>
    <cellStyle name="Normal 38 2" xfId="30397" xr:uid="{00000000-0005-0000-0000-0000BD760000}"/>
    <cellStyle name="Normal 38 2 2" xfId="30398" xr:uid="{00000000-0005-0000-0000-0000BE760000}"/>
    <cellStyle name="Normal 38 20" xfId="30399" xr:uid="{00000000-0005-0000-0000-0000BF760000}"/>
    <cellStyle name="Normal 38 21" xfId="30400" xr:uid="{00000000-0005-0000-0000-0000C0760000}"/>
    <cellStyle name="Normal 38 22" xfId="30401" xr:uid="{00000000-0005-0000-0000-0000C1760000}"/>
    <cellStyle name="Normal 38 23" xfId="30402" xr:uid="{00000000-0005-0000-0000-0000C2760000}"/>
    <cellStyle name="Normal 38 24" xfId="30403" xr:uid="{00000000-0005-0000-0000-0000C3760000}"/>
    <cellStyle name="Normal 38 25" xfId="30404" xr:uid="{00000000-0005-0000-0000-0000C4760000}"/>
    <cellStyle name="Normal 38 26" xfId="30405" xr:uid="{00000000-0005-0000-0000-0000C5760000}"/>
    <cellStyle name="Normal 38 3" xfId="30406" xr:uid="{00000000-0005-0000-0000-0000C6760000}"/>
    <cellStyle name="Normal 38 3 2" xfId="30407" xr:uid="{00000000-0005-0000-0000-0000C7760000}"/>
    <cellStyle name="Normal 38 4" xfId="30408" xr:uid="{00000000-0005-0000-0000-0000C8760000}"/>
    <cellStyle name="Normal 38 4 2" xfId="30409" xr:uid="{00000000-0005-0000-0000-0000C9760000}"/>
    <cellStyle name="Normal 38 5" xfId="30410" xr:uid="{00000000-0005-0000-0000-0000CA760000}"/>
    <cellStyle name="Normal 38 5 2" xfId="30411" xr:uid="{00000000-0005-0000-0000-0000CB760000}"/>
    <cellStyle name="Normal 38 6" xfId="30412" xr:uid="{00000000-0005-0000-0000-0000CC760000}"/>
    <cellStyle name="Normal 38 7" xfId="30413" xr:uid="{00000000-0005-0000-0000-0000CD760000}"/>
    <cellStyle name="Normal 38 8" xfId="30414" xr:uid="{00000000-0005-0000-0000-0000CE760000}"/>
    <cellStyle name="Normal 38 9" xfId="30415" xr:uid="{00000000-0005-0000-0000-0000CF760000}"/>
    <cellStyle name="Normal 39" xfId="30416" xr:uid="{00000000-0005-0000-0000-0000D0760000}"/>
    <cellStyle name="Normal 39 10" xfId="30417" xr:uid="{00000000-0005-0000-0000-0000D1760000}"/>
    <cellStyle name="Normal 39 11" xfId="30418" xr:uid="{00000000-0005-0000-0000-0000D2760000}"/>
    <cellStyle name="Normal 39 12" xfId="30419" xr:uid="{00000000-0005-0000-0000-0000D3760000}"/>
    <cellStyle name="Normal 39 13" xfId="30420" xr:uid="{00000000-0005-0000-0000-0000D4760000}"/>
    <cellStyle name="Normal 39 14" xfId="30421" xr:uid="{00000000-0005-0000-0000-0000D5760000}"/>
    <cellStyle name="Normal 39 15" xfId="30422" xr:uid="{00000000-0005-0000-0000-0000D6760000}"/>
    <cellStyle name="Normal 39 16" xfId="30423" xr:uid="{00000000-0005-0000-0000-0000D7760000}"/>
    <cellStyle name="Normal 39 17" xfId="30424" xr:uid="{00000000-0005-0000-0000-0000D8760000}"/>
    <cellStyle name="Normal 39 18" xfId="30425" xr:uid="{00000000-0005-0000-0000-0000D9760000}"/>
    <cellStyle name="Normal 39 19" xfId="30426" xr:uid="{00000000-0005-0000-0000-0000DA760000}"/>
    <cellStyle name="Normal 39 2" xfId="30427" xr:uid="{00000000-0005-0000-0000-0000DB760000}"/>
    <cellStyle name="Normal 39 2 2" xfId="30428" xr:uid="{00000000-0005-0000-0000-0000DC760000}"/>
    <cellStyle name="Normal 39 20" xfId="30429" xr:uid="{00000000-0005-0000-0000-0000DD760000}"/>
    <cellStyle name="Normal 39 21" xfId="30430" xr:uid="{00000000-0005-0000-0000-0000DE760000}"/>
    <cellStyle name="Normal 39 22" xfId="30431" xr:uid="{00000000-0005-0000-0000-0000DF760000}"/>
    <cellStyle name="Normal 39 23" xfId="30432" xr:uid="{00000000-0005-0000-0000-0000E0760000}"/>
    <cellStyle name="Normal 39 24" xfId="30433" xr:uid="{00000000-0005-0000-0000-0000E1760000}"/>
    <cellStyle name="Normal 39 25" xfId="30434" xr:uid="{00000000-0005-0000-0000-0000E2760000}"/>
    <cellStyle name="Normal 39 26" xfId="30435" xr:uid="{00000000-0005-0000-0000-0000E3760000}"/>
    <cellStyle name="Normal 39 3" xfId="30436" xr:uid="{00000000-0005-0000-0000-0000E4760000}"/>
    <cellStyle name="Normal 39 3 2" xfId="30437" xr:uid="{00000000-0005-0000-0000-0000E5760000}"/>
    <cellStyle name="Normal 39 4" xfId="30438" xr:uid="{00000000-0005-0000-0000-0000E6760000}"/>
    <cellStyle name="Normal 39 4 2" xfId="30439" xr:uid="{00000000-0005-0000-0000-0000E7760000}"/>
    <cellStyle name="Normal 39 5" xfId="30440" xr:uid="{00000000-0005-0000-0000-0000E8760000}"/>
    <cellStyle name="Normal 39 5 2" xfId="30441" xr:uid="{00000000-0005-0000-0000-0000E9760000}"/>
    <cellStyle name="Normal 39 6" xfId="30442" xr:uid="{00000000-0005-0000-0000-0000EA760000}"/>
    <cellStyle name="Normal 39 7" xfId="30443" xr:uid="{00000000-0005-0000-0000-0000EB760000}"/>
    <cellStyle name="Normal 39 8" xfId="30444" xr:uid="{00000000-0005-0000-0000-0000EC760000}"/>
    <cellStyle name="Normal 39 9" xfId="30445" xr:uid="{00000000-0005-0000-0000-0000ED760000}"/>
    <cellStyle name="Normal 4" xfId="436" xr:uid="{00000000-0005-0000-0000-0000B4010000}"/>
    <cellStyle name="Normal 4 10" xfId="30446" xr:uid="{00000000-0005-0000-0000-0000EE760000}"/>
    <cellStyle name="Normal 4 10 2" xfId="30447" xr:uid="{00000000-0005-0000-0000-0000EF760000}"/>
    <cellStyle name="Normal 4 10 3" xfId="30448" xr:uid="{00000000-0005-0000-0000-0000F0760000}"/>
    <cellStyle name="Normal 4 10 4" xfId="30449" xr:uid="{00000000-0005-0000-0000-0000F1760000}"/>
    <cellStyle name="Normal 4 10 5" xfId="30450" xr:uid="{00000000-0005-0000-0000-0000F2760000}"/>
    <cellStyle name="Normal 4 10_Enlaces" xfId="30451" xr:uid="{00000000-0005-0000-0000-0000F3760000}"/>
    <cellStyle name="Normal 4 100" xfId="30452" xr:uid="{00000000-0005-0000-0000-0000F4760000}"/>
    <cellStyle name="Normal 4 100 2" xfId="30453" xr:uid="{00000000-0005-0000-0000-0000F5760000}"/>
    <cellStyle name="Normal 4 100 3" xfId="30454" xr:uid="{00000000-0005-0000-0000-0000F6760000}"/>
    <cellStyle name="Normal 4 101" xfId="30455" xr:uid="{00000000-0005-0000-0000-0000F7760000}"/>
    <cellStyle name="Normal 4 101 2" xfId="30456" xr:uid="{00000000-0005-0000-0000-0000F8760000}"/>
    <cellStyle name="Normal 4 101 3" xfId="30457" xr:uid="{00000000-0005-0000-0000-0000F9760000}"/>
    <cellStyle name="Normal 4 102" xfId="30458" xr:uid="{00000000-0005-0000-0000-0000FA760000}"/>
    <cellStyle name="Normal 4 102 2" xfId="30459" xr:uid="{00000000-0005-0000-0000-0000FB760000}"/>
    <cellStyle name="Normal 4 102 3" xfId="30460" xr:uid="{00000000-0005-0000-0000-0000FC760000}"/>
    <cellStyle name="Normal 4 103" xfId="30461" xr:uid="{00000000-0005-0000-0000-0000FD760000}"/>
    <cellStyle name="Normal 4 103 2" xfId="30462" xr:uid="{00000000-0005-0000-0000-0000FE760000}"/>
    <cellStyle name="Normal 4 103 3" xfId="30463" xr:uid="{00000000-0005-0000-0000-0000FF760000}"/>
    <cellStyle name="Normal 4 104" xfId="30464" xr:uid="{00000000-0005-0000-0000-000000770000}"/>
    <cellStyle name="Normal 4 104 2" xfId="30465" xr:uid="{00000000-0005-0000-0000-000001770000}"/>
    <cellStyle name="Normal 4 104 3" xfId="30466" xr:uid="{00000000-0005-0000-0000-000002770000}"/>
    <cellStyle name="Normal 4 105" xfId="30467" xr:uid="{00000000-0005-0000-0000-000003770000}"/>
    <cellStyle name="Normal 4 105 2" xfId="30468" xr:uid="{00000000-0005-0000-0000-000004770000}"/>
    <cellStyle name="Normal 4 105 3" xfId="30469" xr:uid="{00000000-0005-0000-0000-000005770000}"/>
    <cellStyle name="Normal 4 106" xfId="30470" xr:uid="{00000000-0005-0000-0000-000006770000}"/>
    <cellStyle name="Normal 4 106 2" xfId="30471" xr:uid="{00000000-0005-0000-0000-000007770000}"/>
    <cellStyle name="Normal 4 106 3" xfId="30472" xr:uid="{00000000-0005-0000-0000-000008770000}"/>
    <cellStyle name="Normal 4 107" xfId="30473" xr:uid="{00000000-0005-0000-0000-000009770000}"/>
    <cellStyle name="Normal 4 107 2" xfId="30474" xr:uid="{00000000-0005-0000-0000-00000A770000}"/>
    <cellStyle name="Normal 4 107 3" xfId="30475" xr:uid="{00000000-0005-0000-0000-00000B770000}"/>
    <cellStyle name="Normal 4 108" xfId="30476" xr:uid="{00000000-0005-0000-0000-00000C770000}"/>
    <cellStyle name="Normal 4 108 2" xfId="30477" xr:uid="{00000000-0005-0000-0000-00000D770000}"/>
    <cellStyle name="Normal 4 108 3" xfId="30478" xr:uid="{00000000-0005-0000-0000-00000E770000}"/>
    <cellStyle name="Normal 4 109" xfId="30479" xr:uid="{00000000-0005-0000-0000-00000F770000}"/>
    <cellStyle name="Normal 4 109 2" xfId="30480" xr:uid="{00000000-0005-0000-0000-000010770000}"/>
    <cellStyle name="Normal 4 109 3" xfId="30481" xr:uid="{00000000-0005-0000-0000-000011770000}"/>
    <cellStyle name="Normal 4 11" xfId="30482" xr:uid="{00000000-0005-0000-0000-000012770000}"/>
    <cellStyle name="Normal 4 11 2" xfId="30483" xr:uid="{00000000-0005-0000-0000-000013770000}"/>
    <cellStyle name="Normal 4 11 3" xfId="30484" xr:uid="{00000000-0005-0000-0000-000014770000}"/>
    <cellStyle name="Normal 4 11 4" xfId="30485" xr:uid="{00000000-0005-0000-0000-000015770000}"/>
    <cellStyle name="Normal 4 11 5" xfId="30486" xr:uid="{00000000-0005-0000-0000-000016770000}"/>
    <cellStyle name="Normal 4 11_Enlaces" xfId="30487" xr:uid="{00000000-0005-0000-0000-000017770000}"/>
    <cellStyle name="Normal 4 110" xfId="30488" xr:uid="{00000000-0005-0000-0000-000018770000}"/>
    <cellStyle name="Normal 4 110 2" xfId="30489" xr:uid="{00000000-0005-0000-0000-000019770000}"/>
    <cellStyle name="Normal 4 110 3" xfId="30490" xr:uid="{00000000-0005-0000-0000-00001A770000}"/>
    <cellStyle name="Normal 4 111" xfId="30491" xr:uid="{00000000-0005-0000-0000-00001B770000}"/>
    <cellStyle name="Normal 4 111 2" xfId="30492" xr:uid="{00000000-0005-0000-0000-00001C770000}"/>
    <cellStyle name="Normal 4 111 3" xfId="30493" xr:uid="{00000000-0005-0000-0000-00001D770000}"/>
    <cellStyle name="Normal 4 112" xfId="30494" xr:uid="{00000000-0005-0000-0000-00001E770000}"/>
    <cellStyle name="Normal 4 112 2" xfId="30495" xr:uid="{00000000-0005-0000-0000-00001F770000}"/>
    <cellStyle name="Normal 4 112 3" xfId="30496" xr:uid="{00000000-0005-0000-0000-000020770000}"/>
    <cellStyle name="Normal 4 113" xfId="30497" xr:uid="{00000000-0005-0000-0000-000021770000}"/>
    <cellStyle name="Normal 4 113 2" xfId="30498" xr:uid="{00000000-0005-0000-0000-000022770000}"/>
    <cellStyle name="Normal 4 113 3" xfId="30499" xr:uid="{00000000-0005-0000-0000-000023770000}"/>
    <cellStyle name="Normal 4 114" xfId="30500" xr:uid="{00000000-0005-0000-0000-000024770000}"/>
    <cellStyle name="Normal 4 114 2" xfId="30501" xr:uid="{00000000-0005-0000-0000-000025770000}"/>
    <cellStyle name="Normal 4 114 3" xfId="30502" xr:uid="{00000000-0005-0000-0000-000026770000}"/>
    <cellStyle name="Normal 4 115" xfId="30503" xr:uid="{00000000-0005-0000-0000-000027770000}"/>
    <cellStyle name="Normal 4 115 2" xfId="30504" xr:uid="{00000000-0005-0000-0000-000028770000}"/>
    <cellStyle name="Normal 4 115 3" xfId="30505" xr:uid="{00000000-0005-0000-0000-000029770000}"/>
    <cellStyle name="Normal 4 116" xfId="30506" xr:uid="{00000000-0005-0000-0000-00002A770000}"/>
    <cellStyle name="Normal 4 116 2" xfId="30507" xr:uid="{00000000-0005-0000-0000-00002B770000}"/>
    <cellStyle name="Normal 4 116 3" xfId="30508" xr:uid="{00000000-0005-0000-0000-00002C770000}"/>
    <cellStyle name="Normal 4 117" xfId="30509" xr:uid="{00000000-0005-0000-0000-00002D770000}"/>
    <cellStyle name="Normal 4 117 2" xfId="30510" xr:uid="{00000000-0005-0000-0000-00002E770000}"/>
    <cellStyle name="Normal 4 117 3" xfId="30511" xr:uid="{00000000-0005-0000-0000-00002F770000}"/>
    <cellStyle name="Normal 4 118" xfId="30512" xr:uid="{00000000-0005-0000-0000-000030770000}"/>
    <cellStyle name="Normal 4 118 2" xfId="30513" xr:uid="{00000000-0005-0000-0000-000031770000}"/>
    <cellStyle name="Normal 4 118 3" xfId="30514" xr:uid="{00000000-0005-0000-0000-000032770000}"/>
    <cellStyle name="Normal 4 119" xfId="30515" xr:uid="{00000000-0005-0000-0000-000033770000}"/>
    <cellStyle name="Normal 4 119 2" xfId="30516" xr:uid="{00000000-0005-0000-0000-000034770000}"/>
    <cellStyle name="Normal 4 119 3" xfId="30517" xr:uid="{00000000-0005-0000-0000-000035770000}"/>
    <cellStyle name="Normal 4 12" xfId="30518" xr:uid="{00000000-0005-0000-0000-000036770000}"/>
    <cellStyle name="Normal 4 12 2" xfId="30519" xr:uid="{00000000-0005-0000-0000-000037770000}"/>
    <cellStyle name="Normal 4 12 3" xfId="30520" xr:uid="{00000000-0005-0000-0000-000038770000}"/>
    <cellStyle name="Normal 4 12 4" xfId="30521" xr:uid="{00000000-0005-0000-0000-000039770000}"/>
    <cellStyle name="Normal 4 12 5" xfId="30522" xr:uid="{00000000-0005-0000-0000-00003A770000}"/>
    <cellStyle name="Normal 4 12_Enlaces" xfId="30523" xr:uid="{00000000-0005-0000-0000-00003B770000}"/>
    <cellStyle name="Normal 4 120" xfId="30524" xr:uid="{00000000-0005-0000-0000-00003C770000}"/>
    <cellStyle name="Normal 4 120 2" xfId="30525" xr:uid="{00000000-0005-0000-0000-00003D770000}"/>
    <cellStyle name="Normal 4 120 3" xfId="30526" xr:uid="{00000000-0005-0000-0000-00003E770000}"/>
    <cellStyle name="Normal 4 121" xfId="30527" xr:uid="{00000000-0005-0000-0000-00003F770000}"/>
    <cellStyle name="Normal 4 121 2" xfId="30528" xr:uid="{00000000-0005-0000-0000-000040770000}"/>
    <cellStyle name="Normal 4 121 3" xfId="30529" xr:uid="{00000000-0005-0000-0000-000041770000}"/>
    <cellStyle name="Normal 4 122" xfId="30530" xr:uid="{00000000-0005-0000-0000-000042770000}"/>
    <cellStyle name="Normal 4 122 2" xfId="30531" xr:uid="{00000000-0005-0000-0000-000043770000}"/>
    <cellStyle name="Normal 4 122 3" xfId="30532" xr:uid="{00000000-0005-0000-0000-000044770000}"/>
    <cellStyle name="Normal 4 123" xfId="30533" xr:uid="{00000000-0005-0000-0000-000045770000}"/>
    <cellStyle name="Normal 4 123 2" xfId="30534" xr:uid="{00000000-0005-0000-0000-000046770000}"/>
    <cellStyle name="Normal 4 123 3" xfId="30535" xr:uid="{00000000-0005-0000-0000-000047770000}"/>
    <cellStyle name="Normal 4 124" xfId="30536" xr:uid="{00000000-0005-0000-0000-000048770000}"/>
    <cellStyle name="Normal 4 125" xfId="30537" xr:uid="{00000000-0005-0000-0000-000049770000}"/>
    <cellStyle name="Normal 4 126" xfId="30538" xr:uid="{00000000-0005-0000-0000-00004A770000}"/>
    <cellStyle name="Normal 4 127" xfId="30539" xr:uid="{00000000-0005-0000-0000-00004B770000}"/>
    <cellStyle name="Normal 4 128" xfId="30540" xr:uid="{00000000-0005-0000-0000-00004C770000}"/>
    <cellStyle name="Normal 4 129" xfId="30541" xr:uid="{00000000-0005-0000-0000-00004D770000}"/>
    <cellStyle name="Normal 4 13" xfId="30542" xr:uid="{00000000-0005-0000-0000-00004E770000}"/>
    <cellStyle name="Normal 4 13 2" xfId="30543" xr:uid="{00000000-0005-0000-0000-00004F770000}"/>
    <cellStyle name="Normal 4 13 3" xfId="30544" xr:uid="{00000000-0005-0000-0000-000050770000}"/>
    <cellStyle name="Normal 4 13 4" xfId="30545" xr:uid="{00000000-0005-0000-0000-000051770000}"/>
    <cellStyle name="Normal 4 13 5" xfId="30546" xr:uid="{00000000-0005-0000-0000-000052770000}"/>
    <cellStyle name="Normal 4 13_Enlaces" xfId="30547" xr:uid="{00000000-0005-0000-0000-000053770000}"/>
    <cellStyle name="Normal 4 130" xfId="30548" xr:uid="{00000000-0005-0000-0000-000054770000}"/>
    <cellStyle name="Normal 4 131" xfId="30549" xr:uid="{00000000-0005-0000-0000-000055770000}"/>
    <cellStyle name="Normal 4 131 2" xfId="30550" xr:uid="{00000000-0005-0000-0000-000056770000}"/>
    <cellStyle name="Normal 4 132" xfId="30551" xr:uid="{00000000-0005-0000-0000-000057770000}"/>
    <cellStyle name="Normal 4 132 2" xfId="30552" xr:uid="{00000000-0005-0000-0000-000058770000}"/>
    <cellStyle name="Normal 4 133" xfId="30553" xr:uid="{00000000-0005-0000-0000-000059770000}"/>
    <cellStyle name="Normal 4 133 2" xfId="30554" xr:uid="{00000000-0005-0000-0000-00005A770000}"/>
    <cellStyle name="Normal 4 134" xfId="30555" xr:uid="{00000000-0005-0000-0000-00005B770000}"/>
    <cellStyle name="Normal 4 134 2" xfId="30556" xr:uid="{00000000-0005-0000-0000-00005C770000}"/>
    <cellStyle name="Normal 4 135" xfId="30557" xr:uid="{00000000-0005-0000-0000-00005D770000}"/>
    <cellStyle name="Normal 4 135 2" xfId="30558" xr:uid="{00000000-0005-0000-0000-00005E770000}"/>
    <cellStyle name="Normal 4 136" xfId="30559" xr:uid="{00000000-0005-0000-0000-00005F770000}"/>
    <cellStyle name="Normal 4 136 2" xfId="30560" xr:uid="{00000000-0005-0000-0000-000060770000}"/>
    <cellStyle name="Normal 4 137" xfId="30561" xr:uid="{00000000-0005-0000-0000-000061770000}"/>
    <cellStyle name="Normal 4 137 2" xfId="30562" xr:uid="{00000000-0005-0000-0000-000062770000}"/>
    <cellStyle name="Normal 4 138" xfId="30563" xr:uid="{00000000-0005-0000-0000-000063770000}"/>
    <cellStyle name="Normal 4 138 2" xfId="30564" xr:uid="{00000000-0005-0000-0000-000064770000}"/>
    <cellStyle name="Normal 4 139" xfId="30565" xr:uid="{00000000-0005-0000-0000-000065770000}"/>
    <cellStyle name="Normal 4 139 2" xfId="30566" xr:uid="{00000000-0005-0000-0000-000066770000}"/>
    <cellStyle name="Normal 4 14" xfId="30567" xr:uid="{00000000-0005-0000-0000-000067770000}"/>
    <cellStyle name="Normal 4 14 2" xfId="30568" xr:uid="{00000000-0005-0000-0000-000068770000}"/>
    <cellStyle name="Normal 4 14 3" xfId="30569" xr:uid="{00000000-0005-0000-0000-000069770000}"/>
    <cellStyle name="Normal 4 14 4" xfId="30570" xr:uid="{00000000-0005-0000-0000-00006A770000}"/>
    <cellStyle name="Normal 4 14 5" xfId="30571" xr:uid="{00000000-0005-0000-0000-00006B770000}"/>
    <cellStyle name="Normal 4 14_Enlaces" xfId="30572" xr:uid="{00000000-0005-0000-0000-00006C770000}"/>
    <cellStyle name="Normal 4 140" xfId="30573" xr:uid="{00000000-0005-0000-0000-00006D770000}"/>
    <cellStyle name="Normal 4 140 2" xfId="30574" xr:uid="{00000000-0005-0000-0000-00006E770000}"/>
    <cellStyle name="Normal 4 141" xfId="30575" xr:uid="{00000000-0005-0000-0000-00006F770000}"/>
    <cellStyle name="Normal 4 141 2" xfId="30576" xr:uid="{00000000-0005-0000-0000-000070770000}"/>
    <cellStyle name="Normal 4 142" xfId="30577" xr:uid="{00000000-0005-0000-0000-000071770000}"/>
    <cellStyle name="Normal 4 142 2" xfId="30578" xr:uid="{00000000-0005-0000-0000-000072770000}"/>
    <cellStyle name="Normal 4 143" xfId="30579" xr:uid="{00000000-0005-0000-0000-000073770000}"/>
    <cellStyle name="Normal 4 143 2" xfId="30580" xr:uid="{00000000-0005-0000-0000-000074770000}"/>
    <cellStyle name="Normal 4 144" xfId="30581" xr:uid="{00000000-0005-0000-0000-000075770000}"/>
    <cellStyle name="Normal 4 144 2" xfId="30582" xr:uid="{00000000-0005-0000-0000-000076770000}"/>
    <cellStyle name="Normal 4 145" xfId="30583" xr:uid="{00000000-0005-0000-0000-000077770000}"/>
    <cellStyle name="Normal 4 145 2" xfId="30584" xr:uid="{00000000-0005-0000-0000-000078770000}"/>
    <cellStyle name="Normal 4 146" xfId="30585" xr:uid="{00000000-0005-0000-0000-000079770000}"/>
    <cellStyle name="Normal 4 146 2" xfId="30586" xr:uid="{00000000-0005-0000-0000-00007A770000}"/>
    <cellStyle name="Normal 4 147" xfId="30587" xr:uid="{00000000-0005-0000-0000-00007B770000}"/>
    <cellStyle name="Normal 4 147 2" xfId="30588" xr:uid="{00000000-0005-0000-0000-00007C770000}"/>
    <cellStyle name="Normal 4 148" xfId="30589" xr:uid="{00000000-0005-0000-0000-00007D770000}"/>
    <cellStyle name="Normal 4 148 2" xfId="30590" xr:uid="{00000000-0005-0000-0000-00007E770000}"/>
    <cellStyle name="Normal 4 148 3" xfId="30591" xr:uid="{00000000-0005-0000-0000-00007F770000}"/>
    <cellStyle name="Normal 4 149" xfId="30592" xr:uid="{00000000-0005-0000-0000-000080770000}"/>
    <cellStyle name="Normal 4 149 2" xfId="30593" xr:uid="{00000000-0005-0000-0000-000081770000}"/>
    <cellStyle name="Normal 4 149 3" xfId="30594" xr:uid="{00000000-0005-0000-0000-000082770000}"/>
    <cellStyle name="Normal 4 15" xfId="30595" xr:uid="{00000000-0005-0000-0000-000083770000}"/>
    <cellStyle name="Normal 4 15 2" xfId="30596" xr:uid="{00000000-0005-0000-0000-000084770000}"/>
    <cellStyle name="Normal 4 15 3" xfId="30597" xr:uid="{00000000-0005-0000-0000-000085770000}"/>
    <cellStyle name="Normal 4 15 4" xfId="30598" xr:uid="{00000000-0005-0000-0000-000086770000}"/>
    <cellStyle name="Normal 4 15 5" xfId="30599" xr:uid="{00000000-0005-0000-0000-000087770000}"/>
    <cellStyle name="Normal 4 15_Enlaces" xfId="30600" xr:uid="{00000000-0005-0000-0000-000088770000}"/>
    <cellStyle name="Normal 4 150" xfId="30601" xr:uid="{00000000-0005-0000-0000-000089770000}"/>
    <cellStyle name="Normal 4 150 2" xfId="30602" xr:uid="{00000000-0005-0000-0000-00008A770000}"/>
    <cellStyle name="Normal 4 150 3" xfId="30603" xr:uid="{00000000-0005-0000-0000-00008B770000}"/>
    <cellStyle name="Normal 4 151" xfId="30604" xr:uid="{00000000-0005-0000-0000-00008C770000}"/>
    <cellStyle name="Normal 4 151 2" xfId="30605" xr:uid="{00000000-0005-0000-0000-00008D770000}"/>
    <cellStyle name="Normal 4 151 3" xfId="30606" xr:uid="{00000000-0005-0000-0000-00008E770000}"/>
    <cellStyle name="Normal 4 152" xfId="30607" xr:uid="{00000000-0005-0000-0000-00008F770000}"/>
    <cellStyle name="Normal 4 152 2" xfId="30608" xr:uid="{00000000-0005-0000-0000-000090770000}"/>
    <cellStyle name="Normal 4 152 3" xfId="30609" xr:uid="{00000000-0005-0000-0000-000091770000}"/>
    <cellStyle name="Normal 4 153" xfId="30610" xr:uid="{00000000-0005-0000-0000-000092770000}"/>
    <cellStyle name="Normal 4 153 2" xfId="30611" xr:uid="{00000000-0005-0000-0000-000093770000}"/>
    <cellStyle name="Normal 4 154" xfId="30612" xr:uid="{00000000-0005-0000-0000-000094770000}"/>
    <cellStyle name="Normal 4 155" xfId="30613" xr:uid="{00000000-0005-0000-0000-000095770000}"/>
    <cellStyle name="Normal 4 156" xfId="30614" xr:uid="{00000000-0005-0000-0000-000096770000}"/>
    <cellStyle name="Normal 4 157" xfId="30615" xr:uid="{00000000-0005-0000-0000-000097770000}"/>
    <cellStyle name="Normal 4 158" xfId="30616" xr:uid="{00000000-0005-0000-0000-000098770000}"/>
    <cellStyle name="Normal 4 159" xfId="30617" xr:uid="{00000000-0005-0000-0000-000099770000}"/>
    <cellStyle name="Normal 4 16" xfId="30618" xr:uid="{00000000-0005-0000-0000-00009A770000}"/>
    <cellStyle name="Normal 4 16 2" xfId="30619" xr:uid="{00000000-0005-0000-0000-00009B770000}"/>
    <cellStyle name="Normal 4 16 3" xfId="30620" xr:uid="{00000000-0005-0000-0000-00009C770000}"/>
    <cellStyle name="Normal 4 16 4" xfId="30621" xr:uid="{00000000-0005-0000-0000-00009D770000}"/>
    <cellStyle name="Normal 4 16 5" xfId="30622" xr:uid="{00000000-0005-0000-0000-00009E770000}"/>
    <cellStyle name="Normal 4 16_Enlaces" xfId="30623" xr:uid="{00000000-0005-0000-0000-00009F770000}"/>
    <cellStyle name="Normal 4 160" xfId="30624" xr:uid="{00000000-0005-0000-0000-0000A0770000}"/>
    <cellStyle name="Normal 4 161" xfId="30625" xr:uid="{00000000-0005-0000-0000-0000A1770000}"/>
    <cellStyle name="Normal 4 162" xfId="30626" xr:uid="{00000000-0005-0000-0000-0000A2770000}"/>
    <cellStyle name="Normal 4 163" xfId="30627" xr:uid="{00000000-0005-0000-0000-0000A3770000}"/>
    <cellStyle name="Normal 4 164" xfId="30628" xr:uid="{00000000-0005-0000-0000-0000A4770000}"/>
    <cellStyle name="Normal 4 165" xfId="30629" xr:uid="{00000000-0005-0000-0000-0000A5770000}"/>
    <cellStyle name="Normal 4 166" xfId="30630" xr:uid="{00000000-0005-0000-0000-0000A6770000}"/>
    <cellStyle name="Normal 4 167" xfId="30631" xr:uid="{00000000-0005-0000-0000-0000A7770000}"/>
    <cellStyle name="Normal 4 168" xfId="30632" xr:uid="{00000000-0005-0000-0000-0000A8770000}"/>
    <cellStyle name="Normal 4 169" xfId="30633" xr:uid="{00000000-0005-0000-0000-0000A9770000}"/>
    <cellStyle name="Normal 4 17" xfId="30634" xr:uid="{00000000-0005-0000-0000-0000AA770000}"/>
    <cellStyle name="Normal 4 17 2" xfId="30635" xr:uid="{00000000-0005-0000-0000-0000AB770000}"/>
    <cellStyle name="Normal 4 17 3" xfId="30636" xr:uid="{00000000-0005-0000-0000-0000AC770000}"/>
    <cellStyle name="Normal 4 17 4" xfId="30637" xr:uid="{00000000-0005-0000-0000-0000AD770000}"/>
    <cellStyle name="Normal 4 17 5" xfId="30638" xr:uid="{00000000-0005-0000-0000-0000AE770000}"/>
    <cellStyle name="Normal 4 17_Enlaces" xfId="30639" xr:uid="{00000000-0005-0000-0000-0000AF770000}"/>
    <cellStyle name="Normal 4 170" xfId="30640" xr:uid="{00000000-0005-0000-0000-0000B0770000}"/>
    <cellStyle name="Normal 4 171" xfId="30641" xr:uid="{00000000-0005-0000-0000-0000B1770000}"/>
    <cellStyle name="Normal 4 18" xfId="30642" xr:uid="{00000000-0005-0000-0000-0000B2770000}"/>
    <cellStyle name="Normal 4 18 2" xfId="30643" xr:uid="{00000000-0005-0000-0000-0000B3770000}"/>
    <cellStyle name="Normal 4 18 3" xfId="30644" xr:uid="{00000000-0005-0000-0000-0000B4770000}"/>
    <cellStyle name="Normal 4 18 4" xfId="30645" xr:uid="{00000000-0005-0000-0000-0000B5770000}"/>
    <cellStyle name="Normal 4 18 5" xfId="30646" xr:uid="{00000000-0005-0000-0000-0000B6770000}"/>
    <cellStyle name="Normal 4 18_Enlaces" xfId="30647" xr:uid="{00000000-0005-0000-0000-0000B7770000}"/>
    <cellStyle name="Normal 4 19" xfId="30648" xr:uid="{00000000-0005-0000-0000-0000B8770000}"/>
    <cellStyle name="Normal 4 19 2" xfId="30649" xr:uid="{00000000-0005-0000-0000-0000B9770000}"/>
    <cellStyle name="Normal 4 19 3" xfId="30650" xr:uid="{00000000-0005-0000-0000-0000BA770000}"/>
    <cellStyle name="Normal 4 19 4" xfId="30651" xr:uid="{00000000-0005-0000-0000-0000BB770000}"/>
    <cellStyle name="Normal 4 19 5" xfId="30652" xr:uid="{00000000-0005-0000-0000-0000BC770000}"/>
    <cellStyle name="Normal 4 19_Enlaces" xfId="30653" xr:uid="{00000000-0005-0000-0000-0000BD770000}"/>
    <cellStyle name="Normal 4 2" xfId="437" xr:uid="{00000000-0005-0000-0000-0000B5010000}"/>
    <cellStyle name="Normal 4 2 10" xfId="30655" xr:uid="{00000000-0005-0000-0000-0000BF770000}"/>
    <cellStyle name="Normal 4 2 10 2" xfId="30656" xr:uid="{00000000-0005-0000-0000-0000C0770000}"/>
    <cellStyle name="Normal 4 2 11" xfId="30657" xr:uid="{00000000-0005-0000-0000-0000C1770000}"/>
    <cellStyle name="Normal 4 2 11 2" xfId="30658" xr:uid="{00000000-0005-0000-0000-0000C2770000}"/>
    <cellStyle name="Normal 4 2 12" xfId="30659" xr:uid="{00000000-0005-0000-0000-0000C3770000}"/>
    <cellStyle name="Normal 4 2 12 2" xfId="30660" xr:uid="{00000000-0005-0000-0000-0000C4770000}"/>
    <cellStyle name="Normal 4 2 13" xfId="30661" xr:uid="{00000000-0005-0000-0000-0000C5770000}"/>
    <cellStyle name="Normal 4 2 13 2" xfId="30662" xr:uid="{00000000-0005-0000-0000-0000C6770000}"/>
    <cellStyle name="Normal 4 2 14" xfId="30663" xr:uid="{00000000-0005-0000-0000-0000C7770000}"/>
    <cellStyle name="Normal 4 2 14 2" xfId="30664" xr:uid="{00000000-0005-0000-0000-0000C8770000}"/>
    <cellStyle name="Normal 4 2 15" xfId="30665" xr:uid="{00000000-0005-0000-0000-0000C9770000}"/>
    <cellStyle name="Normal 4 2 15 2" xfId="30666" xr:uid="{00000000-0005-0000-0000-0000CA770000}"/>
    <cellStyle name="Normal 4 2 16" xfId="30667" xr:uid="{00000000-0005-0000-0000-0000CB770000}"/>
    <cellStyle name="Normal 4 2 16 2" xfId="30668" xr:uid="{00000000-0005-0000-0000-0000CC770000}"/>
    <cellStyle name="Normal 4 2 17" xfId="30669" xr:uid="{00000000-0005-0000-0000-0000CD770000}"/>
    <cellStyle name="Normal 4 2 17 2" xfId="30670" xr:uid="{00000000-0005-0000-0000-0000CE770000}"/>
    <cellStyle name="Normal 4 2 18" xfId="30671" xr:uid="{00000000-0005-0000-0000-0000CF770000}"/>
    <cellStyle name="Normal 4 2 18 2" xfId="30672" xr:uid="{00000000-0005-0000-0000-0000D0770000}"/>
    <cellStyle name="Normal 4 2 19" xfId="30673" xr:uid="{00000000-0005-0000-0000-0000D1770000}"/>
    <cellStyle name="Normal 4 2 19 2" xfId="30674" xr:uid="{00000000-0005-0000-0000-0000D2770000}"/>
    <cellStyle name="Normal 4 2 2" xfId="30675" xr:uid="{00000000-0005-0000-0000-0000D3770000}"/>
    <cellStyle name="Normal 4 2 2 2" xfId="30676" xr:uid="{00000000-0005-0000-0000-0000D4770000}"/>
    <cellStyle name="Normal 4 2 20" xfId="30677" xr:uid="{00000000-0005-0000-0000-0000D5770000}"/>
    <cellStyle name="Normal 4 2 20 2" xfId="30678" xr:uid="{00000000-0005-0000-0000-0000D6770000}"/>
    <cellStyle name="Normal 4 2 21" xfId="30679" xr:uid="{00000000-0005-0000-0000-0000D7770000}"/>
    <cellStyle name="Normal 4 2 21 2" xfId="30680" xr:uid="{00000000-0005-0000-0000-0000D8770000}"/>
    <cellStyle name="Normal 4 2 22" xfId="30681" xr:uid="{00000000-0005-0000-0000-0000D9770000}"/>
    <cellStyle name="Normal 4 2 22 2" xfId="30682" xr:uid="{00000000-0005-0000-0000-0000DA770000}"/>
    <cellStyle name="Normal 4 2 23" xfId="30683" xr:uid="{00000000-0005-0000-0000-0000DB770000}"/>
    <cellStyle name="Normal 4 2 23 2" xfId="30684" xr:uid="{00000000-0005-0000-0000-0000DC770000}"/>
    <cellStyle name="Normal 4 2 24" xfId="30685" xr:uid="{00000000-0005-0000-0000-0000DD770000}"/>
    <cellStyle name="Normal 4 2 25" xfId="30686" xr:uid="{00000000-0005-0000-0000-0000DE770000}"/>
    <cellStyle name="Normal 4 2 26" xfId="30687" xr:uid="{00000000-0005-0000-0000-0000DF770000}"/>
    <cellStyle name="Normal 4 2 27" xfId="30688" xr:uid="{00000000-0005-0000-0000-0000E0770000}"/>
    <cellStyle name="Normal 4 2 28" xfId="30689" xr:uid="{00000000-0005-0000-0000-0000E1770000}"/>
    <cellStyle name="Normal 4 2 29" xfId="30690" xr:uid="{00000000-0005-0000-0000-0000E2770000}"/>
    <cellStyle name="Normal 4 2 3" xfId="30691" xr:uid="{00000000-0005-0000-0000-0000E3770000}"/>
    <cellStyle name="Normal 4 2 3 2" xfId="30692" xr:uid="{00000000-0005-0000-0000-0000E4770000}"/>
    <cellStyle name="Normal 4 2 30" xfId="30693" xr:uid="{00000000-0005-0000-0000-0000E5770000}"/>
    <cellStyle name="Normal 4 2 31" xfId="30694" xr:uid="{00000000-0005-0000-0000-0000E6770000}"/>
    <cellStyle name="Normal 4 2 32" xfId="30695" xr:uid="{00000000-0005-0000-0000-0000E7770000}"/>
    <cellStyle name="Normal 4 2 33" xfId="30696" xr:uid="{00000000-0005-0000-0000-0000E8770000}"/>
    <cellStyle name="Normal 4 2 34" xfId="30697" xr:uid="{00000000-0005-0000-0000-0000E9770000}"/>
    <cellStyle name="Normal 4 2 35" xfId="30698" xr:uid="{00000000-0005-0000-0000-0000EA770000}"/>
    <cellStyle name="Normal 4 2 36" xfId="30699" xr:uid="{00000000-0005-0000-0000-0000EB770000}"/>
    <cellStyle name="Normal 4 2 37" xfId="30700" xr:uid="{00000000-0005-0000-0000-0000EC770000}"/>
    <cellStyle name="Normal 4 2 38" xfId="30701" xr:uid="{00000000-0005-0000-0000-0000ED770000}"/>
    <cellStyle name="Normal 4 2 39" xfId="30702" xr:uid="{00000000-0005-0000-0000-0000EE770000}"/>
    <cellStyle name="Normal 4 2 4" xfId="30703" xr:uid="{00000000-0005-0000-0000-0000EF770000}"/>
    <cellStyle name="Normal 4 2 4 2" xfId="30704" xr:uid="{00000000-0005-0000-0000-0000F0770000}"/>
    <cellStyle name="Normal 4 2 40" xfId="30705" xr:uid="{00000000-0005-0000-0000-0000F1770000}"/>
    <cellStyle name="Normal 4 2 41" xfId="30706" xr:uid="{00000000-0005-0000-0000-0000F2770000}"/>
    <cellStyle name="Normal 4 2 42" xfId="30707" xr:uid="{00000000-0005-0000-0000-0000F3770000}"/>
    <cellStyle name="Normal 4 2 43" xfId="30708" xr:uid="{00000000-0005-0000-0000-0000F4770000}"/>
    <cellStyle name="Normal 4 2 44" xfId="30709" xr:uid="{00000000-0005-0000-0000-0000F5770000}"/>
    <cellStyle name="Normal 4 2 45" xfId="30710" xr:uid="{00000000-0005-0000-0000-0000F6770000}"/>
    <cellStyle name="Normal 4 2 46" xfId="30711" xr:uid="{00000000-0005-0000-0000-0000F7770000}"/>
    <cellStyle name="Normal 4 2 47" xfId="30712" xr:uid="{00000000-0005-0000-0000-0000F8770000}"/>
    <cellStyle name="Normal 4 2 48" xfId="30713" xr:uid="{00000000-0005-0000-0000-0000F9770000}"/>
    <cellStyle name="Normal 4 2 49" xfId="30714" xr:uid="{00000000-0005-0000-0000-0000FA770000}"/>
    <cellStyle name="Normal 4 2 5" xfId="30715" xr:uid="{00000000-0005-0000-0000-0000FB770000}"/>
    <cellStyle name="Normal 4 2 5 2" xfId="30716" xr:uid="{00000000-0005-0000-0000-0000FC770000}"/>
    <cellStyle name="Normal 4 2 50" xfId="30717" xr:uid="{00000000-0005-0000-0000-0000FD770000}"/>
    <cellStyle name="Normal 4 2 51" xfId="30718" xr:uid="{00000000-0005-0000-0000-0000FE770000}"/>
    <cellStyle name="Normal 4 2 52" xfId="30719" xr:uid="{00000000-0005-0000-0000-0000FF770000}"/>
    <cellStyle name="Normal 4 2 53" xfId="30720" xr:uid="{00000000-0005-0000-0000-000000780000}"/>
    <cellStyle name="Normal 4 2 54" xfId="30721" xr:uid="{00000000-0005-0000-0000-000001780000}"/>
    <cellStyle name="Normal 4 2 55" xfId="30722" xr:uid="{00000000-0005-0000-0000-000002780000}"/>
    <cellStyle name="Normal 4 2 56" xfId="30723" xr:uid="{00000000-0005-0000-0000-000003780000}"/>
    <cellStyle name="Normal 4 2 57" xfId="30724" xr:uid="{00000000-0005-0000-0000-000004780000}"/>
    <cellStyle name="Normal 4 2 58" xfId="30725" xr:uid="{00000000-0005-0000-0000-000005780000}"/>
    <cellStyle name="Normal 4 2 59" xfId="30726" xr:uid="{00000000-0005-0000-0000-000006780000}"/>
    <cellStyle name="Normal 4 2 6" xfId="30727" xr:uid="{00000000-0005-0000-0000-000007780000}"/>
    <cellStyle name="Normal 4 2 6 2" xfId="30728" xr:uid="{00000000-0005-0000-0000-000008780000}"/>
    <cellStyle name="Normal 4 2 60" xfId="30729" xr:uid="{00000000-0005-0000-0000-000009780000}"/>
    <cellStyle name="Normal 4 2 61" xfId="30730" xr:uid="{00000000-0005-0000-0000-00000A780000}"/>
    <cellStyle name="Normal 4 2 62" xfId="30731" xr:uid="{00000000-0005-0000-0000-00000B780000}"/>
    <cellStyle name="Normal 4 2 63" xfId="30732" xr:uid="{00000000-0005-0000-0000-00000C780000}"/>
    <cellStyle name="Normal 4 2 64" xfId="30733" xr:uid="{00000000-0005-0000-0000-00000D780000}"/>
    <cellStyle name="Normal 4 2 65" xfId="30734" xr:uid="{00000000-0005-0000-0000-00000E780000}"/>
    <cellStyle name="Normal 4 2 66" xfId="30735" xr:uid="{00000000-0005-0000-0000-00000F780000}"/>
    <cellStyle name="Normal 4 2 67" xfId="30736" xr:uid="{00000000-0005-0000-0000-000010780000}"/>
    <cellStyle name="Normal 4 2 68" xfId="30737" xr:uid="{00000000-0005-0000-0000-000011780000}"/>
    <cellStyle name="Normal 4 2 69" xfId="30738" xr:uid="{00000000-0005-0000-0000-000012780000}"/>
    <cellStyle name="Normal 4 2 7" xfId="30739" xr:uid="{00000000-0005-0000-0000-000013780000}"/>
    <cellStyle name="Normal 4 2 7 2" xfId="30740" xr:uid="{00000000-0005-0000-0000-000014780000}"/>
    <cellStyle name="Normal 4 2 70" xfId="30741" xr:uid="{00000000-0005-0000-0000-000015780000}"/>
    <cellStyle name="Normal 4 2 71" xfId="30742" xr:uid="{00000000-0005-0000-0000-000016780000}"/>
    <cellStyle name="Normal 4 2 72" xfId="30743" xr:uid="{00000000-0005-0000-0000-000017780000}"/>
    <cellStyle name="Normal 4 2 73" xfId="30744" xr:uid="{00000000-0005-0000-0000-000018780000}"/>
    <cellStyle name="Normal 4 2 74" xfId="30745" xr:uid="{00000000-0005-0000-0000-000019780000}"/>
    <cellStyle name="Normal 4 2 75" xfId="30746" xr:uid="{00000000-0005-0000-0000-00001A780000}"/>
    <cellStyle name="Normal 4 2 76" xfId="30747" xr:uid="{00000000-0005-0000-0000-00001B780000}"/>
    <cellStyle name="Normal 4 2 77" xfId="30748" xr:uid="{00000000-0005-0000-0000-00001C780000}"/>
    <cellStyle name="Normal 4 2 78" xfId="30749" xr:uid="{00000000-0005-0000-0000-00001D780000}"/>
    <cellStyle name="Normal 4 2 79" xfId="30750" xr:uid="{00000000-0005-0000-0000-00001E780000}"/>
    <cellStyle name="Normal 4 2 8" xfId="30751" xr:uid="{00000000-0005-0000-0000-00001F780000}"/>
    <cellStyle name="Normal 4 2 8 2" xfId="30752" xr:uid="{00000000-0005-0000-0000-000020780000}"/>
    <cellStyle name="Normal 4 2 80" xfId="30753" xr:uid="{00000000-0005-0000-0000-000021780000}"/>
    <cellStyle name="Normal 4 2 81" xfId="30754" xr:uid="{00000000-0005-0000-0000-000022780000}"/>
    <cellStyle name="Normal 4 2 82" xfId="30755" xr:uid="{00000000-0005-0000-0000-000023780000}"/>
    <cellStyle name="Normal 4 2 83" xfId="30756" xr:uid="{00000000-0005-0000-0000-000024780000}"/>
    <cellStyle name="Normal 4 2 84" xfId="30757" xr:uid="{00000000-0005-0000-0000-000025780000}"/>
    <cellStyle name="Normal 4 2 85" xfId="30758" xr:uid="{00000000-0005-0000-0000-000026780000}"/>
    <cellStyle name="Normal 4 2 86" xfId="30759" xr:uid="{00000000-0005-0000-0000-000027780000}"/>
    <cellStyle name="Normal 4 2 87" xfId="30760" xr:uid="{00000000-0005-0000-0000-000028780000}"/>
    <cellStyle name="Normal 4 2 87 2" xfId="30761" xr:uid="{00000000-0005-0000-0000-000029780000}"/>
    <cellStyle name="Normal 4 2 88" xfId="30654" xr:uid="{00000000-0005-0000-0000-0000BE770000}"/>
    <cellStyle name="Normal 4 2 9" xfId="30762" xr:uid="{00000000-0005-0000-0000-00002A780000}"/>
    <cellStyle name="Normal 4 2 9 2" xfId="30763" xr:uid="{00000000-0005-0000-0000-00002B780000}"/>
    <cellStyle name="Normal 4 2_Xa Parametrización de Usuarios" xfId="30764" xr:uid="{00000000-0005-0000-0000-00002C780000}"/>
    <cellStyle name="Normal 4 20" xfId="30765" xr:uid="{00000000-0005-0000-0000-00002D780000}"/>
    <cellStyle name="Normal 4 20 2" xfId="30766" xr:uid="{00000000-0005-0000-0000-00002E780000}"/>
    <cellStyle name="Normal 4 20 3" xfId="30767" xr:uid="{00000000-0005-0000-0000-00002F780000}"/>
    <cellStyle name="Normal 4 20 4" xfId="30768" xr:uid="{00000000-0005-0000-0000-000030780000}"/>
    <cellStyle name="Normal 4 20_Enlaces" xfId="30769" xr:uid="{00000000-0005-0000-0000-000031780000}"/>
    <cellStyle name="Normal 4 21" xfId="30770" xr:uid="{00000000-0005-0000-0000-000032780000}"/>
    <cellStyle name="Normal 4 21 2" xfId="30771" xr:uid="{00000000-0005-0000-0000-000033780000}"/>
    <cellStyle name="Normal 4 21 3" xfId="30772" xr:uid="{00000000-0005-0000-0000-000034780000}"/>
    <cellStyle name="Normal 4 21 4" xfId="30773" xr:uid="{00000000-0005-0000-0000-000035780000}"/>
    <cellStyle name="Normal 4 21_Enlaces" xfId="30774" xr:uid="{00000000-0005-0000-0000-000036780000}"/>
    <cellStyle name="Normal 4 22" xfId="30775" xr:uid="{00000000-0005-0000-0000-000037780000}"/>
    <cellStyle name="Normal 4 22 2" xfId="30776" xr:uid="{00000000-0005-0000-0000-000038780000}"/>
    <cellStyle name="Normal 4 22 3" xfId="30777" xr:uid="{00000000-0005-0000-0000-000039780000}"/>
    <cellStyle name="Normal 4 22 4" xfId="30778" xr:uid="{00000000-0005-0000-0000-00003A780000}"/>
    <cellStyle name="Normal 4 22_Enlaces" xfId="30779" xr:uid="{00000000-0005-0000-0000-00003B780000}"/>
    <cellStyle name="Normal 4 23" xfId="30780" xr:uid="{00000000-0005-0000-0000-00003C780000}"/>
    <cellStyle name="Normal 4 23 2" xfId="30781" xr:uid="{00000000-0005-0000-0000-00003D780000}"/>
    <cellStyle name="Normal 4 23 3" xfId="30782" xr:uid="{00000000-0005-0000-0000-00003E780000}"/>
    <cellStyle name="Normal 4 23 4" xfId="30783" xr:uid="{00000000-0005-0000-0000-00003F780000}"/>
    <cellStyle name="Normal 4 23_Enlaces" xfId="30784" xr:uid="{00000000-0005-0000-0000-000040780000}"/>
    <cellStyle name="Normal 4 24" xfId="30785" xr:uid="{00000000-0005-0000-0000-000041780000}"/>
    <cellStyle name="Normal 4 24 2" xfId="30786" xr:uid="{00000000-0005-0000-0000-000042780000}"/>
    <cellStyle name="Normal 4 24 3" xfId="30787" xr:uid="{00000000-0005-0000-0000-000043780000}"/>
    <cellStyle name="Normal 4 24 4" xfId="30788" xr:uid="{00000000-0005-0000-0000-000044780000}"/>
    <cellStyle name="Normal 4 24_Enlaces" xfId="30789" xr:uid="{00000000-0005-0000-0000-000045780000}"/>
    <cellStyle name="Normal 4 25" xfId="30790" xr:uid="{00000000-0005-0000-0000-000046780000}"/>
    <cellStyle name="Normal 4 25 2" xfId="30791" xr:uid="{00000000-0005-0000-0000-000047780000}"/>
    <cellStyle name="Normal 4 25 3" xfId="30792" xr:uid="{00000000-0005-0000-0000-000048780000}"/>
    <cellStyle name="Normal 4 25 4" xfId="30793" xr:uid="{00000000-0005-0000-0000-000049780000}"/>
    <cellStyle name="Normal 4 25_Enlaces" xfId="30794" xr:uid="{00000000-0005-0000-0000-00004A780000}"/>
    <cellStyle name="Normal 4 26" xfId="30795" xr:uid="{00000000-0005-0000-0000-00004B780000}"/>
    <cellStyle name="Normal 4 26 2" xfId="30796" xr:uid="{00000000-0005-0000-0000-00004C780000}"/>
    <cellStyle name="Normal 4 26 3" xfId="30797" xr:uid="{00000000-0005-0000-0000-00004D780000}"/>
    <cellStyle name="Normal 4 26 4" xfId="30798" xr:uid="{00000000-0005-0000-0000-00004E780000}"/>
    <cellStyle name="Normal 4 26_Enlaces" xfId="30799" xr:uid="{00000000-0005-0000-0000-00004F780000}"/>
    <cellStyle name="Normal 4 27" xfId="30800" xr:uid="{00000000-0005-0000-0000-000050780000}"/>
    <cellStyle name="Normal 4 27 2" xfId="30801" xr:uid="{00000000-0005-0000-0000-000051780000}"/>
    <cellStyle name="Normal 4 27 3" xfId="30802" xr:uid="{00000000-0005-0000-0000-000052780000}"/>
    <cellStyle name="Normal 4 28" xfId="30803" xr:uid="{00000000-0005-0000-0000-000053780000}"/>
    <cellStyle name="Normal 4 28 2" xfId="30804" xr:uid="{00000000-0005-0000-0000-000054780000}"/>
    <cellStyle name="Normal 4 28 3" xfId="30805" xr:uid="{00000000-0005-0000-0000-000055780000}"/>
    <cellStyle name="Normal 4 29" xfId="30806" xr:uid="{00000000-0005-0000-0000-000056780000}"/>
    <cellStyle name="Normal 4 29 2" xfId="30807" xr:uid="{00000000-0005-0000-0000-000057780000}"/>
    <cellStyle name="Normal 4 29 3" xfId="30808" xr:uid="{00000000-0005-0000-0000-000058780000}"/>
    <cellStyle name="Normal 4 3" xfId="30809" xr:uid="{00000000-0005-0000-0000-000059780000}"/>
    <cellStyle name="Normal 4 3 10" xfId="30810" xr:uid="{00000000-0005-0000-0000-00005A780000}"/>
    <cellStyle name="Normal 4 3 11" xfId="30811" xr:uid="{00000000-0005-0000-0000-00005B780000}"/>
    <cellStyle name="Normal 4 3 12" xfId="30812" xr:uid="{00000000-0005-0000-0000-00005C780000}"/>
    <cellStyle name="Normal 4 3 13" xfId="30813" xr:uid="{00000000-0005-0000-0000-00005D780000}"/>
    <cellStyle name="Normal 4 3 14" xfId="30814" xr:uid="{00000000-0005-0000-0000-00005E780000}"/>
    <cellStyle name="Normal 4 3 15" xfId="30815" xr:uid="{00000000-0005-0000-0000-00005F780000}"/>
    <cellStyle name="Normal 4 3 16" xfId="30816" xr:uid="{00000000-0005-0000-0000-000060780000}"/>
    <cellStyle name="Normal 4 3 17" xfId="30817" xr:uid="{00000000-0005-0000-0000-000061780000}"/>
    <cellStyle name="Normal 4 3 18" xfId="30818" xr:uid="{00000000-0005-0000-0000-000062780000}"/>
    <cellStyle name="Normal 4 3 19" xfId="30819" xr:uid="{00000000-0005-0000-0000-000063780000}"/>
    <cellStyle name="Normal 4 3 2" xfId="30820" xr:uid="{00000000-0005-0000-0000-000064780000}"/>
    <cellStyle name="Normal 4 3 2 2" xfId="30821" xr:uid="{00000000-0005-0000-0000-000065780000}"/>
    <cellStyle name="Normal 4 3 20" xfId="30822" xr:uid="{00000000-0005-0000-0000-000066780000}"/>
    <cellStyle name="Normal 4 3 21" xfId="30823" xr:uid="{00000000-0005-0000-0000-000067780000}"/>
    <cellStyle name="Normal 4 3 22" xfId="30824" xr:uid="{00000000-0005-0000-0000-000068780000}"/>
    <cellStyle name="Normal 4 3 23" xfId="30825" xr:uid="{00000000-0005-0000-0000-000069780000}"/>
    <cellStyle name="Normal 4 3 24" xfId="30826" xr:uid="{00000000-0005-0000-0000-00006A780000}"/>
    <cellStyle name="Normal 4 3 25" xfId="30827" xr:uid="{00000000-0005-0000-0000-00006B780000}"/>
    <cellStyle name="Normal 4 3 26" xfId="30828" xr:uid="{00000000-0005-0000-0000-00006C780000}"/>
    <cellStyle name="Normal 4 3 27" xfId="30829" xr:uid="{00000000-0005-0000-0000-00006D780000}"/>
    <cellStyle name="Normal 4 3 28" xfId="30830" xr:uid="{00000000-0005-0000-0000-00006E780000}"/>
    <cellStyle name="Normal 4 3 29" xfId="30831" xr:uid="{00000000-0005-0000-0000-00006F780000}"/>
    <cellStyle name="Normal 4 3 3" xfId="30832" xr:uid="{00000000-0005-0000-0000-000070780000}"/>
    <cellStyle name="Normal 4 3 30" xfId="30833" xr:uid="{00000000-0005-0000-0000-000071780000}"/>
    <cellStyle name="Normal 4 3 31" xfId="30834" xr:uid="{00000000-0005-0000-0000-000072780000}"/>
    <cellStyle name="Normal 4 3 32" xfId="30835" xr:uid="{00000000-0005-0000-0000-000073780000}"/>
    <cellStyle name="Normal 4 3 33" xfId="30836" xr:uid="{00000000-0005-0000-0000-000074780000}"/>
    <cellStyle name="Normal 4 3 34" xfId="30837" xr:uid="{00000000-0005-0000-0000-000075780000}"/>
    <cellStyle name="Normal 4 3 4" xfId="30838" xr:uid="{00000000-0005-0000-0000-000076780000}"/>
    <cellStyle name="Normal 4 3 5" xfId="30839" xr:uid="{00000000-0005-0000-0000-000077780000}"/>
    <cellStyle name="Normal 4 3 6" xfId="30840" xr:uid="{00000000-0005-0000-0000-000078780000}"/>
    <cellStyle name="Normal 4 3 7" xfId="30841" xr:uid="{00000000-0005-0000-0000-000079780000}"/>
    <cellStyle name="Normal 4 3 8" xfId="30842" xr:uid="{00000000-0005-0000-0000-00007A780000}"/>
    <cellStyle name="Normal 4 3 9" xfId="30843" xr:uid="{00000000-0005-0000-0000-00007B780000}"/>
    <cellStyle name="Normal 4 3_Enlaces" xfId="30844" xr:uid="{00000000-0005-0000-0000-00007C780000}"/>
    <cellStyle name="Normal 4 30" xfId="30845" xr:uid="{00000000-0005-0000-0000-00007D780000}"/>
    <cellStyle name="Normal 4 30 2" xfId="30846" xr:uid="{00000000-0005-0000-0000-00007E780000}"/>
    <cellStyle name="Normal 4 30 3" xfId="30847" xr:uid="{00000000-0005-0000-0000-00007F780000}"/>
    <cellStyle name="Normal 4 31" xfId="30848" xr:uid="{00000000-0005-0000-0000-000080780000}"/>
    <cellStyle name="Normal 4 31 2" xfId="30849" xr:uid="{00000000-0005-0000-0000-000081780000}"/>
    <cellStyle name="Normal 4 31 3" xfId="30850" xr:uid="{00000000-0005-0000-0000-000082780000}"/>
    <cellStyle name="Normal 4 32" xfId="30851" xr:uid="{00000000-0005-0000-0000-000083780000}"/>
    <cellStyle name="Normal 4 32 2" xfId="30852" xr:uid="{00000000-0005-0000-0000-000084780000}"/>
    <cellStyle name="Normal 4 32 3" xfId="30853" xr:uid="{00000000-0005-0000-0000-000085780000}"/>
    <cellStyle name="Normal 4 33" xfId="30854" xr:uid="{00000000-0005-0000-0000-000086780000}"/>
    <cellStyle name="Normal 4 33 2" xfId="30855" xr:uid="{00000000-0005-0000-0000-000087780000}"/>
    <cellStyle name="Normal 4 33 3" xfId="30856" xr:uid="{00000000-0005-0000-0000-000088780000}"/>
    <cellStyle name="Normal 4 34" xfId="30857" xr:uid="{00000000-0005-0000-0000-000089780000}"/>
    <cellStyle name="Normal 4 34 2" xfId="30858" xr:uid="{00000000-0005-0000-0000-00008A780000}"/>
    <cellStyle name="Normal 4 34 3" xfId="30859" xr:uid="{00000000-0005-0000-0000-00008B780000}"/>
    <cellStyle name="Normal 4 35" xfId="30860" xr:uid="{00000000-0005-0000-0000-00008C780000}"/>
    <cellStyle name="Normal 4 35 2" xfId="30861" xr:uid="{00000000-0005-0000-0000-00008D780000}"/>
    <cellStyle name="Normal 4 35 3" xfId="30862" xr:uid="{00000000-0005-0000-0000-00008E780000}"/>
    <cellStyle name="Normal 4 36" xfId="30863" xr:uid="{00000000-0005-0000-0000-00008F780000}"/>
    <cellStyle name="Normal 4 36 2" xfId="30864" xr:uid="{00000000-0005-0000-0000-000090780000}"/>
    <cellStyle name="Normal 4 36 3" xfId="30865" xr:uid="{00000000-0005-0000-0000-000091780000}"/>
    <cellStyle name="Normal 4 37" xfId="30866" xr:uid="{00000000-0005-0000-0000-000092780000}"/>
    <cellStyle name="Normal 4 37 2" xfId="30867" xr:uid="{00000000-0005-0000-0000-000093780000}"/>
    <cellStyle name="Normal 4 37 3" xfId="30868" xr:uid="{00000000-0005-0000-0000-000094780000}"/>
    <cellStyle name="Normal 4 38" xfId="30869" xr:uid="{00000000-0005-0000-0000-000095780000}"/>
    <cellStyle name="Normal 4 38 2" xfId="30870" xr:uid="{00000000-0005-0000-0000-000096780000}"/>
    <cellStyle name="Normal 4 38 3" xfId="30871" xr:uid="{00000000-0005-0000-0000-000097780000}"/>
    <cellStyle name="Normal 4 39" xfId="30872" xr:uid="{00000000-0005-0000-0000-000098780000}"/>
    <cellStyle name="Normal 4 39 2" xfId="30873" xr:uid="{00000000-0005-0000-0000-000099780000}"/>
    <cellStyle name="Normal 4 39 3" xfId="30874" xr:uid="{00000000-0005-0000-0000-00009A780000}"/>
    <cellStyle name="Normal 4 4" xfId="30875" xr:uid="{00000000-0005-0000-0000-00009B780000}"/>
    <cellStyle name="Normal 4 4 2" xfId="30876" xr:uid="{00000000-0005-0000-0000-00009C780000}"/>
    <cellStyle name="Normal 4 4 3" xfId="30877" xr:uid="{00000000-0005-0000-0000-00009D780000}"/>
    <cellStyle name="Normal 4 4 4" xfId="30878" xr:uid="{00000000-0005-0000-0000-00009E780000}"/>
    <cellStyle name="Normal 4 4 5" xfId="30879" xr:uid="{00000000-0005-0000-0000-00009F780000}"/>
    <cellStyle name="Normal 4 4_Enlaces" xfId="30880" xr:uid="{00000000-0005-0000-0000-0000A0780000}"/>
    <cellStyle name="Normal 4 40" xfId="30881" xr:uid="{00000000-0005-0000-0000-0000A1780000}"/>
    <cellStyle name="Normal 4 40 2" xfId="30882" xr:uid="{00000000-0005-0000-0000-0000A2780000}"/>
    <cellStyle name="Normal 4 40 3" xfId="30883" xr:uid="{00000000-0005-0000-0000-0000A3780000}"/>
    <cellStyle name="Normal 4 41" xfId="30884" xr:uid="{00000000-0005-0000-0000-0000A4780000}"/>
    <cellStyle name="Normal 4 41 2" xfId="30885" xr:uid="{00000000-0005-0000-0000-0000A5780000}"/>
    <cellStyle name="Normal 4 41 3" xfId="30886" xr:uid="{00000000-0005-0000-0000-0000A6780000}"/>
    <cellStyle name="Normal 4 42" xfId="30887" xr:uid="{00000000-0005-0000-0000-0000A7780000}"/>
    <cellStyle name="Normal 4 42 2" xfId="30888" xr:uid="{00000000-0005-0000-0000-0000A8780000}"/>
    <cellStyle name="Normal 4 42 3" xfId="30889" xr:uid="{00000000-0005-0000-0000-0000A9780000}"/>
    <cellStyle name="Normal 4 43" xfId="30890" xr:uid="{00000000-0005-0000-0000-0000AA780000}"/>
    <cellStyle name="Normal 4 43 2" xfId="30891" xr:uid="{00000000-0005-0000-0000-0000AB780000}"/>
    <cellStyle name="Normal 4 43 3" xfId="30892" xr:uid="{00000000-0005-0000-0000-0000AC780000}"/>
    <cellStyle name="Normal 4 44" xfId="30893" xr:uid="{00000000-0005-0000-0000-0000AD780000}"/>
    <cellStyle name="Normal 4 44 2" xfId="30894" xr:uid="{00000000-0005-0000-0000-0000AE780000}"/>
    <cellStyle name="Normal 4 44 3" xfId="30895" xr:uid="{00000000-0005-0000-0000-0000AF780000}"/>
    <cellStyle name="Normal 4 45" xfId="30896" xr:uid="{00000000-0005-0000-0000-0000B0780000}"/>
    <cellStyle name="Normal 4 45 2" xfId="30897" xr:uid="{00000000-0005-0000-0000-0000B1780000}"/>
    <cellStyle name="Normal 4 45 3" xfId="30898" xr:uid="{00000000-0005-0000-0000-0000B2780000}"/>
    <cellStyle name="Normal 4 46" xfId="30899" xr:uid="{00000000-0005-0000-0000-0000B3780000}"/>
    <cellStyle name="Normal 4 46 2" xfId="30900" xr:uid="{00000000-0005-0000-0000-0000B4780000}"/>
    <cellStyle name="Normal 4 46 3" xfId="30901" xr:uid="{00000000-0005-0000-0000-0000B5780000}"/>
    <cellStyle name="Normal 4 47" xfId="30902" xr:uid="{00000000-0005-0000-0000-0000B6780000}"/>
    <cellStyle name="Normal 4 48" xfId="30903" xr:uid="{00000000-0005-0000-0000-0000B7780000}"/>
    <cellStyle name="Normal 4 49" xfId="30904" xr:uid="{00000000-0005-0000-0000-0000B8780000}"/>
    <cellStyle name="Normal 4 5" xfId="30905" xr:uid="{00000000-0005-0000-0000-0000B9780000}"/>
    <cellStyle name="Normal 4 5 2" xfId="30906" xr:uid="{00000000-0005-0000-0000-0000BA780000}"/>
    <cellStyle name="Normal 4 5 3" xfId="30907" xr:uid="{00000000-0005-0000-0000-0000BB780000}"/>
    <cellStyle name="Normal 4 5 4" xfId="30908" xr:uid="{00000000-0005-0000-0000-0000BC780000}"/>
    <cellStyle name="Normal 4 5 5" xfId="30909" xr:uid="{00000000-0005-0000-0000-0000BD780000}"/>
    <cellStyle name="Normal 4 5_Enlaces" xfId="30910" xr:uid="{00000000-0005-0000-0000-0000BE780000}"/>
    <cellStyle name="Normal 4 50" xfId="30911" xr:uid="{00000000-0005-0000-0000-0000BF780000}"/>
    <cellStyle name="Normal 4 51" xfId="30912" xr:uid="{00000000-0005-0000-0000-0000C0780000}"/>
    <cellStyle name="Normal 4 52" xfId="30913" xr:uid="{00000000-0005-0000-0000-0000C1780000}"/>
    <cellStyle name="Normal 4 53" xfId="30914" xr:uid="{00000000-0005-0000-0000-0000C2780000}"/>
    <cellStyle name="Normal 4 54" xfId="30915" xr:uid="{00000000-0005-0000-0000-0000C3780000}"/>
    <cellStyle name="Normal 4 55" xfId="30916" xr:uid="{00000000-0005-0000-0000-0000C4780000}"/>
    <cellStyle name="Normal 4 56" xfId="30917" xr:uid="{00000000-0005-0000-0000-0000C5780000}"/>
    <cellStyle name="Normal 4 57" xfId="30918" xr:uid="{00000000-0005-0000-0000-0000C6780000}"/>
    <cellStyle name="Normal 4 58" xfId="30919" xr:uid="{00000000-0005-0000-0000-0000C7780000}"/>
    <cellStyle name="Normal 4 59" xfId="30920" xr:uid="{00000000-0005-0000-0000-0000C8780000}"/>
    <cellStyle name="Normal 4 6" xfId="30921" xr:uid="{00000000-0005-0000-0000-0000C9780000}"/>
    <cellStyle name="Normal 4 6 2" xfId="30922" xr:uid="{00000000-0005-0000-0000-0000CA780000}"/>
    <cellStyle name="Normal 4 6 3" xfId="30923" xr:uid="{00000000-0005-0000-0000-0000CB780000}"/>
    <cellStyle name="Normal 4 6 4" xfId="30924" xr:uid="{00000000-0005-0000-0000-0000CC780000}"/>
    <cellStyle name="Normal 4 6 5" xfId="30925" xr:uid="{00000000-0005-0000-0000-0000CD780000}"/>
    <cellStyle name="Normal 4 6_Enlaces" xfId="30926" xr:uid="{00000000-0005-0000-0000-0000CE780000}"/>
    <cellStyle name="Normal 4 60" xfId="30927" xr:uid="{00000000-0005-0000-0000-0000CF780000}"/>
    <cellStyle name="Normal 4 61" xfId="30928" xr:uid="{00000000-0005-0000-0000-0000D0780000}"/>
    <cellStyle name="Normal 4 62" xfId="30929" xr:uid="{00000000-0005-0000-0000-0000D1780000}"/>
    <cellStyle name="Normal 4 63" xfId="30930" xr:uid="{00000000-0005-0000-0000-0000D2780000}"/>
    <cellStyle name="Normal 4 64" xfId="30931" xr:uid="{00000000-0005-0000-0000-0000D3780000}"/>
    <cellStyle name="Normal 4 65" xfId="30932" xr:uid="{00000000-0005-0000-0000-0000D4780000}"/>
    <cellStyle name="Normal 4 66" xfId="30933" xr:uid="{00000000-0005-0000-0000-0000D5780000}"/>
    <cellStyle name="Normal 4 67" xfId="30934" xr:uid="{00000000-0005-0000-0000-0000D6780000}"/>
    <cellStyle name="Normal 4 68" xfId="30935" xr:uid="{00000000-0005-0000-0000-0000D7780000}"/>
    <cellStyle name="Normal 4 69" xfId="30936" xr:uid="{00000000-0005-0000-0000-0000D8780000}"/>
    <cellStyle name="Normal 4 7" xfId="30937" xr:uid="{00000000-0005-0000-0000-0000D9780000}"/>
    <cellStyle name="Normal 4 7 2" xfId="30938" xr:uid="{00000000-0005-0000-0000-0000DA780000}"/>
    <cellStyle name="Normal 4 7 3" xfId="30939" xr:uid="{00000000-0005-0000-0000-0000DB780000}"/>
    <cellStyle name="Normal 4 7 4" xfId="30940" xr:uid="{00000000-0005-0000-0000-0000DC780000}"/>
    <cellStyle name="Normal 4 7 5" xfId="30941" xr:uid="{00000000-0005-0000-0000-0000DD780000}"/>
    <cellStyle name="Normal 4 7_Enlaces" xfId="30942" xr:uid="{00000000-0005-0000-0000-0000DE780000}"/>
    <cellStyle name="Normal 4 70" xfId="30943" xr:uid="{00000000-0005-0000-0000-0000DF780000}"/>
    <cellStyle name="Normal 4 71" xfId="30944" xr:uid="{00000000-0005-0000-0000-0000E0780000}"/>
    <cellStyle name="Normal 4 72" xfId="30945" xr:uid="{00000000-0005-0000-0000-0000E1780000}"/>
    <cellStyle name="Normal 4 73" xfId="30946" xr:uid="{00000000-0005-0000-0000-0000E2780000}"/>
    <cellStyle name="Normal 4 74" xfId="30947" xr:uid="{00000000-0005-0000-0000-0000E3780000}"/>
    <cellStyle name="Normal 4 75" xfId="30948" xr:uid="{00000000-0005-0000-0000-0000E4780000}"/>
    <cellStyle name="Normal 4 76" xfId="30949" xr:uid="{00000000-0005-0000-0000-0000E5780000}"/>
    <cellStyle name="Normal 4 77" xfId="30950" xr:uid="{00000000-0005-0000-0000-0000E6780000}"/>
    <cellStyle name="Normal 4 78" xfId="30951" xr:uid="{00000000-0005-0000-0000-0000E7780000}"/>
    <cellStyle name="Normal 4 79" xfId="30952" xr:uid="{00000000-0005-0000-0000-0000E8780000}"/>
    <cellStyle name="Normal 4 8" xfId="30953" xr:uid="{00000000-0005-0000-0000-0000E9780000}"/>
    <cellStyle name="Normal 4 8 2" xfId="30954" xr:uid="{00000000-0005-0000-0000-0000EA780000}"/>
    <cellStyle name="Normal 4 8 3" xfId="30955" xr:uid="{00000000-0005-0000-0000-0000EB780000}"/>
    <cellStyle name="Normal 4 8 4" xfId="30956" xr:uid="{00000000-0005-0000-0000-0000EC780000}"/>
    <cellStyle name="Normal 4 8 5" xfId="30957" xr:uid="{00000000-0005-0000-0000-0000ED780000}"/>
    <cellStyle name="Normal 4 8_Enlaces" xfId="30958" xr:uid="{00000000-0005-0000-0000-0000EE780000}"/>
    <cellStyle name="Normal 4 80" xfId="30959" xr:uid="{00000000-0005-0000-0000-0000EF780000}"/>
    <cellStyle name="Normal 4 81" xfId="30960" xr:uid="{00000000-0005-0000-0000-0000F0780000}"/>
    <cellStyle name="Normal 4 82" xfId="30961" xr:uid="{00000000-0005-0000-0000-0000F1780000}"/>
    <cellStyle name="Normal 4 83" xfId="30962" xr:uid="{00000000-0005-0000-0000-0000F2780000}"/>
    <cellStyle name="Normal 4 84" xfId="30963" xr:uid="{00000000-0005-0000-0000-0000F3780000}"/>
    <cellStyle name="Normal 4 85" xfId="30964" xr:uid="{00000000-0005-0000-0000-0000F4780000}"/>
    <cellStyle name="Normal 4 86" xfId="30965" xr:uid="{00000000-0005-0000-0000-0000F5780000}"/>
    <cellStyle name="Normal 4 87" xfId="30966" xr:uid="{00000000-0005-0000-0000-0000F6780000}"/>
    <cellStyle name="Normal 4 88" xfId="30967" xr:uid="{00000000-0005-0000-0000-0000F7780000}"/>
    <cellStyle name="Normal 4 89" xfId="30968" xr:uid="{00000000-0005-0000-0000-0000F8780000}"/>
    <cellStyle name="Normal 4 9" xfId="30969" xr:uid="{00000000-0005-0000-0000-0000F9780000}"/>
    <cellStyle name="Normal 4 9 2" xfId="30970" xr:uid="{00000000-0005-0000-0000-0000FA780000}"/>
    <cellStyle name="Normal 4 9 3" xfId="30971" xr:uid="{00000000-0005-0000-0000-0000FB780000}"/>
    <cellStyle name="Normal 4 9 4" xfId="30972" xr:uid="{00000000-0005-0000-0000-0000FC780000}"/>
    <cellStyle name="Normal 4 9 5" xfId="30973" xr:uid="{00000000-0005-0000-0000-0000FD780000}"/>
    <cellStyle name="Normal 4 9_Enlaces" xfId="30974" xr:uid="{00000000-0005-0000-0000-0000FE780000}"/>
    <cellStyle name="Normal 4 90" xfId="30975" xr:uid="{00000000-0005-0000-0000-0000FF780000}"/>
    <cellStyle name="Normal 4 91" xfId="30976" xr:uid="{00000000-0005-0000-0000-000000790000}"/>
    <cellStyle name="Normal 4 92" xfId="30977" xr:uid="{00000000-0005-0000-0000-000001790000}"/>
    <cellStyle name="Normal 4 93" xfId="30978" xr:uid="{00000000-0005-0000-0000-000002790000}"/>
    <cellStyle name="Normal 4 94" xfId="30979" xr:uid="{00000000-0005-0000-0000-000003790000}"/>
    <cellStyle name="Normal 4 95" xfId="30980" xr:uid="{00000000-0005-0000-0000-000004790000}"/>
    <cellStyle name="Normal 4 96" xfId="30981" xr:uid="{00000000-0005-0000-0000-000005790000}"/>
    <cellStyle name="Normal 4 97" xfId="30982" xr:uid="{00000000-0005-0000-0000-000006790000}"/>
    <cellStyle name="Normal 4 98" xfId="30983" xr:uid="{00000000-0005-0000-0000-000007790000}"/>
    <cellStyle name="Normal 4 98 2" xfId="30984" xr:uid="{00000000-0005-0000-0000-000008790000}"/>
    <cellStyle name="Normal 4 98 3" xfId="30985" xr:uid="{00000000-0005-0000-0000-000009790000}"/>
    <cellStyle name="Normal 4 98 4" xfId="30986" xr:uid="{00000000-0005-0000-0000-00000A790000}"/>
    <cellStyle name="Normal 4 98 5" xfId="30987" xr:uid="{00000000-0005-0000-0000-00000B790000}"/>
    <cellStyle name="Normal 4 98 6" xfId="30988" xr:uid="{00000000-0005-0000-0000-00000C790000}"/>
    <cellStyle name="Normal 4 99" xfId="30989" xr:uid="{00000000-0005-0000-0000-00000D790000}"/>
    <cellStyle name="Normal 4 99 2" xfId="30990" xr:uid="{00000000-0005-0000-0000-00000E790000}"/>
    <cellStyle name="Normal 4 99 3" xfId="30991" xr:uid="{00000000-0005-0000-0000-00000F790000}"/>
    <cellStyle name="Normal 4 99 4" xfId="30992" xr:uid="{00000000-0005-0000-0000-000010790000}"/>
    <cellStyle name="Normal 4 99 5" xfId="30993" xr:uid="{00000000-0005-0000-0000-000011790000}"/>
    <cellStyle name="Normal 4 99 6" xfId="30994" xr:uid="{00000000-0005-0000-0000-000012790000}"/>
    <cellStyle name="Normal 4_Enlaces" xfId="30995" xr:uid="{00000000-0005-0000-0000-000013790000}"/>
    <cellStyle name="Normal 40" xfId="30996" xr:uid="{00000000-0005-0000-0000-000014790000}"/>
    <cellStyle name="Normal 40 10" xfId="30997" xr:uid="{00000000-0005-0000-0000-000015790000}"/>
    <cellStyle name="Normal 40 11" xfId="30998" xr:uid="{00000000-0005-0000-0000-000016790000}"/>
    <cellStyle name="Normal 40 12" xfId="30999" xr:uid="{00000000-0005-0000-0000-000017790000}"/>
    <cellStyle name="Normal 40 13" xfId="31000" xr:uid="{00000000-0005-0000-0000-000018790000}"/>
    <cellStyle name="Normal 40 14" xfId="31001" xr:uid="{00000000-0005-0000-0000-000019790000}"/>
    <cellStyle name="Normal 40 15" xfId="31002" xr:uid="{00000000-0005-0000-0000-00001A790000}"/>
    <cellStyle name="Normal 40 16" xfId="31003" xr:uid="{00000000-0005-0000-0000-00001B790000}"/>
    <cellStyle name="Normal 40 17" xfId="31004" xr:uid="{00000000-0005-0000-0000-00001C790000}"/>
    <cellStyle name="Normal 40 18" xfId="31005" xr:uid="{00000000-0005-0000-0000-00001D790000}"/>
    <cellStyle name="Normal 40 19" xfId="31006" xr:uid="{00000000-0005-0000-0000-00001E790000}"/>
    <cellStyle name="Normal 40 2" xfId="31007" xr:uid="{00000000-0005-0000-0000-00001F790000}"/>
    <cellStyle name="Normal 40 2 2" xfId="31008" xr:uid="{00000000-0005-0000-0000-000020790000}"/>
    <cellStyle name="Normal 40 20" xfId="31009" xr:uid="{00000000-0005-0000-0000-000021790000}"/>
    <cellStyle name="Normal 40 21" xfId="31010" xr:uid="{00000000-0005-0000-0000-000022790000}"/>
    <cellStyle name="Normal 40 22" xfId="31011" xr:uid="{00000000-0005-0000-0000-000023790000}"/>
    <cellStyle name="Normal 40 23" xfId="31012" xr:uid="{00000000-0005-0000-0000-000024790000}"/>
    <cellStyle name="Normal 40 24" xfId="31013" xr:uid="{00000000-0005-0000-0000-000025790000}"/>
    <cellStyle name="Normal 40 25" xfId="31014" xr:uid="{00000000-0005-0000-0000-000026790000}"/>
    <cellStyle name="Normal 40 26" xfId="31015" xr:uid="{00000000-0005-0000-0000-000027790000}"/>
    <cellStyle name="Normal 40 3" xfId="31016" xr:uid="{00000000-0005-0000-0000-000028790000}"/>
    <cellStyle name="Normal 40 3 2" xfId="31017" xr:uid="{00000000-0005-0000-0000-000029790000}"/>
    <cellStyle name="Normal 40 4" xfId="31018" xr:uid="{00000000-0005-0000-0000-00002A790000}"/>
    <cellStyle name="Normal 40 4 2" xfId="31019" xr:uid="{00000000-0005-0000-0000-00002B790000}"/>
    <cellStyle name="Normal 40 5" xfId="31020" xr:uid="{00000000-0005-0000-0000-00002C790000}"/>
    <cellStyle name="Normal 40 5 2" xfId="31021" xr:uid="{00000000-0005-0000-0000-00002D790000}"/>
    <cellStyle name="Normal 40 6" xfId="31022" xr:uid="{00000000-0005-0000-0000-00002E790000}"/>
    <cellStyle name="Normal 40 7" xfId="31023" xr:uid="{00000000-0005-0000-0000-00002F790000}"/>
    <cellStyle name="Normal 40 8" xfId="31024" xr:uid="{00000000-0005-0000-0000-000030790000}"/>
    <cellStyle name="Normal 40 9" xfId="31025" xr:uid="{00000000-0005-0000-0000-000031790000}"/>
    <cellStyle name="Normal 41" xfId="31026" xr:uid="{00000000-0005-0000-0000-000032790000}"/>
    <cellStyle name="Normal 41 10" xfId="31027" xr:uid="{00000000-0005-0000-0000-000033790000}"/>
    <cellStyle name="Normal 41 11" xfId="31028" xr:uid="{00000000-0005-0000-0000-000034790000}"/>
    <cellStyle name="Normal 41 12" xfId="31029" xr:uid="{00000000-0005-0000-0000-000035790000}"/>
    <cellStyle name="Normal 41 13" xfId="31030" xr:uid="{00000000-0005-0000-0000-000036790000}"/>
    <cellStyle name="Normal 41 14" xfId="31031" xr:uid="{00000000-0005-0000-0000-000037790000}"/>
    <cellStyle name="Normal 41 15" xfId="31032" xr:uid="{00000000-0005-0000-0000-000038790000}"/>
    <cellStyle name="Normal 41 16" xfId="31033" xr:uid="{00000000-0005-0000-0000-000039790000}"/>
    <cellStyle name="Normal 41 17" xfId="31034" xr:uid="{00000000-0005-0000-0000-00003A790000}"/>
    <cellStyle name="Normal 41 18" xfId="31035" xr:uid="{00000000-0005-0000-0000-00003B790000}"/>
    <cellStyle name="Normal 41 19" xfId="31036" xr:uid="{00000000-0005-0000-0000-00003C790000}"/>
    <cellStyle name="Normal 41 2" xfId="31037" xr:uid="{00000000-0005-0000-0000-00003D790000}"/>
    <cellStyle name="Normal 41 2 2" xfId="31038" xr:uid="{00000000-0005-0000-0000-00003E790000}"/>
    <cellStyle name="Normal 41 20" xfId="31039" xr:uid="{00000000-0005-0000-0000-00003F790000}"/>
    <cellStyle name="Normal 41 21" xfId="31040" xr:uid="{00000000-0005-0000-0000-000040790000}"/>
    <cellStyle name="Normal 41 22" xfId="31041" xr:uid="{00000000-0005-0000-0000-000041790000}"/>
    <cellStyle name="Normal 41 23" xfId="31042" xr:uid="{00000000-0005-0000-0000-000042790000}"/>
    <cellStyle name="Normal 41 24" xfId="31043" xr:uid="{00000000-0005-0000-0000-000043790000}"/>
    <cellStyle name="Normal 41 25" xfId="31044" xr:uid="{00000000-0005-0000-0000-000044790000}"/>
    <cellStyle name="Normal 41 26" xfId="31045" xr:uid="{00000000-0005-0000-0000-000045790000}"/>
    <cellStyle name="Normal 41 3" xfId="31046" xr:uid="{00000000-0005-0000-0000-000046790000}"/>
    <cellStyle name="Normal 41 3 2" xfId="31047" xr:uid="{00000000-0005-0000-0000-000047790000}"/>
    <cellStyle name="Normal 41 4" xfId="31048" xr:uid="{00000000-0005-0000-0000-000048790000}"/>
    <cellStyle name="Normal 41 4 2" xfId="31049" xr:uid="{00000000-0005-0000-0000-000049790000}"/>
    <cellStyle name="Normal 41 5" xfId="31050" xr:uid="{00000000-0005-0000-0000-00004A790000}"/>
    <cellStyle name="Normal 41 5 2" xfId="31051" xr:uid="{00000000-0005-0000-0000-00004B790000}"/>
    <cellStyle name="Normal 41 6" xfId="31052" xr:uid="{00000000-0005-0000-0000-00004C790000}"/>
    <cellStyle name="Normal 41 7" xfId="31053" xr:uid="{00000000-0005-0000-0000-00004D790000}"/>
    <cellStyle name="Normal 41 8" xfId="31054" xr:uid="{00000000-0005-0000-0000-00004E790000}"/>
    <cellStyle name="Normal 41 9" xfId="31055" xr:uid="{00000000-0005-0000-0000-00004F790000}"/>
    <cellStyle name="Normal 42" xfId="31056" xr:uid="{00000000-0005-0000-0000-000050790000}"/>
    <cellStyle name="Normal 43" xfId="31057" xr:uid="{00000000-0005-0000-0000-000051790000}"/>
    <cellStyle name="Normal 43 10" xfId="31058" xr:uid="{00000000-0005-0000-0000-000052790000}"/>
    <cellStyle name="Normal 43 11" xfId="31059" xr:uid="{00000000-0005-0000-0000-000053790000}"/>
    <cellStyle name="Normal 43 12" xfId="31060" xr:uid="{00000000-0005-0000-0000-000054790000}"/>
    <cellStyle name="Normal 43 13" xfId="31061" xr:uid="{00000000-0005-0000-0000-000055790000}"/>
    <cellStyle name="Normal 43 14" xfId="31062" xr:uid="{00000000-0005-0000-0000-000056790000}"/>
    <cellStyle name="Normal 43 15" xfId="31063" xr:uid="{00000000-0005-0000-0000-000057790000}"/>
    <cellStyle name="Normal 43 16" xfId="31064" xr:uid="{00000000-0005-0000-0000-000058790000}"/>
    <cellStyle name="Normal 43 17" xfId="31065" xr:uid="{00000000-0005-0000-0000-000059790000}"/>
    <cellStyle name="Normal 43 18" xfId="31066" xr:uid="{00000000-0005-0000-0000-00005A790000}"/>
    <cellStyle name="Normal 43 19" xfId="31067" xr:uid="{00000000-0005-0000-0000-00005B790000}"/>
    <cellStyle name="Normal 43 2" xfId="31068" xr:uid="{00000000-0005-0000-0000-00005C790000}"/>
    <cellStyle name="Normal 43 2 2" xfId="31069" xr:uid="{00000000-0005-0000-0000-00005D790000}"/>
    <cellStyle name="Normal 43 20" xfId="31070" xr:uid="{00000000-0005-0000-0000-00005E790000}"/>
    <cellStyle name="Normal 43 21" xfId="31071" xr:uid="{00000000-0005-0000-0000-00005F790000}"/>
    <cellStyle name="Normal 43 22" xfId="31072" xr:uid="{00000000-0005-0000-0000-000060790000}"/>
    <cellStyle name="Normal 43 23" xfId="31073" xr:uid="{00000000-0005-0000-0000-000061790000}"/>
    <cellStyle name="Normal 43 24" xfId="31074" xr:uid="{00000000-0005-0000-0000-000062790000}"/>
    <cellStyle name="Normal 43 25" xfId="31075" xr:uid="{00000000-0005-0000-0000-000063790000}"/>
    <cellStyle name="Normal 43 26" xfId="31076" xr:uid="{00000000-0005-0000-0000-000064790000}"/>
    <cellStyle name="Normal 43 27" xfId="31077" xr:uid="{00000000-0005-0000-0000-000065790000}"/>
    <cellStyle name="Normal 43 28" xfId="31078" xr:uid="{00000000-0005-0000-0000-000066790000}"/>
    <cellStyle name="Normal 43 3" xfId="31079" xr:uid="{00000000-0005-0000-0000-000067790000}"/>
    <cellStyle name="Normal 43 3 2" xfId="31080" xr:uid="{00000000-0005-0000-0000-000068790000}"/>
    <cellStyle name="Normal 43 4" xfId="31081" xr:uid="{00000000-0005-0000-0000-000069790000}"/>
    <cellStyle name="Normal 43 4 2" xfId="31082" xr:uid="{00000000-0005-0000-0000-00006A790000}"/>
    <cellStyle name="Normal 43 5" xfId="31083" xr:uid="{00000000-0005-0000-0000-00006B790000}"/>
    <cellStyle name="Normal 43 5 2" xfId="31084" xr:uid="{00000000-0005-0000-0000-00006C790000}"/>
    <cellStyle name="Normal 43 6" xfId="31085" xr:uid="{00000000-0005-0000-0000-00006D790000}"/>
    <cellStyle name="Normal 43 7" xfId="31086" xr:uid="{00000000-0005-0000-0000-00006E790000}"/>
    <cellStyle name="Normal 43 8" xfId="31087" xr:uid="{00000000-0005-0000-0000-00006F790000}"/>
    <cellStyle name="Normal 43 9" xfId="31088" xr:uid="{00000000-0005-0000-0000-000070790000}"/>
    <cellStyle name="Normal 44" xfId="31089" xr:uid="{00000000-0005-0000-0000-000071790000}"/>
    <cellStyle name="Normal 44 10" xfId="31090" xr:uid="{00000000-0005-0000-0000-000072790000}"/>
    <cellStyle name="Normal 44 11" xfId="31091" xr:uid="{00000000-0005-0000-0000-000073790000}"/>
    <cellStyle name="Normal 44 12" xfId="31092" xr:uid="{00000000-0005-0000-0000-000074790000}"/>
    <cellStyle name="Normal 44 13" xfId="31093" xr:uid="{00000000-0005-0000-0000-000075790000}"/>
    <cellStyle name="Normal 44 14" xfId="31094" xr:uid="{00000000-0005-0000-0000-000076790000}"/>
    <cellStyle name="Normal 44 15" xfId="31095" xr:uid="{00000000-0005-0000-0000-000077790000}"/>
    <cellStyle name="Normal 44 16" xfId="31096" xr:uid="{00000000-0005-0000-0000-000078790000}"/>
    <cellStyle name="Normal 44 17" xfId="31097" xr:uid="{00000000-0005-0000-0000-000079790000}"/>
    <cellStyle name="Normal 44 18" xfId="31098" xr:uid="{00000000-0005-0000-0000-00007A790000}"/>
    <cellStyle name="Normal 44 19" xfId="31099" xr:uid="{00000000-0005-0000-0000-00007B790000}"/>
    <cellStyle name="Normal 44 2" xfId="31100" xr:uid="{00000000-0005-0000-0000-00007C790000}"/>
    <cellStyle name="Normal 44 2 2" xfId="31101" xr:uid="{00000000-0005-0000-0000-00007D790000}"/>
    <cellStyle name="Normal 44 20" xfId="31102" xr:uid="{00000000-0005-0000-0000-00007E790000}"/>
    <cellStyle name="Normal 44 21" xfId="31103" xr:uid="{00000000-0005-0000-0000-00007F790000}"/>
    <cellStyle name="Normal 44 22" xfId="31104" xr:uid="{00000000-0005-0000-0000-000080790000}"/>
    <cellStyle name="Normal 44 23" xfId="31105" xr:uid="{00000000-0005-0000-0000-000081790000}"/>
    <cellStyle name="Normal 44 24" xfId="31106" xr:uid="{00000000-0005-0000-0000-000082790000}"/>
    <cellStyle name="Normal 44 25" xfId="31107" xr:uid="{00000000-0005-0000-0000-000083790000}"/>
    <cellStyle name="Normal 44 26" xfId="31108" xr:uid="{00000000-0005-0000-0000-000084790000}"/>
    <cellStyle name="Normal 44 3" xfId="31109" xr:uid="{00000000-0005-0000-0000-000085790000}"/>
    <cellStyle name="Normal 44 3 2" xfId="31110" xr:uid="{00000000-0005-0000-0000-000086790000}"/>
    <cellStyle name="Normal 44 4" xfId="31111" xr:uid="{00000000-0005-0000-0000-000087790000}"/>
    <cellStyle name="Normal 44 4 2" xfId="31112" xr:uid="{00000000-0005-0000-0000-000088790000}"/>
    <cellStyle name="Normal 44 5" xfId="31113" xr:uid="{00000000-0005-0000-0000-000089790000}"/>
    <cellStyle name="Normal 44 5 2" xfId="31114" xr:uid="{00000000-0005-0000-0000-00008A790000}"/>
    <cellStyle name="Normal 44 6" xfId="31115" xr:uid="{00000000-0005-0000-0000-00008B790000}"/>
    <cellStyle name="Normal 44 7" xfId="31116" xr:uid="{00000000-0005-0000-0000-00008C790000}"/>
    <cellStyle name="Normal 44 8" xfId="31117" xr:uid="{00000000-0005-0000-0000-00008D790000}"/>
    <cellStyle name="Normal 44 9" xfId="31118" xr:uid="{00000000-0005-0000-0000-00008E790000}"/>
    <cellStyle name="Normal 45" xfId="31119" xr:uid="{00000000-0005-0000-0000-00008F790000}"/>
    <cellStyle name="Normal 46" xfId="31120" xr:uid="{00000000-0005-0000-0000-000090790000}"/>
    <cellStyle name="Normal 47" xfId="31121" xr:uid="{00000000-0005-0000-0000-000091790000}"/>
    <cellStyle name="Normal 48" xfId="31122" xr:uid="{00000000-0005-0000-0000-000092790000}"/>
    <cellStyle name="Normal 49" xfId="31123" xr:uid="{00000000-0005-0000-0000-000093790000}"/>
    <cellStyle name="Normal 49 10" xfId="31124" xr:uid="{00000000-0005-0000-0000-000094790000}"/>
    <cellStyle name="Normal 49 11" xfId="31125" xr:uid="{00000000-0005-0000-0000-000095790000}"/>
    <cellStyle name="Normal 49 12" xfId="31126" xr:uid="{00000000-0005-0000-0000-000096790000}"/>
    <cellStyle name="Normal 49 13" xfId="31127" xr:uid="{00000000-0005-0000-0000-000097790000}"/>
    <cellStyle name="Normal 49 14" xfId="31128" xr:uid="{00000000-0005-0000-0000-000098790000}"/>
    <cellStyle name="Normal 49 15" xfId="31129" xr:uid="{00000000-0005-0000-0000-000099790000}"/>
    <cellStyle name="Normal 49 16" xfId="31130" xr:uid="{00000000-0005-0000-0000-00009A790000}"/>
    <cellStyle name="Normal 49 17" xfId="31131" xr:uid="{00000000-0005-0000-0000-00009B790000}"/>
    <cellStyle name="Normal 49 18" xfId="31132" xr:uid="{00000000-0005-0000-0000-00009C790000}"/>
    <cellStyle name="Normal 49 19" xfId="31133" xr:uid="{00000000-0005-0000-0000-00009D790000}"/>
    <cellStyle name="Normal 49 2" xfId="31134" xr:uid="{00000000-0005-0000-0000-00009E790000}"/>
    <cellStyle name="Normal 49 2 2" xfId="31135" xr:uid="{00000000-0005-0000-0000-00009F790000}"/>
    <cellStyle name="Normal 49 20" xfId="31136" xr:uid="{00000000-0005-0000-0000-0000A0790000}"/>
    <cellStyle name="Normal 49 21" xfId="31137" xr:uid="{00000000-0005-0000-0000-0000A1790000}"/>
    <cellStyle name="Normal 49 22" xfId="31138" xr:uid="{00000000-0005-0000-0000-0000A2790000}"/>
    <cellStyle name="Normal 49 23" xfId="31139" xr:uid="{00000000-0005-0000-0000-0000A3790000}"/>
    <cellStyle name="Normal 49 24" xfId="31140" xr:uid="{00000000-0005-0000-0000-0000A4790000}"/>
    <cellStyle name="Normal 49 25" xfId="31141" xr:uid="{00000000-0005-0000-0000-0000A5790000}"/>
    <cellStyle name="Normal 49 26" xfId="31142" xr:uid="{00000000-0005-0000-0000-0000A6790000}"/>
    <cellStyle name="Normal 49 3" xfId="31143" xr:uid="{00000000-0005-0000-0000-0000A7790000}"/>
    <cellStyle name="Normal 49 3 2" xfId="31144" xr:uid="{00000000-0005-0000-0000-0000A8790000}"/>
    <cellStyle name="Normal 49 4" xfId="31145" xr:uid="{00000000-0005-0000-0000-0000A9790000}"/>
    <cellStyle name="Normal 49 4 2" xfId="31146" xr:uid="{00000000-0005-0000-0000-0000AA790000}"/>
    <cellStyle name="Normal 49 5" xfId="31147" xr:uid="{00000000-0005-0000-0000-0000AB790000}"/>
    <cellStyle name="Normal 49 5 2" xfId="31148" xr:uid="{00000000-0005-0000-0000-0000AC790000}"/>
    <cellStyle name="Normal 49 6" xfId="31149" xr:uid="{00000000-0005-0000-0000-0000AD790000}"/>
    <cellStyle name="Normal 49 7" xfId="31150" xr:uid="{00000000-0005-0000-0000-0000AE790000}"/>
    <cellStyle name="Normal 49 8" xfId="31151" xr:uid="{00000000-0005-0000-0000-0000AF790000}"/>
    <cellStyle name="Normal 49 9" xfId="31152" xr:uid="{00000000-0005-0000-0000-0000B0790000}"/>
    <cellStyle name="Normal 5" xfId="438" xr:uid="{00000000-0005-0000-0000-0000B6010000}"/>
    <cellStyle name="Normal 5 10" xfId="31153" xr:uid="{00000000-0005-0000-0000-0000B1790000}"/>
    <cellStyle name="Normal 5 10 10" xfId="31154" xr:uid="{00000000-0005-0000-0000-0000B2790000}"/>
    <cellStyle name="Normal 5 10 10 10" xfId="31155" xr:uid="{00000000-0005-0000-0000-0000B3790000}"/>
    <cellStyle name="Normal 5 10 10 11" xfId="31156" xr:uid="{00000000-0005-0000-0000-0000B4790000}"/>
    <cellStyle name="Normal 5 10 10 12" xfId="31157" xr:uid="{00000000-0005-0000-0000-0000B5790000}"/>
    <cellStyle name="Normal 5 10 10 13" xfId="31158" xr:uid="{00000000-0005-0000-0000-0000B6790000}"/>
    <cellStyle name="Normal 5 10 10 14" xfId="31159" xr:uid="{00000000-0005-0000-0000-0000B7790000}"/>
    <cellStyle name="Normal 5 10 10 2" xfId="31160" xr:uid="{00000000-0005-0000-0000-0000B8790000}"/>
    <cellStyle name="Normal 5 10 10 2 10" xfId="31161" xr:uid="{00000000-0005-0000-0000-0000B9790000}"/>
    <cellStyle name="Normal 5 10 10 2 2" xfId="31162" xr:uid="{00000000-0005-0000-0000-0000BA790000}"/>
    <cellStyle name="Normal 5 10 10 2 3" xfId="31163" xr:uid="{00000000-0005-0000-0000-0000BB790000}"/>
    <cellStyle name="Normal 5 10 10 2 4" xfId="31164" xr:uid="{00000000-0005-0000-0000-0000BC790000}"/>
    <cellStyle name="Normal 5 10 10 2 5" xfId="31165" xr:uid="{00000000-0005-0000-0000-0000BD790000}"/>
    <cellStyle name="Normal 5 10 10 2 6" xfId="31166" xr:uid="{00000000-0005-0000-0000-0000BE790000}"/>
    <cellStyle name="Normal 5 10 10 2 7" xfId="31167" xr:uid="{00000000-0005-0000-0000-0000BF790000}"/>
    <cellStyle name="Normal 5 10 10 2 8" xfId="31168" xr:uid="{00000000-0005-0000-0000-0000C0790000}"/>
    <cellStyle name="Normal 5 10 10 2 9" xfId="31169" xr:uid="{00000000-0005-0000-0000-0000C1790000}"/>
    <cellStyle name="Normal 5 10 10 3" xfId="31170" xr:uid="{00000000-0005-0000-0000-0000C2790000}"/>
    <cellStyle name="Normal 5 10 10 3 10" xfId="31171" xr:uid="{00000000-0005-0000-0000-0000C3790000}"/>
    <cellStyle name="Normal 5 10 10 3 2" xfId="31172" xr:uid="{00000000-0005-0000-0000-0000C4790000}"/>
    <cellStyle name="Normal 5 10 10 3 3" xfId="31173" xr:uid="{00000000-0005-0000-0000-0000C5790000}"/>
    <cellStyle name="Normal 5 10 10 3 4" xfId="31174" xr:uid="{00000000-0005-0000-0000-0000C6790000}"/>
    <cellStyle name="Normal 5 10 10 3 5" xfId="31175" xr:uid="{00000000-0005-0000-0000-0000C7790000}"/>
    <cellStyle name="Normal 5 10 10 3 6" xfId="31176" xr:uid="{00000000-0005-0000-0000-0000C8790000}"/>
    <cellStyle name="Normal 5 10 10 3 7" xfId="31177" xr:uid="{00000000-0005-0000-0000-0000C9790000}"/>
    <cellStyle name="Normal 5 10 10 3 8" xfId="31178" xr:uid="{00000000-0005-0000-0000-0000CA790000}"/>
    <cellStyle name="Normal 5 10 10 3 9" xfId="31179" xr:uid="{00000000-0005-0000-0000-0000CB790000}"/>
    <cellStyle name="Normal 5 10 10 4" xfId="31180" xr:uid="{00000000-0005-0000-0000-0000CC790000}"/>
    <cellStyle name="Normal 5 10 10 4 10" xfId="31181" xr:uid="{00000000-0005-0000-0000-0000CD790000}"/>
    <cellStyle name="Normal 5 10 10 4 2" xfId="31182" xr:uid="{00000000-0005-0000-0000-0000CE790000}"/>
    <cellStyle name="Normal 5 10 10 4 3" xfId="31183" xr:uid="{00000000-0005-0000-0000-0000CF790000}"/>
    <cellStyle name="Normal 5 10 10 4 4" xfId="31184" xr:uid="{00000000-0005-0000-0000-0000D0790000}"/>
    <cellStyle name="Normal 5 10 10 4 5" xfId="31185" xr:uid="{00000000-0005-0000-0000-0000D1790000}"/>
    <cellStyle name="Normal 5 10 10 4 6" xfId="31186" xr:uid="{00000000-0005-0000-0000-0000D2790000}"/>
    <cellStyle name="Normal 5 10 10 4 7" xfId="31187" xr:uid="{00000000-0005-0000-0000-0000D3790000}"/>
    <cellStyle name="Normal 5 10 10 4 8" xfId="31188" xr:uid="{00000000-0005-0000-0000-0000D4790000}"/>
    <cellStyle name="Normal 5 10 10 4 9" xfId="31189" xr:uid="{00000000-0005-0000-0000-0000D5790000}"/>
    <cellStyle name="Normal 5 10 10 5" xfId="31190" xr:uid="{00000000-0005-0000-0000-0000D6790000}"/>
    <cellStyle name="Normal 5 10 10 5 10" xfId="31191" xr:uid="{00000000-0005-0000-0000-0000D7790000}"/>
    <cellStyle name="Normal 5 10 10 5 2" xfId="31192" xr:uid="{00000000-0005-0000-0000-0000D8790000}"/>
    <cellStyle name="Normal 5 10 10 5 3" xfId="31193" xr:uid="{00000000-0005-0000-0000-0000D9790000}"/>
    <cellStyle name="Normal 5 10 10 5 4" xfId="31194" xr:uid="{00000000-0005-0000-0000-0000DA790000}"/>
    <cellStyle name="Normal 5 10 10 5 5" xfId="31195" xr:uid="{00000000-0005-0000-0000-0000DB790000}"/>
    <cellStyle name="Normal 5 10 10 5 6" xfId="31196" xr:uid="{00000000-0005-0000-0000-0000DC790000}"/>
    <cellStyle name="Normal 5 10 10 5 7" xfId="31197" xr:uid="{00000000-0005-0000-0000-0000DD790000}"/>
    <cellStyle name="Normal 5 10 10 5 8" xfId="31198" xr:uid="{00000000-0005-0000-0000-0000DE790000}"/>
    <cellStyle name="Normal 5 10 10 5 9" xfId="31199" xr:uid="{00000000-0005-0000-0000-0000DF790000}"/>
    <cellStyle name="Normal 5 10 10 6" xfId="31200" xr:uid="{00000000-0005-0000-0000-0000E0790000}"/>
    <cellStyle name="Normal 5 10 10 7" xfId="31201" xr:uid="{00000000-0005-0000-0000-0000E1790000}"/>
    <cellStyle name="Normal 5 10 10 8" xfId="31202" xr:uid="{00000000-0005-0000-0000-0000E2790000}"/>
    <cellStyle name="Normal 5 10 10 9" xfId="31203" xr:uid="{00000000-0005-0000-0000-0000E3790000}"/>
    <cellStyle name="Normal 5 10 11" xfId="31204" xr:uid="{00000000-0005-0000-0000-0000E4790000}"/>
    <cellStyle name="Normal 5 10 11 10" xfId="31205" xr:uid="{00000000-0005-0000-0000-0000E5790000}"/>
    <cellStyle name="Normal 5 10 11 11" xfId="31206" xr:uid="{00000000-0005-0000-0000-0000E6790000}"/>
    <cellStyle name="Normal 5 10 11 12" xfId="31207" xr:uid="{00000000-0005-0000-0000-0000E7790000}"/>
    <cellStyle name="Normal 5 10 11 13" xfId="31208" xr:uid="{00000000-0005-0000-0000-0000E8790000}"/>
    <cellStyle name="Normal 5 10 11 14" xfId="31209" xr:uid="{00000000-0005-0000-0000-0000E9790000}"/>
    <cellStyle name="Normal 5 10 11 2" xfId="31210" xr:uid="{00000000-0005-0000-0000-0000EA790000}"/>
    <cellStyle name="Normal 5 10 11 2 10" xfId="31211" xr:uid="{00000000-0005-0000-0000-0000EB790000}"/>
    <cellStyle name="Normal 5 10 11 2 2" xfId="31212" xr:uid="{00000000-0005-0000-0000-0000EC790000}"/>
    <cellStyle name="Normal 5 10 11 2 3" xfId="31213" xr:uid="{00000000-0005-0000-0000-0000ED790000}"/>
    <cellStyle name="Normal 5 10 11 2 4" xfId="31214" xr:uid="{00000000-0005-0000-0000-0000EE790000}"/>
    <cellStyle name="Normal 5 10 11 2 5" xfId="31215" xr:uid="{00000000-0005-0000-0000-0000EF790000}"/>
    <cellStyle name="Normal 5 10 11 2 6" xfId="31216" xr:uid="{00000000-0005-0000-0000-0000F0790000}"/>
    <cellStyle name="Normal 5 10 11 2 7" xfId="31217" xr:uid="{00000000-0005-0000-0000-0000F1790000}"/>
    <cellStyle name="Normal 5 10 11 2 8" xfId="31218" xr:uid="{00000000-0005-0000-0000-0000F2790000}"/>
    <cellStyle name="Normal 5 10 11 2 9" xfId="31219" xr:uid="{00000000-0005-0000-0000-0000F3790000}"/>
    <cellStyle name="Normal 5 10 11 3" xfId="31220" xr:uid="{00000000-0005-0000-0000-0000F4790000}"/>
    <cellStyle name="Normal 5 10 11 3 10" xfId="31221" xr:uid="{00000000-0005-0000-0000-0000F5790000}"/>
    <cellStyle name="Normal 5 10 11 3 2" xfId="31222" xr:uid="{00000000-0005-0000-0000-0000F6790000}"/>
    <cellStyle name="Normal 5 10 11 3 3" xfId="31223" xr:uid="{00000000-0005-0000-0000-0000F7790000}"/>
    <cellStyle name="Normal 5 10 11 3 4" xfId="31224" xr:uid="{00000000-0005-0000-0000-0000F8790000}"/>
    <cellStyle name="Normal 5 10 11 3 5" xfId="31225" xr:uid="{00000000-0005-0000-0000-0000F9790000}"/>
    <cellStyle name="Normal 5 10 11 3 6" xfId="31226" xr:uid="{00000000-0005-0000-0000-0000FA790000}"/>
    <cellStyle name="Normal 5 10 11 3 7" xfId="31227" xr:uid="{00000000-0005-0000-0000-0000FB790000}"/>
    <cellStyle name="Normal 5 10 11 3 8" xfId="31228" xr:uid="{00000000-0005-0000-0000-0000FC790000}"/>
    <cellStyle name="Normal 5 10 11 3 9" xfId="31229" xr:uid="{00000000-0005-0000-0000-0000FD790000}"/>
    <cellStyle name="Normal 5 10 11 4" xfId="31230" xr:uid="{00000000-0005-0000-0000-0000FE790000}"/>
    <cellStyle name="Normal 5 10 11 4 10" xfId="31231" xr:uid="{00000000-0005-0000-0000-0000FF790000}"/>
    <cellStyle name="Normal 5 10 11 4 2" xfId="31232" xr:uid="{00000000-0005-0000-0000-0000007A0000}"/>
    <cellStyle name="Normal 5 10 11 4 3" xfId="31233" xr:uid="{00000000-0005-0000-0000-0000017A0000}"/>
    <cellStyle name="Normal 5 10 11 4 4" xfId="31234" xr:uid="{00000000-0005-0000-0000-0000027A0000}"/>
    <cellStyle name="Normal 5 10 11 4 5" xfId="31235" xr:uid="{00000000-0005-0000-0000-0000037A0000}"/>
    <cellStyle name="Normal 5 10 11 4 6" xfId="31236" xr:uid="{00000000-0005-0000-0000-0000047A0000}"/>
    <cellStyle name="Normal 5 10 11 4 7" xfId="31237" xr:uid="{00000000-0005-0000-0000-0000057A0000}"/>
    <cellStyle name="Normal 5 10 11 4 8" xfId="31238" xr:uid="{00000000-0005-0000-0000-0000067A0000}"/>
    <cellStyle name="Normal 5 10 11 4 9" xfId="31239" xr:uid="{00000000-0005-0000-0000-0000077A0000}"/>
    <cellStyle name="Normal 5 10 11 5" xfId="31240" xr:uid="{00000000-0005-0000-0000-0000087A0000}"/>
    <cellStyle name="Normal 5 10 11 5 10" xfId="31241" xr:uid="{00000000-0005-0000-0000-0000097A0000}"/>
    <cellStyle name="Normal 5 10 11 5 2" xfId="31242" xr:uid="{00000000-0005-0000-0000-00000A7A0000}"/>
    <cellStyle name="Normal 5 10 11 5 3" xfId="31243" xr:uid="{00000000-0005-0000-0000-00000B7A0000}"/>
    <cellStyle name="Normal 5 10 11 5 4" xfId="31244" xr:uid="{00000000-0005-0000-0000-00000C7A0000}"/>
    <cellStyle name="Normal 5 10 11 5 5" xfId="31245" xr:uid="{00000000-0005-0000-0000-00000D7A0000}"/>
    <cellStyle name="Normal 5 10 11 5 6" xfId="31246" xr:uid="{00000000-0005-0000-0000-00000E7A0000}"/>
    <cellStyle name="Normal 5 10 11 5 7" xfId="31247" xr:uid="{00000000-0005-0000-0000-00000F7A0000}"/>
    <cellStyle name="Normal 5 10 11 5 8" xfId="31248" xr:uid="{00000000-0005-0000-0000-0000107A0000}"/>
    <cellStyle name="Normal 5 10 11 5 9" xfId="31249" xr:uid="{00000000-0005-0000-0000-0000117A0000}"/>
    <cellStyle name="Normal 5 10 11 6" xfId="31250" xr:uid="{00000000-0005-0000-0000-0000127A0000}"/>
    <cellStyle name="Normal 5 10 11 7" xfId="31251" xr:uid="{00000000-0005-0000-0000-0000137A0000}"/>
    <cellStyle name="Normal 5 10 11 8" xfId="31252" xr:uid="{00000000-0005-0000-0000-0000147A0000}"/>
    <cellStyle name="Normal 5 10 11 9" xfId="31253" xr:uid="{00000000-0005-0000-0000-0000157A0000}"/>
    <cellStyle name="Normal 5 10 12" xfId="31254" xr:uid="{00000000-0005-0000-0000-0000167A0000}"/>
    <cellStyle name="Normal 5 10 12 10" xfId="31255" xr:uid="{00000000-0005-0000-0000-0000177A0000}"/>
    <cellStyle name="Normal 5 10 12 11" xfId="31256" xr:uid="{00000000-0005-0000-0000-0000187A0000}"/>
    <cellStyle name="Normal 5 10 12 12" xfId="31257" xr:uid="{00000000-0005-0000-0000-0000197A0000}"/>
    <cellStyle name="Normal 5 10 12 13" xfId="31258" xr:uid="{00000000-0005-0000-0000-00001A7A0000}"/>
    <cellStyle name="Normal 5 10 12 14" xfId="31259" xr:uid="{00000000-0005-0000-0000-00001B7A0000}"/>
    <cellStyle name="Normal 5 10 12 2" xfId="31260" xr:uid="{00000000-0005-0000-0000-00001C7A0000}"/>
    <cellStyle name="Normal 5 10 12 2 10" xfId="31261" xr:uid="{00000000-0005-0000-0000-00001D7A0000}"/>
    <cellStyle name="Normal 5 10 12 2 2" xfId="31262" xr:uid="{00000000-0005-0000-0000-00001E7A0000}"/>
    <cellStyle name="Normal 5 10 12 2 3" xfId="31263" xr:uid="{00000000-0005-0000-0000-00001F7A0000}"/>
    <cellStyle name="Normal 5 10 12 2 4" xfId="31264" xr:uid="{00000000-0005-0000-0000-0000207A0000}"/>
    <cellStyle name="Normal 5 10 12 2 5" xfId="31265" xr:uid="{00000000-0005-0000-0000-0000217A0000}"/>
    <cellStyle name="Normal 5 10 12 2 6" xfId="31266" xr:uid="{00000000-0005-0000-0000-0000227A0000}"/>
    <cellStyle name="Normal 5 10 12 2 7" xfId="31267" xr:uid="{00000000-0005-0000-0000-0000237A0000}"/>
    <cellStyle name="Normal 5 10 12 2 8" xfId="31268" xr:uid="{00000000-0005-0000-0000-0000247A0000}"/>
    <cellStyle name="Normal 5 10 12 2 9" xfId="31269" xr:uid="{00000000-0005-0000-0000-0000257A0000}"/>
    <cellStyle name="Normal 5 10 12 3" xfId="31270" xr:uid="{00000000-0005-0000-0000-0000267A0000}"/>
    <cellStyle name="Normal 5 10 12 3 10" xfId="31271" xr:uid="{00000000-0005-0000-0000-0000277A0000}"/>
    <cellStyle name="Normal 5 10 12 3 2" xfId="31272" xr:uid="{00000000-0005-0000-0000-0000287A0000}"/>
    <cellStyle name="Normal 5 10 12 3 3" xfId="31273" xr:uid="{00000000-0005-0000-0000-0000297A0000}"/>
    <cellStyle name="Normal 5 10 12 3 4" xfId="31274" xr:uid="{00000000-0005-0000-0000-00002A7A0000}"/>
    <cellStyle name="Normal 5 10 12 3 5" xfId="31275" xr:uid="{00000000-0005-0000-0000-00002B7A0000}"/>
    <cellStyle name="Normal 5 10 12 3 6" xfId="31276" xr:uid="{00000000-0005-0000-0000-00002C7A0000}"/>
    <cellStyle name="Normal 5 10 12 3 7" xfId="31277" xr:uid="{00000000-0005-0000-0000-00002D7A0000}"/>
    <cellStyle name="Normal 5 10 12 3 8" xfId="31278" xr:uid="{00000000-0005-0000-0000-00002E7A0000}"/>
    <cellStyle name="Normal 5 10 12 3 9" xfId="31279" xr:uid="{00000000-0005-0000-0000-00002F7A0000}"/>
    <cellStyle name="Normal 5 10 12 4" xfId="31280" xr:uid="{00000000-0005-0000-0000-0000307A0000}"/>
    <cellStyle name="Normal 5 10 12 4 10" xfId="31281" xr:uid="{00000000-0005-0000-0000-0000317A0000}"/>
    <cellStyle name="Normal 5 10 12 4 2" xfId="31282" xr:uid="{00000000-0005-0000-0000-0000327A0000}"/>
    <cellStyle name="Normal 5 10 12 4 3" xfId="31283" xr:uid="{00000000-0005-0000-0000-0000337A0000}"/>
    <cellStyle name="Normal 5 10 12 4 4" xfId="31284" xr:uid="{00000000-0005-0000-0000-0000347A0000}"/>
    <cellStyle name="Normal 5 10 12 4 5" xfId="31285" xr:uid="{00000000-0005-0000-0000-0000357A0000}"/>
    <cellStyle name="Normal 5 10 12 4 6" xfId="31286" xr:uid="{00000000-0005-0000-0000-0000367A0000}"/>
    <cellStyle name="Normal 5 10 12 4 7" xfId="31287" xr:uid="{00000000-0005-0000-0000-0000377A0000}"/>
    <cellStyle name="Normal 5 10 12 4 8" xfId="31288" xr:uid="{00000000-0005-0000-0000-0000387A0000}"/>
    <cellStyle name="Normal 5 10 12 4 9" xfId="31289" xr:uid="{00000000-0005-0000-0000-0000397A0000}"/>
    <cellStyle name="Normal 5 10 12 5" xfId="31290" xr:uid="{00000000-0005-0000-0000-00003A7A0000}"/>
    <cellStyle name="Normal 5 10 12 5 10" xfId="31291" xr:uid="{00000000-0005-0000-0000-00003B7A0000}"/>
    <cellStyle name="Normal 5 10 12 5 2" xfId="31292" xr:uid="{00000000-0005-0000-0000-00003C7A0000}"/>
    <cellStyle name="Normal 5 10 12 5 3" xfId="31293" xr:uid="{00000000-0005-0000-0000-00003D7A0000}"/>
    <cellStyle name="Normal 5 10 12 5 4" xfId="31294" xr:uid="{00000000-0005-0000-0000-00003E7A0000}"/>
    <cellStyle name="Normal 5 10 12 5 5" xfId="31295" xr:uid="{00000000-0005-0000-0000-00003F7A0000}"/>
    <cellStyle name="Normal 5 10 12 5 6" xfId="31296" xr:uid="{00000000-0005-0000-0000-0000407A0000}"/>
    <cellStyle name="Normal 5 10 12 5 7" xfId="31297" xr:uid="{00000000-0005-0000-0000-0000417A0000}"/>
    <cellStyle name="Normal 5 10 12 5 8" xfId="31298" xr:uid="{00000000-0005-0000-0000-0000427A0000}"/>
    <cellStyle name="Normal 5 10 12 5 9" xfId="31299" xr:uid="{00000000-0005-0000-0000-0000437A0000}"/>
    <cellStyle name="Normal 5 10 12 6" xfId="31300" xr:uid="{00000000-0005-0000-0000-0000447A0000}"/>
    <cellStyle name="Normal 5 10 12 7" xfId="31301" xr:uid="{00000000-0005-0000-0000-0000457A0000}"/>
    <cellStyle name="Normal 5 10 12 8" xfId="31302" xr:uid="{00000000-0005-0000-0000-0000467A0000}"/>
    <cellStyle name="Normal 5 10 12 9" xfId="31303" xr:uid="{00000000-0005-0000-0000-0000477A0000}"/>
    <cellStyle name="Normal 5 10 13" xfId="31304" xr:uid="{00000000-0005-0000-0000-0000487A0000}"/>
    <cellStyle name="Normal 5 10 13 10" xfId="31305" xr:uid="{00000000-0005-0000-0000-0000497A0000}"/>
    <cellStyle name="Normal 5 10 13 11" xfId="31306" xr:uid="{00000000-0005-0000-0000-00004A7A0000}"/>
    <cellStyle name="Normal 5 10 13 12" xfId="31307" xr:uid="{00000000-0005-0000-0000-00004B7A0000}"/>
    <cellStyle name="Normal 5 10 13 13" xfId="31308" xr:uid="{00000000-0005-0000-0000-00004C7A0000}"/>
    <cellStyle name="Normal 5 10 13 14" xfId="31309" xr:uid="{00000000-0005-0000-0000-00004D7A0000}"/>
    <cellStyle name="Normal 5 10 13 2" xfId="31310" xr:uid="{00000000-0005-0000-0000-00004E7A0000}"/>
    <cellStyle name="Normal 5 10 13 2 10" xfId="31311" xr:uid="{00000000-0005-0000-0000-00004F7A0000}"/>
    <cellStyle name="Normal 5 10 13 2 2" xfId="31312" xr:uid="{00000000-0005-0000-0000-0000507A0000}"/>
    <cellStyle name="Normal 5 10 13 2 3" xfId="31313" xr:uid="{00000000-0005-0000-0000-0000517A0000}"/>
    <cellStyle name="Normal 5 10 13 2 4" xfId="31314" xr:uid="{00000000-0005-0000-0000-0000527A0000}"/>
    <cellStyle name="Normal 5 10 13 2 5" xfId="31315" xr:uid="{00000000-0005-0000-0000-0000537A0000}"/>
    <cellStyle name="Normal 5 10 13 2 6" xfId="31316" xr:uid="{00000000-0005-0000-0000-0000547A0000}"/>
    <cellStyle name="Normal 5 10 13 2 7" xfId="31317" xr:uid="{00000000-0005-0000-0000-0000557A0000}"/>
    <cellStyle name="Normal 5 10 13 2 8" xfId="31318" xr:uid="{00000000-0005-0000-0000-0000567A0000}"/>
    <cellStyle name="Normal 5 10 13 2 9" xfId="31319" xr:uid="{00000000-0005-0000-0000-0000577A0000}"/>
    <cellStyle name="Normal 5 10 13 3" xfId="31320" xr:uid="{00000000-0005-0000-0000-0000587A0000}"/>
    <cellStyle name="Normal 5 10 13 3 10" xfId="31321" xr:uid="{00000000-0005-0000-0000-0000597A0000}"/>
    <cellStyle name="Normal 5 10 13 3 2" xfId="31322" xr:uid="{00000000-0005-0000-0000-00005A7A0000}"/>
    <cellStyle name="Normal 5 10 13 3 3" xfId="31323" xr:uid="{00000000-0005-0000-0000-00005B7A0000}"/>
    <cellStyle name="Normal 5 10 13 3 4" xfId="31324" xr:uid="{00000000-0005-0000-0000-00005C7A0000}"/>
    <cellStyle name="Normal 5 10 13 3 5" xfId="31325" xr:uid="{00000000-0005-0000-0000-00005D7A0000}"/>
    <cellStyle name="Normal 5 10 13 3 6" xfId="31326" xr:uid="{00000000-0005-0000-0000-00005E7A0000}"/>
    <cellStyle name="Normal 5 10 13 3 7" xfId="31327" xr:uid="{00000000-0005-0000-0000-00005F7A0000}"/>
    <cellStyle name="Normal 5 10 13 3 8" xfId="31328" xr:uid="{00000000-0005-0000-0000-0000607A0000}"/>
    <cellStyle name="Normal 5 10 13 3 9" xfId="31329" xr:uid="{00000000-0005-0000-0000-0000617A0000}"/>
    <cellStyle name="Normal 5 10 13 4" xfId="31330" xr:uid="{00000000-0005-0000-0000-0000627A0000}"/>
    <cellStyle name="Normal 5 10 13 4 10" xfId="31331" xr:uid="{00000000-0005-0000-0000-0000637A0000}"/>
    <cellStyle name="Normal 5 10 13 4 2" xfId="31332" xr:uid="{00000000-0005-0000-0000-0000647A0000}"/>
    <cellStyle name="Normal 5 10 13 4 3" xfId="31333" xr:uid="{00000000-0005-0000-0000-0000657A0000}"/>
    <cellStyle name="Normal 5 10 13 4 4" xfId="31334" xr:uid="{00000000-0005-0000-0000-0000667A0000}"/>
    <cellStyle name="Normal 5 10 13 4 5" xfId="31335" xr:uid="{00000000-0005-0000-0000-0000677A0000}"/>
    <cellStyle name="Normal 5 10 13 4 6" xfId="31336" xr:uid="{00000000-0005-0000-0000-0000687A0000}"/>
    <cellStyle name="Normal 5 10 13 4 7" xfId="31337" xr:uid="{00000000-0005-0000-0000-0000697A0000}"/>
    <cellStyle name="Normal 5 10 13 4 8" xfId="31338" xr:uid="{00000000-0005-0000-0000-00006A7A0000}"/>
    <cellStyle name="Normal 5 10 13 4 9" xfId="31339" xr:uid="{00000000-0005-0000-0000-00006B7A0000}"/>
    <cellStyle name="Normal 5 10 13 5" xfId="31340" xr:uid="{00000000-0005-0000-0000-00006C7A0000}"/>
    <cellStyle name="Normal 5 10 13 5 10" xfId="31341" xr:uid="{00000000-0005-0000-0000-00006D7A0000}"/>
    <cellStyle name="Normal 5 10 13 5 2" xfId="31342" xr:uid="{00000000-0005-0000-0000-00006E7A0000}"/>
    <cellStyle name="Normal 5 10 13 5 3" xfId="31343" xr:uid="{00000000-0005-0000-0000-00006F7A0000}"/>
    <cellStyle name="Normal 5 10 13 5 4" xfId="31344" xr:uid="{00000000-0005-0000-0000-0000707A0000}"/>
    <cellStyle name="Normal 5 10 13 5 5" xfId="31345" xr:uid="{00000000-0005-0000-0000-0000717A0000}"/>
    <cellStyle name="Normal 5 10 13 5 6" xfId="31346" xr:uid="{00000000-0005-0000-0000-0000727A0000}"/>
    <cellStyle name="Normal 5 10 13 5 7" xfId="31347" xr:uid="{00000000-0005-0000-0000-0000737A0000}"/>
    <cellStyle name="Normal 5 10 13 5 8" xfId="31348" xr:uid="{00000000-0005-0000-0000-0000747A0000}"/>
    <cellStyle name="Normal 5 10 13 5 9" xfId="31349" xr:uid="{00000000-0005-0000-0000-0000757A0000}"/>
    <cellStyle name="Normal 5 10 13 6" xfId="31350" xr:uid="{00000000-0005-0000-0000-0000767A0000}"/>
    <cellStyle name="Normal 5 10 13 7" xfId="31351" xr:uid="{00000000-0005-0000-0000-0000777A0000}"/>
    <cellStyle name="Normal 5 10 13 8" xfId="31352" xr:uid="{00000000-0005-0000-0000-0000787A0000}"/>
    <cellStyle name="Normal 5 10 13 9" xfId="31353" xr:uid="{00000000-0005-0000-0000-0000797A0000}"/>
    <cellStyle name="Normal 5 10 14" xfId="31354" xr:uid="{00000000-0005-0000-0000-00007A7A0000}"/>
    <cellStyle name="Normal 5 10 14 10" xfId="31355" xr:uid="{00000000-0005-0000-0000-00007B7A0000}"/>
    <cellStyle name="Normal 5 10 14 11" xfId="31356" xr:uid="{00000000-0005-0000-0000-00007C7A0000}"/>
    <cellStyle name="Normal 5 10 14 12" xfId="31357" xr:uid="{00000000-0005-0000-0000-00007D7A0000}"/>
    <cellStyle name="Normal 5 10 14 13" xfId="31358" xr:uid="{00000000-0005-0000-0000-00007E7A0000}"/>
    <cellStyle name="Normal 5 10 14 14" xfId="31359" xr:uid="{00000000-0005-0000-0000-00007F7A0000}"/>
    <cellStyle name="Normal 5 10 14 2" xfId="31360" xr:uid="{00000000-0005-0000-0000-0000807A0000}"/>
    <cellStyle name="Normal 5 10 14 2 10" xfId="31361" xr:uid="{00000000-0005-0000-0000-0000817A0000}"/>
    <cellStyle name="Normal 5 10 14 2 2" xfId="31362" xr:uid="{00000000-0005-0000-0000-0000827A0000}"/>
    <cellStyle name="Normal 5 10 14 2 3" xfId="31363" xr:uid="{00000000-0005-0000-0000-0000837A0000}"/>
    <cellStyle name="Normal 5 10 14 2 4" xfId="31364" xr:uid="{00000000-0005-0000-0000-0000847A0000}"/>
    <cellStyle name="Normal 5 10 14 2 5" xfId="31365" xr:uid="{00000000-0005-0000-0000-0000857A0000}"/>
    <cellStyle name="Normal 5 10 14 2 6" xfId="31366" xr:uid="{00000000-0005-0000-0000-0000867A0000}"/>
    <cellStyle name="Normal 5 10 14 2 7" xfId="31367" xr:uid="{00000000-0005-0000-0000-0000877A0000}"/>
    <cellStyle name="Normal 5 10 14 2 8" xfId="31368" xr:uid="{00000000-0005-0000-0000-0000887A0000}"/>
    <cellStyle name="Normal 5 10 14 2 9" xfId="31369" xr:uid="{00000000-0005-0000-0000-0000897A0000}"/>
    <cellStyle name="Normal 5 10 14 3" xfId="31370" xr:uid="{00000000-0005-0000-0000-00008A7A0000}"/>
    <cellStyle name="Normal 5 10 14 3 10" xfId="31371" xr:uid="{00000000-0005-0000-0000-00008B7A0000}"/>
    <cellStyle name="Normal 5 10 14 3 2" xfId="31372" xr:uid="{00000000-0005-0000-0000-00008C7A0000}"/>
    <cellStyle name="Normal 5 10 14 3 3" xfId="31373" xr:uid="{00000000-0005-0000-0000-00008D7A0000}"/>
    <cellStyle name="Normal 5 10 14 3 4" xfId="31374" xr:uid="{00000000-0005-0000-0000-00008E7A0000}"/>
    <cellStyle name="Normal 5 10 14 3 5" xfId="31375" xr:uid="{00000000-0005-0000-0000-00008F7A0000}"/>
    <cellStyle name="Normal 5 10 14 3 6" xfId="31376" xr:uid="{00000000-0005-0000-0000-0000907A0000}"/>
    <cellStyle name="Normal 5 10 14 3 7" xfId="31377" xr:uid="{00000000-0005-0000-0000-0000917A0000}"/>
    <cellStyle name="Normal 5 10 14 3 8" xfId="31378" xr:uid="{00000000-0005-0000-0000-0000927A0000}"/>
    <cellStyle name="Normal 5 10 14 3 9" xfId="31379" xr:uid="{00000000-0005-0000-0000-0000937A0000}"/>
    <cellStyle name="Normal 5 10 14 4" xfId="31380" xr:uid="{00000000-0005-0000-0000-0000947A0000}"/>
    <cellStyle name="Normal 5 10 14 4 10" xfId="31381" xr:uid="{00000000-0005-0000-0000-0000957A0000}"/>
    <cellStyle name="Normal 5 10 14 4 2" xfId="31382" xr:uid="{00000000-0005-0000-0000-0000967A0000}"/>
    <cellStyle name="Normal 5 10 14 4 3" xfId="31383" xr:uid="{00000000-0005-0000-0000-0000977A0000}"/>
    <cellStyle name="Normal 5 10 14 4 4" xfId="31384" xr:uid="{00000000-0005-0000-0000-0000987A0000}"/>
    <cellStyle name="Normal 5 10 14 4 5" xfId="31385" xr:uid="{00000000-0005-0000-0000-0000997A0000}"/>
    <cellStyle name="Normal 5 10 14 4 6" xfId="31386" xr:uid="{00000000-0005-0000-0000-00009A7A0000}"/>
    <cellStyle name="Normal 5 10 14 4 7" xfId="31387" xr:uid="{00000000-0005-0000-0000-00009B7A0000}"/>
    <cellStyle name="Normal 5 10 14 4 8" xfId="31388" xr:uid="{00000000-0005-0000-0000-00009C7A0000}"/>
    <cellStyle name="Normal 5 10 14 4 9" xfId="31389" xr:uid="{00000000-0005-0000-0000-00009D7A0000}"/>
    <cellStyle name="Normal 5 10 14 5" xfId="31390" xr:uid="{00000000-0005-0000-0000-00009E7A0000}"/>
    <cellStyle name="Normal 5 10 14 5 10" xfId="31391" xr:uid="{00000000-0005-0000-0000-00009F7A0000}"/>
    <cellStyle name="Normal 5 10 14 5 2" xfId="31392" xr:uid="{00000000-0005-0000-0000-0000A07A0000}"/>
    <cellStyle name="Normal 5 10 14 5 3" xfId="31393" xr:uid="{00000000-0005-0000-0000-0000A17A0000}"/>
    <cellStyle name="Normal 5 10 14 5 4" xfId="31394" xr:uid="{00000000-0005-0000-0000-0000A27A0000}"/>
    <cellStyle name="Normal 5 10 14 5 5" xfId="31395" xr:uid="{00000000-0005-0000-0000-0000A37A0000}"/>
    <cellStyle name="Normal 5 10 14 5 6" xfId="31396" xr:uid="{00000000-0005-0000-0000-0000A47A0000}"/>
    <cellStyle name="Normal 5 10 14 5 7" xfId="31397" xr:uid="{00000000-0005-0000-0000-0000A57A0000}"/>
    <cellStyle name="Normal 5 10 14 5 8" xfId="31398" xr:uid="{00000000-0005-0000-0000-0000A67A0000}"/>
    <cellStyle name="Normal 5 10 14 5 9" xfId="31399" xr:uid="{00000000-0005-0000-0000-0000A77A0000}"/>
    <cellStyle name="Normal 5 10 14 6" xfId="31400" xr:uid="{00000000-0005-0000-0000-0000A87A0000}"/>
    <cellStyle name="Normal 5 10 14 7" xfId="31401" xr:uid="{00000000-0005-0000-0000-0000A97A0000}"/>
    <cellStyle name="Normal 5 10 14 8" xfId="31402" xr:uid="{00000000-0005-0000-0000-0000AA7A0000}"/>
    <cellStyle name="Normal 5 10 14 9" xfId="31403" xr:uid="{00000000-0005-0000-0000-0000AB7A0000}"/>
    <cellStyle name="Normal 5 10 15" xfId="31404" xr:uid="{00000000-0005-0000-0000-0000AC7A0000}"/>
    <cellStyle name="Normal 5 10 15 10" xfId="31405" xr:uid="{00000000-0005-0000-0000-0000AD7A0000}"/>
    <cellStyle name="Normal 5 10 15 11" xfId="31406" xr:uid="{00000000-0005-0000-0000-0000AE7A0000}"/>
    <cellStyle name="Normal 5 10 15 12" xfId="31407" xr:uid="{00000000-0005-0000-0000-0000AF7A0000}"/>
    <cellStyle name="Normal 5 10 15 13" xfId="31408" xr:uid="{00000000-0005-0000-0000-0000B07A0000}"/>
    <cellStyle name="Normal 5 10 15 14" xfId="31409" xr:uid="{00000000-0005-0000-0000-0000B17A0000}"/>
    <cellStyle name="Normal 5 10 15 2" xfId="31410" xr:uid="{00000000-0005-0000-0000-0000B27A0000}"/>
    <cellStyle name="Normal 5 10 15 2 10" xfId="31411" xr:uid="{00000000-0005-0000-0000-0000B37A0000}"/>
    <cellStyle name="Normal 5 10 15 2 2" xfId="31412" xr:uid="{00000000-0005-0000-0000-0000B47A0000}"/>
    <cellStyle name="Normal 5 10 15 2 3" xfId="31413" xr:uid="{00000000-0005-0000-0000-0000B57A0000}"/>
    <cellStyle name="Normal 5 10 15 2 4" xfId="31414" xr:uid="{00000000-0005-0000-0000-0000B67A0000}"/>
    <cellStyle name="Normal 5 10 15 2 5" xfId="31415" xr:uid="{00000000-0005-0000-0000-0000B77A0000}"/>
    <cellStyle name="Normal 5 10 15 2 6" xfId="31416" xr:uid="{00000000-0005-0000-0000-0000B87A0000}"/>
    <cellStyle name="Normal 5 10 15 2 7" xfId="31417" xr:uid="{00000000-0005-0000-0000-0000B97A0000}"/>
    <cellStyle name="Normal 5 10 15 2 8" xfId="31418" xr:uid="{00000000-0005-0000-0000-0000BA7A0000}"/>
    <cellStyle name="Normal 5 10 15 2 9" xfId="31419" xr:uid="{00000000-0005-0000-0000-0000BB7A0000}"/>
    <cellStyle name="Normal 5 10 15 3" xfId="31420" xr:uid="{00000000-0005-0000-0000-0000BC7A0000}"/>
    <cellStyle name="Normal 5 10 15 3 10" xfId="31421" xr:uid="{00000000-0005-0000-0000-0000BD7A0000}"/>
    <cellStyle name="Normal 5 10 15 3 2" xfId="31422" xr:uid="{00000000-0005-0000-0000-0000BE7A0000}"/>
    <cellStyle name="Normal 5 10 15 3 3" xfId="31423" xr:uid="{00000000-0005-0000-0000-0000BF7A0000}"/>
    <cellStyle name="Normal 5 10 15 3 4" xfId="31424" xr:uid="{00000000-0005-0000-0000-0000C07A0000}"/>
    <cellStyle name="Normal 5 10 15 3 5" xfId="31425" xr:uid="{00000000-0005-0000-0000-0000C17A0000}"/>
    <cellStyle name="Normal 5 10 15 3 6" xfId="31426" xr:uid="{00000000-0005-0000-0000-0000C27A0000}"/>
    <cellStyle name="Normal 5 10 15 3 7" xfId="31427" xr:uid="{00000000-0005-0000-0000-0000C37A0000}"/>
    <cellStyle name="Normal 5 10 15 3 8" xfId="31428" xr:uid="{00000000-0005-0000-0000-0000C47A0000}"/>
    <cellStyle name="Normal 5 10 15 3 9" xfId="31429" xr:uid="{00000000-0005-0000-0000-0000C57A0000}"/>
    <cellStyle name="Normal 5 10 15 4" xfId="31430" xr:uid="{00000000-0005-0000-0000-0000C67A0000}"/>
    <cellStyle name="Normal 5 10 15 4 10" xfId="31431" xr:uid="{00000000-0005-0000-0000-0000C77A0000}"/>
    <cellStyle name="Normal 5 10 15 4 2" xfId="31432" xr:uid="{00000000-0005-0000-0000-0000C87A0000}"/>
    <cellStyle name="Normal 5 10 15 4 3" xfId="31433" xr:uid="{00000000-0005-0000-0000-0000C97A0000}"/>
    <cellStyle name="Normal 5 10 15 4 4" xfId="31434" xr:uid="{00000000-0005-0000-0000-0000CA7A0000}"/>
    <cellStyle name="Normal 5 10 15 4 5" xfId="31435" xr:uid="{00000000-0005-0000-0000-0000CB7A0000}"/>
    <cellStyle name="Normal 5 10 15 4 6" xfId="31436" xr:uid="{00000000-0005-0000-0000-0000CC7A0000}"/>
    <cellStyle name="Normal 5 10 15 4 7" xfId="31437" xr:uid="{00000000-0005-0000-0000-0000CD7A0000}"/>
    <cellStyle name="Normal 5 10 15 4 8" xfId="31438" xr:uid="{00000000-0005-0000-0000-0000CE7A0000}"/>
    <cellStyle name="Normal 5 10 15 4 9" xfId="31439" xr:uid="{00000000-0005-0000-0000-0000CF7A0000}"/>
    <cellStyle name="Normal 5 10 15 5" xfId="31440" xr:uid="{00000000-0005-0000-0000-0000D07A0000}"/>
    <cellStyle name="Normal 5 10 15 5 10" xfId="31441" xr:uid="{00000000-0005-0000-0000-0000D17A0000}"/>
    <cellStyle name="Normal 5 10 15 5 2" xfId="31442" xr:uid="{00000000-0005-0000-0000-0000D27A0000}"/>
    <cellStyle name="Normal 5 10 15 5 3" xfId="31443" xr:uid="{00000000-0005-0000-0000-0000D37A0000}"/>
    <cellStyle name="Normal 5 10 15 5 4" xfId="31444" xr:uid="{00000000-0005-0000-0000-0000D47A0000}"/>
    <cellStyle name="Normal 5 10 15 5 5" xfId="31445" xr:uid="{00000000-0005-0000-0000-0000D57A0000}"/>
    <cellStyle name="Normal 5 10 15 5 6" xfId="31446" xr:uid="{00000000-0005-0000-0000-0000D67A0000}"/>
    <cellStyle name="Normal 5 10 15 5 7" xfId="31447" xr:uid="{00000000-0005-0000-0000-0000D77A0000}"/>
    <cellStyle name="Normal 5 10 15 5 8" xfId="31448" xr:uid="{00000000-0005-0000-0000-0000D87A0000}"/>
    <cellStyle name="Normal 5 10 15 5 9" xfId="31449" xr:uid="{00000000-0005-0000-0000-0000D97A0000}"/>
    <cellStyle name="Normal 5 10 15 6" xfId="31450" xr:uid="{00000000-0005-0000-0000-0000DA7A0000}"/>
    <cellStyle name="Normal 5 10 15 7" xfId="31451" xr:uid="{00000000-0005-0000-0000-0000DB7A0000}"/>
    <cellStyle name="Normal 5 10 15 8" xfId="31452" xr:uid="{00000000-0005-0000-0000-0000DC7A0000}"/>
    <cellStyle name="Normal 5 10 15 9" xfId="31453" xr:uid="{00000000-0005-0000-0000-0000DD7A0000}"/>
    <cellStyle name="Normal 5 10 16" xfId="31454" xr:uid="{00000000-0005-0000-0000-0000DE7A0000}"/>
    <cellStyle name="Normal 5 10 16 10" xfId="31455" xr:uid="{00000000-0005-0000-0000-0000DF7A0000}"/>
    <cellStyle name="Normal 5 10 16 11" xfId="31456" xr:uid="{00000000-0005-0000-0000-0000E07A0000}"/>
    <cellStyle name="Normal 5 10 16 12" xfId="31457" xr:uid="{00000000-0005-0000-0000-0000E17A0000}"/>
    <cellStyle name="Normal 5 10 16 13" xfId="31458" xr:uid="{00000000-0005-0000-0000-0000E27A0000}"/>
    <cellStyle name="Normal 5 10 16 14" xfId="31459" xr:uid="{00000000-0005-0000-0000-0000E37A0000}"/>
    <cellStyle name="Normal 5 10 16 2" xfId="31460" xr:uid="{00000000-0005-0000-0000-0000E47A0000}"/>
    <cellStyle name="Normal 5 10 16 2 10" xfId="31461" xr:uid="{00000000-0005-0000-0000-0000E57A0000}"/>
    <cellStyle name="Normal 5 10 16 2 2" xfId="31462" xr:uid="{00000000-0005-0000-0000-0000E67A0000}"/>
    <cellStyle name="Normal 5 10 16 2 3" xfId="31463" xr:uid="{00000000-0005-0000-0000-0000E77A0000}"/>
    <cellStyle name="Normal 5 10 16 2 4" xfId="31464" xr:uid="{00000000-0005-0000-0000-0000E87A0000}"/>
    <cellStyle name="Normal 5 10 16 2 5" xfId="31465" xr:uid="{00000000-0005-0000-0000-0000E97A0000}"/>
    <cellStyle name="Normal 5 10 16 2 6" xfId="31466" xr:uid="{00000000-0005-0000-0000-0000EA7A0000}"/>
    <cellStyle name="Normal 5 10 16 2 7" xfId="31467" xr:uid="{00000000-0005-0000-0000-0000EB7A0000}"/>
    <cellStyle name="Normal 5 10 16 2 8" xfId="31468" xr:uid="{00000000-0005-0000-0000-0000EC7A0000}"/>
    <cellStyle name="Normal 5 10 16 2 9" xfId="31469" xr:uid="{00000000-0005-0000-0000-0000ED7A0000}"/>
    <cellStyle name="Normal 5 10 16 3" xfId="31470" xr:uid="{00000000-0005-0000-0000-0000EE7A0000}"/>
    <cellStyle name="Normal 5 10 16 3 10" xfId="31471" xr:uid="{00000000-0005-0000-0000-0000EF7A0000}"/>
    <cellStyle name="Normal 5 10 16 3 2" xfId="31472" xr:uid="{00000000-0005-0000-0000-0000F07A0000}"/>
    <cellStyle name="Normal 5 10 16 3 3" xfId="31473" xr:uid="{00000000-0005-0000-0000-0000F17A0000}"/>
    <cellStyle name="Normal 5 10 16 3 4" xfId="31474" xr:uid="{00000000-0005-0000-0000-0000F27A0000}"/>
    <cellStyle name="Normal 5 10 16 3 5" xfId="31475" xr:uid="{00000000-0005-0000-0000-0000F37A0000}"/>
    <cellStyle name="Normal 5 10 16 3 6" xfId="31476" xr:uid="{00000000-0005-0000-0000-0000F47A0000}"/>
    <cellStyle name="Normal 5 10 16 3 7" xfId="31477" xr:uid="{00000000-0005-0000-0000-0000F57A0000}"/>
    <cellStyle name="Normal 5 10 16 3 8" xfId="31478" xr:uid="{00000000-0005-0000-0000-0000F67A0000}"/>
    <cellStyle name="Normal 5 10 16 3 9" xfId="31479" xr:uid="{00000000-0005-0000-0000-0000F77A0000}"/>
    <cellStyle name="Normal 5 10 16 4" xfId="31480" xr:uid="{00000000-0005-0000-0000-0000F87A0000}"/>
    <cellStyle name="Normal 5 10 16 4 10" xfId="31481" xr:uid="{00000000-0005-0000-0000-0000F97A0000}"/>
    <cellStyle name="Normal 5 10 16 4 2" xfId="31482" xr:uid="{00000000-0005-0000-0000-0000FA7A0000}"/>
    <cellStyle name="Normal 5 10 16 4 3" xfId="31483" xr:uid="{00000000-0005-0000-0000-0000FB7A0000}"/>
    <cellStyle name="Normal 5 10 16 4 4" xfId="31484" xr:uid="{00000000-0005-0000-0000-0000FC7A0000}"/>
    <cellStyle name="Normal 5 10 16 4 5" xfId="31485" xr:uid="{00000000-0005-0000-0000-0000FD7A0000}"/>
    <cellStyle name="Normal 5 10 16 4 6" xfId="31486" xr:uid="{00000000-0005-0000-0000-0000FE7A0000}"/>
    <cellStyle name="Normal 5 10 16 4 7" xfId="31487" xr:uid="{00000000-0005-0000-0000-0000FF7A0000}"/>
    <cellStyle name="Normal 5 10 16 4 8" xfId="31488" xr:uid="{00000000-0005-0000-0000-0000007B0000}"/>
    <cellStyle name="Normal 5 10 16 4 9" xfId="31489" xr:uid="{00000000-0005-0000-0000-0000017B0000}"/>
    <cellStyle name="Normal 5 10 16 5" xfId="31490" xr:uid="{00000000-0005-0000-0000-0000027B0000}"/>
    <cellStyle name="Normal 5 10 16 5 10" xfId="31491" xr:uid="{00000000-0005-0000-0000-0000037B0000}"/>
    <cellStyle name="Normal 5 10 16 5 2" xfId="31492" xr:uid="{00000000-0005-0000-0000-0000047B0000}"/>
    <cellStyle name="Normal 5 10 16 5 3" xfId="31493" xr:uid="{00000000-0005-0000-0000-0000057B0000}"/>
    <cellStyle name="Normal 5 10 16 5 4" xfId="31494" xr:uid="{00000000-0005-0000-0000-0000067B0000}"/>
    <cellStyle name="Normal 5 10 16 5 5" xfId="31495" xr:uid="{00000000-0005-0000-0000-0000077B0000}"/>
    <cellStyle name="Normal 5 10 16 5 6" xfId="31496" xr:uid="{00000000-0005-0000-0000-0000087B0000}"/>
    <cellStyle name="Normal 5 10 16 5 7" xfId="31497" xr:uid="{00000000-0005-0000-0000-0000097B0000}"/>
    <cellStyle name="Normal 5 10 16 5 8" xfId="31498" xr:uid="{00000000-0005-0000-0000-00000A7B0000}"/>
    <cellStyle name="Normal 5 10 16 5 9" xfId="31499" xr:uid="{00000000-0005-0000-0000-00000B7B0000}"/>
    <cellStyle name="Normal 5 10 16 6" xfId="31500" xr:uid="{00000000-0005-0000-0000-00000C7B0000}"/>
    <cellStyle name="Normal 5 10 16 7" xfId="31501" xr:uid="{00000000-0005-0000-0000-00000D7B0000}"/>
    <cellStyle name="Normal 5 10 16 8" xfId="31502" xr:uid="{00000000-0005-0000-0000-00000E7B0000}"/>
    <cellStyle name="Normal 5 10 16 9" xfId="31503" xr:uid="{00000000-0005-0000-0000-00000F7B0000}"/>
    <cellStyle name="Normal 5 10 17" xfId="31504" xr:uid="{00000000-0005-0000-0000-0000107B0000}"/>
    <cellStyle name="Normal 5 10 17 10" xfId="31505" xr:uid="{00000000-0005-0000-0000-0000117B0000}"/>
    <cellStyle name="Normal 5 10 17 11" xfId="31506" xr:uid="{00000000-0005-0000-0000-0000127B0000}"/>
    <cellStyle name="Normal 5 10 17 12" xfId="31507" xr:uid="{00000000-0005-0000-0000-0000137B0000}"/>
    <cellStyle name="Normal 5 10 17 13" xfId="31508" xr:uid="{00000000-0005-0000-0000-0000147B0000}"/>
    <cellStyle name="Normal 5 10 17 14" xfId="31509" xr:uid="{00000000-0005-0000-0000-0000157B0000}"/>
    <cellStyle name="Normal 5 10 17 2" xfId="31510" xr:uid="{00000000-0005-0000-0000-0000167B0000}"/>
    <cellStyle name="Normal 5 10 17 2 10" xfId="31511" xr:uid="{00000000-0005-0000-0000-0000177B0000}"/>
    <cellStyle name="Normal 5 10 17 2 2" xfId="31512" xr:uid="{00000000-0005-0000-0000-0000187B0000}"/>
    <cellStyle name="Normal 5 10 17 2 3" xfId="31513" xr:uid="{00000000-0005-0000-0000-0000197B0000}"/>
    <cellStyle name="Normal 5 10 17 2 4" xfId="31514" xr:uid="{00000000-0005-0000-0000-00001A7B0000}"/>
    <cellStyle name="Normal 5 10 17 2 5" xfId="31515" xr:uid="{00000000-0005-0000-0000-00001B7B0000}"/>
    <cellStyle name="Normal 5 10 17 2 6" xfId="31516" xr:uid="{00000000-0005-0000-0000-00001C7B0000}"/>
    <cellStyle name="Normal 5 10 17 2 7" xfId="31517" xr:uid="{00000000-0005-0000-0000-00001D7B0000}"/>
    <cellStyle name="Normal 5 10 17 2 8" xfId="31518" xr:uid="{00000000-0005-0000-0000-00001E7B0000}"/>
    <cellStyle name="Normal 5 10 17 2 9" xfId="31519" xr:uid="{00000000-0005-0000-0000-00001F7B0000}"/>
    <cellStyle name="Normal 5 10 17 3" xfId="31520" xr:uid="{00000000-0005-0000-0000-0000207B0000}"/>
    <cellStyle name="Normal 5 10 17 3 10" xfId="31521" xr:uid="{00000000-0005-0000-0000-0000217B0000}"/>
    <cellStyle name="Normal 5 10 17 3 2" xfId="31522" xr:uid="{00000000-0005-0000-0000-0000227B0000}"/>
    <cellStyle name="Normal 5 10 17 3 3" xfId="31523" xr:uid="{00000000-0005-0000-0000-0000237B0000}"/>
    <cellStyle name="Normal 5 10 17 3 4" xfId="31524" xr:uid="{00000000-0005-0000-0000-0000247B0000}"/>
    <cellStyle name="Normal 5 10 17 3 5" xfId="31525" xr:uid="{00000000-0005-0000-0000-0000257B0000}"/>
    <cellStyle name="Normal 5 10 17 3 6" xfId="31526" xr:uid="{00000000-0005-0000-0000-0000267B0000}"/>
    <cellStyle name="Normal 5 10 17 3 7" xfId="31527" xr:uid="{00000000-0005-0000-0000-0000277B0000}"/>
    <cellStyle name="Normal 5 10 17 3 8" xfId="31528" xr:uid="{00000000-0005-0000-0000-0000287B0000}"/>
    <cellStyle name="Normal 5 10 17 3 9" xfId="31529" xr:uid="{00000000-0005-0000-0000-0000297B0000}"/>
    <cellStyle name="Normal 5 10 17 4" xfId="31530" xr:uid="{00000000-0005-0000-0000-00002A7B0000}"/>
    <cellStyle name="Normal 5 10 17 4 10" xfId="31531" xr:uid="{00000000-0005-0000-0000-00002B7B0000}"/>
    <cellStyle name="Normal 5 10 17 4 2" xfId="31532" xr:uid="{00000000-0005-0000-0000-00002C7B0000}"/>
    <cellStyle name="Normal 5 10 17 4 3" xfId="31533" xr:uid="{00000000-0005-0000-0000-00002D7B0000}"/>
    <cellStyle name="Normal 5 10 17 4 4" xfId="31534" xr:uid="{00000000-0005-0000-0000-00002E7B0000}"/>
    <cellStyle name="Normal 5 10 17 4 5" xfId="31535" xr:uid="{00000000-0005-0000-0000-00002F7B0000}"/>
    <cellStyle name="Normal 5 10 17 4 6" xfId="31536" xr:uid="{00000000-0005-0000-0000-0000307B0000}"/>
    <cellStyle name="Normal 5 10 17 4 7" xfId="31537" xr:uid="{00000000-0005-0000-0000-0000317B0000}"/>
    <cellStyle name="Normal 5 10 17 4 8" xfId="31538" xr:uid="{00000000-0005-0000-0000-0000327B0000}"/>
    <cellStyle name="Normal 5 10 17 4 9" xfId="31539" xr:uid="{00000000-0005-0000-0000-0000337B0000}"/>
    <cellStyle name="Normal 5 10 17 5" xfId="31540" xr:uid="{00000000-0005-0000-0000-0000347B0000}"/>
    <cellStyle name="Normal 5 10 17 5 10" xfId="31541" xr:uid="{00000000-0005-0000-0000-0000357B0000}"/>
    <cellStyle name="Normal 5 10 17 5 2" xfId="31542" xr:uid="{00000000-0005-0000-0000-0000367B0000}"/>
    <cellStyle name="Normal 5 10 17 5 3" xfId="31543" xr:uid="{00000000-0005-0000-0000-0000377B0000}"/>
    <cellStyle name="Normal 5 10 17 5 4" xfId="31544" xr:uid="{00000000-0005-0000-0000-0000387B0000}"/>
    <cellStyle name="Normal 5 10 17 5 5" xfId="31545" xr:uid="{00000000-0005-0000-0000-0000397B0000}"/>
    <cellStyle name="Normal 5 10 17 5 6" xfId="31546" xr:uid="{00000000-0005-0000-0000-00003A7B0000}"/>
    <cellStyle name="Normal 5 10 17 5 7" xfId="31547" xr:uid="{00000000-0005-0000-0000-00003B7B0000}"/>
    <cellStyle name="Normal 5 10 17 5 8" xfId="31548" xr:uid="{00000000-0005-0000-0000-00003C7B0000}"/>
    <cellStyle name="Normal 5 10 17 5 9" xfId="31549" xr:uid="{00000000-0005-0000-0000-00003D7B0000}"/>
    <cellStyle name="Normal 5 10 17 6" xfId="31550" xr:uid="{00000000-0005-0000-0000-00003E7B0000}"/>
    <cellStyle name="Normal 5 10 17 7" xfId="31551" xr:uid="{00000000-0005-0000-0000-00003F7B0000}"/>
    <cellStyle name="Normal 5 10 17 8" xfId="31552" xr:uid="{00000000-0005-0000-0000-0000407B0000}"/>
    <cellStyle name="Normal 5 10 17 9" xfId="31553" xr:uid="{00000000-0005-0000-0000-0000417B0000}"/>
    <cellStyle name="Normal 5 10 18" xfId="31554" xr:uid="{00000000-0005-0000-0000-0000427B0000}"/>
    <cellStyle name="Normal 5 10 18 10" xfId="31555" xr:uid="{00000000-0005-0000-0000-0000437B0000}"/>
    <cellStyle name="Normal 5 10 18 11" xfId="31556" xr:uid="{00000000-0005-0000-0000-0000447B0000}"/>
    <cellStyle name="Normal 5 10 18 12" xfId="31557" xr:uid="{00000000-0005-0000-0000-0000457B0000}"/>
    <cellStyle name="Normal 5 10 18 13" xfId="31558" xr:uid="{00000000-0005-0000-0000-0000467B0000}"/>
    <cellStyle name="Normal 5 10 18 14" xfId="31559" xr:uid="{00000000-0005-0000-0000-0000477B0000}"/>
    <cellStyle name="Normal 5 10 18 2" xfId="31560" xr:uid="{00000000-0005-0000-0000-0000487B0000}"/>
    <cellStyle name="Normal 5 10 18 2 10" xfId="31561" xr:uid="{00000000-0005-0000-0000-0000497B0000}"/>
    <cellStyle name="Normal 5 10 18 2 2" xfId="31562" xr:uid="{00000000-0005-0000-0000-00004A7B0000}"/>
    <cellStyle name="Normal 5 10 18 2 3" xfId="31563" xr:uid="{00000000-0005-0000-0000-00004B7B0000}"/>
    <cellStyle name="Normal 5 10 18 2 4" xfId="31564" xr:uid="{00000000-0005-0000-0000-00004C7B0000}"/>
    <cellStyle name="Normal 5 10 18 2 5" xfId="31565" xr:uid="{00000000-0005-0000-0000-00004D7B0000}"/>
    <cellStyle name="Normal 5 10 18 2 6" xfId="31566" xr:uid="{00000000-0005-0000-0000-00004E7B0000}"/>
    <cellStyle name="Normal 5 10 18 2 7" xfId="31567" xr:uid="{00000000-0005-0000-0000-00004F7B0000}"/>
    <cellStyle name="Normal 5 10 18 2 8" xfId="31568" xr:uid="{00000000-0005-0000-0000-0000507B0000}"/>
    <cellStyle name="Normal 5 10 18 2 9" xfId="31569" xr:uid="{00000000-0005-0000-0000-0000517B0000}"/>
    <cellStyle name="Normal 5 10 18 3" xfId="31570" xr:uid="{00000000-0005-0000-0000-0000527B0000}"/>
    <cellStyle name="Normal 5 10 18 3 10" xfId="31571" xr:uid="{00000000-0005-0000-0000-0000537B0000}"/>
    <cellStyle name="Normal 5 10 18 3 2" xfId="31572" xr:uid="{00000000-0005-0000-0000-0000547B0000}"/>
    <cellStyle name="Normal 5 10 18 3 3" xfId="31573" xr:uid="{00000000-0005-0000-0000-0000557B0000}"/>
    <cellStyle name="Normal 5 10 18 3 4" xfId="31574" xr:uid="{00000000-0005-0000-0000-0000567B0000}"/>
    <cellStyle name="Normal 5 10 18 3 5" xfId="31575" xr:uid="{00000000-0005-0000-0000-0000577B0000}"/>
    <cellStyle name="Normal 5 10 18 3 6" xfId="31576" xr:uid="{00000000-0005-0000-0000-0000587B0000}"/>
    <cellStyle name="Normal 5 10 18 3 7" xfId="31577" xr:uid="{00000000-0005-0000-0000-0000597B0000}"/>
    <cellStyle name="Normal 5 10 18 3 8" xfId="31578" xr:uid="{00000000-0005-0000-0000-00005A7B0000}"/>
    <cellStyle name="Normal 5 10 18 3 9" xfId="31579" xr:uid="{00000000-0005-0000-0000-00005B7B0000}"/>
    <cellStyle name="Normal 5 10 18 4" xfId="31580" xr:uid="{00000000-0005-0000-0000-00005C7B0000}"/>
    <cellStyle name="Normal 5 10 18 4 10" xfId="31581" xr:uid="{00000000-0005-0000-0000-00005D7B0000}"/>
    <cellStyle name="Normal 5 10 18 4 2" xfId="31582" xr:uid="{00000000-0005-0000-0000-00005E7B0000}"/>
    <cellStyle name="Normal 5 10 18 4 3" xfId="31583" xr:uid="{00000000-0005-0000-0000-00005F7B0000}"/>
    <cellStyle name="Normal 5 10 18 4 4" xfId="31584" xr:uid="{00000000-0005-0000-0000-0000607B0000}"/>
    <cellStyle name="Normal 5 10 18 4 5" xfId="31585" xr:uid="{00000000-0005-0000-0000-0000617B0000}"/>
    <cellStyle name="Normal 5 10 18 4 6" xfId="31586" xr:uid="{00000000-0005-0000-0000-0000627B0000}"/>
    <cellStyle name="Normal 5 10 18 4 7" xfId="31587" xr:uid="{00000000-0005-0000-0000-0000637B0000}"/>
    <cellStyle name="Normal 5 10 18 4 8" xfId="31588" xr:uid="{00000000-0005-0000-0000-0000647B0000}"/>
    <cellStyle name="Normal 5 10 18 4 9" xfId="31589" xr:uid="{00000000-0005-0000-0000-0000657B0000}"/>
    <cellStyle name="Normal 5 10 18 5" xfId="31590" xr:uid="{00000000-0005-0000-0000-0000667B0000}"/>
    <cellStyle name="Normal 5 10 18 5 10" xfId="31591" xr:uid="{00000000-0005-0000-0000-0000677B0000}"/>
    <cellStyle name="Normal 5 10 18 5 2" xfId="31592" xr:uid="{00000000-0005-0000-0000-0000687B0000}"/>
    <cellStyle name="Normal 5 10 18 5 3" xfId="31593" xr:uid="{00000000-0005-0000-0000-0000697B0000}"/>
    <cellStyle name="Normal 5 10 18 5 4" xfId="31594" xr:uid="{00000000-0005-0000-0000-00006A7B0000}"/>
    <cellStyle name="Normal 5 10 18 5 5" xfId="31595" xr:uid="{00000000-0005-0000-0000-00006B7B0000}"/>
    <cellStyle name="Normal 5 10 18 5 6" xfId="31596" xr:uid="{00000000-0005-0000-0000-00006C7B0000}"/>
    <cellStyle name="Normal 5 10 18 5 7" xfId="31597" xr:uid="{00000000-0005-0000-0000-00006D7B0000}"/>
    <cellStyle name="Normal 5 10 18 5 8" xfId="31598" xr:uid="{00000000-0005-0000-0000-00006E7B0000}"/>
    <cellStyle name="Normal 5 10 18 5 9" xfId="31599" xr:uid="{00000000-0005-0000-0000-00006F7B0000}"/>
    <cellStyle name="Normal 5 10 18 6" xfId="31600" xr:uid="{00000000-0005-0000-0000-0000707B0000}"/>
    <cellStyle name="Normal 5 10 18 7" xfId="31601" xr:uid="{00000000-0005-0000-0000-0000717B0000}"/>
    <cellStyle name="Normal 5 10 18 8" xfId="31602" xr:uid="{00000000-0005-0000-0000-0000727B0000}"/>
    <cellStyle name="Normal 5 10 18 9" xfId="31603" xr:uid="{00000000-0005-0000-0000-0000737B0000}"/>
    <cellStyle name="Normal 5 10 19" xfId="31604" xr:uid="{00000000-0005-0000-0000-0000747B0000}"/>
    <cellStyle name="Normal 5 10 19 10" xfId="31605" xr:uid="{00000000-0005-0000-0000-0000757B0000}"/>
    <cellStyle name="Normal 5 10 19 11" xfId="31606" xr:uid="{00000000-0005-0000-0000-0000767B0000}"/>
    <cellStyle name="Normal 5 10 19 12" xfId="31607" xr:uid="{00000000-0005-0000-0000-0000777B0000}"/>
    <cellStyle name="Normal 5 10 19 13" xfId="31608" xr:uid="{00000000-0005-0000-0000-0000787B0000}"/>
    <cellStyle name="Normal 5 10 19 14" xfId="31609" xr:uid="{00000000-0005-0000-0000-0000797B0000}"/>
    <cellStyle name="Normal 5 10 19 2" xfId="31610" xr:uid="{00000000-0005-0000-0000-00007A7B0000}"/>
    <cellStyle name="Normal 5 10 19 2 10" xfId="31611" xr:uid="{00000000-0005-0000-0000-00007B7B0000}"/>
    <cellStyle name="Normal 5 10 19 2 2" xfId="31612" xr:uid="{00000000-0005-0000-0000-00007C7B0000}"/>
    <cellStyle name="Normal 5 10 19 2 3" xfId="31613" xr:uid="{00000000-0005-0000-0000-00007D7B0000}"/>
    <cellStyle name="Normal 5 10 19 2 4" xfId="31614" xr:uid="{00000000-0005-0000-0000-00007E7B0000}"/>
    <cellStyle name="Normal 5 10 19 2 5" xfId="31615" xr:uid="{00000000-0005-0000-0000-00007F7B0000}"/>
    <cellStyle name="Normal 5 10 19 2 6" xfId="31616" xr:uid="{00000000-0005-0000-0000-0000807B0000}"/>
    <cellStyle name="Normal 5 10 19 2 7" xfId="31617" xr:uid="{00000000-0005-0000-0000-0000817B0000}"/>
    <cellStyle name="Normal 5 10 19 2 8" xfId="31618" xr:uid="{00000000-0005-0000-0000-0000827B0000}"/>
    <cellStyle name="Normal 5 10 19 2 9" xfId="31619" xr:uid="{00000000-0005-0000-0000-0000837B0000}"/>
    <cellStyle name="Normal 5 10 19 3" xfId="31620" xr:uid="{00000000-0005-0000-0000-0000847B0000}"/>
    <cellStyle name="Normal 5 10 19 3 10" xfId="31621" xr:uid="{00000000-0005-0000-0000-0000857B0000}"/>
    <cellStyle name="Normal 5 10 19 3 2" xfId="31622" xr:uid="{00000000-0005-0000-0000-0000867B0000}"/>
    <cellStyle name="Normal 5 10 19 3 3" xfId="31623" xr:uid="{00000000-0005-0000-0000-0000877B0000}"/>
    <cellStyle name="Normal 5 10 19 3 4" xfId="31624" xr:uid="{00000000-0005-0000-0000-0000887B0000}"/>
    <cellStyle name="Normal 5 10 19 3 5" xfId="31625" xr:uid="{00000000-0005-0000-0000-0000897B0000}"/>
    <cellStyle name="Normal 5 10 19 3 6" xfId="31626" xr:uid="{00000000-0005-0000-0000-00008A7B0000}"/>
    <cellStyle name="Normal 5 10 19 3 7" xfId="31627" xr:uid="{00000000-0005-0000-0000-00008B7B0000}"/>
    <cellStyle name="Normal 5 10 19 3 8" xfId="31628" xr:uid="{00000000-0005-0000-0000-00008C7B0000}"/>
    <cellStyle name="Normal 5 10 19 3 9" xfId="31629" xr:uid="{00000000-0005-0000-0000-00008D7B0000}"/>
    <cellStyle name="Normal 5 10 19 4" xfId="31630" xr:uid="{00000000-0005-0000-0000-00008E7B0000}"/>
    <cellStyle name="Normal 5 10 19 4 10" xfId="31631" xr:uid="{00000000-0005-0000-0000-00008F7B0000}"/>
    <cellStyle name="Normal 5 10 19 4 2" xfId="31632" xr:uid="{00000000-0005-0000-0000-0000907B0000}"/>
    <cellStyle name="Normal 5 10 19 4 3" xfId="31633" xr:uid="{00000000-0005-0000-0000-0000917B0000}"/>
    <cellStyle name="Normal 5 10 19 4 4" xfId="31634" xr:uid="{00000000-0005-0000-0000-0000927B0000}"/>
    <cellStyle name="Normal 5 10 19 4 5" xfId="31635" xr:uid="{00000000-0005-0000-0000-0000937B0000}"/>
    <cellStyle name="Normal 5 10 19 4 6" xfId="31636" xr:uid="{00000000-0005-0000-0000-0000947B0000}"/>
    <cellStyle name="Normal 5 10 19 4 7" xfId="31637" xr:uid="{00000000-0005-0000-0000-0000957B0000}"/>
    <cellStyle name="Normal 5 10 19 4 8" xfId="31638" xr:uid="{00000000-0005-0000-0000-0000967B0000}"/>
    <cellStyle name="Normal 5 10 19 4 9" xfId="31639" xr:uid="{00000000-0005-0000-0000-0000977B0000}"/>
    <cellStyle name="Normal 5 10 19 5" xfId="31640" xr:uid="{00000000-0005-0000-0000-0000987B0000}"/>
    <cellStyle name="Normal 5 10 19 5 10" xfId="31641" xr:uid="{00000000-0005-0000-0000-0000997B0000}"/>
    <cellStyle name="Normal 5 10 19 5 2" xfId="31642" xr:uid="{00000000-0005-0000-0000-00009A7B0000}"/>
    <cellStyle name="Normal 5 10 19 5 3" xfId="31643" xr:uid="{00000000-0005-0000-0000-00009B7B0000}"/>
    <cellStyle name="Normal 5 10 19 5 4" xfId="31644" xr:uid="{00000000-0005-0000-0000-00009C7B0000}"/>
    <cellStyle name="Normal 5 10 19 5 5" xfId="31645" xr:uid="{00000000-0005-0000-0000-00009D7B0000}"/>
    <cellStyle name="Normal 5 10 19 5 6" xfId="31646" xr:uid="{00000000-0005-0000-0000-00009E7B0000}"/>
    <cellStyle name="Normal 5 10 19 5 7" xfId="31647" xr:uid="{00000000-0005-0000-0000-00009F7B0000}"/>
    <cellStyle name="Normal 5 10 19 5 8" xfId="31648" xr:uid="{00000000-0005-0000-0000-0000A07B0000}"/>
    <cellStyle name="Normal 5 10 19 5 9" xfId="31649" xr:uid="{00000000-0005-0000-0000-0000A17B0000}"/>
    <cellStyle name="Normal 5 10 19 6" xfId="31650" xr:uid="{00000000-0005-0000-0000-0000A27B0000}"/>
    <cellStyle name="Normal 5 10 19 7" xfId="31651" xr:uid="{00000000-0005-0000-0000-0000A37B0000}"/>
    <cellStyle name="Normal 5 10 19 8" xfId="31652" xr:uid="{00000000-0005-0000-0000-0000A47B0000}"/>
    <cellStyle name="Normal 5 10 19 9" xfId="31653" xr:uid="{00000000-0005-0000-0000-0000A57B0000}"/>
    <cellStyle name="Normal 5 10 2" xfId="31654" xr:uid="{00000000-0005-0000-0000-0000A67B0000}"/>
    <cellStyle name="Normal 5 10 2 10" xfId="31655" xr:uid="{00000000-0005-0000-0000-0000A77B0000}"/>
    <cellStyle name="Normal 5 10 2 10 10" xfId="31656" xr:uid="{00000000-0005-0000-0000-0000A87B0000}"/>
    <cellStyle name="Normal 5 10 2 10 11" xfId="31657" xr:uid="{00000000-0005-0000-0000-0000A97B0000}"/>
    <cellStyle name="Normal 5 10 2 10 12" xfId="31658" xr:uid="{00000000-0005-0000-0000-0000AA7B0000}"/>
    <cellStyle name="Normal 5 10 2 10 13" xfId="31659" xr:uid="{00000000-0005-0000-0000-0000AB7B0000}"/>
    <cellStyle name="Normal 5 10 2 10 14" xfId="31660" xr:uid="{00000000-0005-0000-0000-0000AC7B0000}"/>
    <cellStyle name="Normal 5 10 2 10 2" xfId="31661" xr:uid="{00000000-0005-0000-0000-0000AD7B0000}"/>
    <cellStyle name="Normal 5 10 2 10 2 10" xfId="31662" xr:uid="{00000000-0005-0000-0000-0000AE7B0000}"/>
    <cellStyle name="Normal 5 10 2 10 2 2" xfId="31663" xr:uid="{00000000-0005-0000-0000-0000AF7B0000}"/>
    <cellStyle name="Normal 5 10 2 10 2 3" xfId="31664" xr:uid="{00000000-0005-0000-0000-0000B07B0000}"/>
    <cellStyle name="Normal 5 10 2 10 2 4" xfId="31665" xr:uid="{00000000-0005-0000-0000-0000B17B0000}"/>
    <cellStyle name="Normal 5 10 2 10 2 5" xfId="31666" xr:uid="{00000000-0005-0000-0000-0000B27B0000}"/>
    <cellStyle name="Normal 5 10 2 10 2 6" xfId="31667" xr:uid="{00000000-0005-0000-0000-0000B37B0000}"/>
    <cellStyle name="Normal 5 10 2 10 2 7" xfId="31668" xr:uid="{00000000-0005-0000-0000-0000B47B0000}"/>
    <cellStyle name="Normal 5 10 2 10 2 8" xfId="31669" xr:uid="{00000000-0005-0000-0000-0000B57B0000}"/>
    <cellStyle name="Normal 5 10 2 10 2 9" xfId="31670" xr:uid="{00000000-0005-0000-0000-0000B67B0000}"/>
    <cellStyle name="Normal 5 10 2 10 3" xfId="31671" xr:uid="{00000000-0005-0000-0000-0000B77B0000}"/>
    <cellStyle name="Normal 5 10 2 10 3 10" xfId="31672" xr:uid="{00000000-0005-0000-0000-0000B87B0000}"/>
    <cellStyle name="Normal 5 10 2 10 3 2" xfId="31673" xr:uid="{00000000-0005-0000-0000-0000B97B0000}"/>
    <cellStyle name="Normal 5 10 2 10 3 3" xfId="31674" xr:uid="{00000000-0005-0000-0000-0000BA7B0000}"/>
    <cellStyle name="Normal 5 10 2 10 3 4" xfId="31675" xr:uid="{00000000-0005-0000-0000-0000BB7B0000}"/>
    <cellStyle name="Normal 5 10 2 10 3 5" xfId="31676" xr:uid="{00000000-0005-0000-0000-0000BC7B0000}"/>
    <cellStyle name="Normal 5 10 2 10 3 6" xfId="31677" xr:uid="{00000000-0005-0000-0000-0000BD7B0000}"/>
    <cellStyle name="Normal 5 10 2 10 3 7" xfId="31678" xr:uid="{00000000-0005-0000-0000-0000BE7B0000}"/>
    <cellStyle name="Normal 5 10 2 10 3 8" xfId="31679" xr:uid="{00000000-0005-0000-0000-0000BF7B0000}"/>
    <cellStyle name="Normal 5 10 2 10 3 9" xfId="31680" xr:uid="{00000000-0005-0000-0000-0000C07B0000}"/>
    <cellStyle name="Normal 5 10 2 10 4" xfId="31681" xr:uid="{00000000-0005-0000-0000-0000C17B0000}"/>
    <cellStyle name="Normal 5 10 2 10 4 10" xfId="31682" xr:uid="{00000000-0005-0000-0000-0000C27B0000}"/>
    <cellStyle name="Normal 5 10 2 10 4 2" xfId="31683" xr:uid="{00000000-0005-0000-0000-0000C37B0000}"/>
    <cellStyle name="Normal 5 10 2 10 4 3" xfId="31684" xr:uid="{00000000-0005-0000-0000-0000C47B0000}"/>
    <cellStyle name="Normal 5 10 2 10 4 4" xfId="31685" xr:uid="{00000000-0005-0000-0000-0000C57B0000}"/>
    <cellStyle name="Normal 5 10 2 10 4 5" xfId="31686" xr:uid="{00000000-0005-0000-0000-0000C67B0000}"/>
    <cellStyle name="Normal 5 10 2 10 4 6" xfId="31687" xr:uid="{00000000-0005-0000-0000-0000C77B0000}"/>
    <cellStyle name="Normal 5 10 2 10 4 7" xfId="31688" xr:uid="{00000000-0005-0000-0000-0000C87B0000}"/>
    <cellStyle name="Normal 5 10 2 10 4 8" xfId="31689" xr:uid="{00000000-0005-0000-0000-0000C97B0000}"/>
    <cellStyle name="Normal 5 10 2 10 4 9" xfId="31690" xr:uid="{00000000-0005-0000-0000-0000CA7B0000}"/>
    <cellStyle name="Normal 5 10 2 10 5" xfId="31691" xr:uid="{00000000-0005-0000-0000-0000CB7B0000}"/>
    <cellStyle name="Normal 5 10 2 10 5 10" xfId="31692" xr:uid="{00000000-0005-0000-0000-0000CC7B0000}"/>
    <cellStyle name="Normal 5 10 2 10 5 2" xfId="31693" xr:uid="{00000000-0005-0000-0000-0000CD7B0000}"/>
    <cellStyle name="Normal 5 10 2 10 5 3" xfId="31694" xr:uid="{00000000-0005-0000-0000-0000CE7B0000}"/>
    <cellStyle name="Normal 5 10 2 10 5 4" xfId="31695" xr:uid="{00000000-0005-0000-0000-0000CF7B0000}"/>
    <cellStyle name="Normal 5 10 2 10 5 5" xfId="31696" xr:uid="{00000000-0005-0000-0000-0000D07B0000}"/>
    <cellStyle name="Normal 5 10 2 10 5 6" xfId="31697" xr:uid="{00000000-0005-0000-0000-0000D17B0000}"/>
    <cellStyle name="Normal 5 10 2 10 5 7" xfId="31698" xr:uid="{00000000-0005-0000-0000-0000D27B0000}"/>
    <cellStyle name="Normal 5 10 2 10 5 8" xfId="31699" xr:uid="{00000000-0005-0000-0000-0000D37B0000}"/>
    <cellStyle name="Normal 5 10 2 10 5 9" xfId="31700" xr:uid="{00000000-0005-0000-0000-0000D47B0000}"/>
    <cellStyle name="Normal 5 10 2 10 6" xfId="31701" xr:uid="{00000000-0005-0000-0000-0000D57B0000}"/>
    <cellStyle name="Normal 5 10 2 10 7" xfId="31702" xr:uid="{00000000-0005-0000-0000-0000D67B0000}"/>
    <cellStyle name="Normal 5 10 2 10 8" xfId="31703" xr:uid="{00000000-0005-0000-0000-0000D77B0000}"/>
    <cellStyle name="Normal 5 10 2 10 9" xfId="31704" xr:uid="{00000000-0005-0000-0000-0000D87B0000}"/>
    <cellStyle name="Normal 5 10 2 11" xfId="31705" xr:uid="{00000000-0005-0000-0000-0000D97B0000}"/>
    <cellStyle name="Normal 5 10 2 11 10" xfId="31706" xr:uid="{00000000-0005-0000-0000-0000DA7B0000}"/>
    <cellStyle name="Normal 5 10 2 11 11" xfId="31707" xr:uid="{00000000-0005-0000-0000-0000DB7B0000}"/>
    <cellStyle name="Normal 5 10 2 11 12" xfId="31708" xr:uid="{00000000-0005-0000-0000-0000DC7B0000}"/>
    <cellStyle name="Normal 5 10 2 11 13" xfId="31709" xr:uid="{00000000-0005-0000-0000-0000DD7B0000}"/>
    <cellStyle name="Normal 5 10 2 11 14" xfId="31710" xr:uid="{00000000-0005-0000-0000-0000DE7B0000}"/>
    <cellStyle name="Normal 5 10 2 11 2" xfId="31711" xr:uid="{00000000-0005-0000-0000-0000DF7B0000}"/>
    <cellStyle name="Normal 5 10 2 11 2 10" xfId="31712" xr:uid="{00000000-0005-0000-0000-0000E07B0000}"/>
    <cellStyle name="Normal 5 10 2 11 2 2" xfId="31713" xr:uid="{00000000-0005-0000-0000-0000E17B0000}"/>
    <cellStyle name="Normal 5 10 2 11 2 3" xfId="31714" xr:uid="{00000000-0005-0000-0000-0000E27B0000}"/>
    <cellStyle name="Normal 5 10 2 11 2 4" xfId="31715" xr:uid="{00000000-0005-0000-0000-0000E37B0000}"/>
    <cellStyle name="Normal 5 10 2 11 2 5" xfId="31716" xr:uid="{00000000-0005-0000-0000-0000E47B0000}"/>
    <cellStyle name="Normal 5 10 2 11 2 6" xfId="31717" xr:uid="{00000000-0005-0000-0000-0000E57B0000}"/>
    <cellStyle name="Normal 5 10 2 11 2 7" xfId="31718" xr:uid="{00000000-0005-0000-0000-0000E67B0000}"/>
    <cellStyle name="Normal 5 10 2 11 2 8" xfId="31719" xr:uid="{00000000-0005-0000-0000-0000E77B0000}"/>
    <cellStyle name="Normal 5 10 2 11 2 9" xfId="31720" xr:uid="{00000000-0005-0000-0000-0000E87B0000}"/>
    <cellStyle name="Normal 5 10 2 11 3" xfId="31721" xr:uid="{00000000-0005-0000-0000-0000E97B0000}"/>
    <cellStyle name="Normal 5 10 2 11 3 10" xfId="31722" xr:uid="{00000000-0005-0000-0000-0000EA7B0000}"/>
    <cellStyle name="Normal 5 10 2 11 3 2" xfId="31723" xr:uid="{00000000-0005-0000-0000-0000EB7B0000}"/>
    <cellStyle name="Normal 5 10 2 11 3 3" xfId="31724" xr:uid="{00000000-0005-0000-0000-0000EC7B0000}"/>
    <cellStyle name="Normal 5 10 2 11 3 4" xfId="31725" xr:uid="{00000000-0005-0000-0000-0000ED7B0000}"/>
    <cellStyle name="Normal 5 10 2 11 3 5" xfId="31726" xr:uid="{00000000-0005-0000-0000-0000EE7B0000}"/>
    <cellStyle name="Normal 5 10 2 11 3 6" xfId="31727" xr:uid="{00000000-0005-0000-0000-0000EF7B0000}"/>
    <cellStyle name="Normal 5 10 2 11 3 7" xfId="31728" xr:uid="{00000000-0005-0000-0000-0000F07B0000}"/>
    <cellStyle name="Normal 5 10 2 11 3 8" xfId="31729" xr:uid="{00000000-0005-0000-0000-0000F17B0000}"/>
    <cellStyle name="Normal 5 10 2 11 3 9" xfId="31730" xr:uid="{00000000-0005-0000-0000-0000F27B0000}"/>
    <cellStyle name="Normal 5 10 2 11 4" xfId="31731" xr:uid="{00000000-0005-0000-0000-0000F37B0000}"/>
    <cellStyle name="Normal 5 10 2 11 4 10" xfId="31732" xr:uid="{00000000-0005-0000-0000-0000F47B0000}"/>
    <cellStyle name="Normal 5 10 2 11 4 2" xfId="31733" xr:uid="{00000000-0005-0000-0000-0000F57B0000}"/>
    <cellStyle name="Normal 5 10 2 11 4 3" xfId="31734" xr:uid="{00000000-0005-0000-0000-0000F67B0000}"/>
    <cellStyle name="Normal 5 10 2 11 4 4" xfId="31735" xr:uid="{00000000-0005-0000-0000-0000F77B0000}"/>
    <cellStyle name="Normal 5 10 2 11 4 5" xfId="31736" xr:uid="{00000000-0005-0000-0000-0000F87B0000}"/>
    <cellStyle name="Normal 5 10 2 11 4 6" xfId="31737" xr:uid="{00000000-0005-0000-0000-0000F97B0000}"/>
    <cellStyle name="Normal 5 10 2 11 4 7" xfId="31738" xr:uid="{00000000-0005-0000-0000-0000FA7B0000}"/>
    <cellStyle name="Normal 5 10 2 11 4 8" xfId="31739" xr:uid="{00000000-0005-0000-0000-0000FB7B0000}"/>
    <cellStyle name="Normal 5 10 2 11 4 9" xfId="31740" xr:uid="{00000000-0005-0000-0000-0000FC7B0000}"/>
    <cellStyle name="Normal 5 10 2 11 5" xfId="31741" xr:uid="{00000000-0005-0000-0000-0000FD7B0000}"/>
    <cellStyle name="Normal 5 10 2 11 5 10" xfId="31742" xr:uid="{00000000-0005-0000-0000-0000FE7B0000}"/>
    <cellStyle name="Normal 5 10 2 11 5 2" xfId="31743" xr:uid="{00000000-0005-0000-0000-0000FF7B0000}"/>
    <cellStyle name="Normal 5 10 2 11 5 3" xfId="31744" xr:uid="{00000000-0005-0000-0000-0000007C0000}"/>
    <cellStyle name="Normal 5 10 2 11 5 4" xfId="31745" xr:uid="{00000000-0005-0000-0000-0000017C0000}"/>
    <cellStyle name="Normal 5 10 2 11 5 5" xfId="31746" xr:uid="{00000000-0005-0000-0000-0000027C0000}"/>
    <cellStyle name="Normal 5 10 2 11 5 6" xfId="31747" xr:uid="{00000000-0005-0000-0000-0000037C0000}"/>
    <cellStyle name="Normal 5 10 2 11 5 7" xfId="31748" xr:uid="{00000000-0005-0000-0000-0000047C0000}"/>
    <cellStyle name="Normal 5 10 2 11 5 8" xfId="31749" xr:uid="{00000000-0005-0000-0000-0000057C0000}"/>
    <cellStyle name="Normal 5 10 2 11 5 9" xfId="31750" xr:uid="{00000000-0005-0000-0000-0000067C0000}"/>
    <cellStyle name="Normal 5 10 2 11 6" xfId="31751" xr:uid="{00000000-0005-0000-0000-0000077C0000}"/>
    <cellStyle name="Normal 5 10 2 11 7" xfId="31752" xr:uid="{00000000-0005-0000-0000-0000087C0000}"/>
    <cellStyle name="Normal 5 10 2 11 8" xfId="31753" xr:uid="{00000000-0005-0000-0000-0000097C0000}"/>
    <cellStyle name="Normal 5 10 2 11 9" xfId="31754" xr:uid="{00000000-0005-0000-0000-00000A7C0000}"/>
    <cellStyle name="Normal 5 10 2 12" xfId="31755" xr:uid="{00000000-0005-0000-0000-00000B7C0000}"/>
    <cellStyle name="Normal 5 10 2 12 10" xfId="31756" xr:uid="{00000000-0005-0000-0000-00000C7C0000}"/>
    <cellStyle name="Normal 5 10 2 12 11" xfId="31757" xr:uid="{00000000-0005-0000-0000-00000D7C0000}"/>
    <cellStyle name="Normal 5 10 2 12 12" xfId="31758" xr:uid="{00000000-0005-0000-0000-00000E7C0000}"/>
    <cellStyle name="Normal 5 10 2 12 13" xfId="31759" xr:uid="{00000000-0005-0000-0000-00000F7C0000}"/>
    <cellStyle name="Normal 5 10 2 12 14" xfId="31760" xr:uid="{00000000-0005-0000-0000-0000107C0000}"/>
    <cellStyle name="Normal 5 10 2 12 2" xfId="31761" xr:uid="{00000000-0005-0000-0000-0000117C0000}"/>
    <cellStyle name="Normal 5 10 2 12 2 10" xfId="31762" xr:uid="{00000000-0005-0000-0000-0000127C0000}"/>
    <cellStyle name="Normal 5 10 2 12 2 2" xfId="31763" xr:uid="{00000000-0005-0000-0000-0000137C0000}"/>
    <cellStyle name="Normal 5 10 2 12 2 3" xfId="31764" xr:uid="{00000000-0005-0000-0000-0000147C0000}"/>
    <cellStyle name="Normal 5 10 2 12 2 4" xfId="31765" xr:uid="{00000000-0005-0000-0000-0000157C0000}"/>
    <cellStyle name="Normal 5 10 2 12 2 5" xfId="31766" xr:uid="{00000000-0005-0000-0000-0000167C0000}"/>
    <cellStyle name="Normal 5 10 2 12 2 6" xfId="31767" xr:uid="{00000000-0005-0000-0000-0000177C0000}"/>
    <cellStyle name="Normal 5 10 2 12 2 7" xfId="31768" xr:uid="{00000000-0005-0000-0000-0000187C0000}"/>
    <cellStyle name="Normal 5 10 2 12 2 8" xfId="31769" xr:uid="{00000000-0005-0000-0000-0000197C0000}"/>
    <cellStyle name="Normal 5 10 2 12 2 9" xfId="31770" xr:uid="{00000000-0005-0000-0000-00001A7C0000}"/>
    <cellStyle name="Normal 5 10 2 12 3" xfId="31771" xr:uid="{00000000-0005-0000-0000-00001B7C0000}"/>
    <cellStyle name="Normal 5 10 2 12 3 10" xfId="31772" xr:uid="{00000000-0005-0000-0000-00001C7C0000}"/>
    <cellStyle name="Normal 5 10 2 12 3 2" xfId="31773" xr:uid="{00000000-0005-0000-0000-00001D7C0000}"/>
    <cellStyle name="Normal 5 10 2 12 3 3" xfId="31774" xr:uid="{00000000-0005-0000-0000-00001E7C0000}"/>
    <cellStyle name="Normal 5 10 2 12 3 4" xfId="31775" xr:uid="{00000000-0005-0000-0000-00001F7C0000}"/>
    <cellStyle name="Normal 5 10 2 12 3 5" xfId="31776" xr:uid="{00000000-0005-0000-0000-0000207C0000}"/>
    <cellStyle name="Normal 5 10 2 12 3 6" xfId="31777" xr:uid="{00000000-0005-0000-0000-0000217C0000}"/>
    <cellStyle name="Normal 5 10 2 12 3 7" xfId="31778" xr:uid="{00000000-0005-0000-0000-0000227C0000}"/>
    <cellStyle name="Normal 5 10 2 12 3 8" xfId="31779" xr:uid="{00000000-0005-0000-0000-0000237C0000}"/>
    <cellStyle name="Normal 5 10 2 12 3 9" xfId="31780" xr:uid="{00000000-0005-0000-0000-0000247C0000}"/>
    <cellStyle name="Normal 5 10 2 12 4" xfId="31781" xr:uid="{00000000-0005-0000-0000-0000257C0000}"/>
    <cellStyle name="Normal 5 10 2 12 4 10" xfId="31782" xr:uid="{00000000-0005-0000-0000-0000267C0000}"/>
    <cellStyle name="Normal 5 10 2 12 4 2" xfId="31783" xr:uid="{00000000-0005-0000-0000-0000277C0000}"/>
    <cellStyle name="Normal 5 10 2 12 4 3" xfId="31784" xr:uid="{00000000-0005-0000-0000-0000287C0000}"/>
    <cellStyle name="Normal 5 10 2 12 4 4" xfId="31785" xr:uid="{00000000-0005-0000-0000-0000297C0000}"/>
    <cellStyle name="Normal 5 10 2 12 4 5" xfId="31786" xr:uid="{00000000-0005-0000-0000-00002A7C0000}"/>
    <cellStyle name="Normal 5 10 2 12 4 6" xfId="31787" xr:uid="{00000000-0005-0000-0000-00002B7C0000}"/>
    <cellStyle name="Normal 5 10 2 12 4 7" xfId="31788" xr:uid="{00000000-0005-0000-0000-00002C7C0000}"/>
    <cellStyle name="Normal 5 10 2 12 4 8" xfId="31789" xr:uid="{00000000-0005-0000-0000-00002D7C0000}"/>
    <cellStyle name="Normal 5 10 2 12 4 9" xfId="31790" xr:uid="{00000000-0005-0000-0000-00002E7C0000}"/>
    <cellStyle name="Normal 5 10 2 12 5" xfId="31791" xr:uid="{00000000-0005-0000-0000-00002F7C0000}"/>
    <cellStyle name="Normal 5 10 2 12 5 10" xfId="31792" xr:uid="{00000000-0005-0000-0000-0000307C0000}"/>
    <cellStyle name="Normal 5 10 2 12 5 2" xfId="31793" xr:uid="{00000000-0005-0000-0000-0000317C0000}"/>
    <cellStyle name="Normal 5 10 2 12 5 3" xfId="31794" xr:uid="{00000000-0005-0000-0000-0000327C0000}"/>
    <cellStyle name="Normal 5 10 2 12 5 4" xfId="31795" xr:uid="{00000000-0005-0000-0000-0000337C0000}"/>
    <cellStyle name="Normal 5 10 2 12 5 5" xfId="31796" xr:uid="{00000000-0005-0000-0000-0000347C0000}"/>
    <cellStyle name="Normal 5 10 2 12 5 6" xfId="31797" xr:uid="{00000000-0005-0000-0000-0000357C0000}"/>
    <cellStyle name="Normal 5 10 2 12 5 7" xfId="31798" xr:uid="{00000000-0005-0000-0000-0000367C0000}"/>
    <cellStyle name="Normal 5 10 2 12 5 8" xfId="31799" xr:uid="{00000000-0005-0000-0000-0000377C0000}"/>
    <cellStyle name="Normal 5 10 2 12 5 9" xfId="31800" xr:uid="{00000000-0005-0000-0000-0000387C0000}"/>
    <cellStyle name="Normal 5 10 2 12 6" xfId="31801" xr:uid="{00000000-0005-0000-0000-0000397C0000}"/>
    <cellStyle name="Normal 5 10 2 12 7" xfId="31802" xr:uid="{00000000-0005-0000-0000-00003A7C0000}"/>
    <cellStyle name="Normal 5 10 2 12 8" xfId="31803" xr:uid="{00000000-0005-0000-0000-00003B7C0000}"/>
    <cellStyle name="Normal 5 10 2 12 9" xfId="31804" xr:uid="{00000000-0005-0000-0000-00003C7C0000}"/>
    <cellStyle name="Normal 5 10 2 13" xfId="31805" xr:uid="{00000000-0005-0000-0000-00003D7C0000}"/>
    <cellStyle name="Normal 5 10 2 13 10" xfId="31806" xr:uid="{00000000-0005-0000-0000-00003E7C0000}"/>
    <cellStyle name="Normal 5 10 2 13 11" xfId="31807" xr:uid="{00000000-0005-0000-0000-00003F7C0000}"/>
    <cellStyle name="Normal 5 10 2 13 12" xfId="31808" xr:uid="{00000000-0005-0000-0000-0000407C0000}"/>
    <cellStyle name="Normal 5 10 2 13 13" xfId="31809" xr:uid="{00000000-0005-0000-0000-0000417C0000}"/>
    <cellStyle name="Normal 5 10 2 13 14" xfId="31810" xr:uid="{00000000-0005-0000-0000-0000427C0000}"/>
    <cellStyle name="Normal 5 10 2 13 2" xfId="31811" xr:uid="{00000000-0005-0000-0000-0000437C0000}"/>
    <cellStyle name="Normal 5 10 2 13 2 10" xfId="31812" xr:uid="{00000000-0005-0000-0000-0000447C0000}"/>
    <cellStyle name="Normal 5 10 2 13 2 2" xfId="31813" xr:uid="{00000000-0005-0000-0000-0000457C0000}"/>
    <cellStyle name="Normal 5 10 2 13 2 3" xfId="31814" xr:uid="{00000000-0005-0000-0000-0000467C0000}"/>
    <cellStyle name="Normal 5 10 2 13 2 4" xfId="31815" xr:uid="{00000000-0005-0000-0000-0000477C0000}"/>
    <cellStyle name="Normal 5 10 2 13 2 5" xfId="31816" xr:uid="{00000000-0005-0000-0000-0000487C0000}"/>
    <cellStyle name="Normal 5 10 2 13 2 6" xfId="31817" xr:uid="{00000000-0005-0000-0000-0000497C0000}"/>
    <cellStyle name="Normal 5 10 2 13 2 7" xfId="31818" xr:uid="{00000000-0005-0000-0000-00004A7C0000}"/>
    <cellStyle name="Normal 5 10 2 13 2 8" xfId="31819" xr:uid="{00000000-0005-0000-0000-00004B7C0000}"/>
    <cellStyle name="Normal 5 10 2 13 2 9" xfId="31820" xr:uid="{00000000-0005-0000-0000-00004C7C0000}"/>
    <cellStyle name="Normal 5 10 2 13 3" xfId="31821" xr:uid="{00000000-0005-0000-0000-00004D7C0000}"/>
    <cellStyle name="Normal 5 10 2 13 3 10" xfId="31822" xr:uid="{00000000-0005-0000-0000-00004E7C0000}"/>
    <cellStyle name="Normal 5 10 2 13 3 2" xfId="31823" xr:uid="{00000000-0005-0000-0000-00004F7C0000}"/>
    <cellStyle name="Normal 5 10 2 13 3 3" xfId="31824" xr:uid="{00000000-0005-0000-0000-0000507C0000}"/>
    <cellStyle name="Normal 5 10 2 13 3 4" xfId="31825" xr:uid="{00000000-0005-0000-0000-0000517C0000}"/>
    <cellStyle name="Normal 5 10 2 13 3 5" xfId="31826" xr:uid="{00000000-0005-0000-0000-0000527C0000}"/>
    <cellStyle name="Normal 5 10 2 13 3 6" xfId="31827" xr:uid="{00000000-0005-0000-0000-0000537C0000}"/>
    <cellStyle name="Normal 5 10 2 13 3 7" xfId="31828" xr:uid="{00000000-0005-0000-0000-0000547C0000}"/>
    <cellStyle name="Normal 5 10 2 13 3 8" xfId="31829" xr:uid="{00000000-0005-0000-0000-0000557C0000}"/>
    <cellStyle name="Normal 5 10 2 13 3 9" xfId="31830" xr:uid="{00000000-0005-0000-0000-0000567C0000}"/>
    <cellStyle name="Normal 5 10 2 13 4" xfId="31831" xr:uid="{00000000-0005-0000-0000-0000577C0000}"/>
    <cellStyle name="Normal 5 10 2 13 4 10" xfId="31832" xr:uid="{00000000-0005-0000-0000-0000587C0000}"/>
    <cellStyle name="Normal 5 10 2 13 4 2" xfId="31833" xr:uid="{00000000-0005-0000-0000-0000597C0000}"/>
    <cellStyle name="Normal 5 10 2 13 4 3" xfId="31834" xr:uid="{00000000-0005-0000-0000-00005A7C0000}"/>
    <cellStyle name="Normal 5 10 2 13 4 4" xfId="31835" xr:uid="{00000000-0005-0000-0000-00005B7C0000}"/>
    <cellStyle name="Normal 5 10 2 13 4 5" xfId="31836" xr:uid="{00000000-0005-0000-0000-00005C7C0000}"/>
    <cellStyle name="Normal 5 10 2 13 4 6" xfId="31837" xr:uid="{00000000-0005-0000-0000-00005D7C0000}"/>
    <cellStyle name="Normal 5 10 2 13 4 7" xfId="31838" xr:uid="{00000000-0005-0000-0000-00005E7C0000}"/>
    <cellStyle name="Normal 5 10 2 13 4 8" xfId="31839" xr:uid="{00000000-0005-0000-0000-00005F7C0000}"/>
    <cellStyle name="Normal 5 10 2 13 4 9" xfId="31840" xr:uid="{00000000-0005-0000-0000-0000607C0000}"/>
    <cellStyle name="Normal 5 10 2 13 5" xfId="31841" xr:uid="{00000000-0005-0000-0000-0000617C0000}"/>
    <cellStyle name="Normal 5 10 2 13 5 10" xfId="31842" xr:uid="{00000000-0005-0000-0000-0000627C0000}"/>
    <cellStyle name="Normal 5 10 2 13 5 2" xfId="31843" xr:uid="{00000000-0005-0000-0000-0000637C0000}"/>
    <cellStyle name="Normal 5 10 2 13 5 3" xfId="31844" xr:uid="{00000000-0005-0000-0000-0000647C0000}"/>
    <cellStyle name="Normal 5 10 2 13 5 4" xfId="31845" xr:uid="{00000000-0005-0000-0000-0000657C0000}"/>
    <cellStyle name="Normal 5 10 2 13 5 5" xfId="31846" xr:uid="{00000000-0005-0000-0000-0000667C0000}"/>
    <cellStyle name="Normal 5 10 2 13 5 6" xfId="31847" xr:uid="{00000000-0005-0000-0000-0000677C0000}"/>
    <cellStyle name="Normal 5 10 2 13 5 7" xfId="31848" xr:uid="{00000000-0005-0000-0000-0000687C0000}"/>
    <cellStyle name="Normal 5 10 2 13 5 8" xfId="31849" xr:uid="{00000000-0005-0000-0000-0000697C0000}"/>
    <cellStyle name="Normal 5 10 2 13 5 9" xfId="31850" xr:uid="{00000000-0005-0000-0000-00006A7C0000}"/>
    <cellStyle name="Normal 5 10 2 13 6" xfId="31851" xr:uid="{00000000-0005-0000-0000-00006B7C0000}"/>
    <cellStyle name="Normal 5 10 2 13 7" xfId="31852" xr:uid="{00000000-0005-0000-0000-00006C7C0000}"/>
    <cellStyle name="Normal 5 10 2 13 8" xfId="31853" xr:uid="{00000000-0005-0000-0000-00006D7C0000}"/>
    <cellStyle name="Normal 5 10 2 13 9" xfId="31854" xr:uid="{00000000-0005-0000-0000-00006E7C0000}"/>
    <cellStyle name="Normal 5 10 2 14" xfId="31855" xr:uid="{00000000-0005-0000-0000-00006F7C0000}"/>
    <cellStyle name="Normal 5 10 2 14 10" xfId="31856" xr:uid="{00000000-0005-0000-0000-0000707C0000}"/>
    <cellStyle name="Normal 5 10 2 14 11" xfId="31857" xr:uid="{00000000-0005-0000-0000-0000717C0000}"/>
    <cellStyle name="Normal 5 10 2 14 12" xfId="31858" xr:uid="{00000000-0005-0000-0000-0000727C0000}"/>
    <cellStyle name="Normal 5 10 2 14 13" xfId="31859" xr:uid="{00000000-0005-0000-0000-0000737C0000}"/>
    <cellStyle name="Normal 5 10 2 14 14" xfId="31860" xr:uid="{00000000-0005-0000-0000-0000747C0000}"/>
    <cellStyle name="Normal 5 10 2 14 2" xfId="31861" xr:uid="{00000000-0005-0000-0000-0000757C0000}"/>
    <cellStyle name="Normal 5 10 2 14 2 10" xfId="31862" xr:uid="{00000000-0005-0000-0000-0000767C0000}"/>
    <cellStyle name="Normal 5 10 2 14 2 2" xfId="31863" xr:uid="{00000000-0005-0000-0000-0000777C0000}"/>
    <cellStyle name="Normal 5 10 2 14 2 3" xfId="31864" xr:uid="{00000000-0005-0000-0000-0000787C0000}"/>
    <cellStyle name="Normal 5 10 2 14 2 4" xfId="31865" xr:uid="{00000000-0005-0000-0000-0000797C0000}"/>
    <cellStyle name="Normal 5 10 2 14 2 5" xfId="31866" xr:uid="{00000000-0005-0000-0000-00007A7C0000}"/>
    <cellStyle name="Normal 5 10 2 14 2 6" xfId="31867" xr:uid="{00000000-0005-0000-0000-00007B7C0000}"/>
    <cellStyle name="Normal 5 10 2 14 2 7" xfId="31868" xr:uid="{00000000-0005-0000-0000-00007C7C0000}"/>
    <cellStyle name="Normal 5 10 2 14 2 8" xfId="31869" xr:uid="{00000000-0005-0000-0000-00007D7C0000}"/>
    <cellStyle name="Normal 5 10 2 14 2 9" xfId="31870" xr:uid="{00000000-0005-0000-0000-00007E7C0000}"/>
    <cellStyle name="Normal 5 10 2 14 3" xfId="31871" xr:uid="{00000000-0005-0000-0000-00007F7C0000}"/>
    <cellStyle name="Normal 5 10 2 14 3 10" xfId="31872" xr:uid="{00000000-0005-0000-0000-0000807C0000}"/>
    <cellStyle name="Normal 5 10 2 14 3 2" xfId="31873" xr:uid="{00000000-0005-0000-0000-0000817C0000}"/>
    <cellStyle name="Normal 5 10 2 14 3 3" xfId="31874" xr:uid="{00000000-0005-0000-0000-0000827C0000}"/>
    <cellStyle name="Normal 5 10 2 14 3 4" xfId="31875" xr:uid="{00000000-0005-0000-0000-0000837C0000}"/>
    <cellStyle name="Normal 5 10 2 14 3 5" xfId="31876" xr:uid="{00000000-0005-0000-0000-0000847C0000}"/>
    <cellStyle name="Normal 5 10 2 14 3 6" xfId="31877" xr:uid="{00000000-0005-0000-0000-0000857C0000}"/>
    <cellStyle name="Normal 5 10 2 14 3 7" xfId="31878" xr:uid="{00000000-0005-0000-0000-0000867C0000}"/>
    <cellStyle name="Normal 5 10 2 14 3 8" xfId="31879" xr:uid="{00000000-0005-0000-0000-0000877C0000}"/>
    <cellStyle name="Normal 5 10 2 14 3 9" xfId="31880" xr:uid="{00000000-0005-0000-0000-0000887C0000}"/>
    <cellStyle name="Normal 5 10 2 14 4" xfId="31881" xr:uid="{00000000-0005-0000-0000-0000897C0000}"/>
    <cellStyle name="Normal 5 10 2 14 4 10" xfId="31882" xr:uid="{00000000-0005-0000-0000-00008A7C0000}"/>
    <cellStyle name="Normal 5 10 2 14 4 2" xfId="31883" xr:uid="{00000000-0005-0000-0000-00008B7C0000}"/>
    <cellStyle name="Normal 5 10 2 14 4 3" xfId="31884" xr:uid="{00000000-0005-0000-0000-00008C7C0000}"/>
    <cellStyle name="Normal 5 10 2 14 4 4" xfId="31885" xr:uid="{00000000-0005-0000-0000-00008D7C0000}"/>
    <cellStyle name="Normal 5 10 2 14 4 5" xfId="31886" xr:uid="{00000000-0005-0000-0000-00008E7C0000}"/>
    <cellStyle name="Normal 5 10 2 14 4 6" xfId="31887" xr:uid="{00000000-0005-0000-0000-00008F7C0000}"/>
    <cellStyle name="Normal 5 10 2 14 4 7" xfId="31888" xr:uid="{00000000-0005-0000-0000-0000907C0000}"/>
    <cellStyle name="Normal 5 10 2 14 4 8" xfId="31889" xr:uid="{00000000-0005-0000-0000-0000917C0000}"/>
    <cellStyle name="Normal 5 10 2 14 4 9" xfId="31890" xr:uid="{00000000-0005-0000-0000-0000927C0000}"/>
    <cellStyle name="Normal 5 10 2 14 5" xfId="31891" xr:uid="{00000000-0005-0000-0000-0000937C0000}"/>
    <cellStyle name="Normal 5 10 2 14 5 10" xfId="31892" xr:uid="{00000000-0005-0000-0000-0000947C0000}"/>
    <cellStyle name="Normal 5 10 2 14 5 2" xfId="31893" xr:uid="{00000000-0005-0000-0000-0000957C0000}"/>
    <cellStyle name="Normal 5 10 2 14 5 3" xfId="31894" xr:uid="{00000000-0005-0000-0000-0000967C0000}"/>
    <cellStyle name="Normal 5 10 2 14 5 4" xfId="31895" xr:uid="{00000000-0005-0000-0000-0000977C0000}"/>
    <cellStyle name="Normal 5 10 2 14 5 5" xfId="31896" xr:uid="{00000000-0005-0000-0000-0000987C0000}"/>
    <cellStyle name="Normal 5 10 2 14 5 6" xfId="31897" xr:uid="{00000000-0005-0000-0000-0000997C0000}"/>
    <cellStyle name="Normal 5 10 2 14 5 7" xfId="31898" xr:uid="{00000000-0005-0000-0000-00009A7C0000}"/>
    <cellStyle name="Normal 5 10 2 14 5 8" xfId="31899" xr:uid="{00000000-0005-0000-0000-00009B7C0000}"/>
    <cellStyle name="Normal 5 10 2 14 5 9" xfId="31900" xr:uid="{00000000-0005-0000-0000-00009C7C0000}"/>
    <cellStyle name="Normal 5 10 2 14 6" xfId="31901" xr:uid="{00000000-0005-0000-0000-00009D7C0000}"/>
    <cellStyle name="Normal 5 10 2 14 7" xfId="31902" xr:uid="{00000000-0005-0000-0000-00009E7C0000}"/>
    <cellStyle name="Normal 5 10 2 14 8" xfId="31903" xr:uid="{00000000-0005-0000-0000-00009F7C0000}"/>
    <cellStyle name="Normal 5 10 2 14 9" xfId="31904" xr:uid="{00000000-0005-0000-0000-0000A07C0000}"/>
    <cellStyle name="Normal 5 10 2 15" xfId="31905" xr:uid="{00000000-0005-0000-0000-0000A17C0000}"/>
    <cellStyle name="Normal 5 10 2 15 10" xfId="31906" xr:uid="{00000000-0005-0000-0000-0000A27C0000}"/>
    <cellStyle name="Normal 5 10 2 15 11" xfId="31907" xr:uid="{00000000-0005-0000-0000-0000A37C0000}"/>
    <cellStyle name="Normal 5 10 2 15 12" xfId="31908" xr:uid="{00000000-0005-0000-0000-0000A47C0000}"/>
    <cellStyle name="Normal 5 10 2 15 13" xfId="31909" xr:uid="{00000000-0005-0000-0000-0000A57C0000}"/>
    <cellStyle name="Normal 5 10 2 15 14" xfId="31910" xr:uid="{00000000-0005-0000-0000-0000A67C0000}"/>
    <cellStyle name="Normal 5 10 2 15 2" xfId="31911" xr:uid="{00000000-0005-0000-0000-0000A77C0000}"/>
    <cellStyle name="Normal 5 10 2 15 2 10" xfId="31912" xr:uid="{00000000-0005-0000-0000-0000A87C0000}"/>
    <cellStyle name="Normal 5 10 2 15 2 2" xfId="31913" xr:uid="{00000000-0005-0000-0000-0000A97C0000}"/>
    <cellStyle name="Normal 5 10 2 15 2 3" xfId="31914" xr:uid="{00000000-0005-0000-0000-0000AA7C0000}"/>
    <cellStyle name="Normal 5 10 2 15 2 4" xfId="31915" xr:uid="{00000000-0005-0000-0000-0000AB7C0000}"/>
    <cellStyle name="Normal 5 10 2 15 2 5" xfId="31916" xr:uid="{00000000-0005-0000-0000-0000AC7C0000}"/>
    <cellStyle name="Normal 5 10 2 15 2 6" xfId="31917" xr:uid="{00000000-0005-0000-0000-0000AD7C0000}"/>
    <cellStyle name="Normal 5 10 2 15 2 7" xfId="31918" xr:uid="{00000000-0005-0000-0000-0000AE7C0000}"/>
    <cellStyle name="Normal 5 10 2 15 2 8" xfId="31919" xr:uid="{00000000-0005-0000-0000-0000AF7C0000}"/>
    <cellStyle name="Normal 5 10 2 15 2 9" xfId="31920" xr:uid="{00000000-0005-0000-0000-0000B07C0000}"/>
    <cellStyle name="Normal 5 10 2 15 3" xfId="31921" xr:uid="{00000000-0005-0000-0000-0000B17C0000}"/>
    <cellStyle name="Normal 5 10 2 15 3 10" xfId="31922" xr:uid="{00000000-0005-0000-0000-0000B27C0000}"/>
    <cellStyle name="Normal 5 10 2 15 3 2" xfId="31923" xr:uid="{00000000-0005-0000-0000-0000B37C0000}"/>
    <cellStyle name="Normal 5 10 2 15 3 3" xfId="31924" xr:uid="{00000000-0005-0000-0000-0000B47C0000}"/>
    <cellStyle name="Normal 5 10 2 15 3 4" xfId="31925" xr:uid="{00000000-0005-0000-0000-0000B57C0000}"/>
    <cellStyle name="Normal 5 10 2 15 3 5" xfId="31926" xr:uid="{00000000-0005-0000-0000-0000B67C0000}"/>
    <cellStyle name="Normal 5 10 2 15 3 6" xfId="31927" xr:uid="{00000000-0005-0000-0000-0000B77C0000}"/>
    <cellStyle name="Normal 5 10 2 15 3 7" xfId="31928" xr:uid="{00000000-0005-0000-0000-0000B87C0000}"/>
    <cellStyle name="Normal 5 10 2 15 3 8" xfId="31929" xr:uid="{00000000-0005-0000-0000-0000B97C0000}"/>
    <cellStyle name="Normal 5 10 2 15 3 9" xfId="31930" xr:uid="{00000000-0005-0000-0000-0000BA7C0000}"/>
    <cellStyle name="Normal 5 10 2 15 4" xfId="31931" xr:uid="{00000000-0005-0000-0000-0000BB7C0000}"/>
    <cellStyle name="Normal 5 10 2 15 4 10" xfId="31932" xr:uid="{00000000-0005-0000-0000-0000BC7C0000}"/>
    <cellStyle name="Normal 5 10 2 15 4 2" xfId="31933" xr:uid="{00000000-0005-0000-0000-0000BD7C0000}"/>
    <cellStyle name="Normal 5 10 2 15 4 3" xfId="31934" xr:uid="{00000000-0005-0000-0000-0000BE7C0000}"/>
    <cellStyle name="Normal 5 10 2 15 4 4" xfId="31935" xr:uid="{00000000-0005-0000-0000-0000BF7C0000}"/>
    <cellStyle name="Normal 5 10 2 15 4 5" xfId="31936" xr:uid="{00000000-0005-0000-0000-0000C07C0000}"/>
    <cellStyle name="Normal 5 10 2 15 4 6" xfId="31937" xr:uid="{00000000-0005-0000-0000-0000C17C0000}"/>
    <cellStyle name="Normal 5 10 2 15 4 7" xfId="31938" xr:uid="{00000000-0005-0000-0000-0000C27C0000}"/>
    <cellStyle name="Normal 5 10 2 15 4 8" xfId="31939" xr:uid="{00000000-0005-0000-0000-0000C37C0000}"/>
    <cellStyle name="Normal 5 10 2 15 4 9" xfId="31940" xr:uid="{00000000-0005-0000-0000-0000C47C0000}"/>
    <cellStyle name="Normal 5 10 2 15 5" xfId="31941" xr:uid="{00000000-0005-0000-0000-0000C57C0000}"/>
    <cellStyle name="Normal 5 10 2 15 5 10" xfId="31942" xr:uid="{00000000-0005-0000-0000-0000C67C0000}"/>
    <cellStyle name="Normal 5 10 2 15 5 2" xfId="31943" xr:uid="{00000000-0005-0000-0000-0000C77C0000}"/>
    <cellStyle name="Normal 5 10 2 15 5 3" xfId="31944" xr:uid="{00000000-0005-0000-0000-0000C87C0000}"/>
    <cellStyle name="Normal 5 10 2 15 5 4" xfId="31945" xr:uid="{00000000-0005-0000-0000-0000C97C0000}"/>
    <cellStyle name="Normal 5 10 2 15 5 5" xfId="31946" xr:uid="{00000000-0005-0000-0000-0000CA7C0000}"/>
    <cellStyle name="Normal 5 10 2 15 5 6" xfId="31947" xr:uid="{00000000-0005-0000-0000-0000CB7C0000}"/>
    <cellStyle name="Normal 5 10 2 15 5 7" xfId="31948" xr:uid="{00000000-0005-0000-0000-0000CC7C0000}"/>
    <cellStyle name="Normal 5 10 2 15 5 8" xfId="31949" xr:uid="{00000000-0005-0000-0000-0000CD7C0000}"/>
    <cellStyle name="Normal 5 10 2 15 5 9" xfId="31950" xr:uid="{00000000-0005-0000-0000-0000CE7C0000}"/>
    <cellStyle name="Normal 5 10 2 15 6" xfId="31951" xr:uid="{00000000-0005-0000-0000-0000CF7C0000}"/>
    <cellStyle name="Normal 5 10 2 15 7" xfId="31952" xr:uid="{00000000-0005-0000-0000-0000D07C0000}"/>
    <cellStyle name="Normal 5 10 2 15 8" xfId="31953" xr:uid="{00000000-0005-0000-0000-0000D17C0000}"/>
    <cellStyle name="Normal 5 10 2 15 9" xfId="31954" xr:uid="{00000000-0005-0000-0000-0000D27C0000}"/>
    <cellStyle name="Normal 5 10 2 16" xfId="31955" xr:uid="{00000000-0005-0000-0000-0000D37C0000}"/>
    <cellStyle name="Normal 5 10 2 16 10" xfId="31956" xr:uid="{00000000-0005-0000-0000-0000D47C0000}"/>
    <cellStyle name="Normal 5 10 2 16 11" xfId="31957" xr:uid="{00000000-0005-0000-0000-0000D57C0000}"/>
    <cellStyle name="Normal 5 10 2 16 12" xfId="31958" xr:uid="{00000000-0005-0000-0000-0000D67C0000}"/>
    <cellStyle name="Normal 5 10 2 16 13" xfId="31959" xr:uid="{00000000-0005-0000-0000-0000D77C0000}"/>
    <cellStyle name="Normal 5 10 2 16 14" xfId="31960" xr:uid="{00000000-0005-0000-0000-0000D87C0000}"/>
    <cellStyle name="Normal 5 10 2 16 2" xfId="31961" xr:uid="{00000000-0005-0000-0000-0000D97C0000}"/>
    <cellStyle name="Normal 5 10 2 16 2 10" xfId="31962" xr:uid="{00000000-0005-0000-0000-0000DA7C0000}"/>
    <cellStyle name="Normal 5 10 2 16 2 2" xfId="31963" xr:uid="{00000000-0005-0000-0000-0000DB7C0000}"/>
    <cellStyle name="Normal 5 10 2 16 2 3" xfId="31964" xr:uid="{00000000-0005-0000-0000-0000DC7C0000}"/>
    <cellStyle name="Normal 5 10 2 16 2 4" xfId="31965" xr:uid="{00000000-0005-0000-0000-0000DD7C0000}"/>
    <cellStyle name="Normal 5 10 2 16 2 5" xfId="31966" xr:uid="{00000000-0005-0000-0000-0000DE7C0000}"/>
    <cellStyle name="Normal 5 10 2 16 2 6" xfId="31967" xr:uid="{00000000-0005-0000-0000-0000DF7C0000}"/>
    <cellStyle name="Normal 5 10 2 16 2 7" xfId="31968" xr:uid="{00000000-0005-0000-0000-0000E07C0000}"/>
    <cellStyle name="Normal 5 10 2 16 2 8" xfId="31969" xr:uid="{00000000-0005-0000-0000-0000E17C0000}"/>
    <cellStyle name="Normal 5 10 2 16 2 9" xfId="31970" xr:uid="{00000000-0005-0000-0000-0000E27C0000}"/>
    <cellStyle name="Normal 5 10 2 16 3" xfId="31971" xr:uid="{00000000-0005-0000-0000-0000E37C0000}"/>
    <cellStyle name="Normal 5 10 2 16 3 10" xfId="31972" xr:uid="{00000000-0005-0000-0000-0000E47C0000}"/>
    <cellStyle name="Normal 5 10 2 16 3 2" xfId="31973" xr:uid="{00000000-0005-0000-0000-0000E57C0000}"/>
    <cellStyle name="Normal 5 10 2 16 3 3" xfId="31974" xr:uid="{00000000-0005-0000-0000-0000E67C0000}"/>
    <cellStyle name="Normal 5 10 2 16 3 4" xfId="31975" xr:uid="{00000000-0005-0000-0000-0000E77C0000}"/>
    <cellStyle name="Normal 5 10 2 16 3 5" xfId="31976" xr:uid="{00000000-0005-0000-0000-0000E87C0000}"/>
    <cellStyle name="Normal 5 10 2 16 3 6" xfId="31977" xr:uid="{00000000-0005-0000-0000-0000E97C0000}"/>
    <cellStyle name="Normal 5 10 2 16 3 7" xfId="31978" xr:uid="{00000000-0005-0000-0000-0000EA7C0000}"/>
    <cellStyle name="Normal 5 10 2 16 3 8" xfId="31979" xr:uid="{00000000-0005-0000-0000-0000EB7C0000}"/>
    <cellStyle name="Normal 5 10 2 16 3 9" xfId="31980" xr:uid="{00000000-0005-0000-0000-0000EC7C0000}"/>
    <cellStyle name="Normal 5 10 2 16 4" xfId="31981" xr:uid="{00000000-0005-0000-0000-0000ED7C0000}"/>
    <cellStyle name="Normal 5 10 2 16 4 10" xfId="31982" xr:uid="{00000000-0005-0000-0000-0000EE7C0000}"/>
    <cellStyle name="Normal 5 10 2 16 4 2" xfId="31983" xr:uid="{00000000-0005-0000-0000-0000EF7C0000}"/>
    <cellStyle name="Normal 5 10 2 16 4 3" xfId="31984" xr:uid="{00000000-0005-0000-0000-0000F07C0000}"/>
    <cellStyle name="Normal 5 10 2 16 4 4" xfId="31985" xr:uid="{00000000-0005-0000-0000-0000F17C0000}"/>
    <cellStyle name="Normal 5 10 2 16 4 5" xfId="31986" xr:uid="{00000000-0005-0000-0000-0000F27C0000}"/>
    <cellStyle name="Normal 5 10 2 16 4 6" xfId="31987" xr:uid="{00000000-0005-0000-0000-0000F37C0000}"/>
    <cellStyle name="Normal 5 10 2 16 4 7" xfId="31988" xr:uid="{00000000-0005-0000-0000-0000F47C0000}"/>
    <cellStyle name="Normal 5 10 2 16 4 8" xfId="31989" xr:uid="{00000000-0005-0000-0000-0000F57C0000}"/>
    <cellStyle name="Normal 5 10 2 16 4 9" xfId="31990" xr:uid="{00000000-0005-0000-0000-0000F67C0000}"/>
    <cellStyle name="Normal 5 10 2 16 5" xfId="31991" xr:uid="{00000000-0005-0000-0000-0000F77C0000}"/>
    <cellStyle name="Normal 5 10 2 16 5 10" xfId="31992" xr:uid="{00000000-0005-0000-0000-0000F87C0000}"/>
    <cellStyle name="Normal 5 10 2 16 5 2" xfId="31993" xr:uid="{00000000-0005-0000-0000-0000F97C0000}"/>
    <cellStyle name="Normal 5 10 2 16 5 3" xfId="31994" xr:uid="{00000000-0005-0000-0000-0000FA7C0000}"/>
    <cellStyle name="Normal 5 10 2 16 5 4" xfId="31995" xr:uid="{00000000-0005-0000-0000-0000FB7C0000}"/>
    <cellStyle name="Normal 5 10 2 16 5 5" xfId="31996" xr:uid="{00000000-0005-0000-0000-0000FC7C0000}"/>
    <cellStyle name="Normal 5 10 2 16 5 6" xfId="31997" xr:uid="{00000000-0005-0000-0000-0000FD7C0000}"/>
    <cellStyle name="Normal 5 10 2 16 5 7" xfId="31998" xr:uid="{00000000-0005-0000-0000-0000FE7C0000}"/>
    <cellStyle name="Normal 5 10 2 16 5 8" xfId="31999" xr:uid="{00000000-0005-0000-0000-0000FF7C0000}"/>
    <cellStyle name="Normal 5 10 2 16 5 9" xfId="32000" xr:uid="{00000000-0005-0000-0000-0000007D0000}"/>
    <cellStyle name="Normal 5 10 2 16 6" xfId="32001" xr:uid="{00000000-0005-0000-0000-0000017D0000}"/>
    <cellStyle name="Normal 5 10 2 16 7" xfId="32002" xr:uid="{00000000-0005-0000-0000-0000027D0000}"/>
    <cellStyle name="Normal 5 10 2 16 8" xfId="32003" xr:uid="{00000000-0005-0000-0000-0000037D0000}"/>
    <cellStyle name="Normal 5 10 2 16 9" xfId="32004" xr:uid="{00000000-0005-0000-0000-0000047D0000}"/>
    <cellStyle name="Normal 5 10 2 17" xfId="32005" xr:uid="{00000000-0005-0000-0000-0000057D0000}"/>
    <cellStyle name="Normal 5 10 2 17 10" xfId="32006" xr:uid="{00000000-0005-0000-0000-0000067D0000}"/>
    <cellStyle name="Normal 5 10 2 17 11" xfId="32007" xr:uid="{00000000-0005-0000-0000-0000077D0000}"/>
    <cellStyle name="Normal 5 10 2 17 12" xfId="32008" xr:uid="{00000000-0005-0000-0000-0000087D0000}"/>
    <cellStyle name="Normal 5 10 2 17 13" xfId="32009" xr:uid="{00000000-0005-0000-0000-0000097D0000}"/>
    <cellStyle name="Normal 5 10 2 17 14" xfId="32010" xr:uid="{00000000-0005-0000-0000-00000A7D0000}"/>
    <cellStyle name="Normal 5 10 2 17 2" xfId="32011" xr:uid="{00000000-0005-0000-0000-00000B7D0000}"/>
    <cellStyle name="Normal 5 10 2 17 2 10" xfId="32012" xr:uid="{00000000-0005-0000-0000-00000C7D0000}"/>
    <cellStyle name="Normal 5 10 2 17 2 2" xfId="32013" xr:uid="{00000000-0005-0000-0000-00000D7D0000}"/>
    <cellStyle name="Normal 5 10 2 17 2 3" xfId="32014" xr:uid="{00000000-0005-0000-0000-00000E7D0000}"/>
    <cellStyle name="Normal 5 10 2 17 2 4" xfId="32015" xr:uid="{00000000-0005-0000-0000-00000F7D0000}"/>
    <cellStyle name="Normal 5 10 2 17 2 5" xfId="32016" xr:uid="{00000000-0005-0000-0000-0000107D0000}"/>
    <cellStyle name="Normal 5 10 2 17 2 6" xfId="32017" xr:uid="{00000000-0005-0000-0000-0000117D0000}"/>
    <cellStyle name="Normal 5 10 2 17 2 7" xfId="32018" xr:uid="{00000000-0005-0000-0000-0000127D0000}"/>
    <cellStyle name="Normal 5 10 2 17 2 8" xfId="32019" xr:uid="{00000000-0005-0000-0000-0000137D0000}"/>
    <cellStyle name="Normal 5 10 2 17 2 9" xfId="32020" xr:uid="{00000000-0005-0000-0000-0000147D0000}"/>
    <cellStyle name="Normal 5 10 2 17 3" xfId="32021" xr:uid="{00000000-0005-0000-0000-0000157D0000}"/>
    <cellStyle name="Normal 5 10 2 17 3 10" xfId="32022" xr:uid="{00000000-0005-0000-0000-0000167D0000}"/>
    <cellStyle name="Normal 5 10 2 17 3 2" xfId="32023" xr:uid="{00000000-0005-0000-0000-0000177D0000}"/>
    <cellStyle name="Normal 5 10 2 17 3 3" xfId="32024" xr:uid="{00000000-0005-0000-0000-0000187D0000}"/>
    <cellStyle name="Normal 5 10 2 17 3 4" xfId="32025" xr:uid="{00000000-0005-0000-0000-0000197D0000}"/>
    <cellStyle name="Normal 5 10 2 17 3 5" xfId="32026" xr:uid="{00000000-0005-0000-0000-00001A7D0000}"/>
    <cellStyle name="Normal 5 10 2 17 3 6" xfId="32027" xr:uid="{00000000-0005-0000-0000-00001B7D0000}"/>
    <cellStyle name="Normal 5 10 2 17 3 7" xfId="32028" xr:uid="{00000000-0005-0000-0000-00001C7D0000}"/>
    <cellStyle name="Normal 5 10 2 17 3 8" xfId="32029" xr:uid="{00000000-0005-0000-0000-00001D7D0000}"/>
    <cellStyle name="Normal 5 10 2 17 3 9" xfId="32030" xr:uid="{00000000-0005-0000-0000-00001E7D0000}"/>
    <cellStyle name="Normal 5 10 2 17 4" xfId="32031" xr:uid="{00000000-0005-0000-0000-00001F7D0000}"/>
    <cellStyle name="Normal 5 10 2 17 4 10" xfId="32032" xr:uid="{00000000-0005-0000-0000-0000207D0000}"/>
    <cellStyle name="Normal 5 10 2 17 4 2" xfId="32033" xr:uid="{00000000-0005-0000-0000-0000217D0000}"/>
    <cellStyle name="Normal 5 10 2 17 4 3" xfId="32034" xr:uid="{00000000-0005-0000-0000-0000227D0000}"/>
    <cellStyle name="Normal 5 10 2 17 4 4" xfId="32035" xr:uid="{00000000-0005-0000-0000-0000237D0000}"/>
    <cellStyle name="Normal 5 10 2 17 4 5" xfId="32036" xr:uid="{00000000-0005-0000-0000-0000247D0000}"/>
    <cellStyle name="Normal 5 10 2 17 4 6" xfId="32037" xr:uid="{00000000-0005-0000-0000-0000257D0000}"/>
    <cellStyle name="Normal 5 10 2 17 4 7" xfId="32038" xr:uid="{00000000-0005-0000-0000-0000267D0000}"/>
    <cellStyle name="Normal 5 10 2 17 4 8" xfId="32039" xr:uid="{00000000-0005-0000-0000-0000277D0000}"/>
    <cellStyle name="Normal 5 10 2 17 4 9" xfId="32040" xr:uid="{00000000-0005-0000-0000-0000287D0000}"/>
    <cellStyle name="Normal 5 10 2 17 5" xfId="32041" xr:uid="{00000000-0005-0000-0000-0000297D0000}"/>
    <cellStyle name="Normal 5 10 2 17 5 10" xfId="32042" xr:uid="{00000000-0005-0000-0000-00002A7D0000}"/>
    <cellStyle name="Normal 5 10 2 17 5 2" xfId="32043" xr:uid="{00000000-0005-0000-0000-00002B7D0000}"/>
    <cellStyle name="Normal 5 10 2 17 5 3" xfId="32044" xr:uid="{00000000-0005-0000-0000-00002C7D0000}"/>
    <cellStyle name="Normal 5 10 2 17 5 4" xfId="32045" xr:uid="{00000000-0005-0000-0000-00002D7D0000}"/>
    <cellStyle name="Normal 5 10 2 17 5 5" xfId="32046" xr:uid="{00000000-0005-0000-0000-00002E7D0000}"/>
    <cellStyle name="Normal 5 10 2 17 5 6" xfId="32047" xr:uid="{00000000-0005-0000-0000-00002F7D0000}"/>
    <cellStyle name="Normal 5 10 2 17 5 7" xfId="32048" xr:uid="{00000000-0005-0000-0000-0000307D0000}"/>
    <cellStyle name="Normal 5 10 2 17 5 8" xfId="32049" xr:uid="{00000000-0005-0000-0000-0000317D0000}"/>
    <cellStyle name="Normal 5 10 2 17 5 9" xfId="32050" xr:uid="{00000000-0005-0000-0000-0000327D0000}"/>
    <cellStyle name="Normal 5 10 2 17 6" xfId="32051" xr:uid="{00000000-0005-0000-0000-0000337D0000}"/>
    <cellStyle name="Normal 5 10 2 17 7" xfId="32052" xr:uid="{00000000-0005-0000-0000-0000347D0000}"/>
    <cellStyle name="Normal 5 10 2 17 8" xfId="32053" xr:uid="{00000000-0005-0000-0000-0000357D0000}"/>
    <cellStyle name="Normal 5 10 2 17 9" xfId="32054" xr:uid="{00000000-0005-0000-0000-0000367D0000}"/>
    <cellStyle name="Normal 5 10 2 18" xfId="32055" xr:uid="{00000000-0005-0000-0000-0000377D0000}"/>
    <cellStyle name="Normal 5 10 2 18 10" xfId="32056" xr:uid="{00000000-0005-0000-0000-0000387D0000}"/>
    <cellStyle name="Normal 5 10 2 18 11" xfId="32057" xr:uid="{00000000-0005-0000-0000-0000397D0000}"/>
    <cellStyle name="Normal 5 10 2 18 12" xfId="32058" xr:uid="{00000000-0005-0000-0000-00003A7D0000}"/>
    <cellStyle name="Normal 5 10 2 18 13" xfId="32059" xr:uid="{00000000-0005-0000-0000-00003B7D0000}"/>
    <cellStyle name="Normal 5 10 2 18 14" xfId="32060" xr:uid="{00000000-0005-0000-0000-00003C7D0000}"/>
    <cellStyle name="Normal 5 10 2 18 2" xfId="32061" xr:uid="{00000000-0005-0000-0000-00003D7D0000}"/>
    <cellStyle name="Normal 5 10 2 18 2 10" xfId="32062" xr:uid="{00000000-0005-0000-0000-00003E7D0000}"/>
    <cellStyle name="Normal 5 10 2 18 2 2" xfId="32063" xr:uid="{00000000-0005-0000-0000-00003F7D0000}"/>
    <cellStyle name="Normal 5 10 2 18 2 3" xfId="32064" xr:uid="{00000000-0005-0000-0000-0000407D0000}"/>
    <cellStyle name="Normal 5 10 2 18 2 4" xfId="32065" xr:uid="{00000000-0005-0000-0000-0000417D0000}"/>
    <cellStyle name="Normal 5 10 2 18 2 5" xfId="32066" xr:uid="{00000000-0005-0000-0000-0000427D0000}"/>
    <cellStyle name="Normal 5 10 2 18 2 6" xfId="32067" xr:uid="{00000000-0005-0000-0000-0000437D0000}"/>
    <cellStyle name="Normal 5 10 2 18 2 7" xfId="32068" xr:uid="{00000000-0005-0000-0000-0000447D0000}"/>
    <cellStyle name="Normal 5 10 2 18 2 8" xfId="32069" xr:uid="{00000000-0005-0000-0000-0000457D0000}"/>
    <cellStyle name="Normal 5 10 2 18 2 9" xfId="32070" xr:uid="{00000000-0005-0000-0000-0000467D0000}"/>
    <cellStyle name="Normal 5 10 2 18 3" xfId="32071" xr:uid="{00000000-0005-0000-0000-0000477D0000}"/>
    <cellStyle name="Normal 5 10 2 18 3 10" xfId="32072" xr:uid="{00000000-0005-0000-0000-0000487D0000}"/>
    <cellStyle name="Normal 5 10 2 18 3 2" xfId="32073" xr:uid="{00000000-0005-0000-0000-0000497D0000}"/>
    <cellStyle name="Normal 5 10 2 18 3 3" xfId="32074" xr:uid="{00000000-0005-0000-0000-00004A7D0000}"/>
    <cellStyle name="Normal 5 10 2 18 3 4" xfId="32075" xr:uid="{00000000-0005-0000-0000-00004B7D0000}"/>
    <cellStyle name="Normal 5 10 2 18 3 5" xfId="32076" xr:uid="{00000000-0005-0000-0000-00004C7D0000}"/>
    <cellStyle name="Normal 5 10 2 18 3 6" xfId="32077" xr:uid="{00000000-0005-0000-0000-00004D7D0000}"/>
    <cellStyle name="Normal 5 10 2 18 3 7" xfId="32078" xr:uid="{00000000-0005-0000-0000-00004E7D0000}"/>
    <cellStyle name="Normal 5 10 2 18 3 8" xfId="32079" xr:uid="{00000000-0005-0000-0000-00004F7D0000}"/>
    <cellStyle name="Normal 5 10 2 18 3 9" xfId="32080" xr:uid="{00000000-0005-0000-0000-0000507D0000}"/>
    <cellStyle name="Normal 5 10 2 18 4" xfId="32081" xr:uid="{00000000-0005-0000-0000-0000517D0000}"/>
    <cellStyle name="Normal 5 10 2 18 4 10" xfId="32082" xr:uid="{00000000-0005-0000-0000-0000527D0000}"/>
    <cellStyle name="Normal 5 10 2 18 4 2" xfId="32083" xr:uid="{00000000-0005-0000-0000-0000537D0000}"/>
    <cellStyle name="Normal 5 10 2 18 4 3" xfId="32084" xr:uid="{00000000-0005-0000-0000-0000547D0000}"/>
    <cellStyle name="Normal 5 10 2 18 4 4" xfId="32085" xr:uid="{00000000-0005-0000-0000-0000557D0000}"/>
    <cellStyle name="Normal 5 10 2 18 4 5" xfId="32086" xr:uid="{00000000-0005-0000-0000-0000567D0000}"/>
    <cellStyle name="Normal 5 10 2 18 4 6" xfId="32087" xr:uid="{00000000-0005-0000-0000-0000577D0000}"/>
    <cellStyle name="Normal 5 10 2 18 4 7" xfId="32088" xr:uid="{00000000-0005-0000-0000-0000587D0000}"/>
    <cellStyle name="Normal 5 10 2 18 4 8" xfId="32089" xr:uid="{00000000-0005-0000-0000-0000597D0000}"/>
    <cellStyle name="Normal 5 10 2 18 4 9" xfId="32090" xr:uid="{00000000-0005-0000-0000-00005A7D0000}"/>
    <cellStyle name="Normal 5 10 2 18 5" xfId="32091" xr:uid="{00000000-0005-0000-0000-00005B7D0000}"/>
    <cellStyle name="Normal 5 10 2 18 5 10" xfId="32092" xr:uid="{00000000-0005-0000-0000-00005C7D0000}"/>
    <cellStyle name="Normal 5 10 2 18 5 2" xfId="32093" xr:uid="{00000000-0005-0000-0000-00005D7D0000}"/>
    <cellStyle name="Normal 5 10 2 18 5 3" xfId="32094" xr:uid="{00000000-0005-0000-0000-00005E7D0000}"/>
    <cellStyle name="Normal 5 10 2 18 5 4" xfId="32095" xr:uid="{00000000-0005-0000-0000-00005F7D0000}"/>
    <cellStyle name="Normal 5 10 2 18 5 5" xfId="32096" xr:uid="{00000000-0005-0000-0000-0000607D0000}"/>
    <cellStyle name="Normal 5 10 2 18 5 6" xfId="32097" xr:uid="{00000000-0005-0000-0000-0000617D0000}"/>
    <cellStyle name="Normal 5 10 2 18 5 7" xfId="32098" xr:uid="{00000000-0005-0000-0000-0000627D0000}"/>
    <cellStyle name="Normal 5 10 2 18 5 8" xfId="32099" xr:uid="{00000000-0005-0000-0000-0000637D0000}"/>
    <cellStyle name="Normal 5 10 2 18 5 9" xfId="32100" xr:uid="{00000000-0005-0000-0000-0000647D0000}"/>
    <cellStyle name="Normal 5 10 2 18 6" xfId="32101" xr:uid="{00000000-0005-0000-0000-0000657D0000}"/>
    <cellStyle name="Normal 5 10 2 18 7" xfId="32102" xr:uid="{00000000-0005-0000-0000-0000667D0000}"/>
    <cellStyle name="Normal 5 10 2 18 8" xfId="32103" xr:uid="{00000000-0005-0000-0000-0000677D0000}"/>
    <cellStyle name="Normal 5 10 2 18 9" xfId="32104" xr:uid="{00000000-0005-0000-0000-0000687D0000}"/>
    <cellStyle name="Normal 5 10 2 19" xfId="32105" xr:uid="{00000000-0005-0000-0000-0000697D0000}"/>
    <cellStyle name="Normal 5 10 2 19 10" xfId="32106" xr:uid="{00000000-0005-0000-0000-00006A7D0000}"/>
    <cellStyle name="Normal 5 10 2 19 11" xfId="32107" xr:uid="{00000000-0005-0000-0000-00006B7D0000}"/>
    <cellStyle name="Normal 5 10 2 19 12" xfId="32108" xr:uid="{00000000-0005-0000-0000-00006C7D0000}"/>
    <cellStyle name="Normal 5 10 2 19 13" xfId="32109" xr:uid="{00000000-0005-0000-0000-00006D7D0000}"/>
    <cellStyle name="Normal 5 10 2 19 14" xfId="32110" xr:uid="{00000000-0005-0000-0000-00006E7D0000}"/>
    <cellStyle name="Normal 5 10 2 19 2" xfId="32111" xr:uid="{00000000-0005-0000-0000-00006F7D0000}"/>
    <cellStyle name="Normal 5 10 2 19 2 10" xfId="32112" xr:uid="{00000000-0005-0000-0000-0000707D0000}"/>
    <cellStyle name="Normal 5 10 2 19 2 2" xfId="32113" xr:uid="{00000000-0005-0000-0000-0000717D0000}"/>
    <cellStyle name="Normal 5 10 2 19 2 3" xfId="32114" xr:uid="{00000000-0005-0000-0000-0000727D0000}"/>
    <cellStyle name="Normal 5 10 2 19 2 4" xfId="32115" xr:uid="{00000000-0005-0000-0000-0000737D0000}"/>
    <cellStyle name="Normal 5 10 2 19 2 5" xfId="32116" xr:uid="{00000000-0005-0000-0000-0000747D0000}"/>
    <cellStyle name="Normal 5 10 2 19 2 6" xfId="32117" xr:uid="{00000000-0005-0000-0000-0000757D0000}"/>
    <cellStyle name="Normal 5 10 2 19 2 7" xfId="32118" xr:uid="{00000000-0005-0000-0000-0000767D0000}"/>
    <cellStyle name="Normal 5 10 2 19 2 8" xfId="32119" xr:uid="{00000000-0005-0000-0000-0000777D0000}"/>
    <cellStyle name="Normal 5 10 2 19 2 9" xfId="32120" xr:uid="{00000000-0005-0000-0000-0000787D0000}"/>
    <cellStyle name="Normal 5 10 2 19 3" xfId="32121" xr:uid="{00000000-0005-0000-0000-0000797D0000}"/>
    <cellStyle name="Normal 5 10 2 19 3 10" xfId="32122" xr:uid="{00000000-0005-0000-0000-00007A7D0000}"/>
    <cellStyle name="Normal 5 10 2 19 3 2" xfId="32123" xr:uid="{00000000-0005-0000-0000-00007B7D0000}"/>
    <cellStyle name="Normal 5 10 2 19 3 3" xfId="32124" xr:uid="{00000000-0005-0000-0000-00007C7D0000}"/>
    <cellStyle name="Normal 5 10 2 19 3 4" xfId="32125" xr:uid="{00000000-0005-0000-0000-00007D7D0000}"/>
    <cellStyle name="Normal 5 10 2 19 3 5" xfId="32126" xr:uid="{00000000-0005-0000-0000-00007E7D0000}"/>
    <cellStyle name="Normal 5 10 2 19 3 6" xfId="32127" xr:uid="{00000000-0005-0000-0000-00007F7D0000}"/>
    <cellStyle name="Normal 5 10 2 19 3 7" xfId="32128" xr:uid="{00000000-0005-0000-0000-0000807D0000}"/>
    <cellStyle name="Normal 5 10 2 19 3 8" xfId="32129" xr:uid="{00000000-0005-0000-0000-0000817D0000}"/>
    <cellStyle name="Normal 5 10 2 19 3 9" xfId="32130" xr:uid="{00000000-0005-0000-0000-0000827D0000}"/>
    <cellStyle name="Normal 5 10 2 19 4" xfId="32131" xr:uid="{00000000-0005-0000-0000-0000837D0000}"/>
    <cellStyle name="Normal 5 10 2 19 4 10" xfId="32132" xr:uid="{00000000-0005-0000-0000-0000847D0000}"/>
    <cellStyle name="Normal 5 10 2 19 4 2" xfId="32133" xr:uid="{00000000-0005-0000-0000-0000857D0000}"/>
    <cellStyle name="Normal 5 10 2 19 4 3" xfId="32134" xr:uid="{00000000-0005-0000-0000-0000867D0000}"/>
    <cellStyle name="Normal 5 10 2 19 4 4" xfId="32135" xr:uid="{00000000-0005-0000-0000-0000877D0000}"/>
    <cellStyle name="Normal 5 10 2 19 4 5" xfId="32136" xr:uid="{00000000-0005-0000-0000-0000887D0000}"/>
    <cellStyle name="Normal 5 10 2 19 4 6" xfId="32137" xr:uid="{00000000-0005-0000-0000-0000897D0000}"/>
    <cellStyle name="Normal 5 10 2 19 4 7" xfId="32138" xr:uid="{00000000-0005-0000-0000-00008A7D0000}"/>
    <cellStyle name="Normal 5 10 2 19 4 8" xfId="32139" xr:uid="{00000000-0005-0000-0000-00008B7D0000}"/>
    <cellStyle name="Normal 5 10 2 19 4 9" xfId="32140" xr:uid="{00000000-0005-0000-0000-00008C7D0000}"/>
    <cellStyle name="Normal 5 10 2 19 5" xfId="32141" xr:uid="{00000000-0005-0000-0000-00008D7D0000}"/>
    <cellStyle name="Normal 5 10 2 19 5 10" xfId="32142" xr:uid="{00000000-0005-0000-0000-00008E7D0000}"/>
    <cellStyle name="Normal 5 10 2 19 5 2" xfId="32143" xr:uid="{00000000-0005-0000-0000-00008F7D0000}"/>
    <cellStyle name="Normal 5 10 2 19 5 3" xfId="32144" xr:uid="{00000000-0005-0000-0000-0000907D0000}"/>
    <cellStyle name="Normal 5 10 2 19 5 4" xfId="32145" xr:uid="{00000000-0005-0000-0000-0000917D0000}"/>
    <cellStyle name="Normal 5 10 2 19 5 5" xfId="32146" xr:uid="{00000000-0005-0000-0000-0000927D0000}"/>
    <cellStyle name="Normal 5 10 2 19 5 6" xfId="32147" xr:uid="{00000000-0005-0000-0000-0000937D0000}"/>
    <cellStyle name="Normal 5 10 2 19 5 7" xfId="32148" xr:uid="{00000000-0005-0000-0000-0000947D0000}"/>
    <cellStyle name="Normal 5 10 2 19 5 8" xfId="32149" xr:uid="{00000000-0005-0000-0000-0000957D0000}"/>
    <cellStyle name="Normal 5 10 2 19 5 9" xfId="32150" xr:uid="{00000000-0005-0000-0000-0000967D0000}"/>
    <cellStyle name="Normal 5 10 2 19 6" xfId="32151" xr:uid="{00000000-0005-0000-0000-0000977D0000}"/>
    <cellStyle name="Normal 5 10 2 19 7" xfId="32152" xr:uid="{00000000-0005-0000-0000-0000987D0000}"/>
    <cellStyle name="Normal 5 10 2 19 8" xfId="32153" xr:uid="{00000000-0005-0000-0000-0000997D0000}"/>
    <cellStyle name="Normal 5 10 2 19 9" xfId="32154" xr:uid="{00000000-0005-0000-0000-00009A7D0000}"/>
    <cellStyle name="Normal 5 10 2 2" xfId="32155" xr:uid="{00000000-0005-0000-0000-00009B7D0000}"/>
    <cellStyle name="Normal 5 10 2 2 10" xfId="32156" xr:uid="{00000000-0005-0000-0000-00009C7D0000}"/>
    <cellStyle name="Normal 5 10 2 2 11" xfId="32157" xr:uid="{00000000-0005-0000-0000-00009D7D0000}"/>
    <cellStyle name="Normal 5 10 2 2 12" xfId="32158" xr:uid="{00000000-0005-0000-0000-00009E7D0000}"/>
    <cellStyle name="Normal 5 10 2 2 13" xfId="32159" xr:uid="{00000000-0005-0000-0000-00009F7D0000}"/>
    <cellStyle name="Normal 5 10 2 2 14" xfId="32160" xr:uid="{00000000-0005-0000-0000-0000A07D0000}"/>
    <cellStyle name="Normal 5 10 2 2 15" xfId="32161" xr:uid="{00000000-0005-0000-0000-0000A17D0000}"/>
    <cellStyle name="Normal 5 10 2 2 16" xfId="32162" xr:uid="{00000000-0005-0000-0000-0000A27D0000}"/>
    <cellStyle name="Normal 5 10 2 2 2" xfId="32163" xr:uid="{00000000-0005-0000-0000-0000A37D0000}"/>
    <cellStyle name="Normal 5 10 2 2 2 10" xfId="32164" xr:uid="{00000000-0005-0000-0000-0000A47D0000}"/>
    <cellStyle name="Normal 5 10 2 2 2 2" xfId="32165" xr:uid="{00000000-0005-0000-0000-0000A57D0000}"/>
    <cellStyle name="Normal 5 10 2 2 2 3" xfId="32166" xr:uid="{00000000-0005-0000-0000-0000A67D0000}"/>
    <cellStyle name="Normal 5 10 2 2 2 4" xfId="32167" xr:uid="{00000000-0005-0000-0000-0000A77D0000}"/>
    <cellStyle name="Normal 5 10 2 2 2 5" xfId="32168" xr:uid="{00000000-0005-0000-0000-0000A87D0000}"/>
    <cellStyle name="Normal 5 10 2 2 2 6" xfId="32169" xr:uid="{00000000-0005-0000-0000-0000A97D0000}"/>
    <cellStyle name="Normal 5 10 2 2 2 7" xfId="32170" xr:uid="{00000000-0005-0000-0000-0000AA7D0000}"/>
    <cellStyle name="Normal 5 10 2 2 2 8" xfId="32171" xr:uid="{00000000-0005-0000-0000-0000AB7D0000}"/>
    <cellStyle name="Normal 5 10 2 2 2 9" xfId="32172" xr:uid="{00000000-0005-0000-0000-0000AC7D0000}"/>
    <cellStyle name="Normal 5 10 2 2 3" xfId="32173" xr:uid="{00000000-0005-0000-0000-0000AD7D0000}"/>
    <cellStyle name="Normal 5 10 2 2 3 10" xfId="32174" xr:uid="{00000000-0005-0000-0000-0000AE7D0000}"/>
    <cellStyle name="Normal 5 10 2 2 3 2" xfId="32175" xr:uid="{00000000-0005-0000-0000-0000AF7D0000}"/>
    <cellStyle name="Normal 5 10 2 2 3 3" xfId="32176" xr:uid="{00000000-0005-0000-0000-0000B07D0000}"/>
    <cellStyle name="Normal 5 10 2 2 3 4" xfId="32177" xr:uid="{00000000-0005-0000-0000-0000B17D0000}"/>
    <cellStyle name="Normal 5 10 2 2 3 5" xfId="32178" xr:uid="{00000000-0005-0000-0000-0000B27D0000}"/>
    <cellStyle name="Normal 5 10 2 2 3 6" xfId="32179" xr:uid="{00000000-0005-0000-0000-0000B37D0000}"/>
    <cellStyle name="Normal 5 10 2 2 3 7" xfId="32180" xr:uid="{00000000-0005-0000-0000-0000B47D0000}"/>
    <cellStyle name="Normal 5 10 2 2 3 8" xfId="32181" xr:uid="{00000000-0005-0000-0000-0000B57D0000}"/>
    <cellStyle name="Normal 5 10 2 2 3 9" xfId="32182" xr:uid="{00000000-0005-0000-0000-0000B67D0000}"/>
    <cellStyle name="Normal 5 10 2 2 4" xfId="32183" xr:uid="{00000000-0005-0000-0000-0000B77D0000}"/>
    <cellStyle name="Normal 5 10 2 2 4 10" xfId="32184" xr:uid="{00000000-0005-0000-0000-0000B87D0000}"/>
    <cellStyle name="Normal 5 10 2 2 4 2" xfId="32185" xr:uid="{00000000-0005-0000-0000-0000B97D0000}"/>
    <cellStyle name="Normal 5 10 2 2 4 3" xfId="32186" xr:uid="{00000000-0005-0000-0000-0000BA7D0000}"/>
    <cellStyle name="Normal 5 10 2 2 4 4" xfId="32187" xr:uid="{00000000-0005-0000-0000-0000BB7D0000}"/>
    <cellStyle name="Normal 5 10 2 2 4 5" xfId="32188" xr:uid="{00000000-0005-0000-0000-0000BC7D0000}"/>
    <cellStyle name="Normal 5 10 2 2 4 6" xfId="32189" xr:uid="{00000000-0005-0000-0000-0000BD7D0000}"/>
    <cellStyle name="Normal 5 10 2 2 4 7" xfId="32190" xr:uid="{00000000-0005-0000-0000-0000BE7D0000}"/>
    <cellStyle name="Normal 5 10 2 2 4 8" xfId="32191" xr:uid="{00000000-0005-0000-0000-0000BF7D0000}"/>
    <cellStyle name="Normal 5 10 2 2 4 9" xfId="32192" xr:uid="{00000000-0005-0000-0000-0000C07D0000}"/>
    <cellStyle name="Normal 5 10 2 2 5" xfId="32193" xr:uid="{00000000-0005-0000-0000-0000C17D0000}"/>
    <cellStyle name="Normal 5 10 2 2 5 10" xfId="32194" xr:uid="{00000000-0005-0000-0000-0000C27D0000}"/>
    <cellStyle name="Normal 5 10 2 2 5 2" xfId="32195" xr:uid="{00000000-0005-0000-0000-0000C37D0000}"/>
    <cellStyle name="Normal 5 10 2 2 5 3" xfId="32196" xr:uid="{00000000-0005-0000-0000-0000C47D0000}"/>
    <cellStyle name="Normal 5 10 2 2 5 4" xfId="32197" xr:uid="{00000000-0005-0000-0000-0000C57D0000}"/>
    <cellStyle name="Normal 5 10 2 2 5 5" xfId="32198" xr:uid="{00000000-0005-0000-0000-0000C67D0000}"/>
    <cellStyle name="Normal 5 10 2 2 5 6" xfId="32199" xr:uid="{00000000-0005-0000-0000-0000C77D0000}"/>
    <cellStyle name="Normal 5 10 2 2 5 7" xfId="32200" xr:uid="{00000000-0005-0000-0000-0000C87D0000}"/>
    <cellStyle name="Normal 5 10 2 2 5 8" xfId="32201" xr:uid="{00000000-0005-0000-0000-0000C97D0000}"/>
    <cellStyle name="Normal 5 10 2 2 5 9" xfId="32202" xr:uid="{00000000-0005-0000-0000-0000CA7D0000}"/>
    <cellStyle name="Normal 5 10 2 2 6" xfId="32203" xr:uid="{00000000-0005-0000-0000-0000CB7D0000}"/>
    <cellStyle name="Normal 5 10 2 2 7" xfId="32204" xr:uid="{00000000-0005-0000-0000-0000CC7D0000}"/>
    <cellStyle name="Normal 5 10 2 2 8" xfId="32205" xr:uid="{00000000-0005-0000-0000-0000CD7D0000}"/>
    <cellStyle name="Normal 5 10 2 2 9" xfId="32206" xr:uid="{00000000-0005-0000-0000-0000CE7D0000}"/>
    <cellStyle name="Normal 5 10 2 20" xfId="32207" xr:uid="{00000000-0005-0000-0000-0000CF7D0000}"/>
    <cellStyle name="Normal 5 10 2 20 10" xfId="32208" xr:uid="{00000000-0005-0000-0000-0000D07D0000}"/>
    <cellStyle name="Normal 5 10 2 20 11" xfId="32209" xr:uid="{00000000-0005-0000-0000-0000D17D0000}"/>
    <cellStyle name="Normal 5 10 2 20 12" xfId="32210" xr:uid="{00000000-0005-0000-0000-0000D27D0000}"/>
    <cellStyle name="Normal 5 10 2 20 13" xfId="32211" xr:uid="{00000000-0005-0000-0000-0000D37D0000}"/>
    <cellStyle name="Normal 5 10 2 20 14" xfId="32212" xr:uid="{00000000-0005-0000-0000-0000D47D0000}"/>
    <cellStyle name="Normal 5 10 2 20 2" xfId="32213" xr:uid="{00000000-0005-0000-0000-0000D57D0000}"/>
    <cellStyle name="Normal 5 10 2 20 2 10" xfId="32214" xr:uid="{00000000-0005-0000-0000-0000D67D0000}"/>
    <cellStyle name="Normal 5 10 2 20 2 2" xfId="32215" xr:uid="{00000000-0005-0000-0000-0000D77D0000}"/>
    <cellStyle name="Normal 5 10 2 20 2 3" xfId="32216" xr:uid="{00000000-0005-0000-0000-0000D87D0000}"/>
    <cellStyle name="Normal 5 10 2 20 2 4" xfId="32217" xr:uid="{00000000-0005-0000-0000-0000D97D0000}"/>
    <cellStyle name="Normal 5 10 2 20 2 5" xfId="32218" xr:uid="{00000000-0005-0000-0000-0000DA7D0000}"/>
    <cellStyle name="Normal 5 10 2 20 2 6" xfId="32219" xr:uid="{00000000-0005-0000-0000-0000DB7D0000}"/>
    <cellStyle name="Normal 5 10 2 20 2 7" xfId="32220" xr:uid="{00000000-0005-0000-0000-0000DC7D0000}"/>
    <cellStyle name="Normal 5 10 2 20 2 8" xfId="32221" xr:uid="{00000000-0005-0000-0000-0000DD7D0000}"/>
    <cellStyle name="Normal 5 10 2 20 2 9" xfId="32222" xr:uid="{00000000-0005-0000-0000-0000DE7D0000}"/>
    <cellStyle name="Normal 5 10 2 20 3" xfId="32223" xr:uid="{00000000-0005-0000-0000-0000DF7D0000}"/>
    <cellStyle name="Normal 5 10 2 20 3 10" xfId="32224" xr:uid="{00000000-0005-0000-0000-0000E07D0000}"/>
    <cellStyle name="Normal 5 10 2 20 3 2" xfId="32225" xr:uid="{00000000-0005-0000-0000-0000E17D0000}"/>
    <cellStyle name="Normal 5 10 2 20 3 3" xfId="32226" xr:uid="{00000000-0005-0000-0000-0000E27D0000}"/>
    <cellStyle name="Normal 5 10 2 20 3 4" xfId="32227" xr:uid="{00000000-0005-0000-0000-0000E37D0000}"/>
    <cellStyle name="Normal 5 10 2 20 3 5" xfId="32228" xr:uid="{00000000-0005-0000-0000-0000E47D0000}"/>
    <cellStyle name="Normal 5 10 2 20 3 6" xfId="32229" xr:uid="{00000000-0005-0000-0000-0000E57D0000}"/>
    <cellStyle name="Normal 5 10 2 20 3 7" xfId="32230" xr:uid="{00000000-0005-0000-0000-0000E67D0000}"/>
    <cellStyle name="Normal 5 10 2 20 3 8" xfId="32231" xr:uid="{00000000-0005-0000-0000-0000E77D0000}"/>
    <cellStyle name="Normal 5 10 2 20 3 9" xfId="32232" xr:uid="{00000000-0005-0000-0000-0000E87D0000}"/>
    <cellStyle name="Normal 5 10 2 20 4" xfId="32233" xr:uid="{00000000-0005-0000-0000-0000E97D0000}"/>
    <cellStyle name="Normal 5 10 2 20 4 10" xfId="32234" xr:uid="{00000000-0005-0000-0000-0000EA7D0000}"/>
    <cellStyle name="Normal 5 10 2 20 4 2" xfId="32235" xr:uid="{00000000-0005-0000-0000-0000EB7D0000}"/>
    <cellStyle name="Normal 5 10 2 20 4 3" xfId="32236" xr:uid="{00000000-0005-0000-0000-0000EC7D0000}"/>
    <cellStyle name="Normal 5 10 2 20 4 4" xfId="32237" xr:uid="{00000000-0005-0000-0000-0000ED7D0000}"/>
    <cellStyle name="Normal 5 10 2 20 4 5" xfId="32238" xr:uid="{00000000-0005-0000-0000-0000EE7D0000}"/>
    <cellStyle name="Normal 5 10 2 20 4 6" xfId="32239" xr:uid="{00000000-0005-0000-0000-0000EF7D0000}"/>
    <cellStyle name="Normal 5 10 2 20 4 7" xfId="32240" xr:uid="{00000000-0005-0000-0000-0000F07D0000}"/>
    <cellStyle name="Normal 5 10 2 20 4 8" xfId="32241" xr:uid="{00000000-0005-0000-0000-0000F17D0000}"/>
    <cellStyle name="Normal 5 10 2 20 4 9" xfId="32242" xr:uid="{00000000-0005-0000-0000-0000F27D0000}"/>
    <cellStyle name="Normal 5 10 2 20 5" xfId="32243" xr:uid="{00000000-0005-0000-0000-0000F37D0000}"/>
    <cellStyle name="Normal 5 10 2 20 5 10" xfId="32244" xr:uid="{00000000-0005-0000-0000-0000F47D0000}"/>
    <cellStyle name="Normal 5 10 2 20 5 2" xfId="32245" xr:uid="{00000000-0005-0000-0000-0000F57D0000}"/>
    <cellStyle name="Normal 5 10 2 20 5 3" xfId="32246" xr:uid="{00000000-0005-0000-0000-0000F67D0000}"/>
    <cellStyle name="Normal 5 10 2 20 5 4" xfId="32247" xr:uid="{00000000-0005-0000-0000-0000F77D0000}"/>
    <cellStyle name="Normal 5 10 2 20 5 5" xfId="32248" xr:uid="{00000000-0005-0000-0000-0000F87D0000}"/>
    <cellStyle name="Normal 5 10 2 20 5 6" xfId="32249" xr:uid="{00000000-0005-0000-0000-0000F97D0000}"/>
    <cellStyle name="Normal 5 10 2 20 5 7" xfId="32250" xr:uid="{00000000-0005-0000-0000-0000FA7D0000}"/>
    <cellStyle name="Normal 5 10 2 20 5 8" xfId="32251" xr:uid="{00000000-0005-0000-0000-0000FB7D0000}"/>
    <cellStyle name="Normal 5 10 2 20 5 9" xfId="32252" xr:uid="{00000000-0005-0000-0000-0000FC7D0000}"/>
    <cellStyle name="Normal 5 10 2 20 6" xfId="32253" xr:uid="{00000000-0005-0000-0000-0000FD7D0000}"/>
    <cellStyle name="Normal 5 10 2 20 7" xfId="32254" xr:uid="{00000000-0005-0000-0000-0000FE7D0000}"/>
    <cellStyle name="Normal 5 10 2 20 8" xfId="32255" xr:uid="{00000000-0005-0000-0000-0000FF7D0000}"/>
    <cellStyle name="Normal 5 10 2 20 9" xfId="32256" xr:uid="{00000000-0005-0000-0000-0000007E0000}"/>
    <cellStyle name="Normal 5 10 2 21" xfId="32257" xr:uid="{00000000-0005-0000-0000-0000017E0000}"/>
    <cellStyle name="Normal 5 10 2 21 10" xfId="32258" xr:uid="{00000000-0005-0000-0000-0000027E0000}"/>
    <cellStyle name="Normal 5 10 2 21 11" xfId="32259" xr:uid="{00000000-0005-0000-0000-0000037E0000}"/>
    <cellStyle name="Normal 5 10 2 21 12" xfId="32260" xr:uid="{00000000-0005-0000-0000-0000047E0000}"/>
    <cellStyle name="Normal 5 10 2 21 13" xfId="32261" xr:uid="{00000000-0005-0000-0000-0000057E0000}"/>
    <cellStyle name="Normal 5 10 2 21 14" xfId="32262" xr:uid="{00000000-0005-0000-0000-0000067E0000}"/>
    <cellStyle name="Normal 5 10 2 21 2" xfId="32263" xr:uid="{00000000-0005-0000-0000-0000077E0000}"/>
    <cellStyle name="Normal 5 10 2 21 2 10" xfId="32264" xr:uid="{00000000-0005-0000-0000-0000087E0000}"/>
    <cellStyle name="Normal 5 10 2 21 2 2" xfId="32265" xr:uid="{00000000-0005-0000-0000-0000097E0000}"/>
    <cellStyle name="Normal 5 10 2 21 2 3" xfId="32266" xr:uid="{00000000-0005-0000-0000-00000A7E0000}"/>
    <cellStyle name="Normal 5 10 2 21 2 4" xfId="32267" xr:uid="{00000000-0005-0000-0000-00000B7E0000}"/>
    <cellStyle name="Normal 5 10 2 21 2 5" xfId="32268" xr:uid="{00000000-0005-0000-0000-00000C7E0000}"/>
    <cellStyle name="Normal 5 10 2 21 2 6" xfId="32269" xr:uid="{00000000-0005-0000-0000-00000D7E0000}"/>
    <cellStyle name="Normal 5 10 2 21 2 7" xfId="32270" xr:uid="{00000000-0005-0000-0000-00000E7E0000}"/>
    <cellStyle name="Normal 5 10 2 21 2 8" xfId="32271" xr:uid="{00000000-0005-0000-0000-00000F7E0000}"/>
    <cellStyle name="Normal 5 10 2 21 2 9" xfId="32272" xr:uid="{00000000-0005-0000-0000-0000107E0000}"/>
    <cellStyle name="Normal 5 10 2 21 3" xfId="32273" xr:uid="{00000000-0005-0000-0000-0000117E0000}"/>
    <cellStyle name="Normal 5 10 2 21 3 10" xfId="32274" xr:uid="{00000000-0005-0000-0000-0000127E0000}"/>
    <cellStyle name="Normal 5 10 2 21 3 2" xfId="32275" xr:uid="{00000000-0005-0000-0000-0000137E0000}"/>
    <cellStyle name="Normal 5 10 2 21 3 3" xfId="32276" xr:uid="{00000000-0005-0000-0000-0000147E0000}"/>
    <cellStyle name="Normal 5 10 2 21 3 4" xfId="32277" xr:uid="{00000000-0005-0000-0000-0000157E0000}"/>
    <cellStyle name="Normal 5 10 2 21 3 5" xfId="32278" xr:uid="{00000000-0005-0000-0000-0000167E0000}"/>
    <cellStyle name="Normal 5 10 2 21 3 6" xfId="32279" xr:uid="{00000000-0005-0000-0000-0000177E0000}"/>
    <cellStyle name="Normal 5 10 2 21 3 7" xfId="32280" xr:uid="{00000000-0005-0000-0000-0000187E0000}"/>
    <cellStyle name="Normal 5 10 2 21 3 8" xfId="32281" xr:uid="{00000000-0005-0000-0000-0000197E0000}"/>
    <cellStyle name="Normal 5 10 2 21 3 9" xfId="32282" xr:uid="{00000000-0005-0000-0000-00001A7E0000}"/>
    <cellStyle name="Normal 5 10 2 21 4" xfId="32283" xr:uid="{00000000-0005-0000-0000-00001B7E0000}"/>
    <cellStyle name="Normal 5 10 2 21 4 10" xfId="32284" xr:uid="{00000000-0005-0000-0000-00001C7E0000}"/>
    <cellStyle name="Normal 5 10 2 21 4 2" xfId="32285" xr:uid="{00000000-0005-0000-0000-00001D7E0000}"/>
    <cellStyle name="Normal 5 10 2 21 4 3" xfId="32286" xr:uid="{00000000-0005-0000-0000-00001E7E0000}"/>
    <cellStyle name="Normal 5 10 2 21 4 4" xfId="32287" xr:uid="{00000000-0005-0000-0000-00001F7E0000}"/>
    <cellStyle name="Normal 5 10 2 21 4 5" xfId="32288" xr:uid="{00000000-0005-0000-0000-0000207E0000}"/>
    <cellStyle name="Normal 5 10 2 21 4 6" xfId="32289" xr:uid="{00000000-0005-0000-0000-0000217E0000}"/>
    <cellStyle name="Normal 5 10 2 21 4 7" xfId="32290" xr:uid="{00000000-0005-0000-0000-0000227E0000}"/>
    <cellStyle name="Normal 5 10 2 21 4 8" xfId="32291" xr:uid="{00000000-0005-0000-0000-0000237E0000}"/>
    <cellStyle name="Normal 5 10 2 21 4 9" xfId="32292" xr:uid="{00000000-0005-0000-0000-0000247E0000}"/>
    <cellStyle name="Normal 5 10 2 21 5" xfId="32293" xr:uid="{00000000-0005-0000-0000-0000257E0000}"/>
    <cellStyle name="Normal 5 10 2 21 5 10" xfId="32294" xr:uid="{00000000-0005-0000-0000-0000267E0000}"/>
    <cellStyle name="Normal 5 10 2 21 5 2" xfId="32295" xr:uid="{00000000-0005-0000-0000-0000277E0000}"/>
    <cellStyle name="Normal 5 10 2 21 5 3" xfId="32296" xr:uid="{00000000-0005-0000-0000-0000287E0000}"/>
    <cellStyle name="Normal 5 10 2 21 5 4" xfId="32297" xr:uid="{00000000-0005-0000-0000-0000297E0000}"/>
    <cellStyle name="Normal 5 10 2 21 5 5" xfId="32298" xr:uid="{00000000-0005-0000-0000-00002A7E0000}"/>
    <cellStyle name="Normal 5 10 2 21 5 6" xfId="32299" xr:uid="{00000000-0005-0000-0000-00002B7E0000}"/>
    <cellStyle name="Normal 5 10 2 21 5 7" xfId="32300" xr:uid="{00000000-0005-0000-0000-00002C7E0000}"/>
    <cellStyle name="Normal 5 10 2 21 5 8" xfId="32301" xr:uid="{00000000-0005-0000-0000-00002D7E0000}"/>
    <cellStyle name="Normal 5 10 2 21 5 9" xfId="32302" xr:uid="{00000000-0005-0000-0000-00002E7E0000}"/>
    <cellStyle name="Normal 5 10 2 21 6" xfId="32303" xr:uid="{00000000-0005-0000-0000-00002F7E0000}"/>
    <cellStyle name="Normal 5 10 2 21 7" xfId="32304" xr:uid="{00000000-0005-0000-0000-0000307E0000}"/>
    <cellStyle name="Normal 5 10 2 21 8" xfId="32305" xr:uid="{00000000-0005-0000-0000-0000317E0000}"/>
    <cellStyle name="Normal 5 10 2 21 9" xfId="32306" xr:uid="{00000000-0005-0000-0000-0000327E0000}"/>
    <cellStyle name="Normal 5 10 2 22" xfId="32307" xr:uid="{00000000-0005-0000-0000-0000337E0000}"/>
    <cellStyle name="Normal 5 10 2 22 10" xfId="32308" xr:uid="{00000000-0005-0000-0000-0000347E0000}"/>
    <cellStyle name="Normal 5 10 2 22 11" xfId="32309" xr:uid="{00000000-0005-0000-0000-0000357E0000}"/>
    <cellStyle name="Normal 5 10 2 22 12" xfId="32310" xr:uid="{00000000-0005-0000-0000-0000367E0000}"/>
    <cellStyle name="Normal 5 10 2 22 13" xfId="32311" xr:uid="{00000000-0005-0000-0000-0000377E0000}"/>
    <cellStyle name="Normal 5 10 2 22 14" xfId="32312" xr:uid="{00000000-0005-0000-0000-0000387E0000}"/>
    <cellStyle name="Normal 5 10 2 22 2" xfId="32313" xr:uid="{00000000-0005-0000-0000-0000397E0000}"/>
    <cellStyle name="Normal 5 10 2 22 2 10" xfId="32314" xr:uid="{00000000-0005-0000-0000-00003A7E0000}"/>
    <cellStyle name="Normal 5 10 2 22 2 2" xfId="32315" xr:uid="{00000000-0005-0000-0000-00003B7E0000}"/>
    <cellStyle name="Normal 5 10 2 22 2 3" xfId="32316" xr:uid="{00000000-0005-0000-0000-00003C7E0000}"/>
    <cellStyle name="Normal 5 10 2 22 2 4" xfId="32317" xr:uid="{00000000-0005-0000-0000-00003D7E0000}"/>
    <cellStyle name="Normal 5 10 2 22 2 5" xfId="32318" xr:uid="{00000000-0005-0000-0000-00003E7E0000}"/>
    <cellStyle name="Normal 5 10 2 22 2 6" xfId="32319" xr:uid="{00000000-0005-0000-0000-00003F7E0000}"/>
    <cellStyle name="Normal 5 10 2 22 2 7" xfId="32320" xr:uid="{00000000-0005-0000-0000-0000407E0000}"/>
    <cellStyle name="Normal 5 10 2 22 2 8" xfId="32321" xr:uid="{00000000-0005-0000-0000-0000417E0000}"/>
    <cellStyle name="Normal 5 10 2 22 2 9" xfId="32322" xr:uid="{00000000-0005-0000-0000-0000427E0000}"/>
    <cellStyle name="Normal 5 10 2 22 3" xfId="32323" xr:uid="{00000000-0005-0000-0000-0000437E0000}"/>
    <cellStyle name="Normal 5 10 2 22 3 10" xfId="32324" xr:uid="{00000000-0005-0000-0000-0000447E0000}"/>
    <cellStyle name="Normal 5 10 2 22 3 2" xfId="32325" xr:uid="{00000000-0005-0000-0000-0000457E0000}"/>
    <cellStyle name="Normal 5 10 2 22 3 3" xfId="32326" xr:uid="{00000000-0005-0000-0000-0000467E0000}"/>
    <cellStyle name="Normal 5 10 2 22 3 4" xfId="32327" xr:uid="{00000000-0005-0000-0000-0000477E0000}"/>
    <cellStyle name="Normal 5 10 2 22 3 5" xfId="32328" xr:uid="{00000000-0005-0000-0000-0000487E0000}"/>
    <cellStyle name="Normal 5 10 2 22 3 6" xfId="32329" xr:uid="{00000000-0005-0000-0000-0000497E0000}"/>
    <cellStyle name="Normal 5 10 2 22 3 7" xfId="32330" xr:uid="{00000000-0005-0000-0000-00004A7E0000}"/>
    <cellStyle name="Normal 5 10 2 22 3 8" xfId="32331" xr:uid="{00000000-0005-0000-0000-00004B7E0000}"/>
    <cellStyle name="Normal 5 10 2 22 3 9" xfId="32332" xr:uid="{00000000-0005-0000-0000-00004C7E0000}"/>
    <cellStyle name="Normal 5 10 2 22 4" xfId="32333" xr:uid="{00000000-0005-0000-0000-00004D7E0000}"/>
    <cellStyle name="Normal 5 10 2 22 4 10" xfId="32334" xr:uid="{00000000-0005-0000-0000-00004E7E0000}"/>
    <cellStyle name="Normal 5 10 2 22 4 2" xfId="32335" xr:uid="{00000000-0005-0000-0000-00004F7E0000}"/>
    <cellStyle name="Normal 5 10 2 22 4 3" xfId="32336" xr:uid="{00000000-0005-0000-0000-0000507E0000}"/>
    <cellStyle name="Normal 5 10 2 22 4 4" xfId="32337" xr:uid="{00000000-0005-0000-0000-0000517E0000}"/>
    <cellStyle name="Normal 5 10 2 22 4 5" xfId="32338" xr:uid="{00000000-0005-0000-0000-0000527E0000}"/>
    <cellStyle name="Normal 5 10 2 22 4 6" xfId="32339" xr:uid="{00000000-0005-0000-0000-0000537E0000}"/>
    <cellStyle name="Normal 5 10 2 22 4 7" xfId="32340" xr:uid="{00000000-0005-0000-0000-0000547E0000}"/>
    <cellStyle name="Normal 5 10 2 22 4 8" xfId="32341" xr:uid="{00000000-0005-0000-0000-0000557E0000}"/>
    <cellStyle name="Normal 5 10 2 22 4 9" xfId="32342" xr:uid="{00000000-0005-0000-0000-0000567E0000}"/>
    <cellStyle name="Normal 5 10 2 22 5" xfId="32343" xr:uid="{00000000-0005-0000-0000-0000577E0000}"/>
    <cellStyle name="Normal 5 10 2 22 5 10" xfId="32344" xr:uid="{00000000-0005-0000-0000-0000587E0000}"/>
    <cellStyle name="Normal 5 10 2 22 5 2" xfId="32345" xr:uid="{00000000-0005-0000-0000-0000597E0000}"/>
    <cellStyle name="Normal 5 10 2 22 5 3" xfId="32346" xr:uid="{00000000-0005-0000-0000-00005A7E0000}"/>
    <cellStyle name="Normal 5 10 2 22 5 4" xfId="32347" xr:uid="{00000000-0005-0000-0000-00005B7E0000}"/>
    <cellStyle name="Normal 5 10 2 22 5 5" xfId="32348" xr:uid="{00000000-0005-0000-0000-00005C7E0000}"/>
    <cellStyle name="Normal 5 10 2 22 5 6" xfId="32349" xr:uid="{00000000-0005-0000-0000-00005D7E0000}"/>
    <cellStyle name="Normal 5 10 2 22 5 7" xfId="32350" xr:uid="{00000000-0005-0000-0000-00005E7E0000}"/>
    <cellStyle name="Normal 5 10 2 22 5 8" xfId="32351" xr:uid="{00000000-0005-0000-0000-00005F7E0000}"/>
    <cellStyle name="Normal 5 10 2 22 5 9" xfId="32352" xr:uid="{00000000-0005-0000-0000-0000607E0000}"/>
    <cellStyle name="Normal 5 10 2 22 6" xfId="32353" xr:uid="{00000000-0005-0000-0000-0000617E0000}"/>
    <cellStyle name="Normal 5 10 2 22 7" xfId="32354" xr:uid="{00000000-0005-0000-0000-0000627E0000}"/>
    <cellStyle name="Normal 5 10 2 22 8" xfId="32355" xr:uid="{00000000-0005-0000-0000-0000637E0000}"/>
    <cellStyle name="Normal 5 10 2 22 9" xfId="32356" xr:uid="{00000000-0005-0000-0000-0000647E0000}"/>
    <cellStyle name="Normal 5 10 2 23" xfId="32357" xr:uid="{00000000-0005-0000-0000-0000657E0000}"/>
    <cellStyle name="Normal 5 10 2 23 10" xfId="32358" xr:uid="{00000000-0005-0000-0000-0000667E0000}"/>
    <cellStyle name="Normal 5 10 2 23 11" xfId="32359" xr:uid="{00000000-0005-0000-0000-0000677E0000}"/>
    <cellStyle name="Normal 5 10 2 23 12" xfId="32360" xr:uid="{00000000-0005-0000-0000-0000687E0000}"/>
    <cellStyle name="Normal 5 10 2 23 13" xfId="32361" xr:uid="{00000000-0005-0000-0000-0000697E0000}"/>
    <cellStyle name="Normal 5 10 2 23 14" xfId="32362" xr:uid="{00000000-0005-0000-0000-00006A7E0000}"/>
    <cellStyle name="Normal 5 10 2 23 2" xfId="32363" xr:uid="{00000000-0005-0000-0000-00006B7E0000}"/>
    <cellStyle name="Normal 5 10 2 23 2 10" xfId="32364" xr:uid="{00000000-0005-0000-0000-00006C7E0000}"/>
    <cellStyle name="Normal 5 10 2 23 2 2" xfId="32365" xr:uid="{00000000-0005-0000-0000-00006D7E0000}"/>
    <cellStyle name="Normal 5 10 2 23 2 3" xfId="32366" xr:uid="{00000000-0005-0000-0000-00006E7E0000}"/>
    <cellStyle name="Normal 5 10 2 23 2 4" xfId="32367" xr:uid="{00000000-0005-0000-0000-00006F7E0000}"/>
    <cellStyle name="Normal 5 10 2 23 2 5" xfId="32368" xr:uid="{00000000-0005-0000-0000-0000707E0000}"/>
    <cellStyle name="Normal 5 10 2 23 2 6" xfId="32369" xr:uid="{00000000-0005-0000-0000-0000717E0000}"/>
    <cellStyle name="Normal 5 10 2 23 2 7" xfId="32370" xr:uid="{00000000-0005-0000-0000-0000727E0000}"/>
    <cellStyle name="Normal 5 10 2 23 2 8" xfId="32371" xr:uid="{00000000-0005-0000-0000-0000737E0000}"/>
    <cellStyle name="Normal 5 10 2 23 2 9" xfId="32372" xr:uid="{00000000-0005-0000-0000-0000747E0000}"/>
    <cellStyle name="Normal 5 10 2 23 3" xfId="32373" xr:uid="{00000000-0005-0000-0000-0000757E0000}"/>
    <cellStyle name="Normal 5 10 2 23 3 10" xfId="32374" xr:uid="{00000000-0005-0000-0000-0000767E0000}"/>
    <cellStyle name="Normal 5 10 2 23 3 2" xfId="32375" xr:uid="{00000000-0005-0000-0000-0000777E0000}"/>
    <cellStyle name="Normal 5 10 2 23 3 3" xfId="32376" xr:uid="{00000000-0005-0000-0000-0000787E0000}"/>
    <cellStyle name="Normal 5 10 2 23 3 4" xfId="32377" xr:uid="{00000000-0005-0000-0000-0000797E0000}"/>
    <cellStyle name="Normal 5 10 2 23 3 5" xfId="32378" xr:uid="{00000000-0005-0000-0000-00007A7E0000}"/>
    <cellStyle name="Normal 5 10 2 23 3 6" xfId="32379" xr:uid="{00000000-0005-0000-0000-00007B7E0000}"/>
    <cellStyle name="Normal 5 10 2 23 3 7" xfId="32380" xr:uid="{00000000-0005-0000-0000-00007C7E0000}"/>
    <cellStyle name="Normal 5 10 2 23 3 8" xfId="32381" xr:uid="{00000000-0005-0000-0000-00007D7E0000}"/>
    <cellStyle name="Normal 5 10 2 23 3 9" xfId="32382" xr:uid="{00000000-0005-0000-0000-00007E7E0000}"/>
    <cellStyle name="Normal 5 10 2 23 4" xfId="32383" xr:uid="{00000000-0005-0000-0000-00007F7E0000}"/>
    <cellStyle name="Normal 5 10 2 23 4 10" xfId="32384" xr:uid="{00000000-0005-0000-0000-0000807E0000}"/>
    <cellStyle name="Normal 5 10 2 23 4 2" xfId="32385" xr:uid="{00000000-0005-0000-0000-0000817E0000}"/>
    <cellStyle name="Normal 5 10 2 23 4 3" xfId="32386" xr:uid="{00000000-0005-0000-0000-0000827E0000}"/>
    <cellStyle name="Normal 5 10 2 23 4 4" xfId="32387" xr:uid="{00000000-0005-0000-0000-0000837E0000}"/>
    <cellStyle name="Normal 5 10 2 23 4 5" xfId="32388" xr:uid="{00000000-0005-0000-0000-0000847E0000}"/>
    <cellStyle name="Normal 5 10 2 23 4 6" xfId="32389" xr:uid="{00000000-0005-0000-0000-0000857E0000}"/>
    <cellStyle name="Normal 5 10 2 23 4 7" xfId="32390" xr:uid="{00000000-0005-0000-0000-0000867E0000}"/>
    <cellStyle name="Normal 5 10 2 23 4 8" xfId="32391" xr:uid="{00000000-0005-0000-0000-0000877E0000}"/>
    <cellStyle name="Normal 5 10 2 23 4 9" xfId="32392" xr:uid="{00000000-0005-0000-0000-0000887E0000}"/>
    <cellStyle name="Normal 5 10 2 23 5" xfId="32393" xr:uid="{00000000-0005-0000-0000-0000897E0000}"/>
    <cellStyle name="Normal 5 10 2 23 5 10" xfId="32394" xr:uid="{00000000-0005-0000-0000-00008A7E0000}"/>
    <cellStyle name="Normal 5 10 2 23 5 2" xfId="32395" xr:uid="{00000000-0005-0000-0000-00008B7E0000}"/>
    <cellStyle name="Normal 5 10 2 23 5 3" xfId="32396" xr:uid="{00000000-0005-0000-0000-00008C7E0000}"/>
    <cellStyle name="Normal 5 10 2 23 5 4" xfId="32397" xr:uid="{00000000-0005-0000-0000-00008D7E0000}"/>
    <cellStyle name="Normal 5 10 2 23 5 5" xfId="32398" xr:uid="{00000000-0005-0000-0000-00008E7E0000}"/>
    <cellStyle name="Normal 5 10 2 23 5 6" xfId="32399" xr:uid="{00000000-0005-0000-0000-00008F7E0000}"/>
    <cellStyle name="Normal 5 10 2 23 5 7" xfId="32400" xr:uid="{00000000-0005-0000-0000-0000907E0000}"/>
    <cellStyle name="Normal 5 10 2 23 5 8" xfId="32401" xr:uid="{00000000-0005-0000-0000-0000917E0000}"/>
    <cellStyle name="Normal 5 10 2 23 5 9" xfId="32402" xr:uid="{00000000-0005-0000-0000-0000927E0000}"/>
    <cellStyle name="Normal 5 10 2 23 6" xfId="32403" xr:uid="{00000000-0005-0000-0000-0000937E0000}"/>
    <cellStyle name="Normal 5 10 2 23 7" xfId="32404" xr:uid="{00000000-0005-0000-0000-0000947E0000}"/>
    <cellStyle name="Normal 5 10 2 23 8" xfId="32405" xr:uid="{00000000-0005-0000-0000-0000957E0000}"/>
    <cellStyle name="Normal 5 10 2 23 9" xfId="32406" xr:uid="{00000000-0005-0000-0000-0000967E0000}"/>
    <cellStyle name="Normal 5 10 2 24" xfId="32407" xr:uid="{00000000-0005-0000-0000-0000977E0000}"/>
    <cellStyle name="Normal 5 10 2 24 10" xfId="32408" xr:uid="{00000000-0005-0000-0000-0000987E0000}"/>
    <cellStyle name="Normal 5 10 2 24 11" xfId="32409" xr:uid="{00000000-0005-0000-0000-0000997E0000}"/>
    <cellStyle name="Normal 5 10 2 24 12" xfId="32410" xr:uid="{00000000-0005-0000-0000-00009A7E0000}"/>
    <cellStyle name="Normal 5 10 2 24 13" xfId="32411" xr:uid="{00000000-0005-0000-0000-00009B7E0000}"/>
    <cellStyle name="Normal 5 10 2 24 14" xfId="32412" xr:uid="{00000000-0005-0000-0000-00009C7E0000}"/>
    <cellStyle name="Normal 5 10 2 24 2" xfId="32413" xr:uid="{00000000-0005-0000-0000-00009D7E0000}"/>
    <cellStyle name="Normal 5 10 2 24 2 10" xfId="32414" xr:uid="{00000000-0005-0000-0000-00009E7E0000}"/>
    <cellStyle name="Normal 5 10 2 24 2 2" xfId="32415" xr:uid="{00000000-0005-0000-0000-00009F7E0000}"/>
    <cellStyle name="Normal 5 10 2 24 2 3" xfId="32416" xr:uid="{00000000-0005-0000-0000-0000A07E0000}"/>
    <cellStyle name="Normal 5 10 2 24 2 4" xfId="32417" xr:uid="{00000000-0005-0000-0000-0000A17E0000}"/>
    <cellStyle name="Normal 5 10 2 24 2 5" xfId="32418" xr:uid="{00000000-0005-0000-0000-0000A27E0000}"/>
    <cellStyle name="Normal 5 10 2 24 2 6" xfId="32419" xr:uid="{00000000-0005-0000-0000-0000A37E0000}"/>
    <cellStyle name="Normal 5 10 2 24 2 7" xfId="32420" xr:uid="{00000000-0005-0000-0000-0000A47E0000}"/>
    <cellStyle name="Normal 5 10 2 24 2 8" xfId="32421" xr:uid="{00000000-0005-0000-0000-0000A57E0000}"/>
    <cellStyle name="Normal 5 10 2 24 2 9" xfId="32422" xr:uid="{00000000-0005-0000-0000-0000A67E0000}"/>
    <cellStyle name="Normal 5 10 2 24 3" xfId="32423" xr:uid="{00000000-0005-0000-0000-0000A77E0000}"/>
    <cellStyle name="Normal 5 10 2 24 3 10" xfId="32424" xr:uid="{00000000-0005-0000-0000-0000A87E0000}"/>
    <cellStyle name="Normal 5 10 2 24 3 2" xfId="32425" xr:uid="{00000000-0005-0000-0000-0000A97E0000}"/>
    <cellStyle name="Normal 5 10 2 24 3 3" xfId="32426" xr:uid="{00000000-0005-0000-0000-0000AA7E0000}"/>
    <cellStyle name="Normal 5 10 2 24 3 4" xfId="32427" xr:uid="{00000000-0005-0000-0000-0000AB7E0000}"/>
    <cellStyle name="Normal 5 10 2 24 3 5" xfId="32428" xr:uid="{00000000-0005-0000-0000-0000AC7E0000}"/>
    <cellStyle name="Normal 5 10 2 24 3 6" xfId="32429" xr:uid="{00000000-0005-0000-0000-0000AD7E0000}"/>
    <cellStyle name="Normal 5 10 2 24 3 7" xfId="32430" xr:uid="{00000000-0005-0000-0000-0000AE7E0000}"/>
    <cellStyle name="Normal 5 10 2 24 3 8" xfId="32431" xr:uid="{00000000-0005-0000-0000-0000AF7E0000}"/>
    <cellStyle name="Normal 5 10 2 24 3 9" xfId="32432" xr:uid="{00000000-0005-0000-0000-0000B07E0000}"/>
    <cellStyle name="Normal 5 10 2 24 4" xfId="32433" xr:uid="{00000000-0005-0000-0000-0000B17E0000}"/>
    <cellStyle name="Normal 5 10 2 24 4 10" xfId="32434" xr:uid="{00000000-0005-0000-0000-0000B27E0000}"/>
    <cellStyle name="Normal 5 10 2 24 4 2" xfId="32435" xr:uid="{00000000-0005-0000-0000-0000B37E0000}"/>
    <cellStyle name="Normal 5 10 2 24 4 3" xfId="32436" xr:uid="{00000000-0005-0000-0000-0000B47E0000}"/>
    <cellStyle name="Normal 5 10 2 24 4 4" xfId="32437" xr:uid="{00000000-0005-0000-0000-0000B57E0000}"/>
    <cellStyle name="Normal 5 10 2 24 4 5" xfId="32438" xr:uid="{00000000-0005-0000-0000-0000B67E0000}"/>
    <cellStyle name="Normal 5 10 2 24 4 6" xfId="32439" xr:uid="{00000000-0005-0000-0000-0000B77E0000}"/>
    <cellStyle name="Normal 5 10 2 24 4 7" xfId="32440" xr:uid="{00000000-0005-0000-0000-0000B87E0000}"/>
    <cellStyle name="Normal 5 10 2 24 4 8" xfId="32441" xr:uid="{00000000-0005-0000-0000-0000B97E0000}"/>
    <cellStyle name="Normal 5 10 2 24 4 9" xfId="32442" xr:uid="{00000000-0005-0000-0000-0000BA7E0000}"/>
    <cellStyle name="Normal 5 10 2 24 5" xfId="32443" xr:uid="{00000000-0005-0000-0000-0000BB7E0000}"/>
    <cellStyle name="Normal 5 10 2 24 5 10" xfId="32444" xr:uid="{00000000-0005-0000-0000-0000BC7E0000}"/>
    <cellStyle name="Normal 5 10 2 24 5 2" xfId="32445" xr:uid="{00000000-0005-0000-0000-0000BD7E0000}"/>
    <cellStyle name="Normal 5 10 2 24 5 3" xfId="32446" xr:uid="{00000000-0005-0000-0000-0000BE7E0000}"/>
    <cellStyle name="Normal 5 10 2 24 5 4" xfId="32447" xr:uid="{00000000-0005-0000-0000-0000BF7E0000}"/>
    <cellStyle name="Normal 5 10 2 24 5 5" xfId="32448" xr:uid="{00000000-0005-0000-0000-0000C07E0000}"/>
    <cellStyle name="Normal 5 10 2 24 5 6" xfId="32449" xr:uid="{00000000-0005-0000-0000-0000C17E0000}"/>
    <cellStyle name="Normal 5 10 2 24 5 7" xfId="32450" xr:uid="{00000000-0005-0000-0000-0000C27E0000}"/>
    <cellStyle name="Normal 5 10 2 24 5 8" xfId="32451" xr:uid="{00000000-0005-0000-0000-0000C37E0000}"/>
    <cellStyle name="Normal 5 10 2 24 5 9" xfId="32452" xr:uid="{00000000-0005-0000-0000-0000C47E0000}"/>
    <cellStyle name="Normal 5 10 2 24 6" xfId="32453" xr:uid="{00000000-0005-0000-0000-0000C57E0000}"/>
    <cellStyle name="Normal 5 10 2 24 7" xfId="32454" xr:uid="{00000000-0005-0000-0000-0000C67E0000}"/>
    <cellStyle name="Normal 5 10 2 24 8" xfId="32455" xr:uid="{00000000-0005-0000-0000-0000C77E0000}"/>
    <cellStyle name="Normal 5 10 2 24 9" xfId="32456" xr:uid="{00000000-0005-0000-0000-0000C87E0000}"/>
    <cellStyle name="Normal 5 10 2 25" xfId="32457" xr:uid="{00000000-0005-0000-0000-0000C97E0000}"/>
    <cellStyle name="Normal 5 10 2 25 10" xfId="32458" xr:uid="{00000000-0005-0000-0000-0000CA7E0000}"/>
    <cellStyle name="Normal 5 10 2 25 11" xfId="32459" xr:uid="{00000000-0005-0000-0000-0000CB7E0000}"/>
    <cellStyle name="Normal 5 10 2 25 12" xfId="32460" xr:uid="{00000000-0005-0000-0000-0000CC7E0000}"/>
    <cellStyle name="Normal 5 10 2 25 13" xfId="32461" xr:uid="{00000000-0005-0000-0000-0000CD7E0000}"/>
    <cellStyle name="Normal 5 10 2 25 14" xfId="32462" xr:uid="{00000000-0005-0000-0000-0000CE7E0000}"/>
    <cellStyle name="Normal 5 10 2 25 2" xfId="32463" xr:uid="{00000000-0005-0000-0000-0000CF7E0000}"/>
    <cellStyle name="Normal 5 10 2 25 2 10" xfId="32464" xr:uid="{00000000-0005-0000-0000-0000D07E0000}"/>
    <cellStyle name="Normal 5 10 2 25 2 2" xfId="32465" xr:uid="{00000000-0005-0000-0000-0000D17E0000}"/>
    <cellStyle name="Normal 5 10 2 25 2 3" xfId="32466" xr:uid="{00000000-0005-0000-0000-0000D27E0000}"/>
    <cellStyle name="Normal 5 10 2 25 2 4" xfId="32467" xr:uid="{00000000-0005-0000-0000-0000D37E0000}"/>
    <cellStyle name="Normal 5 10 2 25 2 5" xfId="32468" xr:uid="{00000000-0005-0000-0000-0000D47E0000}"/>
    <cellStyle name="Normal 5 10 2 25 2 6" xfId="32469" xr:uid="{00000000-0005-0000-0000-0000D57E0000}"/>
    <cellStyle name="Normal 5 10 2 25 2 7" xfId="32470" xr:uid="{00000000-0005-0000-0000-0000D67E0000}"/>
    <cellStyle name="Normal 5 10 2 25 2 8" xfId="32471" xr:uid="{00000000-0005-0000-0000-0000D77E0000}"/>
    <cellStyle name="Normal 5 10 2 25 2 9" xfId="32472" xr:uid="{00000000-0005-0000-0000-0000D87E0000}"/>
    <cellStyle name="Normal 5 10 2 25 3" xfId="32473" xr:uid="{00000000-0005-0000-0000-0000D97E0000}"/>
    <cellStyle name="Normal 5 10 2 25 3 10" xfId="32474" xr:uid="{00000000-0005-0000-0000-0000DA7E0000}"/>
    <cellStyle name="Normal 5 10 2 25 3 2" xfId="32475" xr:uid="{00000000-0005-0000-0000-0000DB7E0000}"/>
    <cellStyle name="Normal 5 10 2 25 3 3" xfId="32476" xr:uid="{00000000-0005-0000-0000-0000DC7E0000}"/>
    <cellStyle name="Normal 5 10 2 25 3 4" xfId="32477" xr:uid="{00000000-0005-0000-0000-0000DD7E0000}"/>
    <cellStyle name="Normal 5 10 2 25 3 5" xfId="32478" xr:uid="{00000000-0005-0000-0000-0000DE7E0000}"/>
    <cellStyle name="Normal 5 10 2 25 3 6" xfId="32479" xr:uid="{00000000-0005-0000-0000-0000DF7E0000}"/>
    <cellStyle name="Normal 5 10 2 25 3 7" xfId="32480" xr:uid="{00000000-0005-0000-0000-0000E07E0000}"/>
    <cellStyle name="Normal 5 10 2 25 3 8" xfId="32481" xr:uid="{00000000-0005-0000-0000-0000E17E0000}"/>
    <cellStyle name="Normal 5 10 2 25 3 9" xfId="32482" xr:uid="{00000000-0005-0000-0000-0000E27E0000}"/>
    <cellStyle name="Normal 5 10 2 25 4" xfId="32483" xr:uid="{00000000-0005-0000-0000-0000E37E0000}"/>
    <cellStyle name="Normal 5 10 2 25 4 10" xfId="32484" xr:uid="{00000000-0005-0000-0000-0000E47E0000}"/>
    <cellStyle name="Normal 5 10 2 25 4 2" xfId="32485" xr:uid="{00000000-0005-0000-0000-0000E57E0000}"/>
    <cellStyle name="Normal 5 10 2 25 4 3" xfId="32486" xr:uid="{00000000-0005-0000-0000-0000E67E0000}"/>
    <cellStyle name="Normal 5 10 2 25 4 4" xfId="32487" xr:uid="{00000000-0005-0000-0000-0000E77E0000}"/>
    <cellStyle name="Normal 5 10 2 25 4 5" xfId="32488" xr:uid="{00000000-0005-0000-0000-0000E87E0000}"/>
    <cellStyle name="Normal 5 10 2 25 4 6" xfId="32489" xr:uid="{00000000-0005-0000-0000-0000E97E0000}"/>
    <cellStyle name="Normal 5 10 2 25 4 7" xfId="32490" xr:uid="{00000000-0005-0000-0000-0000EA7E0000}"/>
    <cellStyle name="Normal 5 10 2 25 4 8" xfId="32491" xr:uid="{00000000-0005-0000-0000-0000EB7E0000}"/>
    <cellStyle name="Normal 5 10 2 25 4 9" xfId="32492" xr:uid="{00000000-0005-0000-0000-0000EC7E0000}"/>
    <cellStyle name="Normal 5 10 2 25 5" xfId="32493" xr:uid="{00000000-0005-0000-0000-0000ED7E0000}"/>
    <cellStyle name="Normal 5 10 2 25 5 10" xfId="32494" xr:uid="{00000000-0005-0000-0000-0000EE7E0000}"/>
    <cellStyle name="Normal 5 10 2 25 5 2" xfId="32495" xr:uid="{00000000-0005-0000-0000-0000EF7E0000}"/>
    <cellStyle name="Normal 5 10 2 25 5 3" xfId="32496" xr:uid="{00000000-0005-0000-0000-0000F07E0000}"/>
    <cellStyle name="Normal 5 10 2 25 5 4" xfId="32497" xr:uid="{00000000-0005-0000-0000-0000F17E0000}"/>
    <cellStyle name="Normal 5 10 2 25 5 5" xfId="32498" xr:uid="{00000000-0005-0000-0000-0000F27E0000}"/>
    <cellStyle name="Normal 5 10 2 25 5 6" xfId="32499" xr:uid="{00000000-0005-0000-0000-0000F37E0000}"/>
    <cellStyle name="Normal 5 10 2 25 5 7" xfId="32500" xr:uid="{00000000-0005-0000-0000-0000F47E0000}"/>
    <cellStyle name="Normal 5 10 2 25 5 8" xfId="32501" xr:uid="{00000000-0005-0000-0000-0000F57E0000}"/>
    <cellStyle name="Normal 5 10 2 25 5 9" xfId="32502" xr:uid="{00000000-0005-0000-0000-0000F67E0000}"/>
    <cellStyle name="Normal 5 10 2 25 6" xfId="32503" xr:uid="{00000000-0005-0000-0000-0000F77E0000}"/>
    <cellStyle name="Normal 5 10 2 25 7" xfId="32504" xr:uid="{00000000-0005-0000-0000-0000F87E0000}"/>
    <cellStyle name="Normal 5 10 2 25 8" xfId="32505" xr:uid="{00000000-0005-0000-0000-0000F97E0000}"/>
    <cellStyle name="Normal 5 10 2 25 9" xfId="32506" xr:uid="{00000000-0005-0000-0000-0000FA7E0000}"/>
    <cellStyle name="Normal 5 10 2 26" xfId="32507" xr:uid="{00000000-0005-0000-0000-0000FB7E0000}"/>
    <cellStyle name="Normal 5 10 2 26 10" xfId="32508" xr:uid="{00000000-0005-0000-0000-0000FC7E0000}"/>
    <cellStyle name="Normal 5 10 2 26 11" xfId="32509" xr:uid="{00000000-0005-0000-0000-0000FD7E0000}"/>
    <cellStyle name="Normal 5 10 2 26 12" xfId="32510" xr:uid="{00000000-0005-0000-0000-0000FE7E0000}"/>
    <cellStyle name="Normal 5 10 2 26 13" xfId="32511" xr:uid="{00000000-0005-0000-0000-0000FF7E0000}"/>
    <cellStyle name="Normal 5 10 2 26 14" xfId="32512" xr:uid="{00000000-0005-0000-0000-0000007F0000}"/>
    <cellStyle name="Normal 5 10 2 26 2" xfId="32513" xr:uid="{00000000-0005-0000-0000-0000017F0000}"/>
    <cellStyle name="Normal 5 10 2 26 2 10" xfId="32514" xr:uid="{00000000-0005-0000-0000-0000027F0000}"/>
    <cellStyle name="Normal 5 10 2 26 2 2" xfId="32515" xr:uid="{00000000-0005-0000-0000-0000037F0000}"/>
    <cellStyle name="Normal 5 10 2 26 2 3" xfId="32516" xr:uid="{00000000-0005-0000-0000-0000047F0000}"/>
    <cellStyle name="Normal 5 10 2 26 2 4" xfId="32517" xr:uid="{00000000-0005-0000-0000-0000057F0000}"/>
    <cellStyle name="Normal 5 10 2 26 2 5" xfId="32518" xr:uid="{00000000-0005-0000-0000-0000067F0000}"/>
    <cellStyle name="Normal 5 10 2 26 2 6" xfId="32519" xr:uid="{00000000-0005-0000-0000-0000077F0000}"/>
    <cellStyle name="Normal 5 10 2 26 2 7" xfId="32520" xr:uid="{00000000-0005-0000-0000-0000087F0000}"/>
    <cellStyle name="Normal 5 10 2 26 2 8" xfId="32521" xr:uid="{00000000-0005-0000-0000-0000097F0000}"/>
    <cellStyle name="Normal 5 10 2 26 2 9" xfId="32522" xr:uid="{00000000-0005-0000-0000-00000A7F0000}"/>
    <cellStyle name="Normal 5 10 2 26 3" xfId="32523" xr:uid="{00000000-0005-0000-0000-00000B7F0000}"/>
    <cellStyle name="Normal 5 10 2 26 3 10" xfId="32524" xr:uid="{00000000-0005-0000-0000-00000C7F0000}"/>
    <cellStyle name="Normal 5 10 2 26 3 2" xfId="32525" xr:uid="{00000000-0005-0000-0000-00000D7F0000}"/>
    <cellStyle name="Normal 5 10 2 26 3 3" xfId="32526" xr:uid="{00000000-0005-0000-0000-00000E7F0000}"/>
    <cellStyle name="Normal 5 10 2 26 3 4" xfId="32527" xr:uid="{00000000-0005-0000-0000-00000F7F0000}"/>
    <cellStyle name="Normal 5 10 2 26 3 5" xfId="32528" xr:uid="{00000000-0005-0000-0000-0000107F0000}"/>
    <cellStyle name="Normal 5 10 2 26 3 6" xfId="32529" xr:uid="{00000000-0005-0000-0000-0000117F0000}"/>
    <cellStyle name="Normal 5 10 2 26 3 7" xfId="32530" xr:uid="{00000000-0005-0000-0000-0000127F0000}"/>
    <cellStyle name="Normal 5 10 2 26 3 8" xfId="32531" xr:uid="{00000000-0005-0000-0000-0000137F0000}"/>
    <cellStyle name="Normal 5 10 2 26 3 9" xfId="32532" xr:uid="{00000000-0005-0000-0000-0000147F0000}"/>
    <cellStyle name="Normal 5 10 2 26 4" xfId="32533" xr:uid="{00000000-0005-0000-0000-0000157F0000}"/>
    <cellStyle name="Normal 5 10 2 26 4 10" xfId="32534" xr:uid="{00000000-0005-0000-0000-0000167F0000}"/>
    <cellStyle name="Normal 5 10 2 26 4 2" xfId="32535" xr:uid="{00000000-0005-0000-0000-0000177F0000}"/>
    <cellStyle name="Normal 5 10 2 26 4 3" xfId="32536" xr:uid="{00000000-0005-0000-0000-0000187F0000}"/>
    <cellStyle name="Normal 5 10 2 26 4 4" xfId="32537" xr:uid="{00000000-0005-0000-0000-0000197F0000}"/>
    <cellStyle name="Normal 5 10 2 26 4 5" xfId="32538" xr:uid="{00000000-0005-0000-0000-00001A7F0000}"/>
    <cellStyle name="Normal 5 10 2 26 4 6" xfId="32539" xr:uid="{00000000-0005-0000-0000-00001B7F0000}"/>
    <cellStyle name="Normal 5 10 2 26 4 7" xfId="32540" xr:uid="{00000000-0005-0000-0000-00001C7F0000}"/>
    <cellStyle name="Normal 5 10 2 26 4 8" xfId="32541" xr:uid="{00000000-0005-0000-0000-00001D7F0000}"/>
    <cellStyle name="Normal 5 10 2 26 4 9" xfId="32542" xr:uid="{00000000-0005-0000-0000-00001E7F0000}"/>
    <cellStyle name="Normal 5 10 2 26 5" xfId="32543" xr:uid="{00000000-0005-0000-0000-00001F7F0000}"/>
    <cellStyle name="Normal 5 10 2 26 5 10" xfId="32544" xr:uid="{00000000-0005-0000-0000-0000207F0000}"/>
    <cellStyle name="Normal 5 10 2 26 5 2" xfId="32545" xr:uid="{00000000-0005-0000-0000-0000217F0000}"/>
    <cellStyle name="Normal 5 10 2 26 5 3" xfId="32546" xr:uid="{00000000-0005-0000-0000-0000227F0000}"/>
    <cellStyle name="Normal 5 10 2 26 5 4" xfId="32547" xr:uid="{00000000-0005-0000-0000-0000237F0000}"/>
    <cellStyle name="Normal 5 10 2 26 5 5" xfId="32548" xr:uid="{00000000-0005-0000-0000-0000247F0000}"/>
    <cellStyle name="Normal 5 10 2 26 5 6" xfId="32549" xr:uid="{00000000-0005-0000-0000-0000257F0000}"/>
    <cellStyle name="Normal 5 10 2 26 5 7" xfId="32550" xr:uid="{00000000-0005-0000-0000-0000267F0000}"/>
    <cellStyle name="Normal 5 10 2 26 5 8" xfId="32551" xr:uid="{00000000-0005-0000-0000-0000277F0000}"/>
    <cellStyle name="Normal 5 10 2 26 5 9" xfId="32552" xr:uid="{00000000-0005-0000-0000-0000287F0000}"/>
    <cellStyle name="Normal 5 10 2 26 6" xfId="32553" xr:uid="{00000000-0005-0000-0000-0000297F0000}"/>
    <cellStyle name="Normal 5 10 2 26 7" xfId="32554" xr:uid="{00000000-0005-0000-0000-00002A7F0000}"/>
    <cellStyle name="Normal 5 10 2 26 8" xfId="32555" xr:uid="{00000000-0005-0000-0000-00002B7F0000}"/>
    <cellStyle name="Normal 5 10 2 26 9" xfId="32556" xr:uid="{00000000-0005-0000-0000-00002C7F0000}"/>
    <cellStyle name="Normal 5 10 2 27" xfId="32557" xr:uid="{00000000-0005-0000-0000-00002D7F0000}"/>
    <cellStyle name="Normal 5 10 2 27 10" xfId="32558" xr:uid="{00000000-0005-0000-0000-00002E7F0000}"/>
    <cellStyle name="Normal 5 10 2 27 11" xfId="32559" xr:uid="{00000000-0005-0000-0000-00002F7F0000}"/>
    <cellStyle name="Normal 5 10 2 27 12" xfId="32560" xr:uid="{00000000-0005-0000-0000-0000307F0000}"/>
    <cellStyle name="Normal 5 10 2 27 13" xfId="32561" xr:uid="{00000000-0005-0000-0000-0000317F0000}"/>
    <cellStyle name="Normal 5 10 2 27 14" xfId="32562" xr:uid="{00000000-0005-0000-0000-0000327F0000}"/>
    <cellStyle name="Normal 5 10 2 27 2" xfId="32563" xr:uid="{00000000-0005-0000-0000-0000337F0000}"/>
    <cellStyle name="Normal 5 10 2 27 2 10" xfId="32564" xr:uid="{00000000-0005-0000-0000-0000347F0000}"/>
    <cellStyle name="Normal 5 10 2 27 2 2" xfId="32565" xr:uid="{00000000-0005-0000-0000-0000357F0000}"/>
    <cellStyle name="Normal 5 10 2 27 2 3" xfId="32566" xr:uid="{00000000-0005-0000-0000-0000367F0000}"/>
    <cellStyle name="Normal 5 10 2 27 2 4" xfId="32567" xr:uid="{00000000-0005-0000-0000-0000377F0000}"/>
    <cellStyle name="Normal 5 10 2 27 2 5" xfId="32568" xr:uid="{00000000-0005-0000-0000-0000387F0000}"/>
    <cellStyle name="Normal 5 10 2 27 2 6" xfId="32569" xr:uid="{00000000-0005-0000-0000-0000397F0000}"/>
    <cellStyle name="Normal 5 10 2 27 2 7" xfId="32570" xr:uid="{00000000-0005-0000-0000-00003A7F0000}"/>
    <cellStyle name="Normal 5 10 2 27 2 8" xfId="32571" xr:uid="{00000000-0005-0000-0000-00003B7F0000}"/>
    <cellStyle name="Normal 5 10 2 27 2 9" xfId="32572" xr:uid="{00000000-0005-0000-0000-00003C7F0000}"/>
    <cellStyle name="Normal 5 10 2 27 3" xfId="32573" xr:uid="{00000000-0005-0000-0000-00003D7F0000}"/>
    <cellStyle name="Normal 5 10 2 27 3 10" xfId="32574" xr:uid="{00000000-0005-0000-0000-00003E7F0000}"/>
    <cellStyle name="Normal 5 10 2 27 3 2" xfId="32575" xr:uid="{00000000-0005-0000-0000-00003F7F0000}"/>
    <cellStyle name="Normal 5 10 2 27 3 3" xfId="32576" xr:uid="{00000000-0005-0000-0000-0000407F0000}"/>
    <cellStyle name="Normal 5 10 2 27 3 4" xfId="32577" xr:uid="{00000000-0005-0000-0000-0000417F0000}"/>
    <cellStyle name="Normal 5 10 2 27 3 5" xfId="32578" xr:uid="{00000000-0005-0000-0000-0000427F0000}"/>
    <cellStyle name="Normal 5 10 2 27 3 6" xfId="32579" xr:uid="{00000000-0005-0000-0000-0000437F0000}"/>
    <cellStyle name="Normal 5 10 2 27 3 7" xfId="32580" xr:uid="{00000000-0005-0000-0000-0000447F0000}"/>
    <cellStyle name="Normal 5 10 2 27 3 8" xfId="32581" xr:uid="{00000000-0005-0000-0000-0000457F0000}"/>
    <cellStyle name="Normal 5 10 2 27 3 9" xfId="32582" xr:uid="{00000000-0005-0000-0000-0000467F0000}"/>
    <cellStyle name="Normal 5 10 2 27 4" xfId="32583" xr:uid="{00000000-0005-0000-0000-0000477F0000}"/>
    <cellStyle name="Normal 5 10 2 27 4 10" xfId="32584" xr:uid="{00000000-0005-0000-0000-0000487F0000}"/>
    <cellStyle name="Normal 5 10 2 27 4 2" xfId="32585" xr:uid="{00000000-0005-0000-0000-0000497F0000}"/>
    <cellStyle name="Normal 5 10 2 27 4 3" xfId="32586" xr:uid="{00000000-0005-0000-0000-00004A7F0000}"/>
    <cellStyle name="Normal 5 10 2 27 4 4" xfId="32587" xr:uid="{00000000-0005-0000-0000-00004B7F0000}"/>
    <cellStyle name="Normal 5 10 2 27 4 5" xfId="32588" xr:uid="{00000000-0005-0000-0000-00004C7F0000}"/>
    <cellStyle name="Normal 5 10 2 27 4 6" xfId="32589" xr:uid="{00000000-0005-0000-0000-00004D7F0000}"/>
    <cellStyle name="Normal 5 10 2 27 4 7" xfId="32590" xr:uid="{00000000-0005-0000-0000-00004E7F0000}"/>
    <cellStyle name="Normal 5 10 2 27 4 8" xfId="32591" xr:uid="{00000000-0005-0000-0000-00004F7F0000}"/>
    <cellStyle name="Normal 5 10 2 27 4 9" xfId="32592" xr:uid="{00000000-0005-0000-0000-0000507F0000}"/>
    <cellStyle name="Normal 5 10 2 27 5" xfId="32593" xr:uid="{00000000-0005-0000-0000-0000517F0000}"/>
    <cellStyle name="Normal 5 10 2 27 5 10" xfId="32594" xr:uid="{00000000-0005-0000-0000-0000527F0000}"/>
    <cellStyle name="Normal 5 10 2 27 5 2" xfId="32595" xr:uid="{00000000-0005-0000-0000-0000537F0000}"/>
    <cellStyle name="Normal 5 10 2 27 5 3" xfId="32596" xr:uid="{00000000-0005-0000-0000-0000547F0000}"/>
    <cellStyle name="Normal 5 10 2 27 5 4" xfId="32597" xr:uid="{00000000-0005-0000-0000-0000557F0000}"/>
    <cellStyle name="Normal 5 10 2 27 5 5" xfId="32598" xr:uid="{00000000-0005-0000-0000-0000567F0000}"/>
    <cellStyle name="Normal 5 10 2 27 5 6" xfId="32599" xr:uid="{00000000-0005-0000-0000-0000577F0000}"/>
    <cellStyle name="Normal 5 10 2 27 5 7" xfId="32600" xr:uid="{00000000-0005-0000-0000-0000587F0000}"/>
    <cellStyle name="Normal 5 10 2 27 5 8" xfId="32601" xr:uid="{00000000-0005-0000-0000-0000597F0000}"/>
    <cellStyle name="Normal 5 10 2 27 5 9" xfId="32602" xr:uid="{00000000-0005-0000-0000-00005A7F0000}"/>
    <cellStyle name="Normal 5 10 2 27 6" xfId="32603" xr:uid="{00000000-0005-0000-0000-00005B7F0000}"/>
    <cellStyle name="Normal 5 10 2 27 7" xfId="32604" xr:uid="{00000000-0005-0000-0000-00005C7F0000}"/>
    <cellStyle name="Normal 5 10 2 27 8" xfId="32605" xr:uid="{00000000-0005-0000-0000-00005D7F0000}"/>
    <cellStyle name="Normal 5 10 2 27 9" xfId="32606" xr:uid="{00000000-0005-0000-0000-00005E7F0000}"/>
    <cellStyle name="Normal 5 10 2 28" xfId="32607" xr:uid="{00000000-0005-0000-0000-00005F7F0000}"/>
    <cellStyle name="Normal 5 10 2 28 10" xfId="32608" xr:uid="{00000000-0005-0000-0000-0000607F0000}"/>
    <cellStyle name="Normal 5 10 2 28 11" xfId="32609" xr:uid="{00000000-0005-0000-0000-0000617F0000}"/>
    <cellStyle name="Normal 5 10 2 28 12" xfId="32610" xr:uid="{00000000-0005-0000-0000-0000627F0000}"/>
    <cellStyle name="Normal 5 10 2 28 13" xfId="32611" xr:uid="{00000000-0005-0000-0000-0000637F0000}"/>
    <cellStyle name="Normal 5 10 2 28 14" xfId="32612" xr:uid="{00000000-0005-0000-0000-0000647F0000}"/>
    <cellStyle name="Normal 5 10 2 28 2" xfId="32613" xr:uid="{00000000-0005-0000-0000-0000657F0000}"/>
    <cellStyle name="Normal 5 10 2 28 2 10" xfId="32614" xr:uid="{00000000-0005-0000-0000-0000667F0000}"/>
    <cellStyle name="Normal 5 10 2 28 2 2" xfId="32615" xr:uid="{00000000-0005-0000-0000-0000677F0000}"/>
    <cellStyle name="Normal 5 10 2 28 2 3" xfId="32616" xr:uid="{00000000-0005-0000-0000-0000687F0000}"/>
    <cellStyle name="Normal 5 10 2 28 2 4" xfId="32617" xr:uid="{00000000-0005-0000-0000-0000697F0000}"/>
    <cellStyle name="Normal 5 10 2 28 2 5" xfId="32618" xr:uid="{00000000-0005-0000-0000-00006A7F0000}"/>
    <cellStyle name="Normal 5 10 2 28 2 6" xfId="32619" xr:uid="{00000000-0005-0000-0000-00006B7F0000}"/>
    <cellStyle name="Normal 5 10 2 28 2 7" xfId="32620" xr:uid="{00000000-0005-0000-0000-00006C7F0000}"/>
    <cellStyle name="Normal 5 10 2 28 2 8" xfId="32621" xr:uid="{00000000-0005-0000-0000-00006D7F0000}"/>
    <cellStyle name="Normal 5 10 2 28 2 9" xfId="32622" xr:uid="{00000000-0005-0000-0000-00006E7F0000}"/>
    <cellStyle name="Normal 5 10 2 28 3" xfId="32623" xr:uid="{00000000-0005-0000-0000-00006F7F0000}"/>
    <cellStyle name="Normal 5 10 2 28 3 10" xfId="32624" xr:uid="{00000000-0005-0000-0000-0000707F0000}"/>
    <cellStyle name="Normal 5 10 2 28 3 2" xfId="32625" xr:uid="{00000000-0005-0000-0000-0000717F0000}"/>
    <cellStyle name="Normal 5 10 2 28 3 3" xfId="32626" xr:uid="{00000000-0005-0000-0000-0000727F0000}"/>
    <cellStyle name="Normal 5 10 2 28 3 4" xfId="32627" xr:uid="{00000000-0005-0000-0000-0000737F0000}"/>
    <cellStyle name="Normal 5 10 2 28 3 5" xfId="32628" xr:uid="{00000000-0005-0000-0000-0000747F0000}"/>
    <cellStyle name="Normal 5 10 2 28 3 6" xfId="32629" xr:uid="{00000000-0005-0000-0000-0000757F0000}"/>
    <cellStyle name="Normal 5 10 2 28 3 7" xfId="32630" xr:uid="{00000000-0005-0000-0000-0000767F0000}"/>
    <cellStyle name="Normal 5 10 2 28 3 8" xfId="32631" xr:uid="{00000000-0005-0000-0000-0000777F0000}"/>
    <cellStyle name="Normal 5 10 2 28 3 9" xfId="32632" xr:uid="{00000000-0005-0000-0000-0000787F0000}"/>
    <cellStyle name="Normal 5 10 2 28 4" xfId="32633" xr:uid="{00000000-0005-0000-0000-0000797F0000}"/>
    <cellStyle name="Normal 5 10 2 28 4 10" xfId="32634" xr:uid="{00000000-0005-0000-0000-00007A7F0000}"/>
    <cellStyle name="Normal 5 10 2 28 4 2" xfId="32635" xr:uid="{00000000-0005-0000-0000-00007B7F0000}"/>
    <cellStyle name="Normal 5 10 2 28 4 3" xfId="32636" xr:uid="{00000000-0005-0000-0000-00007C7F0000}"/>
    <cellStyle name="Normal 5 10 2 28 4 4" xfId="32637" xr:uid="{00000000-0005-0000-0000-00007D7F0000}"/>
    <cellStyle name="Normal 5 10 2 28 4 5" xfId="32638" xr:uid="{00000000-0005-0000-0000-00007E7F0000}"/>
    <cellStyle name="Normal 5 10 2 28 4 6" xfId="32639" xr:uid="{00000000-0005-0000-0000-00007F7F0000}"/>
    <cellStyle name="Normal 5 10 2 28 4 7" xfId="32640" xr:uid="{00000000-0005-0000-0000-0000807F0000}"/>
    <cellStyle name="Normal 5 10 2 28 4 8" xfId="32641" xr:uid="{00000000-0005-0000-0000-0000817F0000}"/>
    <cellStyle name="Normal 5 10 2 28 4 9" xfId="32642" xr:uid="{00000000-0005-0000-0000-0000827F0000}"/>
    <cellStyle name="Normal 5 10 2 28 5" xfId="32643" xr:uid="{00000000-0005-0000-0000-0000837F0000}"/>
    <cellStyle name="Normal 5 10 2 28 5 10" xfId="32644" xr:uid="{00000000-0005-0000-0000-0000847F0000}"/>
    <cellStyle name="Normal 5 10 2 28 5 2" xfId="32645" xr:uid="{00000000-0005-0000-0000-0000857F0000}"/>
    <cellStyle name="Normal 5 10 2 28 5 3" xfId="32646" xr:uid="{00000000-0005-0000-0000-0000867F0000}"/>
    <cellStyle name="Normal 5 10 2 28 5 4" xfId="32647" xr:uid="{00000000-0005-0000-0000-0000877F0000}"/>
    <cellStyle name="Normal 5 10 2 28 5 5" xfId="32648" xr:uid="{00000000-0005-0000-0000-0000887F0000}"/>
    <cellStyle name="Normal 5 10 2 28 5 6" xfId="32649" xr:uid="{00000000-0005-0000-0000-0000897F0000}"/>
    <cellStyle name="Normal 5 10 2 28 5 7" xfId="32650" xr:uid="{00000000-0005-0000-0000-00008A7F0000}"/>
    <cellStyle name="Normal 5 10 2 28 5 8" xfId="32651" xr:uid="{00000000-0005-0000-0000-00008B7F0000}"/>
    <cellStyle name="Normal 5 10 2 28 5 9" xfId="32652" xr:uid="{00000000-0005-0000-0000-00008C7F0000}"/>
    <cellStyle name="Normal 5 10 2 28 6" xfId="32653" xr:uid="{00000000-0005-0000-0000-00008D7F0000}"/>
    <cellStyle name="Normal 5 10 2 28 7" xfId="32654" xr:uid="{00000000-0005-0000-0000-00008E7F0000}"/>
    <cellStyle name="Normal 5 10 2 28 8" xfId="32655" xr:uid="{00000000-0005-0000-0000-00008F7F0000}"/>
    <cellStyle name="Normal 5 10 2 28 9" xfId="32656" xr:uid="{00000000-0005-0000-0000-0000907F0000}"/>
    <cellStyle name="Normal 5 10 2 29" xfId="32657" xr:uid="{00000000-0005-0000-0000-0000917F0000}"/>
    <cellStyle name="Normal 5 10 2 29 10" xfId="32658" xr:uid="{00000000-0005-0000-0000-0000927F0000}"/>
    <cellStyle name="Normal 5 10 2 29 11" xfId="32659" xr:uid="{00000000-0005-0000-0000-0000937F0000}"/>
    <cellStyle name="Normal 5 10 2 29 12" xfId="32660" xr:uid="{00000000-0005-0000-0000-0000947F0000}"/>
    <cellStyle name="Normal 5 10 2 29 13" xfId="32661" xr:uid="{00000000-0005-0000-0000-0000957F0000}"/>
    <cellStyle name="Normal 5 10 2 29 14" xfId="32662" xr:uid="{00000000-0005-0000-0000-0000967F0000}"/>
    <cellStyle name="Normal 5 10 2 29 2" xfId="32663" xr:uid="{00000000-0005-0000-0000-0000977F0000}"/>
    <cellStyle name="Normal 5 10 2 29 2 10" xfId="32664" xr:uid="{00000000-0005-0000-0000-0000987F0000}"/>
    <cellStyle name="Normal 5 10 2 29 2 2" xfId="32665" xr:uid="{00000000-0005-0000-0000-0000997F0000}"/>
    <cellStyle name="Normal 5 10 2 29 2 3" xfId="32666" xr:uid="{00000000-0005-0000-0000-00009A7F0000}"/>
    <cellStyle name="Normal 5 10 2 29 2 4" xfId="32667" xr:uid="{00000000-0005-0000-0000-00009B7F0000}"/>
    <cellStyle name="Normal 5 10 2 29 2 5" xfId="32668" xr:uid="{00000000-0005-0000-0000-00009C7F0000}"/>
    <cellStyle name="Normal 5 10 2 29 2 6" xfId="32669" xr:uid="{00000000-0005-0000-0000-00009D7F0000}"/>
    <cellStyle name="Normal 5 10 2 29 2 7" xfId="32670" xr:uid="{00000000-0005-0000-0000-00009E7F0000}"/>
    <cellStyle name="Normal 5 10 2 29 2 8" xfId="32671" xr:uid="{00000000-0005-0000-0000-00009F7F0000}"/>
    <cellStyle name="Normal 5 10 2 29 2 9" xfId="32672" xr:uid="{00000000-0005-0000-0000-0000A07F0000}"/>
    <cellStyle name="Normal 5 10 2 29 3" xfId="32673" xr:uid="{00000000-0005-0000-0000-0000A17F0000}"/>
    <cellStyle name="Normal 5 10 2 29 3 10" xfId="32674" xr:uid="{00000000-0005-0000-0000-0000A27F0000}"/>
    <cellStyle name="Normal 5 10 2 29 3 2" xfId="32675" xr:uid="{00000000-0005-0000-0000-0000A37F0000}"/>
    <cellStyle name="Normal 5 10 2 29 3 3" xfId="32676" xr:uid="{00000000-0005-0000-0000-0000A47F0000}"/>
    <cellStyle name="Normal 5 10 2 29 3 4" xfId="32677" xr:uid="{00000000-0005-0000-0000-0000A57F0000}"/>
    <cellStyle name="Normal 5 10 2 29 3 5" xfId="32678" xr:uid="{00000000-0005-0000-0000-0000A67F0000}"/>
    <cellStyle name="Normal 5 10 2 29 3 6" xfId="32679" xr:uid="{00000000-0005-0000-0000-0000A77F0000}"/>
    <cellStyle name="Normal 5 10 2 29 3 7" xfId="32680" xr:uid="{00000000-0005-0000-0000-0000A87F0000}"/>
    <cellStyle name="Normal 5 10 2 29 3 8" xfId="32681" xr:uid="{00000000-0005-0000-0000-0000A97F0000}"/>
    <cellStyle name="Normal 5 10 2 29 3 9" xfId="32682" xr:uid="{00000000-0005-0000-0000-0000AA7F0000}"/>
    <cellStyle name="Normal 5 10 2 29 4" xfId="32683" xr:uid="{00000000-0005-0000-0000-0000AB7F0000}"/>
    <cellStyle name="Normal 5 10 2 29 4 10" xfId="32684" xr:uid="{00000000-0005-0000-0000-0000AC7F0000}"/>
    <cellStyle name="Normal 5 10 2 29 4 2" xfId="32685" xr:uid="{00000000-0005-0000-0000-0000AD7F0000}"/>
    <cellStyle name="Normal 5 10 2 29 4 3" xfId="32686" xr:uid="{00000000-0005-0000-0000-0000AE7F0000}"/>
    <cellStyle name="Normal 5 10 2 29 4 4" xfId="32687" xr:uid="{00000000-0005-0000-0000-0000AF7F0000}"/>
    <cellStyle name="Normal 5 10 2 29 4 5" xfId="32688" xr:uid="{00000000-0005-0000-0000-0000B07F0000}"/>
    <cellStyle name="Normal 5 10 2 29 4 6" xfId="32689" xr:uid="{00000000-0005-0000-0000-0000B17F0000}"/>
    <cellStyle name="Normal 5 10 2 29 4 7" xfId="32690" xr:uid="{00000000-0005-0000-0000-0000B27F0000}"/>
    <cellStyle name="Normal 5 10 2 29 4 8" xfId="32691" xr:uid="{00000000-0005-0000-0000-0000B37F0000}"/>
    <cellStyle name="Normal 5 10 2 29 4 9" xfId="32692" xr:uid="{00000000-0005-0000-0000-0000B47F0000}"/>
    <cellStyle name="Normal 5 10 2 29 5" xfId="32693" xr:uid="{00000000-0005-0000-0000-0000B57F0000}"/>
    <cellStyle name="Normal 5 10 2 29 5 10" xfId="32694" xr:uid="{00000000-0005-0000-0000-0000B67F0000}"/>
    <cellStyle name="Normal 5 10 2 29 5 2" xfId="32695" xr:uid="{00000000-0005-0000-0000-0000B77F0000}"/>
    <cellStyle name="Normal 5 10 2 29 5 3" xfId="32696" xr:uid="{00000000-0005-0000-0000-0000B87F0000}"/>
    <cellStyle name="Normal 5 10 2 29 5 4" xfId="32697" xr:uid="{00000000-0005-0000-0000-0000B97F0000}"/>
    <cellStyle name="Normal 5 10 2 29 5 5" xfId="32698" xr:uid="{00000000-0005-0000-0000-0000BA7F0000}"/>
    <cellStyle name="Normal 5 10 2 29 5 6" xfId="32699" xr:uid="{00000000-0005-0000-0000-0000BB7F0000}"/>
    <cellStyle name="Normal 5 10 2 29 5 7" xfId="32700" xr:uid="{00000000-0005-0000-0000-0000BC7F0000}"/>
    <cellStyle name="Normal 5 10 2 29 5 8" xfId="32701" xr:uid="{00000000-0005-0000-0000-0000BD7F0000}"/>
    <cellStyle name="Normal 5 10 2 29 5 9" xfId="32702" xr:uid="{00000000-0005-0000-0000-0000BE7F0000}"/>
    <cellStyle name="Normal 5 10 2 29 6" xfId="32703" xr:uid="{00000000-0005-0000-0000-0000BF7F0000}"/>
    <cellStyle name="Normal 5 10 2 29 7" xfId="32704" xr:uid="{00000000-0005-0000-0000-0000C07F0000}"/>
    <cellStyle name="Normal 5 10 2 29 8" xfId="32705" xr:uid="{00000000-0005-0000-0000-0000C17F0000}"/>
    <cellStyle name="Normal 5 10 2 29 9" xfId="32706" xr:uid="{00000000-0005-0000-0000-0000C27F0000}"/>
    <cellStyle name="Normal 5 10 2 3" xfId="32707" xr:uid="{00000000-0005-0000-0000-0000C37F0000}"/>
    <cellStyle name="Normal 5 10 2 3 10" xfId="32708" xr:uid="{00000000-0005-0000-0000-0000C47F0000}"/>
    <cellStyle name="Normal 5 10 2 3 11" xfId="32709" xr:uid="{00000000-0005-0000-0000-0000C57F0000}"/>
    <cellStyle name="Normal 5 10 2 3 12" xfId="32710" xr:uid="{00000000-0005-0000-0000-0000C67F0000}"/>
    <cellStyle name="Normal 5 10 2 3 13" xfId="32711" xr:uid="{00000000-0005-0000-0000-0000C77F0000}"/>
    <cellStyle name="Normal 5 10 2 3 14" xfId="32712" xr:uid="{00000000-0005-0000-0000-0000C87F0000}"/>
    <cellStyle name="Normal 5 10 2 3 2" xfId="32713" xr:uid="{00000000-0005-0000-0000-0000C97F0000}"/>
    <cellStyle name="Normal 5 10 2 3 2 10" xfId="32714" xr:uid="{00000000-0005-0000-0000-0000CA7F0000}"/>
    <cellStyle name="Normal 5 10 2 3 2 2" xfId="32715" xr:uid="{00000000-0005-0000-0000-0000CB7F0000}"/>
    <cellStyle name="Normal 5 10 2 3 2 3" xfId="32716" xr:uid="{00000000-0005-0000-0000-0000CC7F0000}"/>
    <cellStyle name="Normal 5 10 2 3 2 4" xfId="32717" xr:uid="{00000000-0005-0000-0000-0000CD7F0000}"/>
    <cellStyle name="Normal 5 10 2 3 2 5" xfId="32718" xr:uid="{00000000-0005-0000-0000-0000CE7F0000}"/>
    <cellStyle name="Normal 5 10 2 3 2 6" xfId="32719" xr:uid="{00000000-0005-0000-0000-0000CF7F0000}"/>
    <cellStyle name="Normal 5 10 2 3 2 7" xfId="32720" xr:uid="{00000000-0005-0000-0000-0000D07F0000}"/>
    <cellStyle name="Normal 5 10 2 3 2 8" xfId="32721" xr:uid="{00000000-0005-0000-0000-0000D17F0000}"/>
    <cellStyle name="Normal 5 10 2 3 2 9" xfId="32722" xr:uid="{00000000-0005-0000-0000-0000D27F0000}"/>
    <cellStyle name="Normal 5 10 2 3 3" xfId="32723" xr:uid="{00000000-0005-0000-0000-0000D37F0000}"/>
    <cellStyle name="Normal 5 10 2 3 3 10" xfId="32724" xr:uid="{00000000-0005-0000-0000-0000D47F0000}"/>
    <cellStyle name="Normal 5 10 2 3 3 2" xfId="32725" xr:uid="{00000000-0005-0000-0000-0000D57F0000}"/>
    <cellStyle name="Normal 5 10 2 3 3 3" xfId="32726" xr:uid="{00000000-0005-0000-0000-0000D67F0000}"/>
    <cellStyle name="Normal 5 10 2 3 3 4" xfId="32727" xr:uid="{00000000-0005-0000-0000-0000D77F0000}"/>
    <cellStyle name="Normal 5 10 2 3 3 5" xfId="32728" xr:uid="{00000000-0005-0000-0000-0000D87F0000}"/>
    <cellStyle name="Normal 5 10 2 3 3 6" xfId="32729" xr:uid="{00000000-0005-0000-0000-0000D97F0000}"/>
    <cellStyle name="Normal 5 10 2 3 3 7" xfId="32730" xr:uid="{00000000-0005-0000-0000-0000DA7F0000}"/>
    <cellStyle name="Normal 5 10 2 3 3 8" xfId="32731" xr:uid="{00000000-0005-0000-0000-0000DB7F0000}"/>
    <cellStyle name="Normal 5 10 2 3 3 9" xfId="32732" xr:uid="{00000000-0005-0000-0000-0000DC7F0000}"/>
    <cellStyle name="Normal 5 10 2 3 4" xfId="32733" xr:uid="{00000000-0005-0000-0000-0000DD7F0000}"/>
    <cellStyle name="Normal 5 10 2 3 4 10" xfId="32734" xr:uid="{00000000-0005-0000-0000-0000DE7F0000}"/>
    <cellStyle name="Normal 5 10 2 3 4 2" xfId="32735" xr:uid="{00000000-0005-0000-0000-0000DF7F0000}"/>
    <cellStyle name="Normal 5 10 2 3 4 3" xfId="32736" xr:uid="{00000000-0005-0000-0000-0000E07F0000}"/>
    <cellStyle name="Normal 5 10 2 3 4 4" xfId="32737" xr:uid="{00000000-0005-0000-0000-0000E17F0000}"/>
    <cellStyle name="Normal 5 10 2 3 4 5" xfId="32738" xr:uid="{00000000-0005-0000-0000-0000E27F0000}"/>
    <cellStyle name="Normal 5 10 2 3 4 6" xfId="32739" xr:uid="{00000000-0005-0000-0000-0000E37F0000}"/>
    <cellStyle name="Normal 5 10 2 3 4 7" xfId="32740" xr:uid="{00000000-0005-0000-0000-0000E47F0000}"/>
    <cellStyle name="Normal 5 10 2 3 4 8" xfId="32741" xr:uid="{00000000-0005-0000-0000-0000E57F0000}"/>
    <cellStyle name="Normal 5 10 2 3 4 9" xfId="32742" xr:uid="{00000000-0005-0000-0000-0000E67F0000}"/>
    <cellStyle name="Normal 5 10 2 3 5" xfId="32743" xr:uid="{00000000-0005-0000-0000-0000E77F0000}"/>
    <cellStyle name="Normal 5 10 2 3 5 10" xfId="32744" xr:uid="{00000000-0005-0000-0000-0000E87F0000}"/>
    <cellStyle name="Normal 5 10 2 3 5 2" xfId="32745" xr:uid="{00000000-0005-0000-0000-0000E97F0000}"/>
    <cellStyle name="Normal 5 10 2 3 5 3" xfId="32746" xr:uid="{00000000-0005-0000-0000-0000EA7F0000}"/>
    <cellStyle name="Normal 5 10 2 3 5 4" xfId="32747" xr:uid="{00000000-0005-0000-0000-0000EB7F0000}"/>
    <cellStyle name="Normal 5 10 2 3 5 5" xfId="32748" xr:uid="{00000000-0005-0000-0000-0000EC7F0000}"/>
    <cellStyle name="Normal 5 10 2 3 5 6" xfId="32749" xr:uid="{00000000-0005-0000-0000-0000ED7F0000}"/>
    <cellStyle name="Normal 5 10 2 3 5 7" xfId="32750" xr:uid="{00000000-0005-0000-0000-0000EE7F0000}"/>
    <cellStyle name="Normal 5 10 2 3 5 8" xfId="32751" xr:uid="{00000000-0005-0000-0000-0000EF7F0000}"/>
    <cellStyle name="Normal 5 10 2 3 5 9" xfId="32752" xr:uid="{00000000-0005-0000-0000-0000F07F0000}"/>
    <cellStyle name="Normal 5 10 2 3 6" xfId="32753" xr:uid="{00000000-0005-0000-0000-0000F17F0000}"/>
    <cellStyle name="Normal 5 10 2 3 7" xfId="32754" xr:uid="{00000000-0005-0000-0000-0000F27F0000}"/>
    <cellStyle name="Normal 5 10 2 3 8" xfId="32755" xr:uid="{00000000-0005-0000-0000-0000F37F0000}"/>
    <cellStyle name="Normal 5 10 2 3 9" xfId="32756" xr:uid="{00000000-0005-0000-0000-0000F47F0000}"/>
    <cellStyle name="Normal 5 10 2 30" xfId="32757" xr:uid="{00000000-0005-0000-0000-0000F57F0000}"/>
    <cellStyle name="Normal 5 10 2 30 10" xfId="32758" xr:uid="{00000000-0005-0000-0000-0000F67F0000}"/>
    <cellStyle name="Normal 5 10 2 30 11" xfId="32759" xr:uid="{00000000-0005-0000-0000-0000F77F0000}"/>
    <cellStyle name="Normal 5 10 2 30 12" xfId="32760" xr:uid="{00000000-0005-0000-0000-0000F87F0000}"/>
    <cellStyle name="Normal 5 10 2 30 13" xfId="32761" xr:uid="{00000000-0005-0000-0000-0000F97F0000}"/>
    <cellStyle name="Normal 5 10 2 30 14" xfId="32762" xr:uid="{00000000-0005-0000-0000-0000FA7F0000}"/>
    <cellStyle name="Normal 5 10 2 30 2" xfId="32763" xr:uid="{00000000-0005-0000-0000-0000FB7F0000}"/>
    <cellStyle name="Normal 5 10 2 30 2 10" xfId="32764" xr:uid="{00000000-0005-0000-0000-0000FC7F0000}"/>
    <cellStyle name="Normal 5 10 2 30 2 2" xfId="32765" xr:uid="{00000000-0005-0000-0000-0000FD7F0000}"/>
    <cellStyle name="Normal 5 10 2 30 2 3" xfId="32766" xr:uid="{00000000-0005-0000-0000-0000FE7F0000}"/>
    <cellStyle name="Normal 5 10 2 30 2 4" xfId="32767" xr:uid="{00000000-0005-0000-0000-0000FF7F0000}"/>
    <cellStyle name="Normal 5 10 2 30 2 5" xfId="32768" xr:uid="{00000000-0005-0000-0000-000000800000}"/>
    <cellStyle name="Normal 5 10 2 30 2 6" xfId="32769" xr:uid="{00000000-0005-0000-0000-000001800000}"/>
    <cellStyle name="Normal 5 10 2 30 2 7" xfId="32770" xr:uid="{00000000-0005-0000-0000-000002800000}"/>
    <cellStyle name="Normal 5 10 2 30 2 8" xfId="32771" xr:uid="{00000000-0005-0000-0000-000003800000}"/>
    <cellStyle name="Normal 5 10 2 30 2 9" xfId="32772" xr:uid="{00000000-0005-0000-0000-000004800000}"/>
    <cellStyle name="Normal 5 10 2 30 3" xfId="32773" xr:uid="{00000000-0005-0000-0000-000005800000}"/>
    <cellStyle name="Normal 5 10 2 30 3 10" xfId="32774" xr:uid="{00000000-0005-0000-0000-000006800000}"/>
    <cellStyle name="Normal 5 10 2 30 3 2" xfId="32775" xr:uid="{00000000-0005-0000-0000-000007800000}"/>
    <cellStyle name="Normal 5 10 2 30 3 3" xfId="32776" xr:uid="{00000000-0005-0000-0000-000008800000}"/>
    <cellStyle name="Normal 5 10 2 30 3 4" xfId="32777" xr:uid="{00000000-0005-0000-0000-000009800000}"/>
    <cellStyle name="Normal 5 10 2 30 3 5" xfId="32778" xr:uid="{00000000-0005-0000-0000-00000A800000}"/>
    <cellStyle name="Normal 5 10 2 30 3 6" xfId="32779" xr:uid="{00000000-0005-0000-0000-00000B800000}"/>
    <cellStyle name="Normal 5 10 2 30 3 7" xfId="32780" xr:uid="{00000000-0005-0000-0000-00000C800000}"/>
    <cellStyle name="Normal 5 10 2 30 3 8" xfId="32781" xr:uid="{00000000-0005-0000-0000-00000D800000}"/>
    <cellStyle name="Normal 5 10 2 30 3 9" xfId="32782" xr:uid="{00000000-0005-0000-0000-00000E800000}"/>
    <cellStyle name="Normal 5 10 2 30 4" xfId="32783" xr:uid="{00000000-0005-0000-0000-00000F800000}"/>
    <cellStyle name="Normal 5 10 2 30 4 10" xfId="32784" xr:uid="{00000000-0005-0000-0000-000010800000}"/>
    <cellStyle name="Normal 5 10 2 30 4 2" xfId="32785" xr:uid="{00000000-0005-0000-0000-000011800000}"/>
    <cellStyle name="Normal 5 10 2 30 4 3" xfId="32786" xr:uid="{00000000-0005-0000-0000-000012800000}"/>
    <cellStyle name="Normal 5 10 2 30 4 4" xfId="32787" xr:uid="{00000000-0005-0000-0000-000013800000}"/>
    <cellStyle name="Normal 5 10 2 30 4 5" xfId="32788" xr:uid="{00000000-0005-0000-0000-000014800000}"/>
    <cellStyle name="Normal 5 10 2 30 4 6" xfId="32789" xr:uid="{00000000-0005-0000-0000-000015800000}"/>
    <cellStyle name="Normal 5 10 2 30 4 7" xfId="32790" xr:uid="{00000000-0005-0000-0000-000016800000}"/>
    <cellStyle name="Normal 5 10 2 30 4 8" xfId="32791" xr:uid="{00000000-0005-0000-0000-000017800000}"/>
    <cellStyle name="Normal 5 10 2 30 4 9" xfId="32792" xr:uid="{00000000-0005-0000-0000-000018800000}"/>
    <cellStyle name="Normal 5 10 2 30 5" xfId="32793" xr:uid="{00000000-0005-0000-0000-000019800000}"/>
    <cellStyle name="Normal 5 10 2 30 5 10" xfId="32794" xr:uid="{00000000-0005-0000-0000-00001A800000}"/>
    <cellStyle name="Normal 5 10 2 30 5 2" xfId="32795" xr:uid="{00000000-0005-0000-0000-00001B800000}"/>
    <cellStyle name="Normal 5 10 2 30 5 3" xfId="32796" xr:uid="{00000000-0005-0000-0000-00001C800000}"/>
    <cellStyle name="Normal 5 10 2 30 5 4" xfId="32797" xr:uid="{00000000-0005-0000-0000-00001D800000}"/>
    <cellStyle name="Normal 5 10 2 30 5 5" xfId="32798" xr:uid="{00000000-0005-0000-0000-00001E800000}"/>
    <cellStyle name="Normal 5 10 2 30 5 6" xfId="32799" xr:uid="{00000000-0005-0000-0000-00001F800000}"/>
    <cellStyle name="Normal 5 10 2 30 5 7" xfId="32800" xr:uid="{00000000-0005-0000-0000-000020800000}"/>
    <cellStyle name="Normal 5 10 2 30 5 8" xfId="32801" xr:uid="{00000000-0005-0000-0000-000021800000}"/>
    <cellStyle name="Normal 5 10 2 30 5 9" xfId="32802" xr:uid="{00000000-0005-0000-0000-000022800000}"/>
    <cellStyle name="Normal 5 10 2 30 6" xfId="32803" xr:uid="{00000000-0005-0000-0000-000023800000}"/>
    <cellStyle name="Normal 5 10 2 30 7" xfId="32804" xr:uid="{00000000-0005-0000-0000-000024800000}"/>
    <cellStyle name="Normal 5 10 2 30 8" xfId="32805" xr:uid="{00000000-0005-0000-0000-000025800000}"/>
    <cellStyle name="Normal 5 10 2 30 9" xfId="32806" xr:uid="{00000000-0005-0000-0000-000026800000}"/>
    <cellStyle name="Normal 5 10 2 31" xfId="32807" xr:uid="{00000000-0005-0000-0000-000027800000}"/>
    <cellStyle name="Normal 5 10 2 31 10" xfId="32808" xr:uid="{00000000-0005-0000-0000-000028800000}"/>
    <cellStyle name="Normal 5 10 2 31 11" xfId="32809" xr:uid="{00000000-0005-0000-0000-000029800000}"/>
    <cellStyle name="Normal 5 10 2 31 12" xfId="32810" xr:uid="{00000000-0005-0000-0000-00002A800000}"/>
    <cellStyle name="Normal 5 10 2 31 13" xfId="32811" xr:uid="{00000000-0005-0000-0000-00002B800000}"/>
    <cellStyle name="Normal 5 10 2 31 14" xfId="32812" xr:uid="{00000000-0005-0000-0000-00002C800000}"/>
    <cellStyle name="Normal 5 10 2 31 2" xfId="32813" xr:uid="{00000000-0005-0000-0000-00002D800000}"/>
    <cellStyle name="Normal 5 10 2 31 2 10" xfId="32814" xr:uid="{00000000-0005-0000-0000-00002E800000}"/>
    <cellStyle name="Normal 5 10 2 31 2 2" xfId="32815" xr:uid="{00000000-0005-0000-0000-00002F800000}"/>
    <cellStyle name="Normal 5 10 2 31 2 3" xfId="32816" xr:uid="{00000000-0005-0000-0000-000030800000}"/>
    <cellStyle name="Normal 5 10 2 31 2 4" xfId="32817" xr:uid="{00000000-0005-0000-0000-000031800000}"/>
    <cellStyle name="Normal 5 10 2 31 2 5" xfId="32818" xr:uid="{00000000-0005-0000-0000-000032800000}"/>
    <cellStyle name="Normal 5 10 2 31 2 6" xfId="32819" xr:uid="{00000000-0005-0000-0000-000033800000}"/>
    <cellStyle name="Normal 5 10 2 31 2 7" xfId="32820" xr:uid="{00000000-0005-0000-0000-000034800000}"/>
    <cellStyle name="Normal 5 10 2 31 2 8" xfId="32821" xr:uid="{00000000-0005-0000-0000-000035800000}"/>
    <cellStyle name="Normal 5 10 2 31 2 9" xfId="32822" xr:uid="{00000000-0005-0000-0000-000036800000}"/>
    <cellStyle name="Normal 5 10 2 31 3" xfId="32823" xr:uid="{00000000-0005-0000-0000-000037800000}"/>
    <cellStyle name="Normal 5 10 2 31 3 10" xfId="32824" xr:uid="{00000000-0005-0000-0000-000038800000}"/>
    <cellStyle name="Normal 5 10 2 31 3 2" xfId="32825" xr:uid="{00000000-0005-0000-0000-000039800000}"/>
    <cellStyle name="Normal 5 10 2 31 3 3" xfId="32826" xr:uid="{00000000-0005-0000-0000-00003A800000}"/>
    <cellStyle name="Normal 5 10 2 31 3 4" xfId="32827" xr:uid="{00000000-0005-0000-0000-00003B800000}"/>
    <cellStyle name="Normal 5 10 2 31 3 5" xfId="32828" xr:uid="{00000000-0005-0000-0000-00003C800000}"/>
    <cellStyle name="Normal 5 10 2 31 3 6" xfId="32829" xr:uid="{00000000-0005-0000-0000-00003D800000}"/>
    <cellStyle name="Normal 5 10 2 31 3 7" xfId="32830" xr:uid="{00000000-0005-0000-0000-00003E800000}"/>
    <cellStyle name="Normal 5 10 2 31 3 8" xfId="32831" xr:uid="{00000000-0005-0000-0000-00003F800000}"/>
    <cellStyle name="Normal 5 10 2 31 3 9" xfId="32832" xr:uid="{00000000-0005-0000-0000-000040800000}"/>
    <cellStyle name="Normal 5 10 2 31 4" xfId="32833" xr:uid="{00000000-0005-0000-0000-000041800000}"/>
    <cellStyle name="Normal 5 10 2 31 4 10" xfId="32834" xr:uid="{00000000-0005-0000-0000-000042800000}"/>
    <cellStyle name="Normal 5 10 2 31 4 2" xfId="32835" xr:uid="{00000000-0005-0000-0000-000043800000}"/>
    <cellStyle name="Normal 5 10 2 31 4 3" xfId="32836" xr:uid="{00000000-0005-0000-0000-000044800000}"/>
    <cellStyle name="Normal 5 10 2 31 4 4" xfId="32837" xr:uid="{00000000-0005-0000-0000-000045800000}"/>
    <cellStyle name="Normal 5 10 2 31 4 5" xfId="32838" xr:uid="{00000000-0005-0000-0000-000046800000}"/>
    <cellStyle name="Normal 5 10 2 31 4 6" xfId="32839" xr:uid="{00000000-0005-0000-0000-000047800000}"/>
    <cellStyle name="Normal 5 10 2 31 4 7" xfId="32840" xr:uid="{00000000-0005-0000-0000-000048800000}"/>
    <cellStyle name="Normal 5 10 2 31 4 8" xfId="32841" xr:uid="{00000000-0005-0000-0000-000049800000}"/>
    <cellStyle name="Normal 5 10 2 31 4 9" xfId="32842" xr:uid="{00000000-0005-0000-0000-00004A800000}"/>
    <cellStyle name="Normal 5 10 2 31 5" xfId="32843" xr:uid="{00000000-0005-0000-0000-00004B800000}"/>
    <cellStyle name="Normal 5 10 2 31 5 10" xfId="32844" xr:uid="{00000000-0005-0000-0000-00004C800000}"/>
    <cellStyle name="Normal 5 10 2 31 5 2" xfId="32845" xr:uid="{00000000-0005-0000-0000-00004D800000}"/>
    <cellStyle name="Normal 5 10 2 31 5 3" xfId="32846" xr:uid="{00000000-0005-0000-0000-00004E800000}"/>
    <cellStyle name="Normal 5 10 2 31 5 4" xfId="32847" xr:uid="{00000000-0005-0000-0000-00004F800000}"/>
    <cellStyle name="Normal 5 10 2 31 5 5" xfId="32848" xr:uid="{00000000-0005-0000-0000-000050800000}"/>
    <cellStyle name="Normal 5 10 2 31 5 6" xfId="32849" xr:uid="{00000000-0005-0000-0000-000051800000}"/>
    <cellStyle name="Normal 5 10 2 31 5 7" xfId="32850" xr:uid="{00000000-0005-0000-0000-000052800000}"/>
    <cellStyle name="Normal 5 10 2 31 5 8" xfId="32851" xr:uid="{00000000-0005-0000-0000-000053800000}"/>
    <cellStyle name="Normal 5 10 2 31 5 9" xfId="32852" xr:uid="{00000000-0005-0000-0000-000054800000}"/>
    <cellStyle name="Normal 5 10 2 31 6" xfId="32853" xr:uid="{00000000-0005-0000-0000-000055800000}"/>
    <cellStyle name="Normal 5 10 2 31 7" xfId="32854" xr:uid="{00000000-0005-0000-0000-000056800000}"/>
    <cellStyle name="Normal 5 10 2 31 8" xfId="32855" xr:uid="{00000000-0005-0000-0000-000057800000}"/>
    <cellStyle name="Normal 5 10 2 31 9" xfId="32856" xr:uid="{00000000-0005-0000-0000-000058800000}"/>
    <cellStyle name="Normal 5 10 2 32" xfId="32857" xr:uid="{00000000-0005-0000-0000-000059800000}"/>
    <cellStyle name="Normal 5 10 2 32 10" xfId="32858" xr:uid="{00000000-0005-0000-0000-00005A800000}"/>
    <cellStyle name="Normal 5 10 2 32 11" xfId="32859" xr:uid="{00000000-0005-0000-0000-00005B800000}"/>
    <cellStyle name="Normal 5 10 2 32 12" xfId="32860" xr:uid="{00000000-0005-0000-0000-00005C800000}"/>
    <cellStyle name="Normal 5 10 2 32 13" xfId="32861" xr:uid="{00000000-0005-0000-0000-00005D800000}"/>
    <cellStyle name="Normal 5 10 2 32 14" xfId="32862" xr:uid="{00000000-0005-0000-0000-00005E800000}"/>
    <cellStyle name="Normal 5 10 2 32 2" xfId="32863" xr:uid="{00000000-0005-0000-0000-00005F800000}"/>
    <cellStyle name="Normal 5 10 2 32 2 10" xfId="32864" xr:uid="{00000000-0005-0000-0000-000060800000}"/>
    <cellStyle name="Normal 5 10 2 32 2 2" xfId="32865" xr:uid="{00000000-0005-0000-0000-000061800000}"/>
    <cellStyle name="Normal 5 10 2 32 2 3" xfId="32866" xr:uid="{00000000-0005-0000-0000-000062800000}"/>
    <cellStyle name="Normal 5 10 2 32 2 4" xfId="32867" xr:uid="{00000000-0005-0000-0000-000063800000}"/>
    <cellStyle name="Normal 5 10 2 32 2 5" xfId="32868" xr:uid="{00000000-0005-0000-0000-000064800000}"/>
    <cellStyle name="Normal 5 10 2 32 2 6" xfId="32869" xr:uid="{00000000-0005-0000-0000-000065800000}"/>
    <cellStyle name="Normal 5 10 2 32 2 7" xfId="32870" xr:uid="{00000000-0005-0000-0000-000066800000}"/>
    <cellStyle name="Normal 5 10 2 32 2 8" xfId="32871" xr:uid="{00000000-0005-0000-0000-000067800000}"/>
    <cellStyle name="Normal 5 10 2 32 2 9" xfId="32872" xr:uid="{00000000-0005-0000-0000-000068800000}"/>
    <cellStyle name="Normal 5 10 2 32 3" xfId="32873" xr:uid="{00000000-0005-0000-0000-000069800000}"/>
    <cellStyle name="Normal 5 10 2 32 3 10" xfId="32874" xr:uid="{00000000-0005-0000-0000-00006A800000}"/>
    <cellStyle name="Normal 5 10 2 32 3 2" xfId="32875" xr:uid="{00000000-0005-0000-0000-00006B800000}"/>
    <cellStyle name="Normal 5 10 2 32 3 3" xfId="32876" xr:uid="{00000000-0005-0000-0000-00006C800000}"/>
    <cellStyle name="Normal 5 10 2 32 3 4" xfId="32877" xr:uid="{00000000-0005-0000-0000-00006D800000}"/>
    <cellStyle name="Normal 5 10 2 32 3 5" xfId="32878" xr:uid="{00000000-0005-0000-0000-00006E800000}"/>
    <cellStyle name="Normal 5 10 2 32 3 6" xfId="32879" xr:uid="{00000000-0005-0000-0000-00006F800000}"/>
    <cellStyle name="Normal 5 10 2 32 3 7" xfId="32880" xr:uid="{00000000-0005-0000-0000-000070800000}"/>
    <cellStyle name="Normal 5 10 2 32 3 8" xfId="32881" xr:uid="{00000000-0005-0000-0000-000071800000}"/>
    <cellStyle name="Normal 5 10 2 32 3 9" xfId="32882" xr:uid="{00000000-0005-0000-0000-000072800000}"/>
    <cellStyle name="Normal 5 10 2 32 4" xfId="32883" xr:uid="{00000000-0005-0000-0000-000073800000}"/>
    <cellStyle name="Normal 5 10 2 32 4 10" xfId="32884" xr:uid="{00000000-0005-0000-0000-000074800000}"/>
    <cellStyle name="Normal 5 10 2 32 4 2" xfId="32885" xr:uid="{00000000-0005-0000-0000-000075800000}"/>
    <cellStyle name="Normal 5 10 2 32 4 3" xfId="32886" xr:uid="{00000000-0005-0000-0000-000076800000}"/>
    <cellStyle name="Normal 5 10 2 32 4 4" xfId="32887" xr:uid="{00000000-0005-0000-0000-000077800000}"/>
    <cellStyle name="Normal 5 10 2 32 4 5" xfId="32888" xr:uid="{00000000-0005-0000-0000-000078800000}"/>
    <cellStyle name="Normal 5 10 2 32 4 6" xfId="32889" xr:uid="{00000000-0005-0000-0000-000079800000}"/>
    <cellStyle name="Normal 5 10 2 32 4 7" xfId="32890" xr:uid="{00000000-0005-0000-0000-00007A800000}"/>
    <cellStyle name="Normal 5 10 2 32 4 8" xfId="32891" xr:uid="{00000000-0005-0000-0000-00007B800000}"/>
    <cellStyle name="Normal 5 10 2 32 4 9" xfId="32892" xr:uid="{00000000-0005-0000-0000-00007C800000}"/>
    <cellStyle name="Normal 5 10 2 32 5" xfId="32893" xr:uid="{00000000-0005-0000-0000-00007D800000}"/>
    <cellStyle name="Normal 5 10 2 32 5 10" xfId="32894" xr:uid="{00000000-0005-0000-0000-00007E800000}"/>
    <cellStyle name="Normal 5 10 2 32 5 2" xfId="32895" xr:uid="{00000000-0005-0000-0000-00007F800000}"/>
    <cellStyle name="Normal 5 10 2 32 5 3" xfId="32896" xr:uid="{00000000-0005-0000-0000-000080800000}"/>
    <cellStyle name="Normal 5 10 2 32 5 4" xfId="32897" xr:uid="{00000000-0005-0000-0000-000081800000}"/>
    <cellStyle name="Normal 5 10 2 32 5 5" xfId="32898" xr:uid="{00000000-0005-0000-0000-000082800000}"/>
    <cellStyle name="Normal 5 10 2 32 5 6" xfId="32899" xr:uid="{00000000-0005-0000-0000-000083800000}"/>
    <cellStyle name="Normal 5 10 2 32 5 7" xfId="32900" xr:uid="{00000000-0005-0000-0000-000084800000}"/>
    <cellStyle name="Normal 5 10 2 32 5 8" xfId="32901" xr:uid="{00000000-0005-0000-0000-000085800000}"/>
    <cellStyle name="Normal 5 10 2 32 5 9" xfId="32902" xr:uid="{00000000-0005-0000-0000-000086800000}"/>
    <cellStyle name="Normal 5 10 2 32 6" xfId="32903" xr:uid="{00000000-0005-0000-0000-000087800000}"/>
    <cellStyle name="Normal 5 10 2 32 7" xfId="32904" xr:uid="{00000000-0005-0000-0000-000088800000}"/>
    <cellStyle name="Normal 5 10 2 32 8" xfId="32905" xr:uid="{00000000-0005-0000-0000-000089800000}"/>
    <cellStyle name="Normal 5 10 2 32 9" xfId="32906" xr:uid="{00000000-0005-0000-0000-00008A800000}"/>
    <cellStyle name="Normal 5 10 2 33" xfId="32907" xr:uid="{00000000-0005-0000-0000-00008B800000}"/>
    <cellStyle name="Normal 5 10 2 33 10" xfId="32908" xr:uid="{00000000-0005-0000-0000-00008C800000}"/>
    <cellStyle name="Normal 5 10 2 33 11" xfId="32909" xr:uid="{00000000-0005-0000-0000-00008D800000}"/>
    <cellStyle name="Normal 5 10 2 33 12" xfId="32910" xr:uid="{00000000-0005-0000-0000-00008E800000}"/>
    <cellStyle name="Normal 5 10 2 33 13" xfId="32911" xr:uid="{00000000-0005-0000-0000-00008F800000}"/>
    <cellStyle name="Normal 5 10 2 33 14" xfId="32912" xr:uid="{00000000-0005-0000-0000-000090800000}"/>
    <cellStyle name="Normal 5 10 2 33 2" xfId="32913" xr:uid="{00000000-0005-0000-0000-000091800000}"/>
    <cellStyle name="Normal 5 10 2 33 2 10" xfId="32914" xr:uid="{00000000-0005-0000-0000-000092800000}"/>
    <cellStyle name="Normal 5 10 2 33 2 2" xfId="32915" xr:uid="{00000000-0005-0000-0000-000093800000}"/>
    <cellStyle name="Normal 5 10 2 33 2 3" xfId="32916" xr:uid="{00000000-0005-0000-0000-000094800000}"/>
    <cellStyle name="Normal 5 10 2 33 2 4" xfId="32917" xr:uid="{00000000-0005-0000-0000-000095800000}"/>
    <cellStyle name="Normal 5 10 2 33 2 5" xfId="32918" xr:uid="{00000000-0005-0000-0000-000096800000}"/>
    <cellStyle name="Normal 5 10 2 33 2 6" xfId="32919" xr:uid="{00000000-0005-0000-0000-000097800000}"/>
    <cellStyle name="Normal 5 10 2 33 2 7" xfId="32920" xr:uid="{00000000-0005-0000-0000-000098800000}"/>
    <cellStyle name="Normal 5 10 2 33 2 8" xfId="32921" xr:uid="{00000000-0005-0000-0000-000099800000}"/>
    <cellStyle name="Normal 5 10 2 33 2 9" xfId="32922" xr:uid="{00000000-0005-0000-0000-00009A800000}"/>
    <cellStyle name="Normal 5 10 2 33 3" xfId="32923" xr:uid="{00000000-0005-0000-0000-00009B800000}"/>
    <cellStyle name="Normal 5 10 2 33 3 10" xfId="32924" xr:uid="{00000000-0005-0000-0000-00009C800000}"/>
    <cellStyle name="Normal 5 10 2 33 3 2" xfId="32925" xr:uid="{00000000-0005-0000-0000-00009D800000}"/>
    <cellStyle name="Normal 5 10 2 33 3 3" xfId="32926" xr:uid="{00000000-0005-0000-0000-00009E800000}"/>
    <cellStyle name="Normal 5 10 2 33 3 4" xfId="32927" xr:uid="{00000000-0005-0000-0000-00009F800000}"/>
    <cellStyle name="Normal 5 10 2 33 3 5" xfId="32928" xr:uid="{00000000-0005-0000-0000-0000A0800000}"/>
    <cellStyle name="Normal 5 10 2 33 3 6" xfId="32929" xr:uid="{00000000-0005-0000-0000-0000A1800000}"/>
    <cellStyle name="Normal 5 10 2 33 3 7" xfId="32930" xr:uid="{00000000-0005-0000-0000-0000A2800000}"/>
    <cellStyle name="Normal 5 10 2 33 3 8" xfId="32931" xr:uid="{00000000-0005-0000-0000-0000A3800000}"/>
    <cellStyle name="Normal 5 10 2 33 3 9" xfId="32932" xr:uid="{00000000-0005-0000-0000-0000A4800000}"/>
    <cellStyle name="Normal 5 10 2 33 4" xfId="32933" xr:uid="{00000000-0005-0000-0000-0000A5800000}"/>
    <cellStyle name="Normal 5 10 2 33 4 10" xfId="32934" xr:uid="{00000000-0005-0000-0000-0000A6800000}"/>
    <cellStyle name="Normal 5 10 2 33 4 2" xfId="32935" xr:uid="{00000000-0005-0000-0000-0000A7800000}"/>
    <cellStyle name="Normal 5 10 2 33 4 3" xfId="32936" xr:uid="{00000000-0005-0000-0000-0000A8800000}"/>
    <cellStyle name="Normal 5 10 2 33 4 4" xfId="32937" xr:uid="{00000000-0005-0000-0000-0000A9800000}"/>
    <cellStyle name="Normal 5 10 2 33 4 5" xfId="32938" xr:uid="{00000000-0005-0000-0000-0000AA800000}"/>
    <cellStyle name="Normal 5 10 2 33 4 6" xfId="32939" xr:uid="{00000000-0005-0000-0000-0000AB800000}"/>
    <cellStyle name="Normal 5 10 2 33 4 7" xfId="32940" xr:uid="{00000000-0005-0000-0000-0000AC800000}"/>
    <cellStyle name="Normal 5 10 2 33 4 8" xfId="32941" xr:uid="{00000000-0005-0000-0000-0000AD800000}"/>
    <cellStyle name="Normal 5 10 2 33 4 9" xfId="32942" xr:uid="{00000000-0005-0000-0000-0000AE800000}"/>
    <cellStyle name="Normal 5 10 2 33 5" xfId="32943" xr:uid="{00000000-0005-0000-0000-0000AF800000}"/>
    <cellStyle name="Normal 5 10 2 33 5 10" xfId="32944" xr:uid="{00000000-0005-0000-0000-0000B0800000}"/>
    <cellStyle name="Normal 5 10 2 33 5 2" xfId="32945" xr:uid="{00000000-0005-0000-0000-0000B1800000}"/>
    <cellStyle name="Normal 5 10 2 33 5 3" xfId="32946" xr:uid="{00000000-0005-0000-0000-0000B2800000}"/>
    <cellStyle name="Normal 5 10 2 33 5 4" xfId="32947" xr:uid="{00000000-0005-0000-0000-0000B3800000}"/>
    <cellStyle name="Normal 5 10 2 33 5 5" xfId="32948" xr:uid="{00000000-0005-0000-0000-0000B4800000}"/>
    <cellStyle name="Normal 5 10 2 33 5 6" xfId="32949" xr:uid="{00000000-0005-0000-0000-0000B5800000}"/>
    <cellStyle name="Normal 5 10 2 33 5 7" xfId="32950" xr:uid="{00000000-0005-0000-0000-0000B6800000}"/>
    <cellStyle name="Normal 5 10 2 33 5 8" xfId="32951" xr:uid="{00000000-0005-0000-0000-0000B7800000}"/>
    <cellStyle name="Normal 5 10 2 33 5 9" xfId="32952" xr:uid="{00000000-0005-0000-0000-0000B8800000}"/>
    <cellStyle name="Normal 5 10 2 33 6" xfId="32953" xr:uid="{00000000-0005-0000-0000-0000B9800000}"/>
    <cellStyle name="Normal 5 10 2 33 7" xfId="32954" xr:uid="{00000000-0005-0000-0000-0000BA800000}"/>
    <cellStyle name="Normal 5 10 2 33 8" xfId="32955" xr:uid="{00000000-0005-0000-0000-0000BB800000}"/>
    <cellStyle name="Normal 5 10 2 33 9" xfId="32956" xr:uid="{00000000-0005-0000-0000-0000BC800000}"/>
    <cellStyle name="Normal 5 10 2 34" xfId="32957" xr:uid="{00000000-0005-0000-0000-0000BD800000}"/>
    <cellStyle name="Normal 5 10 2 34 10" xfId="32958" xr:uid="{00000000-0005-0000-0000-0000BE800000}"/>
    <cellStyle name="Normal 5 10 2 34 2" xfId="32959" xr:uid="{00000000-0005-0000-0000-0000BF800000}"/>
    <cellStyle name="Normal 5 10 2 34 3" xfId="32960" xr:uid="{00000000-0005-0000-0000-0000C0800000}"/>
    <cellStyle name="Normal 5 10 2 34 4" xfId="32961" xr:uid="{00000000-0005-0000-0000-0000C1800000}"/>
    <cellStyle name="Normal 5 10 2 34 5" xfId="32962" xr:uid="{00000000-0005-0000-0000-0000C2800000}"/>
    <cellStyle name="Normal 5 10 2 34 6" xfId="32963" xr:uid="{00000000-0005-0000-0000-0000C3800000}"/>
    <cellStyle name="Normal 5 10 2 34 7" xfId="32964" xr:uid="{00000000-0005-0000-0000-0000C4800000}"/>
    <cellStyle name="Normal 5 10 2 34 8" xfId="32965" xr:uid="{00000000-0005-0000-0000-0000C5800000}"/>
    <cellStyle name="Normal 5 10 2 34 9" xfId="32966" xr:uid="{00000000-0005-0000-0000-0000C6800000}"/>
    <cellStyle name="Normal 5 10 2 35" xfId="32967" xr:uid="{00000000-0005-0000-0000-0000C7800000}"/>
    <cellStyle name="Normal 5 10 2 35 10" xfId="32968" xr:uid="{00000000-0005-0000-0000-0000C8800000}"/>
    <cellStyle name="Normal 5 10 2 35 2" xfId="32969" xr:uid="{00000000-0005-0000-0000-0000C9800000}"/>
    <cellStyle name="Normal 5 10 2 35 3" xfId="32970" xr:uid="{00000000-0005-0000-0000-0000CA800000}"/>
    <cellStyle name="Normal 5 10 2 35 4" xfId="32971" xr:uid="{00000000-0005-0000-0000-0000CB800000}"/>
    <cellStyle name="Normal 5 10 2 35 5" xfId="32972" xr:uid="{00000000-0005-0000-0000-0000CC800000}"/>
    <cellStyle name="Normal 5 10 2 35 6" xfId="32973" xr:uid="{00000000-0005-0000-0000-0000CD800000}"/>
    <cellStyle name="Normal 5 10 2 35 7" xfId="32974" xr:uid="{00000000-0005-0000-0000-0000CE800000}"/>
    <cellStyle name="Normal 5 10 2 35 8" xfId="32975" xr:uid="{00000000-0005-0000-0000-0000CF800000}"/>
    <cellStyle name="Normal 5 10 2 35 9" xfId="32976" xr:uid="{00000000-0005-0000-0000-0000D0800000}"/>
    <cellStyle name="Normal 5 10 2 36" xfId="32977" xr:uid="{00000000-0005-0000-0000-0000D1800000}"/>
    <cellStyle name="Normal 5 10 2 36 10" xfId="32978" xr:uid="{00000000-0005-0000-0000-0000D2800000}"/>
    <cellStyle name="Normal 5 10 2 36 2" xfId="32979" xr:uid="{00000000-0005-0000-0000-0000D3800000}"/>
    <cellStyle name="Normal 5 10 2 36 3" xfId="32980" xr:uid="{00000000-0005-0000-0000-0000D4800000}"/>
    <cellStyle name="Normal 5 10 2 36 4" xfId="32981" xr:uid="{00000000-0005-0000-0000-0000D5800000}"/>
    <cellStyle name="Normal 5 10 2 36 5" xfId="32982" xr:uid="{00000000-0005-0000-0000-0000D6800000}"/>
    <cellStyle name="Normal 5 10 2 36 6" xfId="32983" xr:uid="{00000000-0005-0000-0000-0000D7800000}"/>
    <cellStyle name="Normal 5 10 2 36 7" xfId="32984" xr:uid="{00000000-0005-0000-0000-0000D8800000}"/>
    <cellStyle name="Normal 5 10 2 36 8" xfId="32985" xr:uid="{00000000-0005-0000-0000-0000D9800000}"/>
    <cellStyle name="Normal 5 10 2 36 9" xfId="32986" xr:uid="{00000000-0005-0000-0000-0000DA800000}"/>
    <cellStyle name="Normal 5 10 2 37" xfId="32987" xr:uid="{00000000-0005-0000-0000-0000DB800000}"/>
    <cellStyle name="Normal 5 10 2 37 10" xfId="32988" xr:uid="{00000000-0005-0000-0000-0000DC800000}"/>
    <cellStyle name="Normal 5 10 2 37 2" xfId="32989" xr:uid="{00000000-0005-0000-0000-0000DD800000}"/>
    <cellStyle name="Normal 5 10 2 37 3" xfId="32990" xr:uid="{00000000-0005-0000-0000-0000DE800000}"/>
    <cellStyle name="Normal 5 10 2 37 4" xfId="32991" xr:uid="{00000000-0005-0000-0000-0000DF800000}"/>
    <cellStyle name="Normal 5 10 2 37 5" xfId="32992" xr:uid="{00000000-0005-0000-0000-0000E0800000}"/>
    <cellStyle name="Normal 5 10 2 37 6" xfId="32993" xr:uid="{00000000-0005-0000-0000-0000E1800000}"/>
    <cellStyle name="Normal 5 10 2 37 7" xfId="32994" xr:uid="{00000000-0005-0000-0000-0000E2800000}"/>
    <cellStyle name="Normal 5 10 2 37 8" xfId="32995" xr:uid="{00000000-0005-0000-0000-0000E3800000}"/>
    <cellStyle name="Normal 5 10 2 37 9" xfId="32996" xr:uid="{00000000-0005-0000-0000-0000E4800000}"/>
    <cellStyle name="Normal 5 10 2 38" xfId="32997" xr:uid="{00000000-0005-0000-0000-0000E5800000}"/>
    <cellStyle name="Normal 5 10 2 39" xfId="32998" xr:uid="{00000000-0005-0000-0000-0000E6800000}"/>
    <cellStyle name="Normal 5 10 2 4" xfId="32999" xr:uid="{00000000-0005-0000-0000-0000E7800000}"/>
    <cellStyle name="Normal 5 10 2 4 10" xfId="33000" xr:uid="{00000000-0005-0000-0000-0000E8800000}"/>
    <cellStyle name="Normal 5 10 2 4 11" xfId="33001" xr:uid="{00000000-0005-0000-0000-0000E9800000}"/>
    <cellStyle name="Normal 5 10 2 4 12" xfId="33002" xr:uid="{00000000-0005-0000-0000-0000EA800000}"/>
    <cellStyle name="Normal 5 10 2 4 13" xfId="33003" xr:uid="{00000000-0005-0000-0000-0000EB800000}"/>
    <cellStyle name="Normal 5 10 2 4 14" xfId="33004" xr:uid="{00000000-0005-0000-0000-0000EC800000}"/>
    <cellStyle name="Normal 5 10 2 4 2" xfId="33005" xr:uid="{00000000-0005-0000-0000-0000ED800000}"/>
    <cellStyle name="Normal 5 10 2 4 2 10" xfId="33006" xr:uid="{00000000-0005-0000-0000-0000EE800000}"/>
    <cellStyle name="Normal 5 10 2 4 2 2" xfId="33007" xr:uid="{00000000-0005-0000-0000-0000EF800000}"/>
    <cellStyle name="Normal 5 10 2 4 2 3" xfId="33008" xr:uid="{00000000-0005-0000-0000-0000F0800000}"/>
    <cellStyle name="Normal 5 10 2 4 2 4" xfId="33009" xr:uid="{00000000-0005-0000-0000-0000F1800000}"/>
    <cellStyle name="Normal 5 10 2 4 2 5" xfId="33010" xr:uid="{00000000-0005-0000-0000-0000F2800000}"/>
    <cellStyle name="Normal 5 10 2 4 2 6" xfId="33011" xr:uid="{00000000-0005-0000-0000-0000F3800000}"/>
    <cellStyle name="Normal 5 10 2 4 2 7" xfId="33012" xr:uid="{00000000-0005-0000-0000-0000F4800000}"/>
    <cellStyle name="Normal 5 10 2 4 2 8" xfId="33013" xr:uid="{00000000-0005-0000-0000-0000F5800000}"/>
    <cellStyle name="Normal 5 10 2 4 2 9" xfId="33014" xr:uid="{00000000-0005-0000-0000-0000F6800000}"/>
    <cellStyle name="Normal 5 10 2 4 3" xfId="33015" xr:uid="{00000000-0005-0000-0000-0000F7800000}"/>
    <cellStyle name="Normal 5 10 2 4 3 10" xfId="33016" xr:uid="{00000000-0005-0000-0000-0000F8800000}"/>
    <cellStyle name="Normal 5 10 2 4 3 2" xfId="33017" xr:uid="{00000000-0005-0000-0000-0000F9800000}"/>
    <cellStyle name="Normal 5 10 2 4 3 3" xfId="33018" xr:uid="{00000000-0005-0000-0000-0000FA800000}"/>
    <cellStyle name="Normal 5 10 2 4 3 4" xfId="33019" xr:uid="{00000000-0005-0000-0000-0000FB800000}"/>
    <cellStyle name="Normal 5 10 2 4 3 5" xfId="33020" xr:uid="{00000000-0005-0000-0000-0000FC800000}"/>
    <cellStyle name="Normal 5 10 2 4 3 6" xfId="33021" xr:uid="{00000000-0005-0000-0000-0000FD800000}"/>
    <cellStyle name="Normal 5 10 2 4 3 7" xfId="33022" xr:uid="{00000000-0005-0000-0000-0000FE800000}"/>
    <cellStyle name="Normal 5 10 2 4 3 8" xfId="33023" xr:uid="{00000000-0005-0000-0000-0000FF800000}"/>
    <cellStyle name="Normal 5 10 2 4 3 9" xfId="33024" xr:uid="{00000000-0005-0000-0000-000000810000}"/>
    <cellStyle name="Normal 5 10 2 4 4" xfId="33025" xr:uid="{00000000-0005-0000-0000-000001810000}"/>
    <cellStyle name="Normal 5 10 2 4 4 10" xfId="33026" xr:uid="{00000000-0005-0000-0000-000002810000}"/>
    <cellStyle name="Normal 5 10 2 4 4 2" xfId="33027" xr:uid="{00000000-0005-0000-0000-000003810000}"/>
    <cellStyle name="Normal 5 10 2 4 4 3" xfId="33028" xr:uid="{00000000-0005-0000-0000-000004810000}"/>
    <cellStyle name="Normal 5 10 2 4 4 4" xfId="33029" xr:uid="{00000000-0005-0000-0000-000005810000}"/>
    <cellStyle name="Normal 5 10 2 4 4 5" xfId="33030" xr:uid="{00000000-0005-0000-0000-000006810000}"/>
    <cellStyle name="Normal 5 10 2 4 4 6" xfId="33031" xr:uid="{00000000-0005-0000-0000-000007810000}"/>
    <cellStyle name="Normal 5 10 2 4 4 7" xfId="33032" xr:uid="{00000000-0005-0000-0000-000008810000}"/>
    <cellStyle name="Normal 5 10 2 4 4 8" xfId="33033" xr:uid="{00000000-0005-0000-0000-000009810000}"/>
    <cellStyle name="Normal 5 10 2 4 4 9" xfId="33034" xr:uid="{00000000-0005-0000-0000-00000A810000}"/>
    <cellStyle name="Normal 5 10 2 4 5" xfId="33035" xr:uid="{00000000-0005-0000-0000-00000B810000}"/>
    <cellStyle name="Normal 5 10 2 4 5 10" xfId="33036" xr:uid="{00000000-0005-0000-0000-00000C810000}"/>
    <cellStyle name="Normal 5 10 2 4 5 2" xfId="33037" xr:uid="{00000000-0005-0000-0000-00000D810000}"/>
    <cellStyle name="Normal 5 10 2 4 5 3" xfId="33038" xr:uid="{00000000-0005-0000-0000-00000E810000}"/>
    <cellStyle name="Normal 5 10 2 4 5 4" xfId="33039" xr:uid="{00000000-0005-0000-0000-00000F810000}"/>
    <cellStyle name="Normal 5 10 2 4 5 5" xfId="33040" xr:uid="{00000000-0005-0000-0000-000010810000}"/>
    <cellStyle name="Normal 5 10 2 4 5 6" xfId="33041" xr:uid="{00000000-0005-0000-0000-000011810000}"/>
    <cellStyle name="Normal 5 10 2 4 5 7" xfId="33042" xr:uid="{00000000-0005-0000-0000-000012810000}"/>
    <cellStyle name="Normal 5 10 2 4 5 8" xfId="33043" xr:uid="{00000000-0005-0000-0000-000013810000}"/>
    <cellStyle name="Normal 5 10 2 4 5 9" xfId="33044" xr:uid="{00000000-0005-0000-0000-000014810000}"/>
    <cellStyle name="Normal 5 10 2 4 6" xfId="33045" xr:uid="{00000000-0005-0000-0000-000015810000}"/>
    <cellStyle name="Normal 5 10 2 4 7" xfId="33046" xr:uid="{00000000-0005-0000-0000-000016810000}"/>
    <cellStyle name="Normal 5 10 2 4 8" xfId="33047" xr:uid="{00000000-0005-0000-0000-000017810000}"/>
    <cellStyle name="Normal 5 10 2 4 9" xfId="33048" xr:uid="{00000000-0005-0000-0000-000018810000}"/>
    <cellStyle name="Normal 5 10 2 40" xfId="33049" xr:uid="{00000000-0005-0000-0000-000019810000}"/>
    <cellStyle name="Normal 5 10 2 41" xfId="33050" xr:uid="{00000000-0005-0000-0000-00001A810000}"/>
    <cellStyle name="Normal 5 10 2 42" xfId="33051" xr:uid="{00000000-0005-0000-0000-00001B810000}"/>
    <cellStyle name="Normal 5 10 2 43" xfId="33052" xr:uid="{00000000-0005-0000-0000-00001C810000}"/>
    <cellStyle name="Normal 5 10 2 44" xfId="33053" xr:uid="{00000000-0005-0000-0000-00001D810000}"/>
    <cellStyle name="Normal 5 10 2 45" xfId="33054" xr:uid="{00000000-0005-0000-0000-00001E810000}"/>
    <cellStyle name="Normal 5 10 2 46" xfId="33055" xr:uid="{00000000-0005-0000-0000-00001F810000}"/>
    <cellStyle name="Normal 5 10 2 47" xfId="33056" xr:uid="{00000000-0005-0000-0000-000020810000}"/>
    <cellStyle name="Normal 5 10 2 48" xfId="33057" xr:uid="{00000000-0005-0000-0000-000021810000}"/>
    <cellStyle name="Normal 5 10 2 5" xfId="33058" xr:uid="{00000000-0005-0000-0000-000022810000}"/>
    <cellStyle name="Normal 5 10 2 5 10" xfId="33059" xr:uid="{00000000-0005-0000-0000-000023810000}"/>
    <cellStyle name="Normal 5 10 2 5 11" xfId="33060" xr:uid="{00000000-0005-0000-0000-000024810000}"/>
    <cellStyle name="Normal 5 10 2 5 12" xfId="33061" xr:uid="{00000000-0005-0000-0000-000025810000}"/>
    <cellStyle name="Normal 5 10 2 5 13" xfId="33062" xr:uid="{00000000-0005-0000-0000-000026810000}"/>
    <cellStyle name="Normal 5 10 2 5 14" xfId="33063" xr:uid="{00000000-0005-0000-0000-000027810000}"/>
    <cellStyle name="Normal 5 10 2 5 2" xfId="33064" xr:uid="{00000000-0005-0000-0000-000028810000}"/>
    <cellStyle name="Normal 5 10 2 5 2 10" xfId="33065" xr:uid="{00000000-0005-0000-0000-000029810000}"/>
    <cellStyle name="Normal 5 10 2 5 2 2" xfId="33066" xr:uid="{00000000-0005-0000-0000-00002A810000}"/>
    <cellStyle name="Normal 5 10 2 5 2 3" xfId="33067" xr:uid="{00000000-0005-0000-0000-00002B810000}"/>
    <cellStyle name="Normal 5 10 2 5 2 4" xfId="33068" xr:uid="{00000000-0005-0000-0000-00002C810000}"/>
    <cellStyle name="Normal 5 10 2 5 2 5" xfId="33069" xr:uid="{00000000-0005-0000-0000-00002D810000}"/>
    <cellStyle name="Normal 5 10 2 5 2 6" xfId="33070" xr:uid="{00000000-0005-0000-0000-00002E810000}"/>
    <cellStyle name="Normal 5 10 2 5 2 7" xfId="33071" xr:uid="{00000000-0005-0000-0000-00002F810000}"/>
    <cellStyle name="Normal 5 10 2 5 2 8" xfId="33072" xr:uid="{00000000-0005-0000-0000-000030810000}"/>
    <cellStyle name="Normal 5 10 2 5 2 9" xfId="33073" xr:uid="{00000000-0005-0000-0000-000031810000}"/>
    <cellStyle name="Normal 5 10 2 5 3" xfId="33074" xr:uid="{00000000-0005-0000-0000-000032810000}"/>
    <cellStyle name="Normal 5 10 2 5 3 10" xfId="33075" xr:uid="{00000000-0005-0000-0000-000033810000}"/>
    <cellStyle name="Normal 5 10 2 5 3 2" xfId="33076" xr:uid="{00000000-0005-0000-0000-000034810000}"/>
    <cellStyle name="Normal 5 10 2 5 3 3" xfId="33077" xr:uid="{00000000-0005-0000-0000-000035810000}"/>
    <cellStyle name="Normal 5 10 2 5 3 4" xfId="33078" xr:uid="{00000000-0005-0000-0000-000036810000}"/>
    <cellStyle name="Normal 5 10 2 5 3 5" xfId="33079" xr:uid="{00000000-0005-0000-0000-000037810000}"/>
    <cellStyle name="Normal 5 10 2 5 3 6" xfId="33080" xr:uid="{00000000-0005-0000-0000-000038810000}"/>
    <cellStyle name="Normal 5 10 2 5 3 7" xfId="33081" xr:uid="{00000000-0005-0000-0000-000039810000}"/>
    <cellStyle name="Normal 5 10 2 5 3 8" xfId="33082" xr:uid="{00000000-0005-0000-0000-00003A810000}"/>
    <cellStyle name="Normal 5 10 2 5 3 9" xfId="33083" xr:uid="{00000000-0005-0000-0000-00003B810000}"/>
    <cellStyle name="Normal 5 10 2 5 4" xfId="33084" xr:uid="{00000000-0005-0000-0000-00003C810000}"/>
    <cellStyle name="Normal 5 10 2 5 4 10" xfId="33085" xr:uid="{00000000-0005-0000-0000-00003D810000}"/>
    <cellStyle name="Normal 5 10 2 5 4 2" xfId="33086" xr:uid="{00000000-0005-0000-0000-00003E810000}"/>
    <cellStyle name="Normal 5 10 2 5 4 3" xfId="33087" xr:uid="{00000000-0005-0000-0000-00003F810000}"/>
    <cellStyle name="Normal 5 10 2 5 4 4" xfId="33088" xr:uid="{00000000-0005-0000-0000-000040810000}"/>
    <cellStyle name="Normal 5 10 2 5 4 5" xfId="33089" xr:uid="{00000000-0005-0000-0000-000041810000}"/>
    <cellStyle name="Normal 5 10 2 5 4 6" xfId="33090" xr:uid="{00000000-0005-0000-0000-000042810000}"/>
    <cellStyle name="Normal 5 10 2 5 4 7" xfId="33091" xr:uid="{00000000-0005-0000-0000-000043810000}"/>
    <cellStyle name="Normal 5 10 2 5 4 8" xfId="33092" xr:uid="{00000000-0005-0000-0000-000044810000}"/>
    <cellStyle name="Normal 5 10 2 5 4 9" xfId="33093" xr:uid="{00000000-0005-0000-0000-000045810000}"/>
    <cellStyle name="Normal 5 10 2 5 5" xfId="33094" xr:uid="{00000000-0005-0000-0000-000046810000}"/>
    <cellStyle name="Normal 5 10 2 5 5 10" xfId="33095" xr:uid="{00000000-0005-0000-0000-000047810000}"/>
    <cellStyle name="Normal 5 10 2 5 5 2" xfId="33096" xr:uid="{00000000-0005-0000-0000-000048810000}"/>
    <cellStyle name="Normal 5 10 2 5 5 3" xfId="33097" xr:uid="{00000000-0005-0000-0000-000049810000}"/>
    <cellStyle name="Normal 5 10 2 5 5 4" xfId="33098" xr:uid="{00000000-0005-0000-0000-00004A810000}"/>
    <cellStyle name="Normal 5 10 2 5 5 5" xfId="33099" xr:uid="{00000000-0005-0000-0000-00004B810000}"/>
    <cellStyle name="Normal 5 10 2 5 5 6" xfId="33100" xr:uid="{00000000-0005-0000-0000-00004C810000}"/>
    <cellStyle name="Normal 5 10 2 5 5 7" xfId="33101" xr:uid="{00000000-0005-0000-0000-00004D810000}"/>
    <cellStyle name="Normal 5 10 2 5 5 8" xfId="33102" xr:uid="{00000000-0005-0000-0000-00004E810000}"/>
    <cellStyle name="Normal 5 10 2 5 5 9" xfId="33103" xr:uid="{00000000-0005-0000-0000-00004F810000}"/>
    <cellStyle name="Normal 5 10 2 5 6" xfId="33104" xr:uid="{00000000-0005-0000-0000-000050810000}"/>
    <cellStyle name="Normal 5 10 2 5 7" xfId="33105" xr:uid="{00000000-0005-0000-0000-000051810000}"/>
    <cellStyle name="Normal 5 10 2 5 8" xfId="33106" xr:uid="{00000000-0005-0000-0000-000052810000}"/>
    <cellStyle name="Normal 5 10 2 5 9" xfId="33107" xr:uid="{00000000-0005-0000-0000-000053810000}"/>
    <cellStyle name="Normal 5 10 2 6" xfId="33108" xr:uid="{00000000-0005-0000-0000-000054810000}"/>
    <cellStyle name="Normal 5 10 2 6 10" xfId="33109" xr:uid="{00000000-0005-0000-0000-000055810000}"/>
    <cellStyle name="Normal 5 10 2 6 11" xfId="33110" xr:uid="{00000000-0005-0000-0000-000056810000}"/>
    <cellStyle name="Normal 5 10 2 6 12" xfId="33111" xr:uid="{00000000-0005-0000-0000-000057810000}"/>
    <cellStyle name="Normal 5 10 2 6 13" xfId="33112" xr:uid="{00000000-0005-0000-0000-000058810000}"/>
    <cellStyle name="Normal 5 10 2 6 14" xfId="33113" xr:uid="{00000000-0005-0000-0000-000059810000}"/>
    <cellStyle name="Normal 5 10 2 6 2" xfId="33114" xr:uid="{00000000-0005-0000-0000-00005A810000}"/>
    <cellStyle name="Normal 5 10 2 6 2 10" xfId="33115" xr:uid="{00000000-0005-0000-0000-00005B810000}"/>
    <cellStyle name="Normal 5 10 2 6 2 2" xfId="33116" xr:uid="{00000000-0005-0000-0000-00005C810000}"/>
    <cellStyle name="Normal 5 10 2 6 2 3" xfId="33117" xr:uid="{00000000-0005-0000-0000-00005D810000}"/>
    <cellStyle name="Normal 5 10 2 6 2 4" xfId="33118" xr:uid="{00000000-0005-0000-0000-00005E810000}"/>
    <cellStyle name="Normal 5 10 2 6 2 5" xfId="33119" xr:uid="{00000000-0005-0000-0000-00005F810000}"/>
    <cellStyle name="Normal 5 10 2 6 2 6" xfId="33120" xr:uid="{00000000-0005-0000-0000-000060810000}"/>
    <cellStyle name="Normal 5 10 2 6 2 7" xfId="33121" xr:uid="{00000000-0005-0000-0000-000061810000}"/>
    <cellStyle name="Normal 5 10 2 6 2 8" xfId="33122" xr:uid="{00000000-0005-0000-0000-000062810000}"/>
    <cellStyle name="Normal 5 10 2 6 2 9" xfId="33123" xr:uid="{00000000-0005-0000-0000-000063810000}"/>
    <cellStyle name="Normal 5 10 2 6 3" xfId="33124" xr:uid="{00000000-0005-0000-0000-000064810000}"/>
    <cellStyle name="Normal 5 10 2 6 3 10" xfId="33125" xr:uid="{00000000-0005-0000-0000-000065810000}"/>
    <cellStyle name="Normal 5 10 2 6 3 2" xfId="33126" xr:uid="{00000000-0005-0000-0000-000066810000}"/>
    <cellStyle name="Normal 5 10 2 6 3 3" xfId="33127" xr:uid="{00000000-0005-0000-0000-000067810000}"/>
    <cellStyle name="Normal 5 10 2 6 3 4" xfId="33128" xr:uid="{00000000-0005-0000-0000-000068810000}"/>
    <cellStyle name="Normal 5 10 2 6 3 5" xfId="33129" xr:uid="{00000000-0005-0000-0000-000069810000}"/>
    <cellStyle name="Normal 5 10 2 6 3 6" xfId="33130" xr:uid="{00000000-0005-0000-0000-00006A810000}"/>
    <cellStyle name="Normal 5 10 2 6 3 7" xfId="33131" xr:uid="{00000000-0005-0000-0000-00006B810000}"/>
    <cellStyle name="Normal 5 10 2 6 3 8" xfId="33132" xr:uid="{00000000-0005-0000-0000-00006C810000}"/>
    <cellStyle name="Normal 5 10 2 6 3 9" xfId="33133" xr:uid="{00000000-0005-0000-0000-00006D810000}"/>
    <cellStyle name="Normal 5 10 2 6 4" xfId="33134" xr:uid="{00000000-0005-0000-0000-00006E810000}"/>
    <cellStyle name="Normal 5 10 2 6 4 10" xfId="33135" xr:uid="{00000000-0005-0000-0000-00006F810000}"/>
    <cellStyle name="Normal 5 10 2 6 4 2" xfId="33136" xr:uid="{00000000-0005-0000-0000-000070810000}"/>
    <cellStyle name="Normal 5 10 2 6 4 3" xfId="33137" xr:uid="{00000000-0005-0000-0000-000071810000}"/>
    <cellStyle name="Normal 5 10 2 6 4 4" xfId="33138" xr:uid="{00000000-0005-0000-0000-000072810000}"/>
    <cellStyle name="Normal 5 10 2 6 4 5" xfId="33139" xr:uid="{00000000-0005-0000-0000-000073810000}"/>
    <cellStyle name="Normal 5 10 2 6 4 6" xfId="33140" xr:uid="{00000000-0005-0000-0000-000074810000}"/>
    <cellStyle name="Normal 5 10 2 6 4 7" xfId="33141" xr:uid="{00000000-0005-0000-0000-000075810000}"/>
    <cellStyle name="Normal 5 10 2 6 4 8" xfId="33142" xr:uid="{00000000-0005-0000-0000-000076810000}"/>
    <cellStyle name="Normal 5 10 2 6 4 9" xfId="33143" xr:uid="{00000000-0005-0000-0000-000077810000}"/>
    <cellStyle name="Normal 5 10 2 6 5" xfId="33144" xr:uid="{00000000-0005-0000-0000-000078810000}"/>
    <cellStyle name="Normal 5 10 2 6 5 10" xfId="33145" xr:uid="{00000000-0005-0000-0000-000079810000}"/>
    <cellStyle name="Normal 5 10 2 6 5 2" xfId="33146" xr:uid="{00000000-0005-0000-0000-00007A810000}"/>
    <cellStyle name="Normal 5 10 2 6 5 3" xfId="33147" xr:uid="{00000000-0005-0000-0000-00007B810000}"/>
    <cellStyle name="Normal 5 10 2 6 5 4" xfId="33148" xr:uid="{00000000-0005-0000-0000-00007C810000}"/>
    <cellStyle name="Normal 5 10 2 6 5 5" xfId="33149" xr:uid="{00000000-0005-0000-0000-00007D810000}"/>
    <cellStyle name="Normal 5 10 2 6 5 6" xfId="33150" xr:uid="{00000000-0005-0000-0000-00007E810000}"/>
    <cellStyle name="Normal 5 10 2 6 5 7" xfId="33151" xr:uid="{00000000-0005-0000-0000-00007F810000}"/>
    <cellStyle name="Normal 5 10 2 6 5 8" xfId="33152" xr:uid="{00000000-0005-0000-0000-000080810000}"/>
    <cellStyle name="Normal 5 10 2 6 5 9" xfId="33153" xr:uid="{00000000-0005-0000-0000-000081810000}"/>
    <cellStyle name="Normal 5 10 2 6 6" xfId="33154" xr:uid="{00000000-0005-0000-0000-000082810000}"/>
    <cellStyle name="Normal 5 10 2 6 7" xfId="33155" xr:uid="{00000000-0005-0000-0000-000083810000}"/>
    <cellStyle name="Normal 5 10 2 6 8" xfId="33156" xr:uid="{00000000-0005-0000-0000-000084810000}"/>
    <cellStyle name="Normal 5 10 2 6 9" xfId="33157" xr:uid="{00000000-0005-0000-0000-000085810000}"/>
    <cellStyle name="Normal 5 10 2 7" xfId="33158" xr:uid="{00000000-0005-0000-0000-000086810000}"/>
    <cellStyle name="Normal 5 10 2 7 10" xfId="33159" xr:uid="{00000000-0005-0000-0000-000087810000}"/>
    <cellStyle name="Normal 5 10 2 7 11" xfId="33160" xr:uid="{00000000-0005-0000-0000-000088810000}"/>
    <cellStyle name="Normal 5 10 2 7 12" xfId="33161" xr:uid="{00000000-0005-0000-0000-000089810000}"/>
    <cellStyle name="Normal 5 10 2 7 13" xfId="33162" xr:uid="{00000000-0005-0000-0000-00008A810000}"/>
    <cellStyle name="Normal 5 10 2 7 14" xfId="33163" xr:uid="{00000000-0005-0000-0000-00008B810000}"/>
    <cellStyle name="Normal 5 10 2 7 2" xfId="33164" xr:uid="{00000000-0005-0000-0000-00008C810000}"/>
    <cellStyle name="Normal 5 10 2 7 2 10" xfId="33165" xr:uid="{00000000-0005-0000-0000-00008D810000}"/>
    <cellStyle name="Normal 5 10 2 7 2 2" xfId="33166" xr:uid="{00000000-0005-0000-0000-00008E810000}"/>
    <cellStyle name="Normal 5 10 2 7 2 3" xfId="33167" xr:uid="{00000000-0005-0000-0000-00008F810000}"/>
    <cellStyle name="Normal 5 10 2 7 2 4" xfId="33168" xr:uid="{00000000-0005-0000-0000-000090810000}"/>
    <cellStyle name="Normal 5 10 2 7 2 5" xfId="33169" xr:uid="{00000000-0005-0000-0000-000091810000}"/>
    <cellStyle name="Normal 5 10 2 7 2 6" xfId="33170" xr:uid="{00000000-0005-0000-0000-000092810000}"/>
    <cellStyle name="Normal 5 10 2 7 2 7" xfId="33171" xr:uid="{00000000-0005-0000-0000-000093810000}"/>
    <cellStyle name="Normal 5 10 2 7 2 8" xfId="33172" xr:uid="{00000000-0005-0000-0000-000094810000}"/>
    <cellStyle name="Normal 5 10 2 7 2 9" xfId="33173" xr:uid="{00000000-0005-0000-0000-000095810000}"/>
    <cellStyle name="Normal 5 10 2 7 3" xfId="33174" xr:uid="{00000000-0005-0000-0000-000096810000}"/>
    <cellStyle name="Normal 5 10 2 7 3 10" xfId="33175" xr:uid="{00000000-0005-0000-0000-000097810000}"/>
    <cellStyle name="Normal 5 10 2 7 3 2" xfId="33176" xr:uid="{00000000-0005-0000-0000-000098810000}"/>
    <cellStyle name="Normal 5 10 2 7 3 3" xfId="33177" xr:uid="{00000000-0005-0000-0000-000099810000}"/>
    <cellStyle name="Normal 5 10 2 7 3 4" xfId="33178" xr:uid="{00000000-0005-0000-0000-00009A810000}"/>
    <cellStyle name="Normal 5 10 2 7 3 5" xfId="33179" xr:uid="{00000000-0005-0000-0000-00009B810000}"/>
    <cellStyle name="Normal 5 10 2 7 3 6" xfId="33180" xr:uid="{00000000-0005-0000-0000-00009C810000}"/>
    <cellStyle name="Normal 5 10 2 7 3 7" xfId="33181" xr:uid="{00000000-0005-0000-0000-00009D810000}"/>
    <cellStyle name="Normal 5 10 2 7 3 8" xfId="33182" xr:uid="{00000000-0005-0000-0000-00009E810000}"/>
    <cellStyle name="Normal 5 10 2 7 3 9" xfId="33183" xr:uid="{00000000-0005-0000-0000-00009F810000}"/>
    <cellStyle name="Normal 5 10 2 7 4" xfId="33184" xr:uid="{00000000-0005-0000-0000-0000A0810000}"/>
    <cellStyle name="Normal 5 10 2 7 4 10" xfId="33185" xr:uid="{00000000-0005-0000-0000-0000A1810000}"/>
    <cellStyle name="Normal 5 10 2 7 4 2" xfId="33186" xr:uid="{00000000-0005-0000-0000-0000A2810000}"/>
    <cellStyle name="Normal 5 10 2 7 4 3" xfId="33187" xr:uid="{00000000-0005-0000-0000-0000A3810000}"/>
    <cellStyle name="Normal 5 10 2 7 4 4" xfId="33188" xr:uid="{00000000-0005-0000-0000-0000A4810000}"/>
    <cellStyle name="Normal 5 10 2 7 4 5" xfId="33189" xr:uid="{00000000-0005-0000-0000-0000A5810000}"/>
    <cellStyle name="Normal 5 10 2 7 4 6" xfId="33190" xr:uid="{00000000-0005-0000-0000-0000A6810000}"/>
    <cellStyle name="Normal 5 10 2 7 4 7" xfId="33191" xr:uid="{00000000-0005-0000-0000-0000A7810000}"/>
    <cellStyle name="Normal 5 10 2 7 4 8" xfId="33192" xr:uid="{00000000-0005-0000-0000-0000A8810000}"/>
    <cellStyle name="Normal 5 10 2 7 4 9" xfId="33193" xr:uid="{00000000-0005-0000-0000-0000A9810000}"/>
    <cellStyle name="Normal 5 10 2 7 5" xfId="33194" xr:uid="{00000000-0005-0000-0000-0000AA810000}"/>
    <cellStyle name="Normal 5 10 2 7 5 10" xfId="33195" xr:uid="{00000000-0005-0000-0000-0000AB810000}"/>
    <cellStyle name="Normal 5 10 2 7 5 2" xfId="33196" xr:uid="{00000000-0005-0000-0000-0000AC810000}"/>
    <cellStyle name="Normal 5 10 2 7 5 3" xfId="33197" xr:uid="{00000000-0005-0000-0000-0000AD810000}"/>
    <cellStyle name="Normal 5 10 2 7 5 4" xfId="33198" xr:uid="{00000000-0005-0000-0000-0000AE810000}"/>
    <cellStyle name="Normal 5 10 2 7 5 5" xfId="33199" xr:uid="{00000000-0005-0000-0000-0000AF810000}"/>
    <cellStyle name="Normal 5 10 2 7 5 6" xfId="33200" xr:uid="{00000000-0005-0000-0000-0000B0810000}"/>
    <cellStyle name="Normal 5 10 2 7 5 7" xfId="33201" xr:uid="{00000000-0005-0000-0000-0000B1810000}"/>
    <cellStyle name="Normal 5 10 2 7 5 8" xfId="33202" xr:uid="{00000000-0005-0000-0000-0000B2810000}"/>
    <cellStyle name="Normal 5 10 2 7 5 9" xfId="33203" xr:uid="{00000000-0005-0000-0000-0000B3810000}"/>
    <cellStyle name="Normal 5 10 2 7 6" xfId="33204" xr:uid="{00000000-0005-0000-0000-0000B4810000}"/>
    <cellStyle name="Normal 5 10 2 7 7" xfId="33205" xr:uid="{00000000-0005-0000-0000-0000B5810000}"/>
    <cellStyle name="Normal 5 10 2 7 8" xfId="33206" xr:uid="{00000000-0005-0000-0000-0000B6810000}"/>
    <cellStyle name="Normal 5 10 2 7 9" xfId="33207" xr:uid="{00000000-0005-0000-0000-0000B7810000}"/>
    <cellStyle name="Normal 5 10 2 8" xfId="33208" xr:uid="{00000000-0005-0000-0000-0000B8810000}"/>
    <cellStyle name="Normal 5 10 2 8 10" xfId="33209" xr:uid="{00000000-0005-0000-0000-0000B9810000}"/>
    <cellStyle name="Normal 5 10 2 8 11" xfId="33210" xr:uid="{00000000-0005-0000-0000-0000BA810000}"/>
    <cellStyle name="Normal 5 10 2 8 12" xfId="33211" xr:uid="{00000000-0005-0000-0000-0000BB810000}"/>
    <cellStyle name="Normal 5 10 2 8 13" xfId="33212" xr:uid="{00000000-0005-0000-0000-0000BC810000}"/>
    <cellStyle name="Normal 5 10 2 8 14" xfId="33213" xr:uid="{00000000-0005-0000-0000-0000BD810000}"/>
    <cellStyle name="Normal 5 10 2 8 2" xfId="33214" xr:uid="{00000000-0005-0000-0000-0000BE810000}"/>
    <cellStyle name="Normal 5 10 2 8 2 10" xfId="33215" xr:uid="{00000000-0005-0000-0000-0000BF810000}"/>
    <cellStyle name="Normal 5 10 2 8 2 2" xfId="33216" xr:uid="{00000000-0005-0000-0000-0000C0810000}"/>
    <cellStyle name="Normal 5 10 2 8 2 3" xfId="33217" xr:uid="{00000000-0005-0000-0000-0000C1810000}"/>
    <cellStyle name="Normal 5 10 2 8 2 4" xfId="33218" xr:uid="{00000000-0005-0000-0000-0000C2810000}"/>
    <cellStyle name="Normal 5 10 2 8 2 5" xfId="33219" xr:uid="{00000000-0005-0000-0000-0000C3810000}"/>
    <cellStyle name="Normal 5 10 2 8 2 6" xfId="33220" xr:uid="{00000000-0005-0000-0000-0000C4810000}"/>
    <cellStyle name="Normal 5 10 2 8 2 7" xfId="33221" xr:uid="{00000000-0005-0000-0000-0000C5810000}"/>
    <cellStyle name="Normal 5 10 2 8 2 8" xfId="33222" xr:uid="{00000000-0005-0000-0000-0000C6810000}"/>
    <cellStyle name="Normal 5 10 2 8 2 9" xfId="33223" xr:uid="{00000000-0005-0000-0000-0000C7810000}"/>
    <cellStyle name="Normal 5 10 2 8 3" xfId="33224" xr:uid="{00000000-0005-0000-0000-0000C8810000}"/>
    <cellStyle name="Normal 5 10 2 8 3 10" xfId="33225" xr:uid="{00000000-0005-0000-0000-0000C9810000}"/>
    <cellStyle name="Normal 5 10 2 8 3 2" xfId="33226" xr:uid="{00000000-0005-0000-0000-0000CA810000}"/>
    <cellStyle name="Normal 5 10 2 8 3 3" xfId="33227" xr:uid="{00000000-0005-0000-0000-0000CB810000}"/>
    <cellStyle name="Normal 5 10 2 8 3 4" xfId="33228" xr:uid="{00000000-0005-0000-0000-0000CC810000}"/>
    <cellStyle name="Normal 5 10 2 8 3 5" xfId="33229" xr:uid="{00000000-0005-0000-0000-0000CD810000}"/>
    <cellStyle name="Normal 5 10 2 8 3 6" xfId="33230" xr:uid="{00000000-0005-0000-0000-0000CE810000}"/>
    <cellStyle name="Normal 5 10 2 8 3 7" xfId="33231" xr:uid="{00000000-0005-0000-0000-0000CF810000}"/>
    <cellStyle name="Normal 5 10 2 8 3 8" xfId="33232" xr:uid="{00000000-0005-0000-0000-0000D0810000}"/>
    <cellStyle name="Normal 5 10 2 8 3 9" xfId="33233" xr:uid="{00000000-0005-0000-0000-0000D1810000}"/>
    <cellStyle name="Normal 5 10 2 8 4" xfId="33234" xr:uid="{00000000-0005-0000-0000-0000D2810000}"/>
    <cellStyle name="Normal 5 10 2 8 4 10" xfId="33235" xr:uid="{00000000-0005-0000-0000-0000D3810000}"/>
    <cellStyle name="Normal 5 10 2 8 4 2" xfId="33236" xr:uid="{00000000-0005-0000-0000-0000D4810000}"/>
    <cellStyle name="Normal 5 10 2 8 4 3" xfId="33237" xr:uid="{00000000-0005-0000-0000-0000D5810000}"/>
    <cellStyle name="Normal 5 10 2 8 4 4" xfId="33238" xr:uid="{00000000-0005-0000-0000-0000D6810000}"/>
    <cellStyle name="Normal 5 10 2 8 4 5" xfId="33239" xr:uid="{00000000-0005-0000-0000-0000D7810000}"/>
    <cellStyle name="Normal 5 10 2 8 4 6" xfId="33240" xr:uid="{00000000-0005-0000-0000-0000D8810000}"/>
    <cellStyle name="Normal 5 10 2 8 4 7" xfId="33241" xr:uid="{00000000-0005-0000-0000-0000D9810000}"/>
    <cellStyle name="Normal 5 10 2 8 4 8" xfId="33242" xr:uid="{00000000-0005-0000-0000-0000DA810000}"/>
    <cellStyle name="Normal 5 10 2 8 4 9" xfId="33243" xr:uid="{00000000-0005-0000-0000-0000DB810000}"/>
    <cellStyle name="Normal 5 10 2 8 5" xfId="33244" xr:uid="{00000000-0005-0000-0000-0000DC810000}"/>
    <cellStyle name="Normal 5 10 2 8 5 10" xfId="33245" xr:uid="{00000000-0005-0000-0000-0000DD810000}"/>
    <cellStyle name="Normal 5 10 2 8 5 2" xfId="33246" xr:uid="{00000000-0005-0000-0000-0000DE810000}"/>
    <cellStyle name="Normal 5 10 2 8 5 3" xfId="33247" xr:uid="{00000000-0005-0000-0000-0000DF810000}"/>
    <cellStyle name="Normal 5 10 2 8 5 4" xfId="33248" xr:uid="{00000000-0005-0000-0000-0000E0810000}"/>
    <cellStyle name="Normal 5 10 2 8 5 5" xfId="33249" xr:uid="{00000000-0005-0000-0000-0000E1810000}"/>
    <cellStyle name="Normal 5 10 2 8 5 6" xfId="33250" xr:uid="{00000000-0005-0000-0000-0000E2810000}"/>
    <cellStyle name="Normal 5 10 2 8 5 7" xfId="33251" xr:uid="{00000000-0005-0000-0000-0000E3810000}"/>
    <cellStyle name="Normal 5 10 2 8 5 8" xfId="33252" xr:uid="{00000000-0005-0000-0000-0000E4810000}"/>
    <cellStyle name="Normal 5 10 2 8 5 9" xfId="33253" xr:uid="{00000000-0005-0000-0000-0000E5810000}"/>
    <cellStyle name="Normal 5 10 2 8 6" xfId="33254" xr:uid="{00000000-0005-0000-0000-0000E6810000}"/>
    <cellStyle name="Normal 5 10 2 8 7" xfId="33255" xr:uid="{00000000-0005-0000-0000-0000E7810000}"/>
    <cellStyle name="Normal 5 10 2 8 8" xfId="33256" xr:uid="{00000000-0005-0000-0000-0000E8810000}"/>
    <cellStyle name="Normal 5 10 2 8 9" xfId="33257" xr:uid="{00000000-0005-0000-0000-0000E9810000}"/>
    <cellStyle name="Normal 5 10 2 9" xfId="33258" xr:uid="{00000000-0005-0000-0000-0000EA810000}"/>
    <cellStyle name="Normal 5 10 2 9 10" xfId="33259" xr:uid="{00000000-0005-0000-0000-0000EB810000}"/>
    <cellStyle name="Normal 5 10 2 9 11" xfId="33260" xr:uid="{00000000-0005-0000-0000-0000EC810000}"/>
    <cellStyle name="Normal 5 10 2 9 12" xfId="33261" xr:uid="{00000000-0005-0000-0000-0000ED810000}"/>
    <cellStyle name="Normal 5 10 2 9 13" xfId="33262" xr:uid="{00000000-0005-0000-0000-0000EE810000}"/>
    <cellStyle name="Normal 5 10 2 9 14" xfId="33263" xr:uid="{00000000-0005-0000-0000-0000EF810000}"/>
    <cellStyle name="Normal 5 10 2 9 2" xfId="33264" xr:uid="{00000000-0005-0000-0000-0000F0810000}"/>
    <cellStyle name="Normal 5 10 2 9 2 10" xfId="33265" xr:uid="{00000000-0005-0000-0000-0000F1810000}"/>
    <cellStyle name="Normal 5 10 2 9 2 2" xfId="33266" xr:uid="{00000000-0005-0000-0000-0000F2810000}"/>
    <cellStyle name="Normal 5 10 2 9 2 3" xfId="33267" xr:uid="{00000000-0005-0000-0000-0000F3810000}"/>
    <cellStyle name="Normal 5 10 2 9 2 4" xfId="33268" xr:uid="{00000000-0005-0000-0000-0000F4810000}"/>
    <cellStyle name="Normal 5 10 2 9 2 5" xfId="33269" xr:uid="{00000000-0005-0000-0000-0000F5810000}"/>
    <cellStyle name="Normal 5 10 2 9 2 6" xfId="33270" xr:uid="{00000000-0005-0000-0000-0000F6810000}"/>
    <cellStyle name="Normal 5 10 2 9 2 7" xfId="33271" xr:uid="{00000000-0005-0000-0000-0000F7810000}"/>
    <cellStyle name="Normal 5 10 2 9 2 8" xfId="33272" xr:uid="{00000000-0005-0000-0000-0000F8810000}"/>
    <cellStyle name="Normal 5 10 2 9 2 9" xfId="33273" xr:uid="{00000000-0005-0000-0000-0000F9810000}"/>
    <cellStyle name="Normal 5 10 2 9 3" xfId="33274" xr:uid="{00000000-0005-0000-0000-0000FA810000}"/>
    <cellStyle name="Normal 5 10 2 9 3 10" xfId="33275" xr:uid="{00000000-0005-0000-0000-0000FB810000}"/>
    <cellStyle name="Normal 5 10 2 9 3 2" xfId="33276" xr:uid="{00000000-0005-0000-0000-0000FC810000}"/>
    <cellStyle name="Normal 5 10 2 9 3 3" xfId="33277" xr:uid="{00000000-0005-0000-0000-0000FD810000}"/>
    <cellStyle name="Normal 5 10 2 9 3 4" xfId="33278" xr:uid="{00000000-0005-0000-0000-0000FE810000}"/>
    <cellStyle name="Normal 5 10 2 9 3 5" xfId="33279" xr:uid="{00000000-0005-0000-0000-0000FF810000}"/>
    <cellStyle name="Normal 5 10 2 9 3 6" xfId="33280" xr:uid="{00000000-0005-0000-0000-000000820000}"/>
    <cellStyle name="Normal 5 10 2 9 3 7" xfId="33281" xr:uid="{00000000-0005-0000-0000-000001820000}"/>
    <cellStyle name="Normal 5 10 2 9 3 8" xfId="33282" xr:uid="{00000000-0005-0000-0000-000002820000}"/>
    <cellStyle name="Normal 5 10 2 9 3 9" xfId="33283" xr:uid="{00000000-0005-0000-0000-000003820000}"/>
    <cellStyle name="Normal 5 10 2 9 4" xfId="33284" xr:uid="{00000000-0005-0000-0000-000004820000}"/>
    <cellStyle name="Normal 5 10 2 9 4 10" xfId="33285" xr:uid="{00000000-0005-0000-0000-000005820000}"/>
    <cellStyle name="Normal 5 10 2 9 4 2" xfId="33286" xr:uid="{00000000-0005-0000-0000-000006820000}"/>
    <cellStyle name="Normal 5 10 2 9 4 3" xfId="33287" xr:uid="{00000000-0005-0000-0000-000007820000}"/>
    <cellStyle name="Normal 5 10 2 9 4 4" xfId="33288" xr:uid="{00000000-0005-0000-0000-000008820000}"/>
    <cellStyle name="Normal 5 10 2 9 4 5" xfId="33289" xr:uid="{00000000-0005-0000-0000-000009820000}"/>
    <cellStyle name="Normal 5 10 2 9 4 6" xfId="33290" xr:uid="{00000000-0005-0000-0000-00000A820000}"/>
    <cellStyle name="Normal 5 10 2 9 4 7" xfId="33291" xr:uid="{00000000-0005-0000-0000-00000B820000}"/>
    <cellStyle name="Normal 5 10 2 9 4 8" xfId="33292" xr:uid="{00000000-0005-0000-0000-00000C820000}"/>
    <cellStyle name="Normal 5 10 2 9 4 9" xfId="33293" xr:uid="{00000000-0005-0000-0000-00000D820000}"/>
    <cellStyle name="Normal 5 10 2 9 5" xfId="33294" xr:uid="{00000000-0005-0000-0000-00000E820000}"/>
    <cellStyle name="Normal 5 10 2 9 5 10" xfId="33295" xr:uid="{00000000-0005-0000-0000-00000F820000}"/>
    <cellStyle name="Normal 5 10 2 9 5 2" xfId="33296" xr:uid="{00000000-0005-0000-0000-000010820000}"/>
    <cellStyle name="Normal 5 10 2 9 5 3" xfId="33297" xr:uid="{00000000-0005-0000-0000-000011820000}"/>
    <cellStyle name="Normal 5 10 2 9 5 4" xfId="33298" xr:uid="{00000000-0005-0000-0000-000012820000}"/>
    <cellStyle name="Normal 5 10 2 9 5 5" xfId="33299" xr:uid="{00000000-0005-0000-0000-000013820000}"/>
    <cellStyle name="Normal 5 10 2 9 5 6" xfId="33300" xr:uid="{00000000-0005-0000-0000-000014820000}"/>
    <cellStyle name="Normal 5 10 2 9 5 7" xfId="33301" xr:uid="{00000000-0005-0000-0000-000015820000}"/>
    <cellStyle name="Normal 5 10 2 9 5 8" xfId="33302" xr:uid="{00000000-0005-0000-0000-000016820000}"/>
    <cellStyle name="Normal 5 10 2 9 5 9" xfId="33303" xr:uid="{00000000-0005-0000-0000-000017820000}"/>
    <cellStyle name="Normal 5 10 2 9 6" xfId="33304" xr:uid="{00000000-0005-0000-0000-000018820000}"/>
    <cellStyle name="Normal 5 10 2 9 7" xfId="33305" xr:uid="{00000000-0005-0000-0000-000019820000}"/>
    <cellStyle name="Normal 5 10 2 9 8" xfId="33306" xr:uid="{00000000-0005-0000-0000-00001A820000}"/>
    <cellStyle name="Normal 5 10 2 9 9" xfId="33307" xr:uid="{00000000-0005-0000-0000-00001B820000}"/>
    <cellStyle name="Normal 5 10 20" xfId="33308" xr:uid="{00000000-0005-0000-0000-00001C820000}"/>
    <cellStyle name="Normal 5 10 20 10" xfId="33309" xr:uid="{00000000-0005-0000-0000-00001D820000}"/>
    <cellStyle name="Normal 5 10 20 11" xfId="33310" xr:uid="{00000000-0005-0000-0000-00001E820000}"/>
    <cellStyle name="Normal 5 10 20 12" xfId="33311" xr:uid="{00000000-0005-0000-0000-00001F820000}"/>
    <cellStyle name="Normal 5 10 20 13" xfId="33312" xr:uid="{00000000-0005-0000-0000-000020820000}"/>
    <cellStyle name="Normal 5 10 20 14" xfId="33313" xr:uid="{00000000-0005-0000-0000-000021820000}"/>
    <cellStyle name="Normal 5 10 20 2" xfId="33314" xr:uid="{00000000-0005-0000-0000-000022820000}"/>
    <cellStyle name="Normal 5 10 20 2 10" xfId="33315" xr:uid="{00000000-0005-0000-0000-000023820000}"/>
    <cellStyle name="Normal 5 10 20 2 2" xfId="33316" xr:uid="{00000000-0005-0000-0000-000024820000}"/>
    <cellStyle name="Normal 5 10 20 2 3" xfId="33317" xr:uid="{00000000-0005-0000-0000-000025820000}"/>
    <cellStyle name="Normal 5 10 20 2 4" xfId="33318" xr:uid="{00000000-0005-0000-0000-000026820000}"/>
    <cellStyle name="Normal 5 10 20 2 5" xfId="33319" xr:uid="{00000000-0005-0000-0000-000027820000}"/>
    <cellStyle name="Normal 5 10 20 2 6" xfId="33320" xr:uid="{00000000-0005-0000-0000-000028820000}"/>
    <cellStyle name="Normal 5 10 20 2 7" xfId="33321" xr:uid="{00000000-0005-0000-0000-000029820000}"/>
    <cellStyle name="Normal 5 10 20 2 8" xfId="33322" xr:uid="{00000000-0005-0000-0000-00002A820000}"/>
    <cellStyle name="Normal 5 10 20 2 9" xfId="33323" xr:uid="{00000000-0005-0000-0000-00002B820000}"/>
    <cellStyle name="Normal 5 10 20 3" xfId="33324" xr:uid="{00000000-0005-0000-0000-00002C820000}"/>
    <cellStyle name="Normal 5 10 20 3 10" xfId="33325" xr:uid="{00000000-0005-0000-0000-00002D820000}"/>
    <cellStyle name="Normal 5 10 20 3 2" xfId="33326" xr:uid="{00000000-0005-0000-0000-00002E820000}"/>
    <cellStyle name="Normal 5 10 20 3 3" xfId="33327" xr:uid="{00000000-0005-0000-0000-00002F820000}"/>
    <cellStyle name="Normal 5 10 20 3 4" xfId="33328" xr:uid="{00000000-0005-0000-0000-000030820000}"/>
    <cellStyle name="Normal 5 10 20 3 5" xfId="33329" xr:uid="{00000000-0005-0000-0000-000031820000}"/>
    <cellStyle name="Normal 5 10 20 3 6" xfId="33330" xr:uid="{00000000-0005-0000-0000-000032820000}"/>
    <cellStyle name="Normal 5 10 20 3 7" xfId="33331" xr:uid="{00000000-0005-0000-0000-000033820000}"/>
    <cellStyle name="Normal 5 10 20 3 8" xfId="33332" xr:uid="{00000000-0005-0000-0000-000034820000}"/>
    <cellStyle name="Normal 5 10 20 3 9" xfId="33333" xr:uid="{00000000-0005-0000-0000-000035820000}"/>
    <cellStyle name="Normal 5 10 20 4" xfId="33334" xr:uid="{00000000-0005-0000-0000-000036820000}"/>
    <cellStyle name="Normal 5 10 20 4 10" xfId="33335" xr:uid="{00000000-0005-0000-0000-000037820000}"/>
    <cellStyle name="Normal 5 10 20 4 2" xfId="33336" xr:uid="{00000000-0005-0000-0000-000038820000}"/>
    <cellStyle name="Normal 5 10 20 4 3" xfId="33337" xr:uid="{00000000-0005-0000-0000-000039820000}"/>
    <cellStyle name="Normal 5 10 20 4 4" xfId="33338" xr:uid="{00000000-0005-0000-0000-00003A820000}"/>
    <cellStyle name="Normal 5 10 20 4 5" xfId="33339" xr:uid="{00000000-0005-0000-0000-00003B820000}"/>
    <cellStyle name="Normal 5 10 20 4 6" xfId="33340" xr:uid="{00000000-0005-0000-0000-00003C820000}"/>
    <cellStyle name="Normal 5 10 20 4 7" xfId="33341" xr:uid="{00000000-0005-0000-0000-00003D820000}"/>
    <cellStyle name="Normal 5 10 20 4 8" xfId="33342" xr:uid="{00000000-0005-0000-0000-00003E820000}"/>
    <cellStyle name="Normal 5 10 20 4 9" xfId="33343" xr:uid="{00000000-0005-0000-0000-00003F820000}"/>
    <cellStyle name="Normal 5 10 20 5" xfId="33344" xr:uid="{00000000-0005-0000-0000-000040820000}"/>
    <cellStyle name="Normal 5 10 20 5 10" xfId="33345" xr:uid="{00000000-0005-0000-0000-000041820000}"/>
    <cellStyle name="Normal 5 10 20 5 2" xfId="33346" xr:uid="{00000000-0005-0000-0000-000042820000}"/>
    <cellStyle name="Normal 5 10 20 5 3" xfId="33347" xr:uid="{00000000-0005-0000-0000-000043820000}"/>
    <cellStyle name="Normal 5 10 20 5 4" xfId="33348" xr:uid="{00000000-0005-0000-0000-000044820000}"/>
    <cellStyle name="Normal 5 10 20 5 5" xfId="33349" xr:uid="{00000000-0005-0000-0000-000045820000}"/>
    <cellStyle name="Normal 5 10 20 5 6" xfId="33350" xr:uid="{00000000-0005-0000-0000-000046820000}"/>
    <cellStyle name="Normal 5 10 20 5 7" xfId="33351" xr:uid="{00000000-0005-0000-0000-000047820000}"/>
    <cellStyle name="Normal 5 10 20 5 8" xfId="33352" xr:uid="{00000000-0005-0000-0000-000048820000}"/>
    <cellStyle name="Normal 5 10 20 5 9" xfId="33353" xr:uid="{00000000-0005-0000-0000-000049820000}"/>
    <cellStyle name="Normal 5 10 20 6" xfId="33354" xr:uid="{00000000-0005-0000-0000-00004A820000}"/>
    <cellStyle name="Normal 5 10 20 7" xfId="33355" xr:uid="{00000000-0005-0000-0000-00004B820000}"/>
    <cellStyle name="Normal 5 10 20 8" xfId="33356" xr:uid="{00000000-0005-0000-0000-00004C820000}"/>
    <cellStyle name="Normal 5 10 20 9" xfId="33357" xr:uid="{00000000-0005-0000-0000-00004D820000}"/>
    <cellStyle name="Normal 5 10 21" xfId="33358" xr:uid="{00000000-0005-0000-0000-00004E820000}"/>
    <cellStyle name="Normal 5 10 21 10" xfId="33359" xr:uid="{00000000-0005-0000-0000-00004F820000}"/>
    <cellStyle name="Normal 5 10 21 11" xfId="33360" xr:uid="{00000000-0005-0000-0000-000050820000}"/>
    <cellStyle name="Normal 5 10 21 12" xfId="33361" xr:uid="{00000000-0005-0000-0000-000051820000}"/>
    <cellStyle name="Normal 5 10 21 13" xfId="33362" xr:uid="{00000000-0005-0000-0000-000052820000}"/>
    <cellStyle name="Normal 5 10 21 14" xfId="33363" xr:uid="{00000000-0005-0000-0000-000053820000}"/>
    <cellStyle name="Normal 5 10 21 2" xfId="33364" xr:uid="{00000000-0005-0000-0000-000054820000}"/>
    <cellStyle name="Normal 5 10 21 2 10" xfId="33365" xr:uid="{00000000-0005-0000-0000-000055820000}"/>
    <cellStyle name="Normal 5 10 21 2 2" xfId="33366" xr:uid="{00000000-0005-0000-0000-000056820000}"/>
    <cellStyle name="Normal 5 10 21 2 3" xfId="33367" xr:uid="{00000000-0005-0000-0000-000057820000}"/>
    <cellStyle name="Normal 5 10 21 2 4" xfId="33368" xr:uid="{00000000-0005-0000-0000-000058820000}"/>
    <cellStyle name="Normal 5 10 21 2 5" xfId="33369" xr:uid="{00000000-0005-0000-0000-000059820000}"/>
    <cellStyle name="Normal 5 10 21 2 6" xfId="33370" xr:uid="{00000000-0005-0000-0000-00005A820000}"/>
    <cellStyle name="Normal 5 10 21 2 7" xfId="33371" xr:uid="{00000000-0005-0000-0000-00005B820000}"/>
    <cellStyle name="Normal 5 10 21 2 8" xfId="33372" xr:uid="{00000000-0005-0000-0000-00005C820000}"/>
    <cellStyle name="Normal 5 10 21 2 9" xfId="33373" xr:uid="{00000000-0005-0000-0000-00005D820000}"/>
    <cellStyle name="Normal 5 10 21 3" xfId="33374" xr:uid="{00000000-0005-0000-0000-00005E820000}"/>
    <cellStyle name="Normal 5 10 21 3 10" xfId="33375" xr:uid="{00000000-0005-0000-0000-00005F820000}"/>
    <cellStyle name="Normal 5 10 21 3 2" xfId="33376" xr:uid="{00000000-0005-0000-0000-000060820000}"/>
    <cellStyle name="Normal 5 10 21 3 3" xfId="33377" xr:uid="{00000000-0005-0000-0000-000061820000}"/>
    <cellStyle name="Normal 5 10 21 3 4" xfId="33378" xr:uid="{00000000-0005-0000-0000-000062820000}"/>
    <cellStyle name="Normal 5 10 21 3 5" xfId="33379" xr:uid="{00000000-0005-0000-0000-000063820000}"/>
    <cellStyle name="Normal 5 10 21 3 6" xfId="33380" xr:uid="{00000000-0005-0000-0000-000064820000}"/>
    <cellStyle name="Normal 5 10 21 3 7" xfId="33381" xr:uid="{00000000-0005-0000-0000-000065820000}"/>
    <cellStyle name="Normal 5 10 21 3 8" xfId="33382" xr:uid="{00000000-0005-0000-0000-000066820000}"/>
    <cellStyle name="Normal 5 10 21 3 9" xfId="33383" xr:uid="{00000000-0005-0000-0000-000067820000}"/>
    <cellStyle name="Normal 5 10 21 4" xfId="33384" xr:uid="{00000000-0005-0000-0000-000068820000}"/>
    <cellStyle name="Normal 5 10 21 4 10" xfId="33385" xr:uid="{00000000-0005-0000-0000-000069820000}"/>
    <cellStyle name="Normal 5 10 21 4 2" xfId="33386" xr:uid="{00000000-0005-0000-0000-00006A820000}"/>
    <cellStyle name="Normal 5 10 21 4 3" xfId="33387" xr:uid="{00000000-0005-0000-0000-00006B820000}"/>
    <cellStyle name="Normal 5 10 21 4 4" xfId="33388" xr:uid="{00000000-0005-0000-0000-00006C820000}"/>
    <cellStyle name="Normal 5 10 21 4 5" xfId="33389" xr:uid="{00000000-0005-0000-0000-00006D820000}"/>
    <cellStyle name="Normal 5 10 21 4 6" xfId="33390" xr:uid="{00000000-0005-0000-0000-00006E820000}"/>
    <cellStyle name="Normal 5 10 21 4 7" xfId="33391" xr:uid="{00000000-0005-0000-0000-00006F820000}"/>
    <cellStyle name="Normal 5 10 21 4 8" xfId="33392" xr:uid="{00000000-0005-0000-0000-000070820000}"/>
    <cellStyle name="Normal 5 10 21 4 9" xfId="33393" xr:uid="{00000000-0005-0000-0000-000071820000}"/>
    <cellStyle name="Normal 5 10 21 5" xfId="33394" xr:uid="{00000000-0005-0000-0000-000072820000}"/>
    <cellStyle name="Normal 5 10 21 5 10" xfId="33395" xr:uid="{00000000-0005-0000-0000-000073820000}"/>
    <cellStyle name="Normal 5 10 21 5 2" xfId="33396" xr:uid="{00000000-0005-0000-0000-000074820000}"/>
    <cellStyle name="Normal 5 10 21 5 3" xfId="33397" xr:uid="{00000000-0005-0000-0000-000075820000}"/>
    <cellStyle name="Normal 5 10 21 5 4" xfId="33398" xr:uid="{00000000-0005-0000-0000-000076820000}"/>
    <cellStyle name="Normal 5 10 21 5 5" xfId="33399" xr:uid="{00000000-0005-0000-0000-000077820000}"/>
    <cellStyle name="Normal 5 10 21 5 6" xfId="33400" xr:uid="{00000000-0005-0000-0000-000078820000}"/>
    <cellStyle name="Normal 5 10 21 5 7" xfId="33401" xr:uid="{00000000-0005-0000-0000-000079820000}"/>
    <cellStyle name="Normal 5 10 21 5 8" xfId="33402" xr:uid="{00000000-0005-0000-0000-00007A820000}"/>
    <cellStyle name="Normal 5 10 21 5 9" xfId="33403" xr:uid="{00000000-0005-0000-0000-00007B820000}"/>
    <cellStyle name="Normal 5 10 21 6" xfId="33404" xr:uid="{00000000-0005-0000-0000-00007C820000}"/>
    <cellStyle name="Normal 5 10 21 7" xfId="33405" xr:uid="{00000000-0005-0000-0000-00007D820000}"/>
    <cellStyle name="Normal 5 10 21 8" xfId="33406" xr:uid="{00000000-0005-0000-0000-00007E820000}"/>
    <cellStyle name="Normal 5 10 21 9" xfId="33407" xr:uid="{00000000-0005-0000-0000-00007F820000}"/>
    <cellStyle name="Normal 5 10 22" xfId="33408" xr:uid="{00000000-0005-0000-0000-000080820000}"/>
    <cellStyle name="Normal 5 10 22 10" xfId="33409" xr:uid="{00000000-0005-0000-0000-000081820000}"/>
    <cellStyle name="Normal 5 10 22 11" xfId="33410" xr:uid="{00000000-0005-0000-0000-000082820000}"/>
    <cellStyle name="Normal 5 10 22 12" xfId="33411" xr:uid="{00000000-0005-0000-0000-000083820000}"/>
    <cellStyle name="Normal 5 10 22 13" xfId="33412" xr:uid="{00000000-0005-0000-0000-000084820000}"/>
    <cellStyle name="Normal 5 10 22 14" xfId="33413" xr:uid="{00000000-0005-0000-0000-000085820000}"/>
    <cellStyle name="Normal 5 10 22 2" xfId="33414" xr:uid="{00000000-0005-0000-0000-000086820000}"/>
    <cellStyle name="Normal 5 10 22 2 10" xfId="33415" xr:uid="{00000000-0005-0000-0000-000087820000}"/>
    <cellStyle name="Normal 5 10 22 2 2" xfId="33416" xr:uid="{00000000-0005-0000-0000-000088820000}"/>
    <cellStyle name="Normal 5 10 22 2 3" xfId="33417" xr:uid="{00000000-0005-0000-0000-000089820000}"/>
    <cellStyle name="Normal 5 10 22 2 4" xfId="33418" xr:uid="{00000000-0005-0000-0000-00008A820000}"/>
    <cellStyle name="Normal 5 10 22 2 5" xfId="33419" xr:uid="{00000000-0005-0000-0000-00008B820000}"/>
    <cellStyle name="Normal 5 10 22 2 6" xfId="33420" xr:uid="{00000000-0005-0000-0000-00008C820000}"/>
    <cellStyle name="Normal 5 10 22 2 7" xfId="33421" xr:uid="{00000000-0005-0000-0000-00008D820000}"/>
    <cellStyle name="Normal 5 10 22 2 8" xfId="33422" xr:uid="{00000000-0005-0000-0000-00008E820000}"/>
    <cellStyle name="Normal 5 10 22 2 9" xfId="33423" xr:uid="{00000000-0005-0000-0000-00008F820000}"/>
    <cellStyle name="Normal 5 10 22 3" xfId="33424" xr:uid="{00000000-0005-0000-0000-000090820000}"/>
    <cellStyle name="Normal 5 10 22 3 10" xfId="33425" xr:uid="{00000000-0005-0000-0000-000091820000}"/>
    <cellStyle name="Normal 5 10 22 3 2" xfId="33426" xr:uid="{00000000-0005-0000-0000-000092820000}"/>
    <cellStyle name="Normal 5 10 22 3 3" xfId="33427" xr:uid="{00000000-0005-0000-0000-000093820000}"/>
    <cellStyle name="Normal 5 10 22 3 4" xfId="33428" xr:uid="{00000000-0005-0000-0000-000094820000}"/>
    <cellStyle name="Normal 5 10 22 3 5" xfId="33429" xr:uid="{00000000-0005-0000-0000-000095820000}"/>
    <cellStyle name="Normal 5 10 22 3 6" xfId="33430" xr:uid="{00000000-0005-0000-0000-000096820000}"/>
    <cellStyle name="Normal 5 10 22 3 7" xfId="33431" xr:uid="{00000000-0005-0000-0000-000097820000}"/>
    <cellStyle name="Normal 5 10 22 3 8" xfId="33432" xr:uid="{00000000-0005-0000-0000-000098820000}"/>
    <cellStyle name="Normal 5 10 22 3 9" xfId="33433" xr:uid="{00000000-0005-0000-0000-000099820000}"/>
    <cellStyle name="Normal 5 10 22 4" xfId="33434" xr:uid="{00000000-0005-0000-0000-00009A820000}"/>
    <cellStyle name="Normal 5 10 22 4 10" xfId="33435" xr:uid="{00000000-0005-0000-0000-00009B820000}"/>
    <cellStyle name="Normal 5 10 22 4 2" xfId="33436" xr:uid="{00000000-0005-0000-0000-00009C820000}"/>
    <cellStyle name="Normal 5 10 22 4 3" xfId="33437" xr:uid="{00000000-0005-0000-0000-00009D820000}"/>
    <cellStyle name="Normal 5 10 22 4 4" xfId="33438" xr:uid="{00000000-0005-0000-0000-00009E820000}"/>
    <cellStyle name="Normal 5 10 22 4 5" xfId="33439" xr:uid="{00000000-0005-0000-0000-00009F820000}"/>
    <cellStyle name="Normal 5 10 22 4 6" xfId="33440" xr:uid="{00000000-0005-0000-0000-0000A0820000}"/>
    <cellStyle name="Normal 5 10 22 4 7" xfId="33441" xr:uid="{00000000-0005-0000-0000-0000A1820000}"/>
    <cellStyle name="Normal 5 10 22 4 8" xfId="33442" xr:uid="{00000000-0005-0000-0000-0000A2820000}"/>
    <cellStyle name="Normal 5 10 22 4 9" xfId="33443" xr:uid="{00000000-0005-0000-0000-0000A3820000}"/>
    <cellStyle name="Normal 5 10 22 5" xfId="33444" xr:uid="{00000000-0005-0000-0000-0000A4820000}"/>
    <cellStyle name="Normal 5 10 22 5 10" xfId="33445" xr:uid="{00000000-0005-0000-0000-0000A5820000}"/>
    <cellStyle name="Normal 5 10 22 5 2" xfId="33446" xr:uid="{00000000-0005-0000-0000-0000A6820000}"/>
    <cellStyle name="Normal 5 10 22 5 3" xfId="33447" xr:uid="{00000000-0005-0000-0000-0000A7820000}"/>
    <cellStyle name="Normal 5 10 22 5 4" xfId="33448" xr:uid="{00000000-0005-0000-0000-0000A8820000}"/>
    <cellStyle name="Normal 5 10 22 5 5" xfId="33449" xr:uid="{00000000-0005-0000-0000-0000A9820000}"/>
    <cellStyle name="Normal 5 10 22 5 6" xfId="33450" xr:uid="{00000000-0005-0000-0000-0000AA820000}"/>
    <cellStyle name="Normal 5 10 22 5 7" xfId="33451" xr:uid="{00000000-0005-0000-0000-0000AB820000}"/>
    <cellStyle name="Normal 5 10 22 5 8" xfId="33452" xr:uid="{00000000-0005-0000-0000-0000AC820000}"/>
    <cellStyle name="Normal 5 10 22 5 9" xfId="33453" xr:uid="{00000000-0005-0000-0000-0000AD820000}"/>
    <cellStyle name="Normal 5 10 22 6" xfId="33454" xr:uid="{00000000-0005-0000-0000-0000AE820000}"/>
    <cellStyle name="Normal 5 10 22 7" xfId="33455" xr:uid="{00000000-0005-0000-0000-0000AF820000}"/>
    <cellStyle name="Normal 5 10 22 8" xfId="33456" xr:uid="{00000000-0005-0000-0000-0000B0820000}"/>
    <cellStyle name="Normal 5 10 22 9" xfId="33457" xr:uid="{00000000-0005-0000-0000-0000B1820000}"/>
    <cellStyle name="Normal 5 10 23" xfId="33458" xr:uid="{00000000-0005-0000-0000-0000B2820000}"/>
    <cellStyle name="Normal 5 10 23 10" xfId="33459" xr:uid="{00000000-0005-0000-0000-0000B3820000}"/>
    <cellStyle name="Normal 5 10 23 11" xfId="33460" xr:uid="{00000000-0005-0000-0000-0000B4820000}"/>
    <cellStyle name="Normal 5 10 23 12" xfId="33461" xr:uid="{00000000-0005-0000-0000-0000B5820000}"/>
    <cellStyle name="Normal 5 10 23 13" xfId="33462" xr:uid="{00000000-0005-0000-0000-0000B6820000}"/>
    <cellStyle name="Normal 5 10 23 14" xfId="33463" xr:uid="{00000000-0005-0000-0000-0000B7820000}"/>
    <cellStyle name="Normal 5 10 23 2" xfId="33464" xr:uid="{00000000-0005-0000-0000-0000B8820000}"/>
    <cellStyle name="Normal 5 10 23 2 10" xfId="33465" xr:uid="{00000000-0005-0000-0000-0000B9820000}"/>
    <cellStyle name="Normal 5 10 23 2 2" xfId="33466" xr:uid="{00000000-0005-0000-0000-0000BA820000}"/>
    <cellStyle name="Normal 5 10 23 2 3" xfId="33467" xr:uid="{00000000-0005-0000-0000-0000BB820000}"/>
    <cellStyle name="Normal 5 10 23 2 4" xfId="33468" xr:uid="{00000000-0005-0000-0000-0000BC820000}"/>
    <cellStyle name="Normal 5 10 23 2 5" xfId="33469" xr:uid="{00000000-0005-0000-0000-0000BD820000}"/>
    <cellStyle name="Normal 5 10 23 2 6" xfId="33470" xr:uid="{00000000-0005-0000-0000-0000BE820000}"/>
    <cellStyle name="Normal 5 10 23 2 7" xfId="33471" xr:uid="{00000000-0005-0000-0000-0000BF820000}"/>
    <cellStyle name="Normal 5 10 23 2 8" xfId="33472" xr:uid="{00000000-0005-0000-0000-0000C0820000}"/>
    <cellStyle name="Normal 5 10 23 2 9" xfId="33473" xr:uid="{00000000-0005-0000-0000-0000C1820000}"/>
    <cellStyle name="Normal 5 10 23 3" xfId="33474" xr:uid="{00000000-0005-0000-0000-0000C2820000}"/>
    <cellStyle name="Normal 5 10 23 3 10" xfId="33475" xr:uid="{00000000-0005-0000-0000-0000C3820000}"/>
    <cellStyle name="Normal 5 10 23 3 2" xfId="33476" xr:uid="{00000000-0005-0000-0000-0000C4820000}"/>
    <cellStyle name="Normal 5 10 23 3 3" xfId="33477" xr:uid="{00000000-0005-0000-0000-0000C5820000}"/>
    <cellStyle name="Normal 5 10 23 3 4" xfId="33478" xr:uid="{00000000-0005-0000-0000-0000C6820000}"/>
    <cellStyle name="Normal 5 10 23 3 5" xfId="33479" xr:uid="{00000000-0005-0000-0000-0000C7820000}"/>
    <cellStyle name="Normal 5 10 23 3 6" xfId="33480" xr:uid="{00000000-0005-0000-0000-0000C8820000}"/>
    <cellStyle name="Normal 5 10 23 3 7" xfId="33481" xr:uid="{00000000-0005-0000-0000-0000C9820000}"/>
    <cellStyle name="Normal 5 10 23 3 8" xfId="33482" xr:uid="{00000000-0005-0000-0000-0000CA820000}"/>
    <cellStyle name="Normal 5 10 23 3 9" xfId="33483" xr:uid="{00000000-0005-0000-0000-0000CB820000}"/>
    <cellStyle name="Normal 5 10 23 4" xfId="33484" xr:uid="{00000000-0005-0000-0000-0000CC820000}"/>
    <cellStyle name="Normal 5 10 23 4 10" xfId="33485" xr:uid="{00000000-0005-0000-0000-0000CD820000}"/>
    <cellStyle name="Normal 5 10 23 4 2" xfId="33486" xr:uid="{00000000-0005-0000-0000-0000CE820000}"/>
    <cellStyle name="Normal 5 10 23 4 3" xfId="33487" xr:uid="{00000000-0005-0000-0000-0000CF820000}"/>
    <cellStyle name="Normal 5 10 23 4 4" xfId="33488" xr:uid="{00000000-0005-0000-0000-0000D0820000}"/>
    <cellStyle name="Normal 5 10 23 4 5" xfId="33489" xr:uid="{00000000-0005-0000-0000-0000D1820000}"/>
    <cellStyle name="Normal 5 10 23 4 6" xfId="33490" xr:uid="{00000000-0005-0000-0000-0000D2820000}"/>
    <cellStyle name="Normal 5 10 23 4 7" xfId="33491" xr:uid="{00000000-0005-0000-0000-0000D3820000}"/>
    <cellStyle name="Normal 5 10 23 4 8" xfId="33492" xr:uid="{00000000-0005-0000-0000-0000D4820000}"/>
    <cellStyle name="Normal 5 10 23 4 9" xfId="33493" xr:uid="{00000000-0005-0000-0000-0000D5820000}"/>
    <cellStyle name="Normal 5 10 23 5" xfId="33494" xr:uid="{00000000-0005-0000-0000-0000D6820000}"/>
    <cellStyle name="Normal 5 10 23 5 10" xfId="33495" xr:uid="{00000000-0005-0000-0000-0000D7820000}"/>
    <cellStyle name="Normal 5 10 23 5 2" xfId="33496" xr:uid="{00000000-0005-0000-0000-0000D8820000}"/>
    <cellStyle name="Normal 5 10 23 5 3" xfId="33497" xr:uid="{00000000-0005-0000-0000-0000D9820000}"/>
    <cellStyle name="Normal 5 10 23 5 4" xfId="33498" xr:uid="{00000000-0005-0000-0000-0000DA820000}"/>
    <cellStyle name="Normal 5 10 23 5 5" xfId="33499" xr:uid="{00000000-0005-0000-0000-0000DB820000}"/>
    <cellStyle name="Normal 5 10 23 5 6" xfId="33500" xr:uid="{00000000-0005-0000-0000-0000DC820000}"/>
    <cellStyle name="Normal 5 10 23 5 7" xfId="33501" xr:uid="{00000000-0005-0000-0000-0000DD820000}"/>
    <cellStyle name="Normal 5 10 23 5 8" xfId="33502" xr:uid="{00000000-0005-0000-0000-0000DE820000}"/>
    <cellStyle name="Normal 5 10 23 5 9" xfId="33503" xr:uid="{00000000-0005-0000-0000-0000DF820000}"/>
    <cellStyle name="Normal 5 10 23 6" xfId="33504" xr:uid="{00000000-0005-0000-0000-0000E0820000}"/>
    <cellStyle name="Normal 5 10 23 7" xfId="33505" xr:uid="{00000000-0005-0000-0000-0000E1820000}"/>
    <cellStyle name="Normal 5 10 23 8" xfId="33506" xr:uid="{00000000-0005-0000-0000-0000E2820000}"/>
    <cellStyle name="Normal 5 10 23 9" xfId="33507" xr:uid="{00000000-0005-0000-0000-0000E3820000}"/>
    <cellStyle name="Normal 5 10 24" xfId="33508" xr:uid="{00000000-0005-0000-0000-0000E4820000}"/>
    <cellStyle name="Normal 5 10 24 10" xfId="33509" xr:uid="{00000000-0005-0000-0000-0000E5820000}"/>
    <cellStyle name="Normal 5 10 24 11" xfId="33510" xr:uid="{00000000-0005-0000-0000-0000E6820000}"/>
    <cellStyle name="Normal 5 10 24 12" xfId="33511" xr:uid="{00000000-0005-0000-0000-0000E7820000}"/>
    <cellStyle name="Normal 5 10 24 13" xfId="33512" xr:uid="{00000000-0005-0000-0000-0000E8820000}"/>
    <cellStyle name="Normal 5 10 24 14" xfId="33513" xr:uid="{00000000-0005-0000-0000-0000E9820000}"/>
    <cellStyle name="Normal 5 10 24 2" xfId="33514" xr:uid="{00000000-0005-0000-0000-0000EA820000}"/>
    <cellStyle name="Normal 5 10 24 2 10" xfId="33515" xr:uid="{00000000-0005-0000-0000-0000EB820000}"/>
    <cellStyle name="Normal 5 10 24 2 2" xfId="33516" xr:uid="{00000000-0005-0000-0000-0000EC820000}"/>
    <cellStyle name="Normal 5 10 24 2 3" xfId="33517" xr:uid="{00000000-0005-0000-0000-0000ED820000}"/>
    <cellStyle name="Normal 5 10 24 2 4" xfId="33518" xr:uid="{00000000-0005-0000-0000-0000EE820000}"/>
    <cellStyle name="Normal 5 10 24 2 5" xfId="33519" xr:uid="{00000000-0005-0000-0000-0000EF820000}"/>
    <cellStyle name="Normal 5 10 24 2 6" xfId="33520" xr:uid="{00000000-0005-0000-0000-0000F0820000}"/>
    <cellStyle name="Normal 5 10 24 2 7" xfId="33521" xr:uid="{00000000-0005-0000-0000-0000F1820000}"/>
    <cellStyle name="Normal 5 10 24 2 8" xfId="33522" xr:uid="{00000000-0005-0000-0000-0000F2820000}"/>
    <cellStyle name="Normal 5 10 24 2 9" xfId="33523" xr:uid="{00000000-0005-0000-0000-0000F3820000}"/>
    <cellStyle name="Normal 5 10 24 3" xfId="33524" xr:uid="{00000000-0005-0000-0000-0000F4820000}"/>
    <cellStyle name="Normal 5 10 24 3 10" xfId="33525" xr:uid="{00000000-0005-0000-0000-0000F5820000}"/>
    <cellStyle name="Normal 5 10 24 3 2" xfId="33526" xr:uid="{00000000-0005-0000-0000-0000F6820000}"/>
    <cellStyle name="Normal 5 10 24 3 3" xfId="33527" xr:uid="{00000000-0005-0000-0000-0000F7820000}"/>
    <cellStyle name="Normal 5 10 24 3 4" xfId="33528" xr:uid="{00000000-0005-0000-0000-0000F8820000}"/>
    <cellStyle name="Normal 5 10 24 3 5" xfId="33529" xr:uid="{00000000-0005-0000-0000-0000F9820000}"/>
    <cellStyle name="Normal 5 10 24 3 6" xfId="33530" xr:uid="{00000000-0005-0000-0000-0000FA820000}"/>
    <cellStyle name="Normal 5 10 24 3 7" xfId="33531" xr:uid="{00000000-0005-0000-0000-0000FB820000}"/>
    <cellStyle name="Normal 5 10 24 3 8" xfId="33532" xr:uid="{00000000-0005-0000-0000-0000FC820000}"/>
    <cellStyle name="Normal 5 10 24 3 9" xfId="33533" xr:uid="{00000000-0005-0000-0000-0000FD820000}"/>
    <cellStyle name="Normal 5 10 24 4" xfId="33534" xr:uid="{00000000-0005-0000-0000-0000FE820000}"/>
    <cellStyle name="Normal 5 10 24 4 10" xfId="33535" xr:uid="{00000000-0005-0000-0000-0000FF820000}"/>
    <cellStyle name="Normal 5 10 24 4 2" xfId="33536" xr:uid="{00000000-0005-0000-0000-000000830000}"/>
    <cellStyle name="Normal 5 10 24 4 3" xfId="33537" xr:uid="{00000000-0005-0000-0000-000001830000}"/>
    <cellStyle name="Normal 5 10 24 4 4" xfId="33538" xr:uid="{00000000-0005-0000-0000-000002830000}"/>
    <cellStyle name="Normal 5 10 24 4 5" xfId="33539" xr:uid="{00000000-0005-0000-0000-000003830000}"/>
    <cellStyle name="Normal 5 10 24 4 6" xfId="33540" xr:uid="{00000000-0005-0000-0000-000004830000}"/>
    <cellStyle name="Normal 5 10 24 4 7" xfId="33541" xr:uid="{00000000-0005-0000-0000-000005830000}"/>
    <cellStyle name="Normal 5 10 24 4 8" xfId="33542" xr:uid="{00000000-0005-0000-0000-000006830000}"/>
    <cellStyle name="Normal 5 10 24 4 9" xfId="33543" xr:uid="{00000000-0005-0000-0000-000007830000}"/>
    <cellStyle name="Normal 5 10 24 5" xfId="33544" xr:uid="{00000000-0005-0000-0000-000008830000}"/>
    <cellStyle name="Normal 5 10 24 5 10" xfId="33545" xr:uid="{00000000-0005-0000-0000-000009830000}"/>
    <cellStyle name="Normal 5 10 24 5 2" xfId="33546" xr:uid="{00000000-0005-0000-0000-00000A830000}"/>
    <cellStyle name="Normal 5 10 24 5 3" xfId="33547" xr:uid="{00000000-0005-0000-0000-00000B830000}"/>
    <cellStyle name="Normal 5 10 24 5 4" xfId="33548" xr:uid="{00000000-0005-0000-0000-00000C830000}"/>
    <cellStyle name="Normal 5 10 24 5 5" xfId="33549" xr:uid="{00000000-0005-0000-0000-00000D830000}"/>
    <cellStyle name="Normal 5 10 24 5 6" xfId="33550" xr:uid="{00000000-0005-0000-0000-00000E830000}"/>
    <cellStyle name="Normal 5 10 24 5 7" xfId="33551" xr:uid="{00000000-0005-0000-0000-00000F830000}"/>
    <cellStyle name="Normal 5 10 24 5 8" xfId="33552" xr:uid="{00000000-0005-0000-0000-000010830000}"/>
    <cellStyle name="Normal 5 10 24 5 9" xfId="33553" xr:uid="{00000000-0005-0000-0000-000011830000}"/>
    <cellStyle name="Normal 5 10 24 6" xfId="33554" xr:uid="{00000000-0005-0000-0000-000012830000}"/>
    <cellStyle name="Normal 5 10 24 7" xfId="33555" xr:uid="{00000000-0005-0000-0000-000013830000}"/>
    <cellStyle name="Normal 5 10 24 8" xfId="33556" xr:uid="{00000000-0005-0000-0000-000014830000}"/>
    <cellStyle name="Normal 5 10 24 9" xfId="33557" xr:uid="{00000000-0005-0000-0000-000015830000}"/>
    <cellStyle name="Normal 5 10 25" xfId="33558" xr:uid="{00000000-0005-0000-0000-000016830000}"/>
    <cellStyle name="Normal 5 10 25 10" xfId="33559" xr:uid="{00000000-0005-0000-0000-000017830000}"/>
    <cellStyle name="Normal 5 10 25 11" xfId="33560" xr:uid="{00000000-0005-0000-0000-000018830000}"/>
    <cellStyle name="Normal 5 10 25 12" xfId="33561" xr:uid="{00000000-0005-0000-0000-000019830000}"/>
    <cellStyle name="Normal 5 10 25 13" xfId="33562" xr:uid="{00000000-0005-0000-0000-00001A830000}"/>
    <cellStyle name="Normal 5 10 25 14" xfId="33563" xr:uid="{00000000-0005-0000-0000-00001B830000}"/>
    <cellStyle name="Normal 5 10 25 2" xfId="33564" xr:uid="{00000000-0005-0000-0000-00001C830000}"/>
    <cellStyle name="Normal 5 10 25 2 10" xfId="33565" xr:uid="{00000000-0005-0000-0000-00001D830000}"/>
    <cellStyle name="Normal 5 10 25 2 2" xfId="33566" xr:uid="{00000000-0005-0000-0000-00001E830000}"/>
    <cellStyle name="Normal 5 10 25 2 3" xfId="33567" xr:uid="{00000000-0005-0000-0000-00001F830000}"/>
    <cellStyle name="Normal 5 10 25 2 4" xfId="33568" xr:uid="{00000000-0005-0000-0000-000020830000}"/>
    <cellStyle name="Normal 5 10 25 2 5" xfId="33569" xr:uid="{00000000-0005-0000-0000-000021830000}"/>
    <cellStyle name="Normal 5 10 25 2 6" xfId="33570" xr:uid="{00000000-0005-0000-0000-000022830000}"/>
    <cellStyle name="Normal 5 10 25 2 7" xfId="33571" xr:uid="{00000000-0005-0000-0000-000023830000}"/>
    <cellStyle name="Normal 5 10 25 2 8" xfId="33572" xr:uid="{00000000-0005-0000-0000-000024830000}"/>
    <cellStyle name="Normal 5 10 25 2 9" xfId="33573" xr:uid="{00000000-0005-0000-0000-000025830000}"/>
    <cellStyle name="Normal 5 10 25 3" xfId="33574" xr:uid="{00000000-0005-0000-0000-000026830000}"/>
    <cellStyle name="Normal 5 10 25 3 10" xfId="33575" xr:uid="{00000000-0005-0000-0000-000027830000}"/>
    <cellStyle name="Normal 5 10 25 3 2" xfId="33576" xr:uid="{00000000-0005-0000-0000-000028830000}"/>
    <cellStyle name="Normal 5 10 25 3 3" xfId="33577" xr:uid="{00000000-0005-0000-0000-000029830000}"/>
    <cellStyle name="Normal 5 10 25 3 4" xfId="33578" xr:uid="{00000000-0005-0000-0000-00002A830000}"/>
    <cellStyle name="Normal 5 10 25 3 5" xfId="33579" xr:uid="{00000000-0005-0000-0000-00002B830000}"/>
    <cellStyle name="Normal 5 10 25 3 6" xfId="33580" xr:uid="{00000000-0005-0000-0000-00002C830000}"/>
    <cellStyle name="Normal 5 10 25 3 7" xfId="33581" xr:uid="{00000000-0005-0000-0000-00002D830000}"/>
    <cellStyle name="Normal 5 10 25 3 8" xfId="33582" xr:uid="{00000000-0005-0000-0000-00002E830000}"/>
    <cellStyle name="Normal 5 10 25 3 9" xfId="33583" xr:uid="{00000000-0005-0000-0000-00002F830000}"/>
    <cellStyle name="Normal 5 10 25 4" xfId="33584" xr:uid="{00000000-0005-0000-0000-000030830000}"/>
    <cellStyle name="Normal 5 10 25 4 10" xfId="33585" xr:uid="{00000000-0005-0000-0000-000031830000}"/>
    <cellStyle name="Normal 5 10 25 4 2" xfId="33586" xr:uid="{00000000-0005-0000-0000-000032830000}"/>
    <cellStyle name="Normal 5 10 25 4 3" xfId="33587" xr:uid="{00000000-0005-0000-0000-000033830000}"/>
    <cellStyle name="Normal 5 10 25 4 4" xfId="33588" xr:uid="{00000000-0005-0000-0000-000034830000}"/>
    <cellStyle name="Normal 5 10 25 4 5" xfId="33589" xr:uid="{00000000-0005-0000-0000-000035830000}"/>
    <cellStyle name="Normal 5 10 25 4 6" xfId="33590" xr:uid="{00000000-0005-0000-0000-000036830000}"/>
    <cellStyle name="Normal 5 10 25 4 7" xfId="33591" xr:uid="{00000000-0005-0000-0000-000037830000}"/>
    <cellStyle name="Normal 5 10 25 4 8" xfId="33592" xr:uid="{00000000-0005-0000-0000-000038830000}"/>
    <cellStyle name="Normal 5 10 25 4 9" xfId="33593" xr:uid="{00000000-0005-0000-0000-000039830000}"/>
    <cellStyle name="Normal 5 10 25 5" xfId="33594" xr:uid="{00000000-0005-0000-0000-00003A830000}"/>
    <cellStyle name="Normal 5 10 25 5 10" xfId="33595" xr:uid="{00000000-0005-0000-0000-00003B830000}"/>
    <cellStyle name="Normal 5 10 25 5 2" xfId="33596" xr:uid="{00000000-0005-0000-0000-00003C830000}"/>
    <cellStyle name="Normal 5 10 25 5 3" xfId="33597" xr:uid="{00000000-0005-0000-0000-00003D830000}"/>
    <cellStyle name="Normal 5 10 25 5 4" xfId="33598" xr:uid="{00000000-0005-0000-0000-00003E830000}"/>
    <cellStyle name="Normal 5 10 25 5 5" xfId="33599" xr:uid="{00000000-0005-0000-0000-00003F830000}"/>
    <cellStyle name="Normal 5 10 25 5 6" xfId="33600" xr:uid="{00000000-0005-0000-0000-000040830000}"/>
    <cellStyle name="Normal 5 10 25 5 7" xfId="33601" xr:uid="{00000000-0005-0000-0000-000041830000}"/>
    <cellStyle name="Normal 5 10 25 5 8" xfId="33602" xr:uid="{00000000-0005-0000-0000-000042830000}"/>
    <cellStyle name="Normal 5 10 25 5 9" xfId="33603" xr:uid="{00000000-0005-0000-0000-000043830000}"/>
    <cellStyle name="Normal 5 10 25 6" xfId="33604" xr:uid="{00000000-0005-0000-0000-000044830000}"/>
    <cellStyle name="Normal 5 10 25 7" xfId="33605" xr:uid="{00000000-0005-0000-0000-000045830000}"/>
    <cellStyle name="Normal 5 10 25 8" xfId="33606" xr:uid="{00000000-0005-0000-0000-000046830000}"/>
    <cellStyle name="Normal 5 10 25 9" xfId="33607" xr:uid="{00000000-0005-0000-0000-000047830000}"/>
    <cellStyle name="Normal 5 10 26" xfId="33608" xr:uid="{00000000-0005-0000-0000-000048830000}"/>
    <cellStyle name="Normal 5 10 26 10" xfId="33609" xr:uid="{00000000-0005-0000-0000-000049830000}"/>
    <cellStyle name="Normal 5 10 26 11" xfId="33610" xr:uid="{00000000-0005-0000-0000-00004A830000}"/>
    <cellStyle name="Normal 5 10 26 12" xfId="33611" xr:uid="{00000000-0005-0000-0000-00004B830000}"/>
    <cellStyle name="Normal 5 10 26 13" xfId="33612" xr:uid="{00000000-0005-0000-0000-00004C830000}"/>
    <cellStyle name="Normal 5 10 26 14" xfId="33613" xr:uid="{00000000-0005-0000-0000-00004D830000}"/>
    <cellStyle name="Normal 5 10 26 2" xfId="33614" xr:uid="{00000000-0005-0000-0000-00004E830000}"/>
    <cellStyle name="Normal 5 10 26 2 10" xfId="33615" xr:uid="{00000000-0005-0000-0000-00004F830000}"/>
    <cellStyle name="Normal 5 10 26 2 2" xfId="33616" xr:uid="{00000000-0005-0000-0000-000050830000}"/>
    <cellStyle name="Normal 5 10 26 2 3" xfId="33617" xr:uid="{00000000-0005-0000-0000-000051830000}"/>
    <cellStyle name="Normal 5 10 26 2 4" xfId="33618" xr:uid="{00000000-0005-0000-0000-000052830000}"/>
    <cellStyle name="Normal 5 10 26 2 5" xfId="33619" xr:uid="{00000000-0005-0000-0000-000053830000}"/>
    <cellStyle name="Normal 5 10 26 2 6" xfId="33620" xr:uid="{00000000-0005-0000-0000-000054830000}"/>
    <cellStyle name="Normal 5 10 26 2 7" xfId="33621" xr:uid="{00000000-0005-0000-0000-000055830000}"/>
    <cellStyle name="Normal 5 10 26 2 8" xfId="33622" xr:uid="{00000000-0005-0000-0000-000056830000}"/>
    <cellStyle name="Normal 5 10 26 2 9" xfId="33623" xr:uid="{00000000-0005-0000-0000-000057830000}"/>
    <cellStyle name="Normal 5 10 26 3" xfId="33624" xr:uid="{00000000-0005-0000-0000-000058830000}"/>
    <cellStyle name="Normal 5 10 26 3 10" xfId="33625" xr:uid="{00000000-0005-0000-0000-000059830000}"/>
    <cellStyle name="Normal 5 10 26 3 2" xfId="33626" xr:uid="{00000000-0005-0000-0000-00005A830000}"/>
    <cellStyle name="Normal 5 10 26 3 3" xfId="33627" xr:uid="{00000000-0005-0000-0000-00005B830000}"/>
    <cellStyle name="Normal 5 10 26 3 4" xfId="33628" xr:uid="{00000000-0005-0000-0000-00005C830000}"/>
    <cellStyle name="Normal 5 10 26 3 5" xfId="33629" xr:uid="{00000000-0005-0000-0000-00005D830000}"/>
    <cellStyle name="Normal 5 10 26 3 6" xfId="33630" xr:uid="{00000000-0005-0000-0000-00005E830000}"/>
    <cellStyle name="Normal 5 10 26 3 7" xfId="33631" xr:uid="{00000000-0005-0000-0000-00005F830000}"/>
    <cellStyle name="Normal 5 10 26 3 8" xfId="33632" xr:uid="{00000000-0005-0000-0000-000060830000}"/>
    <cellStyle name="Normal 5 10 26 3 9" xfId="33633" xr:uid="{00000000-0005-0000-0000-000061830000}"/>
    <cellStyle name="Normal 5 10 26 4" xfId="33634" xr:uid="{00000000-0005-0000-0000-000062830000}"/>
    <cellStyle name="Normal 5 10 26 4 10" xfId="33635" xr:uid="{00000000-0005-0000-0000-000063830000}"/>
    <cellStyle name="Normal 5 10 26 4 2" xfId="33636" xr:uid="{00000000-0005-0000-0000-000064830000}"/>
    <cellStyle name="Normal 5 10 26 4 3" xfId="33637" xr:uid="{00000000-0005-0000-0000-000065830000}"/>
    <cellStyle name="Normal 5 10 26 4 4" xfId="33638" xr:uid="{00000000-0005-0000-0000-000066830000}"/>
    <cellStyle name="Normal 5 10 26 4 5" xfId="33639" xr:uid="{00000000-0005-0000-0000-000067830000}"/>
    <cellStyle name="Normal 5 10 26 4 6" xfId="33640" xr:uid="{00000000-0005-0000-0000-000068830000}"/>
    <cellStyle name="Normal 5 10 26 4 7" xfId="33641" xr:uid="{00000000-0005-0000-0000-000069830000}"/>
    <cellStyle name="Normal 5 10 26 4 8" xfId="33642" xr:uid="{00000000-0005-0000-0000-00006A830000}"/>
    <cellStyle name="Normal 5 10 26 4 9" xfId="33643" xr:uid="{00000000-0005-0000-0000-00006B830000}"/>
    <cellStyle name="Normal 5 10 26 5" xfId="33644" xr:uid="{00000000-0005-0000-0000-00006C830000}"/>
    <cellStyle name="Normal 5 10 26 5 10" xfId="33645" xr:uid="{00000000-0005-0000-0000-00006D830000}"/>
    <cellStyle name="Normal 5 10 26 5 2" xfId="33646" xr:uid="{00000000-0005-0000-0000-00006E830000}"/>
    <cellStyle name="Normal 5 10 26 5 3" xfId="33647" xr:uid="{00000000-0005-0000-0000-00006F830000}"/>
    <cellStyle name="Normal 5 10 26 5 4" xfId="33648" xr:uid="{00000000-0005-0000-0000-000070830000}"/>
    <cellStyle name="Normal 5 10 26 5 5" xfId="33649" xr:uid="{00000000-0005-0000-0000-000071830000}"/>
    <cellStyle name="Normal 5 10 26 5 6" xfId="33650" xr:uid="{00000000-0005-0000-0000-000072830000}"/>
    <cellStyle name="Normal 5 10 26 5 7" xfId="33651" xr:uid="{00000000-0005-0000-0000-000073830000}"/>
    <cellStyle name="Normal 5 10 26 5 8" xfId="33652" xr:uid="{00000000-0005-0000-0000-000074830000}"/>
    <cellStyle name="Normal 5 10 26 5 9" xfId="33653" xr:uid="{00000000-0005-0000-0000-000075830000}"/>
    <cellStyle name="Normal 5 10 26 6" xfId="33654" xr:uid="{00000000-0005-0000-0000-000076830000}"/>
    <cellStyle name="Normal 5 10 26 7" xfId="33655" xr:uid="{00000000-0005-0000-0000-000077830000}"/>
    <cellStyle name="Normal 5 10 26 8" xfId="33656" xr:uid="{00000000-0005-0000-0000-000078830000}"/>
    <cellStyle name="Normal 5 10 26 9" xfId="33657" xr:uid="{00000000-0005-0000-0000-000079830000}"/>
    <cellStyle name="Normal 5 10 27" xfId="33658" xr:uid="{00000000-0005-0000-0000-00007A830000}"/>
    <cellStyle name="Normal 5 10 27 10" xfId="33659" xr:uid="{00000000-0005-0000-0000-00007B830000}"/>
    <cellStyle name="Normal 5 10 27 11" xfId="33660" xr:uid="{00000000-0005-0000-0000-00007C830000}"/>
    <cellStyle name="Normal 5 10 27 12" xfId="33661" xr:uid="{00000000-0005-0000-0000-00007D830000}"/>
    <cellStyle name="Normal 5 10 27 13" xfId="33662" xr:uid="{00000000-0005-0000-0000-00007E830000}"/>
    <cellStyle name="Normal 5 10 27 14" xfId="33663" xr:uid="{00000000-0005-0000-0000-00007F830000}"/>
    <cellStyle name="Normal 5 10 27 2" xfId="33664" xr:uid="{00000000-0005-0000-0000-000080830000}"/>
    <cellStyle name="Normal 5 10 27 2 10" xfId="33665" xr:uid="{00000000-0005-0000-0000-000081830000}"/>
    <cellStyle name="Normal 5 10 27 2 2" xfId="33666" xr:uid="{00000000-0005-0000-0000-000082830000}"/>
    <cellStyle name="Normal 5 10 27 2 3" xfId="33667" xr:uid="{00000000-0005-0000-0000-000083830000}"/>
    <cellStyle name="Normal 5 10 27 2 4" xfId="33668" xr:uid="{00000000-0005-0000-0000-000084830000}"/>
    <cellStyle name="Normal 5 10 27 2 5" xfId="33669" xr:uid="{00000000-0005-0000-0000-000085830000}"/>
    <cellStyle name="Normal 5 10 27 2 6" xfId="33670" xr:uid="{00000000-0005-0000-0000-000086830000}"/>
    <cellStyle name="Normal 5 10 27 2 7" xfId="33671" xr:uid="{00000000-0005-0000-0000-000087830000}"/>
    <cellStyle name="Normal 5 10 27 2 8" xfId="33672" xr:uid="{00000000-0005-0000-0000-000088830000}"/>
    <cellStyle name="Normal 5 10 27 2 9" xfId="33673" xr:uid="{00000000-0005-0000-0000-000089830000}"/>
    <cellStyle name="Normal 5 10 27 3" xfId="33674" xr:uid="{00000000-0005-0000-0000-00008A830000}"/>
    <cellStyle name="Normal 5 10 27 3 10" xfId="33675" xr:uid="{00000000-0005-0000-0000-00008B830000}"/>
    <cellStyle name="Normal 5 10 27 3 2" xfId="33676" xr:uid="{00000000-0005-0000-0000-00008C830000}"/>
    <cellStyle name="Normal 5 10 27 3 3" xfId="33677" xr:uid="{00000000-0005-0000-0000-00008D830000}"/>
    <cellStyle name="Normal 5 10 27 3 4" xfId="33678" xr:uid="{00000000-0005-0000-0000-00008E830000}"/>
    <cellStyle name="Normal 5 10 27 3 5" xfId="33679" xr:uid="{00000000-0005-0000-0000-00008F830000}"/>
    <cellStyle name="Normal 5 10 27 3 6" xfId="33680" xr:uid="{00000000-0005-0000-0000-000090830000}"/>
    <cellStyle name="Normal 5 10 27 3 7" xfId="33681" xr:uid="{00000000-0005-0000-0000-000091830000}"/>
    <cellStyle name="Normal 5 10 27 3 8" xfId="33682" xr:uid="{00000000-0005-0000-0000-000092830000}"/>
    <cellStyle name="Normal 5 10 27 3 9" xfId="33683" xr:uid="{00000000-0005-0000-0000-000093830000}"/>
    <cellStyle name="Normal 5 10 27 4" xfId="33684" xr:uid="{00000000-0005-0000-0000-000094830000}"/>
    <cellStyle name="Normal 5 10 27 4 10" xfId="33685" xr:uid="{00000000-0005-0000-0000-000095830000}"/>
    <cellStyle name="Normal 5 10 27 4 2" xfId="33686" xr:uid="{00000000-0005-0000-0000-000096830000}"/>
    <cellStyle name="Normal 5 10 27 4 3" xfId="33687" xr:uid="{00000000-0005-0000-0000-000097830000}"/>
    <cellStyle name="Normal 5 10 27 4 4" xfId="33688" xr:uid="{00000000-0005-0000-0000-000098830000}"/>
    <cellStyle name="Normal 5 10 27 4 5" xfId="33689" xr:uid="{00000000-0005-0000-0000-000099830000}"/>
    <cellStyle name="Normal 5 10 27 4 6" xfId="33690" xr:uid="{00000000-0005-0000-0000-00009A830000}"/>
    <cellStyle name="Normal 5 10 27 4 7" xfId="33691" xr:uid="{00000000-0005-0000-0000-00009B830000}"/>
    <cellStyle name="Normal 5 10 27 4 8" xfId="33692" xr:uid="{00000000-0005-0000-0000-00009C830000}"/>
    <cellStyle name="Normal 5 10 27 4 9" xfId="33693" xr:uid="{00000000-0005-0000-0000-00009D830000}"/>
    <cellStyle name="Normal 5 10 27 5" xfId="33694" xr:uid="{00000000-0005-0000-0000-00009E830000}"/>
    <cellStyle name="Normal 5 10 27 5 10" xfId="33695" xr:uid="{00000000-0005-0000-0000-00009F830000}"/>
    <cellStyle name="Normal 5 10 27 5 2" xfId="33696" xr:uid="{00000000-0005-0000-0000-0000A0830000}"/>
    <cellStyle name="Normal 5 10 27 5 3" xfId="33697" xr:uid="{00000000-0005-0000-0000-0000A1830000}"/>
    <cellStyle name="Normal 5 10 27 5 4" xfId="33698" xr:uid="{00000000-0005-0000-0000-0000A2830000}"/>
    <cellStyle name="Normal 5 10 27 5 5" xfId="33699" xr:uid="{00000000-0005-0000-0000-0000A3830000}"/>
    <cellStyle name="Normal 5 10 27 5 6" xfId="33700" xr:uid="{00000000-0005-0000-0000-0000A4830000}"/>
    <cellStyle name="Normal 5 10 27 5 7" xfId="33701" xr:uid="{00000000-0005-0000-0000-0000A5830000}"/>
    <cellStyle name="Normal 5 10 27 5 8" xfId="33702" xr:uid="{00000000-0005-0000-0000-0000A6830000}"/>
    <cellStyle name="Normal 5 10 27 5 9" xfId="33703" xr:uid="{00000000-0005-0000-0000-0000A7830000}"/>
    <cellStyle name="Normal 5 10 27 6" xfId="33704" xr:uid="{00000000-0005-0000-0000-0000A8830000}"/>
    <cellStyle name="Normal 5 10 27 7" xfId="33705" xr:uid="{00000000-0005-0000-0000-0000A9830000}"/>
    <cellStyle name="Normal 5 10 27 8" xfId="33706" xr:uid="{00000000-0005-0000-0000-0000AA830000}"/>
    <cellStyle name="Normal 5 10 27 9" xfId="33707" xr:uid="{00000000-0005-0000-0000-0000AB830000}"/>
    <cellStyle name="Normal 5 10 28" xfId="33708" xr:uid="{00000000-0005-0000-0000-0000AC830000}"/>
    <cellStyle name="Normal 5 10 28 10" xfId="33709" xr:uid="{00000000-0005-0000-0000-0000AD830000}"/>
    <cellStyle name="Normal 5 10 28 11" xfId="33710" xr:uid="{00000000-0005-0000-0000-0000AE830000}"/>
    <cellStyle name="Normal 5 10 28 12" xfId="33711" xr:uid="{00000000-0005-0000-0000-0000AF830000}"/>
    <cellStyle name="Normal 5 10 28 13" xfId="33712" xr:uid="{00000000-0005-0000-0000-0000B0830000}"/>
    <cellStyle name="Normal 5 10 28 14" xfId="33713" xr:uid="{00000000-0005-0000-0000-0000B1830000}"/>
    <cellStyle name="Normal 5 10 28 2" xfId="33714" xr:uid="{00000000-0005-0000-0000-0000B2830000}"/>
    <cellStyle name="Normal 5 10 28 2 10" xfId="33715" xr:uid="{00000000-0005-0000-0000-0000B3830000}"/>
    <cellStyle name="Normal 5 10 28 2 2" xfId="33716" xr:uid="{00000000-0005-0000-0000-0000B4830000}"/>
    <cellStyle name="Normal 5 10 28 2 3" xfId="33717" xr:uid="{00000000-0005-0000-0000-0000B5830000}"/>
    <cellStyle name="Normal 5 10 28 2 4" xfId="33718" xr:uid="{00000000-0005-0000-0000-0000B6830000}"/>
    <cellStyle name="Normal 5 10 28 2 5" xfId="33719" xr:uid="{00000000-0005-0000-0000-0000B7830000}"/>
    <cellStyle name="Normal 5 10 28 2 6" xfId="33720" xr:uid="{00000000-0005-0000-0000-0000B8830000}"/>
    <cellStyle name="Normal 5 10 28 2 7" xfId="33721" xr:uid="{00000000-0005-0000-0000-0000B9830000}"/>
    <cellStyle name="Normal 5 10 28 2 8" xfId="33722" xr:uid="{00000000-0005-0000-0000-0000BA830000}"/>
    <cellStyle name="Normal 5 10 28 2 9" xfId="33723" xr:uid="{00000000-0005-0000-0000-0000BB830000}"/>
    <cellStyle name="Normal 5 10 28 3" xfId="33724" xr:uid="{00000000-0005-0000-0000-0000BC830000}"/>
    <cellStyle name="Normal 5 10 28 3 10" xfId="33725" xr:uid="{00000000-0005-0000-0000-0000BD830000}"/>
    <cellStyle name="Normal 5 10 28 3 2" xfId="33726" xr:uid="{00000000-0005-0000-0000-0000BE830000}"/>
    <cellStyle name="Normal 5 10 28 3 3" xfId="33727" xr:uid="{00000000-0005-0000-0000-0000BF830000}"/>
    <cellStyle name="Normal 5 10 28 3 4" xfId="33728" xr:uid="{00000000-0005-0000-0000-0000C0830000}"/>
    <cellStyle name="Normal 5 10 28 3 5" xfId="33729" xr:uid="{00000000-0005-0000-0000-0000C1830000}"/>
    <cellStyle name="Normal 5 10 28 3 6" xfId="33730" xr:uid="{00000000-0005-0000-0000-0000C2830000}"/>
    <cellStyle name="Normal 5 10 28 3 7" xfId="33731" xr:uid="{00000000-0005-0000-0000-0000C3830000}"/>
    <cellStyle name="Normal 5 10 28 3 8" xfId="33732" xr:uid="{00000000-0005-0000-0000-0000C4830000}"/>
    <cellStyle name="Normal 5 10 28 3 9" xfId="33733" xr:uid="{00000000-0005-0000-0000-0000C5830000}"/>
    <cellStyle name="Normal 5 10 28 4" xfId="33734" xr:uid="{00000000-0005-0000-0000-0000C6830000}"/>
    <cellStyle name="Normal 5 10 28 4 10" xfId="33735" xr:uid="{00000000-0005-0000-0000-0000C7830000}"/>
    <cellStyle name="Normal 5 10 28 4 2" xfId="33736" xr:uid="{00000000-0005-0000-0000-0000C8830000}"/>
    <cellStyle name="Normal 5 10 28 4 3" xfId="33737" xr:uid="{00000000-0005-0000-0000-0000C9830000}"/>
    <cellStyle name="Normal 5 10 28 4 4" xfId="33738" xr:uid="{00000000-0005-0000-0000-0000CA830000}"/>
    <cellStyle name="Normal 5 10 28 4 5" xfId="33739" xr:uid="{00000000-0005-0000-0000-0000CB830000}"/>
    <cellStyle name="Normal 5 10 28 4 6" xfId="33740" xr:uid="{00000000-0005-0000-0000-0000CC830000}"/>
    <cellStyle name="Normal 5 10 28 4 7" xfId="33741" xr:uid="{00000000-0005-0000-0000-0000CD830000}"/>
    <cellStyle name="Normal 5 10 28 4 8" xfId="33742" xr:uid="{00000000-0005-0000-0000-0000CE830000}"/>
    <cellStyle name="Normal 5 10 28 4 9" xfId="33743" xr:uid="{00000000-0005-0000-0000-0000CF830000}"/>
    <cellStyle name="Normal 5 10 28 5" xfId="33744" xr:uid="{00000000-0005-0000-0000-0000D0830000}"/>
    <cellStyle name="Normal 5 10 28 5 10" xfId="33745" xr:uid="{00000000-0005-0000-0000-0000D1830000}"/>
    <cellStyle name="Normal 5 10 28 5 2" xfId="33746" xr:uid="{00000000-0005-0000-0000-0000D2830000}"/>
    <cellStyle name="Normal 5 10 28 5 3" xfId="33747" xr:uid="{00000000-0005-0000-0000-0000D3830000}"/>
    <cellStyle name="Normal 5 10 28 5 4" xfId="33748" xr:uid="{00000000-0005-0000-0000-0000D4830000}"/>
    <cellStyle name="Normal 5 10 28 5 5" xfId="33749" xr:uid="{00000000-0005-0000-0000-0000D5830000}"/>
    <cellStyle name="Normal 5 10 28 5 6" xfId="33750" xr:uid="{00000000-0005-0000-0000-0000D6830000}"/>
    <cellStyle name="Normal 5 10 28 5 7" xfId="33751" xr:uid="{00000000-0005-0000-0000-0000D7830000}"/>
    <cellStyle name="Normal 5 10 28 5 8" xfId="33752" xr:uid="{00000000-0005-0000-0000-0000D8830000}"/>
    <cellStyle name="Normal 5 10 28 5 9" xfId="33753" xr:uid="{00000000-0005-0000-0000-0000D9830000}"/>
    <cellStyle name="Normal 5 10 28 6" xfId="33754" xr:uid="{00000000-0005-0000-0000-0000DA830000}"/>
    <cellStyle name="Normal 5 10 28 7" xfId="33755" xr:uid="{00000000-0005-0000-0000-0000DB830000}"/>
    <cellStyle name="Normal 5 10 28 8" xfId="33756" xr:uid="{00000000-0005-0000-0000-0000DC830000}"/>
    <cellStyle name="Normal 5 10 28 9" xfId="33757" xr:uid="{00000000-0005-0000-0000-0000DD830000}"/>
    <cellStyle name="Normal 5 10 29" xfId="33758" xr:uid="{00000000-0005-0000-0000-0000DE830000}"/>
    <cellStyle name="Normal 5 10 29 10" xfId="33759" xr:uid="{00000000-0005-0000-0000-0000DF830000}"/>
    <cellStyle name="Normal 5 10 29 11" xfId="33760" xr:uid="{00000000-0005-0000-0000-0000E0830000}"/>
    <cellStyle name="Normal 5 10 29 12" xfId="33761" xr:uid="{00000000-0005-0000-0000-0000E1830000}"/>
    <cellStyle name="Normal 5 10 29 13" xfId="33762" xr:uid="{00000000-0005-0000-0000-0000E2830000}"/>
    <cellStyle name="Normal 5 10 29 14" xfId="33763" xr:uid="{00000000-0005-0000-0000-0000E3830000}"/>
    <cellStyle name="Normal 5 10 29 2" xfId="33764" xr:uid="{00000000-0005-0000-0000-0000E4830000}"/>
    <cellStyle name="Normal 5 10 29 2 10" xfId="33765" xr:uid="{00000000-0005-0000-0000-0000E5830000}"/>
    <cellStyle name="Normal 5 10 29 2 2" xfId="33766" xr:uid="{00000000-0005-0000-0000-0000E6830000}"/>
    <cellStyle name="Normal 5 10 29 2 3" xfId="33767" xr:uid="{00000000-0005-0000-0000-0000E7830000}"/>
    <cellStyle name="Normal 5 10 29 2 4" xfId="33768" xr:uid="{00000000-0005-0000-0000-0000E8830000}"/>
    <cellStyle name="Normal 5 10 29 2 5" xfId="33769" xr:uid="{00000000-0005-0000-0000-0000E9830000}"/>
    <cellStyle name="Normal 5 10 29 2 6" xfId="33770" xr:uid="{00000000-0005-0000-0000-0000EA830000}"/>
    <cellStyle name="Normal 5 10 29 2 7" xfId="33771" xr:uid="{00000000-0005-0000-0000-0000EB830000}"/>
    <cellStyle name="Normal 5 10 29 2 8" xfId="33772" xr:uid="{00000000-0005-0000-0000-0000EC830000}"/>
    <cellStyle name="Normal 5 10 29 2 9" xfId="33773" xr:uid="{00000000-0005-0000-0000-0000ED830000}"/>
    <cellStyle name="Normal 5 10 29 3" xfId="33774" xr:uid="{00000000-0005-0000-0000-0000EE830000}"/>
    <cellStyle name="Normal 5 10 29 3 10" xfId="33775" xr:uid="{00000000-0005-0000-0000-0000EF830000}"/>
    <cellStyle name="Normal 5 10 29 3 2" xfId="33776" xr:uid="{00000000-0005-0000-0000-0000F0830000}"/>
    <cellStyle name="Normal 5 10 29 3 3" xfId="33777" xr:uid="{00000000-0005-0000-0000-0000F1830000}"/>
    <cellStyle name="Normal 5 10 29 3 4" xfId="33778" xr:uid="{00000000-0005-0000-0000-0000F2830000}"/>
    <cellStyle name="Normal 5 10 29 3 5" xfId="33779" xr:uid="{00000000-0005-0000-0000-0000F3830000}"/>
    <cellStyle name="Normal 5 10 29 3 6" xfId="33780" xr:uid="{00000000-0005-0000-0000-0000F4830000}"/>
    <cellStyle name="Normal 5 10 29 3 7" xfId="33781" xr:uid="{00000000-0005-0000-0000-0000F5830000}"/>
    <cellStyle name="Normal 5 10 29 3 8" xfId="33782" xr:uid="{00000000-0005-0000-0000-0000F6830000}"/>
    <cellStyle name="Normal 5 10 29 3 9" xfId="33783" xr:uid="{00000000-0005-0000-0000-0000F7830000}"/>
    <cellStyle name="Normal 5 10 29 4" xfId="33784" xr:uid="{00000000-0005-0000-0000-0000F8830000}"/>
    <cellStyle name="Normal 5 10 29 4 10" xfId="33785" xr:uid="{00000000-0005-0000-0000-0000F9830000}"/>
    <cellStyle name="Normal 5 10 29 4 2" xfId="33786" xr:uid="{00000000-0005-0000-0000-0000FA830000}"/>
    <cellStyle name="Normal 5 10 29 4 3" xfId="33787" xr:uid="{00000000-0005-0000-0000-0000FB830000}"/>
    <cellStyle name="Normal 5 10 29 4 4" xfId="33788" xr:uid="{00000000-0005-0000-0000-0000FC830000}"/>
    <cellStyle name="Normal 5 10 29 4 5" xfId="33789" xr:uid="{00000000-0005-0000-0000-0000FD830000}"/>
    <cellStyle name="Normal 5 10 29 4 6" xfId="33790" xr:uid="{00000000-0005-0000-0000-0000FE830000}"/>
    <cellStyle name="Normal 5 10 29 4 7" xfId="33791" xr:uid="{00000000-0005-0000-0000-0000FF830000}"/>
    <cellStyle name="Normal 5 10 29 4 8" xfId="33792" xr:uid="{00000000-0005-0000-0000-000000840000}"/>
    <cellStyle name="Normal 5 10 29 4 9" xfId="33793" xr:uid="{00000000-0005-0000-0000-000001840000}"/>
    <cellStyle name="Normal 5 10 29 5" xfId="33794" xr:uid="{00000000-0005-0000-0000-000002840000}"/>
    <cellStyle name="Normal 5 10 29 5 10" xfId="33795" xr:uid="{00000000-0005-0000-0000-000003840000}"/>
    <cellStyle name="Normal 5 10 29 5 2" xfId="33796" xr:uid="{00000000-0005-0000-0000-000004840000}"/>
    <cellStyle name="Normal 5 10 29 5 3" xfId="33797" xr:uid="{00000000-0005-0000-0000-000005840000}"/>
    <cellStyle name="Normal 5 10 29 5 4" xfId="33798" xr:uid="{00000000-0005-0000-0000-000006840000}"/>
    <cellStyle name="Normal 5 10 29 5 5" xfId="33799" xr:uid="{00000000-0005-0000-0000-000007840000}"/>
    <cellStyle name="Normal 5 10 29 5 6" xfId="33800" xr:uid="{00000000-0005-0000-0000-000008840000}"/>
    <cellStyle name="Normal 5 10 29 5 7" xfId="33801" xr:uid="{00000000-0005-0000-0000-000009840000}"/>
    <cellStyle name="Normal 5 10 29 5 8" xfId="33802" xr:uid="{00000000-0005-0000-0000-00000A840000}"/>
    <cellStyle name="Normal 5 10 29 5 9" xfId="33803" xr:uid="{00000000-0005-0000-0000-00000B840000}"/>
    <cellStyle name="Normal 5 10 29 6" xfId="33804" xr:uid="{00000000-0005-0000-0000-00000C840000}"/>
    <cellStyle name="Normal 5 10 29 7" xfId="33805" xr:uid="{00000000-0005-0000-0000-00000D840000}"/>
    <cellStyle name="Normal 5 10 29 8" xfId="33806" xr:uid="{00000000-0005-0000-0000-00000E840000}"/>
    <cellStyle name="Normal 5 10 29 9" xfId="33807" xr:uid="{00000000-0005-0000-0000-00000F840000}"/>
    <cellStyle name="Normal 5 10 3" xfId="33808" xr:uid="{00000000-0005-0000-0000-000010840000}"/>
    <cellStyle name="Normal 5 10 3 10" xfId="33809" xr:uid="{00000000-0005-0000-0000-000011840000}"/>
    <cellStyle name="Normal 5 10 3 11" xfId="33810" xr:uid="{00000000-0005-0000-0000-000012840000}"/>
    <cellStyle name="Normal 5 10 3 12" xfId="33811" xr:uid="{00000000-0005-0000-0000-000013840000}"/>
    <cellStyle name="Normal 5 10 3 13" xfId="33812" xr:uid="{00000000-0005-0000-0000-000014840000}"/>
    <cellStyle name="Normal 5 10 3 14" xfId="33813" xr:uid="{00000000-0005-0000-0000-000015840000}"/>
    <cellStyle name="Normal 5 10 3 2" xfId="33814" xr:uid="{00000000-0005-0000-0000-000016840000}"/>
    <cellStyle name="Normal 5 10 3 2 10" xfId="33815" xr:uid="{00000000-0005-0000-0000-000017840000}"/>
    <cellStyle name="Normal 5 10 3 2 2" xfId="33816" xr:uid="{00000000-0005-0000-0000-000018840000}"/>
    <cellStyle name="Normal 5 10 3 2 3" xfId="33817" xr:uid="{00000000-0005-0000-0000-000019840000}"/>
    <cellStyle name="Normal 5 10 3 2 4" xfId="33818" xr:uid="{00000000-0005-0000-0000-00001A840000}"/>
    <cellStyle name="Normal 5 10 3 2 5" xfId="33819" xr:uid="{00000000-0005-0000-0000-00001B840000}"/>
    <cellStyle name="Normal 5 10 3 2 6" xfId="33820" xr:uid="{00000000-0005-0000-0000-00001C840000}"/>
    <cellStyle name="Normal 5 10 3 2 7" xfId="33821" xr:uid="{00000000-0005-0000-0000-00001D840000}"/>
    <cellStyle name="Normal 5 10 3 2 8" xfId="33822" xr:uid="{00000000-0005-0000-0000-00001E840000}"/>
    <cellStyle name="Normal 5 10 3 2 9" xfId="33823" xr:uid="{00000000-0005-0000-0000-00001F840000}"/>
    <cellStyle name="Normal 5 10 3 3" xfId="33824" xr:uid="{00000000-0005-0000-0000-000020840000}"/>
    <cellStyle name="Normal 5 10 3 3 10" xfId="33825" xr:uid="{00000000-0005-0000-0000-000021840000}"/>
    <cellStyle name="Normal 5 10 3 3 2" xfId="33826" xr:uid="{00000000-0005-0000-0000-000022840000}"/>
    <cellStyle name="Normal 5 10 3 3 3" xfId="33827" xr:uid="{00000000-0005-0000-0000-000023840000}"/>
    <cellStyle name="Normal 5 10 3 3 4" xfId="33828" xr:uid="{00000000-0005-0000-0000-000024840000}"/>
    <cellStyle name="Normal 5 10 3 3 5" xfId="33829" xr:uid="{00000000-0005-0000-0000-000025840000}"/>
    <cellStyle name="Normal 5 10 3 3 6" xfId="33830" xr:uid="{00000000-0005-0000-0000-000026840000}"/>
    <cellStyle name="Normal 5 10 3 3 7" xfId="33831" xr:uid="{00000000-0005-0000-0000-000027840000}"/>
    <cellStyle name="Normal 5 10 3 3 8" xfId="33832" xr:uid="{00000000-0005-0000-0000-000028840000}"/>
    <cellStyle name="Normal 5 10 3 3 9" xfId="33833" xr:uid="{00000000-0005-0000-0000-000029840000}"/>
    <cellStyle name="Normal 5 10 3 4" xfId="33834" xr:uid="{00000000-0005-0000-0000-00002A840000}"/>
    <cellStyle name="Normal 5 10 3 4 10" xfId="33835" xr:uid="{00000000-0005-0000-0000-00002B840000}"/>
    <cellStyle name="Normal 5 10 3 4 2" xfId="33836" xr:uid="{00000000-0005-0000-0000-00002C840000}"/>
    <cellStyle name="Normal 5 10 3 4 3" xfId="33837" xr:uid="{00000000-0005-0000-0000-00002D840000}"/>
    <cellStyle name="Normal 5 10 3 4 4" xfId="33838" xr:uid="{00000000-0005-0000-0000-00002E840000}"/>
    <cellStyle name="Normal 5 10 3 4 5" xfId="33839" xr:uid="{00000000-0005-0000-0000-00002F840000}"/>
    <cellStyle name="Normal 5 10 3 4 6" xfId="33840" xr:uid="{00000000-0005-0000-0000-000030840000}"/>
    <cellStyle name="Normal 5 10 3 4 7" xfId="33841" xr:uid="{00000000-0005-0000-0000-000031840000}"/>
    <cellStyle name="Normal 5 10 3 4 8" xfId="33842" xr:uid="{00000000-0005-0000-0000-000032840000}"/>
    <cellStyle name="Normal 5 10 3 4 9" xfId="33843" xr:uid="{00000000-0005-0000-0000-000033840000}"/>
    <cellStyle name="Normal 5 10 3 5" xfId="33844" xr:uid="{00000000-0005-0000-0000-000034840000}"/>
    <cellStyle name="Normal 5 10 3 5 10" xfId="33845" xr:uid="{00000000-0005-0000-0000-000035840000}"/>
    <cellStyle name="Normal 5 10 3 5 2" xfId="33846" xr:uid="{00000000-0005-0000-0000-000036840000}"/>
    <cellStyle name="Normal 5 10 3 5 3" xfId="33847" xr:uid="{00000000-0005-0000-0000-000037840000}"/>
    <cellStyle name="Normal 5 10 3 5 4" xfId="33848" xr:uid="{00000000-0005-0000-0000-000038840000}"/>
    <cellStyle name="Normal 5 10 3 5 5" xfId="33849" xr:uid="{00000000-0005-0000-0000-000039840000}"/>
    <cellStyle name="Normal 5 10 3 5 6" xfId="33850" xr:uid="{00000000-0005-0000-0000-00003A840000}"/>
    <cellStyle name="Normal 5 10 3 5 7" xfId="33851" xr:uid="{00000000-0005-0000-0000-00003B840000}"/>
    <cellStyle name="Normal 5 10 3 5 8" xfId="33852" xr:uid="{00000000-0005-0000-0000-00003C840000}"/>
    <cellStyle name="Normal 5 10 3 5 9" xfId="33853" xr:uid="{00000000-0005-0000-0000-00003D840000}"/>
    <cellStyle name="Normal 5 10 3 6" xfId="33854" xr:uid="{00000000-0005-0000-0000-00003E840000}"/>
    <cellStyle name="Normal 5 10 3 7" xfId="33855" xr:uid="{00000000-0005-0000-0000-00003F840000}"/>
    <cellStyle name="Normal 5 10 3 8" xfId="33856" xr:uid="{00000000-0005-0000-0000-000040840000}"/>
    <cellStyle name="Normal 5 10 3 9" xfId="33857" xr:uid="{00000000-0005-0000-0000-000041840000}"/>
    <cellStyle name="Normal 5 10 30" xfId="33858" xr:uid="{00000000-0005-0000-0000-000042840000}"/>
    <cellStyle name="Normal 5 10 30 10" xfId="33859" xr:uid="{00000000-0005-0000-0000-000043840000}"/>
    <cellStyle name="Normal 5 10 30 11" xfId="33860" xr:uid="{00000000-0005-0000-0000-000044840000}"/>
    <cellStyle name="Normal 5 10 30 12" xfId="33861" xr:uid="{00000000-0005-0000-0000-000045840000}"/>
    <cellStyle name="Normal 5 10 30 13" xfId="33862" xr:uid="{00000000-0005-0000-0000-000046840000}"/>
    <cellStyle name="Normal 5 10 30 14" xfId="33863" xr:uid="{00000000-0005-0000-0000-000047840000}"/>
    <cellStyle name="Normal 5 10 30 2" xfId="33864" xr:uid="{00000000-0005-0000-0000-000048840000}"/>
    <cellStyle name="Normal 5 10 30 2 10" xfId="33865" xr:uid="{00000000-0005-0000-0000-000049840000}"/>
    <cellStyle name="Normal 5 10 30 2 2" xfId="33866" xr:uid="{00000000-0005-0000-0000-00004A840000}"/>
    <cellStyle name="Normal 5 10 30 2 3" xfId="33867" xr:uid="{00000000-0005-0000-0000-00004B840000}"/>
    <cellStyle name="Normal 5 10 30 2 4" xfId="33868" xr:uid="{00000000-0005-0000-0000-00004C840000}"/>
    <cellStyle name="Normal 5 10 30 2 5" xfId="33869" xr:uid="{00000000-0005-0000-0000-00004D840000}"/>
    <cellStyle name="Normal 5 10 30 2 6" xfId="33870" xr:uid="{00000000-0005-0000-0000-00004E840000}"/>
    <cellStyle name="Normal 5 10 30 2 7" xfId="33871" xr:uid="{00000000-0005-0000-0000-00004F840000}"/>
    <cellStyle name="Normal 5 10 30 2 8" xfId="33872" xr:uid="{00000000-0005-0000-0000-000050840000}"/>
    <cellStyle name="Normal 5 10 30 2 9" xfId="33873" xr:uid="{00000000-0005-0000-0000-000051840000}"/>
    <cellStyle name="Normal 5 10 30 3" xfId="33874" xr:uid="{00000000-0005-0000-0000-000052840000}"/>
    <cellStyle name="Normal 5 10 30 3 10" xfId="33875" xr:uid="{00000000-0005-0000-0000-000053840000}"/>
    <cellStyle name="Normal 5 10 30 3 2" xfId="33876" xr:uid="{00000000-0005-0000-0000-000054840000}"/>
    <cellStyle name="Normal 5 10 30 3 3" xfId="33877" xr:uid="{00000000-0005-0000-0000-000055840000}"/>
    <cellStyle name="Normal 5 10 30 3 4" xfId="33878" xr:uid="{00000000-0005-0000-0000-000056840000}"/>
    <cellStyle name="Normal 5 10 30 3 5" xfId="33879" xr:uid="{00000000-0005-0000-0000-000057840000}"/>
    <cellStyle name="Normal 5 10 30 3 6" xfId="33880" xr:uid="{00000000-0005-0000-0000-000058840000}"/>
    <cellStyle name="Normal 5 10 30 3 7" xfId="33881" xr:uid="{00000000-0005-0000-0000-000059840000}"/>
    <cellStyle name="Normal 5 10 30 3 8" xfId="33882" xr:uid="{00000000-0005-0000-0000-00005A840000}"/>
    <cellStyle name="Normal 5 10 30 3 9" xfId="33883" xr:uid="{00000000-0005-0000-0000-00005B840000}"/>
    <cellStyle name="Normal 5 10 30 4" xfId="33884" xr:uid="{00000000-0005-0000-0000-00005C840000}"/>
    <cellStyle name="Normal 5 10 30 4 10" xfId="33885" xr:uid="{00000000-0005-0000-0000-00005D840000}"/>
    <cellStyle name="Normal 5 10 30 4 2" xfId="33886" xr:uid="{00000000-0005-0000-0000-00005E840000}"/>
    <cellStyle name="Normal 5 10 30 4 3" xfId="33887" xr:uid="{00000000-0005-0000-0000-00005F840000}"/>
    <cellStyle name="Normal 5 10 30 4 4" xfId="33888" xr:uid="{00000000-0005-0000-0000-000060840000}"/>
    <cellStyle name="Normal 5 10 30 4 5" xfId="33889" xr:uid="{00000000-0005-0000-0000-000061840000}"/>
    <cellStyle name="Normal 5 10 30 4 6" xfId="33890" xr:uid="{00000000-0005-0000-0000-000062840000}"/>
    <cellStyle name="Normal 5 10 30 4 7" xfId="33891" xr:uid="{00000000-0005-0000-0000-000063840000}"/>
    <cellStyle name="Normal 5 10 30 4 8" xfId="33892" xr:uid="{00000000-0005-0000-0000-000064840000}"/>
    <cellStyle name="Normal 5 10 30 4 9" xfId="33893" xr:uid="{00000000-0005-0000-0000-000065840000}"/>
    <cellStyle name="Normal 5 10 30 5" xfId="33894" xr:uid="{00000000-0005-0000-0000-000066840000}"/>
    <cellStyle name="Normal 5 10 30 5 10" xfId="33895" xr:uid="{00000000-0005-0000-0000-000067840000}"/>
    <cellStyle name="Normal 5 10 30 5 2" xfId="33896" xr:uid="{00000000-0005-0000-0000-000068840000}"/>
    <cellStyle name="Normal 5 10 30 5 3" xfId="33897" xr:uid="{00000000-0005-0000-0000-000069840000}"/>
    <cellStyle name="Normal 5 10 30 5 4" xfId="33898" xr:uid="{00000000-0005-0000-0000-00006A840000}"/>
    <cellStyle name="Normal 5 10 30 5 5" xfId="33899" xr:uid="{00000000-0005-0000-0000-00006B840000}"/>
    <cellStyle name="Normal 5 10 30 5 6" xfId="33900" xr:uid="{00000000-0005-0000-0000-00006C840000}"/>
    <cellStyle name="Normal 5 10 30 5 7" xfId="33901" xr:uid="{00000000-0005-0000-0000-00006D840000}"/>
    <cellStyle name="Normal 5 10 30 5 8" xfId="33902" xr:uid="{00000000-0005-0000-0000-00006E840000}"/>
    <cellStyle name="Normal 5 10 30 5 9" xfId="33903" xr:uid="{00000000-0005-0000-0000-00006F840000}"/>
    <cellStyle name="Normal 5 10 30 6" xfId="33904" xr:uid="{00000000-0005-0000-0000-000070840000}"/>
    <cellStyle name="Normal 5 10 30 7" xfId="33905" xr:uid="{00000000-0005-0000-0000-000071840000}"/>
    <cellStyle name="Normal 5 10 30 8" xfId="33906" xr:uid="{00000000-0005-0000-0000-000072840000}"/>
    <cellStyle name="Normal 5 10 30 9" xfId="33907" xr:uid="{00000000-0005-0000-0000-000073840000}"/>
    <cellStyle name="Normal 5 10 31" xfId="33908" xr:uid="{00000000-0005-0000-0000-000074840000}"/>
    <cellStyle name="Normal 5 10 31 10" xfId="33909" xr:uid="{00000000-0005-0000-0000-000075840000}"/>
    <cellStyle name="Normal 5 10 31 11" xfId="33910" xr:uid="{00000000-0005-0000-0000-000076840000}"/>
    <cellStyle name="Normal 5 10 31 12" xfId="33911" xr:uid="{00000000-0005-0000-0000-000077840000}"/>
    <cellStyle name="Normal 5 10 31 13" xfId="33912" xr:uid="{00000000-0005-0000-0000-000078840000}"/>
    <cellStyle name="Normal 5 10 31 14" xfId="33913" xr:uid="{00000000-0005-0000-0000-000079840000}"/>
    <cellStyle name="Normal 5 10 31 2" xfId="33914" xr:uid="{00000000-0005-0000-0000-00007A840000}"/>
    <cellStyle name="Normal 5 10 31 2 10" xfId="33915" xr:uid="{00000000-0005-0000-0000-00007B840000}"/>
    <cellStyle name="Normal 5 10 31 2 2" xfId="33916" xr:uid="{00000000-0005-0000-0000-00007C840000}"/>
    <cellStyle name="Normal 5 10 31 2 3" xfId="33917" xr:uid="{00000000-0005-0000-0000-00007D840000}"/>
    <cellStyle name="Normal 5 10 31 2 4" xfId="33918" xr:uid="{00000000-0005-0000-0000-00007E840000}"/>
    <cellStyle name="Normal 5 10 31 2 5" xfId="33919" xr:uid="{00000000-0005-0000-0000-00007F840000}"/>
    <cellStyle name="Normal 5 10 31 2 6" xfId="33920" xr:uid="{00000000-0005-0000-0000-000080840000}"/>
    <cellStyle name="Normal 5 10 31 2 7" xfId="33921" xr:uid="{00000000-0005-0000-0000-000081840000}"/>
    <cellStyle name="Normal 5 10 31 2 8" xfId="33922" xr:uid="{00000000-0005-0000-0000-000082840000}"/>
    <cellStyle name="Normal 5 10 31 2 9" xfId="33923" xr:uid="{00000000-0005-0000-0000-000083840000}"/>
    <cellStyle name="Normal 5 10 31 3" xfId="33924" xr:uid="{00000000-0005-0000-0000-000084840000}"/>
    <cellStyle name="Normal 5 10 31 3 10" xfId="33925" xr:uid="{00000000-0005-0000-0000-000085840000}"/>
    <cellStyle name="Normal 5 10 31 3 2" xfId="33926" xr:uid="{00000000-0005-0000-0000-000086840000}"/>
    <cellStyle name="Normal 5 10 31 3 3" xfId="33927" xr:uid="{00000000-0005-0000-0000-000087840000}"/>
    <cellStyle name="Normal 5 10 31 3 4" xfId="33928" xr:uid="{00000000-0005-0000-0000-000088840000}"/>
    <cellStyle name="Normal 5 10 31 3 5" xfId="33929" xr:uid="{00000000-0005-0000-0000-000089840000}"/>
    <cellStyle name="Normal 5 10 31 3 6" xfId="33930" xr:uid="{00000000-0005-0000-0000-00008A840000}"/>
    <cellStyle name="Normal 5 10 31 3 7" xfId="33931" xr:uid="{00000000-0005-0000-0000-00008B840000}"/>
    <cellStyle name="Normal 5 10 31 3 8" xfId="33932" xr:uid="{00000000-0005-0000-0000-00008C840000}"/>
    <cellStyle name="Normal 5 10 31 3 9" xfId="33933" xr:uid="{00000000-0005-0000-0000-00008D840000}"/>
    <cellStyle name="Normal 5 10 31 4" xfId="33934" xr:uid="{00000000-0005-0000-0000-00008E840000}"/>
    <cellStyle name="Normal 5 10 31 4 10" xfId="33935" xr:uid="{00000000-0005-0000-0000-00008F840000}"/>
    <cellStyle name="Normal 5 10 31 4 2" xfId="33936" xr:uid="{00000000-0005-0000-0000-000090840000}"/>
    <cellStyle name="Normal 5 10 31 4 3" xfId="33937" xr:uid="{00000000-0005-0000-0000-000091840000}"/>
    <cellStyle name="Normal 5 10 31 4 4" xfId="33938" xr:uid="{00000000-0005-0000-0000-000092840000}"/>
    <cellStyle name="Normal 5 10 31 4 5" xfId="33939" xr:uid="{00000000-0005-0000-0000-000093840000}"/>
    <cellStyle name="Normal 5 10 31 4 6" xfId="33940" xr:uid="{00000000-0005-0000-0000-000094840000}"/>
    <cellStyle name="Normal 5 10 31 4 7" xfId="33941" xr:uid="{00000000-0005-0000-0000-000095840000}"/>
    <cellStyle name="Normal 5 10 31 4 8" xfId="33942" xr:uid="{00000000-0005-0000-0000-000096840000}"/>
    <cellStyle name="Normal 5 10 31 4 9" xfId="33943" xr:uid="{00000000-0005-0000-0000-000097840000}"/>
    <cellStyle name="Normal 5 10 31 5" xfId="33944" xr:uid="{00000000-0005-0000-0000-000098840000}"/>
    <cellStyle name="Normal 5 10 31 5 10" xfId="33945" xr:uid="{00000000-0005-0000-0000-000099840000}"/>
    <cellStyle name="Normal 5 10 31 5 2" xfId="33946" xr:uid="{00000000-0005-0000-0000-00009A840000}"/>
    <cellStyle name="Normal 5 10 31 5 3" xfId="33947" xr:uid="{00000000-0005-0000-0000-00009B840000}"/>
    <cellStyle name="Normal 5 10 31 5 4" xfId="33948" xr:uid="{00000000-0005-0000-0000-00009C840000}"/>
    <cellStyle name="Normal 5 10 31 5 5" xfId="33949" xr:uid="{00000000-0005-0000-0000-00009D840000}"/>
    <cellStyle name="Normal 5 10 31 5 6" xfId="33950" xr:uid="{00000000-0005-0000-0000-00009E840000}"/>
    <cellStyle name="Normal 5 10 31 5 7" xfId="33951" xr:uid="{00000000-0005-0000-0000-00009F840000}"/>
    <cellStyle name="Normal 5 10 31 5 8" xfId="33952" xr:uid="{00000000-0005-0000-0000-0000A0840000}"/>
    <cellStyle name="Normal 5 10 31 5 9" xfId="33953" xr:uid="{00000000-0005-0000-0000-0000A1840000}"/>
    <cellStyle name="Normal 5 10 31 6" xfId="33954" xr:uid="{00000000-0005-0000-0000-0000A2840000}"/>
    <cellStyle name="Normal 5 10 31 7" xfId="33955" xr:uid="{00000000-0005-0000-0000-0000A3840000}"/>
    <cellStyle name="Normal 5 10 31 8" xfId="33956" xr:uid="{00000000-0005-0000-0000-0000A4840000}"/>
    <cellStyle name="Normal 5 10 31 9" xfId="33957" xr:uid="{00000000-0005-0000-0000-0000A5840000}"/>
    <cellStyle name="Normal 5 10 32" xfId="33958" xr:uid="{00000000-0005-0000-0000-0000A6840000}"/>
    <cellStyle name="Normal 5 10 32 10" xfId="33959" xr:uid="{00000000-0005-0000-0000-0000A7840000}"/>
    <cellStyle name="Normal 5 10 32 11" xfId="33960" xr:uid="{00000000-0005-0000-0000-0000A8840000}"/>
    <cellStyle name="Normal 5 10 32 12" xfId="33961" xr:uid="{00000000-0005-0000-0000-0000A9840000}"/>
    <cellStyle name="Normal 5 10 32 13" xfId="33962" xr:uid="{00000000-0005-0000-0000-0000AA840000}"/>
    <cellStyle name="Normal 5 10 32 14" xfId="33963" xr:uid="{00000000-0005-0000-0000-0000AB840000}"/>
    <cellStyle name="Normal 5 10 32 2" xfId="33964" xr:uid="{00000000-0005-0000-0000-0000AC840000}"/>
    <cellStyle name="Normal 5 10 32 2 10" xfId="33965" xr:uid="{00000000-0005-0000-0000-0000AD840000}"/>
    <cellStyle name="Normal 5 10 32 2 2" xfId="33966" xr:uid="{00000000-0005-0000-0000-0000AE840000}"/>
    <cellStyle name="Normal 5 10 32 2 3" xfId="33967" xr:uid="{00000000-0005-0000-0000-0000AF840000}"/>
    <cellStyle name="Normal 5 10 32 2 4" xfId="33968" xr:uid="{00000000-0005-0000-0000-0000B0840000}"/>
    <cellStyle name="Normal 5 10 32 2 5" xfId="33969" xr:uid="{00000000-0005-0000-0000-0000B1840000}"/>
    <cellStyle name="Normal 5 10 32 2 6" xfId="33970" xr:uid="{00000000-0005-0000-0000-0000B2840000}"/>
    <cellStyle name="Normal 5 10 32 2 7" xfId="33971" xr:uid="{00000000-0005-0000-0000-0000B3840000}"/>
    <cellStyle name="Normal 5 10 32 2 8" xfId="33972" xr:uid="{00000000-0005-0000-0000-0000B4840000}"/>
    <cellStyle name="Normal 5 10 32 2 9" xfId="33973" xr:uid="{00000000-0005-0000-0000-0000B5840000}"/>
    <cellStyle name="Normal 5 10 32 3" xfId="33974" xr:uid="{00000000-0005-0000-0000-0000B6840000}"/>
    <cellStyle name="Normal 5 10 32 3 10" xfId="33975" xr:uid="{00000000-0005-0000-0000-0000B7840000}"/>
    <cellStyle name="Normal 5 10 32 3 2" xfId="33976" xr:uid="{00000000-0005-0000-0000-0000B8840000}"/>
    <cellStyle name="Normal 5 10 32 3 3" xfId="33977" xr:uid="{00000000-0005-0000-0000-0000B9840000}"/>
    <cellStyle name="Normal 5 10 32 3 4" xfId="33978" xr:uid="{00000000-0005-0000-0000-0000BA840000}"/>
    <cellStyle name="Normal 5 10 32 3 5" xfId="33979" xr:uid="{00000000-0005-0000-0000-0000BB840000}"/>
    <cellStyle name="Normal 5 10 32 3 6" xfId="33980" xr:uid="{00000000-0005-0000-0000-0000BC840000}"/>
    <cellStyle name="Normal 5 10 32 3 7" xfId="33981" xr:uid="{00000000-0005-0000-0000-0000BD840000}"/>
    <cellStyle name="Normal 5 10 32 3 8" xfId="33982" xr:uid="{00000000-0005-0000-0000-0000BE840000}"/>
    <cellStyle name="Normal 5 10 32 3 9" xfId="33983" xr:uid="{00000000-0005-0000-0000-0000BF840000}"/>
    <cellStyle name="Normal 5 10 32 4" xfId="33984" xr:uid="{00000000-0005-0000-0000-0000C0840000}"/>
    <cellStyle name="Normal 5 10 32 4 10" xfId="33985" xr:uid="{00000000-0005-0000-0000-0000C1840000}"/>
    <cellStyle name="Normal 5 10 32 4 2" xfId="33986" xr:uid="{00000000-0005-0000-0000-0000C2840000}"/>
    <cellStyle name="Normal 5 10 32 4 3" xfId="33987" xr:uid="{00000000-0005-0000-0000-0000C3840000}"/>
    <cellStyle name="Normal 5 10 32 4 4" xfId="33988" xr:uid="{00000000-0005-0000-0000-0000C4840000}"/>
    <cellStyle name="Normal 5 10 32 4 5" xfId="33989" xr:uid="{00000000-0005-0000-0000-0000C5840000}"/>
    <cellStyle name="Normal 5 10 32 4 6" xfId="33990" xr:uid="{00000000-0005-0000-0000-0000C6840000}"/>
    <cellStyle name="Normal 5 10 32 4 7" xfId="33991" xr:uid="{00000000-0005-0000-0000-0000C7840000}"/>
    <cellStyle name="Normal 5 10 32 4 8" xfId="33992" xr:uid="{00000000-0005-0000-0000-0000C8840000}"/>
    <cellStyle name="Normal 5 10 32 4 9" xfId="33993" xr:uid="{00000000-0005-0000-0000-0000C9840000}"/>
    <cellStyle name="Normal 5 10 32 5" xfId="33994" xr:uid="{00000000-0005-0000-0000-0000CA840000}"/>
    <cellStyle name="Normal 5 10 32 5 10" xfId="33995" xr:uid="{00000000-0005-0000-0000-0000CB840000}"/>
    <cellStyle name="Normal 5 10 32 5 2" xfId="33996" xr:uid="{00000000-0005-0000-0000-0000CC840000}"/>
    <cellStyle name="Normal 5 10 32 5 3" xfId="33997" xr:uid="{00000000-0005-0000-0000-0000CD840000}"/>
    <cellStyle name="Normal 5 10 32 5 4" xfId="33998" xr:uid="{00000000-0005-0000-0000-0000CE840000}"/>
    <cellStyle name="Normal 5 10 32 5 5" xfId="33999" xr:uid="{00000000-0005-0000-0000-0000CF840000}"/>
    <cellStyle name="Normal 5 10 32 5 6" xfId="34000" xr:uid="{00000000-0005-0000-0000-0000D0840000}"/>
    <cellStyle name="Normal 5 10 32 5 7" xfId="34001" xr:uid="{00000000-0005-0000-0000-0000D1840000}"/>
    <cellStyle name="Normal 5 10 32 5 8" xfId="34002" xr:uid="{00000000-0005-0000-0000-0000D2840000}"/>
    <cellStyle name="Normal 5 10 32 5 9" xfId="34003" xr:uid="{00000000-0005-0000-0000-0000D3840000}"/>
    <cellStyle name="Normal 5 10 32 6" xfId="34004" xr:uid="{00000000-0005-0000-0000-0000D4840000}"/>
    <cellStyle name="Normal 5 10 32 7" xfId="34005" xr:uid="{00000000-0005-0000-0000-0000D5840000}"/>
    <cellStyle name="Normal 5 10 32 8" xfId="34006" xr:uid="{00000000-0005-0000-0000-0000D6840000}"/>
    <cellStyle name="Normal 5 10 32 9" xfId="34007" xr:uid="{00000000-0005-0000-0000-0000D7840000}"/>
    <cellStyle name="Normal 5 10 33" xfId="34008" xr:uid="{00000000-0005-0000-0000-0000D8840000}"/>
    <cellStyle name="Normal 5 10 33 10" xfId="34009" xr:uid="{00000000-0005-0000-0000-0000D9840000}"/>
    <cellStyle name="Normal 5 10 33 11" xfId="34010" xr:uid="{00000000-0005-0000-0000-0000DA840000}"/>
    <cellStyle name="Normal 5 10 33 12" xfId="34011" xr:uid="{00000000-0005-0000-0000-0000DB840000}"/>
    <cellStyle name="Normal 5 10 33 13" xfId="34012" xr:uid="{00000000-0005-0000-0000-0000DC840000}"/>
    <cellStyle name="Normal 5 10 33 14" xfId="34013" xr:uid="{00000000-0005-0000-0000-0000DD840000}"/>
    <cellStyle name="Normal 5 10 33 2" xfId="34014" xr:uid="{00000000-0005-0000-0000-0000DE840000}"/>
    <cellStyle name="Normal 5 10 33 2 10" xfId="34015" xr:uid="{00000000-0005-0000-0000-0000DF840000}"/>
    <cellStyle name="Normal 5 10 33 2 2" xfId="34016" xr:uid="{00000000-0005-0000-0000-0000E0840000}"/>
    <cellStyle name="Normal 5 10 33 2 3" xfId="34017" xr:uid="{00000000-0005-0000-0000-0000E1840000}"/>
    <cellStyle name="Normal 5 10 33 2 4" xfId="34018" xr:uid="{00000000-0005-0000-0000-0000E2840000}"/>
    <cellStyle name="Normal 5 10 33 2 5" xfId="34019" xr:uid="{00000000-0005-0000-0000-0000E3840000}"/>
    <cellStyle name="Normal 5 10 33 2 6" xfId="34020" xr:uid="{00000000-0005-0000-0000-0000E4840000}"/>
    <cellStyle name="Normal 5 10 33 2 7" xfId="34021" xr:uid="{00000000-0005-0000-0000-0000E5840000}"/>
    <cellStyle name="Normal 5 10 33 2 8" xfId="34022" xr:uid="{00000000-0005-0000-0000-0000E6840000}"/>
    <cellStyle name="Normal 5 10 33 2 9" xfId="34023" xr:uid="{00000000-0005-0000-0000-0000E7840000}"/>
    <cellStyle name="Normal 5 10 33 3" xfId="34024" xr:uid="{00000000-0005-0000-0000-0000E8840000}"/>
    <cellStyle name="Normal 5 10 33 3 10" xfId="34025" xr:uid="{00000000-0005-0000-0000-0000E9840000}"/>
    <cellStyle name="Normal 5 10 33 3 2" xfId="34026" xr:uid="{00000000-0005-0000-0000-0000EA840000}"/>
    <cellStyle name="Normal 5 10 33 3 3" xfId="34027" xr:uid="{00000000-0005-0000-0000-0000EB840000}"/>
    <cellStyle name="Normal 5 10 33 3 4" xfId="34028" xr:uid="{00000000-0005-0000-0000-0000EC840000}"/>
    <cellStyle name="Normal 5 10 33 3 5" xfId="34029" xr:uid="{00000000-0005-0000-0000-0000ED840000}"/>
    <cellStyle name="Normal 5 10 33 3 6" xfId="34030" xr:uid="{00000000-0005-0000-0000-0000EE840000}"/>
    <cellStyle name="Normal 5 10 33 3 7" xfId="34031" xr:uid="{00000000-0005-0000-0000-0000EF840000}"/>
    <cellStyle name="Normal 5 10 33 3 8" xfId="34032" xr:uid="{00000000-0005-0000-0000-0000F0840000}"/>
    <cellStyle name="Normal 5 10 33 3 9" xfId="34033" xr:uid="{00000000-0005-0000-0000-0000F1840000}"/>
    <cellStyle name="Normal 5 10 33 4" xfId="34034" xr:uid="{00000000-0005-0000-0000-0000F2840000}"/>
    <cellStyle name="Normal 5 10 33 4 10" xfId="34035" xr:uid="{00000000-0005-0000-0000-0000F3840000}"/>
    <cellStyle name="Normal 5 10 33 4 2" xfId="34036" xr:uid="{00000000-0005-0000-0000-0000F4840000}"/>
    <cellStyle name="Normal 5 10 33 4 3" xfId="34037" xr:uid="{00000000-0005-0000-0000-0000F5840000}"/>
    <cellStyle name="Normal 5 10 33 4 4" xfId="34038" xr:uid="{00000000-0005-0000-0000-0000F6840000}"/>
    <cellStyle name="Normal 5 10 33 4 5" xfId="34039" xr:uid="{00000000-0005-0000-0000-0000F7840000}"/>
    <cellStyle name="Normal 5 10 33 4 6" xfId="34040" xr:uid="{00000000-0005-0000-0000-0000F8840000}"/>
    <cellStyle name="Normal 5 10 33 4 7" xfId="34041" xr:uid="{00000000-0005-0000-0000-0000F9840000}"/>
    <cellStyle name="Normal 5 10 33 4 8" xfId="34042" xr:uid="{00000000-0005-0000-0000-0000FA840000}"/>
    <cellStyle name="Normal 5 10 33 4 9" xfId="34043" xr:uid="{00000000-0005-0000-0000-0000FB840000}"/>
    <cellStyle name="Normal 5 10 33 5" xfId="34044" xr:uid="{00000000-0005-0000-0000-0000FC840000}"/>
    <cellStyle name="Normal 5 10 33 5 10" xfId="34045" xr:uid="{00000000-0005-0000-0000-0000FD840000}"/>
    <cellStyle name="Normal 5 10 33 5 2" xfId="34046" xr:uid="{00000000-0005-0000-0000-0000FE840000}"/>
    <cellStyle name="Normal 5 10 33 5 3" xfId="34047" xr:uid="{00000000-0005-0000-0000-0000FF840000}"/>
    <cellStyle name="Normal 5 10 33 5 4" xfId="34048" xr:uid="{00000000-0005-0000-0000-000000850000}"/>
    <cellStyle name="Normal 5 10 33 5 5" xfId="34049" xr:uid="{00000000-0005-0000-0000-000001850000}"/>
    <cellStyle name="Normal 5 10 33 5 6" xfId="34050" xr:uid="{00000000-0005-0000-0000-000002850000}"/>
    <cellStyle name="Normal 5 10 33 5 7" xfId="34051" xr:uid="{00000000-0005-0000-0000-000003850000}"/>
    <cellStyle name="Normal 5 10 33 5 8" xfId="34052" xr:uid="{00000000-0005-0000-0000-000004850000}"/>
    <cellStyle name="Normal 5 10 33 5 9" xfId="34053" xr:uid="{00000000-0005-0000-0000-000005850000}"/>
    <cellStyle name="Normal 5 10 33 6" xfId="34054" xr:uid="{00000000-0005-0000-0000-000006850000}"/>
    <cellStyle name="Normal 5 10 33 7" xfId="34055" xr:uid="{00000000-0005-0000-0000-000007850000}"/>
    <cellStyle name="Normal 5 10 33 8" xfId="34056" xr:uid="{00000000-0005-0000-0000-000008850000}"/>
    <cellStyle name="Normal 5 10 33 9" xfId="34057" xr:uid="{00000000-0005-0000-0000-000009850000}"/>
    <cellStyle name="Normal 5 10 34" xfId="34058" xr:uid="{00000000-0005-0000-0000-00000A850000}"/>
    <cellStyle name="Normal 5 10 34 10" xfId="34059" xr:uid="{00000000-0005-0000-0000-00000B850000}"/>
    <cellStyle name="Normal 5 10 34 11" xfId="34060" xr:uid="{00000000-0005-0000-0000-00000C850000}"/>
    <cellStyle name="Normal 5 10 34 12" xfId="34061" xr:uid="{00000000-0005-0000-0000-00000D850000}"/>
    <cellStyle name="Normal 5 10 34 13" xfId="34062" xr:uid="{00000000-0005-0000-0000-00000E850000}"/>
    <cellStyle name="Normal 5 10 34 14" xfId="34063" xr:uid="{00000000-0005-0000-0000-00000F850000}"/>
    <cellStyle name="Normal 5 10 34 2" xfId="34064" xr:uid="{00000000-0005-0000-0000-000010850000}"/>
    <cellStyle name="Normal 5 10 34 2 10" xfId="34065" xr:uid="{00000000-0005-0000-0000-000011850000}"/>
    <cellStyle name="Normal 5 10 34 2 2" xfId="34066" xr:uid="{00000000-0005-0000-0000-000012850000}"/>
    <cellStyle name="Normal 5 10 34 2 3" xfId="34067" xr:uid="{00000000-0005-0000-0000-000013850000}"/>
    <cellStyle name="Normal 5 10 34 2 4" xfId="34068" xr:uid="{00000000-0005-0000-0000-000014850000}"/>
    <cellStyle name="Normal 5 10 34 2 5" xfId="34069" xr:uid="{00000000-0005-0000-0000-000015850000}"/>
    <cellStyle name="Normal 5 10 34 2 6" xfId="34070" xr:uid="{00000000-0005-0000-0000-000016850000}"/>
    <cellStyle name="Normal 5 10 34 2 7" xfId="34071" xr:uid="{00000000-0005-0000-0000-000017850000}"/>
    <cellStyle name="Normal 5 10 34 2 8" xfId="34072" xr:uid="{00000000-0005-0000-0000-000018850000}"/>
    <cellStyle name="Normal 5 10 34 2 9" xfId="34073" xr:uid="{00000000-0005-0000-0000-000019850000}"/>
    <cellStyle name="Normal 5 10 34 3" xfId="34074" xr:uid="{00000000-0005-0000-0000-00001A850000}"/>
    <cellStyle name="Normal 5 10 34 3 10" xfId="34075" xr:uid="{00000000-0005-0000-0000-00001B850000}"/>
    <cellStyle name="Normal 5 10 34 3 2" xfId="34076" xr:uid="{00000000-0005-0000-0000-00001C850000}"/>
    <cellStyle name="Normal 5 10 34 3 3" xfId="34077" xr:uid="{00000000-0005-0000-0000-00001D850000}"/>
    <cellStyle name="Normal 5 10 34 3 4" xfId="34078" xr:uid="{00000000-0005-0000-0000-00001E850000}"/>
    <cellStyle name="Normal 5 10 34 3 5" xfId="34079" xr:uid="{00000000-0005-0000-0000-00001F850000}"/>
    <cellStyle name="Normal 5 10 34 3 6" xfId="34080" xr:uid="{00000000-0005-0000-0000-000020850000}"/>
    <cellStyle name="Normal 5 10 34 3 7" xfId="34081" xr:uid="{00000000-0005-0000-0000-000021850000}"/>
    <cellStyle name="Normal 5 10 34 3 8" xfId="34082" xr:uid="{00000000-0005-0000-0000-000022850000}"/>
    <cellStyle name="Normal 5 10 34 3 9" xfId="34083" xr:uid="{00000000-0005-0000-0000-000023850000}"/>
    <cellStyle name="Normal 5 10 34 4" xfId="34084" xr:uid="{00000000-0005-0000-0000-000024850000}"/>
    <cellStyle name="Normal 5 10 34 4 10" xfId="34085" xr:uid="{00000000-0005-0000-0000-000025850000}"/>
    <cellStyle name="Normal 5 10 34 4 2" xfId="34086" xr:uid="{00000000-0005-0000-0000-000026850000}"/>
    <cellStyle name="Normal 5 10 34 4 3" xfId="34087" xr:uid="{00000000-0005-0000-0000-000027850000}"/>
    <cellStyle name="Normal 5 10 34 4 4" xfId="34088" xr:uid="{00000000-0005-0000-0000-000028850000}"/>
    <cellStyle name="Normal 5 10 34 4 5" xfId="34089" xr:uid="{00000000-0005-0000-0000-000029850000}"/>
    <cellStyle name="Normal 5 10 34 4 6" xfId="34090" xr:uid="{00000000-0005-0000-0000-00002A850000}"/>
    <cellStyle name="Normal 5 10 34 4 7" xfId="34091" xr:uid="{00000000-0005-0000-0000-00002B850000}"/>
    <cellStyle name="Normal 5 10 34 4 8" xfId="34092" xr:uid="{00000000-0005-0000-0000-00002C850000}"/>
    <cellStyle name="Normal 5 10 34 4 9" xfId="34093" xr:uid="{00000000-0005-0000-0000-00002D850000}"/>
    <cellStyle name="Normal 5 10 34 5" xfId="34094" xr:uid="{00000000-0005-0000-0000-00002E850000}"/>
    <cellStyle name="Normal 5 10 34 5 10" xfId="34095" xr:uid="{00000000-0005-0000-0000-00002F850000}"/>
    <cellStyle name="Normal 5 10 34 5 2" xfId="34096" xr:uid="{00000000-0005-0000-0000-000030850000}"/>
    <cellStyle name="Normal 5 10 34 5 3" xfId="34097" xr:uid="{00000000-0005-0000-0000-000031850000}"/>
    <cellStyle name="Normal 5 10 34 5 4" xfId="34098" xr:uid="{00000000-0005-0000-0000-000032850000}"/>
    <cellStyle name="Normal 5 10 34 5 5" xfId="34099" xr:uid="{00000000-0005-0000-0000-000033850000}"/>
    <cellStyle name="Normal 5 10 34 5 6" xfId="34100" xr:uid="{00000000-0005-0000-0000-000034850000}"/>
    <cellStyle name="Normal 5 10 34 5 7" xfId="34101" xr:uid="{00000000-0005-0000-0000-000035850000}"/>
    <cellStyle name="Normal 5 10 34 5 8" xfId="34102" xr:uid="{00000000-0005-0000-0000-000036850000}"/>
    <cellStyle name="Normal 5 10 34 5 9" xfId="34103" xr:uid="{00000000-0005-0000-0000-000037850000}"/>
    <cellStyle name="Normal 5 10 34 6" xfId="34104" xr:uid="{00000000-0005-0000-0000-000038850000}"/>
    <cellStyle name="Normal 5 10 34 7" xfId="34105" xr:uid="{00000000-0005-0000-0000-000039850000}"/>
    <cellStyle name="Normal 5 10 34 8" xfId="34106" xr:uid="{00000000-0005-0000-0000-00003A850000}"/>
    <cellStyle name="Normal 5 10 34 9" xfId="34107" xr:uid="{00000000-0005-0000-0000-00003B850000}"/>
    <cellStyle name="Normal 5 10 35" xfId="34108" xr:uid="{00000000-0005-0000-0000-00003C850000}"/>
    <cellStyle name="Normal 5 10 35 10" xfId="34109" xr:uid="{00000000-0005-0000-0000-00003D850000}"/>
    <cellStyle name="Normal 5 10 35 2" xfId="34110" xr:uid="{00000000-0005-0000-0000-00003E850000}"/>
    <cellStyle name="Normal 5 10 35 3" xfId="34111" xr:uid="{00000000-0005-0000-0000-00003F850000}"/>
    <cellStyle name="Normal 5 10 35 4" xfId="34112" xr:uid="{00000000-0005-0000-0000-000040850000}"/>
    <cellStyle name="Normal 5 10 35 5" xfId="34113" xr:uid="{00000000-0005-0000-0000-000041850000}"/>
    <cellStyle name="Normal 5 10 35 6" xfId="34114" xr:uid="{00000000-0005-0000-0000-000042850000}"/>
    <cellStyle name="Normal 5 10 35 7" xfId="34115" xr:uid="{00000000-0005-0000-0000-000043850000}"/>
    <cellStyle name="Normal 5 10 35 8" xfId="34116" xr:uid="{00000000-0005-0000-0000-000044850000}"/>
    <cellStyle name="Normal 5 10 35 9" xfId="34117" xr:uid="{00000000-0005-0000-0000-000045850000}"/>
    <cellStyle name="Normal 5 10 36" xfId="34118" xr:uid="{00000000-0005-0000-0000-000046850000}"/>
    <cellStyle name="Normal 5 10 36 10" xfId="34119" xr:uid="{00000000-0005-0000-0000-000047850000}"/>
    <cellStyle name="Normal 5 10 36 2" xfId="34120" xr:uid="{00000000-0005-0000-0000-000048850000}"/>
    <cellStyle name="Normal 5 10 36 3" xfId="34121" xr:uid="{00000000-0005-0000-0000-000049850000}"/>
    <cellStyle name="Normal 5 10 36 4" xfId="34122" xr:uid="{00000000-0005-0000-0000-00004A850000}"/>
    <cellStyle name="Normal 5 10 36 5" xfId="34123" xr:uid="{00000000-0005-0000-0000-00004B850000}"/>
    <cellStyle name="Normal 5 10 36 6" xfId="34124" xr:uid="{00000000-0005-0000-0000-00004C850000}"/>
    <cellStyle name="Normal 5 10 36 7" xfId="34125" xr:uid="{00000000-0005-0000-0000-00004D850000}"/>
    <cellStyle name="Normal 5 10 36 8" xfId="34126" xr:uid="{00000000-0005-0000-0000-00004E850000}"/>
    <cellStyle name="Normal 5 10 36 9" xfId="34127" xr:uid="{00000000-0005-0000-0000-00004F850000}"/>
    <cellStyle name="Normal 5 10 37" xfId="34128" xr:uid="{00000000-0005-0000-0000-000050850000}"/>
    <cellStyle name="Normal 5 10 37 10" xfId="34129" xr:uid="{00000000-0005-0000-0000-000051850000}"/>
    <cellStyle name="Normal 5 10 37 2" xfId="34130" xr:uid="{00000000-0005-0000-0000-000052850000}"/>
    <cellStyle name="Normal 5 10 37 3" xfId="34131" xr:uid="{00000000-0005-0000-0000-000053850000}"/>
    <cellStyle name="Normal 5 10 37 4" xfId="34132" xr:uid="{00000000-0005-0000-0000-000054850000}"/>
    <cellStyle name="Normal 5 10 37 5" xfId="34133" xr:uid="{00000000-0005-0000-0000-000055850000}"/>
    <cellStyle name="Normal 5 10 37 6" xfId="34134" xr:uid="{00000000-0005-0000-0000-000056850000}"/>
    <cellStyle name="Normal 5 10 37 7" xfId="34135" xr:uid="{00000000-0005-0000-0000-000057850000}"/>
    <cellStyle name="Normal 5 10 37 8" xfId="34136" xr:uid="{00000000-0005-0000-0000-000058850000}"/>
    <cellStyle name="Normal 5 10 37 9" xfId="34137" xr:uid="{00000000-0005-0000-0000-000059850000}"/>
    <cellStyle name="Normal 5 10 38" xfId="34138" xr:uid="{00000000-0005-0000-0000-00005A850000}"/>
    <cellStyle name="Normal 5 10 38 10" xfId="34139" xr:uid="{00000000-0005-0000-0000-00005B850000}"/>
    <cellStyle name="Normal 5 10 38 2" xfId="34140" xr:uid="{00000000-0005-0000-0000-00005C850000}"/>
    <cellStyle name="Normal 5 10 38 3" xfId="34141" xr:uid="{00000000-0005-0000-0000-00005D850000}"/>
    <cellStyle name="Normal 5 10 38 4" xfId="34142" xr:uid="{00000000-0005-0000-0000-00005E850000}"/>
    <cellStyle name="Normal 5 10 38 5" xfId="34143" xr:uid="{00000000-0005-0000-0000-00005F850000}"/>
    <cellStyle name="Normal 5 10 38 6" xfId="34144" xr:uid="{00000000-0005-0000-0000-000060850000}"/>
    <cellStyle name="Normal 5 10 38 7" xfId="34145" xr:uid="{00000000-0005-0000-0000-000061850000}"/>
    <cellStyle name="Normal 5 10 38 8" xfId="34146" xr:uid="{00000000-0005-0000-0000-000062850000}"/>
    <cellStyle name="Normal 5 10 38 9" xfId="34147" xr:uid="{00000000-0005-0000-0000-000063850000}"/>
    <cellStyle name="Normal 5 10 39" xfId="34148" xr:uid="{00000000-0005-0000-0000-000064850000}"/>
    <cellStyle name="Normal 5 10 4" xfId="34149" xr:uid="{00000000-0005-0000-0000-000065850000}"/>
    <cellStyle name="Normal 5 10 4 10" xfId="34150" xr:uid="{00000000-0005-0000-0000-000066850000}"/>
    <cellStyle name="Normal 5 10 4 11" xfId="34151" xr:uid="{00000000-0005-0000-0000-000067850000}"/>
    <cellStyle name="Normal 5 10 4 12" xfId="34152" xr:uid="{00000000-0005-0000-0000-000068850000}"/>
    <cellStyle name="Normal 5 10 4 13" xfId="34153" xr:uid="{00000000-0005-0000-0000-000069850000}"/>
    <cellStyle name="Normal 5 10 4 14" xfId="34154" xr:uid="{00000000-0005-0000-0000-00006A850000}"/>
    <cellStyle name="Normal 5 10 4 2" xfId="34155" xr:uid="{00000000-0005-0000-0000-00006B850000}"/>
    <cellStyle name="Normal 5 10 4 2 10" xfId="34156" xr:uid="{00000000-0005-0000-0000-00006C850000}"/>
    <cellStyle name="Normal 5 10 4 2 2" xfId="34157" xr:uid="{00000000-0005-0000-0000-00006D850000}"/>
    <cellStyle name="Normal 5 10 4 2 3" xfId="34158" xr:uid="{00000000-0005-0000-0000-00006E850000}"/>
    <cellStyle name="Normal 5 10 4 2 4" xfId="34159" xr:uid="{00000000-0005-0000-0000-00006F850000}"/>
    <cellStyle name="Normal 5 10 4 2 5" xfId="34160" xr:uid="{00000000-0005-0000-0000-000070850000}"/>
    <cellStyle name="Normal 5 10 4 2 6" xfId="34161" xr:uid="{00000000-0005-0000-0000-000071850000}"/>
    <cellStyle name="Normal 5 10 4 2 7" xfId="34162" xr:uid="{00000000-0005-0000-0000-000072850000}"/>
    <cellStyle name="Normal 5 10 4 2 8" xfId="34163" xr:uid="{00000000-0005-0000-0000-000073850000}"/>
    <cellStyle name="Normal 5 10 4 2 9" xfId="34164" xr:uid="{00000000-0005-0000-0000-000074850000}"/>
    <cellStyle name="Normal 5 10 4 3" xfId="34165" xr:uid="{00000000-0005-0000-0000-000075850000}"/>
    <cellStyle name="Normal 5 10 4 3 10" xfId="34166" xr:uid="{00000000-0005-0000-0000-000076850000}"/>
    <cellStyle name="Normal 5 10 4 3 2" xfId="34167" xr:uid="{00000000-0005-0000-0000-000077850000}"/>
    <cellStyle name="Normal 5 10 4 3 3" xfId="34168" xr:uid="{00000000-0005-0000-0000-000078850000}"/>
    <cellStyle name="Normal 5 10 4 3 4" xfId="34169" xr:uid="{00000000-0005-0000-0000-000079850000}"/>
    <cellStyle name="Normal 5 10 4 3 5" xfId="34170" xr:uid="{00000000-0005-0000-0000-00007A850000}"/>
    <cellStyle name="Normal 5 10 4 3 6" xfId="34171" xr:uid="{00000000-0005-0000-0000-00007B850000}"/>
    <cellStyle name="Normal 5 10 4 3 7" xfId="34172" xr:uid="{00000000-0005-0000-0000-00007C850000}"/>
    <cellStyle name="Normal 5 10 4 3 8" xfId="34173" xr:uid="{00000000-0005-0000-0000-00007D850000}"/>
    <cellStyle name="Normal 5 10 4 3 9" xfId="34174" xr:uid="{00000000-0005-0000-0000-00007E850000}"/>
    <cellStyle name="Normal 5 10 4 4" xfId="34175" xr:uid="{00000000-0005-0000-0000-00007F850000}"/>
    <cellStyle name="Normal 5 10 4 4 10" xfId="34176" xr:uid="{00000000-0005-0000-0000-000080850000}"/>
    <cellStyle name="Normal 5 10 4 4 2" xfId="34177" xr:uid="{00000000-0005-0000-0000-000081850000}"/>
    <cellStyle name="Normal 5 10 4 4 3" xfId="34178" xr:uid="{00000000-0005-0000-0000-000082850000}"/>
    <cellStyle name="Normal 5 10 4 4 4" xfId="34179" xr:uid="{00000000-0005-0000-0000-000083850000}"/>
    <cellStyle name="Normal 5 10 4 4 5" xfId="34180" xr:uid="{00000000-0005-0000-0000-000084850000}"/>
    <cellStyle name="Normal 5 10 4 4 6" xfId="34181" xr:uid="{00000000-0005-0000-0000-000085850000}"/>
    <cellStyle name="Normal 5 10 4 4 7" xfId="34182" xr:uid="{00000000-0005-0000-0000-000086850000}"/>
    <cellStyle name="Normal 5 10 4 4 8" xfId="34183" xr:uid="{00000000-0005-0000-0000-000087850000}"/>
    <cellStyle name="Normal 5 10 4 4 9" xfId="34184" xr:uid="{00000000-0005-0000-0000-000088850000}"/>
    <cellStyle name="Normal 5 10 4 5" xfId="34185" xr:uid="{00000000-0005-0000-0000-000089850000}"/>
    <cellStyle name="Normal 5 10 4 5 10" xfId="34186" xr:uid="{00000000-0005-0000-0000-00008A850000}"/>
    <cellStyle name="Normal 5 10 4 5 2" xfId="34187" xr:uid="{00000000-0005-0000-0000-00008B850000}"/>
    <cellStyle name="Normal 5 10 4 5 3" xfId="34188" xr:uid="{00000000-0005-0000-0000-00008C850000}"/>
    <cellStyle name="Normal 5 10 4 5 4" xfId="34189" xr:uid="{00000000-0005-0000-0000-00008D850000}"/>
    <cellStyle name="Normal 5 10 4 5 5" xfId="34190" xr:uid="{00000000-0005-0000-0000-00008E850000}"/>
    <cellStyle name="Normal 5 10 4 5 6" xfId="34191" xr:uid="{00000000-0005-0000-0000-00008F850000}"/>
    <cellStyle name="Normal 5 10 4 5 7" xfId="34192" xr:uid="{00000000-0005-0000-0000-000090850000}"/>
    <cellStyle name="Normal 5 10 4 5 8" xfId="34193" xr:uid="{00000000-0005-0000-0000-000091850000}"/>
    <cellStyle name="Normal 5 10 4 5 9" xfId="34194" xr:uid="{00000000-0005-0000-0000-000092850000}"/>
    <cellStyle name="Normal 5 10 4 6" xfId="34195" xr:uid="{00000000-0005-0000-0000-000093850000}"/>
    <cellStyle name="Normal 5 10 4 7" xfId="34196" xr:uid="{00000000-0005-0000-0000-000094850000}"/>
    <cellStyle name="Normal 5 10 4 8" xfId="34197" xr:uid="{00000000-0005-0000-0000-000095850000}"/>
    <cellStyle name="Normal 5 10 4 9" xfId="34198" xr:uid="{00000000-0005-0000-0000-000096850000}"/>
    <cellStyle name="Normal 5 10 40" xfId="34199" xr:uid="{00000000-0005-0000-0000-000097850000}"/>
    <cellStyle name="Normal 5 10 41" xfId="34200" xr:uid="{00000000-0005-0000-0000-000098850000}"/>
    <cellStyle name="Normal 5 10 42" xfId="34201" xr:uid="{00000000-0005-0000-0000-000099850000}"/>
    <cellStyle name="Normal 5 10 43" xfId="34202" xr:uid="{00000000-0005-0000-0000-00009A850000}"/>
    <cellStyle name="Normal 5 10 44" xfId="34203" xr:uid="{00000000-0005-0000-0000-00009B850000}"/>
    <cellStyle name="Normal 5 10 45" xfId="34204" xr:uid="{00000000-0005-0000-0000-00009C850000}"/>
    <cellStyle name="Normal 5 10 46" xfId="34205" xr:uid="{00000000-0005-0000-0000-00009D850000}"/>
    <cellStyle name="Normal 5 10 47" xfId="34206" xr:uid="{00000000-0005-0000-0000-00009E850000}"/>
    <cellStyle name="Normal 5 10 48" xfId="34207" xr:uid="{00000000-0005-0000-0000-00009F850000}"/>
    <cellStyle name="Normal 5 10 49" xfId="34208" xr:uid="{00000000-0005-0000-0000-0000A0850000}"/>
    <cellStyle name="Normal 5 10 5" xfId="34209" xr:uid="{00000000-0005-0000-0000-0000A1850000}"/>
    <cellStyle name="Normal 5 10 5 10" xfId="34210" xr:uid="{00000000-0005-0000-0000-0000A2850000}"/>
    <cellStyle name="Normal 5 10 5 11" xfId="34211" xr:uid="{00000000-0005-0000-0000-0000A3850000}"/>
    <cellStyle name="Normal 5 10 5 12" xfId="34212" xr:uid="{00000000-0005-0000-0000-0000A4850000}"/>
    <cellStyle name="Normal 5 10 5 13" xfId="34213" xr:uid="{00000000-0005-0000-0000-0000A5850000}"/>
    <cellStyle name="Normal 5 10 5 14" xfId="34214" xr:uid="{00000000-0005-0000-0000-0000A6850000}"/>
    <cellStyle name="Normal 5 10 5 2" xfId="34215" xr:uid="{00000000-0005-0000-0000-0000A7850000}"/>
    <cellStyle name="Normal 5 10 5 2 10" xfId="34216" xr:uid="{00000000-0005-0000-0000-0000A8850000}"/>
    <cellStyle name="Normal 5 10 5 2 2" xfId="34217" xr:uid="{00000000-0005-0000-0000-0000A9850000}"/>
    <cellStyle name="Normal 5 10 5 2 3" xfId="34218" xr:uid="{00000000-0005-0000-0000-0000AA850000}"/>
    <cellStyle name="Normal 5 10 5 2 4" xfId="34219" xr:uid="{00000000-0005-0000-0000-0000AB850000}"/>
    <cellStyle name="Normal 5 10 5 2 5" xfId="34220" xr:uid="{00000000-0005-0000-0000-0000AC850000}"/>
    <cellStyle name="Normal 5 10 5 2 6" xfId="34221" xr:uid="{00000000-0005-0000-0000-0000AD850000}"/>
    <cellStyle name="Normal 5 10 5 2 7" xfId="34222" xr:uid="{00000000-0005-0000-0000-0000AE850000}"/>
    <cellStyle name="Normal 5 10 5 2 8" xfId="34223" xr:uid="{00000000-0005-0000-0000-0000AF850000}"/>
    <cellStyle name="Normal 5 10 5 2 9" xfId="34224" xr:uid="{00000000-0005-0000-0000-0000B0850000}"/>
    <cellStyle name="Normal 5 10 5 3" xfId="34225" xr:uid="{00000000-0005-0000-0000-0000B1850000}"/>
    <cellStyle name="Normal 5 10 5 3 10" xfId="34226" xr:uid="{00000000-0005-0000-0000-0000B2850000}"/>
    <cellStyle name="Normal 5 10 5 3 2" xfId="34227" xr:uid="{00000000-0005-0000-0000-0000B3850000}"/>
    <cellStyle name="Normal 5 10 5 3 3" xfId="34228" xr:uid="{00000000-0005-0000-0000-0000B4850000}"/>
    <cellStyle name="Normal 5 10 5 3 4" xfId="34229" xr:uid="{00000000-0005-0000-0000-0000B5850000}"/>
    <cellStyle name="Normal 5 10 5 3 5" xfId="34230" xr:uid="{00000000-0005-0000-0000-0000B6850000}"/>
    <cellStyle name="Normal 5 10 5 3 6" xfId="34231" xr:uid="{00000000-0005-0000-0000-0000B7850000}"/>
    <cellStyle name="Normal 5 10 5 3 7" xfId="34232" xr:uid="{00000000-0005-0000-0000-0000B8850000}"/>
    <cellStyle name="Normal 5 10 5 3 8" xfId="34233" xr:uid="{00000000-0005-0000-0000-0000B9850000}"/>
    <cellStyle name="Normal 5 10 5 3 9" xfId="34234" xr:uid="{00000000-0005-0000-0000-0000BA850000}"/>
    <cellStyle name="Normal 5 10 5 4" xfId="34235" xr:uid="{00000000-0005-0000-0000-0000BB850000}"/>
    <cellStyle name="Normal 5 10 5 4 10" xfId="34236" xr:uid="{00000000-0005-0000-0000-0000BC850000}"/>
    <cellStyle name="Normal 5 10 5 4 2" xfId="34237" xr:uid="{00000000-0005-0000-0000-0000BD850000}"/>
    <cellStyle name="Normal 5 10 5 4 3" xfId="34238" xr:uid="{00000000-0005-0000-0000-0000BE850000}"/>
    <cellStyle name="Normal 5 10 5 4 4" xfId="34239" xr:uid="{00000000-0005-0000-0000-0000BF850000}"/>
    <cellStyle name="Normal 5 10 5 4 5" xfId="34240" xr:uid="{00000000-0005-0000-0000-0000C0850000}"/>
    <cellStyle name="Normal 5 10 5 4 6" xfId="34241" xr:uid="{00000000-0005-0000-0000-0000C1850000}"/>
    <cellStyle name="Normal 5 10 5 4 7" xfId="34242" xr:uid="{00000000-0005-0000-0000-0000C2850000}"/>
    <cellStyle name="Normal 5 10 5 4 8" xfId="34243" xr:uid="{00000000-0005-0000-0000-0000C3850000}"/>
    <cellStyle name="Normal 5 10 5 4 9" xfId="34244" xr:uid="{00000000-0005-0000-0000-0000C4850000}"/>
    <cellStyle name="Normal 5 10 5 5" xfId="34245" xr:uid="{00000000-0005-0000-0000-0000C5850000}"/>
    <cellStyle name="Normal 5 10 5 5 10" xfId="34246" xr:uid="{00000000-0005-0000-0000-0000C6850000}"/>
    <cellStyle name="Normal 5 10 5 5 2" xfId="34247" xr:uid="{00000000-0005-0000-0000-0000C7850000}"/>
    <cellStyle name="Normal 5 10 5 5 3" xfId="34248" xr:uid="{00000000-0005-0000-0000-0000C8850000}"/>
    <cellStyle name="Normal 5 10 5 5 4" xfId="34249" xr:uid="{00000000-0005-0000-0000-0000C9850000}"/>
    <cellStyle name="Normal 5 10 5 5 5" xfId="34250" xr:uid="{00000000-0005-0000-0000-0000CA850000}"/>
    <cellStyle name="Normal 5 10 5 5 6" xfId="34251" xr:uid="{00000000-0005-0000-0000-0000CB850000}"/>
    <cellStyle name="Normal 5 10 5 5 7" xfId="34252" xr:uid="{00000000-0005-0000-0000-0000CC850000}"/>
    <cellStyle name="Normal 5 10 5 5 8" xfId="34253" xr:uid="{00000000-0005-0000-0000-0000CD850000}"/>
    <cellStyle name="Normal 5 10 5 5 9" xfId="34254" xr:uid="{00000000-0005-0000-0000-0000CE850000}"/>
    <cellStyle name="Normal 5 10 5 6" xfId="34255" xr:uid="{00000000-0005-0000-0000-0000CF850000}"/>
    <cellStyle name="Normal 5 10 5 7" xfId="34256" xr:uid="{00000000-0005-0000-0000-0000D0850000}"/>
    <cellStyle name="Normal 5 10 5 8" xfId="34257" xr:uid="{00000000-0005-0000-0000-0000D1850000}"/>
    <cellStyle name="Normal 5 10 5 9" xfId="34258" xr:uid="{00000000-0005-0000-0000-0000D2850000}"/>
    <cellStyle name="Normal 5 10 6" xfId="34259" xr:uid="{00000000-0005-0000-0000-0000D3850000}"/>
    <cellStyle name="Normal 5 10 6 10" xfId="34260" xr:uid="{00000000-0005-0000-0000-0000D4850000}"/>
    <cellStyle name="Normal 5 10 6 11" xfId="34261" xr:uid="{00000000-0005-0000-0000-0000D5850000}"/>
    <cellStyle name="Normal 5 10 6 12" xfId="34262" xr:uid="{00000000-0005-0000-0000-0000D6850000}"/>
    <cellStyle name="Normal 5 10 6 13" xfId="34263" xr:uid="{00000000-0005-0000-0000-0000D7850000}"/>
    <cellStyle name="Normal 5 10 6 14" xfId="34264" xr:uid="{00000000-0005-0000-0000-0000D8850000}"/>
    <cellStyle name="Normal 5 10 6 2" xfId="34265" xr:uid="{00000000-0005-0000-0000-0000D9850000}"/>
    <cellStyle name="Normal 5 10 6 2 10" xfId="34266" xr:uid="{00000000-0005-0000-0000-0000DA850000}"/>
    <cellStyle name="Normal 5 10 6 2 2" xfId="34267" xr:uid="{00000000-0005-0000-0000-0000DB850000}"/>
    <cellStyle name="Normal 5 10 6 2 3" xfId="34268" xr:uid="{00000000-0005-0000-0000-0000DC850000}"/>
    <cellStyle name="Normal 5 10 6 2 4" xfId="34269" xr:uid="{00000000-0005-0000-0000-0000DD850000}"/>
    <cellStyle name="Normal 5 10 6 2 5" xfId="34270" xr:uid="{00000000-0005-0000-0000-0000DE850000}"/>
    <cellStyle name="Normal 5 10 6 2 6" xfId="34271" xr:uid="{00000000-0005-0000-0000-0000DF850000}"/>
    <cellStyle name="Normal 5 10 6 2 7" xfId="34272" xr:uid="{00000000-0005-0000-0000-0000E0850000}"/>
    <cellStyle name="Normal 5 10 6 2 8" xfId="34273" xr:uid="{00000000-0005-0000-0000-0000E1850000}"/>
    <cellStyle name="Normal 5 10 6 2 9" xfId="34274" xr:uid="{00000000-0005-0000-0000-0000E2850000}"/>
    <cellStyle name="Normal 5 10 6 3" xfId="34275" xr:uid="{00000000-0005-0000-0000-0000E3850000}"/>
    <cellStyle name="Normal 5 10 6 3 10" xfId="34276" xr:uid="{00000000-0005-0000-0000-0000E4850000}"/>
    <cellStyle name="Normal 5 10 6 3 2" xfId="34277" xr:uid="{00000000-0005-0000-0000-0000E5850000}"/>
    <cellStyle name="Normal 5 10 6 3 3" xfId="34278" xr:uid="{00000000-0005-0000-0000-0000E6850000}"/>
    <cellStyle name="Normal 5 10 6 3 4" xfId="34279" xr:uid="{00000000-0005-0000-0000-0000E7850000}"/>
    <cellStyle name="Normal 5 10 6 3 5" xfId="34280" xr:uid="{00000000-0005-0000-0000-0000E8850000}"/>
    <cellStyle name="Normal 5 10 6 3 6" xfId="34281" xr:uid="{00000000-0005-0000-0000-0000E9850000}"/>
    <cellStyle name="Normal 5 10 6 3 7" xfId="34282" xr:uid="{00000000-0005-0000-0000-0000EA850000}"/>
    <cellStyle name="Normal 5 10 6 3 8" xfId="34283" xr:uid="{00000000-0005-0000-0000-0000EB850000}"/>
    <cellStyle name="Normal 5 10 6 3 9" xfId="34284" xr:uid="{00000000-0005-0000-0000-0000EC850000}"/>
    <cellStyle name="Normal 5 10 6 4" xfId="34285" xr:uid="{00000000-0005-0000-0000-0000ED850000}"/>
    <cellStyle name="Normal 5 10 6 4 10" xfId="34286" xr:uid="{00000000-0005-0000-0000-0000EE850000}"/>
    <cellStyle name="Normal 5 10 6 4 2" xfId="34287" xr:uid="{00000000-0005-0000-0000-0000EF850000}"/>
    <cellStyle name="Normal 5 10 6 4 3" xfId="34288" xr:uid="{00000000-0005-0000-0000-0000F0850000}"/>
    <cellStyle name="Normal 5 10 6 4 4" xfId="34289" xr:uid="{00000000-0005-0000-0000-0000F1850000}"/>
    <cellStyle name="Normal 5 10 6 4 5" xfId="34290" xr:uid="{00000000-0005-0000-0000-0000F2850000}"/>
    <cellStyle name="Normal 5 10 6 4 6" xfId="34291" xr:uid="{00000000-0005-0000-0000-0000F3850000}"/>
    <cellStyle name="Normal 5 10 6 4 7" xfId="34292" xr:uid="{00000000-0005-0000-0000-0000F4850000}"/>
    <cellStyle name="Normal 5 10 6 4 8" xfId="34293" xr:uid="{00000000-0005-0000-0000-0000F5850000}"/>
    <cellStyle name="Normal 5 10 6 4 9" xfId="34294" xr:uid="{00000000-0005-0000-0000-0000F6850000}"/>
    <cellStyle name="Normal 5 10 6 5" xfId="34295" xr:uid="{00000000-0005-0000-0000-0000F7850000}"/>
    <cellStyle name="Normal 5 10 6 5 10" xfId="34296" xr:uid="{00000000-0005-0000-0000-0000F8850000}"/>
    <cellStyle name="Normal 5 10 6 5 2" xfId="34297" xr:uid="{00000000-0005-0000-0000-0000F9850000}"/>
    <cellStyle name="Normal 5 10 6 5 3" xfId="34298" xr:uid="{00000000-0005-0000-0000-0000FA850000}"/>
    <cellStyle name="Normal 5 10 6 5 4" xfId="34299" xr:uid="{00000000-0005-0000-0000-0000FB850000}"/>
    <cellStyle name="Normal 5 10 6 5 5" xfId="34300" xr:uid="{00000000-0005-0000-0000-0000FC850000}"/>
    <cellStyle name="Normal 5 10 6 5 6" xfId="34301" xr:uid="{00000000-0005-0000-0000-0000FD850000}"/>
    <cellStyle name="Normal 5 10 6 5 7" xfId="34302" xr:uid="{00000000-0005-0000-0000-0000FE850000}"/>
    <cellStyle name="Normal 5 10 6 5 8" xfId="34303" xr:uid="{00000000-0005-0000-0000-0000FF850000}"/>
    <cellStyle name="Normal 5 10 6 5 9" xfId="34304" xr:uid="{00000000-0005-0000-0000-000000860000}"/>
    <cellStyle name="Normal 5 10 6 6" xfId="34305" xr:uid="{00000000-0005-0000-0000-000001860000}"/>
    <cellStyle name="Normal 5 10 6 7" xfId="34306" xr:uid="{00000000-0005-0000-0000-000002860000}"/>
    <cellStyle name="Normal 5 10 6 8" xfId="34307" xr:uid="{00000000-0005-0000-0000-000003860000}"/>
    <cellStyle name="Normal 5 10 6 9" xfId="34308" xr:uid="{00000000-0005-0000-0000-000004860000}"/>
    <cellStyle name="Normal 5 10 7" xfId="34309" xr:uid="{00000000-0005-0000-0000-000005860000}"/>
    <cellStyle name="Normal 5 10 7 10" xfId="34310" xr:uid="{00000000-0005-0000-0000-000006860000}"/>
    <cellStyle name="Normal 5 10 7 11" xfId="34311" xr:uid="{00000000-0005-0000-0000-000007860000}"/>
    <cellStyle name="Normal 5 10 7 12" xfId="34312" xr:uid="{00000000-0005-0000-0000-000008860000}"/>
    <cellStyle name="Normal 5 10 7 13" xfId="34313" xr:uid="{00000000-0005-0000-0000-000009860000}"/>
    <cellStyle name="Normal 5 10 7 14" xfId="34314" xr:uid="{00000000-0005-0000-0000-00000A860000}"/>
    <cellStyle name="Normal 5 10 7 2" xfId="34315" xr:uid="{00000000-0005-0000-0000-00000B860000}"/>
    <cellStyle name="Normal 5 10 7 2 10" xfId="34316" xr:uid="{00000000-0005-0000-0000-00000C860000}"/>
    <cellStyle name="Normal 5 10 7 2 2" xfId="34317" xr:uid="{00000000-0005-0000-0000-00000D860000}"/>
    <cellStyle name="Normal 5 10 7 2 3" xfId="34318" xr:uid="{00000000-0005-0000-0000-00000E860000}"/>
    <cellStyle name="Normal 5 10 7 2 4" xfId="34319" xr:uid="{00000000-0005-0000-0000-00000F860000}"/>
    <cellStyle name="Normal 5 10 7 2 5" xfId="34320" xr:uid="{00000000-0005-0000-0000-000010860000}"/>
    <cellStyle name="Normal 5 10 7 2 6" xfId="34321" xr:uid="{00000000-0005-0000-0000-000011860000}"/>
    <cellStyle name="Normal 5 10 7 2 7" xfId="34322" xr:uid="{00000000-0005-0000-0000-000012860000}"/>
    <cellStyle name="Normal 5 10 7 2 8" xfId="34323" xr:uid="{00000000-0005-0000-0000-000013860000}"/>
    <cellStyle name="Normal 5 10 7 2 9" xfId="34324" xr:uid="{00000000-0005-0000-0000-000014860000}"/>
    <cellStyle name="Normal 5 10 7 3" xfId="34325" xr:uid="{00000000-0005-0000-0000-000015860000}"/>
    <cellStyle name="Normal 5 10 7 3 10" xfId="34326" xr:uid="{00000000-0005-0000-0000-000016860000}"/>
    <cellStyle name="Normal 5 10 7 3 2" xfId="34327" xr:uid="{00000000-0005-0000-0000-000017860000}"/>
    <cellStyle name="Normal 5 10 7 3 3" xfId="34328" xr:uid="{00000000-0005-0000-0000-000018860000}"/>
    <cellStyle name="Normal 5 10 7 3 4" xfId="34329" xr:uid="{00000000-0005-0000-0000-000019860000}"/>
    <cellStyle name="Normal 5 10 7 3 5" xfId="34330" xr:uid="{00000000-0005-0000-0000-00001A860000}"/>
    <cellStyle name="Normal 5 10 7 3 6" xfId="34331" xr:uid="{00000000-0005-0000-0000-00001B860000}"/>
    <cellStyle name="Normal 5 10 7 3 7" xfId="34332" xr:uid="{00000000-0005-0000-0000-00001C860000}"/>
    <cellStyle name="Normal 5 10 7 3 8" xfId="34333" xr:uid="{00000000-0005-0000-0000-00001D860000}"/>
    <cellStyle name="Normal 5 10 7 3 9" xfId="34334" xr:uid="{00000000-0005-0000-0000-00001E860000}"/>
    <cellStyle name="Normal 5 10 7 4" xfId="34335" xr:uid="{00000000-0005-0000-0000-00001F860000}"/>
    <cellStyle name="Normal 5 10 7 4 10" xfId="34336" xr:uid="{00000000-0005-0000-0000-000020860000}"/>
    <cellStyle name="Normal 5 10 7 4 2" xfId="34337" xr:uid="{00000000-0005-0000-0000-000021860000}"/>
    <cellStyle name="Normal 5 10 7 4 3" xfId="34338" xr:uid="{00000000-0005-0000-0000-000022860000}"/>
    <cellStyle name="Normal 5 10 7 4 4" xfId="34339" xr:uid="{00000000-0005-0000-0000-000023860000}"/>
    <cellStyle name="Normal 5 10 7 4 5" xfId="34340" xr:uid="{00000000-0005-0000-0000-000024860000}"/>
    <cellStyle name="Normal 5 10 7 4 6" xfId="34341" xr:uid="{00000000-0005-0000-0000-000025860000}"/>
    <cellStyle name="Normal 5 10 7 4 7" xfId="34342" xr:uid="{00000000-0005-0000-0000-000026860000}"/>
    <cellStyle name="Normal 5 10 7 4 8" xfId="34343" xr:uid="{00000000-0005-0000-0000-000027860000}"/>
    <cellStyle name="Normal 5 10 7 4 9" xfId="34344" xr:uid="{00000000-0005-0000-0000-000028860000}"/>
    <cellStyle name="Normal 5 10 7 5" xfId="34345" xr:uid="{00000000-0005-0000-0000-000029860000}"/>
    <cellStyle name="Normal 5 10 7 5 10" xfId="34346" xr:uid="{00000000-0005-0000-0000-00002A860000}"/>
    <cellStyle name="Normal 5 10 7 5 2" xfId="34347" xr:uid="{00000000-0005-0000-0000-00002B860000}"/>
    <cellStyle name="Normal 5 10 7 5 3" xfId="34348" xr:uid="{00000000-0005-0000-0000-00002C860000}"/>
    <cellStyle name="Normal 5 10 7 5 4" xfId="34349" xr:uid="{00000000-0005-0000-0000-00002D860000}"/>
    <cellStyle name="Normal 5 10 7 5 5" xfId="34350" xr:uid="{00000000-0005-0000-0000-00002E860000}"/>
    <cellStyle name="Normal 5 10 7 5 6" xfId="34351" xr:uid="{00000000-0005-0000-0000-00002F860000}"/>
    <cellStyle name="Normal 5 10 7 5 7" xfId="34352" xr:uid="{00000000-0005-0000-0000-000030860000}"/>
    <cellStyle name="Normal 5 10 7 5 8" xfId="34353" xr:uid="{00000000-0005-0000-0000-000031860000}"/>
    <cellStyle name="Normal 5 10 7 5 9" xfId="34354" xr:uid="{00000000-0005-0000-0000-000032860000}"/>
    <cellStyle name="Normal 5 10 7 6" xfId="34355" xr:uid="{00000000-0005-0000-0000-000033860000}"/>
    <cellStyle name="Normal 5 10 7 7" xfId="34356" xr:uid="{00000000-0005-0000-0000-000034860000}"/>
    <cellStyle name="Normal 5 10 7 8" xfId="34357" xr:uid="{00000000-0005-0000-0000-000035860000}"/>
    <cellStyle name="Normal 5 10 7 9" xfId="34358" xr:uid="{00000000-0005-0000-0000-000036860000}"/>
    <cellStyle name="Normal 5 10 8" xfId="34359" xr:uid="{00000000-0005-0000-0000-000037860000}"/>
    <cellStyle name="Normal 5 10 8 10" xfId="34360" xr:uid="{00000000-0005-0000-0000-000038860000}"/>
    <cellStyle name="Normal 5 10 8 11" xfId="34361" xr:uid="{00000000-0005-0000-0000-000039860000}"/>
    <cellStyle name="Normal 5 10 8 12" xfId="34362" xr:uid="{00000000-0005-0000-0000-00003A860000}"/>
    <cellStyle name="Normal 5 10 8 13" xfId="34363" xr:uid="{00000000-0005-0000-0000-00003B860000}"/>
    <cellStyle name="Normal 5 10 8 14" xfId="34364" xr:uid="{00000000-0005-0000-0000-00003C860000}"/>
    <cellStyle name="Normal 5 10 8 2" xfId="34365" xr:uid="{00000000-0005-0000-0000-00003D860000}"/>
    <cellStyle name="Normal 5 10 8 2 10" xfId="34366" xr:uid="{00000000-0005-0000-0000-00003E860000}"/>
    <cellStyle name="Normal 5 10 8 2 2" xfId="34367" xr:uid="{00000000-0005-0000-0000-00003F860000}"/>
    <cellStyle name="Normal 5 10 8 2 3" xfId="34368" xr:uid="{00000000-0005-0000-0000-000040860000}"/>
    <cellStyle name="Normal 5 10 8 2 4" xfId="34369" xr:uid="{00000000-0005-0000-0000-000041860000}"/>
    <cellStyle name="Normal 5 10 8 2 5" xfId="34370" xr:uid="{00000000-0005-0000-0000-000042860000}"/>
    <cellStyle name="Normal 5 10 8 2 6" xfId="34371" xr:uid="{00000000-0005-0000-0000-000043860000}"/>
    <cellStyle name="Normal 5 10 8 2 7" xfId="34372" xr:uid="{00000000-0005-0000-0000-000044860000}"/>
    <cellStyle name="Normal 5 10 8 2 8" xfId="34373" xr:uid="{00000000-0005-0000-0000-000045860000}"/>
    <cellStyle name="Normal 5 10 8 2 9" xfId="34374" xr:uid="{00000000-0005-0000-0000-000046860000}"/>
    <cellStyle name="Normal 5 10 8 3" xfId="34375" xr:uid="{00000000-0005-0000-0000-000047860000}"/>
    <cellStyle name="Normal 5 10 8 3 10" xfId="34376" xr:uid="{00000000-0005-0000-0000-000048860000}"/>
    <cellStyle name="Normal 5 10 8 3 2" xfId="34377" xr:uid="{00000000-0005-0000-0000-000049860000}"/>
    <cellStyle name="Normal 5 10 8 3 3" xfId="34378" xr:uid="{00000000-0005-0000-0000-00004A860000}"/>
    <cellStyle name="Normal 5 10 8 3 4" xfId="34379" xr:uid="{00000000-0005-0000-0000-00004B860000}"/>
    <cellStyle name="Normal 5 10 8 3 5" xfId="34380" xr:uid="{00000000-0005-0000-0000-00004C860000}"/>
    <cellStyle name="Normal 5 10 8 3 6" xfId="34381" xr:uid="{00000000-0005-0000-0000-00004D860000}"/>
    <cellStyle name="Normal 5 10 8 3 7" xfId="34382" xr:uid="{00000000-0005-0000-0000-00004E860000}"/>
    <cellStyle name="Normal 5 10 8 3 8" xfId="34383" xr:uid="{00000000-0005-0000-0000-00004F860000}"/>
    <cellStyle name="Normal 5 10 8 3 9" xfId="34384" xr:uid="{00000000-0005-0000-0000-000050860000}"/>
    <cellStyle name="Normal 5 10 8 4" xfId="34385" xr:uid="{00000000-0005-0000-0000-000051860000}"/>
    <cellStyle name="Normal 5 10 8 4 10" xfId="34386" xr:uid="{00000000-0005-0000-0000-000052860000}"/>
    <cellStyle name="Normal 5 10 8 4 2" xfId="34387" xr:uid="{00000000-0005-0000-0000-000053860000}"/>
    <cellStyle name="Normal 5 10 8 4 3" xfId="34388" xr:uid="{00000000-0005-0000-0000-000054860000}"/>
    <cellStyle name="Normal 5 10 8 4 4" xfId="34389" xr:uid="{00000000-0005-0000-0000-000055860000}"/>
    <cellStyle name="Normal 5 10 8 4 5" xfId="34390" xr:uid="{00000000-0005-0000-0000-000056860000}"/>
    <cellStyle name="Normal 5 10 8 4 6" xfId="34391" xr:uid="{00000000-0005-0000-0000-000057860000}"/>
    <cellStyle name="Normal 5 10 8 4 7" xfId="34392" xr:uid="{00000000-0005-0000-0000-000058860000}"/>
    <cellStyle name="Normal 5 10 8 4 8" xfId="34393" xr:uid="{00000000-0005-0000-0000-000059860000}"/>
    <cellStyle name="Normal 5 10 8 4 9" xfId="34394" xr:uid="{00000000-0005-0000-0000-00005A860000}"/>
    <cellStyle name="Normal 5 10 8 5" xfId="34395" xr:uid="{00000000-0005-0000-0000-00005B860000}"/>
    <cellStyle name="Normal 5 10 8 5 10" xfId="34396" xr:uid="{00000000-0005-0000-0000-00005C860000}"/>
    <cellStyle name="Normal 5 10 8 5 2" xfId="34397" xr:uid="{00000000-0005-0000-0000-00005D860000}"/>
    <cellStyle name="Normal 5 10 8 5 3" xfId="34398" xr:uid="{00000000-0005-0000-0000-00005E860000}"/>
    <cellStyle name="Normal 5 10 8 5 4" xfId="34399" xr:uid="{00000000-0005-0000-0000-00005F860000}"/>
    <cellStyle name="Normal 5 10 8 5 5" xfId="34400" xr:uid="{00000000-0005-0000-0000-000060860000}"/>
    <cellStyle name="Normal 5 10 8 5 6" xfId="34401" xr:uid="{00000000-0005-0000-0000-000061860000}"/>
    <cellStyle name="Normal 5 10 8 5 7" xfId="34402" xr:uid="{00000000-0005-0000-0000-000062860000}"/>
    <cellStyle name="Normal 5 10 8 5 8" xfId="34403" xr:uid="{00000000-0005-0000-0000-000063860000}"/>
    <cellStyle name="Normal 5 10 8 5 9" xfId="34404" xr:uid="{00000000-0005-0000-0000-000064860000}"/>
    <cellStyle name="Normal 5 10 8 6" xfId="34405" xr:uid="{00000000-0005-0000-0000-000065860000}"/>
    <cellStyle name="Normal 5 10 8 7" xfId="34406" xr:uid="{00000000-0005-0000-0000-000066860000}"/>
    <cellStyle name="Normal 5 10 8 8" xfId="34407" xr:uid="{00000000-0005-0000-0000-000067860000}"/>
    <cellStyle name="Normal 5 10 8 9" xfId="34408" xr:uid="{00000000-0005-0000-0000-000068860000}"/>
    <cellStyle name="Normal 5 10 9" xfId="34409" xr:uid="{00000000-0005-0000-0000-000069860000}"/>
    <cellStyle name="Normal 5 10 9 10" xfId="34410" xr:uid="{00000000-0005-0000-0000-00006A860000}"/>
    <cellStyle name="Normal 5 10 9 11" xfId="34411" xr:uid="{00000000-0005-0000-0000-00006B860000}"/>
    <cellStyle name="Normal 5 10 9 12" xfId="34412" xr:uid="{00000000-0005-0000-0000-00006C860000}"/>
    <cellStyle name="Normal 5 10 9 13" xfId="34413" xr:uid="{00000000-0005-0000-0000-00006D860000}"/>
    <cellStyle name="Normal 5 10 9 14" xfId="34414" xr:uid="{00000000-0005-0000-0000-00006E860000}"/>
    <cellStyle name="Normal 5 10 9 2" xfId="34415" xr:uid="{00000000-0005-0000-0000-00006F860000}"/>
    <cellStyle name="Normal 5 10 9 2 10" xfId="34416" xr:uid="{00000000-0005-0000-0000-000070860000}"/>
    <cellStyle name="Normal 5 10 9 2 2" xfId="34417" xr:uid="{00000000-0005-0000-0000-000071860000}"/>
    <cellStyle name="Normal 5 10 9 2 3" xfId="34418" xr:uid="{00000000-0005-0000-0000-000072860000}"/>
    <cellStyle name="Normal 5 10 9 2 4" xfId="34419" xr:uid="{00000000-0005-0000-0000-000073860000}"/>
    <cellStyle name="Normal 5 10 9 2 5" xfId="34420" xr:uid="{00000000-0005-0000-0000-000074860000}"/>
    <cellStyle name="Normal 5 10 9 2 6" xfId="34421" xr:uid="{00000000-0005-0000-0000-000075860000}"/>
    <cellStyle name="Normal 5 10 9 2 7" xfId="34422" xr:uid="{00000000-0005-0000-0000-000076860000}"/>
    <cellStyle name="Normal 5 10 9 2 8" xfId="34423" xr:uid="{00000000-0005-0000-0000-000077860000}"/>
    <cellStyle name="Normal 5 10 9 2 9" xfId="34424" xr:uid="{00000000-0005-0000-0000-000078860000}"/>
    <cellStyle name="Normal 5 10 9 3" xfId="34425" xr:uid="{00000000-0005-0000-0000-000079860000}"/>
    <cellStyle name="Normal 5 10 9 3 10" xfId="34426" xr:uid="{00000000-0005-0000-0000-00007A860000}"/>
    <cellStyle name="Normal 5 10 9 3 2" xfId="34427" xr:uid="{00000000-0005-0000-0000-00007B860000}"/>
    <cellStyle name="Normal 5 10 9 3 3" xfId="34428" xr:uid="{00000000-0005-0000-0000-00007C860000}"/>
    <cellStyle name="Normal 5 10 9 3 4" xfId="34429" xr:uid="{00000000-0005-0000-0000-00007D860000}"/>
    <cellStyle name="Normal 5 10 9 3 5" xfId="34430" xr:uid="{00000000-0005-0000-0000-00007E860000}"/>
    <cellStyle name="Normal 5 10 9 3 6" xfId="34431" xr:uid="{00000000-0005-0000-0000-00007F860000}"/>
    <cellStyle name="Normal 5 10 9 3 7" xfId="34432" xr:uid="{00000000-0005-0000-0000-000080860000}"/>
    <cellStyle name="Normal 5 10 9 3 8" xfId="34433" xr:uid="{00000000-0005-0000-0000-000081860000}"/>
    <cellStyle name="Normal 5 10 9 3 9" xfId="34434" xr:uid="{00000000-0005-0000-0000-000082860000}"/>
    <cellStyle name="Normal 5 10 9 4" xfId="34435" xr:uid="{00000000-0005-0000-0000-000083860000}"/>
    <cellStyle name="Normal 5 10 9 4 10" xfId="34436" xr:uid="{00000000-0005-0000-0000-000084860000}"/>
    <cellStyle name="Normal 5 10 9 4 2" xfId="34437" xr:uid="{00000000-0005-0000-0000-000085860000}"/>
    <cellStyle name="Normal 5 10 9 4 3" xfId="34438" xr:uid="{00000000-0005-0000-0000-000086860000}"/>
    <cellStyle name="Normal 5 10 9 4 4" xfId="34439" xr:uid="{00000000-0005-0000-0000-000087860000}"/>
    <cellStyle name="Normal 5 10 9 4 5" xfId="34440" xr:uid="{00000000-0005-0000-0000-000088860000}"/>
    <cellStyle name="Normal 5 10 9 4 6" xfId="34441" xr:uid="{00000000-0005-0000-0000-000089860000}"/>
    <cellStyle name="Normal 5 10 9 4 7" xfId="34442" xr:uid="{00000000-0005-0000-0000-00008A860000}"/>
    <cellStyle name="Normal 5 10 9 4 8" xfId="34443" xr:uid="{00000000-0005-0000-0000-00008B860000}"/>
    <cellStyle name="Normal 5 10 9 4 9" xfId="34444" xr:uid="{00000000-0005-0000-0000-00008C860000}"/>
    <cellStyle name="Normal 5 10 9 5" xfId="34445" xr:uid="{00000000-0005-0000-0000-00008D860000}"/>
    <cellStyle name="Normal 5 10 9 5 10" xfId="34446" xr:uid="{00000000-0005-0000-0000-00008E860000}"/>
    <cellStyle name="Normal 5 10 9 5 2" xfId="34447" xr:uid="{00000000-0005-0000-0000-00008F860000}"/>
    <cellStyle name="Normal 5 10 9 5 3" xfId="34448" xr:uid="{00000000-0005-0000-0000-000090860000}"/>
    <cellStyle name="Normal 5 10 9 5 4" xfId="34449" xr:uid="{00000000-0005-0000-0000-000091860000}"/>
    <cellStyle name="Normal 5 10 9 5 5" xfId="34450" xr:uid="{00000000-0005-0000-0000-000092860000}"/>
    <cellStyle name="Normal 5 10 9 5 6" xfId="34451" xr:uid="{00000000-0005-0000-0000-000093860000}"/>
    <cellStyle name="Normal 5 10 9 5 7" xfId="34452" xr:uid="{00000000-0005-0000-0000-000094860000}"/>
    <cellStyle name="Normal 5 10 9 5 8" xfId="34453" xr:uid="{00000000-0005-0000-0000-000095860000}"/>
    <cellStyle name="Normal 5 10 9 5 9" xfId="34454" xr:uid="{00000000-0005-0000-0000-000096860000}"/>
    <cellStyle name="Normal 5 10 9 6" xfId="34455" xr:uid="{00000000-0005-0000-0000-000097860000}"/>
    <cellStyle name="Normal 5 10 9 7" xfId="34456" xr:uid="{00000000-0005-0000-0000-000098860000}"/>
    <cellStyle name="Normal 5 10 9 8" xfId="34457" xr:uid="{00000000-0005-0000-0000-000099860000}"/>
    <cellStyle name="Normal 5 10 9 9" xfId="34458" xr:uid="{00000000-0005-0000-0000-00009A860000}"/>
    <cellStyle name="Normal 5 11" xfId="34459" xr:uid="{00000000-0005-0000-0000-00009B860000}"/>
    <cellStyle name="Normal 5 11 2" xfId="34460" xr:uid="{00000000-0005-0000-0000-00009C860000}"/>
    <cellStyle name="Normal 5 11 2 2" xfId="34461" xr:uid="{00000000-0005-0000-0000-00009D860000}"/>
    <cellStyle name="Normal 5 11 3" xfId="34462" xr:uid="{00000000-0005-0000-0000-00009E860000}"/>
    <cellStyle name="Normal 5 11 4" xfId="34463" xr:uid="{00000000-0005-0000-0000-00009F860000}"/>
    <cellStyle name="Normal 5 12" xfId="34464" xr:uid="{00000000-0005-0000-0000-0000A0860000}"/>
    <cellStyle name="Normal 5 12 2" xfId="34465" xr:uid="{00000000-0005-0000-0000-0000A1860000}"/>
    <cellStyle name="Normal 5 12 2 2" xfId="34466" xr:uid="{00000000-0005-0000-0000-0000A2860000}"/>
    <cellStyle name="Normal 5 12 3" xfId="34467" xr:uid="{00000000-0005-0000-0000-0000A3860000}"/>
    <cellStyle name="Normal 5 12 4" xfId="34468" xr:uid="{00000000-0005-0000-0000-0000A4860000}"/>
    <cellStyle name="Normal 5 13" xfId="34469" xr:uid="{00000000-0005-0000-0000-0000A5860000}"/>
    <cellStyle name="Normal 5 13 2" xfId="34470" xr:uid="{00000000-0005-0000-0000-0000A6860000}"/>
    <cellStyle name="Normal 5 13 2 2" xfId="34471" xr:uid="{00000000-0005-0000-0000-0000A7860000}"/>
    <cellStyle name="Normal 5 13 3" xfId="34472" xr:uid="{00000000-0005-0000-0000-0000A8860000}"/>
    <cellStyle name="Normal 5 13 4" xfId="34473" xr:uid="{00000000-0005-0000-0000-0000A9860000}"/>
    <cellStyle name="Normal 5 14" xfId="34474" xr:uid="{00000000-0005-0000-0000-0000AA860000}"/>
    <cellStyle name="Normal 5 14 2" xfId="34475" xr:uid="{00000000-0005-0000-0000-0000AB860000}"/>
    <cellStyle name="Normal 5 14 2 2" xfId="34476" xr:uid="{00000000-0005-0000-0000-0000AC860000}"/>
    <cellStyle name="Normal 5 14 3" xfId="34477" xr:uid="{00000000-0005-0000-0000-0000AD860000}"/>
    <cellStyle name="Normal 5 14 4" xfId="34478" xr:uid="{00000000-0005-0000-0000-0000AE860000}"/>
    <cellStyle name="Normal 5 15" xfId="34479" xr:uid="{00000000-0005-0000-0000-0000AF860000}"/>
    <cellStyle name="Normal 5 15 2" xfId="34480" xr:uid="{00000000-0005-0000-0000-0000B0860000}"/>
    <cellStyle name="Normal 5 15 2 2" xfId="34481" xr:uid="{00000000-0005-0000-0000-0000B1860000}"/>
    <cellStyle name="Normal 5 15 3" xfId="34482" xr:uid="{00000000-0005-0000-0000-0000B2860000}"/>
    <cellStyle name="Normal 5 15 4" xfId="34483" xr:uid="{00000000-0005-0000-0000-0000B3860000}"/>
    <cellStyle name="Normal 5 16" xfId="34484" xr:uid="{00000000-0005-0000-0000-0000B4860000}"/>
    <cellStyle name="Normal 5 16 2" xfId="34485" xr:uid="{00000000-0005-0000-0000-0000B5860000}"/>
    <cellStyle name="Normal 5 16 2 2" xfId="34486" xr:uid="{00000000-0005-0000-0000-0000B6860000}"/>
    <cellStyle name="Normal 5 16 3" xfId="34487" xr:uid="{00000000-0005-0000-0000-0000B7860000}"/>
    <cellStyle name="Normal 5 16 4" xfId="34488" xr:uid="{00000000-0005-0000-0000-0000B8860000}"/>
    <cellStyle name="Normal 5 17" xfId="34489" xr:uid="{00000000-0005-0000-0000-0000B9860000}"/>
    <cellStyle name="Normal 5 17 10" xfId="34490" xr:uid="{00000000-0005-0000-0000-0000BA860000}"/>
    <cellStyle name="Normal 5 17 10 10" xfId="34491" xr:uid="{00000000-0005-0000-0000-0000BB860000}"/>
    <cellStyle name="Normal 5 17 10 11" xfId="34492" xr:uid="{00000000-0005-0000-0000-0000BC860000}"/>
    <cellStyle name="Normal 5 17 10 12" xfId="34493" xr:uid="{00000000-0005-0000-0000-0000BD860000}"/>
    <cellStyle name="Normal 5 17 10 13" xfId="34494" xr:uid="{00000000-0005-0000-0000-0000BE860000}"/>
    <cellStyle name="Normal 5 17 10 14" xfId="34495" xr:uid="{00000000-0005-0000-0000-0000BF860000}"/>
    <cellStyle name="Normal 5 17 10 2" xfId="34496" xr:uid="{00000000-0005-0000-0000-0000C0860000}"/>
    <cellStyle name="Normal 5 17 10 2 10" xfId="34497" xr:uid="{00000000-0005-0000-0000-0000C1860000}"/>
    <cellStyle name="Normal 5 17 10 2 2" xfId="34498" xr:uid="{00000000-0005-0000-0000-0000C2860000}"/>
    <cellStyle name="Normal 5 17 10 2 3" xfId="34499" xr:uid="{00000000-0005-0000-0000-0000C3860000}"/>
    <cellStyle name="Normal 5 17 10 2 4" xfId="34500" xr:uid="{00000000-0005-0000-0000-0000C4860000}"/>
    <cellStyle name="Normal 5 17 10 2 5" xfId="34501" xr:uid="{00000000-0005-0000-0000-0000C5860000}"/>
    <cellStyle name="Normal 5 17 10 2 6" xfId="34502" xr:uid="{00000000-0005-0000-0000-0000C6860000}"/>
    <cellStyle name="Normal 5 17 10 2 7" xfId="34503" xr:uid="{00000000-0005-0000-0000-0000C7860000}"/>
    <cellStyle name="Normal 5 17 10 2 8" xfId="34504" xr:uid="{00000000-0005-0000-0000-0000C8860000}"/>
    <cellStyle name="Normal 5 17 10 2 9" xfId="34505" xr:uid="{00000000-0005-0000-0000-0000C9860000}"/>
    <cellStyle name="Normal 5 17 10 3" xfId="34506" xr:uid="{00000000-0005-0000-0000-0000CA860000}"/>
    <cellStyle name="Normal 5 17 10 3 10" xfId="34507" xr:uid="{00000000-0005-0000-0000-0000CB860000}"/>
    <cellStyle name="Normal 5 17 10 3 2" xfId="34508" xr:uid="{00000000-0005-0000-0000-0000CC860000}"/>
    <cellStyle name="Normal 5 17 10 3 3" xfId="34509" xr:uid="{00000000-0005-0000-0000-0000CD860000}"/>
    <cellStyle name="Normal 5 17 10 3 4" xfId="34510" xr:uid="{00000000-0005-0000-0000-0000CE860000}"/>
    <cellStyle name="Normal 5 17 10 3 5" xfId="34511" xr:uid="{00000000-0005-0000-0000-0000CF860000}"/>
    <cellStyle name="Normal 5 17 10 3 6" xfId="34512" xr:uid="{00000000-0005-0000-0000-0000D0860000}"/>
    <cellStyle name="Normal 5 17 10 3 7" xfId="34513" xr:uid="{00000000-0005-0000-0000-0000D1860000}"/>
    <cellStyle name="Normal 5 17 10 3 8" xfId="34514" xr:uid="{00000000-0005-0000-0000-0000D2860000}"/>
    <cellStyle name="Normal 5 17 10 3 9" xfId="34515" xr:uid="{00000000-0005-0000-0000-0000D3860000}"/>
    <cellStyle name="Normal 5 17 10 4" xfId="34516" xr:uid="{00000000-0005-0000-0000-0000D4860000}"/>
    <cellStyle name="Normal 5 17 10 4 10" xfId="34517" xr:uid="{00000000-0005-0000-0000-0000D5860000}"/>
    <cellStyle name="Normal 5 17 10 4 2" xfId="34518" xr:uid="{00000000-0005-0000-0000-0000D6860000}"/>
    <cellStyle name="Normal 5 17 10 4 3" xfId="34519" xr:uid="{00000000-0005-0000-0000-0000D7860000}"/>
    <cellStyle name="Normal 5 17 10 4 4" xfId="34520" xr:uid="{00000000-0005-0000-0000-0000D8860000}"/>
    <cellStyle name="Normal 5 17 10 4 5" xfId="34521" xr:uid="{00000000-0005-0000-0000-0000D9860000}"/>
    <cellStyle name="Normal 5 17 10 4 6" xfId="34522" xr:uid="{00000000-0005-0000-0000-0000DA860000}"/>
    <cellStyle name="Normal 5 17 10 4 7" xfId="34523" xr:uid="{00000000-0005-0000-0000-0000DB860000}"/>
    <cellStyle name="Normal 5 17 10 4 8" xfId="34524" xr:uid="{00000000-0005-0000-0000-0000DC860000}"/>
    <cellStyle name="Normal 5 17 10 4 9" xfId="34525" xr:uid="{00000000-0005-0000-0000-0000DD860000}"/>
    <cellStyle name="Normal 5 17 10 5" xfId="34526" xr:uid="{00000000-0005-0000-0000-0000DE860000}"/>
    <cellStyle name="Normal 5 17 10 5 10" xfId="34527" xr:uid="{00000000-0005-0000-0000-0000DF860000}"/>
    <cellStyle name="Normal 5 17 10 5 2" xfId="34528" xr:uid="{00000000-0005-0000-0000-0000E0860000}"/>
    <cellStyle name="Normal 5 17 10 5 3" xfId="34529" xr:uid="{00000000-0005-0000-0000-0000E1860000}"/>
    <cellStyle name="Normal 5 17 10 5 4" xfId="34530" xr:uid="{00000000-0005-0000-0000-0000E2860000}"/>
    <cellStyle name="Normal 5 17 10 5 5" xfId="34531" xr:uid="{00000000-0005-0000-0000-0000E3860000}"/>
    <cellStyle name="Normal 5 17 10 5 6" xfId="34532" xr:uid="{00000000-0005-0000-0000-0000E4860000}"/>
    <cellStyle name="Normal 5 17 10 5 7" xfId="34533" xr:uid="{00000000-0005-0000-0000-0000E5860000}"/>
    <cellStyle name="Normal 5 17 10 5 8" xfId="34534" xr:uid="{00000000-0005-0000-0000-0000E6860000}"/>
    <cellStyle name="Normal 5 17 10 5 9" xfId="34535" xr:uid="{00000000-0005-0000-0000-0000E7860000}"/>
    <cellStyle name="Normal 5 17 10 6" xfId="34536" xr:uid="{00000000-0005-0000-0000-0000E8860000}"/>
    <cellStyle name="Normal 5 17 10 7" xfId="34537" xr:uid="{00000000-0005-0000-0000-0000E9860000}"/>
    <cellStyle name="Normal 5 17 10 8" xfId="34538" xr:uid="{00000000-0005-0000-0000-0000EA860000}"/>
    <cellStyle name="Normal 5 17 10 9" xfId="34539" xr:uid="{00000000-0005-0000-0000-0000EB860000}"/>
    <cellStyle name="Normal 5 17 11" xfId="34540" xr:uid="{00000000-0005-0000-0000-0000EC860000}"/>
    <cellStyle name="Normal 5 17 11 10" xfId="34541" xr:uid="{00000000-0005-0000-0000-0000ED860000}"/>
    <cellStyle name="Normal 5 17 11 11" xfId="34542" xr:uid="{00000000-0005-0000-0000-0000EE860000}"/>
    <cellStyle name="Normal 5 17 11 12" xfId="34543" xr:uid="{00000000-0005-0000-0000-0000EF860000}"/>
    <cellStyle name="Normal 5 17 11 13" xfId="34544" xr:uid="{00000000-0005-0000-0000-0000F0860000}"/>
    <cellStyle name="Normal 5 17 11 14" xfId="34545" xr:uid="{00000000-0005-0000-0000-0000F1860000}"/>
    <cellStyle name="Normal 5 17 11 2" xfId="34546" xr:uid="{00000000-0005-0000-0000-0000F2860000}"/>
    <cellStyle name="Normal 5 17 11 2 10" xfId="34547" xr:uid="{00000000-0005-0000-0000-0000F3860000}"/>
    <cellStyle name="Normal 5 17 11 2 2" xfId="34548" xr:uid="{00000000-0005-0000-0000-0000F4860000}"/>
    <cellStyle name="Normal 5 17 11 2 3" xfId="34549" xr:uid="{00000000-0005-0000-0000-0000F5860000}"/>
    <cellStyle name="Normal 5 17 11 2 4" xfId="34550" xr:uid="{00000000-0005-0000-0000-0000F6860000}"/>
    <cellStyle name="Normal 5 17 11 2 5" xfId="34551" xr:uid="{00000000-0005-0000-0000-0000F7860000}"/>
    <cellStyle name="Normal 5 17 11 2 6" xfId="34552" xr:uid="{00000000-0005-0000-0000-0000F8860000}"/>
    <cellStyle name="Normal 5 17 11 2 7" xfId="34553" xr:uid="{00000000-0005-0000-0000-0000F9860000}"/>
    <cellStyle name="Normal 5 17 11 2 8" xfId="34554" xr:uid="{00000000-0005-0000-0000-0000FA860000}"/>
    <cellStyle name="Normal 5 17 11 2 9" xfId="34555" xr:uid="{00000000-0005-0000-0000-0000FB860000}"/>
    <cellStyle name="Normal 5 17 11 3" xfId="34556" xr:uid="{00000000-0005-0000-0000-0000FC860000}"/>
    <cellStyle name="Normal 5 17 11 3 10" xfId="34557" xr:uid="{00000000-0005-0000-0000-0000FD860000}"/>
    <cellStyle name="Normal 5 17 11 3 2" xfId="34558" xr:uid="{00000000-0005-0000-0000-0000FE860000}"/>
    <cellStyle name="Normal 5 17 11 3 3" xfId="34559" xr:uid="{00000000-0005-0000-0000-0000FF860000}"/>
    <cellStyle name="Normal 5 17 11 3 4" xfId="34560" xr:uid="{00000000-0005-0000-0000-000000870000}"/>
    <cellStyle name="Normal 5 17 11 3 5" xfId="34561" xr:uid="{00000000-0005-0000-0000-000001870000}"/>
    <cellStyle name="Normal 5 17 11 3 6" xfId="34562" xr:uid="{00000000-0005-0000-0000-000002870000}"/>
    <cellStyle name="Normal 5 17 11 3 7" xfId="34563" xr:uid="{00000000-0005-0000-0000-000003870000}"/>
    <cellStyle name="Normal 5 17 11 3 8" xfId="34564" xr:uid="{00000000-0005-0000-0000-000004870000}"/>
    <cellStyle name="Normal 5 17 11 3 9" xfId="34565" xr:uid="{00000000-0005-0000-0000-000005870000}"/>
    <cellStyle name="Normal 5 17 11 4" xfId="34566" xr:uid="{00000000-0005-0000-0000-000006870000}"/>
    <cellStyle name="Normal 5 17 11 4 10" xfId="34567" xr:uid="{00000000-0005-0000-0000-000007870000}"/>
    <cellStyle name="Normal 5 17 11 4 2" xfId="34568" xr:uid="{00000000-0005-0000-0000-000008870000}"/>
    <cellStyle name="Normal 5 17 11 4 3" xfId="34569" xr:uid="{00000000-0005-0000-0000-000009870000}"/>
    <cellStyle name="Normal 5 17 11 4 4" xfId="34570" xr:uid="{00000000-0005-0000-0000-00000A870000}"/>
    <cellStyle name="Normal 5 17 11 4 5" xfId="34571" xr:uid="{00000000-0005-0000-0000-00000B870000}"/>
    <cellStyle name="Normal 5 17 11 4 6" xfId="34572" xr:uid="{00000000-0005-0000-0000-00000C870000}"/>
    <cellStyle name="Normal 5 17 11 4 7" xfId="34573" xr:uid="{00000000-0005-0000-0000-00000D870000}"/>
    <cellStyle name="Normal 5 17 11 4 8" xfId="34574" xr:uid="{00000000-0005-0000-0000-00000E870000}"/>
    <cellStyle name="Normal 5 17 11 4 9" xfId="34575" xr:uid="{00000000-0005-0000-0000-00000F870000}"/>
    <cellStyle name="Normal 5 17 11 5" xfId="34576" xr:uid="{00000000-0005-0000-0000-000010870000}"/>
    <cellStyle name="Normal 5 17 11 5 10" xfId="34577" xr:uid="{00000000-0005-0000-0000-000011870000}"/>
    <cellStyle name="Normal 5 17 11 5 2" xfId="34578" xr:uid="{00000000-0005-0000-0000-000012870000}"/>
    <cellStyle name="Normal 5 17 11 5 3" xfId="34579" xr:uid="{00000000-0005-0000-0000-000013870000}"/>
    <cellStyle name="Normal 5 17 11 5 4" xfId="34580" xr:uid="{00000000-0005-0000-0000-000014870000}"/>
    <cellStyle name="Normal 5 17 11 5 5" xfId="34581" xr:uid="{00000000-0005-0000-0000-000015870000}"/>
    <cellStyle name="Normal 5 17 11 5 6" xfId="34582" xr:uid="{00000000-0005-0000-0000-000016870000}"/>
    <cellStyle name="Normal 5 17 11 5 7" xfId="34583" xr:uid="{00000000-0005-0000-0000-000017870000}"/>
    <cellStyle name="Normal 5 17 11 5 8" xfId="34584" xr:uid="{00000000-0005-0000-0000-000018870000}"/>
    <cellStyle name="Normal 5 17 11 5 9" xfId="34585" xr:uid="{00000000-0005-0000-0000-000019870000}"/>
    <cellStyle name="Normal 5 17 11 6" xfId="34586" xr:uid="{00000000-0005-0000-0000-00001A870000}"/>
    <cellStyle name="Normal 5 17 11 7" xfId="34587" xr:uid="{00000000-0005-0000-0000-00001B870000}"/>
    <cellStyle name="Normal 5 17 11 8" xfId="34588" xr:uid="{00000000-0005-0000-0000-00001C870000}"/>
    <cellStyle name="Normal 5 17 11 9" xfId="34589" xr:uid="{00000000-0005-0000-0000-00001D870000}"/>
    <cellStyle name="Normal 5 17 12" xfId="34590" xr:uid="{00000000-0005-0000-0000-00001E870000}"/>
    <cellStyle name="Normal 5 17 12 10" xfId="34591" xr:uid="{00000000-0005-0000-0000-00001F870000}"/>
    <cellStyle name="Normal 5 17 12 11" xfId="34592" xr:uid="{00000000-0005-0000-0000-000020870000}"/>
    <cellStyle name="Normal 5 17 12 12" xfId="34593" xr:uid="{00000000-0005-0000-0000-000021870000}"/>
    <cellStyle name="Normal 5 17 12 13" xfId="34594" xr:uid="{00000000-0005-0000-0000-000022870000}"/>
    <cellStyle name="Normal 5 17 12 14" xfId="34595" xr:uid="{00000000-0005-0000-0000-000023870000}"/>
    <cellStyle name="Normal 5 17 12 2" xfId="34596" xr:uid="{00000000-0005-0000-0000-000024870000}"/>
    <cellStyle name="Normal 5 17 12 2 10" xfId="34597" xr:uid="{00000000-0005-0000-0000-000025870000}"/>
    <cellStyle name="Normal 5 17 12 2 2" xfId="34598" xr:uid="{00000000-0005-0000-0000-000026870000}"/>
    <cellStyle name="Normal 5 17 12 2 3" xfId="34599" xr:uid="{00000000-0005-0000-0000-000027870000}"/>
    <cellStyle name="Normal 5 17 12 2 4" xfId="34600" xr:uid="{00000000-0005-0000-0000-000028870000}"/>
    <cellStyle name="Normal 5 17 12 2 5" xfId="34601" xr:uid="{00000000-0005-0000-0000-000029870000}"/>
    <cellStyle name="Normal 5 17 12 2 6" xfId="34602" xr:uid="{00000000-0005-0000-0000-00002A870000}"/>
    <cellStyle name="Normal 5 17 12 2 7" xfId="34603" xr:uid="{00000000-0005-0000-0000-00002B870000}"/>
    <cellStyle name="Normal 5 17 12 2 8" xfId="34604" xr:uid="{00000000-0005-0000-0000-00002C870000}"/>
    <cellStyle name="Normal 5 17 12 2 9" xfId="34605" xr:uid="{00000000-0005-0000-0000-00002D870000}"/>
    <cellStyle name="Normal 5 17 12 3" xfId="34606" xr:uid="{00000000-0005-0000-0000-00002E870000}"/>
    <cellStyle name="Normal 5 17 12 3 10" xfId="34607" xr:uid="{00000000-0005-0000-0000-00002F870000}"/>
    <cellStyle name="Normal 5 17 12 3 2" xfId="34608" xr:uid="{00000000-0005-0000-0000-000030870000}"/>
    <cellStyle name="Normal 5 17 12 3 3" xfId="34609" xr:uid="{00000000-0005-0000-0000-000031870000}"/>
    <cellStyle name="Normal 5 17 12 3 4" xfId="34610" xr:uid="{00000000-0005-0000-0000-000032870000}"/>
    <cellStyle name="Normal 5 17 12 3 5" xfId="34611" xr:uid="{00000000-0005-0000-0000-000033870000}"/>
    <cellStyle name="Normal 5 17 12 3 6" xfId="34612" xr:uid="{00000000-0005-0000-0000-000034870000}"/>
    <cellStyle name="Normal 5 17 12 3 7" xfId="34613" xr:uid="{00000000-0005-0000-0000-000035870000}"/>
    <cellStyle name="Normal 5 17 12 3 8" xfId="34614" xr:uid="{00000000-0005-0000-0000-000036870000}"/>
    <cellStyle name="Normal 5 17 12 3 9" xfId="34615" xr:uid="{00000000-0005-0000-0000-000037870000}"/>
    <cellStyle name="Normal 5 17 12 4" xfId="34616" xr:uid="{00000000-0005-0000-0000-000038870000}"/>
    <cellStyle name="Normal 5 17 12 4 10" xfId="34617" xr:uid="{00000000-0005-0000-0000-000039870000}"/>
    <cellStyle name="Normal 5 17 12 4 2" xfId="34618" xr:uid="{00000000-0005-0000-0000-00003A870000}"/>
    <cellStyle name="Normal 5 17 12 4 3" xfId="34619" xr:uid="{00000000-0005-0000-0000-00003B870000}"/>
    <cellStyle name="Normal 5 17 12 4 4" xfId="34620" xr:uid="{00000000-0005-0000-0000-00003C870000}"/>
    <cellStyle name="Normal 5 17 12 4 5" xfId="34621" xr:uid="{00000000-0005-0000-0000-00003D870000}"/>
    <cellStyle name="Normal 5 17 12 4 6" xfId="34622" xr:uid="{00000000-0005-0000-0000-00003E870000}"/>
    <cellStyle name="Normal 5 17 12 4 7" xfId="34623" xr:uid="{00000000-0005-0000-0000-00003F870000}"/>
    <cellStyle name="Normal 5 17 12 4 8" xfId="34624" xr:uid="{00000000-0005-0000-0000-000040870000}"/>
    <cellStyle name="Normal 5 17 12 4 9" xfId="34625" xr:uid="{00000000-0005-0000-0000-000041870000}"/>
    <cellStyle name="Normal 5 17 12 5" xfId="34626" xr:uid="{00000000-0005-0000-0000-000042870000}"/>
    <cellStyle name="Normal 5 17 12 5 10" xfId="34627" xr:uid="{00000000-0005-0000-0000-000043870000}"/>
    <cellStyle name="Normal 5 17 12 5 2" xfId="34628" xr:uid="{00000000-0005-0000-0000-000044870000}"/>
    <cellStyle name="Normal 5 17 12 5 3" xfId="34629" xr:uid="{00000000-0005-0000-0000-000045870000}"/>
    <cellStyle name="Normal 5 17 12 5 4" xfId="34630" xr:uid="{00000000-0005-0000-0000-000046870000}"/>
    <cellStyle name="Normal 5 17 12 5 5" xfId="34631" xr:uid="{00000000-0005-0000-0000-000047870000}"/>
    <cellStyle name="Normal 5 17 12 5 6" xfId="34632" xr:uid="{00000000-0005-0000-0000-000048870000}"/>
    <cellStyle name="Normal 5 17 12 5 7" xfId="34633" xr:uid="{00000000-0005-0000-0000-000049870000}"/>
    <cellStyle name="Normal 5 17 12 5 8" xfId="34634" xr:uid="{00000000-0005-0000-0000-00004A870000}"/>
    <cellStyle name="Normal 5 17 12 5 9" xfId="34635" xr:uid="{00000000-0005-0000-0000-00004B870000}"/>
    <cellStyle name="Normal 5 17 12 6" xfId="34636" xr:uid="{00000000-0005-0000-0000-00004C870000}"/>
    <cellStyle name="Normal 5 17 12 7" xfId="34637" xr:uid="{00000000-0005-0000-0000-00004D870000}"/>
    <cellStyle name="Normal 5 17 12 8" xfId="34638" xr:uid="{00000000-0005-0000-0000-00004E870000}"/>
    <cellStyle name="Normal 5 17 12 9" xfId="34639" xr:uid="{00000000-0005-0000-0000-00004F870000}"/>
    <cellStyle name="Normal 5 17 13" xfId="34640" xr:uid="{00000000-0005-0000-0000-000050870000}"/>
    <cellStyle name="Normal 5 17 13 10" xfId="34641" xr:uid="{00000000-0005-0000-0000-000051870000}"/>
    <cellStyle name="Normal 5 17 13 11" xfId="34642" xr:uid="{00000000-0005-0000-0000-000052870000}"/>
    <cellStyle name="Normal 5 17 13 12" xfId="34643" xr:uid="{00000000-0005-0000-0000-000053870000}"/>
    <cellStyle name="Normal 5 17 13 13" xfId="34644" xr:uid="{00000000-0005-0000-0000-000054870000}"/>
    <cellStyle name="Normal 5 17 13 14" xfId="34645" xr:uid="{00000000-0005-0000-0000-000055870000}"/>
    <cellStyle name="Normal 5 17 13 2" xfId="34646" xr:uid="{00000000-0005-0000-0000-000056870000}"/>
    <cellStyle name="Normal 5 17 13 2 10" xfId="34647" xr:uid="{00000000-0005-0000-0000-000057870000}"/>
    <cellStyle name="Normal 5 17 13 2 2" xfId="34648" xr:uid="{00000000-0005-0000-0000-000058870000}"/>
    <cellStyle name="Normal 5 17 13 2 3" xfId="34649" xr:uid="{00000000-0005-0000-0000-000059870000}"/>
    <cellStyle name="Normal 5 17 13 2 4" xfId="34650" xr:uid="{00000000-0005-0000-0000-00005A870000}"/>
    <cellStyle name="Normal 5 17 13 2 5" xfId="34651" xr:uid="{00000000-0005-0000-0000-00005B870000}"/>
    <cellStyle name="Normal 5 17 13 2 6" xfId="34652" xr:uid="{00000000-0005-0000-0000-00005C870000}"/>
    <cellStyle name="Normal 5 17 13 2 7" xfId="34653" xr:uid="{00000000-0005-0000-0000-00005D870000}"/>
    <cellStyle name="Normal 5 17 13 2 8" xfId="34654" xr:uid="{00000000-0005-0000-0000-00005E870000}"/>
    <cellStyle name="Normal 5 17 13 2 9" xfId="34655" xr:uid="{00000000-0005-0000-0000-00005F870000}"/>
    <cellStyle name="Normal 5 17 13 3" xfId="34656" xr:uid="{00000000-0005-0000-0000-000060870000}"/>
    <cellStyle name="Normal 5 17 13 3 10" xfId="34657" xr:uid="{00000000-0005-0000-0000-000061870000}"/>
    <cellStyle name="Normal 5 17 13 3 2" xfId="34658" xr:uid="{00000000-0005-0000-0000-000062870000}"/>
    <cellStyle name="Normal 5 17 13 3 3" xfId="34659" xr:uid="{00000000-0005-0000-0000-000063870000}"/>
    <cellStyle name="Normal 5 17 13 3 4" xfId="34660" xr:uid="{00000000-0005-0000-0000-000064870000}"/>
    <cellStyle name="Normal 5 17 13 3 5" xfId="34661" xr:uid="{00000000-0005-0000-0000-000065870000}"/>
    <cellStyle name="Normal 5 17 13 3 6" xfId="34662" xr:uid="{00000000-0005-0000-0000-000066870000}"/>
    <cellStyle name="Normal 5 17 13 3 7" xfId="34663" xr:uid="{00000000-0005-0000-0000-000067870000}"/>
    <cellStyle name="Normal 5 17 13 3 8" xfId="34664" xr:uid="{00000000-0005-0000-0000-000068870000}"/>
    <cellStyle name="Normal 5 17 13 3 9" xfId="34665" xr:uid="{00000000-0005-0000-0000-000069870000}"/>
    <cellStyle name="Normal 5 17 13 4" xfId="34666" xr:uid="{00000000-0005-0000-0000-00006A870000}"/>
    <cellStyle name="Normal 5 17 13 4 10" xfId="34667" xr:uid="{00000000-0005-0000-0000-00006B870000}"/>
    <cellStyle name="Normal 5 17 13 4 2" xfId="34668" xr:uid="{00000000-0005-0000-0000-00006C870000}"/>
    <cellStyle name="Normal 5 17 13 4 3" xfId="34669" xr:uid="{00000000-0005-0000-0000-00006D870000}"/>
    <cellStyle name="Normal 5 17 13 4 4" xfId="34670" xr:uid="{00000000-0005-0000-0000-00006E870000}"/>
    <cellStyle name="Normal 5 17 13 4 5" xfId="34671" xr:uid="{00000000-0005-0000-0000-00006F870000}"/>
    <cellStyle name="Normal 5 17 13 4 6" xfId="34672" xr:uid="{00000000-0005-0000-0000-000070870000}"/>
    <cellStyle name="Normal 5 17 13 4 7" xfId="34673" xr:uid="{00000000-0005-0000-0000-000071870000}"/>
    <cellStyle name="Normal 5 17 13 4 8" xfId="34674" xr:uid="{00000000-0005-0000-0000-000072870000}"/>
    <cellStyle name="Normal 5 17 13 4 9" xfId="34675" xr:uid="{00000000-0005-0000-0000-000073870000}"/>
    <cellStyle name="Normal 5 17 13 5" xfId="34676" xr:uid="{00000000-0005-0000-0000-000074870000}"/>
    <cellStyle name="Normal 5 17 13 5 10" xfId="34677" xr:uid="{00000000-0005-0000-0000-000075870000}"/>
    <cellStyle name="Normal 5 17 13 5 2" xfId="34678" xr:uid="{00000000-0005-0000-0000-000076870000}"/>
    <cellStyle name="Normal 5 17 13 5 3" xfId="34679" xr:uid="{00000000-0005-0000-0000-000077870000}"/>
    <cellStyle name="Normal 5 17 13 5 4" xfId="34680" xr:uid="{00000000-0005-0000-0000-000078870000}"/>
    <cellStyle name="Normal 5 17 13 5 5" xfId="34681" xr:uid="{00000000-0005-0000-0000-000079870000}"/>
    <cellStyle name="Normal 5 17 13 5 6" xfId="34682" xr:uid="{00000000-0005-0000-0000-00007A870000}"/>
    <cellStyle name="Normal 5 17 13 5 7" xfId="34683" xr:uid="{00000000-0005-0000-0000-00007B870000}"/>
    <cellStyle name="Normal 5 17 13 5 8" xfId="34684" xr:uid="{00000000-0005-0000-0000-00007C870000}"/>
    <cellStyle name="Normal 5 17 13 5 9" xfId="34685" xr:uid="{00000000-0005-0000-0000-00007D870000}"/>
    <cellStyle name="Normal 5 17 13 6" xfId="34686" xr:uid="{00000000-0005-0000-0000-00007E870000}"/>
    <cellStyle name="Normal 5 17 13 7" xfId="34687" xr:uid="{00000000-0005-0000-0000-00007F870000}"/>
    <cellStyle name="Normal 5 17 13 8" xfId="34688" xr:uid="{00000000-0005-0000-0000-000080870000}"/>
    <cellStyle name="Normal 5 17 13 9" xfId="34689" xr:uid="{00000000-0005-0000-0000-000081870000}"/>
    <cellStyle name="Normal 5 17 14" xfId="34690" xr:uid="{00000000-0005-0000-0000-000082870000}"/>
    <cellStyle name="Normal 5 17 14 10" xfId="34691" xr:uid="{00000000-0005-0000-0000-000083870000}"/>
    <cellStyle name="Normal 5 17 14 11" xfId="34692" xr:uid="{00000000-0005-0000-0000-000084870000}"/>
    <cellStyle name="Normal 5 17 14 12" xfId="34693" xr:uid="{00000000-0005-0000-0000-000085870000}"/>
    <cellStyle name="Normal 5 17 14 13" xfId="34694" xr:uid="{00000000-0005-0000-0000-000086870000}"/>
    <cellStyle name="Normal 5 17 14 14" xfId="34695" xr:uid="{00000000-0005-0000-0000-000087870000}"/>
    <cellStyle name="Normal 5 17 14 2" xfId="34696" xr:uid="{00000000-0005-0000-0000-000088870000}"/>
    <cellStyle name="Normal 5 17 14 2 10" xfId="34697" xr:uid="{00000000-0005-0000-0000-000089870000}"/>
    <cellStyle name="Normal 5 17 14 2 2" xfId="34698" xr:uid="{00000000-0005-0000-0000-00008A870000}"/>
    <cellStyle name="Normal 5 17 14 2 3" xfId="34699" xr:uid="{00000000-0005-0000-0000-00008B870000}"/>
    <cellStyle name="Normal 5 17 14 2 4" xfId="34700" xr:uid="{00000000-0005-0000-0000-00008C870000}"/>
    <cellStyle name="Normal 5 17 14 2 5" xfId="34701" xr:uid="{00000000-0005-0000-0000-00008D870000}"/>
    <cellStyle name="Normal 5 17 14 2 6" xfId="34702" xr:uid="{00000000-0005-0000-0000-00008E870000}"/>
    <cellStyle name="Normal 5 17 14 2 7" xfId="34703" xr:uid="{00000000-0005-0000-0000-00008F870000}"/>
    <cellStyle name="Normal 5 17 14 2 8" xfId="34704" xr:uid="{00000000-0005-0000-0000-000090870000}"/>
    <cellStyle name="Normal 5 17 14 2 9" xfId="34705" xr:uid="{00000000-0005-0000-0000-000091870000}"/>
    <cellStyle name="Normal 5 17 14 3" xfId="34706" xr:uid="{00000000-0005-0000-0000-000092870000}"/>
    <cellStyle name="Normal 5 17 14 3 10" xfId="34707" xr:uid="{00000000-0005-0000-0000-000093870000}"/>
    <cellStyle name="Normal 5 17 14 3 2" xfId="34708" xr:uid="{00000000-0005-0000-0000-000094870000}"/>
    <cellStyle name="Normal 5 17 14 3 3" xfId="34709" xr:uid="{00000000-0005-0000-0000-000095870000}"/>
    <cellStyle name="Normal 5 17 14 3 4" xfId="34710" xr:uid="{00000000-0005-0000-0000-000096870000}"/>
    <cellStyle name="Normal 5 17 14 3 5" xfId="34711" xr:uid="{00000000-0005-0000-0000-000097870000}"/>
    <cellStyle name="Normal 5 17 14 3 6" xfId="34712" xr:uid="{00000000-0005-0000-0000-000098870000}"/>
    <cellStyle name="Normal 5 17 14 3 7" xfId="34713" xr:uid="{00000000-0005-0000-0000-000099870000}"/>
    <cellStyle name="Normal 5 17 14 3 8" xfId="34714" xr:uid="{00000000-0005-0000-0000-00009A870000}"/>
    <cellStyle name="Normal 5 17 14 3 9" xfId="34715" xr:uid="{00000000-0005-0000-0000-00009B870000}"/>
    <cellStyle name="Normal 5 17 14 4" xfId="34716" xr:uid="{00000000-0005-0000-0000-00009C870000}"/>
    <cellStyle name="Normal 5 17 14 4 10" xfId="34717" xr:uid="{00000000-0005-0000-0000-00009D870000}"/>
    <cellStyle name="Normal 5 17 14 4 2" xfId="34718" xr:uid="{00000000-0005-0000-0000-00009E870000}"/>
    <cellStyle name="Normal 5 17 14 4 3" xfId="34719" xr:uid="{00000000-0005-0000-0000-00009F870000}"/>
    <cellStyle name="Normal 5 17 14 4 4" xfId="34720" xr:uid="{00000000-0005-0000-0000-0000A0870000}"/>
    <cellStyle name="Normal 5 17 14 4 5" xfId="34721" xr:uid="{00000000-0005-0000-0000-0000A1870000}"/>
    <cellStyle name="Normal 5 17 14 4 6" xfId="34722" xr:uid="{00000000-0005-0000-0000-0000A2870000}"/>
    <cellStyle name="Normal 5 17 14 4 7" xfId="34723" xr:uid="{00000000-0005-0000-0000-0000A3870000}"/>
    <cellStyle name="Normal 5 17 14 4 8" xfId="34724" xr:uid="{00000000-0005-0000-0000-0000A4870000}"/>
    <cellStyle name="Normal 5 17 14 4 9" xfId="34725" xr:uid="{00000000-0005-0000-0000-0000A5870000}"/>
    <cellStyle name="Normal 5 17 14 5" xfId="34726" xr:uid="{00000000-0005-0000-0000-0000A6870000}"/>
    <cellStyle name="Normal 5 17 14 5 10" xfId="34727" xr:uid="{00000000-0005-0000-0000-0000A7870000}"/>
    <cellStyle name="Normal 5 17 14 5 2" xfId="34728" xr:uid="{00000000-0005-0000-0000-0000A8870000}"/>
    <cellStyle name="Normal 5 17 14 5 3" xfId="34729" xr:uid="{00000000-0005-0000-0000-0000A9870000}"/>
    <cellStyle name="Normal 5 17 14 5 4" xfId="34730" xr:uid="{00000000-0005-0000-0000-0000AA870000}"/>
    <cellStyle name="Normal 5 17 14 5 5" xfId="34731" xr:uid="{00000000-0005-0000-0000-0000AB870000}"/>
    <cellStyle name="Normal 5 17 14 5 6" xfId="34732" xr:uid="{00000000-0005-0000-0000-0000AC870000}"/>
    <cellStyle name="Normal 5 17 14 5 7" xfId="34733" xr:uid="{00000000-0005-0000-0000-0000AD870000}"/>
    <cellStyle name="Normal 5 17 14 5 8" xfId="34734" xr:uid="{00000000-0005-0000-0000-0000AE870000}"/>
    <cellStyle name="Normal 5 17 14 5 9" xfId="34735" xr:uid="{00000000-0005-0000-0000-0000AF870000}"/>
    <cellStyle name="Normal 5 17 14 6" xfId="34736" xr:uid="{00000000-0005-0000-0000-0000B0870000}"/>
    <cellStyle name="Normal 5 17 14 7" xfId="34737" xr:uid="{00000000-0005-0000-0000-0000B1870000}"/>
    <cellStyle name="Normal 5 17 14 8" xfId="34738" xr:uid="{00000000-0005-0000-0000-0000B2870000}"/>
    <cellStyle name="Normal 5 17 14 9" xfId="34739" xr:uid="{00000000-0005-0000-0000-0000B3870000}"/>
    <cellStyle name="Normal 5 17 15" xfId="34740" xr:uid="{00000000-0005-0000-0000-0000B4870000}"/>
    <cellStyle name="Normal 5 17 15 10" xfId="34741" xr:uid="{00000000-0005-0000-0000-0000B5870000}"/>
    <cellStyle name="Normal 5 17 15 11" xfId="34742" xr:uid="{00000000-0005-0000-0000-0000B6870000}"/>
    <cellStyle name="Normal 5 17 15 12" xfId="34743" xr:uid="{00000000-0005-0000-0000-0000B7870000}"/>
    <cellStyle name="Normal 5 17 15 13" xfId="34744" xr:uid="{00000000-0005-0000-0000-0000B8870000}"/>
    <cellStyle name="Normal 5 17 15 14" xfId="34745" xr:uid="{00000000-0005-0000-0000-0000B9870000}"/>
    <cellStyle name="Normal 5 17 15 2" xfId="34746" xr:uid="{00000000-0005-0000-0000-0000BA870000}"/>
    <cellStyle name="Normal 5 17 15 2 10" xfId="34747" xr:uid="{00000000-0005-0000-0000-0000BB870000}"/>
    <cellStyle name="Normal 5 17 15 2 2" xfId="34748" xr:uid="{00000000-0005-0000-0000-0000BC870000}"/>
    <cellStyle name="Normal 5 17 15 2 3" xfId="34749" xr:uid="{00000000-0005-0000-0000-0000BD870000}"/>
    <cellStyle name="Normal 5 17 15 2 4" xfId="34750" xr:uid="{00000000-0005-0000-0000-0000BE870000}"/>
    <cellStyle name="Normal 5 17 15 2 5" xfId="34751" xr:uid="{00000000-0005-0000-0000-0000BF870000}"/>
    <cellStyle name="Normal 5 17 15 2 6" xfId="34752" xr:uid="{00000000-0005-0000-0000-0000C0870000}"/>
    <cellStyle name="Normal 5 17 15 2 7" xfId="34753" xr:uid="{00000000-0005-0000-0000-0000C1870000}"/>
    <cellStyle name="Normal 5 17 15 2 8" xfId="34754" xr:uid="{00000000-0005-0000-0000-0000C2870000}"/>
    <cellStyle name="Normal 5 17 15 2 9" xfId="34755" xr:uid="{00000000-0005-0000-0000-0000C3870000}"/>
    <cellStyle name="Normal 5 17 15 3" xfId="34756" xr:uid="{00000000-0005-0000-0000-0000C4870000}"/>
    <cellStyle name="Normal 5 17 15 3 10" xfId="34757" xr:uid="{00000000-0005-0000-0000-0000C5870000}"/>
    <cellStyle name="Normal 5 17 15 3 2" xfId="34758" xr:uid="{00000000-0005-0000-0000-0000C6870000}"/>
    <cellStyle name="Normal 5 17 15 3 3" xfId="34759" xr:uid="{00000000-0005-0000-0000-0000C7870000}"/>
    <cellStyle name="Normal 5 17 15 3 4" xfId="34760" xr:uid="{00000000-0005-0000-0000-0000C8870000}"/>
    <cellStyle name="Normal 5 17 15 3 5" xfId="34761" xr:uid="{00000000-0005-0000-0000-0000C9870000}"/>
    <cellStyle name="Normal 5 17 15 3 6" xfId="34762" xr:uid="{00000000-0005-0000-0000-0000CA870000}"/>
    <cellStyle name="Normal 5 17 15 3 7" xfId="34763" xr:uid="{00000000-0005-0000-0000-0000CB870000}"/>
    <cellStyle name="Normal 5 17 15 3 8" xfId="34764" xr:uid="{00000000-0005-0000-0000-0000CC870000}"/>
    <cellStyle name="Normal 5 17 15 3 9" xfId="34765" xr:uid="{00000000-0005-0000-0000-0000CD870000}"/>
    <cellStyle name="Normal 5 17 15 4" xfId="34766" xr:uid="{00000000-0005-0000-0000-0000CE870000}"/>
    <cellStyle name="Normal 5 17 15 4 10" xfId="34767" xr:uid="{00000000-0005-0000-0000-0000CF870000}"/>
    <cellStyle name="Normal 5 17 15 4 2" xfId="34768" xr:uid="{00000000-0005-0000-0000-0000D0870000}"/>
    <cellStyle name="Normal 5 17 15 4 3" xfId="34769" xr:uid="{00000000-0005-0000-0000-0000D1870000}"/>
    <cellStyle name="Normal 5 17 15 4 4" xfId="34770" xr:uid="{00000000-0005-0000-0000-0000D2870000}"/>
    <cellStyle name="Normal 5 17 15 4 5" xfId="34771" xr:uid="{00000000-0005-0000-0000-0000D3870000}"/>
    <cellStyle name="Normal 5 17 15 4 6" xfId="34772" xr:uid="{00000000-0005-0000-0000-0000D4870000}"/>
    <cellStyle name="Normal 5 17 15 4 7" xfId="34773" xr:uid="{00000000-0005-0000-0000-0000D5870000}"/>
    <cellStyle name="Normal 5 17 15 4 8" xfId="34774" xr:uid="{00000000-0005-0000-0000-0000D6870000}"/>
    <cellStyle name="Normal 5 17 15 4 9" xfId="34775" xr:uid="{00000000-0005-0000-0000-0000D7870000}"/>
    <cellStyle name="Normal 5 17 15 5" xfId="34776" xr:uid="{00000000-0005-0000-0000-0000D8870000}"/>
    <cellStyle name="Normal 5 17 15 5 10" xfId="34777" xr:uid="{00000000-0005-0000-0000-0000D9870000}"/>
    <cellStyle name="Normal 5 17 15 5 2" xfId="34778" xr:uid="{00000000-0005-0000-0000-0000DA870000}"/>
    <cellStyle name="Normal 5 17 15 5 3" xfId="34779" xr:uid="{00000000-0005-0000-0000-0000DB870000}"/>
    <cellStyle name="Normal 5 17 15 5 4" xfId="34780" xr:uid="{00000000-0005-0000-0000-0000DC870000}"/>
    <cellStyle name="Normal 5 17 15 5 5" xfId="34781" xr:uid="{00000000-0005-0000-0000-0000DD870000}"/>
    <cellStyle name="Normal 5 17 15 5 6" xfId="34782" xr:uid="{00000000-0005-0000-0000-0000DE870000}"/>
    <cellStyle name="Normal 5 17 15 5 7" xfId="34783" xr:uid="{00000000-0005-0000-0000-0000DF870000}"/>
    <cellStyle name="Normal 5 17 15 5 8" xfId="34784" xr:uid="{00000000-0005-0000-0000-0000E0870000}"/>
    <cellStyle name="Normal 5 17 15 5 9" xfId="34785" xr:uid="{00000000-0005-0000-0000-0000E1870000}"/>
    <cellStyle name="Normal 5 17 15 6" xfId="34786" xr:uid="{00000000-0005-0000-0000-0000E2870000}"/>
    <cellStyle name="Normal 5 17 15 7" xfId="34787" xr:uid="{00000000-0005-0000-0000-0000E3870000}"/>
    <cellStyle name="Normal 5 17 15 8" xfId="34788" xr:uid="{00000000-0005-0000-0000-0000E4870000}"/>
    <cellStyle name="Normal 5 17 15 9" xfId="34789" xr:uid="{00000000-0005-0000-0000-0000E5870000}"/>
    <cellStyle name="Normal 5 17 16" xfId="34790" xr:uid="{00000000-0005-0000-0000-0000E6870000}"/>
    <cellStyle name="Normal 5 17 16 10" xfId="34791" xr:uid="{00000000-0005-0000-0000-0000E7870000}"/>
    <cellStyle name="Normal 5 17 16 11" xfId="34792" xr:uid="{00000000-0005-0000-0000-0000E8870000}"/>
    <cellStyle name="Normal 5 17 16 12" xfId="34793" xr:uid="{00000000-0005-0000-0000-0000E9870000}"/>
    <cellStyle name="Normal 5 17 16 13" xfId="34794" xr:uid="{00000000-0005-0000-0000-0000EA870000}"/>
    <cellStyle name="Normal 5 17 16 14" xfId="34795" xr:uid="{00000000-0005-0000-0000-0000EB870000}"/>
    <cellStyle name="Normal 5 17 16 2" xfId="34796" xr:uid="{00000000-0005-0000-0000-0000EC870000}"/>
    <cellStyle name="Normal 5 17 16 2 10" xfId="34797" xr:uid="{00000000-0005-0000-0000-0000ED870000}"/>
    <cellStyle name="Normal 5 17 16 2 2" xfId="34798" xr:uid="{00000000-0005-0000-0000-0000EE870000}"/>
    <cellStyle name="Normal 5 17 16 2 3" xfId="34799" xr:uid="{00000000-0005-0000-0000-0000EF870000}"/>
    <cellStyle name="Normal 5 17 16 2 4" xfId="34800" xr:uid="{00000000-0005-0000-0000-0000F0870000}"/>
    <cellStyle name="Normal 5 17 16 2 5" xfId="34801" xr:uid="{00000000-0005-0000-0000-0000F1870000}"/>
    <cellStyle name="Normal 5 17 16 2 6" xfId="34802" xr:uid="{00000000-0005-0000-0000-0000F2870000}"/>
    <cellStyle name="Normal 5 17 16 2 7" xfId="34803" xr:uid="{00000000-0005-0000-0000-0000F3870000}"/>
    <cellStyle name="Normal 5 17 16 2 8" xfId="34804" xr:uid="{00000000-0005-0000-0000-0000F4870000}"/>
    <cellStyle name="Normal 5 17 16 2 9" xfId="34805" xr:uid="{00000000-0005-0000-0000-0000F5870000}"/>
    <cellStyle name="Normal 5 17 16 3" xfId="34806" xr:uid="{00000000-0005-0000-0000-0000F6870000}"/>
    <cellStyle name="Normal 5 17 16 3 10" xfId="34807" xr:uid="{00000000-0005-0000-0000-0000F7870000}"/>
    <cellStyle name="Normal 5 17 16 3 2" xfId="34808" xr:uid="{00000000-0005-0000-0000-0000F8870000}"/>
    <cellStyle name="Normal 5 17 16 3 3" xfId="34809" xr:uid="{00000000-0005-0000-0000-0000F9870000}"/>
    <cellStyle name="Normal 5 17 16 3 4" xfId="34810" xr:uid="{00000000-0005-0000-0000-0000FA870000}"/>
    <cellStyle name="Normal 5 17 16 3 5" xfId="34811" xr:uid="{00000000-0005-0000-0000-0000FB870000}"/>
    <cellStyle name="Normal 5 17 16 3 6" xfId="34812" xr:uid="{00000000-0005-0000-0000-0000FC870000}"/>
    <cellStyle name="Normal 5 17 16 3 7" xfId="34813" xr:uid="{00000000-0005-0000-0000-0000FD870000}"/>
    <cellStyle name="Normal 5 17 16 3 8" xfId="34814" xr:uid="{00000000-0005-0000-0000-0000FE870000}"/>
    <cellStyle name="Normal 5 17 16 3 9" xfId="34815" xr:uid="{00000000-0005-0000-0000-0000FF870000}"/>
    <cellStyle name="Normal 5 17 16 4" xfId="34816" xr:uid="{00000000-0005-0000-0000-000000880000}"/>
    <cellStyle name="Normal 5 17 16 4 10" xfId="34817" xr:uid="{00000000-0005-0000-0000-000001880000}"/>
    <cellStyle name="Normal 5 17 16 4 2" xfId="34818" xr:uid="{00000000-0005-0000-0000-000002880000}"/>
    <cellStyle name="Normal 5 17 16 4 3" xfId="34819" xr:uid="{00000000-0005-0000-0000-000003880000}"/>
    <cellStyle name="Normal 5 17 16 4 4" xfId="34820" xr:uid="{00000000-0005-0000-0000-000004880000}"/>
    <cellStyle name="Normal 5 17 16 4 5" xfId="34821" xr:uid="{00000000-0005-0000-0000-000005880000}"/>
    <cellStyle name="Normal 5 17 16 4 6" xfId="34822" xr:uid="{00000000-0005-0000-0000-000006880000}"/>
    <cellStyle name="Normal 5 17 16 4 7" xfId="34823" xr:uid="{00000000-0005-0000-0000-000007880000}"/>
    <cellStyle name="Normal 5 17 16 4 8" xfId="34824" xr:uid="{00000000-0005-0000-0000-000008880000}"/>
    <cellStyle name="Normal 5 17 16 4 9" xfId="34825" xr:uid="{00000000-0005-0000-0000-000009880000}"/>
    <cellStyle name="Normal 5 17 16 5" xfId="34826" xr:uid="{00000000-0005-0000-0000-00000A880000}"/>
    <cellStyle name="Normal 5 17 16 5 10" xfId="34827" xr:uid="{00000000-0005-0000-0000-00000B880000}"/>
    <cellStyle name="Normal 5 17 16 5 2" xfId="34828" xr:uid="{00000000-0005-0000-0000-00000C880000}"/>
    <cellStyle name="Normal 5 17 16 5 3" xfId="34829" xr:uid="{00000000-0005-0000-0000-00000D880000}"/>
    <cellStyle name="Normal 5 17 16 5 4" xfId="34830" xr:uid="{00000000-0005-0000-0000-00000E880000}"/>
    <cellStyle name="Normal 5 17 16 5 5" xfId="34831" xr:uid="{00000000-0005-0000-0000-00000F880000}"/>
    <cellStyle name="Normal 5 17 16 5 6" xfId="34832" xr:uid="{00000000-0005-0000-0000-000010880000}"/>
    <cellStyle name="Normal 5 17 16 5 7" xfId="34833" xr:uid="{00000000-0005-0000-0000-000011880000}"/>
    <cellStyle name="Normal 5 17 16 5 8" xfId="34834" xr:uid="{00000000-0005-0000-0000-000012880000}"/>
    <cellStyle name="Normal 5 17 16 5 9" xfId="34835" xr:uid="{00000000-0005-0000-0000-000013880000}"/>
    <cellStyle name="Normal 5 17 16 6" xfId="34836" xr:uid="{00000000-0005-0000-0000-000014880000}"/>
    <cellStyle name="Normal 5 17 16 7" xfId="34837" xr:uid="{00000000-0005-0000-0000-000015880000}"/>
    <cellStyle name="Normal 5 17 16 8" xfId="34838" xr:uid="{00000000-0005-0000-0000-000016880000}"/>
    <cellStyle name="Normal 5 17 16 9" xfId="34839" xr:uid="{00000000-0005-0000-0000-000017880000}"/>
    <cellStyle name="Normal 5 17 17" xfId="34840" xr:uid="{00000000-0005-0000-0000-000018880000}"/>
    <cellStyle name="Normal 5 17 17 10" xfId="34841" xr:uid="{00000000-0005-0000-0000-000019880000}"/>
    <cellStyle name="Normal 5 17 17 11" xfId="34842" xr:uid="{00000000-0005-0000-0000-00001A880000}"/>
    <cellStyle name="Normal 5 17 17 12" xfId="34843" xr:uid="{00000000-0005-0000-0000-00001B880000}"/>
    <cellStyle name="Normal 5 17 17 13" xfId="34844" xr:uid="{00000000-0005-0000-0000-00001C880000}"/>
    <cellStyle name="Normal 5 17 17 14" xfId="34845" xr:uid="{00000000-0005-0000-0000-00001D880000}"/>
    <cellStyle name="Normal 5 17 17 2" xfId="34846" xr:uid="{00000000-0005-0000-0000-00001E880000}"/>
    <cellStyle name="Normal 5 17 17 2 10" xfId="34847" xr:uid="{00000000-0005-0000-0000-00001F880000}"/>
    <cellStyle name="Normal 5 17 17 2 2" xfId="34848" xr:uid="{00000000-0005-0000-0000-000020880000}"/>
    <cellStyle name="Normal 5 17 17 2 3" xfId="34849" xr:uid="{00000000-0005-0000-0000-000021880000}"/>
    <cellStyle name="Normal 5 17 17 2 4" xfId="34850" xr:uid="{00000000-0005-0000-0000-000022880000}"/>
    <cellStyle name="Normal 5 17 17 2 5" xfId="34851" xr:uid="{00000000-0005-0000-0000-000023880000}"/>
    <cellStyle name="Normal 5 17 17 2 6" xfId="34852" xr:uid="{00000000-0005-0000-0000-000024880000}"/>
    <cellStyle name="Normal 5 17 17 2 7" xfId="34853" xr:uid="{00000000-0005-0000-0000-000025880000}"/>
    <cellStyle name="Normal 5 17 17 2 8" xfId="34854" xr:uid="{00000000-0005-0000-0000-000026880000}"/>
    <cellStyle name="Normal 5 17 17 2 9" xfId="34855" xr:uid="{00000000-0005-0000-0000-000027880000}"/>
    <cellStyle name="Normal 5 17 17 3" xfId="34856" xr:uid="{00000000-0005-0000-0000-000028880000}"/>
    <cellStyle name="Normal 5 17 17 3 10" xfId="34857" xr:uid="{00000000-0005-0000-0000-000029880000}"/>
    <cellStyle name="Normal 5 17 17 3 2" xfId="34858" xr:uid="{00000000-0005-0000-0000-00002A880000}"/>
    <cellStyle name="Normal 5 17 17 3 3" xfId="34859" xr:uid="{00000000-0005-0000-0000-00002B880000}"/>
    <cellStyle name="Normal 5 17 17 3 4" xfId="34860" xr:uid="{00000000-0005-0000-0000-00002C880000}"/>
    <cellStyle name="Normal 5 17 17 3 5" xfId="34861" xr:uid="{00000000-0005-0000-0000-00002D880000}"/>
    <cellStyle name="Normal 5 17 17 3 6" xfId="34862" xr:uid="{00000000-0005-0000-0000-00002E880000}"/>
    <cellStyle name="Normal 5 17 17 3 7" xfId="34863" xr:uid="{00000000-0005-0000-0000-00002F880000}"/>
    <cellStyle name="Normal 5 17 17 3 8" xfId="34864" xr:uid="{00000000-0005-0000-0000-000030880000}"/>
    <cellStyle name="Normal 5 17 17 3 9" xfId="34865" xr:uid="{00000000-0005-0000-0000-000031880000}"/>
    <cellStyle name="Normal 5 17 17 4" xfId="34866" xr:uid="{00000000-0005-0000-0000-000032880000}"/>
    <cellStyle name="Normal 5 17 17 4 10" xfId="34867" xr:uid="{00000000-0005-0000-0000-000033880000}"/>
    <cellStyle name="Normal 5 17 17 4 2" xfId="34868" xr:uid="{00000000-0005-0000-0000-000034880000}"/>
    <cellStyle name="Normal 5 17 17 4 3" xfId="34869" xr:uid="{00000000-0005-0000-0000-000035880000}"/>
    <cellStyle name="Normal 5 17 17 4 4" xfId="34870" xr:uid="{00000000-0005-0000-0000-000036880000}"/>
    <cellStyle name="Normal 5 17 17 4 5" xfId="34871" xr:uid="{00000000-0005-0000-0000-000037880000}"/>
    <cellStyle name="Normal 5 17 17 4 6" xfId="34872" xr:uid="{00000000-0005-0000-0000-000038880000}"/>
    <cellStyle name="Normal 5 17 17 4 7" xfId="34873" xr:uid="{00000000-0005-0000-0000-000039880000}"/>
    <cellStyle name="Normal 5 17 17 4 8" xfId="34874" xr:uid="{00000000-0005-0000-0000-00003A880000}"/>
    <cellStyle name="Normal 5 17 17 4 9" xfId="34875" xr:uid="{00000000-0005-0000-0000-00003B880000}"/>
    <cellStyle name="Normal 5 17 17 5" xfId="34876" xr:uid="{00000000-0005-0000-0000-00003C880000}"/>
    <cellStyle name="Normal 5 17 17 5 10" xfId="34877" xr:uid="{00000000-0005-0000-0000-00003D880000}"/>
    <cellStyle name="Normal 5 17 17 5 2" xfId="34878" xr:uid="{00000000-0005-0000-0000-00003E880000}"/>
    <cellStyle name="Normal 5 17 17 5 3" xfId="34879" xr:uid="{00000000-0005-0000-0000-00003F880000}"/>
    <cellStyle name="Normal 5 17 17 5 4" xfId="34880" xr:uid="{00000000-0005-0000-0000-000040880000}"/>
    <cellStyle name="Normal 5 17 17 5 5" xfId="34881" xr:uid="{00000000-0005-0000-0000-000041880000}"/>
    <cellStyle name="Normal 5 17 17 5 6" xfId="34882" xr:uid="{00000000-0005-0000-0000-000042880000}"/>
    <cellStyle name="Normal 5 17 17 5 7" xfId="34883" xr:uid="{00000000-0005-0000-0000-000043880000}"/>
    <cellStyle name="Normal 5 17 17 5 8" xfId="34884" xr:uid="{00000000-0005-0000-0000-000044880000}"/>
    <cellStyle name="Normal 5 17 17 5 9" xfId="34885" xr:uid="{00000000-0005-0000-0000-000045880000}"/>
    <cellStyle name="Normal 5 17 17 6" xfId="34886" xr:uid="{00000000-0005-0000-0000-000046880000}"/>
    <cellStyle name="Normal 5 17 17 7" xfId="34887" xr:uid="{00000000-0005-0000-0000-000047880000}"/>
    <cellStyle name="Normal 5 17 17 8" xfId="34888" xr:uid="{00000000-0005-0000-0000-000048880000}"/>
    <cellStyle name="Normal 5 17 17 9" xfId="34889" xr:uid="{00000000-0005-0000-0000-000049880000}"/>
    <cellStyle name="Normal 5 17 18" xfId="34890" xr:uid="{00000000-0005-0000-0000-00004A880000}"/>
    <cellStyle name="Normal 5 17 18 10" xfId="34891" xr:uid="{00000000-0005-0000-0000-00004B880000}"/>
    <cellStyle name="Normal 5 17 18 11" xfId="34892" xr:uid="{00000000-0005-0000-0000-00004C880000}"/>
    <cellStyle name="Normal 5 17 18 12" xfId="34893" xr:uid="{00000000-0005-0000-0000-00004D880000}"/>
    <cellStyle name="Normal 5 17 18 13" xfId="34894" xr:uid="{00000000-0005-0000-0000-00004E880000}"/>
    <cellStyle name="Normal 5 17 18 14" xfId="34895" xr:uid="{00000000-0005-0000-0000-00004F880000}"/>
    <cellStyle name="Normal 5 17 18 2" xfId="34896" xr:uid="{00000000-0005-0000-0000-000050880000}"/>
    <cellStyle name="Normal 5 17 18 2 10" xfId="34897" xr:uid="{00000000-0005-0000-0000-000051880000}"/>
    <cellStyle name="Normal 5 17 18 2 2" xfId="34898" xr:uid="{00000000-0005-0000-0000-000052880000}"/>
    <cellStyle name="Normal 5 17 18 2 3" xfId="34899" xr:uid="{00000000-0005-0000-0000-000053880000}"/>
    <cellStyle name="Normal 5 17 18 2 4" xfId="34900" xr:uid="{00000000-0005-0000-0000-000054880000}"/>
    <cellStyle name="Normal 5 17 18 2 5" xfId="34901" xr:uid="{00000000-0005-0000-0000-000055880000}"/>
    <cellStyle name="Normal 5 17 18 2 6" xfId="34902" xr:uid="{00000000-0005-0000-0000-000056880000}"/>
    <cellStyle name="Normal 5 17 18 2 7" xfId="34903" xr:uid="{00000000-0005-0000-0000-000057880000}"/>
    <cellStyle name="Normal 5 17 18 2 8" xfId="34904" xr:uid="{00000000-0005-0000-0000-000058880000}"/>
    <cellStyle name="Normal 5 17 18 2 9" xfId="34905" xr:uid="{00000000-0005-0000-0000-000059880000}"/>
    <cellStyle name="Normal 5 17 18 3" xfId="34906" xr:uid="{00000000-0005-0000-0000-00005A880000}"/>
    <cellStyle name="Normal 5 17 18 3 10" xfId="34907" xr:uid="{00000000-0005-0000-0000-00005B880000}"/>
    <cellStyle name="Normal 5 17 18 3 2" xfId="34908" xr:uid="{00000000-0005-0000-0000-00005C880000}"/>
    <cellStyle name="Normal 5 17 18 3 3" xfId="34909" xr:uid="{00000000-0005-0000-0000-00005D880000}"/>
    <cellStyle name="Normal 5 17 18 3 4" xfId="34910" xr:uid="{00000000-0005-0000-0000-00005E880000}"/>
    <cellStyle name="Normal 5 17 18 3 5" xfId="34911" xr:uid="{00000000-0005-0000-0000-00005F880000}"/>
    <cellStyle name="Normal 5 17 18 3 6" xfId="34912" xr:uid="{00000000-0005-0000-0000-000060880000}"/>
    <cellStyle name="Normal 5 17 18 3 7" xfId="34913" xr:uid="{00000000-0005-0000-0000-000061880000}"/>
    <cellStyle name="Normal 5 17 18 3 8" xfId="34914" xr:uid="{00000000-0005-0000-0000-000062880000}"/>
    <cellStyle name="Normal 5 17 18 3 9" xfId="34915" xr:uid="{00000000-0005-0000-0000-000063880000}"/>
    <cellStyle name="Normal 5 17 18 4" xfId="34916" xr:uid="{00000000-0005-0000-0000-000064880000}"/>
    <cellStyle name="Normal 5 17 18 4 10" xfId="34917" xr:uid="{00000000-0005-0000-0000-000065880000}"/>
    <cellStyle name="Normal 5 17 18 4 2" xfId="34918" xr:uid="{00000000-0005-0000-0000-000066880000}"/>
    <cellStyle name="Normal 5 17 18 4 3" xfId="34919" xr:uid="{00000000-0005-0000-0000-000067880000}"/>
    <cellStyle name="Normal 5 17 18 4 4" xfId="34920" xr:uid="{00000000-0005-0000-0000-000068880000}"/>
    <cellStyle name="Normal 5 17 18 4 5" xfId="34921" xr:uid="{00000000-0005-0000-0000-000069880000}"/>
    <cellStyle name="Normal 5 17 18 4 6" xfId="34922" xr:uid="{00000000-0005-0000-0000-00006A880000}"/>
    <cellStyle name="Normal 5 17 18 4 7" xfId="34923" xr:uid="{00000000-0005-0000-0000-00006B880000}"/>
    <cellStyle name="Normal 5 17 18 4 8" xfId="34924" xr:uid="{00000000-0005-0000-0000-00006C880000}"/>
    <cellStyle name="Normal 5 17 18 4 9" xfId="34925" xr:uid="{00000000-0005-0000-0000-00006D880000}"/>
    <cellStyle name="Normal 5 17 18 5" xfId="34926" xr:uid="{00000000-0005-0000-0000-00006E880000}"/>
    <cellStyle name="Normal 5 17 18 5 10" xfId="34927" xr:uid="{00000000-0005-0000-0000-00006F880000}"/>
    <cellStyle name="Normal 5 17 18 5 2" xfId="34928" xr:uid="{00000000-0005-0000-0000-000070880000}"/>
    <cellStyle name="Normal 5 17 18 5 3" xfId="34929" xr:uid="{00000000-0005-0000-0000-000071880000}"/>
    <cellStyle name="Normal 5 17 18 5 4" xfId="34930" xr:uid="{00000000-0005-0000-0000-000072880000}"/>
    <cellStyle name="Normal 5 17 18 5 5" xfId="34931" xr:uid="{00000000-0005-0000-0000-000073880000}"/>
    <cellStyle name="Normal 5 17 18 5 6" xfId="34932" xr:uid="{00000000-0005-0000-0000-000074880000}"/>
    <cellStyle name="Normal 5 17 18 5 7" xfId="34933" xr:uid="{00000000-0005-0000-0000-000075880000}"/>
    <cellStyle name="Normal 5 17 18 5 8" xfId="34934" xr:uid="{00000000-0005-0000-0000-000076880000}"/>
    <cellStyle name="Normal 5 17 18 5 9" xfId="34935" xr:uid="{00000000-0005-0000-0000-000077880000}"/>
    <cellStyle name="Normal 5 17 18 6" xfId="34936" xr:uid="{00000000-0005-0000-0000-000078880000}"/>
    <cellStyle name="Normal 5 17 18 7" xfId="34937" xr:uid="{00000000-0005-0000-0000-000079880000}"/>
    <cellStyle name="Normal 5 17 18 8" xfId="34938" xr:uid="{00000000-0005-0000-0000-00007A880000}"/>
    <cellStyle name="Normal 5 17 18 9" xfId="34939" xr:uid="{00000000-0005-0000-0000-00007B880000}"/>
    <cellStyle name="Normal 5 17 19" xfId="34940" xr:uid="{00000000-0005-0000-0000-00007C880000}"/>
    <cellStyle name="Normal 5 17 19 10" xfId="34941" xr:uid="{00000000-0005-0000-0000-00007D880000}"/>
    <cellStyle name="Normal 5 17 19 11" xfId="34942" xr:uid="{00000000-0005-0000-0000-00007E880000}"/>
    <cellStyle name="Normal 5 17 19 12" xfId="34943" xr:uid="{00000000-0005-0000-0000-00007F880000}"/>
    <cellStyle name="Normal 5 17 19 13" xfId="34944" xr:uid="{00000000-0005-0000-0000-000080880000}"/>
    <cellStyle name="Normal 5 17 19 14" xfId="34945" xr:uid="{00000000-0005-0000-0000-000081880000}"/>
    <cellStyle name="Normal 5 17 19 2" xfId="34946" xr:uid="{00000000-0005-0000-0000-000082880000}"/>
    <cellStyle name="Normal 5 17 19 2 10" xfId="34947" xr:uid="{00000000-0005-0000-0000-000083880000}"/>
    <cellStyle name="Normal 5 17 19 2 2" xfId="34948" xr:uid="{00000000-0005-0000-0000-000084880000}"/>
    <cellStyle name="Normal 5 17 19 2 3" xfId="34949" xr:uid="{00000000-0005-0000-0000-000085880000}"/>
    <cellStyle name="Normal 5 17 19 2 4" xfId="34950" xr:uid="{00000000-0005-0000-0000-000086880000}"/>
    <cellStyle name="Normal 5 17 19 2 5" xfId="34951" xr:uid="{00000000-0005-0000-0000-000087880000}"/>
    <cellStyle name="Normal 5 17 19 2 6" xfId="34952" xr:uid="{00000000-0005-0000-0000-000088880000}"/>
    <cellStyle name="Normal 5 17 19 2 7" xfId="34953" xr:uid="{00000000-0005-0000-0000-000089880000}"/>
    <cellStyle name="Normal 5 17 19 2 8" xfId="34954" xr:uid="{00000000-0005-0000-0000-00008A880000}"/>
    <cellStyle name="Normal 5 17 19 2 9" xfId="34955" xr:uid="{00000000-0005-0000-0000-00008B880000}"/>
    <cellStyle name="Normal 5 17 19 3" xfId="34956" xr:uid="{00000000-0005-0000-0000-00008C880000}"/>
    <cellStyle name="Normal 5 17 19 3 10" xfId="34957" xr:uid="{00000000-0005-0000-0000-00008D880000}"/>
    <cellStyle name="Normal 5 17 19 3 2" xfId="34958" xr:uid="{00000000-0005-0000-0000-00008E880000}"/>
    <cellStyle name="Normal 5 17 19 3 3" xfId="34959" xr:uid="{00000000-0005-0000-0000-00008F880000}"/>
    <cellStyle name="Normal 5 17 19 3 4" xfId="34960" xr:uid="{00000000-0005-0000-0000-000090880000}"/>
    <cellStyle name="Normal 5 17 19 3 5" xfId="34961" xr:uid="{00000000-0005-0000-0000-000091880000}"/>
    <cellStyle name="Normal 5 17 19 3 6" xfId="34962" xr:uid="{00000000-0005-0000-0000-000092880000}"/>
    <cellStyle name="Normal 5 17 19 3 7" xfId="34963" xr:uid="{00000000-0005-0000-0000-000093880000}"/>
    <cellStyle name="Normal 5 17 19 3 8" xfId="34964" xr:uid="{00000000-0005-0000-0000-000094880000}"/>
    <cellStyle name="Normal 5 17 19 3 9" xfId="34965" xr:uid="{00000000-0005-0000-0000-000095880000}"/>
    <cellStyle name="Normal 5 17 19 4" xfId="34966" xr:uid="{00000000-0005-0000-0000-000096880000}"/>
    <cellStyle name="Normal 5 17 19 4 10" xfId="34967" xr:uid="{00000000-0005-0000-0000-000097880000}"/>
    <cellStyle name="Normal 5 17 19 4 2" xfId="34968" xr:uid="{00000000-0005-0000-0000-000098880000}"/>
    <cellStyle name="Normal 5 17 19 4 3" xfId="34969" xr:uid="{00000000-0005-0000-0000-000099880000}"/>
    <cellStyle name="Normal 5 17 19 4 4" xfId="34970" xr:uid="{00000000-0005-0000-0000-00009A880000}"/>
    <cellStyle name="Normal 5 17 19 4 5" xfId="34971" xr:uid="{00000000-0005-0000-0000-00009B880000}"/>
    <cellStyle name="Normal 5 17 19 4 6" xfId="34972" xr:uid="{00000000-0005-0000-0000-00009C880000}"/>
    <cellStyle name="Normal 5 17 19 4 7" xfId="34973" xr:uid="{00000000-0005-0000-0000-00009D880000}"/>
    <cellStyle name="Normal 5 17 19 4 8" xfId="34974" xr:uid="{00000000-0005-0000-0000-00009E880000}"/>
    <cellStyle name="Normal 5 17 19 4 9" xfId="34975" xr:uid="{00000000-0005-0000-0000-00009F880000}"/>
    <cellStyle name="Normal 5 17 19 5" xfId="34976" xr:uid="{00000000-0005-0000-0000-0000A0880000}"/>
    <cellStyle name="Normal 5 17 19 5 10" xfId="34977" xr:uid="{00000000-0005-0000-0000-0000A1880000}"/>
    <cellStyle name="Normal 5 17 19 5 2" xfId="34978" xr:uid="{00000000-0005-0000-0000-0000A2880000}"/>
    <cellStyle name="Normal 5 17 19 5 3" xfId="34979" xr:uid="{00000000-0005-0000-0000-0000A3880000}"/>
    <cellStyle name="Normal 5 17 19 5 4" xfId="34980" xr:uid="{00000000-0005-0000-0000-0000A4880000}"/>
    <cellStyle name="Normal 5 17 19 5 5" xfId="34981" xr:uid="{00000000-0005-0000-0000-0000A5880000}"/>
    <cellStyle name="Normal 5 17 19 5 6" xfId="34982" xr:uid="{00000000-0005-0000-0000-0000A6880000}"/>
    <cellStyle name="Normal 5 17 19 5 7" xfId="34983" xr:uid="{00000000-0005-0000-0000-0000A7880000}"/>
    <cellStyle name="Normal 5 17 19 5 8" xfId="34984" xr:uid="{00000000-0005-0000-0000-0000A8880000}"/>
    <cellStyle name="Normal 5 17 19 5 9" xfId="34985" xr:uid="{00000000-0005-0000-0000-0000A9880000}"/>
    <cellStyle name="Normal 5 17 19 6" xfId="34986" xr:uid="{00000000-0005-0000-0000-0000AA880000}"/>
    <cellStyle name="Normal 5 17 19 7" xfId="34987" xr:uid="{00000000-0005-0000-0000-0000AB880000}"/>
    <cellStyle name="Normal 5 17 19 8" xfId="34988" xr:uid="{00000000-0005-0000-0000-0000AC880000}"/>
    <cellStyle name="Normal 5 17 19 9" xfId="34989" xr:uid="{00000000-0005-0000-0000-0000AD880000}"/>
    <cellStyle name="Normal 5 17 2" xfId="34990" xr:uid="{00000000-0005-0000-0000-0000AE880000}"/>
    <cellStyle name="Normal 5 17 2 10" xfId="34991" xr:uid="{00000000-0005-0000-0000-0000AF880000}"/>
    <cellStyle name="Normal 5 17 2 10 10" xfId="34992" xr:uid="{00000000-0005-0000-0000-0000B0880000}"/>
    <cellStyle name="Normal 5 17 2 10 11" xfId="34993" xr:uid="{00000000-0005-0000-0000-0000B1880000}"/>
    <cellStyle name="Normal 5 17 2 10 12" xfId="34994" xr:uid="{00000000-0005-0000-0000-0000B2880000}"/>
    <cellStyle name="Normal 5 17 2 10 13" xfId="34995" xr:uid="{00000000-0005-0000-0000-0000B3880000}"/>
    <cellStyle name="Normal 5 17 2 10 14" xfId="34996" xr:uid="{00000000-0005-0000-0000-0000B4880000}"/>
    <cellStyle name="Normal 5 17 2 10 2" xfId="34997" xr:uid="{00000000-0005-0000-0000-0000B5880000}"/>
    <cellStyle name="Normal 5 17 2 10 2 10" xfId="34998" xr:uid="{00000000-0005-0000-0000-0000B6880000}"/>
    <cellStyle name="Normal 5 17 2 10 2 2" xfId="34999" xr:uid="{00000000-0005-0000-0000-0000B7880000}"/>
    <cellStyle name="Normal 5 17 2 10 2 3" xfId="35000" xr:uid="{00000000-0005-0000-0000-0000B8880000}"/>
    <cellStyle name="Normal 5 17 2 10 2 4" xfId="35001" xr:uid="{00000000-0005-0000-0000-0000B9880000}"/>
    <cellStyle name="Normal 5 17 2 10 2 5" xfId="35002" xr:uid="{00000000-0005-0000-0000-0000BA880000}"/>
    <cellStyle name="Normal 5 17 2 10 2 6" xfId="35003" xr:uid="{00000000-0005-0000-0000-0000BB880000}"/>
    <cellStyle name="Normal 5 17 2 10 2 7" xfId="35004" xr:uid="{00000000-0005-0000-0000-0000BC880000}"/>
    <cellStyle name="Normal 5 17 2 10 2 8" xfId="35005" xr:uid="{00000000-0005-0000-0000-0000BD880000}"/>
    <cellStyle name="Normal 5 17 2 10 2 9" xfId="35006" xr:uid="{00000000-0005-0000-0000-0000BE880000}"/>
    <cellStyle name="Normal 5 17 2 10 3" xfId="35007" xr:uid="{00000000-0005-0000-0000-0000BF880000}"/>
    <cellStyle name="Normal 5 17 2 10 3 10" xfId="35008" xr:uid="{00000000-0005-0000-0000-0000C0880000}"/>
    <cellStyle name="Normal 5 17 2 10 3 2" xfId="35009" xr:uid="{00000000-0005-0000-0000-0000C1880000}"/>
    <cellStyle name="Normal 5 17 2 10 3 3" xfId="35010" xr:uid="{00000000-0005-0000-0000-0000C2880000}"/>
    <cellStyle name="Normal 5 17 2 10 3 4" xfId="35011" xr:uid="{00000000-0005-0000-0000-0000C3880000}"/>
    <cellStyle name="Normal 5 17 2 10 3 5" xfId="35012" xr:uid="{00000000-0005-0000-0000-0000C4880000}"/>
    <cellStyle name="Normal 5 17 2 10 3 6" xfId="35013" xr:uid="{00000000-0005-0000-0000-0000C5880000}"/>
    <cellStyle name="Normal 5 17 2 10 3 7" xfId="35014" xr:uid="{00000000-0005-0000-0000-0000C6880000}"/>
    <cellStyle name="Normal 5 17 2 10 3 8" xfId="35015" xr:uid="{00000000-0005-0000-0000-0000C7880000}"/>
    <cellStyle name="Normal 5 17 2 10 3 9" xfId="35016" xr:uid="{00000000-0005-0000-0000-0000C8880000}"/>
    <cellStyle name="Normal 5 17 2 10 4" xfId="35017" xr:uid="{00000000-0005-0000-0000-0000C9880000}"/>
    <cellStyle name="Normal 5 17 2 10 4 10" xfId="35018" xr:uid="{00000000-0005-0000-0000-0000CA880000}"/>
    <cellStyle name="Normal 5 17 2 10 4 2" xfId="35019" xr:uid="{00000000-0005-0000-0000-0000CB880000}"/>
    <cellStyle name="Normal 5 17 2 10 4 3" xfId="35020" xr:uid="{00000000-0005-0000-0000-0000CC880000}"/>
    <cellStyle name="Normal 5 17 2 10 4 4" xfId="35021" xr:uid="{00000000-0005-0000-0000-0000CD880000}"/>
    <cellStyle name="Normal 5 17 2 10 4 5" xfId="35022" xr:uid="{00000000-0005-0000-0000-0000CE880000}"/>
    <cellStyle name="Normal 5 17 2 10 4 6" xfId="35023" xr:uid="{00000000-0005-0000-0000-0000CF880000}"/>
    <cellStyle name="Normal 5 17 2 10 4 7" xfId="35024" xr:uid="{00000000-0005-0000-0000-0000D0880000}"/>
    <cellStyle name="Normal 5 17 2 10 4 8" xfId="35025" xr:uid="{00000000-0005-0000-0000-0000D1880000}"/>
    <cellStyle name="Normal 5 17 2 10 4 9" xfId="35026" xr:uid="{00000000-0005-0000-0000-0000D2880000}"/>
    <cellStyle name="Normal 5 17 2 10 5" xfId="35027" xr:uid="{00000000-0005-0000-0000-0000D3880000}"/>
    <cellStyle name="Normal 5 17 2 10 5 10" xfId="35028" xr:uid="{00000000-0005-0000-0000-0000D4880000}"/>
    <cellStyle name="Normal 5 17 2 10 5 2" xfId="35029" xr:uid="{00000000-0005-0000-0000-0000D5880000}"/>
    <cellStyle name="Normal 5 17 2 10 5 3" xfId="35030" xr:uid="{00000000-0005-0000-0000-0000D6880000}"/>
    <cellStyle name="Normal 5 17 2 10 5 4" xfId="35031" xr:uid="{00000000-0005-0000-0000-0000D7880000}"/>
    <cellStyle name="Normal 5 17 2 10 5 5" xfId="35032" xr:uid="{00000000-0005-0000-0000-0000D8880000}"/>
    <cellStyle name="Normal 5 17 2 10 5 6" xfId="35033" xr:uid="{00000000-0005-0000-0000-0000D9880000}"/>
    <cellStyle name="Normal 5 17 2 10 5 7" xfId="35034" xr:uid="{00000000-0005-0000-0000-0000DA880000}"/>
    <cellStyle name="Normal 5 17 2 10 5 8" xfId="35035" xr:uid="{00000000-0005-0000-0000-0000DB880000}"/>
    <cellStyle name="Normal 5 17 2 10 5 9" xfId="35036" xr:uid="{00000000-0005-0000-0000-0000DC880000}"/>
    <cellStyle name="Normal 5 17 2 10 6" xfId="35037" xr:uid="{00000000-0005-0000-0000-0000DD880000}"/>
    <cellStyle name="Normal 5 17 2 10 7" xfId="35038" xr:uid="{00000000-0005-0000-0000-0000DE880000}"/>
    <cellStyle name="Normal 5 17 2 10 8" xfId="35039" xr:uid="{00000000-0005-0000-0000-0000DF880000}"/>
    <cellStyle name="Normal 5 17 2 10 9" xfId="35040" xr:uid="{00000000-0005-0000-0000-0000E0880000}"/>
    <cellStyle name="Normal 5 17 2 11" xfId="35041" xr:uid="{00000000-0005-0000-0000-0000E1880000}"/>
    <cellStyle name="Normal 5 17 2 11 10" xfId="35042" xr:uid="{00000000-0005-0000-0000-0000E2880000}"/>
    <cellStyle name="Normal 5 17 2 11 11" xfId="35043" xr:uid="{00000000-0005-0000-0000-0000E3880000}"/>
    <cellStyle name="Normal 5 17 2 11 12" xfId="35044" xr:uid="{00000000-0005-0000-0000-0000E4880000}"/>
    <cellStyle name="Normal 5 17 2 11 13" xfId="35045" xr:uid="{00000000-0005-0000-0000-0000E5880000}"/>
    <cellStyle name="Normal 5 17 2 11 14" xfId="35046" xr:uid="{00000000-0005-0000-0000-0000E6880000}"/>
    <cellStyle name="Normal 5 17 2 11 2" xfId="35047" xr:uid="{00000000-0005-0000-0000-0000E7880000}"/>
    <cellStyle name="Normal 5 17 2 11 2 10" xfId="35048" xr:uid="{00000000-0005-0000-0000-0000E8880000}"/>
    <cellStyle name="Normal 5 17 2 11 2 2" xfId="35049" xr:uid="{00000000-0005-0000-0000-0000E9880000}"/>
    <cellStyle name="Normal 5 17 2 11 2 3" xfId="35050" xr:uid="{00000000-0005-0000-0000-0000EA880000}"/>
    <cellStyle name="Normal 5 17 2 11 2 4" xfId="35051" xr:uid="{00000000-0005-0000-0000-0000EB880000}"/>
    <cellStyle name="Normal 5 17 2 11 2 5" xfId="35052" xr:uid="{00000000-0005-0000-0000-0000EC880000}"/>
    <cellStyle name="Normal 5 17 2 11 2 6" xfId="35053" xr:uid="{00000000-0005-0000-0000-0000ED880000}"/>
    <cellStyle name="Normal 5 17 2 11 2 7" xfId="35054" xr:uid="{00000000-0005-0000-0000-0000EE880000}"/>
    <cellStyle name="Normal 5 17 2 11 2 8" xfId="35055" xr:uid="{00000000-0005-0000-0000-0000EF880000}"/>
    <cellStyle name="Normal 5 17 2 11 2 9" xfId="35056" xr:uid="{00000000-0005-0000-0000-0000F0880000}"/>
    <cellStyle name="Normal 5 17 2 11 3" xfId="35057" xr:uid="{00000000-0005-0000-0000-0000F1880000}"/>
    <cellStyle name="Normal 5 17 2 11 3 10" xfId="35058" xr:uid="{00000000-0005-0000-0000-0000F2880000}"/>
    <cellStyle name="Normal 5 17 2 11 3 2" xfId="35059" xr:uid="{00000000-0005-0000-0000-0000F3880000}"/>
    <cellStyle name="Normal 5 17 2 11 3 3" xfId="35060" xr:uid="{00000000-0005-0000-0000-0000F4880000}"/>
    <cellStyle name="Normal 5 17 2 11 3 4" xfId="35061" xr:uid="{00000000-0005-0000-0000-0000F5880000}"/>
    <cellStyle name="Normal 5 17 2 11 3 5" xfId="35062" xr:uid="{00000000-0005-0000-0000-0000F6880000}"/>
    <cellStyle name="Normal 5 17 2 11 3 6" xfId="35063" xr:uid="{00000000-0005-0000-0000-0000F7880000}"/>
    <cellStyle name="Normal 5 17 2 11 3 7" xfId="35064" xr:uid="{00000000-0005-0000-0000-0000F8880000}"/>
    <cellStyle name="Normal 5 17 2 11 3 8" xfId="35065" xr:uid="{00000000-0005-0000-0000-0000F9880000}"/>
    <cellStyle name="Normal 5 17 2 11 3 9" xfId="35066" xr:uid="{00000000-0005-0000-0000-0000FA880000}"/>
    <cellStyle name="Normal 5 17 2 11 4" xfId="35067" xr:uid="{00000000-0005-0000-0000-0000FB880000}"/>
    <cellStyle name="Normal 5 17 2 11 4 10" xfId="35068" xr:uid="{00000000-0005-0000-0000-0000FC880000}"/>
    <cellStyle name="Normal 5 17 2 11 4 2" xfId="35069" xr:uid="{00000000-0005-0000-0000-0000FD880000}"/>
    <cellStyle name="Normal 5 17 2 11 4 3" xfId="35070" xr:uid="{00000000-0005-0000-0000-0000FE880000}"/>
    <cellStyle name="Normal 5 17 2 11 4 4" xfId="35071" xr:uid="{00000000-0005-0000-0000-0000FF880000}"/>
    <cellStyle name="Normal 5 17 2 11 4 5" xfId="35072" xr:uid="{00000000-0005-0000-0000-000000890000}"/>
    <cellStyle name="Normal 5 17 2 11 4 6" xfId="35073" xr:uid="{00000000-0005-0000-0000-000001890000}"/>
    <cellStyle name="Normal 5 17 2 11 4 7" xfId="35074" xr:uid="{00000000-0005-0000-0000-000002890000}"/>
    <cellStyle name="Normal 5 17 2 11 4 8" xfId="35075" xr:uid="{00000000-0005-0000-0000-000003890000}"/>
    <cellStyle name="Normal 5 17 2 11 4 9" xfId="35076" xr:uid="{00000000-0005-0000-0000-000004890000}"/>
    <cellStyle name="Normal 5 17 2 11 5" xfId="35077" xr:uid="{00000000-0005-0000-0000-000005890000}"/>
    <cellStyle name="Normal 5 17 2 11 5 10" xfId="35078" xr:uid="{00000000-0005-0000-0000-000006890000}"/>
    <cellStyle name="Normal 5 17 2 11 5 2" xfId="35079" xr:uid="{00000000-0005-0000-0000-000007890000}"/>
    <cellStyle name="Normal 5 17 2 11 5 3" xfId="35080" xr:uid="{00000000-0005-0000-0000-000008890000}"/>
    <cellStyle name="Normal 5 17 2 11 5 4" xfId="35081" xr:uid="{00000000-0005-0000-0000-000009890000}"/>
    <cellStyle name="Normal 5 17 2 11 5 5" xfId="35082" xr:uid="{00000000-0005-0000-0000-00000A890000}"/>
    <cellStyle name="Normal 5 17 2 11 5 6" xfId="35083" xr:uid="{00000000-0005-0000-0000-00000B890000}"/>
    <cellStyle name="Normal 5 17 2 11 5 7" xfId="35084" xr:uid="{00000000-0005-0000-0000-00000C890000}"/>
    <cellStyle name="Normal 5 17 2 11 5 8" xfId="35085" xr:uid="{00000000-0005-0000-0000-00000D890000}"/>
    <cellStyle name="Normal 5 17 2 11 5 9" xfId="35086" xr:uid="{00000000-0005-0000-0000-00000E890000}"/>
    <cellStyle name="Normal 5 17 2 11 6" xfId="35087" xr:uid="{00000000-0005-0000-0000-00000F890000}"/>
    <cellStyle name="Normal 5 17 2 11 7" xfId="35088" xr:uid="{00000000-0005-0000-0000-000010890000}"/>
    <cellStyle name="Normal 5 17 2 11 8" xfId="35089" xr:uid="{00000000-0005-0000-0000-000011890000}"/>
    <cellStyle name="Normal 5 17 2 11 9" xfId="35090" xr:uid="{00000000-0005-0000-0000-000012890000}"/>
    <cellStyle name="Normal 5 17 2 12" xfId="35091" xr:uid="{00000000-0005-0000-0000-000013890000}"/>
    <cellStyle name="Normal 5 17 2 12 10" xfId="35092" xr:uid="{00000000-0005-0000-0000-000014890000}"/>
    <cellStyle name="Normal 5 17 2 12 11" xfId="35093" xr:uid="{00000000-0005-0000-0000-000015890000}"/>
    <cellStyle name="Normal 5 17 2 12 12" xfId="35094" xr:uid="{00000000-0005-0000-0000-000016890000}"/>
    <cellStyle name="Normal 5 17 2 12 13" xfId="35095" xr:uid="{00000000-0005-0000-0000-000017890000}"/>
    <cellStyle name="Normal 5 17 2 12 14" xfId="35096" xr:uid="{00000000-0005-0000-0000-000018890000}"/>
    <cellStyle name="Normal 5 17 2 12 2" xfId="35097" xr:uid="{00000000-0005-0000-0000-000019890000}"/>
    <cellStyle name="Normal 5 17 2 12 2 10" xfId="35098" xr:uid="{00000000-0005-0000-0000-00001A890000}"/>
    <cellStyle name="Normal 5 17 2 12 2 2" xfId="35099" xr:uid="{00000000-0005-0000-0000-00001B890000}"/>
    <cellStyle name="Normal 5 17 2 12 2 3" xfId="35100" xr:uid="{00000000-0005-0000-0000-00001C890000}"/>
    <cellStyle name="Normal 5 17 2 12 2 4" xfId="35101" xr:uid="{00000000-0005-0000-0000-00001D890000}"/>
    <cellStyle name="Normal 5 17 2 12 2 5" xfId="35102" xr:uid="{00000000-0005-0000-0000-00001E890000}"/>
    <cellStyle name="Normal 5 17 2 12 2 6" xfId="35103" xr:uid="{00000000-0005-0000-0000-00001F890000}"/>
    <cellStyle name="Normal 5 17 2 12 2 7" xfId="35104" xr:uid="{00000000-0005-0000-0000-000020890000}"/>
    <cellStyle name="Normal 5 17 2 12 2 8" xfId="35105" xr:uid="{00000000-0005-0000-0000-000021890000}"/>
    <cellStyle name="Normal 5 17 2 12 2 9" xfId="35106" xr:uid="{00000000-0005-0000-0000-000022890000}"/>
    <cellStyle name="Normal 5 17 2 12 3" xfId="35107" xr:uid="{00000000-0005-0000-0000-000023890000}"/>
    <cellStyle name="Normal 5 17 2 12 3 10" xfId="35108" xr:uid="{00000000-0005-0000-0000-000024890000}"/>
    <cellStyle name="Normal 5 17 2 12 3 2" xfId="35109" xr:uid="{00000000-0005-0000-0000-000025890000}"/>
    <cellStyle name="Normal 5 17 2 12 3 3" xfId="35110" xr:uid="{00000000-0005-0000-0000-000026890000}"/>
    <cellStyle name="Normal 5 17 2 12 3 4" xfId="35111" xr:uid="{00000000-0005-0000-0000-000027890000}"/>
    <cellStyle name="Normal 5 17 2 12 3 5" xfId="35112" xr:uid="{00000000-0005-0000-0000-000028890000}"/>
    <cellStyle name="Normal 5 17 2 12 3 6" xfId="35113" xr:uid="{00000000-0005-0000-0000-000029890000}"/>
    <cellStyle name="Normal 5 17 2 12 3 7" xfId="35114" xr:uid="{00000000-0005-0000-0000-00002A890000}"/>
    <cellStyle name="Normal 5 17 2 12 3 8" xfId="35115" xr:uid="{00000000-0005-0000-0000-00002B890000}"/>
    <cellStyle name="Normal 5 17 2 12 3 9" xfId="35116" xr:uid="{00000000-0005-0000-0000-00002C890000}"/>
    <cellStyle name="Normal 5 17 2 12 4" xfId="35117" xr:uid="{00000000-0005-0000-0000-00002D890000}"/>
    <cellStyle name="Normal 5 17 2 12 4 10" xfId="35118" xr:uid="{00000000-0005-0000-0000-00002E890000}"/>
    <cellStyle name="Normal 5 17 2 12 4 2" xfId="35119" xr:uid="{00000000-0005-0000-0000-00002F890000}"/>
    <cellStyle name="Normal 5 17 2 12 4 3" xfId="35120" xr:uid="{00000000-0005-0000-0000-000030890000}"/>
    <cellStyle name="Normal 5 17 2 12 4 4" xfId="35121" xr:uid="{00000000-0005-0000-0000-000031890000}"/>
    <cellStyle name="Normal 5 17 2 12 4 5" xfId="35122" xr:uid="{00000000-0005-0000-0000-000032890000}"/>
    <cellStyle name="Normal 5 17 2 12 4 6" xfId="35123" xr:uid="{00000000-0005-0000-0000-000033890000}"/>
    <cellStyle name="Normal 5 17 2 12 4 7" xfId="35124" xr:uid="{00000000-0005-0000-0000-000034890000}"/>
    <cellStyle name="Normal 5 17 2 12 4 8" xfId="35125" xr:uid="{00000000-0005-0000-0000-000035890000}"/>
    <cellStyle name="Normal 5 17 2 12 4 9" xfId="35126" xr:uid="{00000000-0005-0000-0000-000036890000}"/>
    <cellStyle name="Normal 5 17 2 12 5" xfId="35127" xr:uid="{00000000-0005-0000-0000-000037890000}"/>
    <cellStyle name="Normal 5 17 2 12 5 10" xfId="35128" xr:uid="{00000000-0005-0000-0000-000038890000}"/>
    <cellStyle name="Normal 5 17 2 12 5 2" xfId="35129" xr:uid="{00000000-0005-0000-0000-000039890000}"/>
    <cellStyle name="Normal 5 17 2 12 5 3" xfId="35130" xr:uid="{00000000-0005-0000-0000-00003A890000}"/>
    <cellStyle name="Normal 5 17 2 12 5 4" xfId="35131" xr:uid="{00000000-0005-0000-0000-00003B890000}"/>
    <cellStyle name="Normal 5 17 2 12 5 5" xfId="35132" xr:uid="{00000000-0005-0000-0000-00003C890000}"/>
    <cellStyle name="Normal 5 17 2 12 5 6" xfId="35133" xr:uid="{00000000-0005-0000-0000-00003D890000}"/>
    <cellStyle name="Normal 5 17 2 12 5 7" xfId="35134" xr:uid="{00000000-0005-0000-0000-00003E890000}"/>
    <cellStyle name="Normal 5 17 2 12 5 8" xfId="35135" xr:uid="{00000000-0005-0000-0000-00003F890000}"/>
    <cellStyle name="Normal 5 17 2 12 5 9" xfId="35136" xr:uid="{00000000-0005-0000-0000-000040890000}"/>
    <cellStyle name="Normal 5 17 2 12 6" xfId="35137" xr:uid="{00000000-0005-0000-0000-000041890000}"/>
    <cellStyle name="Normal 5 17 2 12 7" xfId="35138" xr:uid="{00000000-0005-0000-0000-000042890000}"/>
    <cellStyle name="Normal 5 17 2 12 8" xfId="35139" xr:uid="{00000000-0005-0000-0000-000043890000}"/>
    <cellStyle name="Normal 5 17 2 12 9" xfId="35140" xr:uid="{00000000-0005-0000-0000-000044890000}"/>
    <cellStyle name="Normal 5 17 2 13" xfId="35141" xr:uid="{00000000-0005-0000-0000-000045890000}"/>
    <cellStyle name="Normal 5 17 2 13 10" xfId="35142" xr:uid="{00000000-0005-0000-0000-000046890000}"/>
    <cellStyle name="Normal 5 17 2 13 11" xfId="35143" xr:uid="{00000000-0005-0000-0000-000047890000}"/>
    <cellStyle name="Normal 5 17 2 13 12" xfId="35144" xr:uid="{00000000-0005-0000-0000-000048890000}"/>
    <cellStyle name="Normal 5 17 2 13 13" xfId="35145" xr:uid="{00000000-0005-0000-0000-000049890000}"/>
    <cellStyle name="Normal 5 17 2 13 14" xfId="35146" xr:uid="{00000000-0005-0000-0000-00004A890000}"/>
    <cellStyle name="Normal 5 17 2 13 2" xfId="35147" xr:uid="{00000000-0005-0000-0000-00004B890000}"/>
    <cellStyle name="Normal 5 17 2 13 2 10" xfId="35148" xr:uid="{00000000-0005-0000-0000-00004C890000}"/>
    <cellStyle name="Normal 5 17 2 13 2 2" xfId="35149" xr:uid="{00000000-0005-0000-0000-00004D890000}"/>
    <cellStyle name="Normal 5 17 2 13 2 3" xfId="35150" xr:uid="{00000000-0005-0000-0000-00004E890000}"/>
    <cellStyle name="Normal 5 17 2 13 2 4" xfId="35151" xr:uid="{00000000-0005-0000-0000-00004F890000}"/>
    <cellStyle name="Normal 5 17 2 13 2 5" xfId="35152" xr:uid="{00000000-0005-0000-0000-000050890000}"/>
    <cellStyle name="Normal 5 17 2 13 2 6" xfId="35153" xr:uid="{00000000-0005-0000-0000-000051890000}"/>
    <cellStyle name="Normal 5 17 2 13 2 7" xfId="35154" xr:uid="{00000000-0005-0000-0000-000052890000}"/>
    <cellStyle name="Normal 5 17 2 13 2 8" xfId="35155" xr:uid="{00000000-0005-0000-0000-000053890000}"/>
    <cellStyle name="Normal 5 17 2 13 2 9" xfId="35156" xr:uid="{00000000-0005-0000-0000-000054890000}"/>
    <cellStyle name="Normal 5 17 2 13 3" xfId="35157" xr:uid="{00000000-0005-0000-0000-000055890000}"/>
    <cellStyle name="Normal 5 17 2 13 3 10" xfId="35158" xr:uid="{00000000-0005-0000-0000-000056890000}"/>
    <cellStyle name="Normal 5 17 2 13 3 2" xfId="35159" xr:uid="{00000000-0005-0000-0000-000057890000}"/>
    <cellStyle name="Normal 5 17 2 13 3 3" xfId="35160" xr:uid="{00000000-0005-0000-0000-000058890000}"/>
    <cellStyle name="Normal 5 17 2 13 3 4" xfId="35161" xr:uid="{00000000-0005-0000-0000-000059890000}"/>
    <cellStyle name="Normal 5 17 2 13 3 5" xfId="35162" xr:uid="{00000000-0005-0000-0000-00005A890000}"/>
    <cellStyle name="Normal 5 17 2 13 3 6" xfId="35163" xr:uid="{00000000-0005-0000-0000-00005B890000}"/>
    <cellStyle name="Normal 5 17 2 13 3 7" xfId="35164" xr:uid="{00000000-0005-0000-0000-00005C890000}"/>
    <cellStyle name="Normal 5 17 2 13 3 8" xfId="35165" xr:uid="{00000000-0005-0000-0000-00005D890000}"/>
    <cellStyle name="Normal 5 17 2 13 3 9" xfId="35166" xr:uid="{00000000-0005-0000-0000-00005E890000}"/>
    <cellStyle name="Normal 5 17 2 13 4" xfId="35167" xr:uid="{00000000-0005-0000-0000-00005F890000}"/>
    <cellStyle name="Normal 5 17 2 13 4 10" xfId="35168" xr:uid="{00000000-0005-0000-0000-000060890000}"/>
    <cellStyle name="Normal 5 17 2 13 4 2" xfId="35169" xr:uid="{00000000-0005-0000-0000-000061890000}"/>
    <cellStyle name="Normal 5 17 2 13 4 3" xfId="35170" xr:uid="{00000000-0005-0000-0000-000062890000}"/>
    <cellStyle name="Normal 5 17 2 13 4 4" xfId="35171" xr:uid="{00000000-0005-0000-0000-000063890000}"/>
    <cellStyle name="Normal 5 17 2 13 4 5" xfId="35172" xr:uid="{00000000-0005-0000-0000-000064890000}"/>
    <cellStyle name="Normal 5 17 2 13 4 6" xfId="35173" xr:uid="{00000000-0005-0000-0000-000065890000}"/>
    <cellStyle name="Normal 5 17 2 13 4 7" xfId="35174" xr:uid="{00000000-0005-0000-0000-000066890000}"/>
    <cellStyle name="Normal 5 17 2 13 4 8" xfId="35175" xr:uid="{00000000-0005-0000-0000-000067890000}"/>
    <cellStyle name="Normal 5 17 2 13 4 9" xfId="35176" xr:uid="{00000000-0005-0000-0000-000068890000}"/>
    <cellStyle name="Normal 5 17 2 13 5" xfId="35177" xr:uid="{00000000-0005-0000-0000-000069890000}"/>
    <cellStyle name="Normal 5 17 2 13 5 10" xfId="35178" xr:uid="{00000000-0005-0000-0000-00006A890000}"/>
    <cellStyle name="Normal 5 17 2 13 5 2" xfId="35179" xr:uid="{00000000-0005-0000-0000-00006B890000}"/>
    <cellStyle name="Normal 5 17 2 13 5 3" xfId="35180" xr:uid="{00000000-0005-0000-0000-00006C890000}"/>
    <cellStyle name="Normal 5 17 2 13 5 4" xfId="35181" xr:uid="{00000000-0005-0000-0000-00006D890000}"/>
    <cellStyle name="Normal 5 17 2 13 5 5" xfId="35182" xr:uid="{00000000-0005-0000-0000-00006E890000}"/>
    <cellStyle name="Normal 5 17 2 13 5 6" xfId="35183" xr:uid="{00000000-0005-0000-0000-00006F890000}"/>
    <cellStyle name="Normal 5 17 2 13 5 7" xfId="35184" xr:uid="{00000000-0005-0000-0000-000070890000}"/>
    <cellStyle name="Normal 5 17 2 13 5 8" xfId="35185" xr:uid="{00000000-0005-0000-0000-000071890000}"/>
    <cellStyle name="Normal 5 17 2 13 5 9" xfId="35186" xr:uid="{00000000-0005-0000-0000-000072890000}"/>
    <cellStyle name="Normal 5 17 2 13 6" xfId="35187" xr:uid="{00000000-0005-0000-0000-000073890000}"/>
    <cellStyle name="Normal 5 17 2 13 7" xfId="35188" xr:uid="{00000000-0005-0000-0000-000074890000}"/>
    <cellStyle name="Normal 5 17 2 13 8" xfId="35189" xr:uid="{00000000-0005-0000-0000-000075890000}"/>
    <cellStyle name="Normal 5 17 2 13 9" xfId="35190" xr:uid="{00000000-0005-0000-0000-000076890000}"/>
    <cellStyle name="Normal 5 17 2 14" xfId="35191" xr:uid="{00000000-0005-0000-0000-000077890000}"/>
    <cellStyle name="Normal 5 17 2 14 10" xfId="35192" xr:uid="{00000000-0005-0000-0000-000078890000}"/>
    <cellStyle name="Normal 5 17 2 14 11" xfId="35193" xr:uid="{00000000-0005-0000-0000-000079890000}"/>
    <cellStyle name="Normal 5 17 2 14 12" xfId="35194" xr:uid="{00000000-0005-0000-0000-00007A890000}"/>
    <cellStyle name="Normal 5 17 2 14 13" xfId="35195" xr:uid="{00000000-0005-0000-0000-00007B890000}"/>
    <cellStyle name="Normal 5 17 2 14 14" xfId="35196" xr:uid="{00000000-0005-0000-0000-00007C890000}"/>
    <cellStyle name="Normal 5 17 2 14 2" xfId="35197" xr:uid="{00000000-0005-0000-0000-00007D890000}"/>
    <cellStyle name="Normal 5 17 2 14 2 10" xfId="35198" xr:uid="{00000000-0005-0000-0000-00007E890000}"/>
    <cellStyle name="Normal 5 17 2 14 2 2" xfId="35199" xr:uid="{00000000-0005-0000-0000-00007F890000}"/>
    <cellStyle name="Normal 5 17 2 14 2 3" xfId="35200" xr:uid="{00000000-0005-0000-0000-000080890000}"/>
    <cellStyle name="Normal 5 17 2 14 2 4" xfId="35201" xr:uid="{00000000-0005-0000-0000-000081890000}"/>
    <cellStyle name="Normal 5 17 2 14 2 5" xfId="35202" xr:uid="{00000000-0005-0000-0000-000082890000}"/>
    <cellStyle name="Normal 5 17 2 14 2 6" xfId="35203" xr:uid="{00000000-0005-0000-0000-000083890000}"/>
    <cellStyle name="Normal 5 17 2 14 2 7" xfId="35204" xr:uid="{00000000-0005-0000-0000-000084890000}"/>
    <cellStyle name="Normal 5 17 2 14 2 8" xfId="35205" xr:uid="{00000000-0005-0000-0000-000085890000}"/>
    <cellStyle name="Normal 5 17 2 14 2 9" xfId="35206" xr:uid="{00000000-0005-0000-0000-000086890000}"/>
    <cellStyle name="Normal 5 17 2 14 3" xfId="35207" xr:uid="{00000000-0005-0000-0000-000087890000}"/>
    <cellStyle name="Normal 5 17 2 14 3 10" xfId="35208" xr:uid="{00000000-0005-0000-0000-000088890000}"/>
    <cellStyle name="Normal 5 17 2 14 3 2" xfId="35209" xr:uid="{00000000-0005-0000-0000-000089890000}"/>
    <cellStyle name="Normal 5 17 2 14 3 3" xfId="35210" xr:uid="{00000000-0005-0000-0000-00008A890000}"/>
    <cellStyle name="Normal 5 17 2 14 3 4" xfId="35211" xr:uid="{00000000-0005-0000-0000-00008B890000}"/>
    <cellStyle name="Normal 5 17 2 14 3 5" xfId="35212" xr:uid="{00000000-0005-0000-0000-00008C890000}"/>
    <cellStyle name="Normal 5 17 2 14 3 6" xfId="35213" xr:uid="{00000000-0005-0000-0000-00008D890000}"/>
    <cellStyle name="Normal 5 17 2 14 3 7" xfId="35214" xr:uid="{00000000-0005-0000-0000-00008E890000}"/>
    <cellStyle name="Normal 5 17 2 14 3 8" xfId="35215" xr:uid="{00000000-0005-0000-0000-00008F890000}"/>
    <cellStyle name="Normal 5 17 2 14 3 9" xfId="35216" xr:uid="{00000000-0005-0000-0000-000090890000}"/>
    <cellStyle name="Normal 5 17 2 14 4" xfId="35217" xr:uid="{00000000-0005-0000-0000-000091890000}"/>
    <cellStyle name="Normal 5 17 2 14 4 10" xfId="35218" xr:uid="{00000000-0005-0000-0000-000092890000}"/>
    <cellStyle name="Normal 5 17 2 14 4 2" xfId="35219" xr:uid="{00000000-0005-0000-0000-000093890000}"/>
    <cellStyle name="Normal 5 17 2 14 4 3" xfId="35220" xr:uid="{00000000-0005-0000-0000-000094890000}"/>
    <cellStyle name="Normal 5 17 2 14 4 4" xfId="35221" xr:uid="{00000000-0005-0000-0000-000095890000}"/>
    <cellStyle name="Normal 5 17 2 14 4 5" xfId="35222" xr:uid="{00000000-0005-0000-0000-000096890000}"/>
    <cellStyle name="Normal 5 17 2 14 4 6" xfId="35223" xr:uid="{00000000-0005-0000-0000-000097890000}"/>
    <cellStyle name="Normal 5 17 2 14 4 7" xfId="35224" xr:uid="{00000000-0005-0000-0000-000098890000}"/>
    <cellStyle name="Normal 5 17 2 14 4 8" xfId="35225" xr:uid="{00000000-0005-0000-0000-000099890000}"/>
    <cellStyle name="Normal 5 17 2 14 4 9" xfId="35226" xr:uid="{00000000-0005-0000-0000-00009A890000}"/>
    <cellStyle name="Normal 5 17 2 14 5" xfId="35227" xr:uid="{00000000-0005-0000-0000-00009B890000}"/>
    <cellStyle name="Normal 5 17 2 14 5 10" xfId="35228" xr:uid="{00000000-0005-0000-0000-00009C890000}"/>
    <cellStyle name="Normal 5 17 2 14 5 2" xfId="35229" xr:uid="{00000000-0005-0000-0000-00009D890000}"/>
    <cellStyle name="Normal 5 17 2 14 5 3" xfId="35230" xr:uid="{00000000-0005-0000-0000-00009E890000}"/>
    <cellStyle name="Normal 5 17 2 14 5 4" xfId="35231" xr:uid="{00000000-0005-0000-0000-00009F890000}"/>
    <cellStyle name="Normal 5 17 2 14 5 5" xfId="35232" xr:uid="{00000000-0005-0000-0000-0000A0890000}"/>
    <cellStyle name="Normal 5 17 2 14 5 6" xfId="35233" xr:uid="{00000000-0005-0000-0000-0000A1890000}"/>
    <cellStyle name="Normal 5 17 2 14 5 7" xfId="35234" xr:uid="{00000000-0005-0000-0000-0000A2890000}"/>
    <cellStyle name="Normal 5 17 2 14 5 8" xfId="35235" xr:uid="{00000000-0005-0000-0000-0000A3890000}"/>
    <cellStyle name="Normal 5 17 2 14 5 9" xfId="35236" xr:uid="{00000000-0005-0000-0000-0000A4890000}"/>
    <cellStyle name="Normal 5 17 2 14 6" xfId="35237" xr:uid="{00000000-0005-0000-0000-0000A5890000}"/>
    <cellStyle name="Normal 5 17 2 14 7" xfId="35238" xr:uid="{00000000-0005-0000-0000-0000A6890000}"/>
    <cellStyle name="Normal 5 17 2 14 8" xfId="35239" xr:uid="{00000000-0005-0000-0000-0000A7890000}"/>
    <cellStyle name="Normal 5 17 2 14 9" xfId="35240" xr:uid="{00000000-0005-0000-0000-0000A8890000}"/>
    <cellStyle name="Normal 5 17 2 15" xfId="35241" xr:uid="{00000000-0005-0000-0000-0000A9890000}"/>
    <cellStyle name="Normal 5 17 2 15 10" xfId="35242" xr:uid="{00000000-0005-0000-0000-0000AA890000}"/>
    <cellStyle name="Normal 5 17 2 15 11" xfId="35243" xr:uid="{00000000-0005-0000-0000-0000AB890000}"/>
    <cellStyle name="Normal 5 17 2 15 12" xfId="35244" xr:uid="{00000000-0005-0000-0000-0000AC890000}"/>
    <cellStyle name="Normal 5 17 2 15 13" xfId="35245" xr:uid="{00000000-0005-0000-0000-0000AD890000}"/>
    <cellStyle name="Normal 5 17 2 15 14" xfId="35246" xr:uid="{00000000-0005-0000-0000-0000AE890000}"/>
    <cellStyle name="Normal 5 17 2 15 2" xfId="35247" xr:uid="{00000000-0005-0000-0000-0000AF890000}"/>
    <cellStyle name="Normal 5 17 2 15 2 10" xfId="35248" xr:uid="{00000000-0005-0000-0000-0000B0890000}"/>
    <cellStyle name="Normal 5 17 2 15 2 2" xfId="35249" xr:uid="{00000000-0005-0000-0000-0000B1890000}"/>
    <cellStyle name="Normal 5 17 2 15 2 3" xfId="35250" xr:uid="{00000000-0005-0000-0000-0000B2890000}"/>
    <cellStyle name="Normal 5 17 2 15 2 4" xfId="35251" xr:uid="{00000000-0005-0000-0000-0000B3890000}"/>
    <cellStyle name="Normal 5 17 2 15 2 5" xfId="35252" xr:uid="{00000000-0005-0000-0000-0000B4890000}"/>
    <cellStyle name="Normal 5 17 2 15 2 6" xfId="35253" xr:uid="{00000000-0005-0000-0000-0000B5890000}"/>
    <cellStyle name="Normal 5 17 2 15 2 7" xfId="35254" xr:uid="{00000000-0005-0000-0000-0000B6890000}"/>
    <cellStyle name="Normal 5 17 2 15 2 8" xfId="35255" xr:uid="{00000000-0005-0000-0000-0000B7890000}"/>
    <cellStyle name="Normal 5 17 2 15 2 9" xfId="35256" xr:uid="{00000000-0005-0000-0000-0000B8890000}"/>
    <cellStyle name="Normal 5 17 2 15 3" xfId="35257" xr:uid="{00000000-0005-0000-0000-0000B9890000}"/>
    <cellStyle name="Normal 5 17 2 15 3 10" xfId="35258" xr:uid="{00000000-0005-0000-0000-0000BA890000}"/>
    <cellStyle name="Normal 5 17 2 15 3 2" xfId="35259" xr:uid="{00000000-0005-0000-0000-0000BB890000}"/>
    <cellStyle name="Normal 5 17 2 15 3 3" xfId="35260" xr:uid="{00000000-0005-0000-0000-0000BC890000}"/>
    <cellStyle name="Normal 5 17 2 15 3 4" xfId="35261" xr:uid="{00000000-0005-0000-0000-0000BD890000}"/>
    <cellStyle name="Normal 5 17 2 15 3 5" xfId="35262" xr:uid="{00000000-0005-0000-0000-0000BE890000}"/>
    <cellStyle name="Normal 5 17 2 15 3 6" xfId="35263" xr:uid="{00000000-0005-0000-0000-0000BF890000}"/>
    <cellStyle name="Normal 5 17 2 15 3 7" xfId="35264" xr:uid="{00000000-0005-0000-0000-0000C0890000}"/>
    <cellStyle name="Normal 5 17 2 15 3 8" xfId="35265" xr:uid="{00000000-0005-0000-0000-0000C1890000}"/>
    <cellStyle name="Normal 5 17 2 15 3 9" xfId="35266" xr:uid="{00000000-0005-0000-0000-0000C2890000}"/>
    <cellStyle name="Normal 5 17 2 15 4" xfId="35267" xr:uid="{00000000-0005-0000-0000-0000C3890000}"/>
    <cellStyle name="Normal 5 17 2 15 4 10" xfId="35268" xr:uid="{00000000-0005-0000-0000-0000C4890000}"/>
    <cellStyle name="Normal 5 17 2 15 4 2" xfId="35269" xr:uid="{00000000-0005-0000-0000-0000C5890000}"/>
    <cellStyle name="Normal 5 17 2 15 4 3" xfId="35270" xr:uid="{00000000-0005-0000-0000-0000C6890000}"/>
    <cellStyle name="Normal 5 17 2 15 4 4" xfId="35271" xr:uid="{00000000-0005-0000-0000-0000C7890000}"/>
    <cellStyle name="Normal 5 17 2 15 4 5" xfId="35272" xr:uid="{00000000-0005-0000-0000-0000C8890000}"/>
    <cellStyle name="Normal 5 17 2 15 4 6" xfId="35273" xr:uid="{00000000-0005-0000-0000-0000C9890000}"/>
    <cellStyle name="Normal 5 17 2 15 4 7" xfId="35274" xr:uid="{00000000-0005-0000-0000-0000CA890000}"/>
    <cellStyle name="Normal 5 17 2 15 4 8" xfId="35275" xr:uid="{00000000-0005-0000-0000-0000CB890000}"/>
    <cellStyle name="Normal 5 17 2 15 4 9" xfId="35276" xr:uid="{00000000-0005-0000-0000-0000CC890000}"/>
    <cellStyle name="Normal 5 17 2 15 5" xfId="35277" xr:uid="{00000000-0005-0000-0000-0000CD890000}"/>
    <cellStyle name="Normal 5 17 2 15 5 10" xfId="35278" xr:uid="{00000000-0005-0000-0000-0000CE890000}"/>
    <cellStyle name="Normal 5 17 2 15 5 2" xfId="35279" xr:uid="{00000000-0005-0000-0000-0000CF890000}"/>
    <cellStyle name="Normal 5 17 2 15 5 3" xfId="35280" xr:uid="{00000000-0005-0000-0000-0000D0890000}"/>
    <cellStyle name="Normal 5 17 2 15 5 4" xfId="35281" xr:uid="{00000000-0005-0000-0000-0000D1890000}"/>
    <cellStyle name="Normal 5 17 2 15 5 5" xfId="35282" xr:uid="{00000000-0005-0000-0000-0000D2890000}"/>
    <cellStyle name="Normal 5 17 2 15 5 6" xfId="35283" xr:uid="{00000000-0005-0000-0000-0000D3890000}"/>
    <cellStyle name="Normal 5 17 2 15 5 7" xfId="35284" xr:uid="{00000000-0005-0000-0000-0000D4890000}"/>
    <cellStyle name="Normal 5 17 2 15 5 8" xfId="35285" xr:uid="{00000000-0005-0000-0000-0000D5890000}"/>
    <cellStyle name="Normal 5 17 2 15 5 9" xfId="35286" xr:uid="{00000000-0005-0000-0000-0000D6890000}"/>
    <cellStyle name="Normal 5 17 2 15 6" xfId="35287" xr:uid="{00000000-0005-0000-0000-0000D7890000}"/>
    <cellStyle name="Normal 5 17 2 15 7" xfId="35288" xr:uid="{00000000-0005-0000-0000-0000D8890000}"/>
    <cellStyle name="Normal 5 17 2 15 8" xfId="35289" xr:uid="{00000000-0005-0000-0000-0000D9890000}"/>
    <cellStyle name="Normal 5 17 2 15 9" xfId="35290" xr:uid="{00000000-0005-0000-0000-0000DA890000}"/>
    <cellStyle name="Normal 5 17 2 16" xfId="35291" xr:uid="{00000000-0005-0000-0000-0000DB890000}"/>
    <cellStyle name="Normal 5 17 2 16 10" xfId="35292" xr:uid="{00000000-0005-0000-0000-0000DC890000}"/>
    <cellStyle name="Normal 5 17 2 16 11" xfId="35293" xr:uid="{00000000-0005-0000-0000-0000DD890000}"/>
    <cellStyle name="Normal 5 17 2 16 12" xfId="35294" xr:uid="{00000000-0005-0000-0000-0000DE890000}"/>
    <cellStyle name="Normal 5 17 2 16 13" xfId="35295" xr:uid="{00000000-0005-0000-0000-0000DF890000}"/>
    <cellStyle name="Normal 5 17 2 16 14" xfId="35296" xr:uid="{00000000-0005-0000-0000-0000E0890000}"/>
    <cellStyle name="Normal 5 17 2 16 2" xfId="35297" xr:uid="{00000000-0005-0000-0000-0000E1890000}"/>
    <cellStyle name="Normal 5 17 2 16 2 10" xfId="35298" xr:uid="{00000000-0005-0000-0000-0000E2890000}"/>
    <cellStyle name="Normal 5 17 2 16 2 2" xfId="35299" xr:uid="{00000000-0005-0000-0000-0000E3890000}"/>
    <cellStyle name="Normal 5 17 2 16 2 3" xfId="35300" xr:uid="{00000000-0005-0000-0000-0000E4890000}"/>
    <cellStyle name="Normal 5 17 2 16 2 4" xfId="35301" xr:uid="{00000000-0005-0000-0000-0000E5890000}"/>
    <cellStyle name="Normal 5 17 2 16 2 5" xfId="35302" xr:uid="{00000000-0005-0000-0000-0000E6890000}"/>
    <cellStyle name="Normal 5 17 2 16 2 6" xfId="35303" xr:uid="{00000000-0005-0000-0000-0000E7890000}"/>
    <cellStyle name="Normal 5 17 2 16 2 7" xfId="35304" xr:uid="{00000000-0005-0000-0000-0000E8890000}"/>
    <cellStyle name="Normal 5 17 2 16 2 8" xfId="35305" xr:uid="{00000000-0005-0000-0000-0000E9890000}"/>
    <cellStyle name="Normal 5 17 2 16 2 9" xfId="35306" xr:uid="{00000000-0005-0000-0000-0000EA890000}"/>
    <cellStyle name="Normal 5 17 2 16 3" xfId="35307" xr:uid="{00000000-0005-0000-0000-0000EB890000}"/>
    <cellStyle name="Normal 5 17 2 16 3 10" xfId="35308" xr:uid="{00000000-0005-0000-0000-0000EC890000}"/>
    <cellStyle name="Normal 5 17 2 16 3 2" xfId="35309" xr:uid="{00000000-0005-0000-0000-0000ED890000}"/>
    <cellStyle name="Normal 5 17 2 16 3 3" xfId="35310" xr:uid="{00000000-0005-0000-0000-0000EE890000}"/>
    <cellStyle name="Normal 5 17 2 16 3 4" xfId="35311" xr:uid="{00000000-0005-0000-0000-0000EF890000}"/>
    <cellStyle name="Normal 5 17 2 16 3 5" xfId="35312" xr:uid="{00000000-0005-0000-0000-0000F0890000}"/>
    <cellStyle name="Normal 5 17 2 16 3 6" xfId="35313" xr:uid="{00000000-0005-0000-0000-0000F1890000}"/>
    <cellStyle name="Normal 5 17 2 16 3 7" xfId="35314" xr:uid="{00000000-0005-0000-0000-0000F2890000}"/>
    <cellStyle name="Normal 5 17 2 16 3 8" xfId="35315" xr:uid="{00000000-0005-0000-0000-0000F3890000}"/>
    <cellStyle name="Normal 5 17 2 16 3 9" xfId="35316" xr:uid="{00000000-0005-0000-0000-0000F4890000}"/>
    <cellStyle name="Normal 5 17 2 16 4" xfId="35317" xr:uid="{00000000-0005-0000-0000-0000F5890000}"/>
    <cellStyle name="Normal 5 17 2 16 4 10" xfId="35318" xr:uid="{00000000-0005-0000-0000-0000F6890000}"/>
    <cellStyle name="Normal 5 17 2 16 4 2" xfId="35319" xr:uid="{00000000-0005-0000-0000-0000F7890000}"/>
    <cellStyle name="Normal 5 17 2 16 4 3" xfId="35320" xr:uid="{00000000-0005-0000-0000-0000F8890000}"/>
    <cellStyle name="Normal 5 17 2 16 4 4" xfId="35321" xr:uid="{00000000-0005-0000-0000-0000F9890000}"/>
    <cellStyle name="Normal 5 17 2 16 4 5" xfId="35322" xr:uid="{00000000-0005-0000-0000-0000FA890000}"/>
    <cellStyle name="Normal 5 17 2 16 4 6" xfId="35323" xr:uid="{00000000-0005-0000-0000-0000FB890000}"/>
    <cellStyle name="Normal 5 17 2 16 4 7" xfId="35324" xr:uid="{00000000-0005-0000-0000-0000FC890000}"/>
    <cellStyle name="Normal 5 17 2 16 4 8" xfId="35325" xr:uid="{00000000-0005-0000-0000-0000FD890000}"/>
    <cellStyle name="Normal 5 17 2 16 4 9" xfId="35326" xr:uid="{00000000-0005-0000-0000-0000FE890000}"/>
    <cellStyle name="Normal 5 17 2 16 5" xfId="35327" xr:uid="{00000000-0005-0000-0000-0000FF890000}"/>
    <cellStyle name="Normal 5 17 2 16 5 10" xfId="35328" xr:uid="{00000000-0005-0000-0000-0000008A0000}"/>
    <cellStyle name="Normal 5 17 2 16 5 2" xfId="35329" xr:uid="{00000000-0005-0000-0000-0000018A0000}"/>
    <cellStyle name="Normal 5 17 2 16 5 3" xfId="35330" xr:uid="{00000000-0005-0000-0000-0000028A0000}"/>
    <cellStyle name="Normal 5 17 2 16 5 4" xfId="35331" xr:uid="{00000000-0005-0000-0000-0000038A0000}"/>
    <cellStyle name="Normal 5 17 2 16 5 5" xfId="35332" xr:uid="{00000000-0005-0000-0000-0000048A0000}"/>
    <cellStyle name="Normal 5 17 2 16 5 6" xfId="35333" xr:uid="{00000000-0005-0000-0000-0000058A0000}"/>
    <cellStyle name="Normal 5 17 2 16 5 7" xfId="35334" xr:uid="{00000000-0005-0000-0000-0000068A0000}"/>
    <cellStyle name="Normal 5 17 2 16 5 8" xfId="35335" xr:uid="{00000000-0005-0000-0000-0000078A0000}"/>
    <cellStyle name="Normal 5 17 2 16 5 9" xfId="35336" xr:uid="{00000000-0005-0000-0000-0000088A0000}"/>
    <cellStyle name="Normal 5 17 2 16 6" xfId="35337" xr:uid="{00000000-0005-0000-0000-0000098A0000}"/>
    <cellStyle name="Normal 5 17 2 16 7" xfId="35338" xr:uid="{00000000-0005-0000-0000-00000A8A0000}"/>
    <cellStyle name="Normal 5 17 2 16 8" xfId="35339" xr:uid="{00000000-0005-0000-0000-00000B8A0000}"/>
    <cellStyle name="Normal 5 17 2 16 9" xfId="35340" xr:uid="{00000000-0005-0000-0000-00000C8A0000}"/>
    <cellStyle name="Normal 5 17 2 17" xfId="35341" xr:uid="{00000000-0005-0000-0000-00000D8A0000}"/>
    <cellStyle name="Normal 5 17 2 17 10" xfId="35342" xr:uid="{00000000-0005-0000-0000-00000E8A0000}"/>
    <cellStyle name="Normal 5 17 2 17 11" xfId="35343" xr:uid="{00000000-0005-0000-0000-00000F8A0000}"/>
    <cellStyle name="Normal 5 17 2 17 12" xfId="35344" xr:uid="{00000000-0005-0000-0000-0000108A0000}"/>
    <cellStyle name="Normal 5 17 2 17 13" xfId="35345" xr:uid="{00000000-0005-0000-0000-0000118A0000}"/>
    <cellStyle name="Normal 5 17 2 17 14" xfId="35346" xr:uid="{00000000-0005-0000-0000-0000128A0000}"/>
    <cellStyle name="Normal 5 17 2 17 2" xfId="35347" xr:uid="{00000000-0005-0000-0000-0000138A0000}"/>
    <cellStyle name="Normal 5 17 2 17 2 10" xfId="35348" xr:uid="{00000000-0005-0000-0000-0000148A0000}"/>
    <cellStyle name="Normal 5 17 2 17 2 2" xfId="35349" xr:uid="{00000000-0005-0000-0000-0000158A0000}"/>
    <cellStyle name="Normal 5 17 2 17 2 3" xfId="35350" xr:uid="{00000000-0005-0000-0000-0000168A0000}"/>
    <cellStyle name="Normal 5 17 2 17 2 4" xfId="35351" xr:uid="{00000000-0005-0000-0000-0000178A0000}"/>
    <cellStyle name="Normal 5 17 2 17 2 5" xfId="35352" xr:uid="{00000000-0005-0000-0000-0000188A0000}"/>
    <cellStyle name="Normal 5 17 2 17 2 6" xfId="35353" xr:uid="{00000000-0005-0000-0000-0000198A0000}"/>
    <cellStyle name="Normal 5 17 2 17 2 7" xfId="35354" xr:uid="{00000000-0005-0000-0000-00001A8A0000}"/>
    <cellStyle name="Normal 5 17 2 17 2 8" xfId="35355" xr:uid="{00000000-0005-0000-0000-00001B8A0000}"/>
    <cellStyle name="Normal 5 17 2 17 2 9" xfId="35356" xr:uid="{00000000-0005-0000-0000-00001C8A0000}"/>
    <cellStyle name="Normal 5 17 2 17 3" xfId="35357" xr:uid="{00000000-0005-0000-0000-00001D8A0000}"/>
    <cellStyle name="Normal 5 17 2 17 3 10" xfId="35358" xr:uid="{00000000-0005-0000-0000-00001E8A0000}"/>
    <cellStyle name="Normal 5 17 2 17 3 2" xfId="35359" xr:uid="{00000000-0005-0000-0000-00001F8A0000}"/>
    <cellStyle name="Normal 5 17 2 17 3 3" xfId="35360" xr:uid="{00000000-0005-0000-0000-0000208A0000}"/>
    <cellStyle name="Normal 5 17 2 17 3 4" xfId="35361" xr:uid="{00000000-0005-0000-0000-0000218A0000}"/>
    <cellStyle name="Normal 5 17 2 17 3 5" xfId="35362" xr:uid="{00000000-0005-0000-0000-0000228A0000}"/>
    <cellStyle name="Normal 5 17 2 17 3 6" xfId="35363" xr:uid="{00000000-0005-0000-0000-0000238A0000}"/>
    <cellStyle name="Normal 5 17 2 17 3 7" xfId="35364" xr:uid="{00000000-0005-0000-0000-0000248A0000}"/>
    <cellStyle name="Normal 5 17 2 17 3 8" xfId="35365" xr:uid="{00000000-0005-0000-0000-0000258A0000}"/>
    <cellStyle name="Normal 5 17 2 17 3 9" xfId="35366" xr:uid="{00000000-0005-0000-0000-0000268A0000}"/>
    <cellStyle name="Normal 5 17 2 17 4" xfId="35367" xr:uid="{00000000-0005-0000-0000-0000278A0000}"/>
    <cellStyle name="Normal 5 17 2 17 4 10" xfId="35368" xr:uid="{00000000-0005-0000-0000-0000288A0000}"/>
    <cellStyle name="Normal 5 17 2 17 4 2" xfId="35369" xr:uid="{00000000-0005-0000-0000-0000298A0000}"/>
    <cellStyle name="Normal 5 17 2 17 4 3" xfId="35370" xr:uid="{00000000-0005-0000-0000-00002A8A0000}"/>
    <cellStyle name="Normal 5 17 2 17 4 4" xfId="35371" xr:uid="{00000000-0005-0000-0000-00002B8A0000}"/>
    <cellStyle name="Normal 5 17 2 17 4 5" xfId="35372" xr:uid="{00000000-0005-0000-0000-00002C8A0000}"/>
    <cellStyle name="Normal 5 17 2 17 4 6" xfId="35373" xr:uid="{00000000-0005-0000-0000-00002D8A0000}"/>
    <cellStyle name="Normal 5 17 2 17 4 7" xfId="35374" xr:uid="{00000000-0005-0000-0000-00002E8A0000}"/>
    <cellStyle name="Normal 5 17 2 17 4 8" xfId="35375" xr:uid="{00000000-0005-0000-0000-00002F8A0000}"/>
    <cellStyle name="Normal 5 17 2 17 4 9" xfId="35376" xr:uid="{00000000-0005-0000-0000-0000308A0000}"/>
    <cellStyle name="Normal 5 17 2 17 5" xfId="35377" xr:uid="{00000000-0005-0000-0000-0000318A0000}"/>
    <cellStyle name="Normal 5 17 2 17 5 10" xfId="35378" xr:uid="{00000000-0005-0000-0000-0000328A0000}"/>
    <cellStyle name="Normal 5 17 2 17 5 2" xfId="35379" xr:uid="{00000000-0005-0000-0000-0000338A0000}"/>
    <cellStyle name="Normal 5 17 2 17 5 3" xfId="35380" xr:uid="{00000000-0005-0000-0000-0000348A0000}"/>
    <cellStyle name="Normal 5 17 2 17 5 4" xfId="35381" xr:uid="{00000000-0005-0000-0000-0000358A0000}"/>
    <cellStyle name="Normal 5 17 2 17 5 5" xfId="35382" xr:uid="{00000000-0005-0000-0000-0000368A0000}"/>
    <cellStyle name="Normal 5 17 2 17 5 6" xfId="35383" xr:uid="{00000000-0005-0000-0000-0000378A0000}"/>
    <cellStyle name="Normal 5 17 2 17 5 7" xfId="35384" xr:uid="{00000000-0005-0000-0000-0000388A0000}"/>
    <cellStyle name="Normal 5 17 2 17 5 8" xfId="35385" xr:uid="{00000000-0005-0000-0000-0000398A0000}"/>
    <cellStyle name="Normal 5 17 2 17 5 9" xfId="35386" xr:uid="{00000000-0005-0000-0000-00003A8A0000}"/>
    <cellStyle name="Normal 5 17 2 17 6" xfId="35387" xr:uid="{00000000-0005-0000-0000-00003B8A0000}"/>
    <cellStyle name="Normal 5 17 2 17 7" xfId="35388" xr:uid="{00000000-0005-0000-0000-00003C8A0000}"/>
    <cellStyle name="Normal 5 17 2 17 8" xfId="35389" xr:uid="{00000000-0005-0000-0000-00003D8A0000}"/>
    <cellStyle name="Normal 5 17 2 17 9" xfId="35390" xr:uid="{00000000-0005-0000-0000-00003E8A0000}"/>
    <cellStyle name="Normal 5 17 2 18" xfId="35391" xr:uid="{00000000-0005-0000-0000-00003F8A0000}"/>
    <cellStyle name="Normal 5 17 2 18 10" xfId="35392" xr:uid="{00000000-0005-0000-0000-0000408A0000}"/>
    <cellStyle name="Normal 5 17 2 18 11" xfId="35393" xr:uid="{00000000-0005-0000-0000-0000418A0000}"/>
    <cellStyle name="Normal 5 17 2 18 12" xfId="35394" xr:uid="{00000000-0005-0000-0000-0000428A0000}"/>
    <cellStyle name="Normal 5 17 2 18 13" xfId="35395" xr:uid="{00000000-0005-0000-0000-0000438A0000}"/>
    <cellStyle name="Normal 5 17 2 18 14" xfId="35396" xr:uid="{00000000-0005-0000-0000-0000448A0000}"/>
    <cellStyle name="Normal 5 17 2 18 2" xfId="35397" xr:uid="{00000000-0005-0000-0000-0000458A0000}"/>
    <cellStyle name="Normal 5 17 2 18 2 10" xfId="35398" xr:uid="{00000000-0005-0000-0000-0000468A0000}"/>
    <cellStyle name="Normal 5 17 2 18 2 2" xfId="35399" xr:uid="{00000000-0005-0000-0000-0000478A0000}"/>
    <cellStyle name="Normal 5 17 2 18 2 3" xfId="35400" xr:uid="{00000000-0005-0000-0000-0000488A0000}"/>
    <cellStyle name="Normal 5 17 2 18 2 4" xfId="35401" xr:uid="{00000000-0005-0000-0000-0000498A0000}"/>
    <cellStyle name="Normal 5 17 2 18 2 5" xfId="35402" xr:uid="{00000000-0005-0000-0000-00004A8A0000}"/>
    <cellStyle name="Normal 5 17 2 18 2 6" xfId="35403" xr:uid="{00000000-0005-0000-0000-00004B8A0000}"/>
    <cellStyle name="Normal 5 17 2 18 2 7" xfId="35404" xr:uid="{00000000-0005-0000-0000-00004C8A0000}"/>
    <cellStyle name="Normal 5 17 2 18 2 8" xfId="35405" xr:uid="{00000000-0005-0000-0000-00004D8A0000}"/>
    <cellStyle name="Normal 5 17 2 18 2 9" xfId="35406" xr:uid="{00000000-0005-0000-0000-00004E8A0000}"/>
    <cellStyle name="Normal 5 17 2 18 3" xfId="35407" xr:uid="{00000000-0005-0000-0000-00004F8A0000}"/>
    <cellStyle name="Normal 5 17 2 18 3 10" xfId="35408" xr:uid="{00000000-0005-0000-0000-0000508A0000}"/>
    <cellStyle name="Normal 5 17 2 18 3 2" xfId="35409" xr:uid="{00000000-0005-0000-0000-0000518A0000}"/>
    <cellStyle name="Normal 5 17 2 18 3 3" xfId="35410" xr:uid="{00000000-0005-0000-0000-0000528A0000}"/>
    <cellStyle name="Normal 5 17 2 18 3 4" xfId="35411" xr:uid="{00000000-0005-0000-0000-0000538A0000}"/>
    <cellStyle name="Normal 5 17 2 18 3 5" xfId="35412" xr:uid="{00000000-0005-0000-0000-0000548A0000}"/>
    <cellStyle name="Normal 5 17 2 18 3 6" xfId="35413" xr:uid="{00000000-0005-0000-0000-0000558A0000}"/>
    <cellStyle name="Normal 5 17 2 18 3 7" xfId="35414" xr:uid="{00000000-0005-0000-0000-0000568A0000}"/>
    <cellStyle name="Normal 5 17 2 18 3 8" xfId="35415" xr:uid="{00000000-0005-0000-0000-0000578A0000}"/>
    <cellStyle name="Normal 5 17 2 18 3 9" xfId="35416" xr:uid="{00000000-0005-0000-0000-0000588A0000}"/>
    <cellStyle name="Normal 5 17 2 18 4" xfId="35417" xr:uid="{00000000-0005-0000-0000-0000598A0000}"/>
    <cellStyle name="Normal 5 17 2 18 4 10" xfId="35418" xr:uid="{00000000-0005-0000-0000-00005A8A0000}"/>
    <cellStyle name="Normal 5 17 2 18 4 2" xfId="35419" xr:uid="{00000000-0005-0000-0000-00005B8A0000}"/>
    <cellStyle name="Normal 5 17 2 18 4 3" xfId="35420" xr:uid="{00000000-0005-0000-0000-00005C8A0000}"/>
    <cellStyle name="Normal 5 17 2 18 4 4" xfId="35421" xr:uid="{00000000-0005-0000-0000-00005D8A0000}"/>
    <cellStyle name="Normal 5 17 2 18 4 5" xfId="35422" xr:uid="{00000000-0005-0000-0000-00005E8A0000}"/>
    <cellStyle name="Normal 5 17 2 18 4 6" xfId="35423" xr:uid="{00000000-0005-0000-0000-00005F8A0000}"/>
    <cellStyle name="Normal 5 17 2 18 4 7" xfId="35424" xr:uid="{00000000-0005-0000-0000-0000608A0000}"/>
    <cellStyle name="Normal 5 17 2 18 4 8" xfId="35425" xr:uid="{00000000-0005-0000-0000-0000618A0000}"/>
    <cellStyle name="Normal 5 17 2 18 4 9" xfId="35426" xr:uid="{00000000-0005-0000-0000-0000628A0000}"/>
    <cellStyle name="Normal 5 17 2 18 5" xfId="35427" xr:uid="{00000000-0005-0000-0000-0000638A0000}"/>
    <cellStyle name="Normal 5 17 2 18 5 10" xfId="35428" xr:uid="{00000000-0005-0000-0000-0000648A0000}"/>
    <cellStyle name="Normal 5 17 2 18 5 2" xfId="35429" xr:uid="{00000000-0005-0000-0000-0000658A0000}"/>
    <cellStyle name="Normal 5 17 2 18 5 3" xfId="35430" xr:uid="{00000000-0005-0000-0000-0000668A0000}"/>
    <cellStyle name="Normal 5 17 2 18 5 4" xfId="35431" xr:uid="{00000000-0005-0000-0000-0000678A0000}"/>
    <cellStyle name="Normal 5 17 2 18 5 5" xfId="35432" xr:uid="{00000000-0005-0000-0000-0000688A0000}"/>
    <cellStyle name="Normal 5 17 2 18 5 6" xfId="35433" xr:uid="{00000000-0005-0000-0000-0000698A0000}"/>
    <cellStyle name="Normal 5 17 2 18 5 7" xfId="35434" xr:uid="{00000000-0005-0000-0000-00006A8A0000}"/>
    <cellStyle name="Normal 5 17 2 18 5 8" xfId="35435" xr:uid="{00000000-0005-0000-0000-00006B8A0000}"/>
    <cellStyle name="Normal 5 17 2 18 5 9" xfId="35436" xr:uid="{00000000-0005-0000-0000-00006C8A0000}"/>
    <cellStyle name="Normal 5 17 2 18 6" xfId="35437" xr:uid="{00000000-0005-0000-0000-00006D8A0000}"/>
    <cellStyle name="Normal 5 17 2 18 7" xfId="35438" xr:uid="{00000000-0005-0000-0000-00006E8A0000}"/>
    <cellStyle name="Normal 5 17 2 18 8" xfId="35439" xr:uid="{00000000-0005-0000-0000-00006F8A0000}"/>
    <cellStyle name="Normal 5 17 2 18 9" xfId="35440" xr:uid="{00000000-0005-0000-0000-0000708A0000}"/>
    <cellStyle name="Normal 5 17 2 19" xfId="35441" xr:uid="{00000000-0005-0000-0000-0000718A0000}"/>
    <cellStyle name="Normal 5 17 2 19 10" xfId="35442" xr:uid="{00000000-0005-0000-0000-0000728A0000}"/>
    <cellStyle name="Normal 5 17 2 19 11" xfId="35443" xr:uid="{00000000-0005-0000-0000-0000738A0000}"/>
    <cellStyle name="Normal 5 17 2 19 12" xfId="35444" xr:uid="{00000000-0005-0000-0000-0000748A0000}"/>
    <cellStyle name="Normal 5 17 2 19 13" xfId="35445" xr:uid="{00000000-0005-0000-0000-0000758A0000}"/>
    <cellStyle name="Normal 5 17 2 19 14" xfId="35446" xr:uid="{00000000-0005-0000-0000-0000768A0000}"/>
    <cellStyle name="Normal 5 17 2 19 2" xfId="35447" xr:uid="{00000000-0005-0000-0000-0000778A0000}"/>
    <cellStyle name="Normal 5 17 2 19 2 10" xfId="35448" xr:uid="{00000000-0005-0000-0000-0000788A0000}"/>
    <cellStyle name="Normal 5 17 2 19 2 2" xfId="35449" xr:uid="{00000000-0005-0000-0000-0000798A0000}"/>
    <cellStyle name="Normal 5 17 2 19 2 3" xfId="35450" xr:uid="{00000000-0005-0000-0000-00007A8A0000}"/>
    <cellStyle name="Normal 5 17 2 19 2 4" xfId="35451" xr:uid="{00000000-0005-0000-0000-00007B8A0000}"/>
    <cellStyle name="Normal 5 17 2 19 2 5" xfId="35452" xr:uid="{00000000-0005-0000-0000-00007C8A0000}"/>
    <cellStyle name="Normal 5 17 2 19 2 6" xfId="35453" xr:uid="{00000000-0005-0000-0000-00007D8A0000}"/>
    <cellStyle name="Normal 5 17 2 19 2 7" xfId="35454" xr:uid="{00000000-0005-0000-0000-00007E8A0000}"/>
    <cellStyle name="Normal 5 17 2 19 2 8" xfId="35455" xr:uid="{00000000-0005-0000-0000-00007F8A0000}"/>
    <cellStyle name="Normal 5 17 2 19 2 9" xfId="35456" xr:uid="{00000000-0005-0000-0000-0000808A0000}"/>
    <cellStyle name="Normal 5 17 2 19 3" xfId="35457" xr:uid="{00000000-0005-0000-0000-0000818A0000}"/>
    <cellStyle name="Normal 5 17 2 19 3 10" xfId="35458" xr:uid="{00000000-0005-0000-0000-0000828A0000}"/>
    <cellStyle name="Normal 5 17 2 19 3 2" xfId="35459" xr:uid="{00000000-0005-0000-0000-0000838A0000}"/>
    <cellStyle name="Normal 5 17 2 19 3 3" xfId="35460" xr:uid="{00000000-0005-0000-0000-0000848A0000}"/>
    <cellStyle name="Normal 5 17 2 19 3 4" xfId="35461" xr:uid="{00000000-0005-0000-0000-0000858A0000}"/>
    <cellStyle name="Normal 5 17 2 19 3 5" xfId="35462" xr:uid="{00000000-0005-0000-0000-0000868A0000}"/>
    <cellStyle name="Normal 5 17 2 19 3 6" xfId="35463" xr:uid="{00000000-0005-0000-0000-0000878A0000}"/>
    <cellStyle name="Normal 5 17 2 19 3 7" xfId="35464" xr:uid="{00000000-0005-0000-0000-0000888A0000}"/>
    <cellStyle name="Normal 5 17 2 19 3 8" xfId="35465" xr:uid="{00000000-0005-0000-0000-0000898A0000}"/>
    <cellStyle name="Normal 5 17 2 19 3 9" xfId="35466" xr:uid="{00000000-0005-0000-0000-00008A8A0000}"/>
    <cellStyle name="Normal 5 17 2 19 4" xfId="35467" xr:uid="{00000000-0005-0000-0000-00008B8A0000}"/>
    <cellStyle name="Normal 5 17 2 19 4 10" xfId="35468" xr:uid="{00000000-0005-0000-0000-00008C8A0000}"/>
    <cellStyle name="Normal 5 17 2 19 4 2" xfId="35469" xr:uid="{00000000-0005-0000-0000-00008D8A0000}"/>
    <cellStyle name="Normal 5 17 2 19 4 3" xfId="35470" xr:uid="{00000000-0005-0000-0000-00008E8A0000}"/>
    <cellStyle name="Normal 5 17 2 19 4 4" xfId="35471" xr:uid="{00000000-0005-0000-0000-00008F8A0000}"/>
    <cellStyle name="Normal 5 17 2 19 4 5" xfId="35472" xr:uid="{00000000-0005-0000-0000-0000908A0000}"/>
    <cellStyle name="Normal 5 17 2 19 4 6" xfId="35473" xr:uid="{00000000-0005-0000-0000-0000918A0000}"/>
    <cellStyle name="Normal 5 17 2 19 4 7" xfId="35474" xr:uid="{00000000-0005-0000-0000-0000928A0000}"/>
    <cellStyle name="Normal 5 17 2 19 4 8" xfId="35475" xr:uid="{00000000-0005-0000-0000-0000938A0000}"/>
    <cellStyle name="Normal 5 17 2 19 4 9" xfId="35476" xr:uid="{00000000-0005-0000-0000-0000948A0000}"/>
    <cellStyle name="Normal 5 17 2 19 5" xfId="35477" xr:uid="{00000000-0005-0000-0000-0000958A0000}"/>
    <cellStyle name="Normal 5 17 2 19 5 10" xfId="35478" xr:uid="{00000000-0005-0000-0000-0000968A0000}"/>
    <cellStyle name="Normal 5 17 2 19 5 2" xfId="35479" xr:uid="{00000000-0005-0000-0000-0000978A0000}"/>
    <cellStyle name="Normal 5 17 2 19 5 3" xfId="35480" xr:uid="{00000000-0005-0000-0000-0000988A0000}"/>
    <cellStyle name="Normal 5 17 2 19 5 4" xfId="35481" xr:uid="{00000000-0005-0000-0000-0000998A0000}"/>
    <cellStyle name="Normal 5 17 2 19 5 5" xfId="35482" xr:uid="{00000000-0005-0000-0000-00009A8A0000}"/>
    <cellStyle name="Normal 5 17 2 19 5 6" xfId="35483" xr:uid="{00000000-0005-0000-0000-00009B8A0000}"/>
    <cellStyle name="Normal 5 17 2 19 5 7" xfId="35484" xr:uid="{00000000-0005-0000-0000-00009C8A0000}"/>
    <cellStyle name="Normal 5 17 2 19 5 8" xfId="35485" xr:uid="{00000000-0005-0000-0000-00009D8A0000}"/>
    <cellStyle name="Normal 5 17 2 19 5 9" xfId="35486" xr:uid="{00000000-0005-0000-0000-00009E8A0000}"/>
    <cellStyle name="Normal 5 17 2 19 6" xfId="35487" xr:uid="{00000000-0005-0000-0000-00009F8A0000}"/>
    <cellStyle name="Normal 5 17 2 19 7" xfId="35488" xr:uid="{00000000-0005-0000-0000-0000A08A0000}"/>
    <cellStyle name="Normal 5 17 2 19 8" xfId="35489" xr:uid="{00000000-0005-0000-0000-0000A18A0000}"/>
    <cellStyle name="Normal 5 17 2 19 9" xfId="35490" xr:uid="{00000000-0005-0000-0000-0000A28A0000}"/>
    <cellStyle name="Normal 5 17 2 2" xfId="35491" xr:uid="{00000000-0005-0000-0000-0000A38A0000}"/>
    <cellStyle name="Normal 5 17 2 2 10" xfId="35492" xr:uid="{00000000-0005-0000-0000-0000A48A0000}"/>
    <cellStyle name="Normal 5 17 2 2 11" xfId="35493" xr:uid="{00000000-0005-0000-0000-0000A58A0000}"/>
    <cellStyle name="Normal 5 17 2 2 12" xfId="35494" xr:uid="{00000000-0005-0000-0000-0000A68A0000}"/>
    <cellStyle name="Normal 5 17 2 2 13" xfId="35495" xr:uid="{00000000-0005-0000-0000-0000A78A0000}"/>
    <cellStyle name="Normal 5 17 2 2 14" xfId="35496" xr:uid="{00000000-0005-0000-0000-0000A88A0000}"/>
    <cellStyle name="Normal 5 17 2 2 15" xfId="35497" xr:uid="{00000000-0005-0000-0000-0000A98A0000}"/>
    <cellStyle name="Normal 5 17 2 2 16" xfId="35498" xr:uid="{00000000-0005-0000-0000-0000AA8A0000}"/>
    <cellStyle name="Normal 5 17 2 2 2" xfId="35499" xr:uid="{00000000-0005-0000-0000-0000AB8A0000}"/>
    <cellStyle name="Normal 5 17 2 2 2 10" xfId="35500" xr:uid="{00000000-0005-0000-0000-0000AC8A0000}"/>
    <cellStyle name="Normal 5 17 2 2 2 2" xfId="35501" xr:uid="{00000000-0005-0000-0000-0000AD8A0000}"/>
    <cellStyle name="Normal 5 17 2 2 2 3" xfId="35502" xr:uid="{00000000-0005-0000-0000-0000AE8A0000}"/>
    <cellStyle name="Normal 5 17 2 2 2 4" xfId="35503" xr:uid="{00000000-0005-0000-0000-0000AF8A0000}"/>
    <cellStyle name="Normal 5 17 2 2 2 5" xfId="35504" xr:uid="{00000000-0005-0000-0000-0000B08A0000}"/>
    <cellStyle name="Normal 5 17 2 2 2 6" xfId="35505" xr:uid="{00000000-0005-0000-0000-0000B18A0000}"/>
    <cellStyle name="Normal 5 17 2 2 2 7" xfId="35506" xr:uid="{00000000-0005-0000-0000-0000B28A0000}"/>
    <cellStyle name="Normal 5 17 2 2 2 8" xfId="35507" xr:uid="{00000000-0005-0000-0000-0000B38A0000}"/>
    <cellStyle name="Normal 5 17 2 2 2 9" xfId="35508" xr:uid="{00000000-0005-0000-0000-0000B48A0000}"/>
    <cellStyle name="Normal 5 17 2 2 3" xfId="35509" xr:uid="{00000000-0005-0000-0000-0000B58A0000}"/>
    <cellStyle name="Normal 5 17 2 2 3 10" xfId="35510" xr:uid="{00000000-0005-0000-0000-0000B68A0000}"/>
    <cellStyle name="Normal 5 17 2 2 3 2" xfId="35511" xr:uid="{00000000-0005-0000-0000-0000B78A0000}"/>
    <cellStyle name="Normal 5 17 2 2 3 3" xfId="35512" xr:uid="{00000000-0005-0000-0000-0000B88A0000}"/>
    <cellStyle name="Normal 5 17 2 2 3 4" xfId="35513" xr:uid="{00000000-0005-0000-0000-0000B98A0000}"/>
    <cellStyle name="Normal 5 17 2 2 3 5" xfId="35514" xr:uid="{00000000-0005-0000-0000-0000BA8A0000}"/>
    <cellStyle name="Normal 5 17 2 2 3 6" xfId="35515" xr:uid="{00000000-0005-0000-0000-0000BB8A0000}"/>
    <cellStyle name="Normal 5 17 2 2 3 7" xfId="35516" xr:uid="{00000000-0005-0000-0000-0000BC8A0000}"/>
    <cellStyle name="Normal 5 17 2 2 3 8" xfId="35517" xr:uid="{00000000-0005-0000-0000-0000BD8A0000}"/>
    <cellStyle name="Normal 5 17 2 2 3 9" xfId="35518" xr:uid="{00000000-0005-0000-0000-0000BE8A0000}"/>
    <cellStyle name="Normal 5 17 2 2 4" xfId="35519" xr:uid="{00000000-0005-0000-0000-0000BF8A0000}"/>
    <cellStyle name="Normal 5 17 2 2 4 10" xfId="35520" xr:uid="{00000000-0005-0000-0000-0000C08A0000}"/>
    <cellStyle name="Normal 5 17 2 2 4 2" xfId="35521" xr:uid="{00000000-0005-0000-0000-0000C18A0000}"/>
    <cellStyle name="Normal 5 17 2 2 4 3" xfId="35522" xr:uid="{00000000-0005-0000-0000-0000C28A0000}"/>
    <cellStyle name="Normal 5 17 2 2 4 4" xfId="35523" xr:uid="{00000000-0005-0000-0000-0000C38A0000}"/>
    <cellStyle name="Normal 5 17 2 2 4 5" xfId="35524" xr:uid="{00000000-0005-0000-0000-0000C48A0000}"/>
    <cellStyle name="Normal 5 17 2 2 4 6" xfId="35525" xr:uid="{00000000-0005-0000-0000-0000C58A0000}"/>
    <cellStyle name="Normal 5 17 2 2 4 7" xfId="35526" xr:uid="{00000000-0005-0000-0000-0000C68A0000}"/>
    <cellStyle name="Normal 5 17 2 2 4 8" xfId="35527" xr:uid="{00000000-0005-0000-0000-0000C78A0000}"/>
    <cellStyle name="Normal 5 17 2 2 4 9" xfId="35528" xr:uid="{00000000-0005-0000-0000-0000C88A0000}"/>
    <cellStyle name="Normal 5 17 2 2 5" xfId="35529" xr:uid="{00000000-0005-0000-0000-0000C98A0000}"/>
    <cellStyle name="Normal 5 17 2 2 5 10" xfId="35530" xr:uid="{00000000-0005-0000-0000-0000CA8A0000}"/>
    <cellStyle name="Normal 5 17 2 2 5 2" xfId="35531" xr:uid="{00000000-0005-0000-0000-0000CB8A0000}"/>
    <cellStyle name="Normal 5 17 2 2 5 3" xfId="35532" xr:uid="{00000000-0005-0000-0000-0000CC8A0000}"/>
    <cellStyle name="Normal 5 17 2 2 5 4" xfId="35533" xr:uid="{00000000-0005-0000-0000-0000CD8A0000}"/>
    <cellStyle name="Normal 5 17 2 2 5 5" xfId="35534" xr:uid="{00000000-0005-0000-0000-0000CE8A0000}"/>
    <cellStyle name="Normal 5 17 2 2 5 6" xfId="35535" xr:uid="{00000000-0005-0000-0000-0000CF8A0000}"/>
    <cellStyle name="Normal 5 17 2 2 5 7" xfId="35536" xr:uid="{00000000-0005-0000-0000-0000D08A0000}"/>
    <cellStyle name="Normal 5 17 2 2 5 8" xfId="35537" xr:uid="{00000000-0005-0000-0000-0000D18A0000}"/>
    <cellStyle name="Normal 5 17 2 2 5 9" xfId="35538" xr:uid="{00000000-0005-0000-0000-0000D28A0000}"/>
    <cellStyle name="Normal 5 17 2 2 6" xfId="35539" xr:uid="{00000000-0005-0000-0000-0000D38A0000}"/>
    <cellStyle name="Normal 5 17 2 2 7" xfId="35540" xr:uid="{00000000-0005-0000-0000-0000D48A0000}"/>
    <cellStyle name="Normal 5 17 2 2 8" xfId="35541" xr:uid="{00000000-0005-0000-0000-0000D58A0000}"/>
    <cellStyle name="Normal 5 17 2 2 9" xfId="35542" xr:uid="{00000000-0005-0000-0000-0000D68A0000}"/>
    <cellStyle name="Normal 5 17 2 20" xfId="35543" xr:uid="{00000000-0005-0000-0000-0000D78A0000}"/>
    <cellStyle name="Normal 5 17 2 20 10" xfId="35544" xr:uid="{00000000-0005-0000-0000-0000D88A0000}"/>
    <cellStyle name="Normal 5 17 2 20 11" xfId="35545" xr:uid="{00000000-0005-0000-0000-0000D98A0000}"/>
    <cellStyle name="Normal 5 17 2 20 12" xfId="35546" xr:uid="{00000000-0005-0000-0000-0000DA8A0000}"/>
    <cellStyle name="Normal 5 17 2 20 13" xfId="35547" xr:uid="{00000000-0005-0000-0000-0000DB8A0000}"/>
    <cellStyle name="Normal 5 17 2 20 14" xfId="35548" xr:uid="{00000000-0005-0000-0000-0000DC8A0000}"/>
    <cellStyle name="Normal 5 17 2 20 2" xfId="35549" xr:uid="{00000000-0005-0000-0000-0000DD8A0000}"/>
    <cellStyle name="Normal 5 17 2 20 2 10" xfId="35550" xr:uid="{00000000-0005-0000-0000-0000DE8A0000}"/>
    <cellStyle name="Normal 5 17 2 20 2 2" xfId="35551" xr:uid="{00000000-0005-0000-0000-0000DF8A0000}"/>
    <cellStyle name="Normal 5 17 2 20 2 3" xfId="35552" xr:uid="{00000000-0005-0000-0000-0000E08A0000}"/>
    <cellStyle name="Normal 5 17 2 20 2 4" xfId="35553" xr:uid="{00000000-0005-0000-0000-0000E18A0000}"/>
    <cellStyle name="Normal 5 17 2 20 2 5" xfId="35554" xr:uid="{00000000-0005-0000-0000-0000E28A0000}"/>
    <cellStyle name="Normal 5 17 2 20 2 6" xfId="35555" xr:uid="{00000000-0005-0000-0000-0000E38A0000}"/>
    <cellStyle name="Normal 5 17 2 20 2 7" xfId="35556" xr:uid="{00000000-0005-0000-0000-0000E48A0000}"/>
    <cellStyle name="Normal 5 17 2 20 2 8" xfId="35557" xr:uid="{00000000-0005-0000-0000-0000E58A0000}"/>
    <cellStyle name="Normal 5 17 2 20 2 9" xfId="35558" xr:uid="{00000000-0005-0000-0000-0000E68A0000}"/>
    <cellStyle name="Normal 5 17 2 20 3" xfId="35559" xr:uid="{00000000-0005-0000-0000-0000E78A0000}"/>
    <cellStyle name="Normal 5 17 2 20 3 10" xfId="35560" xr:uid="{00000000-0005-0000-0000-0000E88A0000}"/>
    <cellStyle name="Normal 5 17 2 20 3 2" xfId="35561" xr:uid="{00000000-0005-0000-0000-0000E98A0000}"/>
    <cellStyle name="Normal 5 17 2 20 3 3" xfId="35562" xr:uid="{00000000-0005-0000-0000-0000EA8A0000}"/>
    <cellStyle name="Normal 5 17 2 20 3 4" xfId="35563" xr:uid="{00000000-0005-0000-0000-0000EB8A0000}"/>
    <cellStyle name="Normal 5 17 2 20 3 5" xfId="35564" xr:uid="{00000000-0005-0000-0000-0000EC8A0000}"/>
    <cellStyle name="Normal 5 17 2 20 3 6" xfId="35565" xr:uid="{00000000-0005-0000-0000-0000ED8A0000}"/>
    <cellStyle name="Normal 5 17 2 20 3 7" xfId="35566" xr:uid="{00000000-0005-0000-0000-0000EE8A0000}"/>
    <cellStyle name="Normal 5 17 2 20 3 8" xfId="35567" xr:uid="{00000000-0005-0000-0000-0000EF8A0000}"/>
    <cellStyle name="Normal 5 17 2 20 3 9" xfId="35568" xr:uid="{00000000-0005-0000-0000-0000F08A0000}"/>
    <cellStyle name="Normal 5 17 2 20 4" xfId="35569" xr:uid="{00000000-0005-0000-0000-0000F18A0000}"/>
    <cellStyle name="Normal 5 17 2 20 4 10" xfId="35570" xr:uid="{00000000-0005-0000-0000-0000F28A0000}"/>
    <cellStyle name="Normal 5 17 2 20 4 2" xfId="35571" xr:uid="{00000000-0005-0000-0000-0000F38A0000}"/>
    <cellStyle name="Normal 5 17 2 20 4 3" xfId="35572" xr:uid="{00000000-0005-0000-0000-0000F48A0000}"/>
    <cellStyle name="Normal 5 17 2 20 4 4" xfId="35573" xr:uid="{00000000-0005-0000-0000-0000F58A0000}"/>
    <cellStyle name="Normal 5 17 2 20 4 5" xfId="35574" xr:uid="{00000000-0005-0000-0000-0000F68A0000}"/>
    <cellStyle name="Normal 5 17 2 20 4 6" xfId="35575" xr:uid="{00000000-0005-0000-0000-0000F78A0000}"/>
    <cellStyle name="Normal 5 17 2 20 4 7" xfId="35576" xr:uid="{00000000-0005-0000-0000-0000F88A0000}"/>
    <cellStyle name="Normal 5 17 2 20 4 8" xfId="35577" xr:uid="{00000000-0005-0000-0000-0000F98A0000}"/>
    <cellStyle name="Normal 5 17 2 20 4 9" xfId="35578" xr:uid="{00000000-0005-0000-0000-0000FA8A0000}"/>
    <cellStyle name="Normal 5 17 2 20 5" xfId="35579" xr:uid="{00000000-0005-0000-0000-0000FB8A0000}"/>
    <cellStyle name="Normal 5 17 2 20 5 10" xfId="35580" xr:uid="{00000000-0005-0000-0000-0000FC8A0000}"/>
    <cellStyle name="Normal 5 17 2 20 5 2" xfId="35581" xr:uid="{00000000-0005-0000-0000-0000FD8A0000}"/>
    <cellStyle name="Normal 5 17 2 20 5 3" xfId="35582" xr:uid="{00000000-0005-0000-0000-0000FE8A0000}"/>
    <cellStyle name="Normal 5 17 2 20 5 4" xfId="35583" xr:uid="{00000000-0005-0000-0000-0000FF8A0000}"/>
    <cellStyle name="Normal 5 17 2 20 5 5" xfId="35584" xr:uid="{00000000-0005-0000-0000-0000008B0000}"/>
    <cellStyle name="Normal 5 17 2 20 5 6" xfId="35585" xr:uid="{00000000-0005-0000-0000-0000018B0000}"/>
    <cellStyle name="Normal 5 17 2 20 5 7" xfId="35586" xr:uid="{00000000-0005-0000-0000-0000028B0000}"/>
    <cellStyle name="Normal 5 17 2 20 5 8" xfId="35587" xr:uid="{00000000-0005-0000-0000-0000038B0000}"/>
    <cellStyle name="Normal 5 17 2 20 5 9" xfId="35588" xr:uid="{00000000-0005-0000-0000-0000048B0000}"/>
    <cellStyle name="Normal 5 17 2 20 6" xfId="35589" xr:uid="{00000000-0005-0000-0000-0000058B0000}"/>
    <cellStyle name="Normal 5 17 2 20 7" xfId="35590" xr:uid="{00000000-0005-0000-0000-0000068B0000}"/>
    <cellStyle name="Normal 5 17 2 20 8" xfId="35591" xr:uid="{00000000-0005-0000-0000-0000078B0000}"/>
    <cellStyle name="Normal 5 17 2 20 9" xfId="35592" xr:uid="{00000000-0005-0000-0000-0000088B0000}"/>
    <cellStyle name="Normal 5 17 2 21" xfId="35593" xr:uid="{00000000-0005-0000-0000-0000098B0000}"/>
    <cellStyle name="Normal 5 17 2 21 10" xfId="35594" xr:uid="{00000000-0005-0000-0000-00000A8B0000}"/>
    <cellStyle name="Normal 5 17 2 21 11" xfId="35595" xr:uid="{00000000-0005-0000-0000-00000B8B0000}"/>
    <cellStyle name="Normal 5 17 2 21 12" xfId="35596" xr:uid="{00000000-0005-0000-0000-00000C8B0000}"/>
    <cellStyle name="Normal 5 17 2 21 13" xfId="35597" xr:uid="{00000000-0005-0000-0000-00000D8B0000}"/>
    <cellStyle name="Normal 5 17 2 21 14" xfId="35598" xr:uid="{00000000-0005-0000-0000-00000E8B0000}"/>
    <cellStyle name="Normal 5 17 2 21 2" xfId="35599" xr:uid="{00000000-0005-0000-0000-00000F8B0000}"/>
    <cellStyle name="Normal 5 17 2 21 2 10" xfId="35600" xr:uid="{00000000-0005-0000-0000-0000108B0000}"/>
    <cellStyle name="Normal 5 17 2 21 2 2" xfId="35601" xr:uid="{00000000-0005-0000-0000-0000118B0000}"/>
    <cellStyle name="Normal 5 17 2 21 2 3" xfId="35602" xr:uid="{00000000-0005-0000-0000-0000128B0000}"/>
    <cellStyle name="Normal 5 17 2 21 2 4" xfId="35603" xr:uid="{00000000-0005-0000-0000-0000138B0000}"/>
    <cellStyle name="Normal 5 17 2 21 2 5" xfId="35604" xr:uid="{00000000-0005-0000-0000-0000148B0000}"/>
    <cellStyle name="Normal 5 17 2 21 2 6" xfId="35605" xr:uid="{00000000-0005-0000-0000-0000158B0000}"/>
    <cellStyle name="Normal 5 17 2 21 2 7" xfId="35606" xr:uid="{00000000-0005-0000-0000-0000168B0000}"/>
    <cellStyle name="Normal 5 17 2 21 2 8" xfId="35607" xr:uid="{00000000-0005-0000-0000-0000178B0000}"/>
    <cellStyle name="Normal 5 17 2 21 2 9" xfId="35608" xr:uid="{00000000-0005-0000-0000-0000188B0000}"/>
    <cellStyle name="Normal 5 17 2 21 3" xfId="35609" xr:uid="{00000000-0005-0000-0000-0000198B0000}"/>
    <cellStyle name="Normal 5 17 2 21 3 10" xfId="35610" xr:uid="{00000000-0005-0000-0000-00001A8B0000}"/>
    <cellStyle name="Normal 5 17 2 21 3 2" xfId="35611" xr:uid="{00000000-0005-0000-0000-00001B8B0000}"/>
    <cellStyle name="Normal 5 17 2 21 3 3" xfId="35612" xr:uid="{00000000-0005-0000-0000-00001C8B0000}"/>
    <cellStyle name="Normal 5 17 2 21 3 4" xfId="35613" xr:uid="{00000000-0005-0000-0000-00001D8B0000}"/>
    <cellStyle name="Normal 5 17 2 21 3 5" xfId="35614" xr:uid="{00000000-0005-0000-0000-00001E8B0000}"/>
    <cellStyle name="Normal 5 17 2 21 3 6" xfId="35615" xr:uid="{00000000-0005-0000-0000-00001F8B0000}"/>
    <cellStyle name="Normal 5 17 2 21 3 7" xfId="35616" xr:uid="{00000000-0005-0000-0000-0000208B0000}"/>
    <cellStyle name="Normal 5 17 2 21 3 8" xfId="35617" xr:uid="{00000000-0005-0000-0000-0000218B0000}"/>
    <cellStyle name="Normal 5 17 2 21 3 9" xfId="35618" xr:uid="{00000000-0005-0000-0000-0000228B0000}"/>
    <cellStyle name="Normal 5 17 2 21 4" xfId="35619" xr:uid="{00000000-0005-0000-0000-0000238B0000}"/>
    <cellStyle name="Normal 5 17 2 21 4 10" xfId="35620" xr:uid="{00000000-0005-0000-0000-0000248B0000}"/>
    <cellStyle name="Normal 5 17 2 21 4 2" xfId="35621" xr:uid="{00000000-0005-0000-0000-0000258B0000}"/>
    <cellStyle name="Normal 5 17 2 21 4 3" xfId="35622" xr:uid="{00000000-0005-0000-0000-0000268B0000}"/>
    <cellStyle name="Normal 5 17 2 21 4 4" xfId="35623" xr:uid="{00000000-0005-0000-0000-0000278B0000}"/>
    <cellStyle name="Normal 5 17 2 21 4 5" xfId="35624" xr:uid="{00000000-0005-0000-0000-0000288B0000}"/>
    <cellStyle name="Normal 5 17 2 21 4 6" xfId="35625" xr:uid="{00000000-0005-0000-0000-0000298B0000}"/>
    <cellStyle name="Normal 5 17 2 21 4 7" xfId="35626" xr:uid="{00000000-0005-0000-0000-00002A8B0000}"/>
    <cellStyle name="Normal 5 17 2 21 4 8" xfId="35627" xr:uid="{00000000-0005-0000-0000-00002B8B0000}"/>
    <cellStyle name="Normal 5 17 2 21 4 9" xfId="35628" xr:uid="{00000000-0005-0000-0000-00002C8B0000}"/>
    <cellStyle name="Normal 5 17 2 21 5" xfId="35629" xr:uid="{00000000-0005-0000-0000-00002D8B0000}"/>
    <cellStyle name="Normal 5 17 2 21 5 10" xfId="35630" xr:uid="{00000000-0005-0000-0000-00002E8B0000}"/>
    <cellStyle name="Normal 5 17 2 21 5 2" xfId="35631" xr:uid="{00000000-0005-0000-0000-00002F8B0000}"/>
    <cellStyle name="Normal 5 17 2 21 5 3" xfId="35632" xr:uid="{00000000-0005-0000-0000-0000308B0000}"/>
    <cellStyle name="Normal 5 17 2 21 5 4" xfId="35633" xr:uid="{00000000-0005-0000-0000-0000318B0000}"/>
    <cellStyle name="Normal 5 17 2 21 5 5" xfId="35634" xr:uid="{00000000-0005-0000-0000-0000328B0000}"/>
    <cellStyle name="Normal 5 17 2 21 5 6" xfId="35635" xr:uid="{00000000-0005-0000-0000-0000338B0000}"/>
    <cellStyle name="Normal 5 17 2 21 5 7" xfId="35636" xr:uid="{00000000-0005-0000-0000-0000348B0000}"/>
    <cellStyle name="Normal 5 17 2 21 5 8" xfId="35637" xr:uid="{00000000-0005-0000-0000-0000358B0000}"/>
    <cellStyle name="Normal 5 17 2 21 5 9" xfId="35638" xr:uid="{00000000-0005-0000-0000-0000368B0000}"/>
    <cellStyle name="Normal 5 17 2 21 6" xfId="35639" xr:uid="{00000000-0005-0000-0000-0000378B0000}"/>
    <cellStyle name="Normal 5 17 2 21 7" xfId="35640" xr:uid="{00000000-0005-0000-0000-0000388B0000}"/>
    <cellStyle name="Normal 5 17 2 21 8" xfId="35641" xr:uid="{00000000-0005-0000-0000-0000398B0000}"/>
    <cellStyle name="Normal 5 17 2 21 9" xfId="35642" xr:uid="{00000000-0005-0000-0000-00003A8B0000}"/>
    <cellStyle name="Normal 5 17 2 22" xfId="35643" xr:uid="{00000000-0005-0000-0000-00003B8B0000}"/>
    <cellStyle name="Normal 5 17 2 22 10" xfId="35644" xr:uid="{00000000-0005-0000-0000-00003C8B0000}"/>
    <cellStyle name="Normal 5 17 2 22 11" xfId="35645" xr:uid="{00000000-0005-0000-0000-00003D8B0000}"/>
    <cellStyle name="Normal 5 17 2 22 12" xfId="35646" xr:uid="{00000000-0005-0000-0000-00003E8B0000}"/>
    <cellStyle name="Normal 5 17 2 22 13" xfId="35647" xr:uid="{00000000-0005-0000-0000-00003F8B0000}"/>
    <cellStyle name="Normal 5 17 2 22 14" xfId="35648" xr:uid="{00000000-0005-0000-0000-0000408B0000}"/>
    <cellStyle name="Normal 5 17 2 22 2" xfId="35649" xr:uid="{00000000-0005-0000-0000-0000418B0000}"/>
    <cellStyle name="Normal 5 17 2 22 2 10" xfId="35650" xr:uid="{00000000-0005-0000-0000-0000428B0000}"/>
    <cellStyle name="Normal 5 17 2 22 2 2" xfId="35651" xr:uid="{00000000-0005-0000-0000-0000438B0000}"/>
    <cellStyle name="Normal 5 17 2 22 2 3" xfId="35652" xr:uid="{00000000-0005-0000-0000-0000448B0000}"/>
    <cellStyle name="Normal 5 17 2 22 2 4" xfId="35653" xr:uid="{00000000-0005-0000-0000-0000458B0000}"/>
    <cellStyle name="Normal 5 17 2 22 2 5" xfId="35654" xr:uid="{00000000-0005-0000-0000-0000468B0000}"/>
    <cellStyle name="Normal 5 17 2 22 2 6" xfId="35655" xr:uid="{00000000-0005-0000-0000-0000478B0000}"/>
    <cellStyle name="Normal 5 17 2 22 2 7" xfId="35656" xr:uid="{00000000-0005-0000-0000-0000488B0000}"/>
    <cellStyle name="Normal 5 17 2 22 2 8" xfId="35657" xr:uid="{00000000-0005-0000-0000-0000498B0000}"/>
    <cellStyle name="Normal 5 17 2 22 2 9" xfId="35658" xr:uid="{00000000-0005-0000-0000-00004A8B0000}"/>
    <cellStyle name="Normal 5 17 2 22 3" xfId="35659" xr:uid="{00000000-0005-0000-0000-00004B8B0000}"/>
    <cellStyle name="Normal 5 17 2 22 3 10" xfId="35660" xr:uid="{00000000-0005-0000-0000-00004C8B0000}"/>
    <cellStyle name="Normal 5 17 2 22 3 2" xfId="35661" xr:uid="{00000000-0005-0000-0000-00004D8B0000}"/>
    <cellStyle name="Normal 5 17 2 22 3 3" xfId="35662" xr:uid="{00000000-0005-0000-0000-00004E8B0000}"/>
    <cellStyle name="Normal 5 17 2 22 3 4" xfId="35663" xr:uid="{00000000-0005-0000-0000-00004F8B0000}"/>
    <cellStyle name="Normal 5 17 2 22 3 5" xfId="35664" xr:uid="{00000000-0005-0000-0000-0000508B0000}"/>
    <cellStyle name="Normal 5 17 2 22 3 6" xfId="35665" xr:uid="{00000000-0005-0000-0000-0000518B0000}"/>
    <cellStyle name="Normal 5 17 2 22 3 7" xfId="35666" xr:uid="{00000000-0005-0000-0000-0000528B0000}"/>
    <cellStyle name="Normal 5 17 2 22 3 8" xfId="35667" xr:uid="{00000000-0005-0000-0000-0000538B0000}"/>
    <cellStyle name="Normal 5 17 2 22 3 9" xfId="35668" xr:uid="{00000000-0005-0000-0000-0000548B0000}"/>
    <cellStyle name="Normal 5 17 2 22 4" xfId="35669" xr:uid="{00000000-0005-0000-0000-0000558B0000}"/>
    <cellStyle name="Normal 5 17 2 22 4 10" xfId="35670" xr:uid="{00000000-0005-0000-0000-0000568B0000}"/>
    <cellStyle name="Normal 5 17 2 22 4 2" xfId="35671" xr:uid="{00000000-0005-0000-0000-0000578B0000}"/>
    <cellStyle name="Normal 5 17 2 22 4 3" xfId="35672" xr:uid="{00000000-0005-0000-0000-0000588B0000}"/>
    <cellStyle name="Normal 5 17 2 22 4 4" xfId="35673" xr:uid="{00000000-0005-0000-0000-0000598B0000}"/>
    <cellStyle name="Normal 5 17 2 22 4 5" xfId="35674" xr:uid="{00000000-0005-0000-0000-00005A8B0000}"/>
    <cellStyle name="Normal 5 17 2 22 4 6" xfId="35675" xr:uid="{00000000-0005-0000-0000-00005B8B0000}"/>
    <cellStyle name="Normal 5 17 2 22 4 7" xfId="35676" xr:uid="{00000000-0005-0000-0000-00005C8B0000}"/>
    <cellStyle name="Normal 5 17 2 22 4 8" xfId="35677" xr:uid="{00000000-0005-0000-0000-00005D8B0000}"/>
    <cellStyle name="Normal 5 17 2 22 4 9" xfId="35678" xr:uid="{00000000-0005-0000-0000-00005E8B0000}"/>
    <cellStyle name="Normal 5 17 2 22 5" xfId="35679" xr:uid="{00000000-0005-0000-0000-00005F8B0000}"/>
    <cellStyle name="Normal 5 17 2 22 5 10" xfId="35680" xr:uid="{00000000-0005-0000-0000-0000608B0000}"/>
    <cellStyle name="Normal 5 17 2 22 5 2" xfId="35681" xr:uid="{00000000-0005-0000-0000-0000618B0000}"/>
    <cellStyle name="Normal 5 17 2 22 5 3" xfId="35682" xr:uid="{00000000-0005-0000-0000-0000628B0000}"/>
    <cellStyle name="Normal 5 17 2 22 5 4" xfId="35683" xr:uid="{00000000-0005-0000-0000-0000638B0000}"/>
    <cellStyle name="Normal 5 17 2 22 5 5" xfId="35684" xr:uid="{00000000-0005-0000-0000-0000648B0000}"/>
    <cellStyle name="Normal 5 17 2 22 5 6" xfId="35685" xr:uid="{00000000-0005-0000-0000-0000658B0000}"/>
    <cellStyle name="Normal 5 17 2 22 5 7" xfId="35686" xr:uid="{00000000-0005-0000-0000-0000668B0000}"/>
    <cellStyle name="Normal 5 17 2 22 5 8" xfId="35687" xr:uid="{00000000-0005-0000-0000-0000678B0000}"/>
    <cellStyle name="Normal 5 17 2 22 5 9" xfId="35688" xr:uid="{00000000-0005-0000-0000-0000688B0000}"/>
    <cellStyle name="Normal 5 17 2 22 6" xfId="35689" xr:uid="{00000000-0005-0000-0000-0000698B0000}"/>
    <cellStyle name="Normal 5 17 2 22 7" xfId="35690" xr:uid="{00000000-0005-0000-0000-00006A8B0000}"/>
    <cellStyle name="Normal 5 17 2 22 8" xfId="35691" xr:uid="{00000000-0005-0000-0000-00006B8B0000}"/>
    <cellStyle name="Normal 5 17 2 22 9" xfId="35692" xr:uid="{00000000-0005-0000-0000-00006C8B0000}"/>
    <cellStyle name="Normal 5 17 2 23" xfId="35693" xr:uid="{00000000-0005-0000-0000-00006D8B0000}"/>
    <cellStyle name="Normal 5 17 2 23 10" xfId="35694" xr:uid="{00000000-0005-0000-0000-00006E8B0000}"/>
    <cellStyle name="Normal 5 17 2 23 11" xfId="35695" xr:uid="{00000000-0005-0000-0000-00006F8B0000}"/>
    <cellStyle name="Normal 5 17 2 23 12" xfId="35696" xr:uid="{00000000-0005-0000-0000-0000708B0000}"/>
    <cellStyle name="Normal 5 17 2 23 13" xfId="35697" xr:uid="{00000000-0005-0000-0000-0000718B0000}"/>
    <cellStyle name="Normal 5 17 2 23 14" xfId="35698" xr:uid="{00000000-0005-0000-0000-0000728B0000}"/>
    <cellStyle name="Normal 5 17 2 23 2" xfId="35699" xr:uid="{00000000-0005-0000-0000-0000738B0000}"/>
    <cellStyle name="Normal 5 17 2 23 2 10" xfId="35700" xr:uid="{00000000-0005-0000-0000-0000748B0000}"/>
    <cellStyle name="Normal 5 17 2 23 2 2" xfId="35701" xr:uid="{00000000-0005-0000-0000-0000758B0000}"/>
    <cellStyle name="Normal 5 17 2 23 2 3" xfId="35702" xr:uid="{00000000-0005-0000-0000-0000768B0000}"/>
    <cellStyle name="Normal 5 17 2 23 2 4" xfId="35703" xr:uid="{00000000-0005-0000-0000-0000778B0000}"/>
    <cellStyle name="Normal 5 17 2 23 2 5" xfId="35704" xr:uid="{00000000-0005-0000-0000-0000788B0000}"/>
    <cellStyle name="Normal 5 17 2 23 2 6" xfId="35705" xr:uid="{00000000-0005-0000-0000-0000798B0000}"/>
    <cellStyle name="Normal 5 17 2 23 2 7" xfId="35706" xr:uid="{00000000-0005-0000-0000-00007A8B0000}"/>
    <cellStyle name="Normal 5 17 2 23 2 8" xfId="35707" xr:uid="{00000000-0005-0000-0000-00007B8B0000}"/>
    <cellStyle name="Normal 5 17 2 23 2 9" xfId="35708" xr:uid="{00000000-0005-0000-0000-00007C8B0000}"/>
    <cellStyle name="Normal 5 17 2 23 3" xfId="35709" xr:uid="{00000000-0005-0000-0000-00007D8B0000}"/>
    <cellStyle name="Normal 5 17 2 23 3 10" xfId="35710" xr:uid="{00000000-0005-0000-0000-00007E8B0000}"/>
    <cellStyle name="Normal 5 17 2 23 3 2" xfId="35711" xr:uid="{00000000-0005-0000-0000-00007F8B0000}"/>
    <cellStyle name="Normal 5 17 2 23 3 3" xfId="35712" xr:uid="{00000000-0005-0000-0000-0000808B0000}"/>
    <cellStyle name="Normal 5 17 2 23 3 4" xfId="35713" xr:uid="{00000000-0005-0000-0000-0000818B0000}"/>
    <cellStyle name="Normal 5 17 2 23 3 5" xfId="35714" xr:uid="{00000000-0005-0000-0000-0000828B0000}"/>
    <cellStyle name="Normal 5 17 2 23 3 6" xfId="35715" xr:uid="{00000000-0005-0000-0000-0000838B0000}"/>
    <cellStyle name="Normal 5 17 2 23 3 7" xfId="35716" xr:uid="{00000000-0005-0000-0000-0000848B0000}"/>
    <cellStyle name="Normal 5 17 2 23 3 8" xfId="35717" xr:uid="{00000000-0005-0000-0000-0000858B0000}"/>
    <cellStyle name="Normal 5 17 2 23 3 9" xfId="35718" xr:uid="{00000000-0005-0000-0000-0000868B0000}"/>
    <cellStyle name="Normal 5 17 2 23 4" xfId="35719" xr:uid="{00000000-0005-0000-0000-0000878B0000}"/>
    <cellStyle name="Normal 5 17 2 23 4 10" xfId="35720" xr:uid="{00000000-0005-0000-0000-0000888B0000}"/>
    <cellStyle name="Normal 5 17 2 23 4 2" xfId="35721" xr:uid="{00000000-0005-0000-0000-0000898B0000}"/>
    <cellStyle name="Normal 5 17 2 23 4 3" xfId="35722" xr:uid="{00000000-0005-0000-0000-00008A8B0000}"/>
    <cellStyle name="Normal 5 17 2 23 4 4" xfId="35723" xr:uid="{00000000-0005-0000-0000-00008B8B0000}"/>
    <cellStyle name="Normal 5 17 2 23 4 5" xfId="35724" xr:uid="{00000000-0005-0000-0000-00008C8B0000}"/>
    <cellStyle name="Normal 5 17 2 23 4 6" xfId="35725" xr:uid="{00000000-0005-0000-0000-00008D8B0000}"/>
    <cellStyle name="Normal 5 17 2 23 4 7" xfId="35726" xr:uid="{00000000-0005-0000-0000-00008E8B0000}"/>
    <cellStyle name="Normal 5 17 2 23 4 8" xfId="35727" xr:uid="{00000000-0005-0000-0000-00008F8B0000}"/>
    <cellStyle name="Normal 5 17 2 23 4 9" xfId="35728" xr:uid="{00000000-0005-0000-0000-0000908B0000}"/>
    <cellStyle name="Normal 5 17 2 23 5" xfId="35729" xr:uid="{00000000-0005-0000-0000-0000918B0000}"/>
    <cellStyle name="Normal 5 17 2 23 5 10" xfId="35730" xr:uid="{00000000-0005-0000-0000-0000928B0000}"/>
    <cellStyle name="Normal 5 17 2 23 5 2" xfId="35731" xr:uid="{00000000-0005-0000-0000-0000938B0000}"/>
    <cellStyle name="Normal 5 17 2 23 5 3" xfId="35732" xr:uid="{00000000-0005-0000-0000-0000948B0000}"/>
    <cellStyle name="Normal 5 17 2 23 5 4" xfId="35733" xr:uid="{00000000-0005-0000-0000-0000958B0000}"/>
    <cellStyle name="Normal 5 17 2 23 5 5" xfId="35734" xr:uid="{00000000-0005-0000-0000-0000968B0000}"/>
    <cellStyle name="Normal 5 17 2 23 5 6" xfId="35735" xr:uid="{00000000-0005-0000-0000-0000978B0000}"/>
    <cellStyle name="Normal 5 17 2 23 5 7" xfId="35736" xr:uid="{00000000-0005-0000-0000-0000988B0000}"/>
    <cellStyle name="Normal 5 17 2 23 5 8" xfId="35737" xr:uid="{00000000-0005-0000-0000-0000998B0000}"/>
    <cellStyle name="Normal 5 17 2 23 5 9" xfId="35738" xr:uid="{00000000-0005-0000-0000-00009A8B0000}"/>
    <cellStyle name="Normal 5 17 2 23 6" xfId="35739" xr:uid="{00000000-0005-0000-0000-00009B8B0000}"/>
    <cellStyle name="Normal 5 17 2 23 7" xfId="35740" xr:uid="{00000000-0005-0000-0000-00009C8B0000}"/>
    <cellStyle name="Normal 5 17 2 23 8" xfId="35741" xr:uid="{00000000-0005-0000-0000-00009D8B0000}"/>
    <cellStyle name="Normal 5 17 2 23 9" xfId="35742" xr:uid="{00000000-0005-0000-0000-00009E8B0000}"/>
    <cellStyle name="Normal 5 17 2 24" xfId="35743" xr:uid="{00000000-0005-0000-0000-00009F8B0000}"/>
    <cellStyle name="Normal 5 17 2 24 10" xfId="35744" xr:uid="{00000000-0005-0000-0000-0000A08B0000}"/>
    <cellStyle name="Normal 5 17 2 24 11" xfId="35745" xr:uid="{00000000-0005-0000-0000-0000A18B0000}"/>
    <cellStyle name="Normal 5 17 2 24 12" xfId="35746" xr:uid="{00000000-0005-0000-0000-0000A28B0000}"/>
    <cellStyle name="Normal 5 17 2 24 13" xfId="35747" xr:uid="{00000000-0005-0000-0000-0000A38B0000}"/>
    <cellStyle name="Normal 5 17 2 24 14" xfId="35748" xr:uid="{00000000-0005-0000-0000-0000A48B0000}"/>
    <cellStyle name="Normal 5 17 2 24 2" xfId="35749" xr:uid="{00000000-0005-0000-0000-0000A58B0000}"/>
    <cellStyle name="Normal 5 17 2 24 2 10" xfId="35750" xr:uid="{00000000-0005-0000-0000-0000A68B0000}"/>
    <cellStyle name="Normal 5 17 2 24 2 2" xfId="35751" xr:uid="{00000000-0005-0000-0000-0000A78B0000}"/>
    <cellStyle name="Normal 5 17 2 24 2 3" xfId="35752" xr:uid="{00000000-0005-0000-0000-0000A88B0000}"/>
    <cellStyle name="Normal 5 17 2 24 2 4" xfId="35753" xr:uid="{00000000-0005-0000-0000-0000A98B0000}"/>
    <cellStyle name="Normal 5 17 2 24 2 5" xfId="35754" xr:uid="{00000000-0005-0000-0000-0000AA8B0000}"/>
    <cellStyle name="Normal 5 17 2 24 2 6" xfId="35755" xr:uid="{00000000-0005-0000-0000-0000AB8B0000}"/>
    <cellStyle name="Normal 5 17 2 24 2 7" xfId="35756" xr:uid="{00000000-0005-0000-0000-0000AC8B0000}"/>
    <cellStyle name="Normal 5 17 2 24 2 8" xfId="35757" xr:uid="{00000000-0005-0000-0000-0000AD8B0000}"/>
    <cellStyle name="Normal 5 17 2 24 2 9" xfId="35758" xr:uid="{00000000-0005-0000-0000-0000AE8B0000}"/>
    <cellStyle name="Normal 5 17 2 24 3" xfId="35759" xr:uid="{00000000-0005-0000-0000-0000AF8B0000}"/>
    <cellStyle name="Normal 5 17 2 24 3 10" xfId="35760" xr:uid="{00000000-0005-0000-0000-0000B08B0000}"/>
    <cellStyle name="Normal 5 17 2 24 3 2" xfId="35761" xr:uid="{00000000-0005-0000-0000-0000B18B0000}"/>
    <cellStyle name="Normal 5 17 2 24 3 3" xfId="35762" xr:uid="{00000000-0005-0000-0000-0000B28B0000}"/>
    <cellStyle name="Normal 5 17 2 24 3 4" xfId="35763" xr:uid="{00000000-0005-0000-0000-0000B38B0000}"/>
    <cellStyle name="Normal 5 17 2 24 3 5" xfId="35764" xr:uid="{00000000-0005-0000-0000-0000B48B0000}"/>
    <cellStyle name="Normal 5 17 2 24 3 6" xfId="35765" xr:uid="{00000000-0005-0000-0000-0000B58B0000}"/>
    <cellStyle name="Normal 5 17 2 24 3 7" xfId="35766" xr:uid="{00000000-0005-0000-0000-0000B68B0000}"/>
    <cellStyle name="Normal 5 17 2 24 3 8" xfId="35767" xr:uid="{00000000-0005-0000-0000-0000B78B0000}"/>
    <cellStyle name="Normal 5 17 2 24 3 9" xfId="35768" xr:uid="{00000000-0005-0000-0000-0000B88B0000}"/>
    <cellStyle name="Normal 5 17 2 24 4" xfId="35769" xr:uid="{00000000-0005-0000-0000-0000B98B0000}"/>
    <cellStyle name="Normal 5 17 2 24 4 10" xfId="35770" xr:uid="{00000000-0005-0000-0000-0000BA8B0000}"/>
    <cellStyle name="Normal 5 17 2 24 4 2" xfId="35771" xr:uid="{00000000-0005-0000-0000-0000BB8B0000}"/>
    <cellStyle name="Normal 5 17 2 24 4 3" xfId="35772" xr:uid="{00000000-0005-0000-0000-0000BC8B0000}"/>
    <cellStyle name="Normal 5 17 2 24 4 4" xfId="35773" xr:uid="{00000000-0005-0000-0000-0000BD8B0000}"/>
    <cellStyle name="Normal 5 17 2 24 4 5" xfId="35774" xr:uid="{00000000-0005-0000-0000-0000BE8B0000}"/>
    <cellStyle name="Normal 5 17 2 24 4 6" xfId="35775" xr:uid="{00000000-0005-0000-0000-0000BF8B0000}"/>
    <cellStyle name="Normal 5 17 2 24 4 7" xfId="35776" xr:uid="{00000000-0005-0000-0000-0000C08B0000}"/>
    <cellStyle name="Normal 5 17 2 24 4 8" xfId="35777" xr:uid="{00000000-0005-0000-0000-0000C18B0000}"/>
    <cellStyle name="Normal 5 17 2 24 4 9" xfId="35778" xr:uid="{00000000-0005-0000-0000-0000C28B0000}"/>
    <cellStyle name="Normal 5 17 2 24 5" xfId="35779" xr:uid="{00000000-0005-0000-0000-0000C38B0000}"/>
    <cellStyle name="Normal 5 17 2 24 5 10" xfId="35780" xr:uid="{00000000-0005-0000-0000-0000C48B0000}"/>
    <cellStyle name="Normal 5 17 2 24 5 2" xfId="35781" xr:uid="{00000000-0005-0000-0000-0000C58B0000}"/>
    <cellStyle name="Normal 5 17 2 24 5 3" xfId="35782" xr:uid="{00000000-0005-0000-0000-0000C68B0000}"/>
    <cellStyle name="Normal 5 17 2 24 5 4" xfId="35783" xr:uid="{00000000-0005-0000-0000-0000C78B0000}"/>
    <cellStyle name="Normal 5 17 2 24 5 5" xfId="35784" xr:uid="{00000000-0005-0000-0000-0000C88B0000}"/>
    <cellStyle name="Normal 5 17 2 24 5 6" xfId="35785" xr:uid="{00000000-0005-0000-0000-0000C98B0000}"/>
    <cellStyle name="Normal 5 17 2 24 5 7" xfId="35786" xr:uid="{00000000-0005-0000-0000-0000CA8B0000}"/>
    <cellStyle name="Normal 5 17 2 24 5 8" xfId="35787" xr:uid="{00000000-0005-0000-0000-0000CB8B0000}"/>
    <cellStyle name="Normal 5 17 2 24 5 9" xfId="35788" xr:uid="{00000000-0005-0000-0000-0000CC8B0000}"/>
    <cellStyle name="Normal 5 17 2 24 6" xfId="35789" xr:uid="{00000000-0005-0000-0000-0000CD8B0000}"/>
    <cellStyle name="Normal 5 17 2 24 7" xfId="35790" xr:uid="{00000000-0005-0000-0000-0000CE8B0000}"/>
    <cellStyle name="Normal 5 17 2 24 8" xfId="35791" xr:uid="{00000000-0005-0000-0000-0000CF8B0000}"/>
    <cellStyle name="Normal 5 17 2 24 9" xfId="35792" xr:uid="{00000000-0005-0000-0000-0000D08B0000}"/>
    <cellStyle name="Normal 5 17 2 25" xfId="35793" xr:uid="{00000000-0005-0000-0000-0000D18B0000}"/>
    <cellStyle name="Normal 5 17 2 25 10" xfId="35794" xr:uid="{00000000-0005-0000-0000-0000D28B0000}"/>
    <cellStyle name="Normal 5 17 2 25 11" xfId="35795" xr:uid="{00000000-0005-0000-0000-0000D38B0000}"/>
    <cellStyle name="Normal 5 17 2 25 12" xfId="35796" xr:uid="{00000000-0005-0000-0000-0000D48B0000}"/>
    <cellStyle name="Normal 5 17 2 25 13" xfId="35797" xr:uid="{00000000-0005-0000-0000-0000D58B0000}"/>
    <cellStyle name="Normal 5 17 2 25 14" xfId="35798" xr:uid="{00000000-0005-0000-0000-0000D68B0000}"/>
    <cellStyle name="Normal 5 17 2 25 2" xfId="35799" xr:uid="{00000000-0005-0000-0000-0000D78B0000}"/>
    <cellStyle name="Normal 5 17 2 25 2 10" xfId="35800" xr:uid="{00000000-0005-0000-0000-0000D88B0000}"/>
    <cellStyle name="Normal 5 17 2 25 2 2" xfId="35801" xr:uid="{00000000-0005-0000-0000-0000D98B0000}"/>
    <cellStyle name="Normal 5 17 2 25 2 3" xfId="35802" xr:uid="{00000000-0005-0000-0000-0000DA8B0000}"/>
    <cellStyle name="Normal 5 17 2 25 2 4" xfId="35803" xr:uid="{00000000-0005-0000-0000-0000DB8B0000}"/>
    <cellStyle name="Normal 5 17 2 25 2 5" xfId="35804" xr:uid="{00000000-0005-0000-0000-0000DC8B0000}"/>
    <cellStyle name="Normal 5 17 2 25 2 6" xfId="35805" xr:uid="{00000000-0005-0000-0000-0000DD8B0000}"/>
    <cellStyle name="Normal 5 17 2 25 2 7" xfId="35806" xr:uid="{00000000-0005-0000-0000-0000DE8B0000}"/>
    <cellStyle name="Normal 5 17 2 25 2 8" xfId="35807" xr:uid="{00000000-0005-0000-0000-0000DF8B0000}"/>
    <cellStyle name="Normal 5 17 2 25 2 9" xfId="35808" xr:uid="{00000000-0005-0000-0000-0000E08B0000}"/>
    <cellStyle name="Normal 5 17 2 25 3" xfId="35809" xr:uid="{00000000-0005-0000-0000-0000E18B0000}"/>
    <cellStyle name="Normal 5 17 2 25 3 10" xfId="35810" xr:uid="{00000000-0005-0000-0000-0000E28B0000}"/>
    <cellStyle name="Normal 5 17 2 25 3 2" xfId="35811" xr:uid="{00000000-0005-0000-0000-0000E38B0000}"/>
    <cellStyle name="Normal 5 17 2 25 3 3" xfId="35812" xr:uid="{00000000-0005-0000-0000-0000E48B0000}"/>
    <cellStyle name="Normal 5 17 2 25 3 4" xfId="35813" xr:uid="{00000000-0005-0000-0000-0000E58B0000}"/>
    <cellStyle name="Normal 5 17 2 25 3 5" xfId="35814" xr:uid="{00000000-0005-0000-0000-0000E68B0000}"/>
    <cellStyle name="Normal 5 17 2 25 3 6" xfId="35815" xr:uid="{00000000-0005-0000-0000-0000E78B0000}"/>
    <cellStyle name="Normal 5 17 2 25 3 7" xfId="35816" xr:uid="{00000000-0005-0000-0000-0000E88B0000}"/>
    <cellStyle name="Normal 5 17 2 25 3 8" xfId="35817" xr:uid="{00000000-0005-0000-0000-0000E98B0000}"/>
    <cellStyle name="Normal 5 17 2 25 3 9" xfId="35818" xr:uid="{00000000-0005-0000-0000-0000EA8B0000}"/>
    <cellStyle name="Normal 5 17 2 25 4" xfId="35819" xr:uid="{00000000-0005-0000-0000-0000EB8B0000}"/>
    <cellStyle name="Normal 5 17 2 25 4 10" xfId="35820" xr:uid="{00000000-0005-0000-0000-0000EC8B0000}"/>
    <cellStyle name="Normal 5 17 2 25 4 2" xfId="35821" xr:uid="{00000000-0005-0000-0000-0000ED8B0000}"/>
    <cellStyle name="Normal 5 17 2 25 4 3" xfId="35822" xr:uid="{00000000-0005-0000-0000-0000EE8B0000}"/>
    <cellStyle name="Normal 5 17 2 25 4 4" xfId="35823" xr:uid="{00000000-0005-0000-0000-0000EF8B0000}"/>
    <cellStyle name="Normal 5 17 2 25 4 5" xfId="35824" xr:uid="{00000000-0005-0000-0000-0000F08B0000}"/>
    <cellStyle name="Normal 5 17 2 25 4 6" xfId="35825" xr:uid="{00000000-0005-0000-0000-0000F18B0000}"/>
    <cellStyle name="Normal 5 17 2 25 4 7" xfId="35826" xr:uid="{00000000-0005-0000-0000-0000F28B0000}"/>
    <cellStyle name="Normal 5 17 2 25 4 8" xfId="35827" xr:uid="{00000000-0005-0000-0000-0000F38B0000}"/>
    <cellStyle name="Normal 5 17 2 25 4 9" xfId="35828" xr:uid="{00000000-0005-0000-0000-0000F48B0000}"/>
    <cellStyle name="Normal 5 17 2 25 5" xfId="35829" xr:uid="{00000000-0005-0000-0000-0000F58B0000}"/>
    <cellStyle name="Normal 5 17 2 25 5 10" xfId="35830" xr:uid="{00000000-0005-0000-0000-0000F68B0000}"/>
    <cellStyle name="Normal 5 17 2 25 5 2" xfId="35831" xr:uid="{00000000-0005-0000-0000-0000F78B0000}"/>
    <cellStyle name="Normal 5 17 2 25 5 3" xfId="35832" xr:uid="{00000000-0005-0000-0000-0000F88B0000}"/>
    <cellStyle name="Normal 5 17 2 25 5 4" xfId="35833" xr:uid="{00000000-0005-0000-0000-0000F98B0000}"/>
    <cellStyle name="Normal 5 17 2 25 5 5" xfId="35834" xr:uid="{00000000-0005-0000-0000-0000FA8B0000}"/>
    <cellStyle name="Normal 5 17 2 25 5 6" xfId="35835" xr:uid="{00000000-0005-0000-0000-0000FB8B0000}"/>
    <cellStyle name="Normal 5 17 2 25 5 7" xfId="35836" xr:uid="{00000000-0005-0000-0000-0000FC8B0000}"/>
    <cellStyle name="Normal 5 17 2 25 5 8" xfId="35837" xr:uid="{00000000-0005-0000-0000-0000FD8B0000}"/>
    <cellStyle name="Normal 5 17 2 25 5 9" xfId="35838" xr:uid="{00000000-0005-0000-0000-0000FE8B0000}"/>
    <cellStyle name="Normal 5 17 2 25 6" xfId="35839" xr:uid="{00000000-0005-0000-0000-0000FF8B0000}"/>
    <cellStyle name="Normal 5 17 2 25 7" xfId="35840" xr:uid="{00000000-0005-0000-0000-0000008C0000}"/>
    <cellStyle name="Normal 5 17 2 25 8" xfId="35841" xr:uid="{00000000-0005-0000-0000-0000018C0000}"/>
    <cellStyle name="Normal 5 17 2 25 9" xfId="35842" xr:uid="{00000000-0005-0000-0000-0000028C0000}"/>
    <cellStyle name="Normal 5 17 2 26" xfId="35843" xr:uid="{00000000-0005-0000-0000-0000038C0000}"/>
    <cellStyle name="Normal 5 17 2 26 10" xfId="35844" xr:uid="{00000000-0005-0000-0000-0000048C0000}"/>
    <cellStyle name="Normal 5 17 2 26 11" xfId="35845" xr:uid="{00000000-0005-0000-0000-0000058C0000}"/>
    <cellStyle name="Normal 5 17 2 26 12" xfId="35846" xr:uid="{00000000-0005-0000-0000-0000068C0000}"/>
    <cellStyle name="Normal 5 17 2 26 13" xfId="35847" xr:uid="{00000000-0005-0000-0000-0000078C0000}"/>
    <cellStyle name="Normal 5 17 2 26 14" xfId="35848" xr:uid="{00000000-0005-0000-0000-0000088C0000}"/>
    <cellStyle name="Normal 5 17 2 26 2" xfId="35849" xr:uid="{00000000-0005-0000-0000-0000098C0000}"/>
    <cellStyle name="Normal 5 17 2 26 2 10" xfId="35850" xr:uid="{00000000-0005-0000-0000-00000A8C0000}"/>
    <cellStyle name="Normal 5 17 2 26 2 2" xfId="35851" xr:uid="{00000000-0005-0000-0000-00000B8C0000}"/>
    <cellStyle name="Normal 5 17 2 26 2 3" xfId="35852" xr:uid="{00000000-0005-0000-0000-00000C8C0000}"/>
    <cellStyle name="Normal 5 17 2 26 2 4" xfId="35853" xr:uid="{00000000-0005-0000-0000-00000D8C0000}"/>
    <cellStyle name="Normal 5 17 2 26 2 5" xfId="35854" xr:uid="{00000000-0005-0000-0000-00000E8C0000}"/>
    <cellStyle name="Normal 5 17 2 26 2 6" xfId="35855" xr:uid="{00000000-0005-0000-0000-00000F8C0000}"/>
    <cellStyle name="Normal 5 17 2 26 2 7" xfId="35856" xr:uid="{00000000-0005-0000-0000-0000108C0000}"/>
    <cellStyle name="Normal 5 17 2 26 2 8" xfId="35857" xr:uid="{00000000-0005-0000-0000-0000118C0000}"/>
    <cellStyle name="Normal 5 17 2 26 2 9" xfId="35858" xr:uid="{00000000-0005-0000-0000-0000128C0000}"/>
    <cellStyle name="Normal 5 17 2 26 3" xfId="35859" xr:uid="{00000000-0005-0000-0000-0000138C0000}"/>
    <cellStyle name="Normal 5 17 2 26 3 10" xfId="35860" xr:uid="{00000000-0005-0000-0000-0000148C0000}"/>
    <cellStyle name="Normal 5 17 2 26 3 2" xfId="35861" xr:uid="{00000000-0005-0000-0000-0000158C0000}"/>
    <cellStyle name="Normal 5 17 2 26 3 3" xfId="35862" xr:uid="{00000000-0005-0000-0000-0000168C0000}"/>
    <cellStyle name="Normal 5 17 2 26 3 4" xfId="35863" xr:uid="{00000000-0005-0000-0000-0000178C0000}"/>
    <cellStyle name="Normal 5 17 2 26 3 5" xfId="35864" xr:uid="{00000000-0005-0000-0000-0000188C0000}"/>
    <cellStyle name="Normal 5 17 2 26 3 6" xfId="35865" xr:uid="{00000000-0005-0000-0000-0000198C0000}"/>
    <cellStyle name="Normal 5 17 2 26 3 7" xfId="35866" xr:uid="{00000000-0005-0000-0000-00001A8C0000}"/>
    <cellStyle name="Normal 5 17 2 26 3 8" xfId="35867" xr:uid="{00000000-0005-0000-0000-00001B8C0000}"/>
    <cellStyle name="Normal 5 17 2 26 3 9" xfId="35868" xr:uid="{00000000-0005-0000-0000-00001C8C0000}"/>
    <cellStyle name="Normal 5 17 2 26 4" xfId="35869" xr:uid="{00000000-0005-0000-0000-00001D8C0000}"/>
    <cellStyle name="Normal 5 17 2 26 4 10" xfId="35870" xr:uid="{00000000-0005-0000-0000-00001E8C0000}"/>
    <cellStyle name="Normal 5 17 2 26 4 2" xfId="35871" xr:uid="{00000000-0005-0000-0000-00001F8C0000}"/>
    <cellStyle name="Normal 5 17 2 26 4 3" xfId="35872" xr:uid="{00000000-0005-0000-0000-0000208C0000}"/>
    <cellStyle name="Normal 5 17 2 26 4 4" xfId="35873" xr:uid="{00000000-0005-0000-0000-0000218C0000}"/>
    <cellStyle name="Normal 5 17 2 26 4 5" xfId="35874" xr:uid="{00000000-0005-0000-0000-0000228C0000}"/>
    <cellStyle name="Normal 5 17 2 26 4 6" xfId="35875" xr:uid="{00000000-0005-0000-0000-0000238C0000}"/>
    <cellStyle name="Normal 5 17 2 26 4 7" xfId="35876" xr:uid="{00000000-0005-0000-0000-0000248C0000}"/>
    <cellStyle name="Normal 5 17 2 26 4 8" xfId="35877" xr:uid="{00000000-0005-0000-0000-0000258C0000}"/>
    <cellStyle name="Normal 5 17 2 26 4 9" xfId="35878" xr:uid="{00000000-0005-0000-0000-0000268C0000}"/>
    <cellStyle name="Normal 5 17 2 26 5" xfId="35879" xr:uid="{00000000-0005-0000-0000-0000278C0000}"/>
    <cellStyle name="Normal 5 17 2 26 5 10" xfId="35880" xr:uid="{00000000-0005-0000-0000-0000288C0000}"/>
    <cellStyle name="Normal 5 17 2 26 5 2" xfId="35881" xr:uid="{00000000-0005-0000-0000-0000298C0000}"/>
    <cellStyle name="Normal 5 17 2 26 5 3" xfId="35882" xr:uid="{00000000-0005-0000-0000-00002A8C0000}"/>
    <cellStyle name="Normal 5 17 2 26 5 4" xfId="35883" xr:uid="{00000000-0005-0000-0000-00002B8C0000}"/>
    <cellStyle name="Normal 5 17 2 26 5 5" xfId="35884" xr:uid="{00000000-0005-0000-0000-00002C8C0000}"/>
    <cellStyle name="Normal 5 17 2 26 5 6" xfId="35885" xr:uid="{00000000-0005-0000-0000-00002D8C0000}"/>
    <cellStyle name="Normal 5 17 2 26 5 7" xfId="35886" xr:uid="{00000000-0005-0000-0000-00002E8C0000}"/>
    <cellStyle name="Normal 5 17 2 26 5 8" xfId="35887" xr:uid="{00000000-0005-0000-0000-00002F8C0000}"/>
    <cellStyle name="Normal 5 17 2 26 5 9" xfId="35888" xr:uid="{00000000-0005-0000-0000-0000308C0000}"/>
    <cellStyle name="Normal 5 17 2 26 6" xfId="35889" xr:uid="{00000000-0005-0000-0000-0000318C0000}"/>
    <cellStyle name="Normal 5 17 2 26 7" xfId="35890" xr:uid="{00000000-0005-0000-0000-0000328C0000}"/>
    <cellStyle name="Normal 5 17 2 26 8" xfId="35891" xr:uid="{00000000-0005-0000-0000-0000338C0000}"/>
    <cellStyle name="Normal 5 17 2 26 9" xfId="35892" xr:uid="{00000000-0005-0000-0000-0000348C0000}"/>
    <cellStyle name="Normal 5 17 2 27" xfId="35893" xr:uid="{00000000-0005-0000-0000-0000358C0000}"/>
    <cellStyle name="Normal 5 17 2 27 10" xfId="35894" xr:uid="{00000000-0005-0000-0000-0000368C0000}"/>
    <cellStyle name="Normal 5 17 2 27 11" xfId="35895" xr:uid="{00000000-0005-0000-0000-0000378C0000}"/>
    <cellStyle name="Normal 5 17 2 27 12" xfId="35896" xr:uid="{00000000-0005-0000-0000-0000388C0000}"/>
    <cellStyle name="Normal 5 17 2 27 13" xfId="35897" xr:uid="{00000000-0005-0000-0000-0000398C0000}"/>
    <cellStyle name="Normal 5 17 2 27 14" xfId="35898" xr:uid="{00000000-0005-0000-0000-00003A8C0000}"/>
    <cellStyle name="Normal 5 17 2 27 2" xfId="35899" xr:uid="{00000000-0005-0000-0000-00003B8C0000}"/>
    <cellStyle name="Normal 5 17 2 27 2 10" xfId="35900" xr:uid="{00000000-0005-0000-0000-00003C8C0000}"/>
    <cellStyle name="Normal 5 17 2 27 2 2" xfId="35901" xr:uid="{00000000-0005-0000-0000-00003D8C0000}"/>
    <cellStyle name="Normal 5 17 2 27 2 3" xfId="35902" xr:uid="{00000000-0005-0000-0000-00003E8C0000}"/>
    <cellStyle name="Normal 5 17 2 27 2 4" xfId="35903" xr:uid="{00000000-0005-0000-0000-00003F8C0000}"/>
    <cellStyle name="Normal 5 17 2 27 2 5" xfId="35904" xr:uid="{00000000-0005-0000-0000-0000408C0000}"/>
    <cellStyle name="Normal 5 17 2 27 2 6" xfId="35905" xr:uid="{00000000-0005-0000-0000-0000418C0000}"/>
    <cellStyle name="Normal 5 17 2 27 2 7" xfId="35906" xr:uid="{00000000-0005-0000-0000-0000428C0000}"/>
    <cellStyle name="Normal 5 17 2 27 2 8" xfId="35907" xr:uid="{00000000-0005-0000-0000-0000438C0000}"/>
    <cellStyle name="Normal 5 17 2 27 2 9" xfId="35908" xr:uid="{00000000-0005-0000-0000-0000448C0000}"/>
    <cellStyle name="Normal 5 17 2 27 3" xfId="35909" xr:uid="{00000000-0005-0000-0000-0000458C0000}"/>
    <cellStyle name="Normal 5 17 2 27 3 10" xfId="35910" xr:uid="{00000000-0005-0000-0000-0000468C0000}"/>
    <cellStyle name="Normal 5 17 2 27 3 2" xfId="35911" xr:uid="{00000000-0005-0000-0000-0000478C0000}"/>
    <cellStyle name="Normal 5 17 2 27 3 3" xfId="35912" xr:uid="{00000000-0005-0000-0000-0000488C0000}"/>
    <cellStyle name="Normal 5 17 2 27 3 4" xfId="35913" xr:uid="{00000000-0005-0000-0000-0000498C0000}"/>
    <cellStyle name="Normal 5 17 2 27 3 5" xfId="35914" xr:uid="{00000000-0005-0000-0000-00004A8C0000}"/>
    <cellStyle name="Normal 5 17 2 27 3 6" xfId="35915" xr:uid="{00000000-0005-0000-0000-00004B8C0000}"/>
    <cellStyle name="Normal 5 17 2 27 3 7" xfId="35916" xr:uid="{00000000-0005-0000-0000-00004C8C0000}"/>
    <cellStyle name="Normal 5 17 2 27 3 8" xfId="35917" xr:uid="{00000000-0005-0000-0000-00004D8C0000}"/>
    <cellStyle name="Normal 5 17 2 27 3 9" xfId="35918" xr:uid="{00000000-0005-0000-0000-00004E8C0000}"/>
    <cellStyle name="Normal 5 17 2 27 4" xfId="35919" xr:uid="{00000000-0005-0000-0000-00004F8C0000}"/>
    <cellStyle name="Normal 5 17 2 27 4 10" xfId="35920" xr:uid="{00000000-0005-0000-0000-0000508C0000}"/>
    <cellStyle name="Normal 5 17 2 27 4 2" xfId="35921" xr:uid="{00000000-0005-0000-0000-0000518C0000}"/>
    <cellStyle name="Normal 5 17 2 27 4 3" xfId="35922" xr:uid="{00000000-0005-0000-0000-0000528C0000}"/>
    <cellStyle name="Normal 5 17 2 27 4 4" xfId="35923" xr:uid="{00000000-0005-0000-0000-0000538C0000}"/>
    <cellStyle name="Normal 5 17 2 27 4 5" xfId="35924" xr:uid="{00000000-0005-0000-0000-0000548C0000}"/>
    <cellStyle name="Normal 5 17 2 27 4 6" xfId="35925" xr:uid="{00000000-0005-0000-0000-0000558C0000}"/>
    <cellStyle name="Normal 5 17 2 27 4 7" xfId="35926" xr:uid="{00000000-0005-0000-0000-0000568C0000}"/>
    <cellStyle name="Normal 5 17 2 27 4 8" xfId="35927" xr:uid="{00000000-0005-0000-0000-0000578C0000}"/>
    <cellStyle name="Normal 5 17 2 27 4 9" xfId="35928" xr:uid="{00000000-0005-0000-0000-0000588C0000}"/>
    <cellStyle name="Normal 5 17 2 27 5" xfId="35929" xr:uid="{00000000-0005-0000-0000-0000598C0000}"/>
    <cellStyle name="Normal 5 17 2 27 5 10" xfId="35930" xr:uid="{00000000-0005-0000-0000-00005A8C0000}"/>
    <cellStyle name="Normal 5 17 2 27 5 2" xfId="35931" xr:uid="{00000000-0005-0000-0000-00005B8C0000}"/>
    <cellStyle name="Normal 5 17 2 27 5 3" xfId="35932" xr:uid="{00000000-0005-0000-0000-00005C8C0000}"/>
    <cellStyle name="Normal 5 17 2 27 5 4" xfId="35933" xr:uid="{00000000-0005-0000-0000-00005D8C0000}"/>
    <cellStyle name="Normal 5 17 2 27 5 5" xfId="35934" xr:uid="{00000000-0005-0000-0000-00005E8C0000}"/>
    <cellStyle name="Normal 5 17 2 27 5 6" xfId="35935" xr:uid="{00000000-0005-0000-0000-00005F8C0000}"/>
    <cellStyle name="Normal 5 17 2 27 5 7" xfId="35936" xr:uid="{00000000-0005-0000-0000-0000608C0000}"/>
    <cellStyle name="Normal 5 17 2 27 5 8" xfId="35937" xr:uid="{00000000-0005-0000-0000-0000618C0000}"/>
    <cellStyle name="Normal 5 17 2 27 5 9" xfId="35938" xr:uid="{00000000-0005-0000-0000-0000628C0000}"/>
    <cellStyle name="Normal 5 17 2 27 6" xfId="35939" xr:uid="{00000000-0005-0000-0000-0000638C0000}"/>
    <cellStyle name="Normal 5 17 2 27 7" xfId="35940" xr:uid="{00000000-0005-0000-0000-0000648C0000}"/>
    <cellStyle name="Normal 5 17 2 27 8" xfId="35941" xr:uid="{00000000-0005-0000-0000-0000658C0000}"/>
    <cellStyle name="Normal 5 17 2 27 9" xfId="35942" xr:uid="{00000000-0005-0000-0000-0000668C0000}"/>
    <cellStyle name="Normal 5 17 2 28" xfId="35943" xr:uid="{00000000-0005-0000-0000-0000678C0000}"/>
    <cellStyle name="Normal 5 17 2 28 10" xfId="35944" xr:uid="{00000000-0005-0000-0000-0000688C0000}"/>
    <cellStyle name="Normal 5 17 2 28 11" xfId="35945" xr:uid="{00000000-0005-0000-0000-0000698C0000}"/>
    <cellStyle name="Normal 5 17 2 28 12" xfId="35946" xr:uid="{00000000-0005-0000-0000-00006A8C0000}"/>
    <cellStyle name="Normal 5 17 2 28 13" xfId="35947" xr:uid="{00000000-0005-0000-0000-00006B8C0000}"/>
    <cellStyle name="Normal 5 17 2 28 14" xfId="35948" xr:uid="{00000000-0005-0000-0000-00006C8C0000}"/>
    <cellStyle name="Normal 5 17 2 28 2" xfId="35949" xr:uid="{00000000-0005-0000-0000-00006D8C0000}"/>
    <cellStyle name="Normal 5 17 2 28 2 10" xfId="35950" xr:uid="{00000000-0005-0000-0000-00006E8C0000}"/>
    <cellStyle name="Normal 5 17 2 28 2 2" xfId="35951" xr:uid="{00000000-0005-0000-0000-00006F8C0000}"/>
    <cellStyle name="Normal 5 17 2 28 2 3" xfId="35952" xr:uid="{00000000-0005-0000-0000-0000708C0000}"/>
    <cellStyle name="Normal 5 17 2 28 2 4" xfId="35953" xr:uid="{00000000-0005-0000-0000-0000718C0000}"/>
    <cellStyle name="Normal 5 17 2 28 2 5" xfId="35954" xr:uid="{00000000-0005-0000-0000-0000728C0000}"/>
    <cellStyle name="Normal 5 17 2 28 2 6" xfId="35955" xr:uid="{00000000-0005-0000-0000-0000738C0000}"/>
    <cellStyle name="Normal 5 17 2 28 2 7" xfId="35956" xr:uid="{00000000-0005-0000-0000-0000748C0000}"/>
    <cellStyle name="Normal 5 17 2 28 2 8" xfId="35957" xr:uid="{00000000-0005-0000-0000-0000758C0000}"/>
    <cellStyle name="Normal 5 17 2 28 2 9" xfId="35958" xr:uid="{00000000-0005-0000-0000-0000768C0000}"/>
    <cellStyle name="Normal 5 17 2 28 3" xfId="35959" xr:uid="{00000000-0005-0000-0000-0000778C0000}"/>
    <cellStyle name="Normal 5 17 2 28 3 10" xfId="35960" xr:uid="{00000000-0005-0000-0000-0000788C0000}"/>
    <cellStyle name="Normal 5 17 2 28 3 2" xfId="35961" xr:uid="{00000000-0005-0000-0000-0000798C0000}"/>
    <cellStyle name="Normal 5 17 2 28 3 3" xfId="35962" xr:uid="{00000000-0005-0000-0000-00007A8C0000}"/>
    <cellStyle name="Normal 5 17 2 28 3 4" xfId="35963" xr:uid="{00000000-0005-0000-0000-00007B8C0000}"/>
    <cellStyle name="Normal 5 17 2 28 3 5" xfId="35964" xr:uid="{00000000-0005-0000-0000-00007C8C0000}"/>
    <cellStyle name="Normal 5 17 2 28 3 6" xfId="35965" xr:uid="{00000000-0005-0000-0000-00007D8C0000}"/>
    <cellStyle name="Normal 5 17 2 28 3 7" xfId="35966" xr:uid="{00000000-0005-0000-0000-00007E8C0000}"/>
    <cellStyle name="Normal 5 17 2 28 3 8" xfId="35967" xr:uid="{00000000-0005-0000-0000-00007F8C0000}"/>
    <cellStyle name="Normal 5 17 2 28 3 9" xfId="35968" xr:uid="{00000000-0005-0000-0000-0000808C0000}"/>
    <cellStyle name="Normal 5 17 2 28 4" xfId="35969" xr:uid="{00000000-0005-0000-0000-0000818C0000}"/>
    <cellStyle name="Normal 5 17 2 28 4 10" xfId="35970" xr:uid="{00000000-0005-0000-0000-0000828C0000}"/>
    <cellStyle name="Normal 5 17 2 28 4 2" xfId="35971" xr:uid="{00000000-0005-0000-0000-0000838C0000}"/>
    <cellStyle name="Normal 5 17 2 28 4 3" xfId="35972" xr:uid="{00000000-0005-0000-0000-0000848C0000}"/>
    <cellStyle name="Normal 5 17 2 28 4 4" xfId="35973" xr:uid="{00000000-0005-0000-0000-0000858C0000}"/>
    <cellStyle name="Normal 5 17 2 28 4 5" xfId="35974" xr:uid="{00000000-0005-0000-0000-0000868C0000}"/>
    <cellStyle name="Normal 5 17 2 28 4 6" xfId="35975" xr:uid="{00000000-0005-0000-0000-0000878C0000}"/>
    <cellStyle name="Normal 5 17 2 28 4 7" xfId="35976" xr:uid="{00000000-0005-0000-0000-0000888C0000}"/>
    <cellStyle name="Normal 5 17 2 28 4 8" xfId="35977" xr:uid="{00000000-0005-0000-0000-0000898C0000}"/>
    <cellStyle name="Normal 5 17 2 28 4 9" xfId="35978" xr:uid="{00000000-0005-0000-0000-00008A8C0000}"/>
    <cellStyle name="Normal 5 17 2 28 5" xfId="35979" xr:uid="{00000000-0005-0000-0000-00008B8C0000}"/>
    <cellStyle name="Normal 5 17 2 28 5 10" xfId="35980" xr:uid="{00000000-0005-0000-0000-00008C8C0000}"/>
    <cellStyle name="Normal 5 17 2 28 5 2" xfId="35981" xr:uid="{00000000-0005-0000-0000-00008D8C0000}"/>
    <cellStyle name="Normal 5 17 2 28 5 3" xfId="35982" xr:uid="{00000000-0005-0000-0000-00008E8C0000}"/>
    <cellStyle name="Normal 5 17 2 28 5 4" xfId="35983" xr:uid="{00000000-0005-0000-0000-00008F8C0000}"/>
    <cellStyle name="Normal 5 17 2 28 5 5" xfId="35984" xr:uid="{00000000-0005-0000-0000-0000908C0000}"/>
    <cellStyle name="Normal 5 17 2 28 5 6" xfId="35985" xr:uid="{00000000-0005-0000-0000-0000918C0000}"/>
    <cellStyle name="Normal 5 17 2 28 5 7" xfId="35986" xr:uid="{00000000-0005-0000-0000-0000928C0000}"/>
    <cellStyle name="Normal 5 17 2 28 5 8" xfId="35987" xr:uid="{00000000-0005-0000-0000-0000938C0000}"/>
    <cellStyle name="Normal 5 17 2 28 5 9" xfId="35988" xr:uid="{00000000-0005-0000-0000-0000948C0000}"/>
    <cellStyle name="Normal 5 17 2 28 6" xfId="35989" xr:uid="{00000000-0005-0000-0000-0000958C0000}"/>
    <cellStyle name="Normal 5 17 2 28 7" xfId="35990" xr:uid="{00000000-0005-0000-0000-0000968C0000}"/>
    <cellStyle name="Normal 5 17 2 28 8" xfId="35991" xr:uid="{00000000-0005-0000-0000-0000978C0000}"/>
    <cellStyle name="Normal 5 17 2 28 9" xfId="35992" xr:uid="{00000000-0005-0000-0000-0000988C0000}"/>
    <cellStyle name="Normal 5 17 2 29" xfId="35993" xr:uid="{00000000-0005-0000-0000-0000998C0000}"/>
    <cellStyle name="Normal 5 17 2 29 10" xfId="35994" xr:uid="{00000000-0005-0000-0000-00009A8C0000}"/>
    <cellStyle name="Normal 5 17 2 29 11" xfId="35995" xr:uid="{00000000-0005-0000-0000-00009B8C0000}"/>
    <cellStyle name="Normal 5 17 2 29 12" xfId="35996" xr:uid="{00000000-0005-0000-0000-00009C8C0000}"/>
    <cellStyle name="Normal 5 17 2 29 13" xfId="35997" xr:uid="{00000000-0005-0000-0000-00009D8C0000}"/>
    <cellStyle name="Normal 5 17 2 29 14" xfId="35998" xr:uid="{00000000-0005-0000-0000-00009E8C0000}"/>
    <cellStyle name="Normal 5 17 2 29 2" xfId="35999" xr:uid="{00000000-0005-0000-0000-00009F8C0000}"/>
    <cellStyle name="Normal 5 17 2 29 2 10" xfId="36000" xr:uid="{00000000-0005-0000-0000-0000A08C0000}"/>
    <cellStyle name="Normal 5 17 2 29 2 2" xfId="36001" xr:uid="{00000000-0005-0000-0000-0000A18C0000}"/>
    <cellStyle name="Normal 5 17 2 29 2 3" xfId="36002" xr:uid="{00000000-0005-0000-0000-0000A28C0000}"/>
    <cellStyle name="Normal 5 17 2 29 2 4" xfId="36003" xr:uid="{00000000-0005-0000-0000-0000A38C0000}"/>
    <cellStyle name="Normal 5 17 2 29 2 5" xfId="36004" xr:uid="{00000000-0005-0000-0000-0000A48C0000}"/>
    <cellStyle name="Normal 5 17 2 29 2 6" xfId="36005" xr:uid="{00000000-0005-0000-0000-0000A58C0000}"/>
    <cellStyle name="Normal 5 17 2 29 2 7" xfId="36006" xr:uid="{00000000-0005-0000-0000-0000A68C0000}"/>
    <cellStyle name="Normal 5 17 2 29 2 8" xfId="36007" xr:uid="{00000000-0005-0000-0000-0000A78C0000}"/>
    <cellStyle name="Normal 5 17 2 29 2 9" xfId="36008" xr:uid="{00000000-0005-0000-0000-0000A88C0000}"/>
    <cellStyle name="Normal 5 17 2 29 3" xfId="36009" xr:uid="{00000000-0005-0000-0000-0000A98C0000}"/>
    <cellStyle name="Normal 5 17 2 29 3 10" xfId="36010" xr:uid="{00000000-0005-0000-0000-0000AA8C0000}"/>
    <cellStyle name="Normal 5 17 2 29 3 2" xfId="36011" xr:uid="{00000000-0005-0000-0000-0000AB8C0000}"/>
    <cellStyle name="Normal 5 17 2 29 3 3" xfId="36012" xr:uid="{00000000-0005-0000-0000-0000AC8C0000}"/>
    <cellStyle name="Normal 5 17 2 29 3 4" xfId="36013" xr:uid="{00000000-0005-0000-0000-0000AD8C0000}"/>
    <cellStyle name="Normal 5 17 2 29 3 5" xfId="36014" xr:uid="{00000000-0005-0000-0000-0000AE8C0000}"/>
    <cellStyle name="Normal 5 17 2 29 3 6" xfId="36015" xr:uid="{00000000-0005-0000-0000-0000AF8C0000}"/>
    <cellStyle name="Normal 5 17 2 29 3 7" xfId="36016" xr:uid="{00000000-0005-0000-0000-0000B08C0000}"/>
    <cellStyle name="Normal 5 17 2 29 3 8" xfId="36017" xr:uid="{00000000-0005-0000-0000-0000B18C0000}"/>
    <cellStyle name="Normal 5 17 2 29 3 9" xfId="36018" xr:uid="{00000000-0005-0000-0000-0000B28C0000}"/>
    <cellStyle name="Normal 5 17 2 29 4" xfId="36019" xr:uid="{00000000-0005-0000-0000-0000B38C0000}"/>
    <cellStyle name="Normal 5 17 2 29 4 10" xfId="36020" xr:uid="{00000000-0005-0000-0000-0000B48C0000}"/>
    <cellStyle name="Normal 5 17 2 29 4 2" xfId="36021" xr:uid="{00000000-0005-0000-0000-0000B58C0000}"/>
    <cellStyle name="Normal 5 17 2 29 4 3" xfId="36022" xr:uid="{00000000-0005-0000-0000-0000B68C0000}"/>
    <cellStyle name="Normal 5 17 2 29 4 4" xfId="36023" xr:uid="{00000000-0005-0000-0000-0000B78C0000}"/>
    <cellStyle name="Normal 5 17 2 29 4 5" xfId="36024" xr:uid="{00000000-0005-0000-0000-0000B88C0000}"/>
    <cellStyle name="Normal 5 17 2 29 4 6" xfId="36025" xr:uid="{00000000-0005-0000-0000-0000B98C0000}"/>
    <cellStyle name="Normal 5 17 2 29 4 7" xfId="36026" xr:uid="{00000000-0005-0000-0000-0000BA8C0000}"/>
    <cellStyle name="Normal 5 17 2 29 4 8" xfId="36027" xr:uid="{00000000-0005-0000-0000-0000BB8C0000}"/>
    <cellStyle name="Normal 5 17 2 29 4 9" xfId="36028" xr:uid="{00000000-0005-0000-0000-0000BC8C0000}"/>
    <cellStyle name="Normal 5 17 2 29 5" xfId="36029" xr:uid="{00000000-0005-0000-0000-0000BD8C0000}"/>
    <cellStyle name="Normal 5 17 2 29 5 10" xfId="36030" xr:uid="{00000000-0005-0000-0000-0000BE8C0000}"/>
    <cellStyle name="Normal 5 17 2 29 5 2" xfId="36031" xr:uid="{00000000-0005-0000-0000-0000BF8C0000}"/>
    <cellStyle name="Normal 5 17 2 29 5 3" xfId="36032" xr:uid="{00000000-0005-0000-0000-0000C08C0000}"/>
    <cellStyle name="Normal 5 17 2 29 5 4" xfId="36033" xr:uid="{00000000-0005-0000-0000-0000C18C0000}"/>
    <cellStyle name="Normal 5 17 2 29 5 5" xfId="36034" xr:uid="{00000000-0005-0000-0000-0000C28C0000}"/>
    <cellStyle name="Normal 5 17 2 29 5 6" xfId="36035" xr:uid="{00000000-0005-0000-0000-0000C38C0000}"/>
    <cellStyle name="Normal 5 17 2 29 5 7" xfId="36036" xr:uid="{00000000-0005-0000-0000-0000C48C0000}"/>
    <cellStyle name="Normal 5 17 2 29 5 8" xfId="36037" xr:uid="{00000000-0005-0000-0000-0000C58C0000}"/>
    <cellStyle name="Normal 5 17 2 29 5 9" xfId="36038" xr:uid="{00000000-0005-0000-0000-0000C68C0000}"/>
    <cellStyle name="Normal 5 17 2 29 6" xfId="36039" xr:uid="{00000000-0005-0000-0000-0000C78C0000}"/>
    <cellStyle name="Normal 5 17 2 29 7" xfId="36040" xr:uid="{00000000-0005-0000-0000-0000C88C0000}"/>
    <cellStyle name="Normal 5 17 2 29 8" xfId="36041" xr:uid="{00000000-0005-0000-0000-0000C98C0000}"/>
    <cellStyle name="Normal 5 17 2 29 9" xfId="36042" xr:uid="{00000000-0005-0000-0000-0000CA8C0000}"/>
    <cellStyle name="Normal 5 17 2 3" xfId="36043" xr:uid="{00000000-0005-0000-0000-0000CB8C0000}"/>
    <cellStyle name="Normal 5 17 2 3 10" xfId="36044" xr:uid="{00000000-0005-0000-0000-0000CC8C0000}"/>
    <cellStyle name="Normal 5 17 2 3 11" xfId="36045" xr:uid="{00000000-0005-0000-0000-0000CD8C0000}"/>
    <cellStyle name="Normal 5 17 2 3 12" xfId="36046" xr:uid="{00000000-0005-0000-0000-0000CE8C0000}"/>
    <cellStyle name="Normal 5 17 2 3 13" xfId="36047" xr:uid="{00000000-0005-0000-0000-0000CF8C0000}"/>
    <cellStyle name="Normal 5 17 2 3 14" xfId="36048" xr:uid="{00000000-0005-0000-0000-0000D08C0000}"/>
    <cellStyle name="Normal 5 17 2 3 2" xfId="36049" xr:uid="{00000000-0005-0000-0000-0000D18C0000}"/>
    <cellStyle name="Normal 5 17 2 3 2 10" xfId="36050" xr:uid="{00000000-0005-0000-0000-0000D28C0000}"/>
    <cellStyle name="Normal 5 17 2 3 2 2" xfId="36051" xr:uid="{00000000-0005-0000-0000-0000D38C0000}"/>
    <cellStyle name="Normal 5 17 2 3 2 3" xfId="36052" xr:uid="{00000000-0005-0000-0000-0000D48C0000}"/>
    <cellStyle name="Normal 5 17 2 3 2 4" xfId="36053" xr:uid="{00000000-0005-0000-0000-0000D58C0000}"/>
    <cellStyle name="Normal 5 17 2 3 2 5" xfId="36054" xr:uid="{00000000-0005-0000-0000-0000D68C0000}"/>
    <cellStyle name="Normal 5 17 2 3 2 6" xfId="36055" xr:uid="{00000000-0005-0000-0000-0000D78C0000}"/>
    <cellStyle name="Normal 5 17 2 3 2 7" xfId="36056" xr:uid="{00000000-0005-0000-0000-0000D88C0000}"/>
    <cellStyle name="Normal 5 17 2 3 2 8" xfId="36057" xr:uid="{00000000-0005-0000-0000-0000D98C0000}"/>
    <cellStyle name="Normal 5 17 2 3 2 9" xfId="36058" xr:uid="{00000000-0005-0000-0000-0000DA8C0000}"/>
    <cellStyle name="Normal 5 17 2 3 3" xfId="36059" xr:uid="{00000000-0005-0000-0000-0000DB8C0000}"/>
    <cellStyle name="Normal 5 17 2 3 3 10" xfId="36060" xr:uid="{00000000-0005-0000-0000-0000DC8C0000}"/>
    <cellStyle name="Normal 5 17 2 3 3 2" xfId="36061" xr:uid="{00000000-0005-0000-0000-0000DD8C0000}"/>
    <cellStyle name="Normal 5 17 2 3 3 3" xfId="36062" xr:uid="{00000000-0005-0000-0000-0000DE8C0000}"/>
    <cellStyle name="Normal 5 17 2 3 3 4" xfId="36063" xr:uid="{00000000-0005-0000-0000-0000DF8C0000}"/>
    <cellStyle name="Normal 5 17 2 3 3 5" xfId="36064" xr:uid="{00000000-0005-0000-0000-0000E08C0000}"/>
    <cellStyle name="Normal 5 17 2 3 3 6" xfId="36065" xr:uid="{00000000-0005-0000-0000-0000E18C0000}"/>
    <cellStyle name="Normal 5 17 2 3 3 7" xfId="36066" xr:uid="{00000000-0005-0000-0000-0000E28C0000}"/>
    <cellStyle name="Normal 5 17 2 3 3 8" xfId="36067" xr:uid="{00000000-0005-0000-0000-0000E38C0000}"/>
    <cellStyle name="Normal 5 17 2 3 3 9" xfId="36068" xr:uid="{00000000-0005-0000-0000-0000E48C0000}"/>
    <cellStyle name="Normal 5 17 2 3 4" xfId="36069" xr:uid="{00000000-0005-0000-0000-0000E58C0000}"/>
    <cellStyle name="Normal 5 17 2 3 4 10" xfId="36070" xr:uid="{00000000-0005-0000-0000-0000E68C0000}"/>
    <cellStyle name="Normal 5 17 2 3 4 2" xfId="36071" xr:uid="{00000000-0005-0000-0000-0000E78C0000}"/>
    <cellStyle name="Normal 5 17 2 3 4 3" xfId="36072" xr:uid="{00000000-0005-0000-0000-0000E88C0000}"/>
    <cellStyle name="Normal 5 17 2 3 4 4" xfId="36073" xr:uid="{00000000-0005-0000-0000-0000E98C0000}"/>
    <cellStyle name="Normal 5 17 2 3 4 5" xfId="36074" xr:uid="{00000000-0005-0000-0000-0000EA8C0000}"/>
    <cellStyle name="Normal 5 17 2 3 4 6" xfId="36075" xr:uid="{00000000-0005-0000-0000-0000EB8C0000}"/>
    <cellStyle name="Normal 5 17 2 3 4 7" xfId="36076" xr:uid="{00000000-0005-0000-0000-0000EC8C0000}"/>
    <cellStyle name="Normal 5 17 2 3 4 8" xfId="36077" xr:uid="{00000000-0005-0000-0000-0000ED8C0000}"/>
    <cellStyle name="Normal 5 17 2 3 4 9" xfId="36078" xr:uid="{00000000-0005-0000-0000-0000EE8C0000}"/>
    <cellStyle name="Normal 5 17 2 3 5" xfId="36079" xr:uid="{00000000-0005-0000-0000-0000EF8C0000}"/>
    <cellStyle name="Normal 5 17 2 3 5 10" xfId="36080" xr:uid="{00000000-0005-0000-0000-0000F08C0000}"/>
    <cellStyle name="Normal 5 17 2 3 5 2" xfId="36081" xr:uid="{00000000-0005-0000-0000-0000F18C0000}"/>
    <cellStyle name="Normal 5 17 2 3 5 3" xfId="36082" xr:uid="{00000000-0005-0000-0000-0000F28C0000}"/>
    <cellStyle name="Normal 5 17 2 3 5 4" xfId="36083" xr:uid="{00000000-0005-0000-0000-0000F38C0000}"/>
    <cellStyle name="Normal 5 17 2 3 5 5" xfId="36084" xr:uid="{00000000-0005-0000-0000-0000F48C0000}"/>
    <cellStyle name="Normal 5 17 2 3 5 6" xfId="36085" xr:uid="{00000000-0005-0000-0000-0000F58C0000}"/>
    <cellStyle name="Normal 5 17 2 3 5 7" xfId="36086" xr:uid="{00000000-0005-0000-0000-0000F68C0000}"/>
    <cellStyle name="Normal 5 17 2 3 5 8" xfId="36087" xr:uid="{00000000-0005-0000-0000-0000F78C0000}"/>
    <cellStyle name="Normal 5 17 2 3 5 9" xfId="36088" xr:uid="{00000000-0005-0000-0000-0000F88C0000}"/>
    <cellStyle name="Normal 5 17 2 3 6" xfId="36089" xr:uid="{00000000-0005-0000-0000-0000F98C0000}"/>
    <cellStyle name="Normal 5 17 2 3 7" xfId="36090" xr:uid="{00000000-0005-0000-0000-0000FA8C0000}"/>
    <cellStyle name="Normal 5 17 2 3 8" xfId="36091" xr:uid="{00000000-0005-0000-0000-0000FB8C0000}"/>
    <cellStyle name="Normal 5 17 2 3 9" xfId="36092" xr:uid="{00000000-0005-0000-0000-0000FC8C0000}"/>
    <cellStyle name="Normal 5 17 2 30" xfId="36093" xr:uid="{00000000-0005-0000-0000-0000FD8C0000}"/>
    <cellStyle name="Normal 5 17 2 30 10" xfId="36094" xr:uid="{00000000-0005-0000-0000-0000FE8C0000}"/>
    <cellStyle name="Normal 5 17 2 30 11" xfId="36095" xr:uid="{00000000-0005-0000-0000-0000FF8C0000}"/>
    <cellStyle name="Normal 5 17 2 30 12" xfId="36096" xr:uid="{00000000-0005-0000-0000-0000008D0000}"/>
    <cellStyle name="Normal 5 17 2 30 13" xfId="36097" xr:uid="{00000000-0005-0000-0000-0000018D0000}"/>
    <cellStyle name="Normal 5 17 2 30 14" xfId="36098" xr:uid="{00000000-0005-0000-0000-0000028D0000}"/>
    <cellStyle name="Normal 5 17 2 30 2" xfId="36099" xr:uid="{00000000-0005-0000-0000-0000038D0000}"/>
    <cellStyle name="Normal 5 17 2 30 2 10" xfId="36100" xr:uid="{00000000-0005-0000-0000-0000048D0000}"/>
    <cellStyle name="Normal 5 17 2 30 2 2" xfId="36101" xr:uid="{00000000-0005-0000-0000-0000058D0000}"/>
    <cellStyle name="Normal 5 17 2 30 2 3" xfId="36102" xr:uid="{00000000-0005-0000-0000-0000068D0000}"/>
    <cellStyle name="Normal 5 17 2 30 2 4" xfId="36103" xr:uid="{00000000-0005-0000-0000-0000078D0000}"/>
    <cellStyle name="Normal 5 17 2 30 2 5" xfId="36104" xr:uid="{00000000-0005-0000-0000-0000088D0000}"/>
    <cellStyle name="Normal 5 17 2 30 2 6" xfId="36105" xr:uid="{00000000-0005-0000-0000-0000098D0000}"/>
    <cellStyle name="Normal 5 17 2 30 2 7" xfId="36106" xr:uid="{00000000-0005-0000-0000-00000A8D0000}"/>
    <cellStyle name="Normal 5 17 2 30 2 8" xfId="36107" xr:uid="{00000000-0005-0000-0000-00000B8D0000}"/>
    <cellStyle name="Normal 5 17 2 30 2 9" xfId="36108" xr:uid="{00000000-0005-0000-0000-00000C8D0000}"/>
    <cellStyle name="Normal 5 17 2 30 3" xfId="36109" xr:uid="{00000000-0005-0000-0000-00000D8D0000}"/>
    <cellStyle name="Normal 5 17 2 30 3 10" xfId="36110" xr:uid="{00000000-0005-0000-0000-00000E8D0000}"/>
    <cellStyle name="Normal 5 17 2 30 3 2" xfId="36111" xr:uid="{00000000-0005-0000-0000-00000F8D0000}"/>
    <cellStyle name="Normal 5 17 2 30 3 3" xfId="36112" xr:uid="{00000000-0005-0000-0000-0000108D0000}"/>
    <cellStyle name="Normal 5 17 2 30 3 4" xfId="36113" xr:uid="{00000000-0005-0000-0000-0000118D0000}"/>
    <cellStyle name="Normal 5 17 2 30 3 5" xfId="36114" xr:uid="{00000000-0005-0000-0000-0000128D0000}"/>
    <cellStyle name="Normal 5 17 2 30 3 6" xfId="36115" xr:uid="{00000000-0005-0000-0000-0000138D0000}"/>
    <cellStyle name="Normal 5 17 2 30 3 7" xfId="36116" xr:uid="{00000000-0005-0000-0000-0000148D0000}"/>
    <cellStyle name="Normal 5 17 2 30 3 8" xfId="36117" xr:uid="{00000000-0005-0000-0000-0000158D0000}"/>
    <cellStyle name="Normal 5 17 2 30 3 9" xfId="36118" xr:uid="{00000000-0005-0000-0000-0000168D0000}"/>
    <cellStyle name="Normal 5 17 2 30 4" xfId="36119" xr:uid="{00000000-0005-0000-0000-0000178D0000}"/>
    <cellStyle name="Normal 5 17 2 30 4 10" xfId="36120" xr:uid="{00000000-0005-0000-0000-0000188D0000}"/>
    <cellStyle name="Normal 5 17 2 30 4 2" xfId="36121" xr:uid="{00000000-0005-0000-0000-0000198D0000}"/>
    <cellStyle name="Normal 5 17 2 30 4 3" xfId="36122" xr:uid="{00000000-0005-0000-0000-00001A8D0000}"/>
    <cellStyle name="Normal 5 17 2 30 4 4" xfId="36123" xr:uid="{00000000-0005-0000-0000-00001B8D0000}"/>
    <cellStyle name="Normal 5 17 2 30 4 5" xfId="36124" xr:uid="{00000000-0005-0000-0000-00001C8D0000}"/>
    <cellStyle name="Normal 5 17 2 30 4 6" xfId="36125" xr:uid="{00000000-0005-0000-0000-00001D8D0000}"/>
    <cellStyle name="Normal 5 17 2 30 4 7" xfId="36126" xr:uid="{00000000-0005-0000-0000-00001E8D0000}"/>
    <cellStyle name="Normal 5 17 2 30 4 8" xfId="36127" xr:uid="{00000000-0005-0000-0000-00001F8D0000}"/>
    <cellStyle name="Normal 5 17 2 30 4 9" xfId="36128" xr:uid="{00000000-0005-0000-0000-0000208D0000}"/>
    <cellStyle name="Normal 5 17 2 30 5" xfId="36129" xr:uid="{00000000-0005-0000-0000-0000218D0000}"/>
    <cellStyle name="Normal 5 17 2 30 5 10" xfId="36130" xr:uid="{00000000-0005-0000-0000-0000228D0000}"/>
    <cellStyle name="Normal 5 17 2 30 5 2" xfId="36131" xr:uid="{00000000-0005-0000-0000-0000238D0000}"/>
    <cellStyle name="Normal 5 17 2 30 5 3" xfId="36132" xr:uid="{00000000-0005-0000-0000-0000248D0000}"/>
    <cellStyle name="Normal 5 17 2 30 5 4" xfId="36133" xr:uid="{00000000-0005-0000-0000-0000258D0000}"/>
    <cellStyle name="Normal 5 17 2 30 5 5" xfId="36134" xr:uid="{00000000-0005-0000-0000-0000268D0000}"/>
    <cellStyle name="Normal 5 17 2 30 5 6" xfId="36135" xr:uid="{00000000-0005-0000-0000-0000278D0000}"/>
    <cellStyle name="Normal 5 17 2 30 5 7" xfId="36136" xr:uid="{00000000-0005-0000-0000-0000288D0000}"/>
    <cellStyle name="Normal 5 17 2 30 5 8" xfId="36137" xr:uid="{00000000-0005-0000-0000-0000298D0000}"/>
    <cellStyle name="Normal 5 17 2 30 5 9" xfId="36138" xr:uid="{00000000-0005-0000-0000-00002A8D0000}"/>
    <cellStyle name="Normal 5 17 2 30 6" xfId="36139" xr:uid="{00000000-0005-0000-0000-00002B8D0000}"/>
    <cellStyle name="Normal 5 17 2 30 7" xfId="36140" xr:uid="{00000000-0005-0000-0000-00002C8D0000}"/>
    <cellStyle name="Normal 5 17 2 30 8" xfId="36141" xr:uid="{00000000-0005-0000-0000-00002D8D0000}"/>
    <cellStyle name="Normal 5 17 2 30 9" xfId="36142" xr:uid="{00000000-0005-0000-0000-00002E8D0000}"/>
    <cellStyle name="Normal 5 17 2 31" xfId="36143" xr:uid="{00000000-0005-0000-0000-00002F8D0000}"/>
    <cellStyle name="Normal 5 17 2 31 10" xfId="36144" xr:uid="{00000000-0005-0000-0000-0000308D0000}"/>
    <cellStyle name="Normal 5 17 2 31 11" xfId="36145" xr:uid="{00000000-0005-0000-0000-0000318D0000}"/>
    <cellStyle name="Normal 5 17 2 31 12" xfId="36146" xr:uid="{00000000-0005-0000-0000-0000328D0000}"/>
    <cellStyle name="Normal 5 17 2 31 13" xfId="36147" xr:uid="{00000000-0005-0000-0000-0000338D0000}"/>
    <cellStyle name="Normal 5 17 2 31 14" xfId="36148" xr:uid="{00000000-0005-0000-0000-0000348D0000}"/>
    <cellStyle name="Normal 5 17 2 31 2" xfId="36149" xr:uid="{00000000-0005-0000-0000-0000358D0000}"/>
    <cellStyle name="Normal 5 17 2 31 2 10" xfId="36150" xr:uid="{00000000-0005-0000-0000-0000368D0000}"/>
    <cellStyle name="Normal 5 17 2 31 2 2" xfId="36151" xr:uid="{00000000-0005-0000-0000-0000378D0000}"/>
    <cellStyle name="Normal 5 17 2 31 2 3" xfId="36152" xr:uid="{00000000-0005-0000-0000-0000388D0000}"/>
    <cellStyle name="Normal 5 17 2 31 2 4" xfId="36153" xr:uid="{00000000-0005-0000-0000-0000398D0000}"/>
    <cellStyle name="Normal 5 17 2 31 2 5" xfId="36154" xr:uid="{00000000-0005-0000-0000-00003A8D0000}"/>
    <cellStyle name="Normal 5 17 2 31 2 6" xfId="36155" xr:uid="{00000000-0005-0000-0000-00003B8D0000}"/>
    <cellStyle name="Normal 5 17 2 31 2 7" xfId="36156" xr:uid="{00000000-0005-0000-0000-00003C8D0000}"/>
    <cellStyle name="Normal 5 17 2 31 2 8" xfId="36157" xr:uid="{00000000-0005-0000-0000-00003D8D0000}"/>
    <cellStyle name="Normal 5 17 2 31 2 9" xfId="36158" xr:uid="{00000000-0005-0000-0000-00003E8D0000}"/>
    <cellStyle name="Normal 5 17 2 31 3" xfId="36159" xr:uid="{00000000-0005-0000-0000-00003F8D0000}"/>
    <cellStyle name="Normal 5 17 2 31 3 10" xfId="36160" xr:uid="{00000000-0005-0000-0000-0000408D0000}"/>
    <cellStyle name="Normal 5 17 2 31 3 2" xfId="36161" xr:uid="{00000000-0005-0000-0000-0000418D0000}"/>
    <cellStyle name="Normal 5 17 2 31 3 3" xfId="36162" xr:uid="{00000000-0005-0000-0000-0000428D0000}"/>
    <cellStyle name="Normal 5 17 2 31 3 4" xfId="36163" xr:uid="{00000000-0005-0000-0000-0000438D0000}"/>
    <cellStyle name="Normal 5 17 2 31 3 5" xfId="36164" xr:uid="{00000000-0005-0000-0000-0000448D0000}"/>
    <cellStyle name="Normal 5 17 2 31 3 6" xfId="36165" xr:uid="{00000000-0005-0000-0000-0000458D0000}"/>
    <cellStyle name="Normal 5 17 2 31 3 7" xfId="36166" xr:uid="{00000000-0005-0000-0000-0000468D0000}"/>
    <cellStyle name="Normal 5 17 2 31 3 8" xfId="36167" xr:uid="{00000000-0005-0000-0000-0000478D0000}"/>
    <cellStyle name="Normal 5 17 2 31 3 9" xfId="36168" xr:uid="{00000000-0005-0000-0000-0000488D0000}"/>
    <cellStyle name="Normal 5 17 2 31 4" xfId="36169" xr:uid="{00000000-0005-0000-0000-0000498D0000}"/>
    <cellStyle name="Normal 5 17 2 31 4 10" xfId="36170" xr:uid="{00000000-0005-0000-0000-00004A8D0000}"/>
    <cellStyle name="Normal 5 17 2 31 4 2" xfId="36171" xr:uid="{00000000-0005-0000-0000-00004B8D0000}"/>
    <cellStyle name="Normal 5 17 2 31 4 3" xfId="36172" xr:uid="{00000000-0005-0000-0000-00004C8D0000}"/>
    <cellStyle name="Normal 5 17 2 31 4 4" xfId="36173" xr:uid="{00000000-0005-0000-0000-00004D8D0000}"/>
    <cellStyle name="Normal 5 17 2 31 4 5" xfId="36174" xr:uid="{00000000-0005-0000-0000-00004E8D0000}"/>
    <cellStyle name="Normal 5 17 2 31 4 6" xfId="36175" xr:uid="{00000000-0005-0000-0000-00004F8D0000}"/>
    <cellStyle name="Normal 5 17 2 31 4 7" xfId="36176" xr:uid="{00000000-0005-0000-0000-0000508D0000}"/>
    <cellStyle name="Normal 5 17 2 31 4 8" xfId="36177" xr:uid="{00000000-0005-0000-0000-0000518D0000}"/>
    <cellStyle name="Normal 5 17 2 31 4 9" xfId="36178" xr:uid="{00000000-0005-0000-0000-0000528D0000}"/>
    <cellStyle name="Normal 5 17 2 31 5" xfId="36179" xr:uid="{00000000-0005-0000-0000-0000538D0000}"/>
    <cellStyle name="Normal 5 17 2 31 5 10" xfId="36180" xr:uid="{00000000-0005-0000-0000-0000548D0000}"/>
    <cellStyle name="Normal 5 17 2 31 5 2" xfId="36181" xr:uid="{00000000-0005-0000-0000-0000558D0000}"/>
    <cellStyle name="Normal 5 17 2 31 5 3" xfId="36182" xr:uid="{00000000-0005-0000-0000-0000568D0000}"/>
    <cellStyle name="Normal 5 17 2 31 5 4" xfId="36183" xr:uid="{00000000-0005-0000-0000-0000578D0000}"/>
    <cellStyle name="Normal 5 17 2 31 5 5" xfId="36184" xr:uid="{00000000-0005-0000-0000-0000588D0000}"/>
    <cellStyle name="Normal 5 17 2 31 5 6" xfId="36185" xr:uid="{00000000-0005-0000-0000-0000598D0000}"/>
    <cellStyle name="Normal 5 17 2 31 5 7" xfId="36186" xr:uid="{00000000-0005-0000-0000-00005A8D0000}"/>
    <cellStyle name="Normal 5 17 2 31 5 8" xfId="36187" xr:uid="{00000000-0005-0000-0000-00005B8D0000}"/>
    <cellStyle name="Normal 5 17 2 31 5 9" xfId="36188" xr:uid="{00000000-0005-0000-0000-00005C8D0000}"/>
    <cellStyle name="Normal 5 17 2 31 6" xfId="36189" xr:uid="{00000000-0005-0000-0000-00005D8D0000}"/>
    <cellStyle name="Normal 5 17 2 31 7" xfId="36190" xr:uid="{00000000-0005-0000-0000-00005E8D0000}"/>
    <cellStyle name="Normal 5 17 2 31 8" xfId="36191" xr:uid="{00000000-0005-0000-0000-00005F8D0000}"/>
    <cellStyle name="Normal 5 17 2 31 9" xfId="36192" xr:uid="{00000000-0005-0000-0000-0000608D0000}"/>
    <cellStyle name="Normal 5 17 2 32" xfId="36193" xr:uid="{00000000-0005-0000-0000-0000618D0000}"/>
    <cellStyle name="Normal 5 17 2 32 10" xfId="36194" xr:uid="{00000000-0005-0000-0000-0000628D0000}"/>
    <cellStyle name="Normal 5 17 2 32 11" xfId="36195" xr:uid="{00000000-0005-0000-0000-0000638D0000}"/>
    <cellStyle name="Normal 5 17 2 32 12" xfId="36196" xr:uid="{00000000-0005-0000-0000-0000648D0000}"/>
    <cellStyle name="Normal 5 17 2 32 13" xfId="36197" xr:uid="{00000000-0005-0000-0000-0000658D0000}"/>
    <cellStyle name="Normal 5 17 2 32 14" xfId="36198" xr:uid="{00000000-0005-0000-0000-0000668D0000}"/>
    <cellStyle name="Normal 5 17 2 32 2" xfId="36199" xr:uid="{00000000-0005-0000-0000-0000678D0000}"/>
    <cellStyle name="Normal 5 17 2 32 2 10" xfId="36200" xr:uid="{00000000-0005-0000-0000-0000688D0000}"/>
    <cellStyle name="Normal 5 17 2 32 2 2" xfId="36201" xr:uid="{00000000-0005-0000-0000-0000698D0000}"/>
    <cellStyle name="Normal 5 17 2 32 2 3" xfId="36202" xr:uid="{00000000-0005-0000-0000-00006A8D0000}"/>
    <cellStyle name="Normal 5 17 2 32 2 4" xfId="36203" xr:uid="{00000000-0005-0000-0000-00006B8D0000}"/>
    <cellStyle name="Normal 5 17 2 32 2 5" xfId="36204" xr:uid="{00000000-0005-0000-0000-00006C8D0000}"/>
    <cellStyle name="Normal 5 17 2 32 2 6" xfId="36205" xr:uid="{00000000-0005-0000-0000-00006D8D0000}"/>
    <cellStyle name="Normal 5 17 2 32 2 7" xfId="36206" xr:uid="{00000000-0005-0000-0000-00006E8D0000}"/>
    <cellStyle name="Normal 5 17 2 32 2 8" xfId="36207" xr:uid="{00000000-0005-0000-0000-00006F8D0000}"/>
    <cellStyle name="Normal 5 17 2 32 2 9" xfId="36208" xr:uid="{00000000-0005-0000-0000-0000708D0000}"/>
    <cellStyle name="Normal 5 17 2 32 3" xfId="36209" xr:uid="{00000000-0005-0000-0000-0000718D0000}"/>
    <cellStyle name="Normal 5 17 2 32 3 10" xfId="36210" xr:uid="{00000000-0005-0000-0000-0000728D0000}"/>
    <cellStyle name="Normal 5 17 2 32 3 2" xfId="36211" xr:uid="{00000000-0005-0000-0000-0000738D0000}"/>
    <cellStyle name="Normal 5 17 2 32 3 3" xfId="36212" xr:uid="{00000000-0005-0000-0000-0000748D0000}"/>
    <cellStyle name="Normal 5 17 2 32 3 4" xfId="36213" xr:uid="{00000000-0005-0000-0000-0000758D0000}"/>
    <cellStyle name="Normal 5 17 2 32 3 5" xfId="36214" xr:uid="{00000000-0005-0000-0000-0000768D0000}"/>
    <cellStyle name="Normal 5 17 2 32 3 6" xfId="36215" xr:uid="{00000000-0005-0000-0000-0000778D0000}"/>
    <cellStyle name="Normal 5 17 2 32 3 7" xfId="36216" xr:uid="{00000000-0005-0000-0000-0000788D0000}"/>
    <cellStyle name="Normal 5 17 2 32 3 8" xfId="36217" xr:uid="{00000000-0005-0000-0000-0000798D0000}"/>
    <cellStyle name="Normal 5 17 2 32 3 9" xfId="36218" xr:uid="{00000000-0005-0000-0000-00007A8D0000}"/>
    <cellStyle name="Normal 5 17 2 32 4" xfId="36219" xr:uid="{00000000-0005-0000-0000-00007B8D0000}"/>
    <cellStyle name="Normal 5 17 2 32 4 10" xfId="36220" xr:uid="{00000000-0005-0000-0000-00007C8D0000}"/>
    <cellStyle name="Normal 5 17 2 32 4 2" xfId="36221" xr:uid="{00000000-0005-0000-0000-00007D8D0000}"/>
    <cellStyle name="Normal 5 17 2 32 4 3" xfId="36222" xr:uid="{00000000-0005-0000-0000-00007E8D0000}"/>
    <cellStyle name="Normal 5 17 2 32 4 4" xfId="36223" xr:uid="{00000000-0005-0000-0000-00007F8D0000}"/>
    <cellStyle name="Normal 5 17 2 32 4 5" xfId="36224" xr:uid="{00000000-0005-0000-0000-0000808D0000}"/>
    <cellStyle name="Normal 5 17 2 32 4 6" xfId="36225" xr:uid="{00000000-0005-0000-0000-0000818D0000}"/>
    <cellStyle name="Normal 5 17 2 32 4 7" xfId="36226" xr:uid="{00000000-0005-0000-0000-0000828D0000}"/>
    <cellStyle name="Normal 5 17 2 32 4 8" xfId="36227" xr:uid="{00000000-0005-0000-0000-0000838D0000}"/>
    <cellStyle name="Normal 5 17 2 32 4 9" xfId="36228" xr:uid="{00000000-0005-0000-0000-0000848D0000}"/>
    <cellStyle name="Normal 5 17 2 32 5" xfId="36229" xr:uid="{00000000-0005-0000-0000-0000858D0000}"/>
    <cellStyle name="Normal 5 17 2 32 5 10" xfId="36230" xr:uid="{00000000-0005-0000-0000-0000868D0000}"/>
    <cellStyle name="Normal 5 17 2 32 5 2" xfId="36231" xr:uid="{00000000-0005-0000-0000-0000878D0000}"/>
    <cellStyle name="Normal 5 17 2 32 5 3" xfId="36232" xr:uid="{00000000-0005-0000-0000-0000888D0000}"/>
    <cellStyle name="Normal 5 17 2 32 5 4" xfId="36233" xr:uid="{00000000-0005-0000-0000-0000898D0000}"/>
    <cellStyle name="Normal 5 17 2 32 5 5" xfId="36234" xr:uid="{00000000-0005-0000-0000-00008A8D0000}"/>
    <cellStyle name="Normal 5 17 2 32 5 6" xfId="36235" xr:uid="{00000000-0005-0000-0000-00008B8D0000}"/>
    <cellStyle name="Normal 5 17 2 32 5 7" xfId="36236" xr:uid="{00000000-0005-0000-0000-00008C8D0000}"/>
    <cellStyle name="Normal 5 17 2 32 5 8" xfId="36237" xr:uid="{00000000-0005-0000-0000-00008D8D0000}"/>
    <cellStyle name="Normal 5 17 2 32 5 9" xfId="36238" xr:uid="{00000000-0005-0000-0000-00008E8D0000}"/>
    <cellStyle name="Normal 5 17 2 32 6" xfId="36239" xr:uid="{00000000-0005-0000-0000-00008F8D0000}"/>
    <cellStyle name="Normal 5 17 2 32 7" xfId="36240" xr:uid="{00000000-0005-0000-0000-0000908D0000}"/>
    <cellStyle name="Normal 5 17 2 32 8" xfId="36241" xr:uid="{00000000-0005-0000-0000-0000918D0000}"/>
    <cellStyle name="Normal 5 17 2 32 9" xfId="36242" xr:uid="{00000000-0005-0000-0000-0000928D0000}"/>
    <cellStyle name="Normal 5 17 2 33" xfId="36243" xr:uid="{00000000-0005-0000-0000-0000938D0000}"/>
    <cellStyle name="Normal 5 17 2 33 10" xfId="36244" xr:uid="{00000000-0005-0000-0000-0000948D0000}"/>
    <cellStyle name="Normal 5 17 2 33 11" xfId="36245" xr:uid="{00000000-0005-0000-0000-0000958D0000}"/>
    <cellStyle name="Normal 5 17 2 33 12" xfId="36246" xr:uid="{00000000-0005-0000-0000-0000968D0000}"/>
    <cellStyle name="Normal 5 17 2 33 13" xfId="36247" xr:uid="{00000000-0005-0000-0000-0000978D0000}"/>
    <cellStyle name="Normal 5 17 2 33 14" xfId="36248" xr:uid="{00000000-0005-0000-0000-0000988D0000}"/>
    <cellStyle name="Normal 5 17 2 33 2" xfId="36249" xr:uid="{00000000-0005-0000-0000-0000998D0000}"/>
    <cellStyle name="Normal 5 17 2 33 2 10" xfId="36250" xr:uid="{00000000-0005-0000-0000-00009A8D0000}"/>
    <cellStyle name="Normal 5 17 2 33 2 2" xfId="36251" xr:uid="{00000000-0005-0000-0000-00009B8D0000}"/>
    <cellStyle name="Normal 5 17 2 33 2 3" xfId="36252" xr:uid="{00000000-0005-0000-0000-00009C8D0000}"/>
    <cellStyle name="Normal 5 17 2 33 2 4" xfId="36253" xr:uid="{00000000-0005-0000-0000-00009D8D0000}"/>
    <cellStyle name="Normal 5 17 2 33 2 5" xfId="36254" xr:uid="{00000000-0005-0000-0000-00009E8D0000}"/>
    <cellStyle name="Normal 5 17 2 33 2 6" xfId="36255" xr:uid="{00000000-0005-0000-0000-00009F8D0000}"/>
    <cellStyle name="Normal 5 17 2 33 2 7" xfId="36256" xr:uid="{00000000-0005-0000-0000-0000A08D0000}"/>
    <cellStyle name="Normal 5 17 2 33 2 8" xfId="36257" xr:uid="{00000000-0005-0000-0000-0000A18D0000}"/>
    <cellStyle name="Normal 5 17 2 33 2 9" xfId="36258" xr:uid="{00000000-0005-0000-0000-0000A28D0000}"/>
    <cellStyle name="Normal 5 17 2 33 3" xfId="36259" xr:uid="{00000000-0005-0000-0000-0000A38D0000}"/>
    <cellStyle name="Normal 5 17 2 33 3 10" xfId="36260" xr:uid="{00000000-0005-0000-0000-0000A48D0000}"/>
    <cellStyle name="Normal 5 17 2 33 3 2" xfId="36261" xr:uid="{00000000-0005-0000-0000-0000A58D0000}"/>
    <cellStyle name="Normal 5 17 2 33 3 3" xfId="36262" xr:uid="{00000000-0005-0000-0000-0000A68D0000}"/>
    <cellStyle name="Normal 5 17 2 33 3 4" xfId="36263" xr:uid="{00000000-0005-0000-0000-0000A78D0000}"/>
    <cellStyle name="Normal 5 17 2 33 3 5" xfId="36264" xr:uid="{00000000-0005-0000-0000-0000A88D0000}"/>
    <cellStyle name="Normal 5 17 2 33 3 6" xfId="36265" xr:uid="{00000000-0005-0000-0000-0000A98D0000}"/>
    <cellStyle name="Normal 5 17 2 33 3 7" xfId="36266" xr:uid="{00000000-0005-0000-0000-0000AA8D0000}"/>
    <cellStyle name="Normal 5 17 2 33 3 8" xfId="36267" xr:uid="{00000000-0005-0000-0000-0000AB8D0000}"/>
    <cellStyle name="Normal 5 17 2 33 3 9" xfId="36268" xr:uid="{00000000-0005-0000-0000-0000AC8D0000}"/>
    <cellStyle name="Normal 5 17 2 33 4" xfId="36269" xr:uid="{00000000-0005-0000-0000-0000AD8D0000}"/>
    <cellStyle name="Normal 5 17 2 33 4 10" xfId="36270" xr:uid="{00000000-0005-0000-0000-0000AE8D0000}"/>
    <cellStyle name="Normal 5 17 2 33 4 2" xfId="36271" xr:uid="{00000000-0005-0000-0000-0000AF8D0000}"/>
    <cellStyle name="Normal 5 17 2 33 4 3" xfId="36272" xr:uid="{00000000-0005-0000-0000-0000B08D0000}"/>
    <cellStyle name="Normal 5 17 2 33 4 4" xfId="36273" xr:uid="{00000000-0005-0000-0000-0000B18D0000}"/>
    <cellStyle name="Normal 5 17 2 33 4 5" xfId="36274" xr:uid="{00000000-0005-0000-0000-0000B28D0000}"/>
    <cellStyle name="Normal 5 17 2 33 4 6" xfId="36275" xr:uid="{00000000-0005-0000-0000-0000B38D0000}"/>
    <cellStyle name="Normal 5 17 2 33 4 7" xfId="36276" xr:uid="{00000000-0005-0000-0000-0000B48D0000}"/>
    <cellStyle name="Normal 5 17 2 33 4 8" xfId="36277" xr:uid="{00000000-0005-0000-0000-0000B58D0000}"/>
    <cellStyle name="Normal 5 17 2 33 4 9" xfId="36278" xr:uid="{00000000-0005-0000-0000-0000B68D0000}"/>
    <cellStyle name="Normal 5 17 2 33 5" xfId="36279" xr:uid="{00000000-0005-0000-0000-0000B78D0000}"/>
    <cellStyle name="Normal 5 17 2 33 5 10" xfId="36280" xr:uid="{00000000-0005-0000-0000-0000B88D0000}"/>
    <cellStyle name="Normal 5 17 2 33 5 2" xfId="36281" xr:uid="{00000000-0005-0000-0000-0000B98D0000}"/>
    <cellStyle name="Normal 5 17 2 33 5 3" xfId="36282" xr:uid="{00000000-0005-0000-0000-0000BA8D0000}"/>
    <cellStyle name="Normal 5 17 2 33 5 4" xfId="36283" xr:uid="{00000000-0005-0000-0000-0000BB8D0000}"/>
    <cellStyle name="Normal 5 17 2 33 5 5" xfId="36284" xr:uid="{00000000-0005-0000-0000-0000BC8D0000}"/>
    <cellStyle name="Normal 5 17 2 33 5 6" xfId="36285" xr:uid="{00000000-0005-0000-0000-0000BD8D0000}"/>
    <cellStyle name="Normal 5 17 2 33 5 7" xfId="36286" xr:uid="{00000000-0005-0000-0000-0000BE8D0000}"/>
    <cellStyle name="Normal 5 17 2 33 5 8" xfId="36287" xr:uid="{00000000-0005-0000-0000-0000BF8D0000}"/>
    <cellStyle name="Normal 5 17 2 33 5 9" xfId="36288" xr:uid="{00000000-0005-0000-0000-0000C08D0000}"/>
    <cellStyle name="Normal 5 17 2 33 6" xfId="36289" xr:uid="{00000000-0005-0000-0000-0000C18D0000}"/>
    <cellStyle name="Normal 5 17 2 33 7" xfId="36290" xr:uid="{00000000-0005-0000-0000-0000C28D0000}"/>
    <cellStyle name="Normal 5 17 2 33 8" xfId="36291" xr:uid="{00000000-0005-0000-0000-0000C38D0000}"/>
    <cellStyle name="Normal 5 17 2 33 9" xfId="36292" xr:uid="{00000000-0005-0000-0000-0000C48D0000}"/>
    <cellStyle name="Normal 5 17 2 34" xfId="36293" xr:uid="{00000000-0005-0000-0000-0000C58D0000}"/>
    <cellStyle name="Normal 5 17 2 34 10" xfId="36294" xr:uid="{00000000-0005-0000-0000-0000C68D0000}"/>
    <cellStyle name="Normal 5 17 2 34 2" xfId="36295" xr:uid="{00000000-0005-0000-0000-0000C78D0000}"/>
    <cellStyle name="Normal 5 17 2 34 3" xfId="36296" xr:uid="{00000000-0005-0000-0000-0000C88D0000}"/>
    <cellStyle name="Normal 5 17 2 34 4" xfId="36297" xr:uid="{00000000-0005-0000-0000-0000C98D0000}"/>
    <cellStyle name="Normal 5 17 2 34 5" xfId="36298" xr:uid="{00000000-0005-0000-0000-0000CA8D0000}"/>
    <cellStyle name="Normal 5 17 2 34 6" xfId="36299" xr:uid="{00000000-0005-0000-0000-0000CB8D0000}"/>
    <cellStyle name="Normal 5 17 2 34 7" xfId="36300" xr:uid="{00000000-0005-0000-0000-0000CC8D0000}"/>
    <cellStyle name="Normal 5 17 2 34 8" xfId="36301" xr:uid="{00000000-0005-0000-0000-0000CD8D0000}"/>
    <cellStyle name="Normal 5 17 2 34 9" xfId="36302" xr:uid="{00000000-0005-0000-0000-0000CE8D0000}"/>
    <cellStyle name="Normal 5 17 2 35" xfId="36303" xr:uid="{00000000-0005-0000-0000-0000CF8D0000}"/>
    <cellStyle name="Normal 5 17 2 35 10" xfId="36304" xr:uid="{00000000-0005-0000-0000-0000D08D0000}"/>
    <cellStyle name="Normal 5 17 2 35 2" xfId="36305" xr:uid="{00000000-0005-0000-0000-0000D18D0000}"/>
    <cellStyle name="Normal 5 17 2 35 3" xfId="36306" xr:uid="{00000000-0005-0000-0000-0000D28D0000}"/>
    <cellStyle name="Normal 5 17 2 35 4" xfId="36307" xr:uid="{00000000-0005-0000-0000-0000D38D0000}"/>
    <cellStyle name="Normal 5 17 2 35 5" xfId="36308" xr:uid="{00000000-0005-0000-0000-0000D48D0000}"/>
    <cellStyle name="Normal 5 17 2 35 6" xfId="36309" xr:uid="{00000000-0005-0000-0000-0000D58D0000}"/>
    <cellStyle name="Normal 5 17 2 35 7" xfId="36310" xr:uid="{00000000-0005-0000-0000-0000D68D0000}"/>
    <cellStyle name="Normal 5 17 2 35 8" xfId="36311" xr:uid="{00000000-0005-0000-0000-0000D78D0000}"/>
    <cellStyle name="Normal 5 17 2 35 9" xfId="36312" xr:uid="{00000000-0005-0000-0000-0000D88D0000}"/>
    <cellStyle name="Normal 5 17 2 36" xfId="36313" xr:uid="{00000000-0005-0000-0000-0000D98D0000}"/>
    <cellStyle name="Normal 5 17 2 36 10" xfId="36314" xr:uid="{00000000-0005-0000-0000-0000DA8D0000}"/>
    <cellStyle name="Normal 5 17 2 36 2" xfId="36315" xr:uid="{00000000-0005-0000-0000-0000DB8D0000}"/>
    <cellStyle name="Normal 5 17 2 36 3" xfId="36316" xr:uid="{00000000-0005-0000-0000-0000DC8D0000}"/>
    <cellStyle name="Normal 5 17 2 36 4" xfId="36317" xr:uid="{00000000-0005-0000-0000-0000DD8D0000}"/>
    <cellStyle name="Normal 5 17 2 36 5" xfId="36318" xr:uid="{00000000-0005-0000-0000-0000DE8D0000}"/>
    <cellStyle name="Normal 5 17 2 36 6" xfId="36319" xr:uid="{00000000-0005-0000-0000-0000DF8D0000}"/>
    <cellStyle name="Normal 5 17 2 36 7" xfId="36320" xr:uid="{00000000-0005-0000-0000-0000E08D0000}"/>
    <cellStyle name="Normal 5 17 2 36 8" xfId="36321" xr:uid="{00000000-0005-0000-0000-0000E18D0000}"/>
    <cellStyle name="Normal 5 17 2 36 9" xfId="36322" xr:uid="{00000000-0005-0000-0000-0000E28D0000}"/>
    <cellStyle name="Normal 5 17 2 37" xfId="36323" xr:uid="{00000000-0005-0000-0000-0000E38D0000}"/>
    <cellStyle name="Normal 5 17 2 37 10" xfId="36324" xr:uid="{00000000-0005-0000-0000-0000E48D0000}"/>
    <cellStyle name="Normal 5 17 2 37 2" xfId="36325" xr:uid="{00000000-0005-0000-0000-0000E58D0000}"/>
    <cellStyle name="Normal 5 17 2 37 3" xfId="36326" xr:uid="{00000000-0005-0000-0000-0000E68D0000}"/>
    <cellStyle name="Normal 5 17 2 37 4" xfId="36327" xr:uid="{00000000-0005-0000-0000-0000E78D0000}"/>
    <cellStyle name="Normal 5 17 2 37 5" xfId="36328" xr:uid="{00000000-0005-0000-0000-0000E88D0000}"/>
    <cellStyle name="Normal 5 17 2 37 6" xfId="36329" xr:uid="{00000000-0005-0000-0000-0000E98D0000}"/>
    <cellStyle name="Normal 5 17 2 37 7" xfId="36330" xr:uid="{00000000-0005-0000-0000-0000EA8D0000}"/>
    <cellStyle name="Normal 5 17 2 37 8" xfId="36331" xr:uid="{00000000-0005-0000-0000-0000EB8D0000}"/>
    <cellStyle name="Normal 5 17 2 37 9" xfId="36332" xr:uid="{00000000-0005-0000-0000-0000EC8D0000}"/>
    <cellStyle name="Normal 5 17 2 38" xfId="36333" xr:uid="{00000000-0005-0000-0000-0000ED8D0000}"/>
    <cellStyle name="Normal 5 17 2 39" xfId="36334" xr:uid="{00000000-0005-0000-0000-0000EE8D0000}"/>
    <cellStyle name="Normal 5 17 2 4" xfId="36335" xr:uid="{00000000-0005-0000-0000-0000EF8D0000}"/>
    <cellStyle name="Normal 5 17 2 4 10" xfId="36336" xr:uid="{00000000-0005-0000-0000-0000F08D0000}"/>
    <cellStyle name="Normal 5 17 2 4 11" xfId="36337" xr:uid="{00000000-0005-0000-0000-0000F18D0000}"/>
    <cellStyle name="Normal 5 17 2 4 12" xfId="36338" xr:uid="{00000000-0005-0000-0000-0000F28D0000}"/>
    <cellStyle name="Normal 5 17 2 4 13" xfId="36339" xr:uid="{00000000-0005-0000-0000-0000F38D0000}"/>
    <cellStyle name="Normal 5 17 2 4 14" xfId="36340" xr:uid="{00000000-0005-0000-0000-0000F48D0000}"/>
    <cellStyle name="Normal 5 17 2 4 2" xfId="36341" xr:uid="{00000000-0005-0000-0000-0000F58D0000}"/>
    <cellStyle name="Normal 5 17 2 4 2 10" xfId="36342" xr:uid="{00000000-0005-0000-0000-0000F68D0000}"/>
    <cellStyle name="Normal 5 17 2 4 2 2" xfId="36343" xr:uid="{00000000-0005-0000-0000-0000F78D0000}"/>
    <cellStyle name="Normal 5 17 2 4 2 3" xfId="36344" xr:uid="{00000000-0005-0000-0000-0000F88D0000}"/>
    <cellStyle name="Normal 5 17 2 4 2 4" xfId="36345" xr:uid="{00000000-0005-0000-0000-0000F98D0000}"/>
    <cellStyle name="Normal 5 17 2 4 2 5" xfId="36346" xr:uid="{00000000-0005-0000-0000-0000FA8D0000}"/>
    <cellStyle name="Normal 5 17 2 4 2 6" xfId="36347" xr:uid="{00000000-0005-0000-0000-0000FB8D0000}"/>
    <cellStyle name="Normal 5 17 2 4 2 7" xfId="36348" xr:uid="{00000000-0005-0000-0000-0000FC8D0000}"/>
    <cellStyle name="Normal 5 17 2 4 2 8" xfId="36349" xr:uid="{00000000-0005-0000-0000-0000FD8D0000}"/>
    <cellStyle name="Normal 5 17 2 4 2 9" xfId="36350" xr:uid="{00000000-0005-0000-0000-0000FE8D0000}"/>
    <cellStyle name="Normal 5 17 2 4 3" xfId="36351" xr:uid="{00000000-0005-0000-0000-0000FF8D0000}"/>
    <cellStyle name="Normal 5 17 2 4 3 10" xfId="36352" xr:uid="{00000000-0005-0000-0000-0000008E0000}"/>
    <cellStyle name="Normal 5 17 2 4 3 2" xfId="36353" xr:uid="{00000000-0005-0000-0000-0000018E0000}"/>
    <cellStyle name="Normal 5 17 2 4 3 3" xfId="36354" xr:uid="{00000000-0005-0000-0000-0000028E0000}"/>
    <cellStyle name="Normal 5 17 2 4 3 4" xfId="36355" xr:uid="{00000000-0005-0000-0000-0000038E0000}"/>
    <cellStyle name="Normal 5 17 2 4 3 5" xfId="36356" xr:uid="{00000000-0005-0000-0000-0000048E0000}"/>
    <cellStyle name="Normal 5 17 2 4 3 6" xfId="36357" xr:uid="{00000000-0005-0000-0000-0000058E0000}"/>
    <cellStyle name="Normal 5 17 2 4 3 7" xfId="36358" xr:uid="{00000000-0005-0000-0000-0000068E0000}"/>
    <cellStyle name="Normal 5 17 2 4 3 8" xfId="36359" xr:uid="{00000000-0005-0000-0000-0000078E0000}"/>
    <cellStyle name="Normal 5 17 2 4 3 9" xfId="36360" xr:uid="{00000000-0005-0000-0000-0000088E0000}"/>
    <cellStyle name="Normal 5 17 2 4 4" xfId="36361" xr:uid="{00000000-0005-0000-0000-0000098E0000}"/>
    <cellStyle name="Normal 5 17 2 4 4 10" xfId="36362" xr:uid="{00000000-0005-0000-0000-00000A8E0000}"/>
    <cellStyle name="Normal 5 17 2 4 4 2" xfId="36363" xr:uid="{00000000-0005-0000-0000-00000B8E0000}"/>
    <cellStyle name="Normal 5 17 2 4 4 3" xfId="36364" xr:uid="{00000000-0005-0000-0000-00000C8E0000}"/>
    <cellStyle name="Normal 5 17 2 4 4 4" xfId="36365" xr:uid="{00000000-0005-0000-0000-00000D8E0000}"/>
    <cellStyle name="Normal 5 17 2 4 4 5" xfId="36366" xr:uid="{00000000-0005-0000-0000-00000E8E0000}"/>
    <cellStyle name="Normal 5 17 2 4 4 6" xfId="36367" xr:uid="{00000000-0005-0000-0000-00000F8E0000}"/>
    <cellStyle name="Normal 5 17 2 4 4 7" xfId="36368" xr:uid="{00000000-0005-0000-0000-0000108E0000}"/>
    <cellStyle name="Normal 5 17 2 4 4 8" xfId="36369" xr:uid="{00000000-0005-0000-0000-0000118E0000}"/>
    <cellStyle name="Normal 5 17 2 4 4 9" xfId="36370" xr:uid="{00000000-0005-0000-0000-0000128E0000}"/>
    <cellStyle name="Normal 5 17 2 4 5" xfId="36371" xr:uid="{00000000-0005-0000-0000-0000138E0000}"/>
    <cellStyle name="Normal 5 17 2 4 5 10" xfId="36372" xr:uid="{00000000-0005-0000-0000-0000148E0000}"/>
    <cellStyle name="Normal 5 17 2 4 5 2" xfId="36373" xr:uid="{00000000-0005-0000-0000-0000158E0000}"/>
    <cellStyle name="Normal 5 17 2 4 5 3" xfId="36374" xr:uid="{00000000-0005-0000-0000-0000168E0000}"/>
    <cellStyle name="Normal 5 17 2 4 5 4" xfId="36375" xr:uid="{00000000-0005-0000-0000-0000178E0000}"/>
    <cellStyle name="Normal 5 17 2 4 5 5" xfId="36376" xr:uid="{00000000-0005-0000-0000-0000188E0000}"/>
    <cellStyle name="Normal 5 17 2 4 5 6" xfId="36377" xr:uid="{00000000-0005-0000-0000-0000198E0000}"/>
    <cellStyle name="Normal 5 17 2 4 5 7" xfId="36378" xr:uid="{00000000-0005-0000-0000-00001A8E0000}"/>
    <cellStyle name="Normal 5 17 2 4 5 8" xfId="36379" xr:uid="{00000000-0005-0000-0000-00001B8E0000}"/>
    <cellStyle name="Normal 5 17 2 4 5 9" xfId="36380" xr:uid="{00000000-0005-0000-0000-00001C8E0000}"/>
    <cellStyle name="Normal 5 17 2 4 6" xfId="36381" xr:uid="{00000000-0005-0000-0000-00001D8E0000}"/>
    <cellStyle name="Normal 5 17 2 4 7" xfId="36382" xr:uid="{00000000-0005-0000-0000-00001E8E0000}"/>
    <cellStyle name="Normal 5 17 2 4 8" xfId="36383" xr:uid="{00000000-0005-0000-0000-00001F8E0000}"/>
    <cellStyle name="Normal 5 17 2 4 9" xfId="36384" xr:uid="{00000000-0005-0000-0000-0000208E0000}"/>
    <cellStyle name="Normal 5 17 2 40" xfId="36385" xr:uid="{00000000-0005-0000-0000-0000218E0000}"/>
    <cellStyle name="Normal 5 17 2 41" xfId="36386" xr:uid="{00000000-0005-0000-0000-0000228E0000}"/>
    <cellStyle name="Normal 5 17 2 42" xfId="36387" xr:uid="{00000000-0005-0000-0000-0000238E0000}"/>
    <cellStyle name="Normal 5 17 2 43" xfId="36388" xr:uid="{00000000-0005-0000-0000-0000248E0000}"/>
    <cellStyle name="Normal 5 17 2 44" xfId="36389" xr:uid="{00000000-0005-0000-0000-0000258E0000}"/>
    <cellStyle name="Normal 5 17 2 45" xfId="36390" xr:uid="{00000000-0005-0000-0000-0000268E0000}"/>
    <cellStyle name="Normal 5 17 2 46" xfId="36391" xr:uid="{00000000-0005-0000-0000-0000278E0000}"/>
    <cellStyle name="Normal 5 17 2 47" xfId="36392" xr:uid="{00000000-0005-0000-0000-0000288E0000}"/>
    <cellStyle name="Normal 5 17 2 48" xfId="36393" xr:uid="{00000000-0005-0000-0000-0000298E0000}"/>
    <cellStyle name="Normal 5 17 2 5" xfId="36394" xr:uid="{00000000-0005-0000-0000-00002A8E0000}"/>
    <cellStyle name="Normal 5 17 2 5 10" xfId="36395" xr:uid="{00000000-0005-0000-0000-00002B8E0000}"/>
    <cellStyle name="Normal 5 17 2 5 11" xfId="36396" xr:uid="{00000000-0005-0000-0000-00002C8E0000}"/>
    <cellStyle name="Normal 5 17 2 5 12" xfId="36397" xr:uid="{00000000-0005-0000-0000-00002D8E0000}"/>
    <cellStyle name="Normal 5 17 2 5 13" xfId="36398" xr:uid="{00000000-0005-0000-0000-00002E8E0000}"/>
    <cellStyle name="Normal 5 17 2 5 14" xfId="36399" xr:uid="{00000000-0005-0000-0000-00002F8E0000}"/>
    <cellStyle name="Normal 5 17 2 5 2" xfId="36400" xr:uid="{00000000-0005-0000-0000-0000308E0000}"/>
    <cellStyle name="Normal 5 17 2 5 2 10" xfId="36401" xr:uid="{00000000-0005-0000-0000-0000318E0000}"/>
    <cellStyle name="Normal 5 17 2 5 2 2" xfId="36402" xr:uid="{00000000-0005-0000-0000-0000328E0000}"/>
    <cellStyle name="Normal 5 17 2 5 2 3" xfId="36403" xr:uid="{00000000-0005-0000-0000-0000338E0000}"/>
    <cellStyle name="Normal 5 17 2 5 2 4" xfId="36404" xr:uid="{00000000-0005-0000-0000-0000348E0000}"/>
    <cellStyle name="Normal 5 17 2 5 2 5" xfId="36405" xr:uid="{00000000-0005-0000-0000-0000358E0000}"/>
    <cellStyle name="Normal 5 17 2 5 2 6" xfId="36406" xr:uid="{00000000-0005-0000-0000-0000368E0000}"/>
    <cellStyle name="Normal 5 17 2 5 2 7" xfId="36407" xr:uid="{00000000-0005-0000-0000-0000378E0000}"/>
    <cellStyle name="Normal 5 17 2 5 2 8" xfId="36408" xr:uid="{00000000-0005-0000-0000-0000388E0000}"/>
    <cellStyle name="Normal 5 17 2 5 2 9" xfId="36409" xr:uid="{00000000-0005-0000-0000-0000398E0000}"/>
    <cellStyle name="Normal 5 17 2 5 3" xfId="36410" xr:uid="{00000000-0005-0000-0000-00003A8E0000}"/>
    <cellStyle name="Normal 5 17 2 5 3 10" xfId="36411" xr:uid="{00000000-0005-0000-0000-00003B8E0000}"/>
    <cellStyle name="Normal 5 17 2 5 3 2" xfId="36412" xr:uid="{00000000-0005-0000-0000-00003C8E0000}"/>
    <cellStyle name="Normal 5 17 2 5 3 3" xfId="36413" xr:uid="{00000000-0005-0000-0000-00003D8E0000}"/>
    <cellStyle name="Normal 5 17 2 5 3 4" xfId="36414" xr:uid="{00000000-0005-0000-0000-00003E8E0000}"/>
    <cellStyle name="Normal 5 17 2 5 3 5" xfId="36415" xr:uid="{00000000-0005-0000-0000-00003F8E0000}"/>
    <cellStyle name="Normal 5 17 2 5 3 6" xfId="36416" xr:uid="{00000000-0005-0000-0000-0000408E0000}"/>
    <cellStyle name="Normal 5 17 2 5 3 7" xfId="36417" xr:uid="{00000000-0005-0000-0000-0000418E0000}"/>
    <cellStyle name="Normal 5 17 2 5 3 8" xfId="36418" xr:uid="{00000000-0005-0000-0000-0000428E0000}"/>
    <cellStyle name="Normal 5 17 2 5 3 9" xfId="36419" xr:uid="{00000000-0005-0000-0000-0000438E0000}"/>
    <cellStyle name="Normal 5 17 2 5 4" xfId="36420" xr:uid="{00000000-0005-0000-0000-0000448E0000}"/>
    <cellStyle name="Normal 5 17 2 5 4 10" xfId="36421" xr:uid="{00000000-0005-0000-0000-0000458E0000}"/>
    <cellStyle name="Normal 5 17 2 5 4 2" xfId="36422" xr:uid="{00000000-0005-0000-0000-0000468E0000}"/>
    <cellStyle name="Normal 5 17 2 5 4 3" xfId="36423" xr:uid="{00000000-0005-0000-0000-0000478E0000}"/>
    <cellStyle name="Normal 5 17 2 5 4 4" xfId="36424" xr:uid="{00000000-0005-0000-0000-0000488E0000}"/>
    <cellStyle name="Normal 5 17 2 5 4 5" xfId="36425" xr:uid="{00000000-0005-0000-0000-0000498E0000}"/>
    <cellStyle name="Normal 5 17 2 5 4 6" xfId="36426" xr:uid="{00000000-0005-0000-0000-00004A8E0000}"/>
    <cellStyle name="Normal 5 17 2 5 4 7" xfId="36427" xr:uid="{00000000-0005-0000-0000-00004B8E0000}"/>
    <cellStyle name="Normal 5 17 2 5 4 8" xfId="36428" xr:uid="{00000000-0005-0000-0000-00004C8E0000}"/>
    <cellStyle name="Normal 5 17 2 5 4 9" xfId="36429" xr:uid="{00000000-0005-0000-0000-00004D8E0000}"/>
    <cellStyle name="Normal 5 17 2 5 5" xfId="36430" xr:uid="{00000000-0005-0000-0000-00004E8E0000}"/>
    <cellStyle name="Normal 5 17 2 5 5 10" xfId="36431" xr:uid="{00000000-0005-0000-0000-00004F8E0000}"/>
    <cellStyle name="Normal 5 17 2 5 5 2" xfId="36432" xr:uid="{00000000-0005-0000-0000-0000508E0000}"/>
    <cellStyle name="Normal 5 17 2 5 5 3" xfId="36433" xr:uid="{00000000-0005-0000-0000-0000518E0000}"/>
    <cellStyle name="Normal 5 17 2 5 5 4" xfId="36434" xr:uid="{00000000-0005-0000-0000-0000528E0000}"/>
    <cellStyle name="Normal 5 17 2 5 5 5" xfId="36435" xr:uid="{00000000-0005-0000-0000-0000538E0000}"/>
    <cellStyle name="Normal 5 17 2 5 5 6" xfId="36436" xr:uid="{00000000-0005-0000-0000-0000548E0000}"/>
    <cellStyle name="Normal 5 17 2 5 5 7" xfId="36437" xr:uid="{00000000-0005-0000-0000-0000558E0000}"/>
    <cellStyle name="Normal 5 17 2 5 5 8" xfId="36438" xr:uid="{00000000-0005-0000-0000-0000568E0000}"/>
    <cellStyle name="Normal 5 17 2 5 5 9" xfId="36439" xr:uid="{00000000-0005-0000-0000-0000578E0000}"/>
    <cellStyle name="Normal 5 17 2 5 6" xfId="36440" xr:uid="{00000000-0005-0000-0000-0000588E0000}"/>
    <cellStyle name="Normal 5 17 2 5 7" xfId="36441" xr:uid="{00000000-0005-0000-0000-0000598E0000}"/>
    <cellStyle name="Normal 5 17 2 5 8" xfId="36442" xr:uid="{00000000-0005-0000-0000-00005A8E0000}"/>
    <cellStyle name="Normal 5 17 2 5 9" xfId="36443" xr:uid="{00000000-0005-0000-0000-00005B8E0000}"/>
    <cellStyle name="Normal 5 17 2 6" xfId="36444" xr:uid="{00000000-0005-0000-0000-00005C8E0000}"/>
    <cellStyle name="Normal 5 17 2 6 10" xfId="36445" xr:uid="{00000000-0005-0000-0000-00005D8E0000}"/>
    <cellStyle name="Normal 5 17 2 6 11" xfId="36446" xr:uid="{00000000-0005-0000-0000-00005E8E0000}"/>
    <cellStyle name="Normal 5 17 2 6 12" xfId="36447" xr:uid="{00000000-0005-0000-0000-00005F8E0000}"/>
    <cellStyle name="Normal 5 17 2 6 13" xfId="36448" xr:uid="{00000000-0005-0000-0000-0000608E0000}"/>
    <cellStyle name="Normal 5 17 2 6 14" xfId="36449" xr:uid="{00000000-0005-0000-0000-0000618E0000}"/>
    <cellStyle name="Normal 5 17 2 6 2" xfId="36450" xr:uid="{00000000-0005-0000-0000-0000628E0000}"/>
    <cellStyle name="Normal 5 17 2 6 2 10" xfId="36451" xr:uid="{00000000-0005-0000-0000-0000638E0000}"/>
    <cellStyle name="Normal 5 17 2 6 2 2" xfId="36452" xr:uid="{00000000-0005-0000-0000-0000648E0000}"/>
    <cellStyle name="Normal 5 17 2 6 2 3" xfId="36453" xr:uid="{00000000-0005-0000-0000-0000658E0000}"/>
    <cellStyle name="Normal 5 17 2 6 2 4" xfId="36454" xr:uid="{00000000-0005-0000-0000-0000668E0000}"/>
    <cellStyle name="Normal 5 17 2 6 2 5" xfId="36455" xr:uid="{00000000-0005-0000-0000-0000678E0000}"/>
    <cellStyle name="Normal 5 17 2 6 2 6" xfId="36456" xr:uid="{00000000-0005-0000-0000-0000688E0000}"/>
    <cellStyle name="Normal 5 17 2 6 2 7" xfId="36457" xr:uid="{00000000-0005-0000-0000-0000698E0000}"/>
    <cellStyle name="Normal 5 17 2 6 2 8" xfId="36458" xr:uid="{00000000-0005-0000-0000-00006A8E0000}"/>
    <cellStyle name="Normal 5 17 2 6 2 9" xfId="36459" xr:uid="{00000000-0005-0000-0000-00006B8E0000}"/>
    <cellStyle name="Normal 5 17 2 6 3" xfId="36460" xr:uid="{00000000-0005-0000-0000-00006C8E0000}"/>
    <cellStyle name="Normal 5 17 2 6 3 10" xfId="36461" xr:uid="{00000000-0005-0000-0000-00006D8E0000}"/>
    <cellStyle name="Normal 5 17 2 6 3 2" xfId="36462" xr:uid="{00000000-0005-0000-0000-00006E8E0000}"/>
    <cellStyle name="Normal 5 17 2 6 3 3" xfId="36463" xr:uid="{00000000-0005-0000-0000-00006F8E0000}"/>
    <cellStyle name="Normal 5 17 2 6 3 4" xfId="36464" xr:uid="{00000000-0005-0000-0000-0000708E0000}"/>
    <cellStyle name="Normal 5 17 2 6 3 5" xfId="36465" xr:uid="{00000000-0005-0000-0000-0000718E0000}"/>
    <cellStyle name="Normal 5 17 2 6 3 6" xfId="36466" xr:uid="{00000000-0005-0000-0000-0000728E0000}"/>
    <cellStyle name="Normal 5 17 2 6 3 7" xfId="36467" xr:uid="{00000000-0005-0000-0000-0000738E0000}"/>
    <cellStyle name="Normal 5 17 2 6 3 8" xfId="36468" xr:uid="{00000000-0005-0000-0000-0000748E0000}"/>
    <cellStyle name="Normal 5 17 2 6 3 9" xfId="36469" xr:uid="{00000000-0005-0000-0000-0000758E0000}"/>
    <cellStyle name="Normal 5 17 2 6 4" xfId="36470" xr:uid="{00000000-0005-0000-0000-0000768E0000}"/>
    <cellStyle name="Normal 5 17 2 6 4 10" xfId="36471" xr:uid="{00000000-0005-0000-0000-0000778E0000}"/>
    <cellStyle name="Normal 5 17 2 6 4 2" xfId="36472" xr:uid="{00000000-0005-0000-0000-0000788E0000}"/>
    <cellStyle name="Normal 5 17 2 6 4 3" xfId="36473" xr:uid="{00000000-0005-0000-0000-0000798E0000}"/>
    <cellStyle name="Normal 5 17 2 6 4 4" xfId="36474" xr:uid="{00000000-0005-0000-0000-00007A8E0000}"/>
    <cellStyle name="Normal 5 17 2 6 4 5" xfId="36475" xr:uid="{00000000-0005-0000-0000-00007B8E0000}"/>
    <cellStyle name="Normal 5 17 2 6 4 6" xfId="36476" xr:uid="{00000000-0005-0000-0000-00007C8E0000}"/>
    <cellStyle name="Normal 5 17 2 6 4 7" xfId="36477" xr:uid="{00000000-0005-0000-0000-00007D8E0000}"/>
    <cellStyle name="Normal 5 17 2 6 4 8" xfId="36478" xr:uid="{00000000-0005-0000-0000-00007E8E0000}"/>
    <cellStyle name="Normal 5 17 2 6 4 9" xfId="36479" xr:uid="{00000000-0005-0000-0000-00007F8E0000}"/>
    <cellStyle name="Normal 5 17 2 6 5" xfId="36480" xr:uid="{00000000-0005-0000-0000-0000808E0000}"/>
    <cellStyle name="Normal 5 17 2 6 5 10" xfId="36481" xr:uid="{00000000-0005-0000-0000-0000818E0000}"/>
    <cellStyle name="Normal 5 17 2 6 5 2" xfId="36482" xr:uid="{00000000-0005-0000-0000-0000828E0000}"/>
    <cellStyle name="Normal 5 17 2 6 5 3" xfId="36483" xr:uid="{00000000-0005-0000-0000-0000838E0000}"/>
    <cellStyle name="Normal 5 17 2 6 5 4" xfId="36484" xr:uid="{00000000-0005-0000-0000-0000848E0000}"/>
    <cellStyle name="Normal 5 17 2 6 5 5" xfId="36485" xr:uid="{00000000-0005-0000-0000-0000858E0000}"/>
    <cellStyle name="Normal 5 17 2 6 5 6" xfId="36486" xr:uid="{00000000-0005-0000-0000-0000868E0000}"/>
    <cellStyle name="Normal 5 17 2 6 5 7" xfId="36487" xr:uid="{00000000-0005-0000-0000-0000878E0000}"/>
    <cellStyle name="Normal 5 17 2 6 5 8" xfId="36488" xr:uid="{00000000-0005-0000-0000-0000888E0000}"/>
    <cellStyle name="Normal 5 17 2 6 5 9" xfId="36489" xr:uid="{00000000-0005-0000-0000-0000898E0000}"/>
    <cellStyle name="Normal 5 17 2 6 6" xfId="36490" xr:uid="{00000000-0005-0000-0000-00008A8E0000}"/>
    <cellStyle name="Normal 5 17 2 6 7" xfId="36491" xr:uid="{00000000-0005-0000-0000-00008B8E0000}"/>
    <cellStyle name="Normal 5 17 2 6 8" xfId="36492" xr:uid="{00000000-0005-0000-0000-00008C8E0000}"/>
    <cellStyle name="Normal 5 17 2 6 9" xfId="36493" xr:uid="{00000000-0005-0000-0000-00008D8E0000}"/>
    <cellStyle name="Normal 5 17 2 7" xfId="36494" xr:uid="{00000000-0005-0000-0000-00008E8E0000}"/>
    <cellStyle name="Normal 5 17 2 7 10" xfId="36495" xr:uid="{00000000-0005-0000-0000-00008F8E0000}"/>
    <cellStyle name="Normal 5 17 2 7 11" xfId="36496" xr:uid="{00000000-0005-0000-0000-0000908E0000}"/>
    <cellStyle name="Normal 5 17 2 7 12" xfId="36497" xr:uid="{00000000-0005-0000-0000-0000918E0000}"/>
    <cellStyle name="Normal 5 17 2 7 13" xfId="36498" xr:uid="{00000000-0005-0000-0000-0000928E0000}"/>
    <cellStyle name="Normal 5 17 2 7 14" xfId="36499" xr:uid="{00000000-0005-0000-0000-0000938E0000}"/>
    <cellStyle name="Normal 5 17 2 7 2" xfId="36500" xr:uid="{00000000-0005-0000-0000-0000948E0000}"/>
    <cellStyle name="Normal 5 17 2 7 2 10" xfId="36501" xr:uid="{00000000-0005-0000-0000-0000958E0000}"/>
    <cellStyle name="Normal 5 17 2 7 2 2" xfId="36502" xr:uid="{00000000-0005-0000-0000-0000968E0000}"/>
    <cellStyle name="Normal 5 17 2 7 2 3" xfId="36503" xr:uid="{00000000-0005-0000-0000-0000978E0000}"/>
    <cellStyle name="Normal 5 17 2 7 2 4" xfId="36504" xr:uid="{00000000-0005-0000-0000-0000988E0000}"/>
    <cellStyle name="Normal 5 17 2 7 2 5" xfId="36505" xr:uid="{00000000-0005-0000-0000-0000998E0000}"/>
    <cellStyle name="Normal 5 17 2 7 2 6" xfId="36506" xr:uid="{00000000-0005-0000-0000-00009A8E0000}"/>
    <cellStyle name="Normal 5 17 2 7 2 7" xfId="36507" xr:uid="{00000000-0005-0000-0000-00009B8E0000}"/>
    <cellStyle name="Normal 5 17 2 7 2 8" xfId="36508" xr:uid="{00000000-0005-0000-0000-00009C8E0000}"/>
    <cellStyle name="Normal 5 17 2 7 2 9" xfId="36509" xr:uid="{00000000-0005-0000-0000-00009D8E0000}"/>
    <cellStyle name="Normal 5 17 2 7 3" xfId="36510" xr:uid="{00000000-0005-0000-0000-00009E8E0000}"/>
    <cellStyle name="Normal 5 17 2 7 3 10" xfId="36511" xr:uid="{00000000-0005-0000-0000-00009F8E0000}"/>
    <cellStyle name="Normal 5 17 2 7 3 2" xfId="36512" xr:uid="{00000000-0005-0000-0000-0000A08E0000}"/>
    <cellStyle name="Normal 5 17 2 7 3 3" xfId="36513" xr:uid="{00000000-0005-0000-0000-0000A18E0000}"/>
    <cellStyle name="Normal 5 17 2 7 3 4" xfId="36514" xr:uid="{00000000-0005-0000-0000-0000A28E0000}"/>
    <cellStyle name="Normal 5 17 2 7 3 5" xfId="36515" xr:uid="{00000000-0005-0000-0000-0000A38E0000}"/>
    <cellStyle name="Normal 5 17 2 7 3 6" xfId="36516" xr:uid="{00000000-0005-0000-0000-0000A48E0000}"/>
    <cellStyle name="Normal 5 17 2 7 3 7" xfId="36517" xr:uid="{00000000-0005-0000-0000-0000A58E0000}"/>
    <cellStyle name="Normal 5 17 2 7 3 8" xfId="36518" xr:uid="{00000000-0005-0000-0000-0000A68E0000}"/>
    <cellStyle name="Normal 5 17 2 7 3 9" xfId="36519" xr:uid="{00000000-0005-0000-0000-0000A78E0000}"/>
    <cellStyle name="Normal 5 17 2 7 4" xfId="36520" xr:uid="{00000000-0005-0000-0000-0000A88E0000}"/>
    <cellStyle name="Normal 5 17 2 7 4 10" xfId="36521" xr:uid="{00000000-0005-0000-0000-0000A98E0000}"/>
    <cellStyle name="Normal 5 17 2 7 4 2" xfId="36522" xr:uid="{00000000-0005-0000-0000-0000AA8E0000}"/>
    <cellStyle name="Normal 5 17 2 7 4 3" xfId="36523" xr:uid="{00000000-0005-0000-0000-0000AB8E0000}"/>
    <cellStyle name="Normal 5 17 2 7 4 4" xfId="36524" xr:uid="{00000000-0005-0000-0000-0000AC8E0000}"/>
    <cellStyle name="Normal 5 17 2 7 4 5" xfId="36525" xr:uid="{00000000-0005-0000-0000-0000AD8E0000}"/>
    <cellStyle name="Normal 5 17 2 7 4 6" xfId="36526" xr:uid="{00000000-0005-0000-0000-0000AE8E0000}"/>
    <cellStyle name="Normal 5 17 2 7 4 7" xfId="36527" xr:uid="{00000000-0005-0000-0000-0000AF8E0000}"/>
    <cellStyle name="Normal 5 17 2 7 4 8" xfId="36528" xr:uid="{00000000-0005-0000-0000-0000B08E0000}"/>
    <cellStyle name="Normal 5 17 2 7 4 9" xfId="36529" xr:uid="{00000000-0005-0000-0000-0000B18E0000}"/>
    <cellStyle name="Normal 5 17 2 7 5" xfId="36530" xr:uid="{00000000-0005-0000-0000-0000B28E0000}"/>
    <cellStyle name="Normal 5 17 2 7 5 10" xfId="36531" xr:uid="{00000000-0005-0000-0000-0000B38E0000}"/>
    <cellStyle name="Normal 5 17 2 7 5 2" xfId="36532" xr:uid="{00000000-0005-0000-0000-0000B48E0000}"/>
    <cellStyle name="Normal 5 17 2 7 5 3" xfId="36533" xr:uid="{00000000-0005-0000-0000-0000B58E0000}"/>
    <cellStyle name="Normal 5 17 2 7 5 4" xfId="36534" xr:uid="{00000000-0005-0000-0000-0000B68E0000}"/>
    <cellStyle name="Normal 5 17 2 7 5 5" xfId="36535" xr:uid="{00000000-0005-0000-0000-0000B78E0000}"/>
    <cellStyle name="Normal 5 17 2 7 5 6" xfId="36536" xr:uid="{00000000-0005-0000-0000-0000B88E0000}"/>
    <cellStyle name="Normal 5 17 2 7 5 7" xfId="36537" xr:uid="{00000000-0005-0000-0000-0000B98E0000}"/>
    <cellStyle name="Normal 5 17 2 7 5 8" xfId="36538" xr:uid="{00000000-0005-0000-0000-0000BA8E0000}"/>
    <cellStyle name="Normal 5 17 2 7 5 9" xfId="36539" xr:uid="{00000000-0005-0000-0000-0000BB8E0000}"/>
    <cellStyle name="Normal 5 17 2 7 6" xfId="36540" xr:uid="{00000000-0005-0000-0000-0000BC8E0000}"/>
    <cellStyle name="Normal 5 17 2 7 7" xfId="36541" xr:uid="{00000000-0005-0000-0000-0000BD8E0000}"/>
    <cellStyle name="Normal 5 17 2 7 8" xfId="36542" xr:uid="{00000000-0005-0000-0000-0000BE8E0000}"/>
    <cellStyle name="Normal 5 17 2 7 9" xfId="36543" xr:uid="{00000000-0005-0000-0000-0000BF8E0000}"/>
    <cellStyle name="Normal 5 17 2 8" xfId="36544" xr:uid="{00000000-0005-0000-0000-0000C08E0000}"/>
    <cellStyle name="Normal 5 17 2 8 10" xfId="36545" xr:uid="{00000000-0005-0000-0000-0000C18E0000}"/>
    <cellStyle name="Normal 5 17 2 8 11" xfId="36546" xr:uid="{00000000-0005-0000-0000-0000C28E0000}"/>
    <cellStyle name="Normal 5 17 2 8 12" xfId="36547" xr:uid="{00000000-0005-0000-0000-0000C38E0000}"/>
    <cellStyle name="Normal 5 17 2 8 13" xfId="36548" xr:uid="{00000000-0005-0000-0000-0000C48E0000}"/>
    <cellStyle name="Normal 5 17 2 8 14" xfId="36549" xr:uid="{00000000-0005-0000-0000-0000C58E0000}"/>
    <cellStyle name="Normal 5 17 2 8 2" xfId="36550" xr:uid="{00000000-0005-0000-0000-0000C68E0000}"/>
    <cellStyle name="Normal 5 17 2 8 2 10" xfId="36551" xr:uid="{00000000-0005-0000-0000-0000C78E0000}"/>
    <cellStyle name="Normal 5 17 2 8 2 2" xfId="36552" xr:uid="{00000000-0005-0000-0000-0000C88E0000}"/>
    <cellStyle name="Normal 5 17 2 8 2 3" xfId="36553" xr:uid="{00000000-0005-0000-0000-0000C98E0000}"/>
    <cellStyle name="Normal 5 17 2 8 2 4" xfId="36554" xr:uid="{00000000-0005-0000-0000-0000CA8E0000}"/>
    <cellStyle name="Normal 5 17 2 8 2 5" xfId="36555" xr:uid="{00000000-0005-0000-0000-0000CB8E0000}"/>
    <cellStyle name="Normal 5 17 2 8 2 6" xfId="36556" xr:uid="{00000000-0005-0000-0000-0000CC8E0000}"/>
    <cellStyle name="Normal 5 17 2 8 2 7" xfId="36557" xr:uid="{00000000-0005-0000-0000-0000CD8E0000}"/>
    <cellStyle name="Normal 5 17 2 8 2 8" xfId="36558" xr:uid="{00000000-0005-0000-0000-0000CE8E0000}"/>
    <cellStyle name="Normal 5 17 2 8 2 9" xfId="36559" xr:uid="{00000000-0005-0000-0000-0000CF8E0000}"/>
    <cellStyle name="Normal 5 17 2 8 3" xfId="36560" xr:uid="{00000000-0005-0000-0000-0000D08E0000}"/>
    <cellStyle name="Normal 5 17 2 8 3 10" xfId="36561" xr:uid="{00000000-0005-0000-0000-0000D18E0000}"/>
    <cellStyle name="Normal 5 17 2 8 3 2" xfId="36562" xr:uid="{00000000-0005-0000-0000-0000D28E0000}"/>
    <cellStyle name="Normal 5 17 2 8 3 3" xfId="36563" xr:uid="{00000000-0005-0000-0000-0000D38E0000}"/>
    <cellStyle name="Normal 5 17 2 8 3 4" xfId="36564" xr:uid="{00000000-0005-0000-0000-0000D48E0000}"/>
    <cellStyle name="Normal 5 17 2 8 3 5" xfId="36565" xr:uid="{00000000-0005-0000-0000-0000D58E0000}"/>
    <cellStyle name="Normal 5 17 2 8 3 6" xfId="36566" xr:uid="{00000000-0005-0000-0000-0000D68E0000}"/>
    <cellStyle name="Normal 5 17 2 8 3 7" xfId="36567" xr:uid="{00000000-0005-0000-0000-0000D78E0000}"/>
    <cellStyle name="Normal 5 17 2 8 3 8" xfId="36568" xr:uid="{00000000-0005-0000-0000-0000D88E0000}"/>
    <cellStyle name="Normal 5 17 2 8 3 9" xfId="36569" xr:uid="{00000000-0005-0000-0000-0000D98E0000}"/>
    <cellStyle name="Normal 5 17 2 8 4" xfId="36570" xr:uid="{00000000-0005-0000-0000-0000DA8E0000}"/>
    <cellStyle name="Normal 5 17 2 8 4 10" xfId="36571" xr:uid="{00000000-0005-0000-0000-0000DB8E0000}"/>
    <cellStyle name="Normal 5 17 2 8 4 2" xfId="36572" xr:uid="{00000000-0005-0000-0000-0000DC8E0000}"/>
    <cellStyle name="Normal 5 17 2 8 4 3" xfId="36573" xr:uid="{00000000-0005-0000-0000-0000DD8E0000}"/>
    <cellStyle name="Normal 5 17 2 8 4 4" xfId="36574" xr:uid="{00000000-0005-0000-0000-0000DE8E0000}"/>
    <cellStyle name="Normal 5 17 2 8 4 5" xfId="36575" xr:uid="{00000000-0005-0000-0000-0000DF8E0000}"/>
    <cellStyle name="Normal 5 17 2 8 4 6" xfId="36576" xr:uid="{00000000-0005-0000-0000-0000E08E0000}"/>
    <cellStyle name="Normal 5 17 2 8 4 7" xfId="36577" xr:uid="{00000000-0005-0000-0000-0000E18E0000}"/>
    <cellStyle name="Normal 5 17 2 8 4 8" xfId="36578" xr:uid="{00000000-0005-0000-0000-0000E28E0000}"/>
    <cellStyle name="Normal 5 17 2 8 4 9" xfId="36579" xr:uid="{00000000-0005-0000-0000-0000E38E0000}"/>
    <cellStyle name="Normal 5 17 2 8 5" xfId="36580" xr:uid="{00000000-0005-0000-0000-0000E48E0000}"/>
    <cellStyle name="Normal 5 17 2 8 5 10" xfId="36581" xr:uid="{00000000-0005-0000-0000-0000E58E0000}"/>
    <cellStyle name="Normal 5 17 2 8 5 2" xfId="36582" xr:uid="{00000000-0005-0000-0000-0000E68E0000}"/>
    <cellStyle name="Normal 5 17 2 8 5 3" xfId="36583" xr:uid="{00000000-0005-0000-0000-0000E78E0000}"/>
    <cellStyle name="Normal 5 17 2 8 5 4" xfId="36584" xr:uid="{00000000-0005-0000-0000-0000E88E0000}"/>
    <cellStyle name="Normal 5 17 2 8 5 5" xfId="36585" xr:uid="{00000000-0005-0000-0000-0000E98E0000}"/>
    <cellStyle name="Normal 5 17 2 8 5 6" xfId="36586" xr:uid="{00000000-0005-0000-0000-0000EA8E0000}"/>
    <cellStyle name="Normal 5 17 2 8 5 7" xfId="36587" xr:uid="{00000000-0005-0000-0000-0000EB8E0000}"/>
    <cellStyle name="Normal 5 17 2 8 5 8" xfId="36588" xr:uid="{00000000-0005-0000-0000-0000EC8E0000}"/>
    <cellStyle name="Normal 5 17 2 8 5 9" xfId="36589" xr:uid="{00000000-0005-0000-0000-0000ED8E0000}"/>
    <cellStyle name="Normal 5 17 2 8 6" xfId="36590" xr:uid="{00000000-0005-0000-0000-0000EE8E0000}"/>
    <cellStyle name="Normal 5 17 2 8 7" xfId="36591" xr:uid="{00000000-0005-0000-0000-0000EF8E0000}"/>
    <cellStyle name="Normal 5 17 2 8 8" xfId="36592" xr:uid="{00000000-0005-0000-0000-0000F08E0000}"/>
    <cellStyle name="Normal 5 17 2 8 9" xfId="36593" xr:uid="{00000000-0005-0000-0000-0000F18E0000}"/>
    <cellStyle name="Normal 5 17 2 9" xfId="36594" xr:uid="{00000000-0005-0000-0000-0000F28E0000}"/>
    <cellStyle name="Normal 5 17 2 9 10" xfId="36595" xr:uid="{00000000-0005-0000-0000-0000F38E0000}"/>
    <cellStyle name="Normal 5 17 2 9 11" xfId="36596" xr:uid="{00000000-0005-0000-0000-0000F48E0000}"/>
    <cellStyle name="Normal 5 17 2 9 12" xfId="36597" xr:uid="{00000000-0005-0000-0000-0000F58E0000}"/>
    <cellStyle name="Normal 5 17 2 9 13" xfId="36598" xr:uid="{00000000-0005-0000-0000-0000F68E0000}"/>
    <cellStyle name="Normal 5 17 2 9 14" xfId="36599" xr:uid="{00000000-0005-0000-0000-0000F78E0000}"/>
    <cellStyle name="Normal 5 17 2 9 2" xfId="36600" xr:uid="{00000000-0005-0000-0000-0000F88E0000}"/>
    <cellStyle name="Normal 5 17 2 9 2 10" xfId="36601" xr:uid="{00000000-0005-0000-0000-0000F98E0000}"/>
    <cellStyle name="Normal 5 17 2 9 2 2" xfId="36602" xr:uid="{00000000-0005-0000-0000-0000FA8E0000}"/>
    <cellStyle name="Normal 5 17 2 9 2 3" xfId="36603" xr:uid="{00000000-0005-0000-0000-0000FB8E0000}"/>
    <cellStyle name="Normal 5 17 2 9 2 4" xfId="36604" xr:uid="{00000000-0005-0000-0000-0000FC8E0000}"/>
    <cellStyle name="Normal 5 17 2 9 2 5" xfId="36605" xr:uid="{00000000-0005-0000-0000-0000FD8E0000}"/>
    <cellStyle name="Normal 5 17 2 9 2 6" xfId="36606" xr:uid="{00000000-0005-0000-0000-0000FE8E0000}"/>
    <cellStyle name="Normal 5 17 2 9 2 7" xfId="36607" xr:uid="{00000000-0005-0000-0000-0000FF8E0000}"/>
    <cellStyle name="Normal 5 17 2 9 2 8" xfId="36608" xr:uid="{00000000-0005-0000-0000-0000008F0000}"/>
    <cellStyle name="Normal 5 17 2 9 2 9" xfId="36609" xr:uid="{00000000-0005-0000-0000-0000018F0000}"/>
    <cellStyle name="Normal 5 17 2 9 3" xfId="36610" xr:uid="{00000000-0005-0000-0000-0000028F0000}"/>
    <cellStyle name="Normal 5 17 2 9 3 10" xfId="36611" xr:uid="{00000000-0005-0000-0000-0000038F0000}"/>
    <cellStyle name="Normal 5 17 2 9 3 2" xfId="36612" xr:uid="{00000000-0005-0000-0000-0000048F0000}"/>
    <cellStyle name="Normal 5 17 2 9 3 3" xfId="36613" xr:uid="{00000000-0005-0000-0000-0000058F0000}"/>
    <cellStyle name="Normal 5 17 2 9 3 4" xfId="36614" xr:uid="{00000000-0005-0000-0000-0000068F0000}"/>
    <cellStyle name="Normal 5 17 2 9 3 5" xfId="36615" xr:uid="{00000000-0005-0000-0000-0000078F0000}"/>
    <cellStyle name="Normal 5 17 2 9 3 6" xfId="36616" xr:uid="{00000000-0005-0000-0000-0000088F0000}"/>
    <cellStyle name="Normal 5 17 2 9 3 7" xfId="36617" xr:uid="{00000000-0005-0000-0000-0000098F0000}"/>
    <cellStyle name="Normal 5 17 2 9 3 8" xfId="36618" xr:uid="{00000000-0005-0000-0000-00000A8F0000}"/>
    <cellStyle name="Normal 5 17 2 9 3 9" xfId="36619" xr:uid="{00000000-0005-0000-0000-00000B8F0000}"/>
    <cellStyle name="Normal 5 17 2 9 4" xfId="36620" xr:uid="{00000000-0005-0000-0000-00000C8F0000}"/>
    <cellStyle name="Normal 5 17 2 9 4 10" xfId="36621" xr:uid="{00000000-0005-0000-0000-00000D8F0000}"/>
    <cellStyle name="Normal 5 17 2 9 4 2" xfId="36622" xr:uid="{00000000-0005-0000-0000-00000E8F0000}"/>
    <cellStyle name="Normal 5 17 2 9 4 3" xfId="36623" xr:uid="{00000000-0005-0000-0000-00000F8F0000}"/>
    <cellStyle name="Normal 5 17 2 9 4 4" xfId="36624" xr:uid="{00000000-0005-0000-0000-0000108F0000}"/>
    <cellStyle name="Normal 5 17 2 9 4 5" xfId="36625" xr:uid="{00000000-0005-0000-0000-0000118F0000}"/>
    <cellStyle name="Normal 5 17 2 9 4 6" xfId="36626" xr:uid="{00000000-0005-0000-0000-0000128F0000}"/>
    <cellStyle name="Normal 5 17 2 9 4 7" xfId="36627" xr:uid="{00000000-0005-0000-0000-0000138F0000}"/>
    <cellStyle name="Normal 5 17 2 9 4 8" xfId="36628" xr:uid="{00000000-0005-0000-0000-0000148F0000}"/>
    <cellStyle name="Normal 5 17 2 9 4 9" xfId="36629" xr:uid="{00000000-0005-0000-0000-0000158F0000}"/>
    <cellStyle name="Normal 5 17 2 9 5" xfId="36630" xr:uid="{00000000-0005-0000-0000-0000168F0000}"/>
    <cellStyle name="Normal 5 17 2 9 5 10" xfId="36631" xr:uid="{00000000-0005-0000-0000-0000178F0000}"/>
    <cellStyle name="Normal 5 17 2 9 5 2" xfId="36632" xr:uid="{00000000-0005-0000-0000-0000188F0000}"/>
    <cellStyle name="Normal 5 17 2 9 5 3" xfId="36633" xr:uid="{00000000-0005-0000-0000-0000198F0000}"/>
    <cellStyle name="Normal 5 17 2 9 5 4" xfId="36634" xr:uid="{00000000-0005-0000-0000-00001A8F0000}"/>
    <cellStyle name="Normal 5 17 2 9 5 5" xfId="36635" xr:uid="{00000000-0005-0000-0000-00001B8F0000}"/>
    <cellStyle name="Normal 5 17 2 9 5 6" xfId="36636" xr:uid="{00000000-0005-0000-0000-00001C8F0000}"/>
    <cellStyle name="Normal 5 17 2 9 5 7" xfId="36637" xr:uid="{00000000-0005-0000-0000-00001D8F0000}"/>
    <cellStyle name="Normal 5 17 2 9 5 8" xfId="36638" xr:uid="{00000000-0005-0000-0000-00001E8F0000}"/>
    <cellStyle name="Normal 5 17 2 9 5 9" xfId="36639" xr:uid="{00000000-0005-0000-0000-00001F8F0000}"/>
    <cellStyle name="Normal 5 17 2 9 6" xfId="36640" xr:uid="{00000000-0005-0000-0000-0000208F0000}"/>
    <cellStyle name="Normal 5 17 2 9 7" xfId="36641" xr:uid="{00000000-0005-0000-0000-0000218F0000}"/>
    <cellStyle name="Normal 5 17 2 9 8" xfId="36642" xr:uid="{00000000-0005-0000-0000-0000228F0000}"/>
    <cellStyle name="Normal 5 17 2 9 9" xfId="36643" xr:uid="{00000000-0005-0000-0000-0000238F0000}"/>
    <cellStyle name="Normal 5 17 20" xfId="36644" xr:uid="{00000000-0005-0000-0000-0000248F0000}"/>
    <cellStyle name="Normal 5 17 20 10" xfId="36645" xr:uid="{00000000-0005-0000-0000-0000258F0000}"/>
    <cellStyle name="Normal 5 17 20 11" xfId="36646" xr:uid="{00000000-0005-0000-0000-0000268F0000}"/>
    <cellStyle name="Normal 5 17 20 12" xfId="36647" xr:uid="{00000000-0005-0000-0000-0000278F0000}"/>
    <cellStyle name="Normal 5 17 20 13" xfId="36648" xr:uid="{00000000-0005-0000-0000-0000288F0000}"/>
    <cellStyle name="Normal 5 17 20 14" xfId="36649" xr:uid="{00000000-0005-0000-0000-0000298F0000}"/>
    <cellStyle name="Normal 5 17 20 2" xfId="36650" xr:uid="{00000000-0005-0000-0000-00002A8F0000}"/>
    <cellStyle name="Normal 5 17 20 2 10" xfId="36651" xr:uid="{00000000-0005-0000-0000-00002B8F0000}"/>
    <cellStyle name="Normal 5 17 20 2 2" xfId="36652" xr:uid="{00000000-0005-0000-0000-00002C8F0000}"/>
    <cellStyle name="Normal 5 17 20 2 3" xfId="36653" xr:uid="{00000000-0005-0000-0000-00002D8F0000}"/>
    <cellStyle name="Normal 5 17 20 2 4" xfId="36654" xr:uid="{00000000-0005-0000-0000-00002E8F0000}"/>
    <cellStyle name="Normal 5 17 20 2 5" xfId="36655" xr:uid="{00000000-0005-0000-0000-00002F8F0000}"/>
    <cellStyle name="Normal 5 17 20 2 6" xfId="36656" xr:uid="{00000000-0005-0000-0000-0000308F0000}"/>
    <cellStyle name="Normal 5 17 20 2 7" xfId="36657" xr:uid="{00000000-0005-0000-0000-0000318F0000}"/>
    <cellStyle name="Normal 5 17 20 2 8" xfId="36658" xr:uid="{00000000-0005-0000-0000-0000328F0000}"/>
    <cellStyle name="Normal 5 17 20 2 9" xfId="36659" xr:uid="{00000000-0005-0000-0000-0000338F0000}"/>
    <cellStyle name="Normal 5 17 20 3" xfId="36660" xr:uid="{00000000-0005-0000-0000-0000348F0000}"/>
    <cellStyle name="Normal 5 17 20 3 10" xfId="36661" xr:uid="{00000000-0005-0000-0000-0000358F0000}"/>
    <cellStyle name="Normal 5 17 20 3 2" xfId="36662" xr:uid="{00000000-0005-0000-0000-0000368F0000}"/>
    <cellStyle name="Normal 5 17 20 3 3" xfId="36663" xr:uid="{00000000-0005-0000-0000-0000378F0000}"/>
    <cellStyle name="Normal 5 17 20 3 4" xfId="36664" xr:uid="{00000000-0005-0000-0000-0000388F0000}"/>
    <cellStyle name="Normal 5 17 20 3 5" xfId="36665" xr:uid="{00000000-0005-0000-0000-0000398F0000}"/>
    <cellStyle name="Normal 5 17 20 3 6" xfId="36666" xr:uid="{00000000-0005-0000-0000-00003A8F0000}"/>
    <cellStyle name="Normal 5 17 20 3 7" xfId="36667" xr:uid="{00000000-0005-0000-0000-00003B8F0000}"/>
    <cellStyle name="Normal 5 17 20 3 8" xfId="36668" xr:uid="{00000000-0005-0000-0000-00003C8F0000}"/>
    <cellStyle name="Normal 5 17 20 3 9" xfId="36669" xr:uid="{00000000-0005-0000-0000-00003D8F0000}"/>
    <cellStyle name="Normal 5 17 20 4" xfId="36670" xr:uid="{00000000-0005-0000-0000-00003E8F0000}"/>
    <cellStyle name="Normal 5 17 20 4 10" xfId="36671" xr:uid="{00000000-0005-0000-0000-00003F8F0000}"/>
    <cellStyle name="Normal 5 17 20 4 2" xfId="36672" xr:uid="{00000000-0005-0000-0000-0000408F0000}"/>
    <cellStyle name="Normal 5 17 20 4 3" xfId="36673" xr:uid="{00000000-0005-0000-0000-0000418F0000}"/>
    <cellStyle name="Normal 5 17 20 4 4" xfId="36674" xr:uid="{00000000-0005-0000-0000-0000428F0000}"/>
    <cellStyle name="Normal 5 17 20 4 5" xfId="36675" xr:uid="{00000000-0005-0000-0000-0000438F0000}"/>
    <cellStyle name="Normal 5 17 20 4 6" xfId="36676" xr:uid="{00000000-0005-0000-0000-0000448F0000}"/>
    <cellStyle name="Normal 5 17 20 4 7" xfId="36677" xr:uid="{00000000-0005-0000-0000-0000458F0000}"/>
    <cellStyle name="Normal 5 17 20 4 8" xfId="36678" xr:uid="{00000000-0005-0000-0000-0000468F0000}"/>
    <cellStyle name="Normal 5 17 20 4 9" xfId="36679" xr:uid="{00000000-0005-0000-0000-0000478F0000}"/>
    <cellStyle name="Normal 5 17 20 5" xfId="36680" xr:uid="{00000000-0005-0000-0000-0000488F0000}"/>
    <cellStyle name="Normal 5 17 20 5 10" xfId="36681" xr:uid="{00000000-0005-0000-0000-0000498F0000}"/>
    <cellStyle name="Normal 5 17 20 5 2" xfId="36682" xr:uid="{00000000-0005-0000-0000-00004A8F0000}"/>
    <cellStyle name="Normal 5 17 20 5 3" xfId="36683" xr:uid="{00000000-0005-0000-0000-00004B8F0000}"/>
    <cellStyle name="Normal 5 17 20 5 4" xfId="36684" xr:uid="{00000000-0005-0000-0000-00004C8F0000}"/>
    <cellStyle name="Normal 5 17 20 5 5" xfId="36685" xr:uid="{00000000-0005-0000-0000-00004D8F0000}"/>
    <cellStyle name="Normal 5 17 20 5 6" xfId="36686" xr:uid="{00000000-0005-0000-0000-00004E8F0000}"/>
    <cellStyle name="Normal 5 17 20 5 7" xfId="36687" xr:uid="{00000000-0005-0000-0000-00004F8F0000}"/>
    <cellStyle name="Normal 5 17 20 5 8" xfId="36688" xr:uid="{00000000-0005-0000-0000-0000508F0000}"/>
    <cellStyle name="Normal 5 17 20 5 9" xfId="36689" xr:uid="{00000000-0005-0000-0000-0000518F0000}"/>
    <cellStyle name="Normal 5 17 20 6" xfId="36690" xr:uid="{00000000-0005-0000-0000-0000528F0000}"/>
    <cellStyle name="Normal 5 17 20 7" xfId="36691" xr:uid="{00000000-0005-0000-0000-0000538F0000}"/>
    <cellStyle name="Normal 5 17 20 8" xfId="36692" xr:uid="{00000000-0005-0000-0000-0000548F0000}"/>
    <cellStyle name="Normal 5 17 20 9" xfId="36693" xr:uid="{00000000-0005-0000-0000-0000558F0000}"/>
    <cellStyle name="Normal 5 17 21" xfId="36694" xr:uid="{00000000-0005-0000-0000-0000568F0000}"/>
    <cellStyle name="Normal 5 17 21 10" xfId="36695" xr:uid="{00000000-0005-0000-0000-0000578F0000}"/>
    <cellStyle name="Normal 5 17 21 11" xfId="36696" xr:uid="{00000000-0005-0000-0000-0000588F0000}"/>
    <cellStyle name="Normal 5 17 21 12" xfId="36697" xr:uid="{00000000-0005-0000-0000-0000598F0000}"/>
    <cellStyle name="Normal 5 17 21 13" xfId="36698" xr:uid="{00000000-0005-0000-0000-00005A8F0000}"/>
    <cellStyle name="Normal 5 17 21 14" xfId="36699" xr:uid="{00000000-0005-0000-0000-00005B8F0000}"/>
    <cellStyle name="Normal 5 17 21 2" xfId="36700" xr:uid="{00000000-0005-0000-0000-00005C8F0000}"/>
    <cellStyle name="Normal 5 17 21 2 10" xfId="36701" xr:uid="{00000000-0005-0000-0000-00005D8F0000}"/>
    <cellStyle name="Normal 5 17 21 2 2" xfId="36702" xr:uid="{00000000-0005-0000-0000-00005E8F0000}"/>
    <cellStyle name="Normal 5 17 21 2 3" xfId="36703" xr:uid="{00000000-0005-0000-0000-00005F8F0000}"/>
    <cellStyle name="Normal 5 17 21 2 4" xfId="36704" xr:uid="{00000000-0005-0000-0000-0000608F0000}"/>
    <cellStyle name="Normal 5 17 21 2 5" xfId="36705" xr:uid="{00000000-0005-0000-0000-0000618F0000}"/>
    <cellStyle name="Normal 5 17 21 2 6" xfId="36706" xr:uid="{00000000-0005-0000-0000-0000628F0000}"/>
    <cellStyle name="Normal 5 17 21 2 7" xfId="36707" xr:uid="{00000000-0005-0000-0000-0000638F0000}"/>
    <cellStyle name="Normal 5 17 21 2 8" xfId="36708" xr:uid="{00000000-0005-0000-0000-0000648F0000}"/>
    <cellStyle name="Normal 5 17 21 2 9" xfId="36709" xr:uid="{00000000-0005-0000-0000-0000658F0000}"/>
    <cellStyle name="Normal 5 17 21 3" xfId="36710" xr:uid="{00000000-0005-0000-0000-0000668F0000}"/>
    <cellStyle name="Normal 5 17 21 3 10" xfId="36711" xr:uid="{00000000-0005-0000-0000-0000678F0000}"/>
    <cellStyle name="Normal 5 17 21 3 2" xfId="36712" xr:uid="{00000000-0005-0000-0000-0000688F0000}"/>
    <cellStyle name="Normal 5 17 21 3 3" xfId="36713" xr:uid="{00000000-0005-0000-0000-0000698F0000}"/>
    <cellStyle name="Normal 5 17 21 3 4" xfId="36714" xr:uid="{00000000-0005-0000-0000-00006A8F0000}"/>
    <cellStyle name="Normal 5 17 21 3 5" xfId="36715" xr:uid="{00000000-0005-0000-0000-00006B8F0000}"/>
    <cellStyle name="Normal 5 17 21 3 6" xfId="36716" xr:uid="{00000000-0005-0000-0000-00006C8F0000}"/>
    <cellStyle name="Normal 5 17 21 3 7" xfId="36717" xr:uid="{00000000-0005-0000-0000-00006D8F0000}"/>
    <cellStyle name="Normal 5 17 21 3 8" xfId="36718" xr:uid="{00000000-0005-0000-0000-00006E8F0000}"/>
    <cellStyle name="Normal 5 17 21 3 9" xfId="36719" xr:uid="{00000000-0005-0000-0000-00006F8F0000}"/>
    <cellStyle name="Normal 5 17 21 4" xfId="36720" xr:uid="{00000000-0005-0000-0000-0000708F0000}"/>
    <cellStyle name="Normal 5 17 21 4 10" xfId="36721" xr:uid="{00000000-0005-0000-0000-0000718F0000}"/>
    <cellStyle name="Normal 5 17 21 4 2" xfId="36722" xr:uid="{00000000-0005-0000-0000-0000728F0000}"/>
    <cellStyle name="Normal 5 17 21 4 3" xfId="36723" xr:uid="{00000000-0005-0000-0000-0000738F0000}"/>
    <cellStyle name="Normal 5 17 21 4 4" xfId="36724" xr:uid="{00000000-0005-0000-0000-0000748F0000}"/>
    <cellStyle name="Normal 5 17 21 4 5" xfId="36725" xr:uid="{00000000-0005-0000-0000-0000758F0000}"/>
    <cellStyle name="Normal 5 17 21 4 6" xfId="36726" xr:uid="{00000000-0005-0000-0000-0000768F0000}"/>
    <cellStyle name="Normal 5 17 21 4 7" xfId="36727" xr:uid="{00000000-0005-0000-0000-0000778F0000}"/>
    <cellStyle name="Normal 5 17 21 4 8" xfId="36728" xr:uid="{00000000-0005-0000-0000-0000788F0000}"/>
    <cellStyle name="Normal 5 17 21 4 9" xfId="36729" xr:uid="{00000000-0005-0000-0000-0000798F0000}"/>
    <cellStyle name="Normal 5 17 21 5" xfId="36730" xr:uid="{00000000-0005-0000-0000-00007A8F0000}"/>
    <cellStyle name="Normal 5 17 21 5 10" xfId="36731" xr:uid="{00000000-0005-0000-0000-00007B8F0000}"/>
    <cellStyle name="Normal 5 17 21 5 2" xfId="36732" xr:uid="{00000000-0005-0000-0000-00007C8F0000}"/>
    <cellStyle name="Normal 5 17 21 5 3" xfId="36733" xr:uid="{00000000-0005-0000-0000-00007D8F0000}"/>
    <cellStyle name="Normal 5 17 21 5 4" xfId="36734" xr:uid="{00000000-0005-0000-0000-00007E8F0000}"/>
    <cellStyle name="Normal 5 17 21 5 5" xfId="36735" xr:uid="{00000000-0005-0000-0000-00007F8F0000}"/>
    <cellStyle name="Normal 5 17 21 5 6" xfId="36736" xr:uid="{00000000-0005-0000-0000-0000808F0000}"/>
    <cellStyle name="Normal 5 17 21 5 7" xfId="36737" xr:uid="{00000000-0005-0000-0000-0000818F0000}"/>
    <cellStyle name="Normal 5 17 21 5 8" xfId="36738" xr:uid="{00000000-0005-0000-0000-0000828F0000}"/>
    <cellStyle name="Normal 5 17 21 5 9" xfId="36739" xr:uid="{00000000-0005-0000-0000-0000838F0000}"/>
    <cellStyle name="Normal 5 17 21 6" xfId="36740" xr:uid="{00000000-0005-0000-0000-0000848F0000}"/>
    <cellStyle name="Normal 5 17 21 7" xfId="36741" xr:uid="{00000000-0005-0000-0000-0000858F0000}"/>
    <cellStyle name="Normal 5 17 21 8" xfId="36742" xr:uid="{00000000-0005-0000-0000-0000868F0000}"/>
    <cellStyle name="Normal 5 17 21 9" xfId="36743" xr:uid="{00000000-0005-0000-0000-0000878F0000}"/>
    <cellStyle name="Normal 5 17 22" xfId="36744" xr:uid="{00000000-0005-0000-0000-0000888F0000}"/>
    <cellStyle name="Normal 5 17 22 10" xfId="36745" xr:uid="{00000000-0005-0000-0000-0000898F0000}"/>
    <cellStyle name="Normal 5 17 22 11" xfId="36746" xr:uid="{00000000-0005-0000-0000-00008A8F0000}"/>
    <cellStyle name="Normal 5 17 22 12" xfId="36747" xr:uid="{00000000-0005-0000-0000-00008B8F0000}"/>
    <cellStyle name="Normal 5 17 22 13" xfId="36748" xr:uid="{00000000-0005-0000-0000-00008C8F0000}"/>
    <cellStyle name="Normal 5 17 22 14" xfId="36749" xr:uid="{00000000-0005-0000-0000-00008D8F0000}"/>
    <cellStyle name="Normal 5 17 22 2" xfId="36750" xr:uid="{00000000-0005-0000-0000-00008E8F0000}"/>
    <cellStyle name="Normal 5 17 22 2 10" xfId="36751" xr:uid="{00000000-0005-0000-0000-00008F8F0000}"/>
    <cellStyle name="Normal 5 17 22 2 2" xfId="36752" xr:uid="{00000000-0005-0000-0000-0000908F0000}"/>
    <cellStyle name="Normal 5 17 22 2 3" xfId="36753" xr:uid="{00000000-0005-0000-0000-0000918F0000}"/>
    <cellStyle name="Normal 5 17 22 2 4" xfId="36754" xr:uid="{00000000-0005-0000-0000-0000928F0000}"/>
    <cellStyle name="Normal 5 17 22 2 5" xfId="36755" xr:uid="{00000000-0005-0000-0000-0000938F0000}"/>
    <cellStyle name="Normal 5 17 22 2 6" xfId="36756" xr:uid="{00000000-0005-0000-0000-0000948F0000}"/>
    <cellStyle name="Normal 5 17 22 2 7" xfId="36757" xr:uid="{00000000-0005-0000-0000-0000958F0000}"/>
    <cellStyle name="Normal 5 17 22 2 8" xfId="36758" xr:uid="{00000000-0005-0000-0000-0000968F0000}"/>
    <cellStyle name="Normal 5 17 22 2 9" xfId="36759" xr:uid="{00000000-0005-0000-0000-0000978F0000}"/>
    <cellStyle name="Normal 5 17 22 3" xfId="36760" xr:uid="{00000000-0005-0000-0000-0000988F0000}"/>
    <cellStyle name="Normal 5 17 22 3 10" xfId="36761" xr:uid="{00000000-0005-0000-0000-0000998F0000}"/>
    <cellStyle name="Normal 5 17 22 3 2" xfId="36762" xr:uid="{00000000-0005-0000-0000-00009A8F0000}"/>
    <cellStyle name="Normal 5 17 22 3 3" xfId="36763" xr:uid="{00000000-0005-0000-0000-00009B8F0000}"/>
    <cellStyle name="Normal 5 17 22 3 4" xfId="36764" xr:uid="{00000000-0005-0000-0000-00009C8F0000}"/>
    <cellStyle name="Normal 5 17 22 3 5" xfId="36765" xr:uid="{00000000-0005-0000-0000-00009D8F0000}"/>
    <cellStyle name="Normal 5 17 22 3 6" xfId="36766" xr:uid="{00000000-0005-0000-0000-00009E8F0000}"/>
    <cellStyle name="Normal 5 17 22 3 7" xfId="36767" xr:uid="{00000000-0005-0000-0000-00009F8F0000}"/>
    <cellStyle name="Normal 5 17 22 3 8" xfId="36768" xr:uid="{00000000-0005-0000-0000-0000A08F0000}"/>
    <cellStyle name="Normal 5 17 22 3 9" xfId="36769" xr:uid="{00000000-0005-0000-0000-0000A18F0000}"/>
    <cellStyle name="Normal 5 17 22 4" xfId="36770" xr:uid="{00000000-0005-0000-0000-0000A28F0000}"/>
    <cellStyle name="Normal 5 17 22 4 10" xfId="36771" xr:uid="{00000000-0005-0000-0000-0000A38F0000}"/>
    <cellStyle name="Normal 5 17 22 4 2" xfId="36772" xr:uid="{00000000-0005-0000-0000-0000A48F0000}"/>
    <cellStyle name="Normal 5 17 22 4 3" xfId="36773" xr:uid="{00000000-0005-0000-0000-0000A58F0000}"/>
    <cellStyle name="Normal 5 17 22 4 4" xfId="36774" xr:uid="{00000000-0005-0000-0000-0000A68F0000}"/>
    <cellStyle name="Normal 5 17 22 4 5" xfId="36775" xr:uid="{00000000-0005-0000-0000-0000A78F0000}"/>
    <cellStyle name="Normal 5 17 22 4 6" xfId="36776" xr:uid="{00000000-0005-0000-0000-0000A88F0000}"/>
    <cellStyle name="Normal 5 17 22 4 7" xfId="36777" xr:uid="{00000000-0005-0000-0000-0000A98F0000}"/>
    <cellStyle name="Normal 5 17 22 4 8" xfId="36778" xr:uid="{00000000-0005-0000-0000-0000AA8F0000}"/>
    <cellStyle name="Normal 5 17 22 4 9" xfId="36779" xr:uid="{00000000-0005-0000-0000-0000AB8F0000}"/>
    <cellStyle name="Normal 5 17 22 5" xfId="36780" xr:uid="{00000000-0005-0000-0000-0000AC8F0000}"/>
    <cellStyle name="Normal 5 17 22 5 10" xfId="36781" xr:uid="{00000000-0005-0000-0000-0000AD8F0000}"/>
    <cellStyle name="Normal 5 17 22 5 2" xfId="36782" xr:uid="{00000000-0005-0000-0000-0000AE8F0000}"/>
    <cellStyle name="Normal 5 17 22 5 3" xfId="36783" xr:uid="{00000000-0005-0000-0000-0000AF8F0000}"/>
    <cellStyle name="Normal 5 17 22 5 4" xfId="36784" xr:uid="{00000000-0005-0000-0000-0000B08F0000}"/>
    <cellStyle name="Normal 5 17 22 5 5" xfId="36785" xr:uid="{00000000-0005-0000-0000-0000B18F0000}"/>
    <cellStyle name="Normal 5 17 22 5 6" xfId="36786" xr:uid="{00000000-0005-0000-0000-0000B28F0000}"/>
    <cellStyle name="Normal 5 17 22 5 7" xfId="36787" xr:uid="{00000000-0005-0000-0000-0000B38F0000}"/>
    <cellStyle name="Normal 5 17 22 5 8" xfId="36788" xr:uid="{00000000-0005-0000-0000-0000B48F0000}"/>
    <cellStyle name="Normal 5 17 22 5 9" xfId="36789" xr:uid="{00000000-0005-0000-0000-0000B58F0000}"/>
    <cellStyle name="Normal 5 17 22 6" xfId="36790" xr:uid="{00000000-0005-0000-0000-0000B68F0000}"/>
    <cellStyle name="Normal 5 17 22 7" xfId="36791" xr:uid="{00000000-0005-0000-0000-0000B78F0000}"/>
    <cellStyle name="Normal 5 17 22 8" xfId="36792" xr:uid="{00000000-0005-0000-0000-0000B88F0000}"/>
    <cellStyle name="Normal 5 17 22 9" xfId="36793" xr:uid="{00000000-0005-0000-0000-0000B98F0000}"/>
    <cellStyle name="Normal 5 17 23" xfId="36794" xr:uid="{00000000-0005-0000-0000-0000BA8F0000}"/>
    <cellStyle name="Normal 5 17 23 10" xfId="36795" xr:uid="{00000000-0005-0000-0000-0000BB8F0000}"/>
    <cellStyle name="Normal 5 17 23 11" xfId="36796" xr:uid="{00000000-0005-0000-0000-0000BC8F0000}"/>
    <cellStyle name="Normal 5 17 23 12" xfId="36797" xr:uid="{00000000-0005-0000-0000-0000BD8F0000}"/>
    <cellStyle name="Normal 5 17 23 13" xfId="36798" xr:uid="{00000000-0005-0000-0000-0000BE8F0000}"/>
    <cellStyle name="Normal 5 17 23 14" xfId="36799" xr:uid="{00000000-0005-0000-0000-0000BF8F0000}"/>
    <cellStyle name="Normal 5 17 23 2" xfId="36800" xr:uid="{00000000-0005-0000-0000-0000C08F0000}"/>
    <cellStyle name="Normal 5 17 23 2 10" xfId="36801" xr:uid="{00000000-0005-0000-0000-0000C18F0000}"/>
    <cellStyle name="Normal 5 17 23 2 2" xfId="36802" xr:uid="{00000000-0005-0000-0000-0000C28F0000}"/>
    <cellStyle name="Normal 5 17 23 2 3" xfId="36803" xr:uid="{00000000-0005-0000-0000-0000C38F0000}"/>
    <cellStyle name="Normal 5 17 23 2 4" xfId="36804" xr:uid="{00000000-0005-0000-0000-0000C48F0000}"/>
    <cellStyle name="Normal 5 17 23 2 5" xfId="36805" xr:uid="{00000000-0005-0000-0000-0000C58F0000}"/>
    <cellStyle name="Normal 5 17 23 2 6" xfId="36806" xr:uid="{00000000-0005-0000-0000-0000C68F0000}"/>
    <cellStyle name="Normal 5 17 23 2 7" xfId="36807" xr:uid="{00000000-0005-0000-0000-0000C78F0000}"/>
    <cellStyle name="Normal 5 17 23 2 8" xfId="36808" xr:uid="{00000000-0005-0000-0000-0000C88F0000}"/>
    <cellStyle name="Normal 5 17 23 2 9" xfId="36809" xr:uid="{00000000-0005-0000-0000-0000C98F0000}"/>
    <cellStyle name="Normal 5 17 23 3" xfId="36810" xr:uid="{00000000-0005-0000-0000-0000CA8F0000}"/>
    <cellStyle name="Normal 5 17 23 3 10" xfId="36811" xr:uid="{00000000-0005-0000-0000-0000CB8F0000}"/>
    <cellStyle name="Normal 5 17 23 3 2" xfId="36812" xr:uid="{00000000-0005-0000-0000-0000CC8F0000}"/>
    <cellStyle name="Normal 5 17 23 3 3" xfId="36813" xr:uid="{00000000-0005-0000-0000-0000CD8F0000}"/>
    <cellStyle name="Normal 5 17 23 3 4" xfId="36814" xr:uid="{00000000-0005-0000-0000-0000CE8F0000}"/>
    <cellStyle name="Normal 5 17 23 3 5" xfId="36815" xr:uid="{00000000-0005-0000-0000-0000CF8F0000}"/>
    <cellStyle name="Normal 5 17 23 3 6" xfId="36816" xr:uid="{00000000-0005-0000-0000-0000D08F0000}"/>
    <cellStyle name="Normal 5 17 23 3 7" xfId="36817" xr:uid="{00000000-0005-0000-0000-0000D18F0000}"/>
    <cellStyle name="Normal 5 17 23 3 8" xfId="36818" xr:uid="{00000000-0005-0000-0000-0000D28F0000}"/>
    <cellStyle name="Normal 5 17 23 3 9" xfId="36819" xr:uid="{00000000-0005-0000-0000-0000D38F0000}"/>
    <cellStyle name="Normal 5 17 23 4" xfId="36820" xr:uid="{00000000-0005-0000-0000-0000D48F0000}"/>
    <cellStyle name="Normal 5 17 23 4 10" xfId="36821" xr:uid="{00000000-0005-0000-0000-0000D58F0000}"/>
    <cellStyle name="Normal 5 17 23 4 2" xfId="36822" xr:uid="{00000000-0005-0000-0000-0000D68F0000}"/>
    <cellStyle name="Normal 5 17 23 4 3" xfId="36823" xr:uid="{00000000-0005-0000-0000-0000D78F0000}"/>
    <cellStyle name="Normal 5 17 23 4 4" xfId="36824" xr:uid="{00000000-0005-0000-0000-0000D88F0000}"/>
    <cellStyle name="Normal 5 17 23 4 5" xfId="36825" xr:uid="{00000000-0005-0000-0000-0000D98F0000}"/>
    <cellStyle name="Normal 5 17 23 4 6" xfId="36826" xr:uid="{00000000-0005-0000-0000-0000DA8F0000}"/>
    <cellStyle name="Normal 5 17 23 4 7" xfId="36827" xr:uid="{00000000-0005-0000-0000-0000DB8F0000}"/>
    <cellStyle name="Normal 5 17 23 4 8" xfId="36828" xr:uid="{00000000-0005-0000-0000-0000DC8F0000}"/>
    <cellStyle name="Normal 5 17 23 4 9" xfId="36829" xr:uid="{00000000-0005-0000-0000-0000DD8F0000}"/>
    <cellStyle name="Normal 5 17 23 5" xfId="36830" xr:uid="{00000000-0005-0000-0000-0000DE8F0000}"/>
    <cellStyle name="Normal 5 17 23 5 10" xfId="36831" xr:uid="{00000000-0005-0000-0000-0000DF8F0000}"/>
    <cellStyle name="Normal 5 17 23 5 2" xfId="36832" xr:uid="{00000000-0005-0000-0000-0000E08F0000}"/>
    <cellStyle name="Normal 5 17 23 5 3" xfId="36833" xr:uid="{00000000-0005-0000-0000-0000E18F0000}"/>
    <cellStyle name="Normal 5 17 23 5 4" xfId="36834" xr:uid="{00000000-0005-0000-0000-0000E28F0000}"/>
    <cellStyle name="Normal 5 17 23 5 5" xfId="36835" xr:uid="{00000000-0005-0000-0000-0000E38F0000}"/>
    <cellStyle name="Normal 5 17 23 5 6" xfId="36836" xr:uid="{00000000-0005-0000-0000-0000E48F0000}"/>
    <cellStyle name="Normal 5 17 23 5 7" xfId="36837" xr:uid="{00000000-0005-0000-0000-0000E58F0000}"/>
    <cellStyle name="Normal 5 17 23 5 8" xfId="36838" xr:uid="{00000000-0005-0000-0000-0000E68F0000}"/>
    <cellStyle name="Normal 5 17 23 5 9" xfId="36839" xr:uid="{00000000-0005-0000-0000-0000E78F0000}"/>
    <cellStyle name="Normal 5 17 23 6" xfId="36840" xr:uid="{00000000-0005-0000-0000-0000E88F0000}"/>
    <cellStyle name="Normal 5 17 23 7" xfId="36841" xr:uid="{00000000-0005-0000-0000-0000E98F0000}"/>
    <cellStyle name="Normal 5 17 23 8" xfId="36842" xr:uid="{00000000-0005-0000-0000-0000EA8F0000}"/>
    <cellStyle name="Normal 5 17 23 9" xfId="36843" xr:uid="{00000000-0005-0000-0000-0000EB8F0000}"/>
    <cellStyle name="Normal 5 17 24" xfId="36844" xr:uid="{00000000-0005-0000-0000-0000EC8F0000}"/>
    <cellStyle name="Normal 5 17 24 10" xfId="36845" xr:uid="{00000000-0005-0000-0000-0000ED8F0000}"/>
    <cellStyle name="Normal 5 17 24 11" xfId="36846" xr:uid="{00000000-0005-0000-0000-0000EE8F0000}"/>
    <cellStyle name="Normal 5 17 24 12" xfId="36847" xr:uid="{00000000-0005-0000-0000-0000EF8F0000}"/>
    <cellStyle name="Normal 5 17 24 13" xfId="36848" xr:uid="{00000000-0005-0000-0000-0000F08F0000}"/>
    <cellStyle name="Normal 5 17 24 14" xfId="36849" xr:uid="{00000000-0005-0000-0000-0000F18F0000}"/>
    <cellStyle name="Normal 5 17 24 2" xfId="36850" xr:uid="{00000000-0005-0000-0000-0000F28F0000}"/>
    <cellStyle name="Normal 5 17 24 2 10" xfId="36851" xr:uid="{00000000-0005-0000-0000-0000F38F0000}"/>
    <cellStyle name="Normal 5 17 24 2 2" xfId="36852" xr:uid="{00000000-0005-0000-0000-0000F48F0000}"/>
    <cellStyle name="Normal 5 17 24 2 3" xfId="36853" xr:uid="{00000000-0005-0000-0000-0000F58F0000}"/>
    <cellStyle name="Normal 5 17 24 2 4" xfId="36854" xr:uid="{00000000-0005-0000-0000-0000F68F0000}"/>
    <cellStyle name="Normal 5 17 24 2 5" xfId="36855" xr:uid="{00000000-0005-0000-0000-0000F78F0000}"/>
    <cellStyle name="Normal 5 17 24 2 6" xfId="36856" xr:uid="{00000000-0005-0000-0000-0000F88F0000}"/>
    <cellStyle name="Normal 5 17 24 2 7" xfId="36857" xr:uid="{00000000-0005-0000-0000-0000F98F0000}"/>
    <cellStyle name="Normal 5 17 24 2 8" xfId="36858" xr:uid="{00000000-0005-0000-0000-0000FA8F0000}"/>
    <cellStyle name="Normal 5 17 24 2 9" xfId="36859" xr:uid="{00000000-0005-0000-0000-0000FB8F0000}"/>
    <cellStyle name="Normal 5 17 24 3" xfId="36860" xr:uid="{00000000-0005-0000-0000-0000FC8F0000}"/>
    <cellStyle name="Normal 5 17 24 3 10" xfId="36861" xr:uid="{00000000-0005-0000-0000-0000FD8F0000}"/>
    <cellStyle name="Normal 5 17 24 3 2" xfId="36862" xr:uid="{00000000-0005-0000-0000-0000FE8F0000}"/>
    <cellStyle name="Normal 5 17 24 3 3" xfId="36863" xr:uid="{00000000-0005-0000-0000-0000FF8F0000}"/>
    <cellStyle name="Normal 5 17 24 3 4" xfId="36864" xr:uid="{00000000-0005-0000-0000-000000900000}"/>
    <cellStyle name="Normal 5 17 24 3 5" xfId="36865" xr:uid="{00000000-0005-0000-0000-000001900000}"/>
    <cellStyle name="Normal 5 17 24 3 6" xfId="36866" xr:uid="{00000000-0005-0000-0000-000002900000}"/>
    <cellStyle name="Normal 5 17 24 3 7" xfId="36867" xr:uid="{00000000-0005-0000-0000-000003900000}"/>
    <cellStyle name="Normal 5 17 24 3 8" xfId="36868" xr:uid="{00000000-0005-0000-0000-000004900000}"/>
    <cellStyle name="Normal 5 17 24 3 9" xfId="36869" xr:uid="{00000000-0005-0000-0000-000005900000}"/>
    <cellStyle name="Normal 5 17 24 4" xfId="36870" xr:uid="{00000000-0005-0000-0000-000006900000}"/>
    <cellStyle name="Normal 5 17 24 4 10" xfId="36871" xr:uid="{00000000-0005-0000-0000-000007900000}"/>
    <cellStyle name="Normal 5 17 24 4 2" xfId="36872" xr:uid="{00000000-0005-0000-0000-000008900000}"/>
    <cellStyle name="Normal 5 17 24 4 3" xfId="36873" xr:uid="{00000000-0005-0000-0000-000009900000}"/>
    <cellStyle name="Normal 5 17 24 4 4" xfId="36874" xr:uid="{00000000-0005-0000-0000-00000A900000}"/>
    <cellStyle name="Normal 5 17 24 4 5" xfId="36875" xr:uid="{00000000-0005-0000-0000-00000B900000}"/>
    <cellStyle name="Normal 5 17 24 4 6" xfId="36876" xr:uid="{00000000-0005-0000-0000-00000C900000}"/>
    <cellStyle name="Normal 5 17 24 4 7" xfId="36877" xr:uid="{00000000-0005-0000-0000-00000D900000}"/>
    <cellStyle name="Normal 5 17 24 4 8" xfId="36878" xr:uid="{00000000-0005-0000-0000-00000E900000}"/>
    <cellStyle name="Normal 5 17 24 4 9" xfId="36879" xr:uid="{00000000-0005-0000-0000-00000F900000}"/>
    <cellStyle name="Normal 5 17 24 5" xfId="36880" xr:uid="{00000000-0005-0000-0000-000010900000}"/>
    <cellStyle name="Normal 5 17 24 5 10" xfId="36881" xr:uid="{00000000-0005-0000-0000-000011900000}"/>
    <cellStyle name="Normal 5 17 24 5 2" xfId="36882" xr:uid="{00000000-0005-0000-0000-000012900000}"/>
    <cellStyle name="Normal 5 17 24 5 3" xfId="36883" xr:uid="{00000000-0005-0000-0000-000013900000}"/>
    <cellStyle name="Normal 5 17 24 5 4" xfId="36884" xr:uid="{00000000-0005-0000-0000-000014900000}"/>
    <cellStyle name="Normal 5 17 24 5 5" xfId="36885" xr:uid="{00000000-0005-0000-0000-000015900000}"/>
    <cellStyle name="Normal 5 17 24 5 6" xfId="36886" xr:uid="{00000000-0005-0000-0000-000016900000}"/>
    <cellStyle name="Normal 5 17 24 5 7" xfId="36887" xr:uid="{00000000-0005-0000-0000-000017900000}"/>
    <cellStyle name="Normal 5 17 24 5 8" xfId="36888" xr:uid="{00000000-0005-0000-0000-000018900000}"/>
    <cellStyle name="Normal 5 17 24 5 9" xfId="36889" xr:uid="{00000000-0005-0000-0000-000019900000}"/>
    <cellStyle name="Normal 5 17 24 6" xfId="36890" xr:uid="{00000000-0005-0000-0000-00001A900000}"/>
    <cellStyle name="Normal 5 17 24 7" xfId="36891" xr:uid="{00000000-0005-0000-0000-00001B900000}"/>
    <cellStyle name="Normal 5 17 24 8" xfId="36892" xr:uid="{00000000-0005-0000-0000-00001C900000}"/>
    <cellStyle name="Normal 5 17 24 9" xfId="36893" xr:uid="{00000000-0005-0000-0000-00001D900000}"/>
    <cellStyle name="Normal 5 17 25" xfId="36894" xr:uid="{00000000-0005-0000-0000-00001E900000}"/>
    <cellStyle name="Normal 5 17 25 10" xfId="36895" xr:uid="{00000000-0005-0000-0000-00001F900000}"/>
    <cellStyle name="Normal 5 17 25 11" xfId="36896" xr:uid="{00000000-0005-0000-0000-000020900000}"/>
    <cellStyle name="Normal 5 17 25 12" xfId="36897" xr:uid="{00000000-0005-0000-0000-000021900000}"/>
    <cellStyle name="Normal 5 17 25 13" xfId="36898" xr:uid="{00000000-0005-0000-0000-000022900000}"/>
    <cellStyle name="Normal 5 17 25 14" xfId="36899" xr:uid="{00000000-0005-0000-0000-000023900000}"/>
    <cellStyle name="Normal 5 17 25 2" xfId="36900" xr:uid="{00000000-0005-0000-0000-000024900000}"/>
    <cellStyle name="Normal 5 17 25 2 10" xfId="36901" xr:uid="{00000000-0005-0000-0000-000025900000}"/>
    <cellStyle name="Normal 5 17 25 2 2" xfId="36902" xr:uid="{00000000-0005-0000-0000-000026900000}"/>
    <cellStyle name="Normal 5 17 25 2 3" xfId="36903" xr:uid="{00000000-0005-0000-0000-000027900000}"/>
    <cellStyle name="Normal 5 17 25 2 4" xfId="36904" xr:uid="{00000000-0005-0000-0000-000028900000}"/>
    <cellStyle name="Normal 5 17 25 2 5" xfId="36905" xr:uid="{00000000-0005-0000-0000-000029900000}"/>
    <cellStyle name="Normal 5 17 25 2 6" xfId="36906" xr:uid="{00000000-0005-0000-0000-00002A900000}"/>
    <cellStyle name="Normal 5 17 25 2 7" xfId="36907" xr:uid="{00000000-0005-0000-0000-00002B900000}"/>
    <cellStyle name="Normal 5 17 25 2 8" xfId="36908" xr:uid="{00000000-0005-0000-0000-00002C900000}"/>
    <cellStyle name="Normal 5 17 25 2 9" xfId="36909" xr:uid="{00000000-0005-0000-0000-00002D900000}"/>
    <cellStyle name="Normal 5 17 25 3" xfId="36910" xr:uid="{00000000-0005-0000-0000-00002E900000}"/>
    <cellStyle name="Normal 5 17 25 3 10" xfId="36911" xr:uid="{00000000-0005-0000-0000-00002F900000}"/>
    <cellStyle name="Normal 5 17 25 3 2" xfId="36912" xr:uid="{00000000-0005-0000-0000-000030900000}"/>
    <cellStyle name="Normal 5 17 25 3 3" xfId="36913" xr:uid="{00000000-0005-0000-0000-000031900000}"/>
    <cellStyle name="Normal 5 17 25 3 4" xfId="36914" xr:uid="{00000000-0005-0000-0000-000032900000}"/>
    <cellStyle name="Normal 5 17 25 3 5" xfId="36915" xr:uid="{00000000-0005-0000-0000-000033900000}"/>
    <cellStyle name="Normal 5 17 25 3 6" xfId="36916" xr:uid="{00000000-0005-0000-0000-000034900000}"/>
    <cellStyle name="Normal 5 17 25 3 7" xfId="36917" xr:uid="{00000000-0005-0000-0000-000035900000}"/>
    <cellStyle name="Normal 5 17 25 3 8" xfId="36918" xr:uid="{00000000-0005-0000-0000-000036900000}"/>
    <cellStyle name="Normal 5 17 25 3 9" xfId="36919" xr:uid="{00000000-0005-0000-0000-000037900000}"/>
    <cellStyle name="Normal 5 17 25 4" xfId="36920" xr:uid="{00000000-0005-0000-0000-000038900000}"/>
    <cellStyle name="Normal 5 17 25 4 10" xfId="36921" xr:uid="{00000000-0005-0000-0000-000039900000}"/>
    <cellStyle name="Normal 5 17 25 4 2" xfId="36922" xr:uid="{00000000-0005-0000-0000-00003A900000}"/>
    <cellStyle name="Normal 5 17 25 4 3" xfId="36923" xr:uid="{00000000-0005-0000-0000-00003B900000}"/>
    <cellStyle name="Normal 5 17 25 4 4" xfId="36924" xr:uid="{00000000-0005-0000-0000-00003C900000}"/>
    <cellStyle name="Normal 5 17 25 4 5" xfId="36925" xr:uid="{00000000-0005-0000-0000-00003D900000}"/>
    <cellStyle name="Normal 5 17 25 4 6" xfId="36926" xr:uid="{00000000-0005-0000-0000-00003E900000}"/>
    <cellStyle name="Normal 5 17 25 4 7" xfId="36927" xr:uid="{00000000-0005-0000-0000-00003F900000}"/>
    <cellStyle name="Normal 5 17 25 4 8" xfId="36928" xr:uid="{00000000-0005-0000-0000-000040900000}"/>
    <cellStyle name="Normal 5 17 25 4 9" xfId="36929" xr:uid="{00000000-0005-0000-0000-000041900000}"/>
    <cellStyle name="Normal 5 17 25 5" xfId="36930" xr:uid="{00000000-0005-0000-0000-000042900000}"/>
    <cellStyle name="Normal 5 17 25 5 10" xfId="36931" xr:uid="{00000000-0005-0000-0000-000043900000}"/>
    <cellStyle name="Normal 5 17 25 5 2" xfId="36932" xr:uid="{00000000-0005-0000-0000-000044900000}"/>
    <cellStyle name="Normal 5 17 25 5 3" xfId="36933" xr:uid="{00000000-0005-0000-0000-000045900000}"/>
    <cellStyle name="Normal 5 17 25 5 4" xfId="36934" xr:uid="{00000000-0005-0000-0000-000046900000}"/>
    <cellStyle name="Normal 5 17 25 5 5" xfId="36935" xr:uid="{00000000-0005-0000-0000-000047900000}"/>
    <cellStyle name="Normal 5 17 25 5 6" xfId="36936" xr:uid="{00000000-0005-0000-0000-000048900000}"/>
    <cellStyle name="Normal 5 17 25 5 7" xfId="36937" xr:uid="{00000000-0005-0000-0000-000049900000}"/>
    <cellStyle name="Normal 5 17 25 5 8" xfId="36938" xr:uid="{00000000-0005-0000-0000-00004A900000}"/>
    <cellStyle name="Normal 5 17 25 5 9" xfId="36939" xr:uid="{00000000-0005-0000-0000-00004B900000}"/>
    <cellStyle name="Normal 5 17 25 6" xfId="36940" xr:uid="{00000000-0005-0000-0000-00004C900000}"/>
    <cellStyle name="Normal 5 17 25 7" xfId="36941" xr:uid="{00000000-0005-0000-0000-00004D900000}"/>
    <cellStyle name="Normal 5 17 25 8" xfId="36942" xr:uid="{00000000-0005-0000-0000-00004E900000}"/>
    <cellStyle name="Normal 5 17 25 9" xfId="36943" xr:uid="{00000000-0005-0000-0000-00004F900000}"/>
    <cellStyle name="Normal 5 17 26" xfId="36944" xr:uid="{00000000-0005-0000-0000-000050900000}"/>
    <cellStyle name="Normal 5 17 26 10" xfId="36945" xr:uid="{00000000-0005-0000-0000-000051900000}"/>
    <cellStyle name="Normal 5 17 26 11" xfId="36946" xr:uid="{00000000-0005-0000-0000-000052900000}"/>
    <cellStyle name="Normal 5 17 26 12" xfId="36947" xr:uid="{00000000-0005-0000-0000-000053900000}"/>
    <cellStyle name="Normal 5 17 26 13" xfId="36948" xr:uid="{00000000-0005-0000-0000-000054900000}"/>
    <cellStyle name="Normal 5 17 26 14" xfId="36949" xr:uid="{00000000-0005-0000-0000-000055900000}"/>
    <cellStyle name="Normal 5 17 26 2" xfId="36950" xr:uid="{00000000-0005-0000-0000-000056900000}"/>
    <cellStyle name="Normal 5 17 26 2 10" xfId="36951" xr:uid="{00000000-0005-0000-0000-000057900000}"/>
    <cellStyle name="Normal 5 17 26 2 2" xfId="36952" xr:uid="{00000000-0005-0000-0000-000058900000}"/>
    <cellStyle name="Normal 5 17 26 2 3" xfId="36953" xr:uid="{00000000-0005-0000-0000-000059900000}"/>
    <cellStyle name="Normal 5 17 26 2 4" xfId="36954" xr:uid="{00000000-0005-0000-0000-00005A900000}"/>
    <cellStyle name="Normal 5 17 26 2 5" xfId="36955" xr:uid="{00000000-0005-0000-0000-00005B900000}"/>
    <cellStyle name="Normal 5 17 26 2 6" xfId="36956" xr:uid="{00000000-0005-0000-0000-00005C900000}"/>
    <cellStyle name="Normal 5 17 26 2 7" xfId="36957" xr:uid="{00000000-0005-0000-0000-00005D900000}"/>
    <cellStyle name="Normal 5 17 26 2 8" xfId="36958" xr:uid="{00000000-0005-0000-0000-00005E900000}"/>
    <cellStyle name="Normal 5 17 26 2 9" xfId="36959" xr:uid="{00000000-0005-0000-0000-00005F900000}"/>
    <cellStyle name="Normal 5 17 26 3" xfId="36960" xr:uid="{00000000-0005-0000-0000-000060900000}"/>
    <cellStyle name="Normal 5 17 26 3 10" xfId="36961" xr:uid="{00000000-0005-0000-0000-000061900000}"/>
    <cellStyle name="Normal 5 17 26 3 2" xfId="36962" xr:uid="{00000000-0005-0000-0000-000062900000}"/>
    <cellStyle name="Normal 5 17 26 3 3" xfId="36963" xr:uid="{00000000-0005-0000-0000-000063900000}"/>
    <cellStyle name="Normal 5 17 26 3 4" xfId="36964" xr:uid="{00000000-0005-0000-0000-000064900000}"/>
    <cellStyle name="Normal 5 17 26 3 5" xfId="36965" xr:uid="{00000000-0005-0000-0000-000065900000}"/>
    <cellStyle name="Normal 5 17 26 3 6" xfId="36966" xr:uid="{00000000-0005-0000-0000-000066900000}"/>
    <cellStyle name="Normal 5 17 26 3 7" xfId="36967" xr:uid="{00000000-0005-0000-0000-000067900000}"/>
    <cellStyle name="Normal 5 17 26 3 8" xfId="36968" xr:uid="{00000000-0005-0000-0000-000068900000}"/>
    <cellStyle name="Normal 5 17 26 3 9" xfId="36969" xr:uid="{00000000-0005-0000-0000-000069900000}"/>
    <cellStyle name="Normal 5 17 26 4" xfId="36970" xr:uid="{00000000-0005-0000-0000-00006A900000}"/>
    <cellStyle name="Normal 5 17 26 4 10" xfId="36971" xr:uid="{00000000-0005-0000-0000-00006B900000}"/>
    <cellStyle name="Normal 5 17 26 4 2" xfId="36972" xr:uid="{00000000-0005-0000-0000-00006C900000}"/>
    <cellStyle name="Normal 5 17 26 4 3" xfId="36973" xr:uid="{00000000-0005-0000-0000-00006D900000}"/>
    <cellStyle name="Normal 5 17 26 4 4" xfId="36974" xr:uid="{00000000-0005-0000-0000-00006E900000}"/>
    <cellStyle name="Normal 5 17 26 4 5" xfId="36975" xr:uid="{00000000-0005-0000-0000-00006F900000}"/>
    <cellStyle name="Normal 5 17 26 4 6" xfId="36976" xr:uid="{00000000-0005-0000-0000-000070900000}"/>
    <cellStyle name="Normal 5 17 26 4 7" xfId="36977" xr:uid="{00000000-0005-0000-0000-000071900000}"/>
    <cellStyle name="Normal 5 17 26 4 8" xfId="36978" xr:uid="{00000000-0005-0000-0000-000072900000}"/>
    <cellStyle name="Normal 5 17 26 4 9" xfId="36979" xr:uid="{00000000-0005-0000-0000-000073900000}"/>
    <cellStyle name="Normal 5 17 26 5" xfId="36980" xr:uid="{00000000-0005-0000-0000-000074900000}"/>
    <cellStyle name="Normal 5 17 26 5 10" xfId="36981" xr:uid="{00000000-0005-0000-0000-000075900000}"/>
    <cellStyle name="Normal 5 17 26 5 2" xfId="36982" xr:uid="{00000000-0005-0000-0000-000076900000}"/>
    <cellStyle name="Normal 5 17 26 5 3" xfId="36983" xr:uid="{00000000-0005-0000-0000-000077900000}"/>
    <cellStyle name="Normal 5 17 26 5 4" xfId="36984" xr:uid="{00000000-0005-0000-0000-000078900000}"/>
    <cellStyle name="Normal 5 17 26 5 5" xfId="36985" xr:uid="{00000000-0005-0000-0000-000079900000}"/>
    <cellStyle name="Normal 5 17 26 5 6" xfId="36986" xr:uid="{00000000-0005-0000-0000-00007A900000}"/>
    <cellStyle name="Normal 5 17 26 5 7" xfId="36987" xr:uid="{00000000-0005-0000-0000-00007B900000}"/>
    <cellStyle name="Normal 5 17 26 5 8" xfId="36988" xr:uid="{00000000-0005-0000-0000-00007C900000}"/>
    <cellStyle name="Normal 5 17 26 5 9" xfId="36989" xr:uid="{00000000-0005-0000-0000-00007D900000}"/>
    <cellStyle name="Normal 5 17 26 6" xfId="36990" xr:uid="{00000000-0005-0000-0000-00007E900000}"/>
    <cellStyle name="Normal 5 17 26 7" xfId="36991" xr:uid="{00000000-0005-0000-0000-00007F900000}"/>
    <cellStyle name="Normal 5 17 26 8" xfId="36992" xr:uid="{00000000-0005-0000-0000-000080900000}"/>
    <cellStyle name="Normal 5 17 26 9" xfId="36993" xr:uid="{00000000-0005-0000-0000-000081900000}"/>
    <cellStyle name="Normal 5 17 27" xfId="36994" xr:uid="{00000000-0005-0000-0000-000082900000}"/>
    <cellStyle name="Normal 5 17 27 10" xfId="36995" xr:uid="{00000000-0005-0000-0000-000083900000}"/>
    <cellStyle name="Normal 5 17 27 11" xfId="36996" xr:uid="{00000000-0005-0000-0000-000084900000}"/>
    <cellStyle name="Normal 5 17 27 12" xfId="36997" xr:uid="{00000000-0005-0000-0000-000085900000}"/>
    <cellStyle name="Normal 5 17 27 13" xfId="36998" xr:uid="{00000000-0005-0000-0000-000086900000}"/>
    <cellStyle name="Normal 5 17 27 14" xfId="36999" xr:uid="{00000000-0005-0000-0000-000087900000}"/>
    <cellStyle name="Normal 5 17 27 2" xfId="37000" xr:uid="{00000000-0005-0000-0000-000088900000}"/>
    <cellStyle name="Normal 5 17 27 2 10" xfId="37001" xr:uid="{00000000-0005-0000-0000-000089900000}"/>
    <cellStyle name="Normal 5 17 27 2 2" xfId="37002" xr:uid="{00000000-0005-0000-0000-00008A900000}"/>
    <cellStyle name="Normal 5 17 27 2 3" xfId="37003" xr:uid="{00000000-0005-0000-0000-00008B900000}"/>
    <cellStyle name="Normal 5 17 27 2 4" xfId="37004" xr:uid="{00000000-0005-0000-0000-00008C900000}"/>
    <cellStyle name="Normal 5 17 27 2 5" xfId="37005" xr:uid="{00000000-0005-0000-0000-00008D900000}"/>
    <cellStyle name="Normal 5 17 27 2 6" xfId="37006" xr:uid="{00000000-0005-0000-0000-00008E900000}"/>
    <cellStyle name="Normal 5 17 27 2 7" xfId="37007" xr:uid="{00000000-0005-0000-0000-00008F900000}"/>
    <cellStyle name="Normal 5 17 27 2 8" xfId="37008" xr:uid="{00000000-0005-0000-0000-000090900000}"/>
    <cellStyle name="Normal 5 17 27 2 9" xfId="37009" xr:uid="{00000000-0005-0000-0000-000091900000}"/>
    <cellStyle name="Normal 5 17 27 3" xfId="37010" xr:uid="{00000000-0005-0000-0000-000092900000}"/>
    <cellStyle name="Normal 5 17 27 3 10" xfId="37011" xr:uid="{00000000-0005-0000-0000-000093900000}"/>
    <cellStyle name="Normal 5 17 27 3 2" xfId="37012" xr:uid="{00000000-0005-0000-0000-000094900000}"/>
    <cellStyle name="Normal 5 17 27 3 3" xfId="37013" xr:uid="{00000000-0005-0000-0000-000095900000}"/>
    <cellStyle name="Normal 5 17 27 3 4" xfId="37014" xr:uid="{00000000-0005-0000-0000-000096900000}"/>
    <cellStyle name="Normal 5 17 27 3 5" xfId="37015" xr:uid="{00000000-0005-0000-0000-000097900000}"/>
    <cellStyle name="Normal 5 17 27 3 6" xfId="37016" xr:uid="{00000000-0005-0000-0000-000098900000}"/>
    <cellStyle name="Normal 5 17 27 3 7" xfId="37017" xr:uid="{00000000-0005-0000-0000-000099900000}"/>
    <cellStyle name="Normal 5 17 27 3 8" xfId="37018" xr:uid="{00000000-0005-0000-0000-00009A900000}"/>
    <cellStyle name="Normal 5 17 27 3 9" xfId="37019" xr:uid="{00000000-0005-0000-0000-00009B900000}"/>
    <cellStyle name="Normal 5 17 27 4" xfId="37020" xr:uid="{00000000-0005-0000-0000-00009C900000}"/>
    <cellStyle name="Normal 5 17 27 4 10" xfId="37021" xr:uid="{00000000-0005-0000-0000-00009D900000}"/>
    <cellStyle name="Normal 5 17 27 4 2" xfId="37022" xr:uid="{00000000-0005-0000-0000-00009E900000}"/>
    <cellStyle name="Normal 5 17 27 4 3" xfId="37023" xr:uid="{00000000-0005-0000-0000-00009F900000}"/>
    <cellStyle name="Normal 5 17 27 4 4" xfId="37024" xr:uid="{00000000-0005-0000-0000-0000A0900000}"/>
    <cellStyle name="Normal 5 17 27 4 5" xfId="37025" xr:uid="{00000000-0005-0000-0000-0000A1900000}"/>
    <cellStyle name="Normal 5 17 27 4 6" xfId="37026" xr:uid="{00000000-0005-0000-0000-0000A2900000}"/>
    <cellStyle name="Normal 5 17 27 4 7" xfId="37027" xr:uid="{00000000-0005-0000-0000-0000A3900000}"/>
    <cellStyle name="Normal 5 17 27 4 8" xfId="37028" xr:uid="{00000000-0005-0000-0000-0000A4900000}"/>
    <cellStyle name="Normal 5 17 27 4 9" xfId="37029" xr:uid="{00000000-0005-0000-0000-0000A5900000}"/>
    <cellStyle name="Normal 5 17 27 5" xfId="37030" xr:uid="{00000000-0005-0000-0000-0000A6900000}"/>
    <cellStyle name="Normal 5 17 27 5 10" xfId="37031" xr:uid="{00000000-0005-0000-0000-0000A7900000}"/>
    <cellStyle name="Normal 5 17 27 5 2" xfId="37032" xr:uid="{00000000-0005-0000-0000-0000A8900000}"/>
    <cellStyle name="Normal 5 17 27 5 3" xfId="37033" xr:uid="{00000000-0005-0000-0000-0000A9900000}"/>
    <cellStyle name="Normal 5 17 27 5 4" xfId="37034" xr:uid="{00000000-0005-0000-0000-0000AA900000}"/>
    <cellStyle name="Normal 5 17 27 5 5" xfId="37035" xr:uid="{00000000-0005-0000-0000-0000AB900000}"/>
    <cellStyle name="Normal 5 17 27 5 6" xfId="37036" xr:uid="{00000000-0005-0000-0000-0000AC900000}"/>
    <cellStyle name="Normal 5 17 27 5 7" xfId="37037" xr:uid="{00000000-0005-0000-0000-0000AD900000}"/>
    <cellStyle name="Normal 5 17 27 5 8" xfId="37038" xr:uid="{00000000-0005-0000-0000-0000AE900000}"/>
    <cellStyle name="Normal 5 17 27 5 9" xfId="37039" xr:uid="{00000000-0005-0000-0000-0000AF900000}"/>
    <cellStyle name="Normal 5 17 27 6" xfId="37040" xr:uid="{00000000-0005-0000-0000-0000B0900000}"/>
    <cellStyle name="Normal 5 17 27 7" xfId="37041" xr:uid="{00000000-0005-0000-0000-0000B1900000}"/>
    <cellStyle name="Normal 5 17 27 8" xfId="37042" xr:uid="{00000000-0005-0000-0000-0000B2900000}"/>
    <cellStyle name="Normal 5 17 27 9" xfId="37043" xr:uid="{00000000-0005-0000-0000-0000B3900000}"/>
    <cellStyle name="Normal 5 17 28" xfId="37044" xr:uid="{00000000-0005-0000-0000-0000B4900000}"/>
    <cellStyle name="Normal 5 17 28 10" xfId="37045" xr:uid="{00000000-0005-0000-0000-0000B5900000}"/>
    <cellStyle name="Normal 5 17 28 11" xfId="37046" xr:uid="{00000000-0005-0000-0000-0000B6900000}"/>
    <cellStyle name="Normal 5 17 28 12" xfId="37047" xr:uid="{00000000-0005-0000-0000-0000B7900000}"/>
    <cellStyle name="Normal 5 17 28 13" xfId="37048" xr:uid="{00000000-0005-0000-0000-0000B8900000}"/>
    <cellStyle name="Normal 5 17 28 14" xfId="37049" xr:uid="{00000000-0005-0000-0000-0000B9900000}"/>
    <cellStyle name="Normal 5 17 28 2" xfId="37050" xr:uid="{00000000-0005-0000-0000-0000BA900000}"/>
    <cellStyle name="Normal 5 17 28 2 10" xfId="37051" xr:uid="{00000000-0005-0000-0000-0000BB900000}"/>
    <cellStyle name="Normal 5 17 28 2 2" xfId="37052" xr:uid="{00000000-0005-0000-0000-0000BC900000}"/>
    <cellStyle name="Normal 5 17 28 2 3" xfId="37053" xr:uid="{00000000-0005-0000-0000-0000BD900000}"/>
    <cellStyle name="Normal 5 17 28 2 4" xfId="37054" xr:uid="{00000000-0005-0000-0000-0000BE900000}"/>
    <cellStyle name="Normal 5 17 28 2 5" xfId="37055" xr:uid="{00000000-0005-0000-0000-0000BF900000}"/>
    <cellStyle name="Normal 5 17 28 2 6" xfId="37056" xr:uid="{00000000-0005-0000-0000-0000C0900000}"/>
    <cellStyle name="Normal 5 17 28 2 7" xfId="37057" xr:uid="{00000000-0005-0000-0000-0000C1900000}"/>
    <cellStyle name="Normal 5 17 28 2 8" xfId="37058" xr:uid="{00000000-0005-0000-0000-0000C2900000}"/>
    <cellStyle name="Normal 5 17 28 2 9" xfId="37059" xr:uid="{00000000-0005-0000-0000-0000C3900000}"/>
    <cellStyle name="Normal 5 17 28 3" xfId="37060" xr:uid="{00000000-0005-0000-0000-0000C4900000}"/>
    <cellStyle name="Normal 5 17 28 3 10" xfId="37061" xr:uid="{00000000-0005-0000-0000-0000C5900000}"/>
    <cellStyle name="Normal 5 17 28 3 2" xfId="37062" xr:uid="{00000000-0005-0000-0000-0000C6900000}"/>
    <cellStyle name="Normal 5 17 28 3 3" xfId="37063" xr:uid="{00000000-0005-0000-0000-0000C7900000}"/>
    <cellStyle name="Normal 5 17 28 3 4" xfId="37064" xr:uid="{00000000-0005-0000-0000-0000C8900000}"/>
    <cellStyle name="Normal 5 17 28 3 5" xfId="37065" xr:uid="{00000000-0005-0000-0000-0000C9900000}"/>
    <cellStyle name="Normal 5 17 28 3 6" xfId="37066" xr:uid="{00000000-0005-0000-0000-0000CA900000}"/>
    <cellStyle name="Normal 5 17 28 3 7" xfId="37067" xr:uid="{00000000-0005-0000-0000-0000CB900000}"/>
    <cellStyle name="Normal 5 17 28 3 8" xfId="37068" xr:uid="{00000000-0005-0000-0000-0000CC900000}"/>
    <cellStyle name="Normal 5 17 28 3 9" xfId="37069" xr:uid="{00000000-0005-0000-0000-0000CD900000}"/>
    <cellStyle name="Normal 5 17 28 4" xfId="37070" xr:uid="{00000000-0005-0000-0000-0000CE900000}"/>
    <cellStyle name="Normal 5 17 28 4 10" xfId="37071" xr:uid="{00000000-0005-0000-0000-0000CF900000}"/>
    <cellStyle name="Normal 5 17 28 4 2" xfId="37072" xr:uid="{00000000-0005-0000-0000-0000D0900000}"/>
    <cellStyle name="Normal 5 17 28 4 3" xfId="37073" xr:uid="{00000000-0005-0000-0000-0000D1900000}"/>
    <cellStyle name="Normal 5 17 28 4 4" xfId="37074" xr:uid="{00000000-0005-0000-0000-0000D2900000}"/>
    <cellStyle name="Normal 5 17 28 4 5" xfId="37075" xr:uid="{00000000-0005-0000-0000-0000D3900000}"/>
    <cellStyle name="Normal 5 17 28 4 6" xfId="37076" xr:uid="{00000000-0005-0000-0000-0000D4900000}"/>
    <cellStyle name="Normal 5 17 28 4 7" xfId="37077" xr:uid="{00000000-0005-0000-0000-0000D5900000}"/>
    <cellStyle name="Normal 5 17 28 4 8" xfId="37078" xr:uid="{00000000-0005-0000-0000-0000D6900000}"/>
    <cellStyle name="Normal 5 17 28 4 9" xfId="37079" xr:uid="{00000000-0005-0000-0000-0000D7900000}"/>
    <cellStyle name="Normal 5 17 28 5" xfId="37080" xr:uid="{00000000-0005-0000-0000-0000D8900000}"/>
    <cellStyle name="Normal 5 17 28 5 10" xfId="37081" xr:uid="{00000000-0005-0000-0000-0000D9900000}"/>
    <cellStyle name="Normal 5 17 28 5 2" xfId="37082" xr:uid="{00000000-0005-0000-0000-0000DA900000}"/>
    <cellStyle name="Normal 5 17 28 5 3" xfId="37083" xr:uid="{00000000-0005-0000-0000-0000DB900000}"/>
    <cellStyle name="Normal 5 17 28 5 4" xfId="37084" xr:uid="{00000000-0005-0000-0000-0000DC900000}"/>
    <cellStyle name="Normal 5 17 28 5 5" xfId="37085" xr:uid="{00000000-0005-0000-0000-0000DD900000}"/>
    <cellStyle name="Normal 5 17 28 5 6" xfId="37086" xr:uid="{00000000-0005-0000-0000-0000DE900000}"/>
    <cellStyle name="Normal 5 17 28 5 7" xfId="37087" xr:uid="{00000000-0005-0000-0000-0000DF900000}"/>
    <cellStyle name="Normal 5 17 28 5 8" xfId="37088" xr:uid="{00000000-0005-0000-0000-0000E0900000}"/>
    <cellStyle name="Normal 5 17 28 5 9" xfId="37089" xr:uid="{00000000-0005-0000-0000-0000E1900000}"/>
    <cellStyle name="Normal 5 17 28 6" xfId="37090" xr:uid="{00000000-0005-0000-0000-0000E2900000}"/>
    <cellStyle name="Normal 5 17 28 7" xfId="37091" xr:uid="{00000000-0005-0000-0000-0000E3900000}"/>
    <cellStyle name="Normal 5 17 28 8" xfId="37092" xr:uid="{00000000-0005-0000-0000-0000E4900000}"/>
    <cellStyle name="Normal 5 17 28 9" xfId="37093" xr:uid="{00000000-0005-0000-0000-0000E5900000}"/>
    <cellStyle name="Normal 5 17 29" xfId="37094" xr:uid="{00000000-0005-0000-0000-0000E6900000}"/>
    <cellStyle name="Normal 5 17 29 10" xfId="37095" xr:uid="{00000000-0005-0000-0000-0000E7900000}"/>
    <cellStyle name="Normal 5 17 29 11" xfId="37096" xr:uid="{00000000-0005-0000-0000-0000E8900000}"/>
    <cellStyle name="Normal 5 17 29 12" xfId="37097" xr:uid="{00000000-0005-0000-0000-0000E9900000}"/>
    <cellStyle name="Normal 5 17 29 13" xfId="37098" xr:uid="{00000000-0005-0000-0000-0000EA900000}"/>
    <cellStyle name="Normal 5 17 29 14" xfId="37099" xr:uid="{00000000-0005-0000-0000-0000EB900000}"/>
    <cellStyle name="Normal 5 17 29 2" xfId="37100" xr:uid="{00000000-0005-0000-0000-0000EC900000}"/>
    <cellStyle name="Normal 5 17 29 2 10" xfId="37101" xr:uid="{00000000-0005-0000-0000-0000ED900000}"/>
    <cellStyle name="Normal 5 17 29 2 2" xfId="37102" xr:uid="{00000000-0005-0000-0000-0000EE900000}"/>
    <cellStyle name="Normal 5 17 29 2 3" xfId="37103" xr:uid="{00000000-0005-0000-0000-0000EF900000}"/>
    <cellStyle name="Normal 5 17 29 2 4" xfId="37104" xr:uid="{00000000-0005-0000-0000-0000F0900000}"/>
    <cellStyle name="Normal 5 17 29 2 5" xfId="37105" xr:uid="{00000000-0005-0000-0000-0000F1900000}"/>
    <cellStyle name="Normal 5 17 29 2 6" xfId="37106" xr:uid="{00000000-0005-0000-0000-0000F2900000}"/>
    <cellStyle name="Normal 5 17 29 2 7" xfId="37107" xr:uid="{00000000-0005-0000-0000-0000F3900000}"/>
    <cellStyle name="Normal 5 17 29 2 8" xfId="37108" xr:uid="{00000000-0005-0000-0000-0000F4900000}"/>
    <cellStyle name="Normal 5 17 29 2 9" xfId="37109" xr:uid="{00000000-0005-0000-0000-0000F5900000}"/>
    <cellStyle name="Normal 5 17 29 3" xfId="37110" xr:uid="{00000000-0005-0000-0000-0000F6900000}"/>
    <cellStyle name="Normal 5 17 29 3 10" xfId="37111" xr:uid="{00000000-0005-0000-0000-0000F7900000}"/>
    <cellStyle name="Normal 5 17 29 3 2" xfId="37112" xr:uid="{00000000-0005-0000-0000-0000F8900000}"/>
    <cellStyle name="Normal 5 17 29 3 3" xfId="37113" xr:uid="{00000000-0005-0000-0000-0000F9900000}"/>
    <cellStyle name="Normal 5 17 29 3 4" xfId="37114" xr:uid="{00000000-0005-0000-0000-0000FA900000}"/>
    <cellStyle name="Normal 5 17 29 3 5" xfId="37115" xr:uid="{00000000-0005-0000-0000-0000FB900000}"/>
    <cellStyle name="Normal 5 17 29 3 6" xfId="37116" xr:uid="{00000000-0005-0000-0000-0000FC900000}"/>
    <cellStyle name="Normal 5 17 29 3 7" xfId="37117" xr:uid="{00000000-0005-0000-0000-0000FD900000}"/>
    <cellStyle name="Normal 5 17 29 3 8" xfId="37118" xr:uid="{00000000-0005-0000-0000-0000FE900000}"/>
    <cellStyle name="Normal 5 17 29 3 9" xfId="37119" xr:uid="{00000000-0005-0000-0000-0000FF900000}"/>
    <cellStyle name="Normal 5 17 29 4" xfId="37120" xr:uid="{00000000-0005-0000-0000-000000910000}"/>
    <cellStyle name="Normal 5 17 29 4 10" xfId="37121" xr:uid="{00000000-0005-0000-0000-000001910000}"/>
    <cellStyle name="Normal 5 17 29 4 2" xfId="37122" xr:uid="{00000000-0005-0000-0000-000002910000}"/>
    <cellStyle name="Normal 5 17 29 4 3" xfId="37123" xr:uid="{00000000-0005-0000-0000-000003910000}"/>
    <cellStyle name="Normal 5 17 29 4 4" xfId="37124" xr:uid="{00000000-0005-0000-0000-000004910000}"/>
    <cellStyle name="Normal 5 17 29 4 5" xfId="37125" xr:uid="{00000000-0005-0000-0000-000005910000}"/>
    <cellStyle name="Normal 5 17 29 4 6" xfId="37126" xr:uid="{00000000-0005-0000-0000-000006910000}"/>
    <cellStyle name="Normal 5 17 29 4 7" xfId="37127" xr:uid="{00000000-0005-0000-0000-000007910000}"/>
    <cellStyle name="Normal 5 17 29 4 8" xfId="37128" xr:uid="{00000000-0005-0000-0000-000008910000}"/>
    <cellStyle name="Normal 5 17 29 4 9" xfId="37129" xr:uid="{00000000-0005-0000-0000-000009910000}"/>
    <cellStyle name="Normal 5 17 29 5" xfId="37130" xr:uid="{00000000-0005-0000-0000-00000A910000}"/>
    <cellStyle name="Normal 5 17 29 5 10" xfId="37131" xr:uid="{00000000-0005-0000-0000-00000B910000}"/>
    <cellStyle name="Normal 5 17 29 5 2" xfId="37132" xr:uid="{00000000-0005-0000-0000-00000C910000}"/>
    <cellStyle name="Normal 5 17 29 5 3" xfId="37133" xr:uid="{00000000-0005-0000-0000-00000D910000}"/>
    <cellStyle name="Normal 5 17 29 5 4" xfId="37134" xr:uid="{00000000-0005-0000-0000-00000E910000}"/>
    <cellStyle name="Normal 5 17 29 5 5" xfId="37135" xr:uid="{00000000-0005-0000-0000-00000F910000}"/>
    <cellStyle name="Normal 5 17 29 5 6" xfId="37136" xr:uid="{00000000-0005-0000-0000-000010910000}"/>
    <cellStyle name="Normal 5 17 29 5 7" xfId="37137" xr:uid="{00000000-0005-0000-0000-000011910000}"/>
    <cellStyle name="Normal 5 17 29 5 8" xfId="37138" xr:uid="{00000000-0005-0000-0000-000012910000}"/>
    <cellStyle name="Normal 5 17 29 5 9" xfId="37139" xr:uid="{00000000-0005-0000-0000-000013910000}"/>
    <cellStyle name="Normal 5 17 29 6" xfId="37140" xr:uid="{00000000-0005-0000-0000-000014910000}"/>
    <cellStyle name="Normal 5 17 29 7" xfId="37141" xr:uid="{00000000-0005-0000-0000-000015910000}"/>
    <cellStyle name="Normal 5 17 29 8" xfId="37142" xr:uid="{00000000-0005-0000-0000-000016910000}"/>
    <cellStyle name="Normal 5 17 29 9" xfId="37143" xr:uid="{00000000-0005-0000-0000-000017910000}"/>
    <cellStyle name="Normal 5 17 3" xfId="37144" xr:uid="{00000000-0005-0000-0000-000018910000}"/>
    <cellStyle name="Normal 5 17 3 10" xfId="37145" xr:uid="{00000000-0005-0000-0000-000019910000}"/>
    <cellStyle name="Normal 5 17 3 11" xfId="37146" xr:uid="{00000000-0005-0000-0000-00001A910000}"/>
    <cellStyle name="Normal 5 17 3 12" xfId="37147" xr:uid="{00000000-0005-0000-0000-00001B910000}"/>
    <cellStyle name="Normal 5 17 3 13" xfId="37148" xr:uid="{00000000-0005-0000-0000-00001C910000}"/>
    <cellStyle name="Normal 5 17 3 14" xfId="37149" xr:uid="{00000000-0005-0000-0000-00001D910000}"/>
    <cellStyle name="Normal 5 17 3 2" xfId="37150" xr:uid="{00000000-0005-0000-0000-00001E910000}"/>
    <cellStyle name="Normal 5 17 3 2 10" xfId="37151" xr:uid="{00000000-0005-0000-0000-00001F910000}"/>
    <cellStyle name="Normal 5 17 3 2 2" xfId="37152" xr:uid="{00000000-0005-0000-0000-000020910000}"/>
    <cellStyle name="Normal 5 17 3 2 3" xfId="37153" xr:uid="{00000000-0005-0000-0000-000021910000}"/>
    <cellStyle name="Normal 5 17 3 2 4" xfId="37154" xr:uid="{00000000-0005-0000-0000-000022910000}"/>
    <cellStyle name="Normal 5 17 3 2 5" xfId="37155" xr:uid="{00000000-0005-0000-0000-000023910000}"/>
    <cellStyle name="Normal 5 17 3 2 6" xfId="37156" xr:uid="{00000000-0005-0000-0000-000024910000}"/>
    <cellStyle name="Normal 5 17 3 2 7" xfId="37157" xr:uid="{00000000-0005-0000-0000-000025910000}"/>
    <cellStyle name="Normal 5 17 3 2 8" xfId="37158" xr:uid="{00000000-0005-0000-0000-000026910000}"/>
    <cellStyle name="Normal 5 17 3 2 9" xfId="37159" xr:uid="{00000000-0005-0000-0000-000027910000}"/>
    <cellStyle name="Normal 5 17 3 3" xfId="37160" xr:uid="{00000000-0005-0000-0000-000028910000}"/>
    <cellStyle name="Normal 5 17 3 3 10" xfId="37161" xr:uid="{00000000-0005-0000-0000-000029910000}"/>
    <cellStyle name="Normal 5 17 3 3 2" xfId="37162" xr:uid="{00000000-0005-0000-0000-00002A910000}"/>
    <cellStyle name="Normal 5 17 3 3 3" xfId="37163" xr:uid="{00000000-0005-0000-0000-00002B910000}"/>
    <cellStyle name="Normal 5 17 3 3 4" xfId="37164" xr:uid="{00000000-0005-0000-0000-00002C910000}"/>
    <cellStyle name="Normal 5 17 3 3 5" xfId="37165" xr:uid="{00000000-0005-0000-0000-00002D910000}"/>
    <cellStyle name="Normal 5 17 3 3 6" xfId="37166" xr:uid="{00000000-0005-0000-0000-00002E910000}"/>
    <cellStyle name="Normal 5 17 3 3 7" xfId="37167" xr:uid="{00000000-0005-0000-0000-00002F910000}"/>
    <cellStyle name="Normal 5 17 3 3 8" xfId="37168" xr:uid="{00000000-0005-0000-0000-000030910000}"/>
    <cellStyle name="Normal 5 17 3 3 9" xfId="37169" xr:uid="{00000000-0005-0000-0000-000031910000}"/>
    <cellStyle name="Normal 5 17 3 4" xfId="37170" xr:uid="{00000000-0005-0000-0000-000032910000}"/>
    <cellStyle name="Normal 5 17 3 4 10" xfId="37171" xr:uid="{00000000-0005-0000-0000-000033910000}"/>
    <cellStyle name="Normal 5 17 3 4 2" xfId="37172" xr:uid="{00000000-0005-0000-0000-000034910000}"/>
    <cellStyle name="Normal 5 17 3 4 3" xfId="37173" xr:uid="{00000000-0005-0000-0000-000035910000}"/>
    <cellStyle name="Normal 5 17 3 4 4" xfId="37174" xr:uid="{00000000-0005-0000-0000-000036910000}"/>
    <cellStyle name="Normal 5 17 3 4 5" xfId="37175" xr:uid="{00000000-0005-0000-0000-000037910000}"/>
    <cellStyle name="Normal 5 17 3 4 6" xfId="37176" xr:uid="{00000000-0005-0000-0000-000038910000}"/>
    <cellStyle name="Normal 5 17 3 4 7" xfId="37177" xr:uid="{00000000-0005-0000-0000-000039910000}"/>
    <cellStyle name="Normal 5 17 3 4 8" xfId="37178" xr:uid="{00000000-0005-0000-0000-00003A910000}"/>
    <cellStyle name="Normal 5 17 3 4 9" xfId="37179" xr:uid="{00000000-0005-0000-0000-00003B910000}"/>
    <cellStyle name="Normal 5 17 3 5" xfId="37180" xr:uid="{00000000-0005-0000-0000-00003C910000}"/>
    <cellStyle name="Normal 5 17 3 5 10" xfId="37181" xr:uid="{00000000-0005-0000-0000-00003D910000}"/>
    <cellStyle name="Normal 5 17 3 5 2" xfId="37182" xr:uid="{00000000-0005-0000-0000-00003E910000}"/>
    <cellStyle name="Normal 5 17 3 5 3" xfId="37183" xr:uid="{00000000-0005-0000-0000-00003F910000}"/>
    <cellStyle name="Normal 5 17 3 5 4" xfId="37184" xr:uid="{00000000-0005-0000-0000-000040910000}"/>
    <cellStyle name="Normal 5 17 3 5 5" xfId="37185" xr:uid="{00000000-0005-0000-0000-000041910000}"/>
    <cellStyle name="Normal 5 17 3 5 6" xfId="37186" xr:uid="{00000000-0005-0000-0000-000042910000}"/>
    <cellStyle name="Normal 5 17 3 5 7" xfId="37187" xr:uid="{00000000-0005-0000-0000-000043910000}"/>
    <cellStyle name="Normal 5 17 3 5 8" xfId="37188" xr:uid="{00000000-0005-0000-0000-000044910000}"/>
    <cellStyle name="Normal 5 17 3 5 9" xfId="37189" xr:uid="{00000000-0005-0000-0000-000045910000}"/>
    <cellStyle name="Normal 5 17 3 6" xfId="37190" xr:uid="{00000000-0005-0000-0000-000046910000}"/>
    <cellStyle name="Normal 5 17 3 7" xfId="37191" xr:uid="{00000000-0005-0000-0000-000047910000}"/>
    <cellStyle name="Normal 5 17 3 8" xfId="37192" xr:uid="{00000000-0005-0000-0000-000048910000}"/>
    <cellStyle name="Normal 5 17 3 9" xfId="37193" xr:uid="{00000000-0005-0000-0000-000049910000}"/>
    <cellStyle name="Normal 5 17 30" xfId="37194" xr:uid="{00000000-0005-0000-0000-00004A910000}"/>
    <cellStyle name="Normal 5 17 30 10" xfId="37195" xr:uid="{00000000-0005-0000-0000-00004B910000}"/>
    <cellStyle name="Normal 5 17 30 11" xfId="37196" xr:uid="{00000000-0005-0000-0000-00004C910000}"/>
    <cellStyle name="Normal 5 17 30 12" xfId="37197" xr:uid="{00000000-0005-0000-0000-00004D910000}"/>
    <cellStyle name="Normal 5 17 30 13" xfId="37198" xr:uid="{00000000-0005-0000-0000-00004E910000}"/>
    <cellStyle name="Normal 5 17 30 14" xfId="37199" xr:uid="{00000000-0005-0000-0000-00004F910000}"/>
    <cellStyle name="Normal 5 17 30 2" xfId="37200" xr:uid="{00000000-0005-0000-0000-000050910000}"/>
    <cellStyle name="Normal 5 17 30 2 10" xfId="37201" xr:uid="{00000000-0005-0000-0000-000051910000}"/>
    <cellStyle name="Normal 5 17 30 2 2" xfId="37202" xr:uid="{00000000-0005-0000-0000-000052910000}"/>
    <cellStyle name="Normal 5 17 30 2 3" xfId="37203" xr:uid="{00000000-0005-0000-0000-000053910000}"/>
    <cellStyle name="Normal 5 17 30 2 4" xfId="37204" xr:uid="{00000000-0005-0000-0000-000054910000}"/>
    <cellStyle name="Normal 5 17 30 2 5" xfId="37205" xr:uid="{00000000-0005-0000-0000-000055910000}"/>
    <cellStyle name="Normal 5 17 30 2 6" xfId="37206" xr:uid="{00000000-0005-0000-0000-000056910000}"/>
    <cellStyle name="Normal 5 17 30 2 7" xfId="37207" xr:uid="{00000000-0005-0000-0000-000057910000}"/>
    <cellStyle name="Normal 5 17 30 2 8" xfId="37208" xr:uid="{00000000-0005-0000-0000-000058910000}"/>
    <cellStyle name="Normal 5 17 30 2 9" xfId="37209" xr:uid="{00000000-0005-0000-0000-000059910000}"/>
    <cellStyle name="Normal 5 17 30 3" xfId="37210" xr:uid="{00000000-0005-0000-0000-00005A910000}"/>
    <cellStyle name="Normal 5 17 30 3 10" xfId="37211" xr:uid="{00000000-0005-0000-0000-00005B910000}"/>
    <cellStyle name="Normal 5 17 30 3 2" xfId="37212" xr:uid="{00000000-0005-0000-0000-00005C910000}"/>
    <cellStyle name="Normal 5 17 30 3 3" xfId="37213" xr:uid="{00000000-0005-0000-0000-00005D910000}"/>
    <cellStyle name="Normal 5 17 30 3 4" xfId="37214" xr:uid="{00000000-0005-0000-0000-00005E910000}"/>
    <cellStyle name="Normal 5 17 30 3 5" xfId="37215" xr:uid="{00000000-0005-0000-0000-00005F910000}"/>
    <cellStyle name="Normal 5 17 30 3 6" xfId="37216" xr:uid="{00000000-0005-0000-0000-000060910000}"/>
    <cellStyle name="Normal 5 17 30 3 7" xfId="37217" xr:uid="{00000000-0005-0000-0000-000061910000}"/>
    <cellStyle name="Normal 5 17 30 3 8" xfId="37218" xr:uid="{00000000-0005-0000-0000-000062910000}"/>
    <cellStyle name="Normal 5 17 30 3 9" xfId="37219" xr:uid="{00000000-0005-0000-0000-000063910000}"/>
    <cellStyle name="Normal 5 17 30 4" xfId="37220" xr:uid="{00000000-0005-0000-0000-000064910000}"/>
    <cellStyle name="Normal 5 17 30 4 10" xfId="37221" xr:uid="{00000000-0005-0000-0000-000065910000}"/>
    <cellStyle name="Normal 5 17 30 4 2" xfId="37222" xr:uid="{00000000-0005-0000-0000-000066910000}"/>
    <cellStyle name="Normal 5 17 30 4 3" xfId="37223" xr:uid="{00000000-0005-0000-0000-000067910000}"/>
    <cellStyle name="Normal 5 17 30 4 4" xfId="37224" xr:uid="{00000000-0005-0000-0000-000068910000}"/>
    <cellStyle name="Normal 5 17 30 4 5" xfId="37225" xr:uid="{00000000-0005-0000-0000-000069910000}"/>
    <cellStyle name="Normal 5 17 30 4 6" xfId="37226" xr:uid="{00000000-0005-0000-0000-00006A910000}"/>
    <cellStyle name="Normal 5 17 30 4 7" xfId="37227" xr:uid="{00000000-0005-0000-0000-00006B910000}"/>
    <cellStyle name="Normal 5 17 30 4 8" xfId="37228" xr:uid="{00000000-0005-0000-0000-00006C910000}"/>
    <cellStyle name="Normal 5 17 30 4 9" xfId="37229" xr:uid="{00000000-0005-0000-0000-00006D910000}"/>
    <cellStyle name="Normal 5 17 30 5" xfId="37230" xr:uid="{00000000-0005-0000-0000-00006E910000}"/>
    <cellStyle name="Normal 5 17 30 5 10" xfId="37231" xr:uid="{00000000-0005-0000-0000-00006F910000}"/>
    <cellStyle name="Normal 5 17 30 5 2" xfId="37232" xr:uid="{00000000-0005-0000-0000-000070910000}"/>
    <cellStyle name="Normal 5 17 30 5 3" xfId="37233" xr:uid="{00000000-0005-0000-0000-000071910000}"/>
    <cellStyle name="Normal 5 17 30 5 4" xfId="37234" xr:uid="{00000000-0005-0000-0000-000072910000}"/>
    <cellStyle name="Normal 5 17 30 5 5" xfId="37235" xr:uid="{00000000-0005-0000-0000-000073910000}"/>
    <cellStyle name="Normal 5 17 30 5 6" xfId="37236" xr:uid="{00000000-0005-0000-0000-000074910000}"/>
    <cellStyle name="Normal 5 17 30 5 7" xfId="37237" xr:uid="{00000000-0005-0000-0000-000075910000}"/>
    <cellStyle name="Normal 5 17 30 5 8" xfId="37238" xr:uid="{00000000-0005-0000-0000-000076910000}"/>
    <cellStyle name="Normal 5 17 30 5 9" xfId="37239" xr:uid="{00000000-0005-0000-0000-000077910000}"/>
    <cellStyle name="Normal 5 17 30 6" xfId="37240" xr:uid="{00000000-0005-0000-0000-000078910000}"/>
    <cellStyle name="Normal 5 17 30 7" xfId="37241" xr:uid="{00000000-0005-0000-0000-000079910000}"/>
    <cellStyle name="Normal 5 17 30 8" xfId="37242" xr:uid="{00000000-0005-0000-0000-00007A910000}"/>
    <cellStyle name="Normal 5 17 30 9" xfId="37243" xr:uid="{00000000-0005-0000-0000-00007B910000}"/>
    <cellStyle name="Normal 5 17 31" xfId="37244" xr:uid="{00000000-0005-0000-0000-00007C910000}"/>
    <cellStyle name="Normal 5 17 31 10" xfId="37245" xr:uid="{00000000-0005-0000-0000-00007D910000}"/>
    <cellStyle name="Normal 5 17 31 11" xfId="37246" xr:uid="{00000000-0005-0000-0000-00007E910000}"/>
    <cellStyle name="Normal 5 17 31 12" xfId="37247" xr:uid="{00000000-0005-0000-0000-00007F910000}"/>
    <cellStyle name="Normal 5 17 31 13" xfId="37248" xr:uid="{00000000-0005-0000-0000-000080910000}"/>
    <cellStyle name="Normal 5 17 31 14" xfId="37249" xr:uid="{00000000-0005-0000-0000-000081910000}"/>
    <cellStyle name="Normal 5 17 31 2" xfId="37250" xr:uid="{00000000-0005-0000-0000-000082910000}"/>
    <cellStyle name="Normal 5 17 31 2 10" xfId="37251" xr:uid="{00000000-0005-0000-0000-000083910000}"/>
    <cellStyle name="Normal 5 17 31 2 2" xfId="37252" xr:uid="{00000000-0005-0000-0000-000084910000}"/>
    <cellStyle name="Normal 5 17 31 2 3" xfId="37253" xr:uid="{00000000-0005-0000-0000-000085910000}"/>
    <cellStyle name="Normal 5 17 31 2 4" xfId="37254" xr:uid="{00000000-0005-0000-0000-000086910000}"/>
    <cellStyle name="Normal 5 17 31 2 5" xfId="37255" xr:uid="{00000000-0005-0000-0000-000087910000}"/>
    <cellStyle name="Normal 5 17 31 2 6" xfId="37256" xr:uid="{00000000-0005-0000-0000-000088910000}"/>
    <cellStyle name="Normal 5 17 31 2 7" xfId="37257" xr:uid="{00000000-0005-0000-0000-000089910000}"/>
    <cellStyle name="Normal 5 17 31 2 8" xfId="37258" xr:uid="{00000000-0005-0000-0000-00008A910000}"/>
    <cellStyle name="Normal 5 17 31 2 9" xfId="37259" xr:uid="{00000000-0005-0000-0000-00008B910000}"/>
    <cellStyle name="Normal 5 17 31 3" xfId="37260" xr:uid="{00000000-0005-0000-0000-00008C910000}"/>
    <cellStyle name="Normal 5 17 31 3 10" xfId="37261" xr:uid="{00000000-0005-0000-0000-00008D910000}"/>
    <cellStyle name="Normal 5 17 31 3 2" xfId="37262" xr:uid="{00000000-0005-0000-0000-00008E910000}"/>
    <cellStyle name="Normal 5 17 31 3 3" xfId="37263" xr:uid="{00000000-0005-0000-0000-00008F910000}"/>
    <cellStyle name="Normal 5 17 31 3 4" xfId="37264" xr:uid="{00000000-0005-0000-0000-000090910000}"/>
    <cellStyle name="Normal 5 17 31 3 5" xfId="37265" xr:uid="{00000000-0005-0000-0000-000091910000}"/>
    <cellStyle name="Normal 5 17 31 3 6" xfId="37266" xr:uid="{00000000-0005-0000-0000-000092910000}"/>
    <cellStyle name="Normal 5 17 31 3 7" xfId="37267" xr:uid="{00000000-0005-0000-0000-000093910000}"/>
    <cellStyle name="Normal 5 17 31 3 8" xfId="37268" xr:uid="{00000000-0005-0000-0000-000094910000}"/>
    <cellStyle name="Normal 5 17 31 3 9" xfId="37269" xr:uid="{00000000-0005-0000-0000-000095910000}"/>
    <cellStyle name="Normal 5 17 31 4" xfId="37270" xr:uid="{00000000-0005-0000-0000-000096910000}"/>
    <cellStyle name="Normal 5 17 31 4 10" xfId="37271" xr:uid="{00000000-0005-0000-0000-000097910000}"/>
    <cellStyle name="Normal 5 17 31 4 2" xfId="37272" xr:uid="{00000000-0005-0000-0000-000098910000}"/>
    <cellStyle name="Normal 5 17 31 4 3" xfId="37273" xr:uid="{00000000-0005-0000-0000-000099910000}"/>
    <cellStyle name="Normal 5 17 31 4 4" xfId="37274" xr:uid="{00000000-0005-0000-0000-00009A910000}"/>
    <cellStyle name="Normal 5 17 31 4 5" xfId="37275" xr:uid="{00000000-0005-0000-0000-00009B910000}"/>
    <cellStyle name="Normal 5 17 31 4 6" xfId="37276" xr:uid="{00000000-0005-0000-0000-00009C910000}"/>
    <cellStyle name="Normal 5 17 31 4 7" xfId="37277" xr:uid="{00000000-0005-0000-0000-00009D910000}"/>
    <cellStyle name="Normal 5 17 31 4 8" xfId="37278" xr:uid="{00000000-0005-0000-0000-00009E910000}"/>
    <cellStyle name="Normal 5 17 31 4 9" xfId="37279" xr:uid="{00000000-0005-0000-0000-00009F910000}"/>
    <cellStyle name="Normal 5 17 31 5" xfId="37280" xr:uid="{00000000-0005-0000-0000-0000A0910000}"/>
    <cellStyle name="Normal 5 17 31 5 10" xfId="37281" xr:uid="{00000000-0005-0000-0000-0000A1910000}"/>
    <cellStyle name="Normal 5 17 31 5 2" xfId="37282" xr:uid="{00000000-0005-0000-0000-0000A2910000}"/>
    <cellStyle name="Normal 5 17 31 5 3" xfId="37283" xr:uid="{00000000-0005-0000-0000-0000A3910000}"/>
    <cellStyle name="Normal 5 17 31 5 4" xfId="37284" xr:uid="{00000000-0005-0000-0000-0000A4910000}"/>
    <cellStyle name="Normal 5 17 31 5 5" xfId="37285" xr:uid="{00000000-0005-0000-0000-0000A5910000}"/>
    <cellStyle name="Normal 5 17 31 5 6" xfId="37286" xr:uid="{00000000-0005-0000-0000-0000A6910000}"/>
    <cellStyle name="Normal 5 17 31 5 7" xfId="37287" xr:uid="{00000000-0005-0000-0000-0000A7910000}"/>
    <cellStyle name="Normal 5 17 31 5 8" xfId="37288" xr:uid="{00000000-0005-0000-0000-0000A8910000}"/>
    <cellStyle name="Normal 5 17 31 5 9" xfId="37289" xr:uid="{00000000-0005-0000-0000-0000A9910000}"/>
    <cellStyle name="Normal 5 17 31 6" xfId="37290" xr:uid="{00000000-0005-0000-0000-0000AA910000}"/>
    <cellStyle name="Normal 5 17 31 7" xfId="37291" xr:uid="{00000000-0005-0000-0000-0000AB910000}"/>
    <cellStyle name="Normal 5 17 31 8" xfId="37292" xr:uid="{00000000-0005-0000-0000-0000AC910000}"/>
    <cellStyle name="Normal 5 17 31 9" xfId="37293" xr:uid="{00000000-0005-0000-0000-0000AD910000}"/>
    <cellStyle name="Normal 5 17 32" xfId="37294" xr:uid="{00000000-0005-0000-0000-0000AE910000}"/>
    <cellStyle name="Normal 5 17 32 10" xfId="37295" xr:uid="{00000000-0005-0000-0000-0000AF910000}"/>
    <cellStyle name="Normal 5 17 32 11" xfId="37296" xr:uid="{00000000-0005-0000-0000-0000B0910000}"/>
    <cellStyle name="Normal 5 17 32 12" xfId="37297" xr:uid="{00000000-0005-0000-0000-0000B1910000}"/>
    <cellStyle name="Normal 5 17 32 13" xfId="37298" xr:uid="{00000000-0005-0000-0000-0000B2910000}"/>
    <cellStyle name="Normal 5 17 32 14" xfId="37299" xr:uid="{00000000-0005-0000-0000-0000B3910000}"/>
    <cellStyle name="Normal 5 17 32 2" xfId="37300" xr:uid="{00000000-0005-0000-0000-0000B4910000}"/>
    <cellStyle name="Normal 5 17 32 2 10" xfId="37301" xr:uid="{00000000-0005-0000-0000-0000B5910000}"/>
    <cellStyle name="Normal 5 17 32 2 2" xfId="37302" xr:uid="{00000000-0005-0000-0000-0000B6910000}"/>
    <cellStyle name="Normal 5 17 32 2 3" xfId="37303" xr:uid="{00000000-0005-0000-0000-0000B7910000}"/>
    <cellStyle name="Normal 5 17 32 2 4" xfId="37304" xr:uid="{00000000-0005-0000-0000-0000B8910000}"/>
    <cellStyle name="Normal 5 17 32 2 5" xfId="37305" xr:uid="{00000000-0005-0000-0000-0000B9910000}"/>
    <cellStyle name="Normal 5 17 32 2 6" xfId="37306" xr:uid="{00000000-0005-0000-0000-0000BA910000}"/>
    <cellStyle name="Normal 5 17 32 2 7" xfId="37307" xr:uid="{00000000-0005-0000-0000-0000BB910000}"/>
    <cellStyle name="Normal 5 17 32 2 8" xfId="37308" xr:uid="{00000000-0005-0000-0000-0000BC910000}"/>
    <cellStyle name="Normal 5 17 32 2 9" xfId="37309" xr:uid="{00000000-0005-0000-0000-0000BD910000}"/>
    <cellStyle name="Normal 5 17 32 3" xfId="37310" xr:uid="{00000000-0005-0000-0000-0000BE910000}"/>
    <cellStyle name="Normal 5 17 32 3 10" xfId="37311" xr:uid="{00000000-0005-0000-0000-0000BF910000}"/>
    <cellStyle name="Normal 5 17 32 3 2" xfId="37312" xr:uid="{00000000-0005-0000-0000-0000C0910000}"/>
    <cellStyle name="Normal 5 17 32 3 3" xfId="37313" xr:uid="{00000000-0005-0000-0000-0000C1910000}"/>
    <cellStyle name="Normal 5 17 32 3 4" xfId="37314" xr:uid="{00000000-0005-0000-0000-0000C2910000}"/>
    <cellStyle name="Normal 5 17 32 3 5" xfId="37315" xr:uid="{00000000-0005-0000-0000-0000C3910000}"/>
    <cellStyle name="Normal 5 17 32 3 6" xfId="37316" xr:uid="{00000000-0005-0000-0000-0000C4910000}"/>
    <cellStyle name="Normal 5 17 32 3 7" xfId="37317" xr:uid="{00000000-0005-0000-0000-0000C5910000}"/>
    <cellStyle name="Normal 5 17 32 3 8" xfId="37318" xr:uid="{00000000-0005-0000-0000-0000C6910000}"/>
    <cellStyle name="Normal 5 17 32 3 9" xfId="37319" xr:uid="{00000000-0005-0000-0000-0000C7910000}"/>
    <cellStyle name="Normal 5 17 32 4" xfId="37320" xr:uid="{00000000-0005-0000-0000-0000C8910000}"/>
    <cellStyle name="Normal 5 17 32 4 10" xfId="37321" xr:uid="{00000000-0005-0000-0000-0000C9910000}"/>
    <cellStyle name="Normal 5 17 32 4 2" xfId="37322" xr:uid="{00000000-0005-0000-0000-0000CA910000}"/>
    <cellStyle name="Normal 5 17 32 4 3" xfId="37323" xr:uid="{00000000-0005-0000-0000-0000CB910000}"/>
    <cellStyle name="Normal 5 17 32 4 4" xfId="37324" xr:uid="{00000000-0005-0000-0000-0000CC910000}"/>
    <cellStyle name="Normal 5 17 32 4 5" xfId="37325" xr:uid="{00000000-0005-0000-0000-0000CD910000}"/>
    <cellStyle name="Normal 5 17 32 4 6" xfId="37326" xr:uid="{00000000-0005-0000-0000-0000CE910000}"/>
    <cellStyle name="Normal 5 17 32 4 7" xfId="37327" xr:uid="{00000000-0005-0000-0000-0000CF910000}"/>
    <cellStyle name="Normal 5 17 32 4 8" xfId="37328" xr:uid="{00000000-0005-0000-0000-0000D0910000}"/>
    <cellStyle name="Normal 5 17 32 4 9" xfId="37329" xr:uid="{00000000-0005-0000-0000-0000D1910000}"/>
    <cellStyle name="Normal 5 17 32 5" xfId="37330" xr:uid="{00000000-0005-0000-0000-0000D2910000}"/>
    <cellStyle name="Normal 5 17 32 5 10" xfId="37331" xr:uid="{00000000-0005-0000-0000-0000D3910000}"/>
    <cellStyle name="Normal 5 17 32 5 2" xfId="37332" xr:uid="{00000000-0005-0000-0000-0000D4910000}"/>
    <cellStyle name="Normal 5 17 32 5 3" xfId="37333" xr:uid="{00000000-0005-0000-0000-0000D5910000}"/>
    <cellStyle name="Normal 5 17 32 5 4" xfId="37334" xr:uid="{00000000-0005-0000-0000-0000D6910000}"/>
    <cellStyle name="Normal 5 17 32 5 5" xfId="37335" xr:uid="{00000000-0005-0000-0000-0000D7910000}"/>
    <cellStyle name="Normal 5 17 32 5 6" xfId="37336" xr:uid="{00000000-0005-0000-0000-0000D8910000}"/>
    <cellStyle name="Normal 5 17 32 5 7" xfId="37337" xr:uid="{00000000-0005-0000-0000-0000D9910000}"/>
    <cellStyle name="Normal 5 17 32 5 8" xfId="37338" xr:uid="{00000000-0005-0000-0000-0000DA910000}"/>
    <cellStyle name="Normal 5 17 32 5 9" xfId="37339" xr:uid="{00000000-0005-0000-0000-0000DB910000}"/>
    <cellStyle name="Normal 5 17 32 6" xfId="37340" xr:uid="{00000000-0005-0000-0000-0000DC910000}"/>
    <cellStyle name="Normal 5 17 32 7" xfId="37341" xr:uid="{00000000-0005-0000-0000-0000DD910000}"/>
    <cellStyle name="Normal 5 17 32 8" xfId="37342" xr:uid="{00000000-0005-0000-0000-0000DE910000}"/>
    <cellStyle name="Normal 5 17 32 9" xfId="37343" xr:uid="{00000000-0005-0000-0000-0000DF910000}"/>
    <cellStyle name="Normal 5 17 33" xfId="37344" xr:uid="{00000000-0005-0000-0000-0000E0910000}"/>
    <cellStyle name="Normal 5 17 33 10" xfId="37345" xr:uid="{00000000-0005-0000-0000-0000E1910000}"/>
    <cellStyle name="Normal 5 17 33 11" xfId="37346" xr:uid="{00000000-0005-0000-0000-0000E2910000}"/>
    <cellStyle name="Normal 5 17 33 12" xfId="37347" xr:uid="{00000000-0005-0000-0000-0000E3910000}"/>
    <cellStyle name="Normal 5 17 33 13" xfId="37348" xr:uid="{00000000-0005-0000-0000-0000E4910000}"/>
    <cellStyle name="Normal 5 17 33 14" xfId="37349" xr:uid="{00000000-0005-0000-0000-0000E5910000}"/>
    <cellStyle name="Normal 5 17 33 2" xfId="37350" xr:uid="{00000000-0005-0000-0000-0000E6910000}"/>
    <cellStyle name="Normal 5 17 33 2 10" xfId="37351" xr:uid="{00000000-0005-0000-0000-0000E7910000}"/>
    <cellStyle name="Normal 5 17 33 2 2" xfId="37352" xr:uid="{00000000-0005-0000-0000-0000E8910000}"/>
    <cellStyle name="Normal 5 17 33 2 3" xfId="37353" xr:uid="{00000000-0005-0000-0000-0000E9910000}"/>
    <cellStyle name="Normal 5 17 33 2 4" xfId="37354" xr:uid="{00000000-0005-0000-0000-0000EA910000}"/>
    <cellStyle name="Normal 5 17 33 2 5" xfId="37355" xr:uid="{00000000-0005-0000-0000-0000EB910000}"/>
    <cellStyle name="Normal 5 17 33 2 6" xfId="37356" xr:uid="{00000000-0005-0000-0000-0000EC910000}"/>
    <cellStyle name="Normal 5 17 33 2 7" xfId="37357" xr:uid="{00000000-0005-0000-0000-0000ED910000}"/>
    <cellStyle name="Normal 5 17 33 2 8" xfId="37358" xr:uid="{00000000-0005-0000-0000-0000EE910000}"/>
    <cellStyle name="Normal 5 17 33 2 9" xfId="37359" xr:uid="{00000000-0005-0000-0000-0000EF910000}"/>
    <cellStyle name="Normal 5 17 33 3" xfId="37360" xr:uid="{00000000-0005-0000-0000-0000F0910000}"/>
    <cellStyle name="Normal 5 17 33 3 10" xfId="37361" xr:uid="{00000000-0005-0000-0000-0000F1910000}"/>
    <cellStyle name="Normal 5 17 33 3 2" xfId="37362" xr:uid="{00000000-0005-0000-0000-0000F2910000}"/>
    <cellStyle name="Normal 5 17 33 3 3" xfId="37363" xr:uid="{00000000-0005-0000-0000-0000F3910000}"/>
    <cellStyle name="Normal 5 17 33 3 4" xfId="37364" xr:uid="{00000000-0005-0000-0000-0000F4910000}"/>
    <cellStyle name="Normal 5 17 33 3 5" xfId="37365" xr:uid="{00000000-0005-0000-0000-0000F5910000}"/>
    <cellStyle name="Normal 5 17 33 3 6" xfId="37366" xr:uid="{00000000-0005-0000-0000-0000F6910000}"/>
    <cellStyle name="Normal 5 17 33 3 7" xfId="37367" xr:uid="{00000000-0005-0000-0000-0000F7910000}"/>
    <cellStyle name="Normal 5 17 33 3 8" xfId="37368" xr:uid="{00000000-0005-0000-0000-0000F8910000}"/>
    <cellStyle name="Normal 5 17 33 3 9" xfId="37369" xr:uid="{00000000-0005-0000-0000-0000F9910000}"/>
    <cellStyle name="Normal 5 17 33 4" xfId="37370" xr:uid="{00000000-0005-0000-0000-0000FA910000}"/>
    <cellStyle name="Normal 5 17 33 4 10" xfId="37371" xr:uid="{00000000-0005-0000-0000-0000FB910000}"/>
    <cellStyle name="Normal 5 17 33 4 2" xfId="37372" xr:uid="{00000000-0005-0000-0000-0000FC910000}"/>
    <cellStyle name="Normal 5 17 33 4 3" xfId="37373" xr:uid="{00000000-0005-0000-0000-0000FD910000}"/>
    <cellStyle name="Normal 5 17 33 4 4" xfId="37374" xr:uid="{00000000-0005-0000-0000-0000FE910000}"/>
    <cellStyle name="Normal 5 17 33 4 5" xfId="37375" xr:uid="{00000000-0005-0000-0000-0000FF910000}"/>
    <cellStyle name="Normal 5 17 33 4 6" xfId="37376" xr:uid="{00000000-0005-0000-0000-000000920000}"/>
    <cellStyle name="Normal 5 17 33 4 7" xfId="37377" xr:uid="{00000000-0005-0000-0000-000001920000}"/>
    <cellStyle name="Normal 5 17 33 4 8" xfId="37378" xr:uid="{00000000-0005-0000-0000-000002920000}"/>
    <cellStyle name="Normal 5 17 33 4 9" xfId="37379" xr:uid="{00000000-0005-0000-0000-000003920000}"/>
    <cellStyle name="Normal 5 17 33 5" xfId="37380" xr:uid="{00000000-0005-0000-0000-000004920000}"/>
    <cellStyle name="Normal 5 17 33 5 10" xfId="37381" xr:uid="{00000000-0005-0000-0000-000005920000}"/>
    <cellStyle name="Normal 5 17 33 5 2" xfId="37382" xr:uid="{00000000-0005-0000-0000-000006920000}"/>
    <cellStyle name="Normal 5 17 33 5 3" xfId="37383" xr:uid="{00000000-0005-0000-0000-000007920000}"/>
    <cellStyle name="Normal 5 17 33 5 4" xfId="37384" xr:uid="{00000000-0005-0000-0000-000008920000}"/>
    <cellStyle name="Normal 5 17 33 5 5" xfId="37385" xr:uid="{00000000-0005-0000-0000-000009920000}"/>
    <cellStyle name="Normal 5 17 33 5 6" xfId="37386" xr:uid="{00000000-0005-0000-0000-00000A920000}"/>
    <cellStyle name="Normal 5 17 33 5 7" xfId="37387" xr:uid="{00000000-0005-0000-0000-00000B920000}"/>
    <cellStyle name="Normal 5 17 33 5 8" xfId="37388" xr:uid="{00000000-0005-0000-0000-00000C920000}"/>
    <cellStyle name="Normal 5 17 33 5 9" xfId="37389" xr:uid="{00000000-0005-0000-0000-00000D920000}"/>
    <cellStyle name="Normal 5 17 33 6" xfId="37390" xr:uid="{00000000-0005-0000-0000-00000E920000}"/>
    <cellStyle name="Normal 5 17 33 7" xfId="37391" xr:uid="{00000000-0005-0000-0000-00000F920000}"/>
    <cellStyle name="Normal 5 17 33 8" xfId="37392" xr:uid="{00000000-0005-0000-0000-000010920000}"/>
    <cellStyle name="Normal 5 17 33 9" xfId="37393" xr:uid="{00000000-0005-0000-0000-000011920000}"/>
    <cellStyle name="Normal 5 17 34" xfId="37394" xr:uid="{00000000-0005-0000-0000-000012920000}"/>
    <cellStyle name="Normal 5 17 34 10" xfId="37395" xr:uid="{00000000-0005-0000-0000-000013920000}"/>
    <cellStyle name="Normal 5 17 34 11" xfId="37396" xr:uid="{00000000-0005-0000-0000-000014920000}"/>
    <cellStyle name="Normal 5 17 34 12" xfId="37397" xr:uid="{00000000-0005-0000-0000-000015920000}"/>
    <cellStyle name="Normal 5 17 34 13" xfId="37398" xr:uid="{00000000-0005-0000-0000-000016920000}"/>
    <cellStyle name="Normal 5 17 34 14" xfId="37399" xr:uid="{00000000-0005-0000-0000-000017920000}"/>
    <cellStyle name="Normal 5 17 34 2" xfId="37400" xr:uid="{00000000-0005-0000-0000-000018920000}"/>
    <cellStyle name="Normal 5 17 34 2 10" xfId="37401" xr:uid="{00000000-0005-0000-0000-000019920000}"/>
    <cellStyle name="Normal 5 17 34 2 2" xfId="37402" xr:uid="{00000000-0005-0000-0000-00001A920000}"/>
    <cellStyle name="Normal 5 17 34 2 3" xfId="37403" xr:uid="{00000000-0005-0000-0000-00001B920000}"/>
    <cellStyle name="Normal 5 17 34 2 4" xfId="37404" xr:uid="{00000000-0005-0000-0000-00001C920000}"/>
    <cellStyle name="Normal 5 17 34 2 5" xfId="37405" xr:uid="{00000000-0005-0000-0000-00001D920000}"/>
    <cellStyle name="Normal 5 17 34 2 6" xfId="37406" xr:uid="{00000000-0005-0000-0000-00001E920000}"/>
    <cellStyle name="Normal 5 17 34 2 7" xfId="37407" xr:uid="{00000000-0005-0000-0000-00001F920000}"/>
    <cellStyle name="Normal 5 17 34 2 8" xfId="37408" xr:uid="{00000000-0005-0000-0000-000020920000}"/>
    <cellStyle name="Normal 5 17 34 2 9" xfId="37409" xr:uid="{00000000-0005-0000-0000-000021920000}"/>
    <cellStyle name="Normal 5 17 34 3" xfId="37410" xr:uid="{00000000-0005-0000-0000-000022920000}"/>
    <cellStyle name="Normal 5 17 34 3 10" xfId="37411" xr:uid="{00000000-0005-0000-0000-000023920000}"/>
    <cellStyle name="Normal 5 17 34 3 2" xfId="37412" xr:uid="{00000000-0005-0000-0000-000024920000}"/>
    <cellStyle name="Normal 5 17 34 3 3" xfId="37413" xr:uid="{00000000-0005-0000-0000-000025920000}"/>
    <cellStyle name="Normal 5 17 34 3 4" xfId="37414" xr:uid="{00000000-0005-0000-0000-000026920000}"/>
    <cellStyle name="Normal 5 17 34 3 5" xfId="37415" xr:uid="{00000000-0005-0000-0000-000027920000}"/>
    <cellStyle name="Normal 5 17 34 3 6" xfId="37416" xr:uid="{00000000-0005-0000-0000-000028920000}"/>
    <cellStyle name="Normal 5 17 34 3 7" xfId="37417" xr:uid="{00000000-0005-0000-0000-000029920000}"/>
    <cellStyle name="Normal 5 17 34 3 8" xfId="37418" xr:uid="{00000000-0005-0000-0000-00002A920000}"/>
    <cellStyle name="Normal 5 17 34 3 9" xfId="37419" xr:uid="{00000000-0005-0000-0000-00002B920000}"/>
    <cellStyle name="Normal 5 17 34 4" xfId="37420" xr:uid="{00000000-0005-0000-0000-00002C920000}"/>
    <cellStyle name="Normal 5 17 34 4 10" xfId="37421" xr:uid="{00000000-0005-0000-0000-00002D920000}"/>
    <cellStyle name="Normal 5 17 34 4 2" xfId="37422" xr:uid="{00000000-0005-0000-0000-00002E920000}"/>
    <cellStyle name="Normal 5 17 34 4 3" xfId="37423" xr:uid="{00000000-0005-0000-0000-00002F920000}"/>
    <cellStyle name="Normal 5 17 34 4 4" xfId="37424" xr:uid="{00000000-0005-0000-0000-000030920000}"/>
    <cellStyle name="Normal 5 17 34 4 5" xfId="37425" xr:uid="{00000000-0005-0000-0000-000031920000}"/>
    <cellStyle name="Normal 5 17 34 4 6" xfId="37426" xr:uid="{00000000-0005-0000-0000-000032920000}"/>
    <cellStyle name="Normal 5 17 34 4 7" xfId="37427" xr:uid="{00000000-0005-0000-0000-000033920000}"/>
    <cellStyle name="Normal 5 17 34 4 8" xfId="37428" xr:uid="{00000000-0005-0000-0000-000034920000}"/>
    <cellStyle name="Normal 5 17 34 4 9" xfId="37429" xr:uid="{00000000-0005-0000-0000-000035920000}"/>
    <cellStyle name="Normal 5 17 34 5" xfId="37430" xr:uid="{00000000-0005-0000-0000-000036920000}"/>
    <cellStyle name="Normal 5 17 34 5 10" xfId="37431" xr:uid="{00000000-0005-0000-0000-000037920000}"/>
    <cellStyle name="Normal 5 17 34 5 2" xfId="37432" xr:uid="{00000000-0005-0000-0000-000038920000}"/>
    <cellStyle name="Normal 5 17 34 5 3" xfId="37433" xr:uid="{00000000-0005-0000-0000-000039920000}"/>
    <cellStyle name="Normal 5 17 34 5 4" xfId="37434" xr:uid="{00000000-0005-0000-0000-00003A920000}"/>
    <cellStyle name="Normal 5 17 34 5 5" xfId="37435" xr:uid="{00000000-0005-0000-0000-00003B920000}"/>
    <cellStyle name="Normal 5 17 34 5 6" xfId="37436" xr:uid="{00000000-0005-0000-0000-00003C920000}"/>
    <cellStyle name="Normal 5 17 34 5 7" xfId="37437" xr:uid="{00000000-0005-0000-0000-00003D920000}"/>
    <cellStyle name="Normal 5 17 34 5 8" xfId="37438" xr:uid="{00000000-0005-0000-0000-00003E920000}"/>
    <cellStyle name="Normal 5 17 34 5 9" xfId="37439" xr:uid="{00000000-0005-0000-0000-00003F920000}"/>
    <cellStyle name="Normal 5 17 34 6" xfId="37440" xr:uid="{00000000-0005-0000-0000-000040920000}"/>
    <cellStyle name="Normal 5 17 34 7" xfId="37441" xr:uid="{00000000-0005-0000-0000-000041920000}"/>
    <cellStyle name="Normal 5 17 34 8" xfId="37442" xr:uid="{00000000-0005-0000-0000-000042920000}"/>
    <cellStyle name="Normal 5 17 34 9" xfId="37443" xr:uid="{00000000-0005-0000-0000-000043920000}"/>
    <cellStyle name="Normal 5 17 35" xfId="37444" xr:uid="{00000000-0005-0000-0000-000044920000}"/>
    <cellStyle name="Normal 5 17 35 10" xfId="37445" xr:uid="{00000000-0005-0000-0000-000045920000}"/>
    <cellStyle name="Normal 5 17 35 2" xfId="37446" xr:uid="{00000000-0005-0000-0000-000046920000}"/>
    <cellStyle name="Normal 5 17 35 3" xfId="37447" xr:uid="{00000000-0005-0000-0000-000047920000}"/>
    <cellStyle name="Normal 5 17 35 4" xfId="37448" xr:uid="{00000000-0005-0000-0000-000048920000}"/>
    <cellStyle name="Normal 5 17 35 5" xfId="37449" xr:uid="{00000000-0005-0000-0000-000049920000}"/>
    <cellStyle name="Normal 5 17 35 6" xfId="37450" xr:uid="{00000000-0005-0000-0000-00004A920000}"/>
    <cellStyle name="Normal 5 17 35 7" xfId="37451" xr:uid="{00000000-0005-0000-0000-00004B920000}"/>
    <cellStyle name="Normal 5 17 35 8" xfId="37452" xr:uid="{00000000-0005-0000-0000-00004C920000}"/>
    <cellStyle name="Normal 5 17 35 9" xfId="37453" xr:uid="{00000000-0005-0000-0000-00004D920000}"/>
    <cellStyle name="Normal 5 17 36" xfId="37454" xr:uid="{00000000-0005-0000-0000-00004E920000}"/>
    <cellStyle name="Normal 5 17 36 10" xfId="37455" xr:uid="{00000000-0005-0000-0000-00004F920000}"/>
    <cellStyle name="Normal 5 17 36 2" xfId="37456" xr:uid="{00000000-0005-0000-0000-000050920000}"/>
    <cellStyle name="Normal 5 17 36 3" xfId="37457" xr:uid="{00000000-0005-0000-0000-000051920000}"/>
    <cellStyle name="Normal 5 17 36 4" xfId="37458" xr:uid="{00000000-0005-0000-0000-000052920000}"/>
    <cellStyle name="Normal 5 17 36 5" xfId="37459" xr:uid="{00000000-0005-0000-0000-000053920000}"/>
    <cellStyle name="Normal 5 17 36 6" xfId="37460" xr:uid="{00000000-0005-0000-0000-000054920000}"/>
    <cellStyle name="Normal 5 17 36 7" xfId="37461" xr:uid="{00000000-0005-0000-0000-000055920000}"/>
    <cellStyle name="Normal 5 17 36 8" xfId="37462" xr:uid="{00000000-0005-0000-0000-000056920000}"/>
    <cellStyle name="Normal 5 17 36 9" xfId="37463" xr:uid="{00000000-0005-0000-0000-000057920000}"/>
    <cellStyle name="Normal 5 17 37" xfId="37464" xr:uid="{00000000-0005-0000-0000-000058920000}"/>
    <cellStyle name="Normal 5 17 37 10" xfId="37465" xr:uid="{00000000-0005-0000-0000-000059920000}"/>
    <cellStyle name="Normal 5 17 37 2" xfId="37466" xr:uid="{00000000-0005-0000-0000-00005A920000}"/>
    <cellStyle name="Normal 5 17 37 3" xfId="37467" xr:uid="{00000000-0005-0000-0000-00005B920000}"/>
    <cellStyle name="Normal 5 17 37 4" xfId="37468" xr:uid="{00000000-0005-0000-0000-00005C920000}"/>
    <cellStyle name="Normal 5 17 37 5" xfId="37469" xr:uid="{00000000-0005-0000-0000-00005D920000}"/>
    <cellStyle name="Normal 5 17 37 6" xfId="37470" xr:uid="{00000000-0005-0000-0000-00005E920000}"/>
    <cellStyle name="Normal 5 17 37 7" xfId="37471" xr:uid="{00000000-0005-0000-0000-00005F920000}"/>
    <cellStyle name="Normal 5 17 37 8" xfId="37472" xr:uid="{00000000-0005-0000-0000-000060920000}"/>
    <cellStyle name="Normal 5 17 37 9" xfId="37473" xr:uid="{00000000-0005-0000-0000-000061920000}"/>
    <cellStyle name="Normal 5 17 38" xfId="37474" xr:uid="{00000000-0005-0000-0000-000062920000}"/>
    <cellStyle name="Normal 5 17 38 10" xfId="37475" xr:uid="{00000000-0005-0000-0000-000063920000}"/>
    <cellStyle name="Normal 5 17 38 2" xfId="37476" xr:uid="{00000000-0005-0000-0000-000064920000}"/>
    <cellStyle name="Normal 5 17 38 3" xfId="37477" xr:uid="{00000000-0005-0000-0000-000065920000}"/>
    <cellStyle name="Normal 5 17 38 4" xfId="37478" xr:uid="{00000000-0005-0000-0000-000066920000}"/>
    <cellStyle name="Normal 5 17 38 5" xfId="37479" xr:uid="{00000000-0005-0000-0000-000067920000}"/>
    <cellStyle name="Normal 5 17 38 6" xfId="37480" xr:uid="{00000000-0005-0000-0000-000068920000}"/>
    <cellStyle name="Normal 5 17 38 7" xfId="37481" xr:uid="{00000000-0005-0000-0000-000069920000}"/>
    <cellStyle name="Normal 5 17 38 8" xfId="37482" xr:uid="{00000000-0005-0000-0000-00006A920000}"/>
    <cellStyle name="Normal 5 17 38 9" xfId="37483" xr:uid="{00000000-0005-0000-0000-00006B920000}"/>
    <cellStyle name="Normal 5 17 39" xfId="37484" xr:uid="{00000000-0005-0000-0000-00006C920000}"/>
    <cellStyle name="Normal 5 17 4" xfId="37485" xr:uid="{00000000-0005-0000-0000-00006D920000}"/>
    <cellStyle name="Normal 5 17 4 10" xfId="37486" xr:uid="{00000000-0005-0000-0000-00006E920000}"/>
    <cellStyle name="Normal 5 17 4 11" xfId="37487" xr:uid="{00000000-0005-0000-0000-00006F920000}"/>
    <cellStyle name="Normal 5 17 4 12" xfId="37488" xr:uid="{00000000-0005-0000-0000-000070920000}"/>
    <cellStyle name="Normal 5 17 4 13" xfId="37489" xr:uid="{00000000-0005-0000-0000-000071920000}"/>
    <cellStyle name="Normal 5 17 4 14" xfId="37490" xr:uid="{00000000-0005-0000-0000-000072920000}"/>
    <cellStyle name="Normal 5 17 4 2" xfId="37491" xr:uid="{00000000-0005-0000-0000-000073920000}"/>
    <cellStyle name="Normal 5 17 4 2 10" xfId="37492" xr:uid="{00000000-0005-0000-0000-000074920000}"/>
    <cellStyle name="Normal 5 17 4 2 2" xfId="37493" xr:uid="{00000000-0005-0000-0000-000075920000}"/>
    <cellStyle name="Normal 5 17 4 2 3" xfId="37494" xr:uid="{00000000-0005-0000-0000-000076920000}"/>
    <cellStyle name="Normal 5 17 4 2 4" xfId="37495" xr:uid="{00000000-0005-0000-0000-000077920000}"/>
    <cellStyle name="Normal 5 17 4 2 5" xfId="37496" xr:uid="{00000000-0005-0000-0000-000078920000}"/>
    <cellStyle name="Normal 5 17 4 2 6" xfId="37497" xr:uid="{00000000-0005-0000-0000-000079920000}"/>
    <cellStyle name="Normal 5 17 4 2 7" xfId="37498" xr:uid="{00000000-0005-0000-0000-00007A920000}"/>
    <cellStyle name="Normal 5 17 4 2 8" xfId="37499" xr:uid="{00000000-0005-0000-0000-00007B920000}"/>
    <cellStyle name="Normal 5 17 4 2 9" xfId="37500" xr:uid="{00000000-0005-0000-0000-00007C920000}"/>
    <cellStyle name="Normal 5 17 4 3" xfId="37501" xr:uid="{00000000-0005-0000-0000-00007D920000}"/>
    <cellStyle name="Normal 5 17 4 3 10" xfId="37502" xr:uid="{00000000-0005-0000-0000-00007E920000}"/>
    <cellStyle name="Normal 5 17 4 3 2" xfId="37503" xr:uid="{00000000-0005-0000-0000-00007F920000}"/>
    <cellStyle name="Normal 5 17 4 3 3" xfId="37504" xr:uid="{00000000-0005-0000-0000-000080920000}"/>
    <cellStyle name="Normal 5 17 4 3 4" xfId="37505" xr:uid="{00000000-0005-0000-0000-000081920000}"/>
    <cellStyle name="Normal 5 17 4 3 5" xfId="37506" xr:uid="{00000000-0005-0000-0000-000082920000}"/>
    <cellStyle name="Normal 5 17 4 3 6" xfId="37507" xr:uid="{00000000-0005-0000-0000-000083920000}"/>
    <cellStyle name="Normal 5 17 4 3 7" xfId="37508" xr:uid="{00000000-0005-0000-0000-000084920000}"/>
    <cellStyle name="Normal 5 17 4 3 8" xfId="37509" xr:uid="{00000000-0005-0000-0000-000085920000}"/>
    <cellStyle name="Normal 5 17 4 3 9" xfId="37510" xr:uid="{00000000-0005-0000-0000-000086920000}"/>
    <cellStyle name="Normal 5 17 4 4" xfId="37511" xr:uid="{00000000-0005-0000-0000-000087920000}"/>
    <cellStyle name="Normal 5 17 4 4 10" xfId="37512" xr:uid="{00000000-0005-0000-0000-000088920000}"/>
    <cellStyle name="Normal 5 17 4 4 2" xfId="37513" xr:uid="{00000000-0005-0000-0000-000089920000}"/>
    <cellStyle name="Normal 5 17 4 4 3" xfId="37514" xr:uid="{00000000-0005-0000-0000-00008A920000}"/>
    <cellStyle name="Normal 5 17 4 4 4" xfId="37515" xr:uid="{00000000-0005-0000-0000-00008B920000}"/>
    <cellStyle name="Normal 5 17 4 4 5" xfId="37516" xr:uid="{00000000-0005-0000-0000-00008C920000}"/>
    <cellStyle name="Normal 5 17 4 4 6" xfId="37517" xr:uid="{00000000-0005-0000-0000-00008D920000}"/>
    <cellStyle name="Normal 5 17 4 4 7" xfId="37518" xr:uid="{00000000-0005-0000-0000-00008E920000}"/>
    <cellStyle name="Normal 5 17 4 4 8" xfId="37519" xr:uid="{00000000-0005-0000-0000-00008F920000}"/>
    <cellStyle name="Normal 5 17 4 4 9" xfId="37520" xr:uid="{00000000-0005-0000-0000-000090920000}"/>
    <cellStyle name="Normal 5 17 4 5" xfId="37521" xr:uid="{00000000-0005-0000-0000-000091920000}"/>
    <cellStyle name="Normal 5 17 4 5 10" xfId="37522" xr:uid="{00000000-0005-0000-0000-000092920000}"/>
    <cellStyle name="Normal 5 17 4 5 2" xfId="37523" xr:uid="{00000000-0005-0000-0000-000093920000}"/>
    <cellStyle name="Normal 5 17 4 5 3" xfId="37524" xr:uid="{00000000-0005-0000-0000-000094920000}"/>
    <cellStyle name="Normal 5 17 4 5 4" xfId="37525" xr:uid="{00000000-0005-0000-0000-000095920000}"/>
    <cellStyle name="Normal 5 17 4 5 5" xfId="37526" xr:uid="{00000000-0005-0000-0000-000096920000}"/>
    <cellStyle name="Normal 5 17 4 5 6" xfId="37527" xr:uid="{00000000-0005-0000-0000-000097920000}"/>
    <cellStyle name="Normal 5 17 4 5 7" xfId="37528" xr:uid="{00000000-0005-0000-0000-000098920000}"/>
    <cellStyle name="Normal 5 17 4 5 8" xfId="37529" xr:uid="{00000000-0005-0000-0000-000099920000}"/>
    <cellStyle name="Normal 5 17 4 5 9" xfId="37530" xr:uid="{00000000-0005-0000-0000-00009A920000}"/>
    <cellStyle name="Normal 5 17 4 6" xfId="37531" xr:uid="{00000000-0005-0000-0000-00009B920000}"/>
    <cellStyle name="Normal 5 17 4 7" xfId="37532" xr:uid="{00000000-0005-0000-0000-00009C920000}"/>
    <cellStyle name="Normal 5 17 4 8" xfId="37533" xr:uid="{00000000-0005-0000-0000-00009D920000}"/>
    <cellStyle name="Normal 5 17 4 9" xfId="37534" xr:uid="{00000000-0005-0000-0000-00009E920000}"/>
    <cellStyle name="Normal 5 17 40" xfId="37535" xr:uid="{00000000-0005-0000-0000-00009F920000}"/>
    <cellStyle name="Normal 5 17 41" xfId="37536" xr:uid="{00000000-0005-0000-0000-0000A0920000}"/>
    <cellStyle name="Normal 5 17 42" xfId="37537" xr:uid="{00000000-0005-0000-0000-0000A1920000}"/>
    <cellStyle name="Normal 5 17 43" xfId="37538" xr:uid="{00000000-0005-0000-0000-0000A2920000}"/>
    <cellStyle name="Normal 5 17 44" xfId="37539" xr:uid="{00000000-0005-0000-0000-0000A3920000}"/>
    <cellStyle name="Normal 5 17 45" xfId="37540" xr:uid="{00000000-0005-0000-0000-0000A4920000}"/>
    <cellStyle name="Normal 5 17 46" xfId="37541" xr:uid="{00000000-0005-0000-0000-0000A5920000}"/>
    <cellStyle name="Normal 5 17 47" xfId="37542" xr:uid="{00000000-0005-0000-0000-0000A6920000}"/>
    <cellStyle name="Normal 5 17 48" xfId="37543" xr:uid="{00000000-0005-0000-0000-0000A7920000}"/>
    <cellStyle name="Normal 5 17 49" xfId="37544" xr:uid="{00000000-0005-0000-0000-0000A8920000}"/>
    <cellStyle name="Normal 5 17 5" xfId="37545" xr:uid="{00000000-0005-0000-0000-0000A9920000}"/>
    <cellStyle name="Normal 5 17 5 10" xfId="37546" xr:uid="{00000000-0005-0000-0000-0000AA920000}"/>
    <cellStyle name="Normal 5 17 5 11" xfId="37547" xr:uid="{00000000-0005-0000-0000-0000AB920000}"/>
    <cellStyle name="Normal 5 17 5 12" xfId="37548" xr:uid="{00000000-0005-0000-0000-0000AC920000}"/>
    <cellStyle name="Normal 5 17 5 13" xfId="37549" xr:uid="{00000000-0005-0000-0000-0000AD920000}"/>
    <cellStyle name="Normal 5 17 5 14" xfId="37550" xr:uid="{00000000-0005-0000-0000-0000AE920000}"/>
    <cellStyle name="Normal 5 17 5 2" xfId="37551" xr:uid="{00000000-0005-0000-0000-0000AF920000}"/>
    <cellStyle name="Normal 5 17 5 2 10" xfId="37552" xr:uid="{00000000-0005-0000-0000-0000B0920000}"/>
    <cellStyle name="Normal 5 17 5 2 2" xfId="37553" xr:uid="{00000000-0005-0000-0000-0000B1920000}"/>
    <cellStyle name="Normal 5 17 5 2 3" xfId="37554" xr:uid="{00000000-0005-0000-0000-0000B2920000}"/>
    <cellStyle name="Normal 5 17 5 2 4" xfId="37555" xr:uid="{00000000-0005-0000-0000-0000B3920000}"/>
    <cellStyle name="Normal 5 17 5 2 5" xfId="37556" xr:uid="{00000000-0005-0000-0000-0000B4920000}"/>
    <cellStyle name="Normal 5 17 5 2 6" xfId="37557" xr:uid="{00000000-0005-0000-0000-0000B5920000}"/>
    <cellStyle name="Normal 5 17 5 2 7" xfId="37558" xr:uid="{00000000-0005-0000-0000-0000B6920000}"/>
    <cellStyle name="Normal 5 17 5 2 8" xfId="37559" xr:uid="{00000000-0005-0000-0000-0000B7920000}"/>
    <cellStyle name="Normal 5 17 5 2 9" xfId="37560" xr:uid="{00000000-0005-0000-0000-0000B8920000}"/>
    <cellStyle name="Normal 5 17 5 3" xfId="37561" xr:uid="{00000000-0005-0000-0000-0000B9920000}"/>
    <cellStyle name="Normal 5 17 5 3 10" xfId="37562" xr:uid="{00000000-0005-0000-0000-0000BA920000}"/>
    <cellStyle name="Normal 5 17 5 3 2" xfId="37563" xr:uid="{00000000-0005-0000-0000-0000BB920000}"/>
    <cellStyle name="Normal 5 17 5 3 3" xfId="37564" xr:uid="{00000000-0005-0000-0000-0000BC920000}"/>
    <cellStyle name="Normal 5 17 5 3 4" xfId="37565" xr:uid="{00000000-0005-0000-0000-0000BD920000}"/>
    <cellStyle name="Normal 5 17 5 3 5" xfId="37566" xr:uid="{00000000-0005-0000-0000-0000BE920000}"/>
    <cellStyle name="Normal 5 17 5 3 6" xfId="37567" xr:uid="{00000000-0005-0000-0000-0000BF920000}"/>
    <cellStyle name="Normal 5 17 5 3 7" xfId="37568" xr:uid="{00000000-0005-0000-0000-0000C0920000}"/>
    <cellStyle name="Normal 5 17 5 3 8" xfId="37569" xr:uid="{00000000-0005-0000-0000-0000C1920000}"/>
    <cellStyle name="Normal 5 17 5 3 9" xfId="37570" xr:uid="{00000000-0005-0000-0000-0000C2920000}"/>
    <cellStyle name="Normal 5 17 5 4" xfId="37571" xr:uid="{00000000-0005-0000-0000-0000C3920000}"/>
    <cellStyle name="Normal 5 17 5 4 10" xfId="37572" xr:uid="{00000000-0005-0000-0000-0000C4920000}"/>
    <cellStyle name="Normal 5 17 5 4 2" xfId="37573" xr:uid="{00000000-0005-0000-0000-0000C5920000}"/>
    <cellStyle name="Normal 5 17 5 4 3" xfId="37574" xr:uid="{00000000-0005-0000-0000-0000C6920000}"/>
    <cellStyle name="Normal 5 17 5 4 4" xfId="37575" xr:uid="{00000000-0005-0000-0000-0000C7920000}"/>
    <cellStyle name="Normal 5 17 5 4 5" xfId="37576" xr:uid="{00000000-0005-0000-0000-0000C8920000}"/>
    <cellStyle name="Normal 5 17 5 4 6" xfId="37577" xr:uid="{00000000-0005-0000-0000-0000C9920000}"/>
    <cellStyle name="Normal 5 17 5 4 7" xfId="37578" xr:uid="{00000000-0005-0000-0000-0000CA920000}"/>
    <cellStyle name="Normal 5 17 5 4 8" xfId="37579" xr:uid="{00000000-0005-0000-0000-0000CB920000}"/>
    <cellStyle name="Normal 5 17 5 4 9" xfId="37580" xr:uid="{00000000-0005-0000-0000-0000CC920000}"/>
    <cellStyle name="Normal 5 17 5 5" xfId="37581" xr:uid="{00000000-0005-0000-0000-0000CD920000}"/>
    <cellStyle name="Normal 5 17 5 5 10" xfId="37582" xr:uid="{00000000-0005-0000-0000-0000CE920000}"/>
    <cellStyle name="Normal 5 17 5 5 2" xfId="37583" xr:uid="{00000000-0005-0000-0000-0000CF920000}"/>
    <cellStyle name="Normal 5 17 5 5 3" xfId="37584" xr:uid="{00000000-0005-0000-0000-0000D0920000}"/>
    <cellStyle name="Normal 5 17 5 5 4" xfId="37585" xr:uid="{00000000-0005-0000-0000-0000D1920000}"/>
    <cellStyle name="Normal 5 17 5 5 5" xfId="37586" xr:uid="{00000000-0005-0000-0000-0000D2920000}"/>
    <cellStyle name="Normal 5 17 5 5 6" xfId="37587" xr:uid="{00000000-0005-0000-0000-0000D3920000}"/>
    <cellStyle name="Normal 5 17 5 5 7" xfId="37588" xr:uid="{00000000-0005-0000-0000-0000D4920000}"/>
    <cellStyle name="Normal 5 17 5 5 8" xfId="37589" xr:uid="{00000000-0005-0000-0000-0000D5920000}"/>
    <cellStyle name="Normal 5 17 5 5 9" xfId="37590" xr:uid="{00000000-0005-0000-0000-0000D6920000}"/>
    <cellStyle name="Normal 5 17 5 6" xfId="37591" xr:uid="{00000000-0005-0000-0000-0000D7920000}"/>
    <cellStyle name="Normal 5 17 5 7" xfId="37592" xr:uid="{00000000-0005-0000-0000-0000D8920000}"/>
    <cellStyle name="Normal 5 17 5 8" xfId="37593" xr:uid="{00000000-0005-0000-0000-0000D9920000}"/>
    <cellStyle name="Normal 5 17 5 9" xfId="37594" xr:uid="{00000000-0005-0000-0000-0000DA920000}"/>
    <cellStyle name="Normal 5 17 6" xfId="37595" xr:uid="{00000000-0005-0000-0000-0000DB920000}"/>
    <cellStyle name="Normal 5 17 6 10" xfId="37596" xr:uid="{00000000-0005-0000-0000-0000DC920000}"/>
    <cellStyle name="Normal 5 17 6 11" xfId="37597" xr:uid="{00000000-0005-0000-0000-0000DD920000}"/>
    <cellStyle name="Normal 5 17 6 12" xfId="37598" xr:uid="{00000000-0005-0000-0000-0000DE920000}"/>
    <cellStyle name="Normal 5 17 6 13" xfId="37599" xr:uid="{00000000-0005-0000-0000-0000DF920000}"/>
    <cellStyle name="Normal 5 17 6 14" xfId="37600" xr:uid="{00000000-0005-0000-0000-0000E0920000}"/>
    <cellStyle name="Normal 5 17 6 2" xfId="37601" xr:uid="{00000000-0005-0000-0000-0000E1920000}"/>
    <cellStyle name="Normal 5 17 6 2 10" xfId="37602" xr:uid="{00000000-0005-0000-0000-0000E2920000}"/>
    <cellStyle name="Normal 5 17 6 2 2" xfId="37603" xr:uid="{00000000-0005-0000-0000-0000E3920000}"/>
    <cellStyle name="Normal 5 17 6 2 3" xfId="37604" xr:uid="{00000000-0005-0000-0000-0000E4920000}"/>
    <cellStyle name="Normal 5 17 6 2 4" xfId="37605" xr:uid="{00000000-0005-0000-0000-0000E5920000}"/>
    <cellStyle name="Normal 5 17 6 2 5" xfId="37606" xr:uid="{00000000-0005-0000-0000-0000E6920000}"/>
    <cellStyle name="Normal 5 17 6 2 6" xfId="37607" xr:uid="{00000000-0005-0000-0000-0000E7920000}"/>
    <cellStyle name="Normal 5 17 6 2 7" xfId="37608" xr:uid="{00000000-0005-0000-0000-0000E8920000}"/>
    <cellStyle name="Normal 5 17 6 2 8" xfId="37609" xr:uid="{00000000-0005-0000-0000-0000E9920000}"/>
    <cellStyle name="Normal 5 17 6 2 9" xfId="37610" xr:uid="{00000000-0005-0000-0000-0000EA920000}"/>
    <cellStyle name="Normal 5 17 6 3" xfId="37611" xr:uid="{00000000-0005-0000-0000-0000EB920000}"/>
    <cellStyle name="Normal 5 17 6 3 10" xfId="37612" xr:uid="{00000000-0005-0000-0000-0000EC920000}"/>
    <cellStyle name="Normal 5 17 6 3 2" xfId="37613" xr:uid="{00000000-0005-0000-0000-0000ED920000}"/>
    <cellStyle name="Normal 5 17 6 3 3" xfId="37614" xr:uid="{00000000-0005-0000-0000-0000EE920000}"/>
    <cellStyle name="Normal 5 17 6 3 4" xfId="37615" xr:uid="{00000000-0005-0000-0000-0000EF920000}"/>
    <cellStyle name="Normal 5 17 6 3 5" xfId="37616" xr:uid="{00000000-0005-0000-0000-0000F0920000}"/>
    <cellStyle name="Normal 5 17 6 3 6" xfId="37617" xr:uid="{00000000-0005-0000-0000-0000F1920000}"/>
    <cellStyle name="Normal 5 17 6 3 7" xfId="37618" xr:uid="{00000000-0005-0000-0000-0000F2920000}"/>
    <cellStyle name="Normal 5 17 6 3 8" xfId="37619" xr:uid="{00000000-0005-0000-0000-0000F3920000}"/>
    <cellStyle name="Normal 5 17 6 3 9" xfId="37620" xr:uid="{00000000-0005-0000-0000-0000F4920000}"/>
    <cellStyle name="Normal 5 17 6 4" xfId="37621" xr:uid="{00000000-0005-0000-0000-0000F5920000}"/>
    <cellStyle name="Normal 5 17 6 4 10" xfId="37622" xr:uid="{00000000-0005-0000-0000-0000F6920000}"/>
    <cellStyle name="Normal 5 17 6 4 2" xfId="37623" xr:uid="{00000000-0005-0000-0000-0000F7920000}"/>
    <cellStyle name="Normal 5 17 6 4 3" xfId="37624" xr:uid="{00000000-0005-0000-0000-0000F8920000}"/>
    <cellStyle name="Normal 5 17 6 4 4" xfId="37625" xr:uid="{00000000-0005-0000-0000-0000F9920000}"/>
    <cellStyle name="Normal 5 17 6 4 5" xfId="37626" xr:uid="{00000000-0005-0000-0000-0000FA920000}"/>
    <cellStyle name="Normal 5 17 6 4 6" xfId="37627" xr:uid="{00000000-0005-0000-0000-0000FB920000}"/>
    <cellStyle name="Normal 5 17 6 4 7" xfId="37628" xr:uid="{00000000-0005-0000-0000-0000FC920000}"/>
    <cellStyle name="Normal 5 17 6 4 8" xfId="37629" xr:uid="{00000000-0005-0000-0000-0000FD920000}"/>
    <cellStyle name="Normal 5 17 6 4 9" xfId="37630" xr:uid="{00000000-0005-0000-0000-0000FE920000}"/>
    <cellStyle name="Normal 5 17 6 5" xfId="37631" xr:uid="{00000000-0005-0000-0000-0000FF920000}"/>
    <cellStyle name="Normal 5 17 6 5 10" xfId="37632" xr:uid="{00000000-0005-0000-0000-000000930000}"/>
    <cellStyle name="Normal 5 17 6 5 2" xfId="37633" xr:uid="{00000000-0005-0000-0000-000001930000}"/>
    <cellStyle name="Normal 5 17 6 5 3" xfId="37634" xr:uid="{00000000-0005-0000-0000-000002930000}"/>
    <cellStyle name="Normal 5 17 6 5 4" xfId="37635" xr:uid="{00000000-0005-0000-0000-000003930000}"/>
    <cellStyle name="Normal 5 17 6 5 5" xfId="37636" xr:uid="{00000000-0005-0000-0000-000004930000}"/>
    <cellStyle name="Normal 5 17 6 5 6" xfId="37637" xr:uid="{00000000-0005-0000-0000-000005930000}"/>
    <cellStyle name="Normal 5 17 6 5 7" xfId="37638" xr:uid="{00000000-0005-0000-0000-000006930000}"/>
    <cellStyle name="Normal 5 17 6 5 8" xfId="37639" xr:uid="{00000000-0005-0000-0000-000007930000}"/>
    <cellStyle name="Normal 5 17 6 5 9" xfId="37640" xr:uid="{00000000-0005-0000-0000-000008930000}"/>
    <cellStyle name="Normal 5 17 6 6" xfId="37641" xr:uid="{00000000-0005-0000-0000-000009930000}"/>
    <cellStyle name="Normal 5 17 6 7" xfId="37642" xr:uid="{00000000-0005-0000-0000-00000A930000}"/>
    <cellStyle name="Normal 5 17 6 8" xfId="37643" xr:uid="{00000000-0005-0000-0000-00000B930000}"/>
    <cellStyle name="Normal 5 17 6 9" xfId="37644" xr:uid="{00000000-0005-0000-0000-00000C930000}"/>
    <cellStyle name="Normal 5 17 7" xfId="37645" xr:uid="{00000000-0005-0000-0000-00000D930000}"/>
    <cellStyle name="Normal 5 17 7 10" xfId="37646" xr:uid="{00000000-0005-0000-0000-00000E930000}"/>
    <cellStyle name="Normal 5 17 7 11" xfId="37647" xr:uid="{00000000-0005-0000-0000-00000F930000}"/>
    <cellStyle name="Normal 5 17 7 12" xfId="37648" xr:uid="{00000000-0005-0000-0000-000010930000}"/>
    <cellStyle name="Normal 5 17 7 13" xfId="37649" xr:uid="{00000000-0005-0000-0000-000011930000}"/>
    <cellStyle name="Normal 5 17 7 14" xfId="37650" xr:uid="{00000000-0005-0000-0000-000012930000}"/>
    <cellStyle name="Normal 5 17 7 2" xfId="37651" xr:uid="{00000000-0005-0000-0000-000013930000}"/>
    <cellStyle name="Normal 5 17 7 2 10" xfId="37652" xr:uid="{00000000-0005-0000-0000-000014930000}"/>
    <cellStyle name="Normal 5 17 7 2 2" xfId="37653" xr:uid="{00000000-0005-0000-0000-000015930000}"/>
    <cellStyle name="Normal 5 17 7 2 3" xfId="37654" xr:uid="{00000000-0005-0000-0000-000016930000}"/>
    <cellStyle name="Normal 5 17 7 2 4" xfId="37655" xr:uid="{00000000-0005-0000-0000-000017930000}"/>
    <cellStyle name="Normal 5 17 7 2 5" xfId="37656" xr:uid="{00000000-0005-0000-0000-000018930000}"/>
    <cellStyle name="Normal 5 17 7 2 6" xfId="37657" xr:uid="{00000000-0005-0000-0000-000019930000}"/>
    <cellStyle name="Normal 5 17 7 2 7" xfId="37658" xr:uid="{00000000-0005-0000-0000-00001A930000}"/>
    <cellStyle name="Normal 5 17 7 2 8" xfId="37659" xr:uid="{00000000-0005-0000-0000-00001B930000}"/>
    <cellStyle name="Normal 5 17 7 2 9" xfId="37660" xr:uid="{00000000-0005-0000-0000-00001C930000}"/>
    <cellStyle name="Normal 5 17 7 3" xfId="37661" xr:uid="{00000000-0005-0000-0000-00001D930000}"/>
    <cellStyle name="Normal 5 17 7 3 10" xfId="37662" xr:uid="{00000000-0005-0000-0000-00001E930000}"/>
    <cellStyle name="Normal 5 17 7 3 2" xfId="37663" xr:uid="{00000000-0005-0000-0000-00001F930000}"/>
    <cellStyle name="Normal 5 17 7 3 3" xfId="37664" xr:uid="{00000000-0005-0000-0000-000020930000}"/>
    <cellStyle name="Normal 5 17 7 3 4" xfId="37665" xr:uid="{00000000-0005-0000-0000-000021930000}"/>
    <cellStyle name="Normal 5 17 7 3 5" xfId="37666" xr:uid="{00000000-0005-0000-0000-000022930000}"/>
    <cellStyle name="Normal 5 17 7 3 6" xfId="37667" xr:uid="{00000000-0005-0000-0000-000023930000}"/>
    <cellStyle name="Normal 5 17 7 3 7" xfId="37668" xr:uid="{00000000-0005-0000-0000-000024930000}"/>
    <cellStyle name="Normal 5 17 7 3 8" xfId="37669" xr:uid="{00000000-0005-0000-0000-000025930000}"/>
    <cellStyle name="Normal 5 17 7 3 9" xfId="37670" xr:uid="{00000000-0005-0000-0000-000026930000}"/>
    <cellStyle name="Normal 5 17 7 4" xfId="37671" xr:uid="{00000000-0005-0000-0000-000027930000}"/>
    <cellStyle name="Normal 5 17 7 4 10" xfId="37672" xr:uid="{00000000-0005-0000-0000-000028930000}"/>
    <cellStyle name="Normal 5 17 7 4 2" xfId="37673" xr:uid="{00000000-0005-0000-0000-000029930000}"/>
    <cellStyle name="Normal 5 17 7 4 3" xfId="37674" xr:uid="{00000000-0005-0000-0000-00002A930000}"/>
    <cellStyle name="Normal 5 17 7 4 4" xfId="37675" xr:uid="{00000000-0005-0000-0000-00002B930000}"/>
    <cellStyle name="Normal 5 17 7 4 5" xfId="37676" xr:uid="{00000000-0005-0000-0000-00002C930000}"/>
    <cellStyle name="Normal 5 17 7 4 6" xfId="37677" xr:uid="{00000000-0005-0000-0000-00002D930000}"/>
    <cellStyle name="Normal 5 17 7 4 7" xfId="37678" xr:uid="{00000000-0005-0000-0000-00002E930000}"/>
    <cellStyle name="Normal 5 17 7 4 8" xfId="37679" xr:uid="{00000000-0005-0000-0000-00002F930000}"/>
    <cellStyle name="Normal 5 17 7 4 9" xfId="37680" xr:uid="{00000000-0005-0000-0000-000030930000}"/>
    <cellStyle name="Normal 5 17 7 5" xfId="37681" xr:uid="{00000000-0005-0000-0000-000031930000}"/>
    <cellStyle name="Normal 5 17 7 5 10" xfId="37682" xr:uid="{00000000-0005-0000-0000-000032930000}"/>
    <cellStyle name="Normal 5 17 7 5 2" xfId="37683" xr:uid="{00000000-0005-0000-0000-000033930000}"/>
    <cellStyle name="Normal 5 17 7 5 3" xfId="37684" xr:uid="{00000000-0005-0000-0000-000034930000}"/>
    <cellStyle name="Normal 5 17 7 5 4" xfId="37685" xr:uid="{00000000-0005-0000-0000-000035930000}"/>
    <cellStyle name="Normal 5 17 7 5 5" xfId="37686" xr:uid="{00000000-0005-0000-0000-000036930000}"/>
    <cellStyle name="Normal 5 17 7 5 6" xfId="37687" xr:uid="{00000000-0005-0000-0000-000037930000}"/>
    <cellStyle name="Normal 5 17 7 5 7" xfId="37688" xr:uid="{00000000-0005-0000-0000-000038930000}"/>
    <cellStyle name="Normal 5 17 7 5 8" xfId="37689" xr:uid="{00000000-0005-0000-0000-000039930000}"/>
    <cellStyle name="Normal 5 17 7 5 9" xfId="37690" xr:uid="{00000000-0005-0000-0000-00003A930000}"/>
    <cellStyle name="Normal 5 17 7 6" xfId="37691" xr:uid="{00000000-0005-0000-0000-00003B930000}"/>
    <cellStyle name="Normal 5 17 7 7" xfId="37692" xr:uid="{00000000-0005-0000-0000-00003C930000}"/>
    <cellStyle name="Normal 5 17 7 8" xfId="37693" xr:uid="{00000000-0005-0000-0000-00003D930000}"/>
    <cellStyle name="Normal 5 17 7 9" xfId="37694" xr:uid="{00000000-0005-0000-0000-00003E930000}"/>
    <cellStyle name="Normal 5 17 8" xfId="37695" xr:uid="{00000000-0005-0000-0000-00003F930000}"/>
    <cellStyle name="Normal 5 17 8 10" xfId="37696" xr:uid="{00000000-0005-0000-0000-000040930000}"/>
    <cellStyle name="Normal 5 17 8 11" xfId="37697" xr:uid="{00000000-0005-0000-0000-000041930000}"/>
    <cellStyle name="Normal 5 17 8 12" xfId="37698" xr:uid="{00000000-0005-0000-0000-000042930000}"/>
    <cellStyle name="Normal 5 17 8 13" xfId="37699" xr:uid="{00000000-0005-0000-0000-000043930000}"/>
    <cellStyle name="Normal 5 17 8 14" xfId="37700" xr:uid="{00000000-0005-0000-0000-000044930000}"/>
    <cellStyle name="Normal 5 17 8 2" xfId="37701" xr:uid="{00000000-0005-0000-0000-000045930000}"/>
    <cellStyle name="Normal 5 17 8 2 10" xfId="37702" xr:uid="{00000000-0005-0000-0000-000046930000}"/>
    <cellStyle name="Normal 5 17 8 2 2" xfId="37703" xr:uid="{00000000-0005-0000-0000-000047930000}"/>
    <cellStyle name="Normal 5 17 8 2 3" xfId="37704" xr:uid="{00000000-0005-0000-0000-000048930000}"/>
    <cellStyle name="Normal 5 17 8 2 4" xfId="37705" xr:uid="{00000000-0005-0000-0000-000049930000}"/>
    <cellStyle name="Normal 5 17 8 2 5" xfId="37706" xr:uid="{00000000-0005-0000-0000-00004A930000}"/>
    <cellStyle name="Normal 5 17 8 2 6" xfId="37707" xr:uid="{00000000-0005-0000-0000-00004B930000}"/>
    <cellStyle name="Normal 5 17 8 2 7" xfId="37708" xr:uid="{00000000-0005-0000-0000-00004C930000}"/>
    <cellStyle name="Normal 5 17 8 2 8" xfId="37709" xr:uid="{00000000-0005-0000-0000-00004D930000}"/>
    <cellStyle name="Normal 5 17 8 2 9" xfId="37710" xr:uid="{00000000-0005-0000-0000-00004E930000}"/>
    <cellStyle name="Normal 5 17 8 3" xfId="37711" xr:uid="{00000000-0005-0000-0000-00004F930000}"/>
    <cellStyle name="Normal 5 17 8 3 10" xfId="37712" xr:uid="{00000000-0005-0000-0000-000050930000}"/>
    <cellStyle name="Normal 5 17 8 3 2" xfId="37713" xr:uid="{00000000-0005-0000-0000-000051930000}"/>
    <cellStyle name="Normal 5 17 8 3 3" xfId="37714" xr:uid="{00000000-0005-0000-0000-000052930000}"/>
    <cellStyle name="Normal 5 17 8 3 4" xfId="37715" xr:uid="{00000000-0005-0000-0000-000053930000}"/>
    <cellStyle name="Normal 5 17 8 3 5" xfId="37716" xr:uid="{00000000-0005-0000-0000-000054930000}"/>
    <cellStyle name="Normal 5 17 8 3 6" xfId="37717" xr:uid="{00000000-0005-0000-0000-000055930000}"/>
    <cellStyle name="Normal 5 17 8 3 7" xfId="37718" xr:uid="{00000000-0005-0000-0000-000056930000}"/>
    <cellStyle name="Normal 5 17 8 3 8" xfId="37719" xr:uid="{00000000-0005-0000-0000-000057930000}"/>
    <cellStyle name="Normal 5 17 8 3 9" xfId="37720" xr:uid="{00000000-0005-0000-0000-000058930000}"/>
    <cellStyle name="Normal 5 17 8 4" xfId="37721" xr:uid="{00000000-0005-0000-0000-000059930000}"/>
    <cellStyle name="Normal 5 17 8 4 10" xfId="37722" xr:uid="{00000000-0005-0000-0000-00005A930000}"/>
    <cellStyle name="Normal 5 17 8 4 2" xfId="37723" xr:uid="{00000000-0005-0000-0000-00005B930000}"/>
    <cellStyle name="Normal 5 17 8 4 3" xfId="37724" xr:uid="{00000000-0005-0000-0000-00005C930000}"/>
    <cellStyle name="Normal 5 17 8 4 4" xfId="37725" xr:uid="{00000000-0005-0000-0000-00005D930000}"/>
    <cellStyle name="Normal 5 17 8 4 5" xfId="37726" xr:uid="{00000000-0005-0000-0000-00005E930000}"/>
    <cellStyle name="Normal 5 17 8 4 6" xfId="37727" xr:uid="{00000000-0005-0000-0000-00005F930000}"/>
    <cellStyle name="Normal 5 17 8 4 7" xfId="37728" xr:uid="{00000000-0005-0000-0000-000060930000}"/>
    <cellStyle name="Normal 5 17 8 4 8" xfId="37729" xr:uid="{00000000-0005-0000-0000-000061930000}"/>
    <cellStyle name="Normal 5 17 8 4 9" xfId="37730" xr:uid="{00000000-0005-0000-0000-000062930000}"/>
    <cellStyle name="Normal 5 17 8 5" xfId="37731" xr:uid="{00000000-0005-0000-0000-000063930000}"/>
    <cellStyle name="Normal 5 17 8 5 10" xfId="37732" xr:uid="{00000000-0005-0000-0000-000064930000}"/>
    <cellStyle name="Normal 5 17 8 5 2" xfId="37733" xr:uid="{00000000-0005-0000-0000-000065930000}"/>
    <cellStyle name="Normal 5 17 8 5 3" xfId="37734" xr:uid="{00000000-0005-0000-0000-000066930000}"/>
    <cellStyle name="Normal 5 17 8 5 4" xfId="37735" xr:uid="{00000000-0005-0000-0000-000067930000}"/>
    <cellStyle name="Normal 5 17 8 5 5" xfId="37736" xr:uid="{00000000-0005-0000-0000-000068930000}"/>
    <cellStyle name="Normal 5 17 8 5 6" xfId="37737" xr:uid="{00000000-0005-0000-0000-000069930000}"/>
    <cellStyle name="Normal 5 17 8 5 7" xfId="37738" xr:uid="{00000000-0005-0000-0000-00006A930000}"/>
    <cellStyle name="Normal 5 17 8 5 8" xfId="37739" xr:uid="{00000000-0005-0000-0000-00006B930000}"/>
    <cellStyle name="Normal 5 17 8 5 9" xfId="37740" xr:uid="{00000000-0005-0000-0000-00006C930000}"/>
    <cellStyle name="Normal 5 17 8 6" xfId="37741" xr:uid="{00000000-0005-0000-0000-00006D930000}"/>
    <cellStyle name="Normal 5 17 8 7" xfId="37742" xr:uid="{00000000-0005-0000-0000-00006E930000}"/>
    <cellStyle name="Normal 5 17 8 8" xfId="37743" xr:uid="{00000000-0005-0000-0000-00006F930000}"/>
    <cellStyle name="Normal 5 17 8 9" xfId="37744" xr:uid="{00000000-0005-0000-0000-000070930000}"/>
    <cellStyle name="Normal 5 17 9" xfId="37745" xr:uid="{00000000-0005-0000-0000-000071930000}"/>
    <cellStyle name="Normal 5 17 9 10" xfId="37746" xr:uid="{00000000-0005-0000-0000-000072930000}"/>
    <cellStyle name="Normal 5 17 9 11" xfId="37747" xr:uid="{00000000-0005-0000-0000-000073930000}"/>
    <cellStyle name="Normal 5 17 9 12" xfId="37748" xr:uid="{00000000-0005-0000-0000-000074930000}"/>
    <cellStyle name="Normal 5 17 9 13" xfId="37749" xr:uid="{00000000-0005-0000-0000-000075930000}"/>
    <cellStyle name="Normal 5 17 9 14" xfId="37750" xr:uid="{00000000-0005-0000-0000-000076930000}"/>
    <cellStyle name="Normal 5 17 9 2" xfId="37751" xr:uid="{00000000-0005-0000-0000-000077930000}"/>
    <cellStyle name="Normal 5 17 9 2 10" xfId="37752" xr:uid="{00000000-0005-0000-0000-000078930000}"/>
    <cellStyle name="Normal 5 17 9 2 2" xfId="37753" xr:uid="{00000000-0005-0000-0000-000079930000}"/>
    <cellStyle name="Normal 5 17 9 2 3" xfId="37754" xr:uid="{00000000-0005-0000-0000-00007A930000}"/>
    <cellStyle name="Normal 5 17 9 2 4" xfId="37755" xr:uid="{00000000-0005-0000-0000-00007B930000}"/>
    <cellStyle name="Normal 5 17 9 2 5" xfId="37756" xr:uid="{00000000-0005-0000-0000-00007C930000}"/>
    <cellStyle name="Normal 5 17 9 2 6" xfId="37757" xr:uid="{00000000-0005-0000-0000-00007D930000}"/>
    <cellStyle name="Normal 5 17 9 2 7" xfId="37758" xr:uid="{00000000-0005-0000-0000-00007E930000}"/>
    <cellStyle name="Normal 5 17 9 2 8" xfId="37759" xr:uid="{00000000-0005-0000-0000-00007F930000}"/>
    <cellStyle name="Normal 5 17 9 2 9" xfId="37760" xr:uid="{00000000-0005-0000-0000-000080930000}"/>
    <cellStyle name="Normal 5 17 9 3" xfId="37761" xr:uid="{00000000-0005-0000-0000-000081930000}"/>
    <cellStyle name="Normal 5 17 9 3 10" xfId="37762" xr:uid="{00000000-0005-0000-0000-000082930000}"/>
    <cellStyle name="Normal 5 17 9 3 2" xfId="37763" xr:uid="{00000000-0005-0000-0000-000083930000}"/>
    <cellStyle name="Normal 5 17 9 3 3" xfId="37764" xr:uid="{00000000-0005-0000-0000-000084930000}"/>
    <cellStyle name="Normal 5 17 9 3 4" xfId="37765" xr:uid="{00000000-0005-0000-0000-000085930000}"/>
    <cellStyle name="Normal 5 17 9 3 5" xfId="37766" xr:uid="{00000000-0005-0000-0000-000086930000}"/>
    <cellStyle name="Normal 5 17 9 3 6" xfId="37767" xr:uid="{00000000-0005-0000-0000-000087930000}"/>
    <cellStyle name="Normal 5 17 9 3 7" xfId="37768" xr:uid="{00000000-0005-0000-0000-000088930000}"/>
    <cellStyle name="Normal 5 17 9 3 8" xfId="37769" xr:uid="{00000000-0005-0000-0000-000089930000}"/>
    <cellStyle name="Normal 5 17 9 3 9" xfId="37770" xr:uid="{00000000-0005-0000-0000-00008A930000}"/>
    <cellStyle name="Normal 5 17 9 4" xfId="37771" xr:uid="{00000000-0005-0000-0000-00008B930000}"/>
    <cellStyle name="Normal 5 17 9 4 10" xfId="37772" xr:uid="{00000000-0005-0000-0000-00008C930000}"/>
    <cellStyle name="Normal 5 17 9 4 2" xfId="37773" xr:uid="{00000000-0005-0000-0000-00008D930000}"/>
    <cellStyle name="Normal 5 17 9 4 3" xfId="37774" xr:uid="{00000000-0005-0000-0000-00008E930000}"/>
    <cellStyle name="Normal 5 17 9 4 4" xfId="37775" xr:uid="{00000000-0005-0000-0000-00008F930000}"/>
    <cellStyle name="Normal 5 17 9 4 5" xfId="37776" xr:uid="{00000000-0005-0000-0000-000090930000}"/>
    <cellStyle name="Normal 5 17 9 4 6" xfId="37777" xr:uid="{00000000-0005-0000-0000-000091930000}"/>
    <cellStyle name="Normal 5 17 9 4 7" xfId="37778" xr:uid="{00000000-0005-0000-0000-000092930000}"/>
    <cellStyle name="Normal 5 17 9 4 8" xfId="37779" xr:uid="{00000000-0005-0000-0000-000093930000}"/>
    <cellStyle name="Normal 5 17 9 4 9" xfId="37780" xr:uid="{00000000-0005-0000-0000-000094930000}"/>
    <cellStyle name="Normal 5 17 9 5" xfId="37781" xr:uid="{00000000-0005-0000-0000-000095930000}"/>
    <cellStyle name="Normal 5 17 9 5 10" xfId="37782" xr:uid="{00000000-0005-0000-0000-000096930000}"/>
    <cellStyle name="Normal 5 17 9 5 2" xfId="37783" xr:uid="{00000000-0005-0000-0000-000097930000}"/>
    <cellStyle name="Normal 5 17 9 5 3" xfId="37784" xr:uid="{00000000-0005-0000-0000-000098930000}"/>
    <cellStyle name="Normal 5 17 9 5 4" xfId="37785" xr:uid="{00000000-0005-0000-0000-000099930000}"/>
    <cellStyle name="Normal 5 17 9 5 5" xfId="37786" xr:uid="{00000000-0005-0000-0000-00009A930000}"/>
    <cellStyle name="Normal 5 17 9 5 6" xfId="37787" xr:uid="{00000000-0005-0000-0000-00009B930000}"/>
    <cellStyle name="Normal 5 17 9 5 7" xfId="37788" xr:uid="{00000000-0005-0000-0000-00009C930000}"/>
    <cellStyle name="Normal 5 17 9 5 8" xfId="37789" xr:uid="{00000000-0005-0000-0000-00009D930000}"/>
    <cellStyle name="Normal 5 17 9 5 9" xfId="37790" xr:uid="{00000000-0005-0000-0000-00009E930000}"/>
    <cellStyle name="Normal 5 17 9 6" xfId="37791" xr:uid="{00000000-0005-0000-0000-00009F930000}"/>
    <cellStyle name="Normal 5 17 9 7" xfId="37792" xr:uid="{00000000-0005-0000-0000-0000A0930000}"/>
    <cellStyle name="Normal 5 17 9 8" xfId="37793" xr:uid="{00000000-0005-0000-0000-0000A1930000}"/>
    <cellStyle name="Normal 5 17 9 9" xfId="37794" xr:uid="{00000000-0005-0000-0000-0000A2930000}"/>
    <cellStyle name="Normal 5 18" xfId="37795" xr:uid="{00000000-0005-0000-0000-0000A3930000}"/>
    <cellStyle name="Normal 5 18 2" xfId="37796" xr:uid="{00000000-0005-0000-0000-0000A4930000}"/>
    <cellStyle name="Normal 5 18 2 2" xfId="37797" xr:uid="{00000000-0005-0000-0000-0000A5930000}"/>
    <cellStyle name="Normal 5 18 3" xfId="37798" xr:uid="{00000000-0005-0000-0000-0000A6930000}"/>
    <cellStyle name="Normal 5 18 4" xfId="37799" xr:uid="{00000000-0005-0000-0000-0000A7930000}"/>
    <cellStyle name="Normal 5 19" xfId="37800" xr:uid="{00000000-0005-0000-0000-0000A8930000}"/>
    <cellStyle name="Normal 5 19 2" xfId="37801" xr:uid="{00000000-0005-0000-0000-0000A9930000}"/>
    <cellStyle name="Normal 5 19 2 2" xfId="37802" xr:uid="{00000000-0005-0000-0000-0000AA930000}"/>
    <cellStyle name="Normal 5 19 3" xfId="37803" xr:uid="{00000000-0005-0000-0000-0000AB930000}"/>
    <cellStyle name="Normal 5 19 4" xfId="37804" xr:uid="{00000000-0005-0000-0000-0000AC930000}"/>
    <cellStyle name="Normal 5 2" xfId="439" xr:uid="{00000000-0005-0000-0000-0000B7010000}"/>
    <cellStyle name="Normal 5 2 10" xfId="37806" xr:uid="{00000000-0005-0000-0000-0000AE930000}"/>
    <cellStyle name="Normal 5 2 11" xfId="37807" xr:uid="{00000000-0005-0000-0000-0000AF930000}"/>
    <cellStyle name="Normal 5 2 12" xfId="37808" xr:uid="{00000000-0005-0000-0000-0000B0930000}"/>
    <cellStyle name="Normal 5 2 13" xfId="37809" xr:uid="{00000000-0005-0000-0000-0000B1930000}"/>
    <cellStyle name="Normal 5 2 14" xfId="37810" xr:uid="{00000000-0005-0000-0000-0000B2930000}"/>
    <cellStyle name="Normal 5 2 15" xfId="37811" xr:uid="{00000000-0005-0000-0000-0000B3930000}"/>
    <cellStyle name="Normal 5 2 16" xfId="37812" xr:uid="{00000000-0005-0000-0000-0000B4930000}"/>
    <cellStyle name="Normal 5 2 17" xfId="37813" xr:uid="{00000000-0005-0000-0000-0000B5930000}"/>
    <cellStyle name="Normal 5 2 18" xfId="37814" xr:uid="{00000000-0005-0000-0000-0000B6930000}"/>
    <cellStyle name="Normal 5 2 19" xfId="37815" xr:uid="{00000000-0005-0000-0000-0000B7930000}"/>
    <cellStyle name="Normal 5 2 2" xfId="37816" xr:uid="{00000000-0005-0000-0000-0000B8930000}"/>
    <cellStyle name="Normal 5 2 2 2" xfId="37817" xr:uid="{00000000-0005-0000-0000-0000B9930000}"/>
    <cellStyle name="Normal 5 2 2 2 2" xfId="37818" xr:uid="{00000000-0005-0000-0000-0000BA930000}"/>
    <cellStyle name="Normal 5 2 20" xfId="37819" xr:uid="{00000000-0005-0000-0000-0000BB930000}"/>
    <cellStyle name="Normal 5 2 21" xfId="37820" xr:uid="{00000000-0005-0000-0000-0000BC930000}"/>
    <cellStyle name="Normal 5 2 22" xfId="37821" xr:uid="{00000000-0005-0000-0000-0000BD930000}"/>
    <cellStyle name="Normal 5 2 23" xfId="37822" xr:uid="{00000000-0005-0000-0000-0000BE930000}"/>
    <cellStyle name="Normal 5 2 24" xfId="37823" xr:uid="{00000000-0005-0000-0000-0000BF930000}"/>
    <cellStyle name="Normal 5 2 25" xfId="37824" xr:uid="{00000000-0005-0000-0000-0000C0930000}"/>
    <cellStyle name="Normal 5 2 26" xfId="37825" xr:uid="{00000000-0005-0000-0000-0000C1930000}"/>
    <cellStyle name="Normal 5 2 27" xfId="37826" xr:uid="{00000000-0005-0000-0000-0000C2930000}"/>
    <cellStyle name="Normal 5 2 28" xfId="37827" xr:uid="{00000000-0005-0000-0000-0000C3930000}"/>
    <cellStyle name="Normal 5 2 29" xfId="37828" xr:uid="{00000000-0005-0000-0000-0000C4930000}"/>
    <cellStyle name="Normal 5 2 3" xfId="37829" xr:uid="{00000000-0005-0000-0000-0000C5930000}"/>
    <cellStyle name="Normal 5 2 30" xfId="37830" xr:uid="{00000000-0005-0000-0000-0000C6930000}"/>
    <cellStyle name="Normal 5 2 31" xfId="37831" xr:uid="{00000000-0005-0000-0000-0000C7930000}"/>
    <cellStyle name="Normal 5 2 32" xfId="37832" xr:uid="{00000000-0005-0000-0000-0000C8930000}"/>
    <cellStyle name="Normal 5 2 33" xfId="37833" xr:uid="{00000000-0005-0000-0000-0000C9930000}"/>
    <cellStyle name="Normal 5 2 34" xfId="37834" xr:uid="{00000000-0005-0000-0000-0000CA930000}"/>
    <cellStyle name="Normal 5 2 35" xfId="37835" xr:uid="{00000000-0005-0000-0000-0000CB930000}"/>
    <cellStyle name="Normal 5 2 36" xfId="37836" xr:uid="{00000000-0005-0000-0000-0000CC930000}"/>
    <cellStyle name="Normal 5 2 37" xfId="37837" xr:uid="{00000000-0005-0000-0000-0000CD930000}"/>
    <cellStyle name="Normal 5 2 38" xfId="37838" xr:uid="{00000000-0005-0000-0000-0000CE930000}"/>
    <cellStyle name="Normal 5 2 39" xfId="37839" xr:uid="{00000000-0005-0000-0000-0000CF930000}"/>
    <cellStyle name="Normal 5 2 4" xfId="37840" xr:uid="{00000000-0005-0000-0000-0000D0930000}"/>
    <cellStyle name="Normal 5 2 40" xfId="37841" xr:uid="{00000000-0005-0000-0000-0000D1930000}"/>
    <cellStyle name="Normal 5 2 41" xfId="37842" xr:uid="{00000000-0005-0000-0000-0000D2930000}"/>
    <cellStyle name="Normal 5 2 42" xfId="37843" xr:uid="{00000000-0005-0000-0000-0000D3930000}"/>
    <cellStyle name="Normal 5 2 43" xfId="37844" xr:uid="{00000000-0005-0000-0000-0000D4930000}"/>
    <cellStyle name="Normal 5 2 44" xfId="37845" xr:uid="{00000000-0005-0000-0000-0000D5930000}"/>
    <cellStyle name="Normal 5 2 45" xfId="37846" xr:uid="{00000000-0005-0000-0000-0000D6930000}"/>
    <cellStyle name="Normal 5 2 46" xfId="37847" xr:uid="{00000000-0005-0000-0000-0000D7930000}"/>
    <cellStyle name="Normal 5 2 47" xfId="37848" xr:uid="{00000000-0005-0000-0000-0000D8930000}"/>
    <cellStyle name="Normal 5 2 48" xfId="37849" xr:uid="{00000000-0005-0000-0000-0000D9930000}"/>
    <cellStyle name="Normal 5 2 49" xfId="37850" xr:uid="{00000000-0005-0000-0000-0000DA930000}"/>
    <cellStyle name="Normal 5 2 5" xfId="37851" xr:uid="{00000000-0005-0000-0000-0000DB930000}"/>
    <cellStyle name="Normal 5 2 50" xfId="37852" xr:uid="{00000000-0005-0000-0000-0000DC930000}"/>
    <cellStyle name="Normal 5 2 51" xfId="37853" xr:uid="{00000000-0005-0000-0000-0000DD930000}"/>
    <cellStyle name="Normal 5 2 52" xfId="37854" xr:uid="{00000000-0005-0000-0000-0000DE930000}"/>
    <cellStyle name="Normal 5 2 53" xfId="37855" xr:uid="{00000000-0005-0000-0000-0000DF930000}"/>
    <cellStyle name="Normal 5 2 54" xfId="37856" xr:uid="{00000000-0005-0000-0000-0000E0930000}"/>
    <cellStyle name="Normal 5 2 55" xfId="37857" xr:uid="{00000000-0005-0000-0000-0000E1930000}"/>
    <cellStyle name="Normal 5 2 56" xfId="37858" xr:uid="{00000000-0005-0000-0000-0000E2930000}"/>
    <cellStyle name="Normal 5 2 57" xfId="37859" xr:uid="{00000000-0005-0000-0000-0000E3930000}"/>
    <cellStyle name="Normal 5 2 58" xfId="37860" xr:uid="{00000000-0005-0000-0000-0000E4930000}"/>
    <cellStyle name="Normal 5 2 59" xfId="37861" xr:uid="{00000000-0005-0000-0000-0000E5930000}"/>
    <cellStyle name="Normal 5 2 6" xfId="37862" xr:uid="{00000000-0005-0000-0000-0000E6930000}"/>
    <cellStyle name="Normal 5 2 60" xfId="37863" xr:uid="{00000000-0005-0000-0000-0000E7930000}"/>
    <cellStyle name="Normal 5 2 61" xfId="37864" xr:uid="{00000000-0005-0000-0000-0000E8930000}"/>
    <cellStyle name="Normal 5 2 62" xfId="37865" xr:uid="{00000000-0005-0000-0000-0000E9930000}"/>
    <cellStyle name="Normal 5 2 63" xfId="37866" xr:uid="{00000000-0005-0000-0000-0000EA930000}"/>
    <cellStyle name="Normal 5 2 64" xfId="37867" xr:uid="{00000000-0005-0000-0000-0000EB930000}"/>
    <cellStyle name="Normal 5 2 65" xfId="37868" xr:uid="{00000000-0005-0000-0000-0000EC930000}"/>
    <cellStyle name="Normal 5 2 66" xfId="37869" xr:uid="{00000000-0005-0000-0000-0000ED930000}"/>
    <cellStyle name="Normal 5 2 67" xfId="37870" xr:uid="{00000000-0005-0000-0000-0000EE930000}"/>
    <cellStyle name="Normal 5 2 68" xfId="37871" xr:uid="{00000000-0005-0000-0000-0000EF930000}"/>
    <cellStyle name="Normal 5 2 69" xfId="37872" xr:uid="{00000000-0005-0000-0000-0000F0930000}"/>
    <cellStyle name="Normal 5 2 7" xfId="37873" xr:uid="{00000000-0005-0000-0000-0000F1930000}"/>
    <cellStyle name="Normal 5 2 70" xfId="37874" xr:uid="{00000000-0005-0000-0000-0000F2930000}"/>
    <cellStyle name="Normal 5 2 71" xfId="37875" xr:uid="{00000000-0005-0000-0000-0000F3930000}"/>
    <cellStyle name="Normal 5 2 72" xfId="37876" xr:uid="{00000000-0005-0000-0000-0000F4930000}"/>
    <cellStyle name="Normal 5 2 73" xfId="37877" xr:uid="{00000000-0005-0000-0000-0000F5930000}"/>
    <cellStyle name="Normal 5 2 74" xfId="37878" xr:uid="{00000000-0005-0000-0000-0000F6930000}"/>
    <cellStyle name="Normal 5 2 75" xfId="37879" xr:uid="{00000000-0005-0000-0000-0000F7930000}"/>
    <cellStyle name="Normal 5 2 76" xfId="37880" xr:uid="{00000000-0005-0000-0000-0000F8930000}"/>
    <cellStyle name="Normal 5 2 77" xfId="37881" xr:uid="{00000000-0005-0000-0000-0000F9930000}"/>
    <cellStyle name="Normal 5 2 78" xfId="37882" xr:uid="{00000000-0005-0000-0000-0000FA930000}"/>
    <cellStyle name="Normal 5 2 79" xfId="37883" xr:uid="{00000000-0005-0000-0000-0000FB930000}"/>
    <cellStyle name="Normal 5 2 8" xfId="37884" xr:uid="{00000000-0005-0000-0000-0000FC930000}"/>
    <cellStyle name="Normal 5 2 80" xfId="37885" xr:uid="{00000000-0005-0000-0000-0000FD930000}"/>
    <cellStyle name="Normal 5 2 81" xfId="37886" xr:uid="{00000000-0005-0000-0000-0000FE930000}"/>
    <cellStyle name="Normal 5 2 82" xfId="37887" xr:uid="{00000000-0005-0000-0000-0000FF930000}"/>
    <cellStyle name="Normal 5 2 83" xfId="37805" xr:uid="{00000000-0005-0000-0000-0000AD930000}"/>
    <cellStyle name="Normal 5 2 9" xfId="37888" xr:uid="{00000000-0005-0000-0000-000000940000}"/>
    <cellStyle name="Normal 5 2_Enlaces" xfId="37889" xr:uid="{00000000-0005-0000-0000-000001940000}"/>
    <cellStyle name="Normal 5 20" xfId="37890" xr:uid="{00000000-0005-0000-0000-000002940000}"/>
    <cellStyle name="Normal 5 20 2" xfId="37891" xr:uid="{00000000-0005-0000-0000-000003940000}"/>
    <cellStyle name="Normal 5 20 2 2" xfId="37892" xr:uid="{00000000-0005-0000-0000-000004940000}"/>
    <cellStyle name="Normal 5 20 3" xfId="37893" xr:uid="{00000000-0005-0000-0000-000005940000}"/>
    <cellStyle name="Normal 5 20 4" xfId="37894" xr:uid="{00000000-0005-0000-0000-000006940000}"/>
    <cellStyle name="Normal 5 21" xfId="37895" xr:uid="{00000000-0005-0000-0000-000007940000}"/>
    <cellStyle name="Normal 5 21 2" xfId="37896" xr:uid="{00000000-0005-0000-0000-000008940000}"/>
    <cellStyle name="Normal 5 21 2 2" xfId="37897" xr:uid="{00000000-0005-0000-0000-000009940000}"/>
    <cellStyle name="Normal 5 21 3" xfId="37898" xr:uid="{00000000-0005-0000-0000-00000A940000}"/>
    <cellStyle name="Normal 5 21 4" xfId="37899" xr:uid="{00000000-0005-0000-0000-00000B940000}"/>
    <cellStyle name="Normal 5 22" xfId="37900" xr:uid="{00000000-0005-0000-0000-00000C940000}"/>
    <cellStyle name="Normal 5 22 2" xfId="37901" xr:uid="{00000000-0005-0000-0000-00000D940000}"/>
    <cellStyle name="Normal 5 22 3" xfId="37902" xr:uid="{00000000-0005-0000-0000-00000E940000}"/>
    <cellStyle name="Normal 5 23" xfId="37903" xr:uid="{00000000-0005-0000-0000-00000F940000}"/>
    <cellStyle name="Normal 5 24" xfId="37904" xr:uid="{00000000-0005-0000-0000-000010940000}"/>
    <cellStyle name="Normal 5 25" xfId="37905" xr:uid="{00000000-0005-0000-0000-000011940000}"/>
    <cellStyle name="Normal 5 26" xfId="37906" xr:uid="{00000000-0005-0000-0000-000012940000}"/>
    <cellStyle name="Normal 5 27" xfId="37907" xr:uid="{00000000-0005-0000-0000-000013940000}"/>
    <cellStyle name="Normal 5 28" xfId="37908" xr:uid="{00000000-0005-0000-0000-000014940000}"/>
    <cellStyle name="Normal 5 29" xfId="37909" xr:uid="{00000000-0005-0000-0000-000015940000}"/>
    <cellStyle name="Normal 5 3" xfId="549" xr:uid="{00000000-0005-0000-0000-000025020000}"/>
    <cellStyle name="Normal 5 3 10" xfId="37911" xr:uid="{00000000-0005-0000-0000-000017940000}"/>
    <cellStyle name="Normal 5 3 11" xfId="37912" xr:uid="{00000000-0005-0000-0000-000018940000}"/>
    <cellStyle name="Normal 5 3 12" xfId="37913" xr:uid="{00000000-0005-0000-0000-000019940000}"/>
    <cellStyle name="Normal 5 3 13" xfId="37910" xr:uid="{00000000-0005-0000-0000-000016940000}"/>
    <cellStyle name="Normal 5 3 2" xfId="37914" xr:uid="{00000000-0005-0000-0000-00001A940000}"/>
    <cellStyle name="Normal 5 3 3" xfId="37915" xr:uid="{00000000-0005-0000-0000-00001B940000}"/>
    <cellStyle name="Normal 5 3 4" xfId="37916" xr:uid="{00000000-0005-0000-0000-00001C940000}"/>
    <cellStyle name="Normal 5 3 4 2" xfId="37917" xr:uid="{00000000-0005-0000-0000-00001D940000}"/>
    <cellStyle name="Normal 5 3 4 2 2" xfId="37918" xr:uid="{00000000-0005-0000-0000-00001E940000}"/>
    <cellStyle name="Normal 5 3 4 3" xfId="37919" xr:uid="{00000000-0005-0000-0000-00001F940000}"/>
    <cellStyle name="Normal 5 3 5" xfId="37920" xr:uid="{00000000-0005-0000-0000-000020940000}"/>
    <cellStyle name="Normal 5 3 6" xfId="37921" xr:uid="{00000000-0005-0000-0000-000021940000}"/>
    <cellStyle name="Normal 5 3 7" xfId="37922" xr:uid="{00000000-0005-0000-0000-000022940000}"/>
    <cellStyle name="Normal 5 3 7 2" xfId="37923" xr:uid="{00000000-0005-0000-0000-000023940000}"/>
    <cellStyle name="Normal 5 3 8" xfId="37924" xr:uid="{00000000-0005-0000-0000-000024940000}"/>
    <cellStyle name="Normal 5 3 9" xfId="37925" xr:uid="{00000000-0005-0000-0000-000025940000}"/>
    <cellStyle name="Normal 5 3_Implem" xfId="37926" xr:uid="{00000000-0005-0000-0000-000026940000}"/>
    <cellStyle name="Normal 5 30" xfId="37927" xr:uid="{00000000-0005-0000-0000-000027940000}"/>
    <cellStyle name="Normal 5 31" xfId="37928" xr:uid="{00000000-0005-0000-0000-000028940000}"/>
    <cellStyle name="Normal 5 32" xfId="37929" xr:uid="{00000000-0005-0000-0000-000029940000}"/>
    <cellStyle name="Normal 5 33" xfId="37930" xr:uid="{00000000-0005-0000-0000-00002A940000}"/>
    <cellStyle name="Normal 5 34" xfId="37931" xr:uid="{00000000-0005-0000-0000-00002B940000}"/>
    <cellStyle name="Normal 5 35" xfId="37932" xr:uid="{00000000-0005-0000-0000-00002C940000}"/>
    <cellStyle name="Normal 5 36" xfId="37933" xr:uid="{00000000-0005-0000-0000-00002D940000}"/>
    <cellStyle name="Normal 5 37" xfId="37934" xr:uid="{00000000-0005-0000-0000-00002E940000}"/>
    <cellStyle name="Normal 5 38" xfId="37935" xr:uid="{00000000-0005-0000-0000-00002F940000}"/>
    <cellStyle name="Normal 5 39" xfId="37936" xr:uid="{00000000-0005-0000-0000-000030940000}"/>
    <cellStyle name="Normal 5 4" xfId="37937" xr:uid="{00000000-0005-0000-0000-000031940000}"/>
    <cellStyle name="Normal 5 4 2" xfId="37938" xr:uid="{00000000-0005-0000-0000-000032940000}"/>
    <cellStyle name="Normal 5 4 2 2" xfId="37939" xr:uid="{00000000-0005-0000-0000-000033940000}"/>
    <cellStyle name="Normal 5 4 3" xfId="37940" xr:uid="{00000000-0005-0000-0000-000034940000}"/>
    <cellStyle name="Normal 5 4 4" xfId="37941" xr:uid="{00000000-0005-0000-0000-000035940000}"/>
    <cellStyle name="Normal 5 40" xfId="37942" xr:uid="{00000000-0005-0000-0000-000036940000}"/>
    <cellStyle name="Normal 5 41" xfId="37943" xr:uid="{00000000-0005-0000-0000-000037940000}"/>
    <cellStyle name="Normal 5 42" xfId="37944" xr:uid="{00000000-0005-0000-0000-000038940000}"/>
    <cellStyle name="Normal 5 43" xfId="37945" xr:uid="{00000000-0005-0000-0000-000039940000}"/>
    <cellStyle name="Normal 5 44" xfId="37946" xr:uid="{00000000-0005-0000-0000-00003A940000}"/>
    <cellStyle name="Normal 5 45" xfId="37947" xr:uid="{00000000-0005-0000-0000-00003B940000}"/>
    <cellStyle name="Normal 5 46" xfId="37948" xr:uid="{00000000-0005-0000-0000-00003C940000}"/>
    <cellStyle name="Normal 5 47" xfId="37949" xr:uid="{00000000-0005-0000-0000-00003D940000}"/>
    <cellStyle name="Normal 5 48" xfId="37950" xr:uid="{00000000-0005-0000-0000-00003E940000}"/>
    <cellStyle name="Normal 5 49" xfId="37951" xr:uid="{00000000-0005-0000-0000-00003F940000}"/>
    <cellStyle name="Normal 5 5" xfId="37952" xr:uid="{00000000-0005-0000-0000-000040940000}"/>
    <cellStyle name="Normal 5 5 2" xfId="37953" xr:uid="{00000000-0005-0000-0000-000041940000}"/>
    <cellStyle name="Normal 5 5 2 2" xfId="37954" xr:uid="{00000000-0005-0000-0000-000042940000}"/>
    <cellStyle name="Normal 5 5 3" xfId="37955" xr:uid="{00000000-0005-0000-0000-000043940000}"/>
    <cellStyle name="Normal 5 5 4" xfId="37956" xr:uid="{00000000-0005-0000-0000-000044940000}"/>
    <cellStyle name="Normal 5 50" xfId="37957" xr:uid="{00000000-0005-0000-0000-000045940000}"/>
    <cellStyle name="Normal 5 51" xfId="37958" xr:uid="{00000000-0005-0000-0000-000046940000}"/>
    <cellStyle name="Normal 5 52" xfId="37959" xr:uid="{00000000-0005-0000-0000-000047940000}"/>
    <cellStyle name="Normal 5 53" xfId="37960" xr:uid="{00000000-0005-0000-0000-000048940000}"/>
    <cellStyle name="Normal 5 54" xfId="37961" xr:uid="{00000000-0005-0000-0000-000049940000}"/>
    <cellStyle name="Normal 5 55" xfId="37962" xr:uid="{00000000-0005-0000-0000-00004A940000}"/>
    <cellStyle name="Normal 5 56" xfId="37963" xr:uid="{00000000-0005-0000-0000-00004B940000}"/>
    <cellStyle name="Normal 5 57" xfId="37964" xr:uid="{00000000-0005-0000-0000-00004C940000}"/>
    <cellStyle name="Normal 5 58" xfId="37965" xr:uid="{00000000-0005-0000-0000-00004D940000}"/>
    <cellStyle name="Normal 5 59" xfId="37966" xr:uid="{00000000-0005-0000-0000-00004E940000}"/>
    <cellStyle name="Normal 5 6" xfId="37967" xr:uid="{00000000-0005-0000-0000-00004F940000}"/>
    <cellStyle name="Normal 5 6 2" xfId="37968" xr:uid="{00000000-0005-0000-0000-000050940000}"/>
    <cellStyle name="Normal 5 6 2 2" xfId="37969" xr:uid="{00000000-0005-0000-0000-000051940000}"/>
    <cellStyle name="Normal 5 6 3" xfId="37970" xr:uid="{00000000-0005-0000-0000-000052940000}"/>
    <cellStyle name="Normal 5 6 4" xfId="37971" xr:uid="{00000000-0005-0000-0000-000053940000}"/>
    <cellStyle name="Normal 5 60" xfId="37972" xr:uid="{00000000-0005-0000-0000-000054940000}"/>
    <cellStyle name="Normal 5 7" xfId="37973" xr:uid="{00000000-0005-0000-0000-000055940000}"/>
    <cellStyle name="Normal 5 7 2" xfId="37974" xr:uid="{00000000-0005-0000-0000-000056940000}"/>
    <cellStyle name="Normal 5 7 2 2" xfId="37975" xr:uid="{00000000-0005-0000-0000-000057940000}"/>
    <cellStyle name="Normal 5 7 3" xfId="37976" xr:uid="{00000000-0005-0000-0000-000058940000}"/>
    <cellStyle name="Normal 5 7 4" xfId="37977" xr:uid="{00000000-0005-0000-0000-000059940000}"/>
    <cellStyle name="Normal 5 8" xfId="37978" xr:uid="{00000000-0005-0000-0000-00005A940000}"/>
    <cellStyle name="Normal 5 8 2" xfId="37979" xr:uid="{00000000-0005-0000-0000-00005B940000}"/>
    <cellStyle name="Normal 5 8 2 2" xfId="37980" xr:uid="{00000000-0005-0000-0000-00005C940000}"/>
    <cellStyle name="Normal 5 8 3" xfId="37981" xr:uid="{00000000-0005-0000-0000-00005D940000}"/>
    <cellStyle name="Normal 5 8 4" xfId="37982" xr:uid="{00000000-0005-0000-0000-00005E940000}"/>
    <cellStyle name="Normal 5 9" xfId="37983" xr:uid="{00000000-0005-0000-0000-00005F940000}"/>
    <cellStyle name="Normal 5 9 2" xfId="37984" xr:uid="{00000000-0005-0000-0000-000060940000}"/>
    <cellStyle name="Normal 5 9 2 2" xfId="37985" xr:uid="{00000000-0005-0000-0000-000061940000}"/>
    <cellStyle name="Normal 5 9 3" xfId="37986" xr:uid="{00000000-0005-0000-0000-000062940000}"/>
    <cellStyle name="Normal 5 9 4" xfId="37987" xr:uid="{00000000-0005-0000-0000-000063940000}"/>
    <cellStyle name="Normal 50" xfId="37988" xr:uid="{00000000-0005-0000-0000-000064940000}"/>
    <cellStyle name="Normal 50 10" xfId="37989" xr:uid="{00000000-0005-0000-0000-000065940000}"/>
    <cellStyle name="Normal 50 11" xfId="37990" xr:uid="{00000000-0005-0000-0000-000066940000}"/>
    <cellStyle name="Normal 50 12" xfId="37991" xr:uid="{00000000-0005-0000-0000-000067940000}"/>
    <cellStyle name="Normal 50 13" xfId="37992" xr:uid="{00000000-0005-0000-0000-000068940000}"/>
    <cellStyle name="Normal 50 14" xfId="37993" xr:uid="{00000000-0005-0000-0000-000069940000}"/>
    <cellStyle name="Normal 50 15" xfId="37994" xr:uid="{00000000-0005-0000-0000-00006A940000}"/>
    <cellStyle name="Normal 50 16" xfId="37995" xr:uid="{00000000-0005-0000-0000-00006B940000}"/>
    <cellStyle name="Normal 50 17" xfId="37996" xr:uid="{00000000-0005-0000-0000-00006C940000}"/>
    <cellStyle name="Normal 50 18" xfId="37997" xr:uid="{00000000-0005-0000-0000-00006D940000}"/>
    <cellStyle name="Normal 50 19" xfId="37998" xr:uid="{00000000-0005-0000-0000-00006E940000}"/>
    <cellStyle name="Normal 50 2" xfId="37999" xr:uid="{00000000-0005-0000-0000-00006F940000}"/>
    <cellStyle name="Normal 50 2 2" xfId="38000" xr:uid="{00000000-0005-0000-0000-000070940000}"/>
    <cellStyle name="Normal 50 20" xfId="38001" xr:uid="{00000000-0005-0000-0000-000071940000}"/>
    <cellStyle name="Normal 50 21" xfId="38002" xr:uid="{00000000-0005-0000-0000-000072940000}"/>
    <cellStyle name="Normal 50 22" xfId="38003" xr:uid="{00000000-0005-0000-0000-000073940000}"/>
    <cellStyle name="Normal 50 23" xfId="38004" xr:uid="{00000000-0005-0000-0000-000074940000}"/>
    <cellStyle name="Normal 50 24" xfId="38005" xr:uid="{00000000-0005-0000-0000-000075940000}"/>
    <cellStyle name="Normal 50 25" xfId="38006" xr:uid="{00000000-0005-0000-0000-000076940000}"/>
    <cellStyle name="Normal 50 26" xfId="38007" xr:uid="{00000000-0005-0000-0000-000077940000}"/>
    <cellStyle name="Normal 50 3" xfId="38008" xr:uid="{00000000-0005-0000-0000-000078940000}"/>
    <cellStyle name="Normal 50 3 2" xfId="38009" xr:uid="{00000000-0005-0000-0000-000079940000}"/>
    <cellStyle name="Normal 50 4" xfId="38010" xr:uid="{00000000-0005-0000-0000-00007A940000}"/>
    <cellStyle name="Normal 50 4 2" xfId="38011" xr:uid="{00000000-0005-0000-0000-00007B940000}"/>
    <cellStyle name="Normal 50 5" xfId="38012" xr:uid="{00000000-0005-0000-0000-00007C940000}"/>
    <cellStyle name="Normal 50 5 2" xfId="38013" xr:uid="{00000000-0005-0000-0000-00007D940000}"/>
    <cellStyle name="Normal 50 6" xfId="38014" xr:uid="{00000000-0005-0000-0000-00007E940000}"/>
    <cellStyle name="Normal 50 7" xfId="38015" xr:uid="{00000000-0005-0000-0000-00007F940000}"/>
    <cellStyle name="Normal 50 8" xfId="38016" xr:uid="{00000000-0005-0000-0000-000080940000}"/>
    <cellStyle name="Normal 50 9" xfId="38017" xr:uid="{00000000-0005-0000-0000-000081940000}"/>
    <cellStyle name="Normal 51" xfId="38018" xr:uid="{00000000-0005-0000-0000-000082940000}"/>
    <cellStyle name="Normal 52" xfId="38019" xr:uid="{00000000-0005-0000-0000-000083940000}"/>
    <cellStyle name="Normal 53" xfId="38020" xr:uid="{00000000-0005-0000-0000-000084940000}"/>
    <cellStyle name="Normal 54" xfId="38021" xr:uid="{00000000-0005-0000-0000-000085940000}"/>
    <cellStyle name="Normal 55" xfId="38022" xr:uid="{00000000-0005-0000-0000-000086940000}"/>
    <cellStyle name="Normal 56" xfId="38023" xr:uid="{00000000-0005-0000-0000-000087940000}"/>
    <cellStyle name="Normal 57" xfId="38024" xr:uid="{00000000-0005-0000-0000-000088940000}"/>
    <cellStyle name="Normal 58" xfId="38025" xr:uid="{00000000-0005-0000-0000-000089940000}"/>
    <cellStyle name="Normal 59" xfId="38026" xr:uid="{00000000-0005-0000-0000-00008A940000}"/>
    <cellStyle name="Normal 6" xfId="440" xr:uid="{00000000-0005-0000-0000-0000B8010000}"/>
    <cellStyle name="Normal 6 10" xfId="38027" xr:uid="{00000000-0005-0000-0000-00008B940000}"/>
    <cellStyle name="Normal 6 11" xfId="38028" xr:uid="{00000000-0005-0000-0000-00008C940000}"/>
    <cellStyle name="Normal 6 12" xfId="38029" xr:uid="{00000000-0005-0000-0000-00008D940000}"/>
    <cellStyle name="Normal 6 13" xfId="38030" xr:uid="{00000000-0005-0000-0000-00008E940000}"/>
    <cellStyle name="Normal 6 14" xfId="38031" xr:uid="{00000000-0005-0000-0000-00008F940000}"/>
    <cellStyle name="Normal 6 15" xfId="38032" xr:uid="{00000000-0005-0000-0000-000090940000}"/>
    <cellStyle name="Normal 6 16" xfId="38033" xr:uid="{00000000-0005-0000-0000-000091940000}"/>
    <cellStyle name="Normal 6 17" xfId="38034" xr:uid="{00000000-0005-0000-0000-000092940000}"/>
    <cellStyle name="Normal 6 18" xfId="38035" xr:uid="{00000000-0005-0000-0000-000093940000}"/>
    <cellStyle name="Normal 6 19" xfId="38036" xr:uid="{00000000-0005-0000-0000-000094940000}"/>
    <cellStyle name="Normal 6 2" xfId="38037" xr:uid="{00000000-0005-0000-0000-000095940000}"/>
    <cellStyle name="Normal 6 2 10" xfId="38038" xr:uid="{00000000-0005-0000-0000-000096940000}"/>
    <cellStyle name="Normal 6 2 11" xfId="38039" xr:uid="{00000000-0005-0000-0000-000097940000}"/>
    <cellStyle name="Normal 6 2 12" xfId="38040" xr:uid="{00000000-0005-0000-0000-000098940000}"/>
    <cellStyle name="Normal 6 2 13" xfId="38041" xr:uid="{00000000-0005-0000-0000-000099940000}"/>
    <cellStyle name="Normal 6 2 14" xfId="38042" xr:uid="{00000000-0005-0000-0000-00009A940000}"/>
    <cellStyle name="Normal 6 2 15" xfId="38043" xr:uid="{00000000-0005-0000-0000-00009B940000}"/>
    <cellStyle name="Normal 6 2 16" xfId="38044" xr:uid="{00000000-0005-0000-0000-00009C940000}"/>
    <cellStyle name="Normal 6 2 17" xfId="38045" xr:uid="{00000000-0005-0000-0000-00009D940000}"/>
    <cellStyle name="Normal 6 2 18" xfId="38046" xr:uid="{00000000-0005-0000-0000-00009E940000}"/>
    <cellStyle name="Normal 6 2 19" xfId="38047" xr:uid="{00000000-0005-0000-0000-00009F940000}"/>
    <cellStyle name="Normal 6 2 2" xfId="38048" xr:uid="{00000000-0005-0000-0000-0000A0940000}"/>
    <cellStyle name="Normal 6 2 20" xfId="38049" xr:uid="{00000000-0005-0000-0000-0000A1940000}"/>
    <cellStyle name="Normal 6 2 21" xfId="38050" xr:uid="{00000000-0005-0000-0000-0000A2940000}"/>
    <cellStyle name="Normal 6 2 22" xfId="38051" xr:uid="{00000000-0005-0000-0000-0000A3940000}"/>
    <cellStyle name="Normal 6 2 23" xfId="38052" xr:uid="{00000000-0005-0000-0000-0000A4940000}"/>
    <cellStyle name="Normal 6 2 24" xfId="38053" xr:uid="{00000000-0005-0000-0000-0000A5940000}"/>
    <cellStyle name="Normal 6 2 25" xfId="38054" xr:uid="{00000000-0005-0000-0000-0000A6940000}"/>
    <cellStyle name="Normal 6 2 26" xfId="38055" xr:uid="{00000000-0005-0000-0000-0000A7940000}"/>
    <cellStyle name="Normal 6 2 27" xfId="38056" xr:uid="{00000000-0005-0000-0000-0000A8940000}"/>
    <cellStyle name="Normal 6 2 28" xfId="38057" xr:uid="{00000000-0005-0000-0000-0000A9940000}"/>
    <cellStyle name="Normal 6 2 29" xfId="38058" xr:uid="{00000000-0005-0000-0000-0000AA940000}"/>
    <cellStyle name="Normal 6 2 3" xfId="38059" xr:uid="{00000000-0005-0000-0000-0000AB940000}"/>
    <cellStyle name="Normal 6 2 30" xfId="38060" xr:uid="{00000000-0005-0000-0000-0000AC940000}"/>
    <cellStyle name="Normal 6 2 31" xfId="38061" xr:uid="{00000000-0005-0000-0000-0000AD940000}"/>
    <cellStyle name="Normal 6 2 32" xfId="38062" xr:uid="{00000000-0005-0000-0000-0000AE940000}"/>
    <cellStyle name="Normal 6 2 33" xfId="38063" xr:uid="{00000000-0005-0000-0000-0000AF940000}"/>
    <cellStyle name="Normal 6 2 34" xfId="38064" xr:uid="{00000000-0005-0000-0000-0000B0940000}"/>
    <cellStyle name="Normal 6 2 35" xfId="38065" xr:uid="{00000000-0005-0000-0000-0000B1940000}"/>
    <cellStyle name="Normal 6 2 36" xfId="38066" xr:uid="{00000000-0005-0000-0000-0000B2940000}"/>
    <cellStyle name="Normal 6 2 37" xfId="38067" xr:uid="{00000000-0005-0000-0000-0000B3940000}"/>
    <cellStyle name="Normal 6 2 38" xfId="38068" xr:uid="{00000000-0005-0000-0000-0000B4940000}"/>
    <cellStyle name="Normal 6 2 39" xfId="38069" xr:uid="{00000000-0005-0000-0000-0000B5940000}"/>
    <cellStyle name="Normal 6 2 4" xfId="38070" xr:uid="{00000000-0005-0000-0000-0000B6940000}"/>
    <cellStyle name="Normal 6 2 40" xfId="38071" xr:uid="{00000000-0005-0000-0000-0000B7940000}"/>
    <cellStyle name="Normal 6 2 41" xfId="38072" xr:uid="{00000000-0005-0000-0000-0000B8940000}"/>
    <cellStyle name="Normal 6 2 42" xfId="38073" xr:uid="{00000000-0005-0000-0000-0000B9940000}"/>
    <cellStyle name="Normal 6 2 43" xfId="38074" xr:uid="{00000000-0005-0000-0000-0000BA940000}"/>
    <cellStyle name="Normal 6 2 44" xfId="38075" xr:uid="{00000000-0005-0000-0000-0000BB940000}"/>
    <cellStyle name="Normal 6 2 45" xfId="38076" xr:uid="{00000000-0005-0000-0000-0000BC940000}"/>
    <cellStyle name="Normal 6 2 46" xfId="38077" xr:uid="{00000000-0005-0000-0000-0000BD940000}"/>
    <cellStyle name="Normal 6 2 47" xfId="38078" xr:uid="{00000000-0005-0000-0000-0000BE940000}"/>
    <cellStyle name="Normal 6 2 48" xfId="38079" xr:uid="{00000000-0005-0000-0000-0000BF940000}"/>
    <cellStyle name="Normal 6 2 49" xfId="38080" xr:uid="{00000000-0005-0000-0000-0000C0940000}"/>
    <cellStyle name="Normal 6 2 5" xfId="38081" xr:uid="{00000000-0005-0000-0000-0000C1940000}"/>
    <cellStyle name="Normal 6 2 50" xfId="38082" xr:uid="{00000000-0005-0000-0000-0000C2940000}"/>
    <cellStyle name="Normal 6 2 51" xfId="38083" xr:uid="{00000000-0005-0000-0000-0000C3940000}"/>
    <cellStyle name="Normal 6 2 52" xfId="38084" xr:uid="{00000000-0005-0000-0000-0000C4940000}"/>
    <cellStyle name="Normal 6 2 53" xfId="38085" xr:uid="{00000000-0005-0000-0000-0000C5940000}"/>
    <cellStyle name="Normal 6 2 54" xfId="38086" xr:uid="{00000000-0005-0000-0000-0000C6940000}"/>
    <cellStyle name="Normal 6 2 55" xfId="38087" xr:uid="{00000000-0005-0000-0000-0000C7940000}"/>
    <cellStyle name="Normal 6 2 56" xfId="38088" xr:uid="{00000000-0005-0000-0000-0000C8940000}"/>
    <cellStyle name="Normal 6 2 57" xfId="38089" xr:uid="{00000000-0005-0000-0000-0000C9940000}"/>
    <cellStyle name="Normal 6 2 58" xfId="38090" xr:uid="{00000000-0005-0000-0000-0000CA940000}"/>
    <cellStyle name="Normal 6 2 59" xfId="38091" xr:uid="{00000000-0005-0000-0000-0000CB940000}"/>
    <cellStyle name="Normal 6 2 6" xfId="38092" xr:uid="{00000000-0005-0000-0000-0000CC940000}"/>
    <cellStyle name="Normal 6 2 60" xfId="38093" xr:uid="{00000000-0005-0000-0000-0000CD940000}"/>
    <cellStyle name="Normal 6 2 61" xfId="38094" xr:uid="{00000000-0005-0000-0000-0000CE940000}"/>
    <cellStyle name="Normal 6 2 62" xfId="38095" xr:uid="{00000000-0005-0000-0000-0000CF940000}"/>
    <cellStyle name="Normal 6 2 63" xfId="38096" xr:uid="{00000000-0005-0000-0000-0000D0940000}"/>
    <cellStyle name="Normal 6 2 64" xfId="38097" xr:uid="{00000000-0005-0000-0000-0000D1940000}"/>
    <cellStyle name="Normal 6 2 65" xfId="38098" xr:uid="{00000000-0005-0000-0000-0000D2940000}"/>
    <cellStyle name="Normal 6 2 66" xfId="38099" xr:uid="{00000000-0005-0000-0000-0000D3940000}"/>
    <cellStyle name="Normal 6 2 67" xfId="38100" xr:uid="{00000000-0005-0000-0000-0000D4940000}"/>
    <cellStyle name="Normal 6 2 68" xfId="38101" xr:uid="{00000000-0005-0000-0000-0000D5940000}"/>
    <cellStyle name="Normal 6 2 69" xfId="38102" xr:uid="{00000000-0005-0000-0000-0000D6940000}"/>
    <cellStyle name="Normal 6 2 7" xfId="38103" xr:uid="{00000000-0005-0000-0000-0000D7940000}"/>
    <cellStyle name="Normal 6 2 70" xfId="38104" xr:uid="{00000000-0005-0000-0000-0000D8940000}"/>
    <cellStyle name="Normal 6 2 71" xfId="38105" xr:uid="{00000000-0005-0000-0000-0000D9940000}"/>
    <cellStyle name="Normal 6 2 72" xfId="38106" xr:uid="{00000000-0005-0000-0000-0000DA940000}"/>
    <cellStyle name="Normal 6 2 73" xfId="38107" xr:uid="{00000000-0005-0000-0000-0000DB940000}"/>
    <cellStyle name="Normal 6 2 74" xfId="38108" xr:uid="{00000000-0005-0000-0000-0000DC940000}"/>
    <cellStyle name="Normal 6 2 75" xfId="38109" xr:uid="{00000000-0005-0000-0000-0000DD940000}"/>
    <cellStyle name="Normal 6 2 76" xfId="38110" xr:uid="{00000000-0005-0000-0000-0000DE940000}"/>
    <cellStyle name="Normal 6 2 77" xfId="38111" xr:uid="{00000000-0005-0000-0000-0000DF940000}"/>
    <cellStyle name="Normal 6 2 78" xfId="38112" xr:uid="{00000000-0005-0000-0000-0000E0940000}"/>
    <cellStyle name="Normal 6 2 79" xfId="38113" xr:uid="{00000000-0005-0000-0000-0000E1940000}"/>
    <cellStyle name="Normal 6 2 8" xfId="38114" xr:uid="{00000000-0005-0000-0000-0000E2940000}"/>
    <cellStyle name="Normal 6 2 80" xfId="38115" xr:uid="{00000000-0005-0000-0000-0000E3940000}"/>
    <cellStyle name="Normal 6 2 81" xfId="38116" xr:uid="{00000000-0005-0000-0000-0000E4940000}"/>
    <cellStyle name="Normal 6 2 82" xfId="38117" xr:uid="{00000000-0005-0000-0000-0000E5940000}"/>
    <cellStyle name="Normal 6 2 83" xfId="38118" xr:uid="{00000000-0005-0000-0000-0000E6940000}"/>
    <cellStyle name="Normal 6 2 84" xfId="38119" xr:uid="{00000000-0005-0000-0000-0000E7940000}"/>
    <cellStyle name="Normal 6 2 85" xfId="38120" xr:uid="{00000000-0005-0000-0000-0000E8940000}"/>
    <cellStyle name="Normal 6 2 86" xfId="38121" xr:uid="{00000000-0005-0000-0000-0000E9940000}"/>
    <cellStyle name="Normal 6 2 9" xfId="38122" xr:uid="{00000000-0005-0000-0000-0000EA940000}"/>
    <cellStyle name="Normal 6 2_Xa Parametrización de Usuarios" xfId="38123" xr:uid="{00000000-0005-0000-0000-0000EB940000}"/>
    <cellStyle name="Normal 6 20" xfId="38124" xr:uid="{00000000-0005-0000-0000-0000EC940000}"/>
    <cellStyle name="Normal 6 21" xfId="38125" xr:uid="{00000000-0005-0000-0000-0000ED940000}"/>
    <cellStyle name="Normal 6 22" xfId="38126" xr:uid="{00000000-0005-0000-0000-0000EE940000}"/>
    <cellStyle name="Normal 6 23" xfId="38127" xr:uid="{00000000-0005-0000-0000-0000EF940000}"/>
    <cellStyle name="Normal 6 24" xfId="38128" xr:uid="{00000000-0005-0000-0000-0000F0940000}"/>
    <cellStyle name="Normal 6 25" xfId="38129" xr:uid="{00000000-0005-0000-0000-0000F1940000}"/>
    <cellStyle name="Normal 6 26" xfId="38130" xr:uid="{00000000-0005-0000-0000-0000F2940000}"/>
    <cellStyle name="Normal 6 27" xfId="38131" xr:uid="{00000000-0005-0000-0000-0000F3940000}"/>
    <cellStyle name="Normal 6 28" xfId="38132" xr:uid="{00000000-0005-0000-0000-0000F4940000}"/>
    <cellStyle name="Normal 6 29" xfId="38133" xr:uid="{00000000-0005-0000-0000-0000F5940000}"/>
    <cellStyle name="Normal 6 3" xfId="38134" xr:uid="{00000000-0005-0000-0000-0000F6940000}"/>
    <cellStyle name="Normal 6 3 10" xfId="38135" xr:uid="{00000000-0005-0000-0000-0000F7940000}"/>
    <cellStyle name="Normal 6 3 11" xfId="38136" xr:uid="{00000000-0005-0000-0000-0000F8940000}"/>
    <cellStyle name="Normal 6 3 12" xfId="38137" xr:uid="{00000000-0005-0000-0000-0000F9940000}"/>
    <cellStyle name="Normal 6 3 2" xfId="38138" xr:uid="{00000000-0005-0000-0000-0000FA940000}"/>
    <cellStyle name="Normal 6 3 3" xfId="38139" xr:uid="{00000000-0005-0000-0000-0000FB940000}"/>
    <cellStyle name="Normal 6 3 4" xfId="38140" xr:uid="{00000000-0005-0000-0000-0000FC940000}"/>
    <cellStyle name="Normal 6 3 5" xfId="38141" xr:uid="{00000000-0005-0000-0000-0000FD940000}"/>
    <cellStyle name="Normal 6 3 6" xfId="38142" xr:uid="{00000000-0005-0000-0000-0000FE940000}"/>
    <cellStyle name="Normal 6 3 7" xfId="38143" xr:uid="{00000000-0005-0000-0000-0000FF940000}"/>
    <cellStyle name="Normal 6 3 8" xfId="38144" xr:uid="{00000000-0005-0000-0000-000000950000}"/>
    <cellStyle name="Normal 6 3 9" xfId="38145" xr:uid="{00000000-0005-0000-0000-000001950000}"/>
    <cellStyle name="Normal 6 3_Xa Parametrización de Usuarios" xfId="38146" xr:uid="{00000000-0005-0000-0000-000002950000}"/>
    <cellStyle name="Normal 6 30" xfId="39521" xr:uid="{00000000-0005-0000-0000-0000619A0000}"/>
    <cellStyle name="Normal 6 4" xfId="38147" xr:uid="{00000000-0005-0000-0000-000003950000}"/>
    <cellStyle name="Normal 6 5" xfId="38148" xr:uid="{00000000-0005-0000-0000-000004950000}"/>
    <cellStyle name="Normal 6 6" xfId="38149" xr:uid="{00000000-0005-0000-0000-000005950000}"/>
    <cellStyle name="Normal 6 7" xfId="38150" xr:uid="{00000000-0005-0000-0000-000006950000}"/>
    <cellStyle name="Normal 6 8" xfId="38151" xr:uid="{00000000-0005-0000-0000-000007950000}"/>
    <cellStyle name="Normal 6 9" xfId="38152" xr:uid="{00000000-0005-0000-0000-000008950000}"/>
    <cellStyle name="Normal 60" xfId="38153" xr:uid="{00000000-0005-0000-0000-000009950000}"/>
    <cellStyle name="Normal 61" xfId="38154" xr:uid="{00000000-0005-0000-0000-00000A950000}"/>
    <cellStyle name="Normal 61 2" xfId="38155" xr:uid="{00000000-0005-0000-0000-00000B950000}"/>
    <cellStyle name="Normal 61 2 2" xfId="38156" xr:uid="{00000000-0005-0000-0000-00000C950000}"/>
    <cellStyle name="Normal 61 2 3" xfId="38157" xr:uid="{00000000-0005-0000-0000-00000D950000}"/>
    <cellStyle name="Normal 61 3" xfId="38158" xr:uid="{00000000-0005-0000-0000-00000E950000}"/>
    <cellStyle name="Normal 62" xfId="38159" xr:uid="{00000000-0005-0000-0000-00000F950000}"/>
    <cellStyle name="Normal 62 2" xfId="38160" xr:uid="{00000000-0005-0000-0000-000010950000}"/>
    <cellStyle name="Normal 62 3" xfId="38161" xr:uid="{00000000-0005-0000-0000-000011950000}"/>
    <cellStyle name="Normal 62 4" xfId="39522" xr:uid="{00000000-0005-0000-0000-0000629A0000}"/>
    <cellStyle name="Normal 63" xfId="38162" xr:uid="{00000000-0005-0000-0000-000012950000}"/>
    <cellStyle name="Normal 63 2" xfId="38163" xr:uid="{00000000-0005-0000-0000-000013950000}"/>
    <cellStyle name="Normal 63 3" xfId="38164" xr:uid="{00000000-0005-0000-0000-000014950000}"/>
    <cellStyle name="Normal 63 4" xfId="38165" xr:uid="{00000000-0005-0000-0000-000015950000}"/>
    <cellStyle name="Normal 63 5" xfId="39523" xr:uid="{00000000-0005-0000-0000-0000639A0000}"/>
    <cellStyle name="Normal 64" xfId="38166" xr:uid="{00000000-0005-0000-0000-000016950000}"/>
    <cellStyle name="Normal 64 2" xfId="38167" xr:uid="{00000000-0005-0000-0000-000017950000}"/>
    <cellStyle name="Normal 64 3" xfId="38168" xr:uid="{00000000-0005-0000-0000-000018950000}"/>
    <cellStyle name="Normal 64 4" xfId="38169" xr:uid="{00000000-0005-0000-0000-000019950000}"/>
    <cellStyle name="Normal 64 5" xfId="39524" xr:uid="{00000000-0005-0000-0000-0000649A0000}"/>
    <cellStyle name="Normal 65" xfId="38170" xr:uid="{00000000-0005-0000-0000-00001A950000}"/>
    <cellStyle name="Normal 65 2" xfId="38171" xr:uid="{00000000-0005-0000-0000-00001B950000}"/>
    <cellStyle name="Normal 65 3" xfId="38172" xr:uid="{00000000-0005-0000-0000-00001C950000}"/>
    <cellStyle name="Normal 66" xfId="38173" xr:uid="{00000000-0005-0000-0000-00001D950000}"/>
    <cellStyle name="Normal 66 2" xfId="38174" xr:uid="{00000000-0005-0000-0000-00001E950000}"/>
    <cellStyle name="Normal 66 3" xfId="38175" xr:uid="{00000000-0005-0000-0000-00001F950000}"/>
    <cellStyle name="Normal 66 4" xfId="39525" xr:uid="{00000000-0005-0000-0000-0000659A0000}"/>
    <cellStyle name="Normal 67" xfId="38176" xr:uid="{00000000-0005-0000-0000-000020950000}"/>
    <cellStyle name="Normal 67 2" xfId="38177" xr:uid="{00000000-0005-0000-0000-000021950000}"/>
    <cellStyle name="Normal 67 3" xfId="39526" xr:uid="{00000000-0005-0000-0000-0000669A0000}"/>
    <cellStyle name="Normal 68" xfId="38178" xr:uid="{00000000-0005-0000-0000-000022950000}"/>
    <cellStyle name="Normal 68 2" xfId="38179" xr:uid="{00000000-0005-0000-0000-000023950000}"/>
    <cellStyle name="Normal 68 3" xfId="39527" xr:uid="{00000000-0005-0000-0000-0000679A0000}"/>
    <cellStyle name="Normal 69" xfId="38180" xr:uid="{00000000-0005-0000-0000-000024950000}"/>
    <cellStyle name="Normal 69 2" xfId="38181" xr:uid="{00000000-0005-0000-0000-000025950000}"/>
    <cellStyle name="Normal 69 3" xfId="38182" xr:uid="{00000000-0005-0000-0000-000026950000}"/>
    <cellStyle name="Normal 69 4" xfId="39528" xr:uid="{00000000-0005-0000-0000-0000689A0000}"/>
    <cellStyle name="Normal 7" xfId="441" xr:uid="{00000000-0005-0000-0000-0000B9010000}"/>
    <cellStyle name="Normal 7 10" xfId="38183" xr:uid="{00000000-0005-0000-0000-000027950000}"/>
    <cellStyle name="Normal 7 11" xfId="38184" xr:uid="{00000000-0005-0000-0000-000028950000}"/>
    <cellStyle name="Normal 7 12" xfId="38185" xr:uid="{00000000-0005-0000-0000-000029950000}"/>
    <cellStyle name="Normal 7 13" xfId="38186" xr:uid="{00000000-0005-0000-0000-00002A950000}"/>
    <cellStyle name="Normal 7 14" xfId="38187" xr:uid="{00000000-0005-0000-0000-00002B950000}"/>
    <cellStyle name="Normal 7 15" xfId="38188" xr:uid="{00000000-0005-0000-0000-00002C950000}"/>
    <cellStyle name="Normal 7 16" xfId="38189" xr:uid="{00000000-0005-0000-0000-00002D950000}"/>
    <cellStyle name="Normal 7 17" xfId="38190" xr:uid="{00000000-0005-0000-0000-00002E950000}"/>
    <cellStyle name="Normal 7 18" xfId="38191" xr:uid="{00000000-0005-0000-0000-00002F950000}"/>
    <cellStyle name="Normal 7 19" xfId="38192" xr:uid="{00000000-0005-0000-0000-000030950000}"/>
    <cellStyle name="Normal 7 2" xfId="442" xr:uid="{00000000-0005-0000-0000-0000BA010000}"/>
    <cellStyle name="Normal 7 2 10" xfId="38193" xr:uid="{00000000-0005-0000-0000-000031950000}"/>
    <cellStyle name="Normal 7 2 11" xfId="38194" xr:uid="{00000000-0005-0000-0000-000032950000}"/>
    <cellStyle name="Normal 7 2 12" xfId="38195" xr:uid="{00000000-0005-0000-0000-000033950000}"/>
    <cellStyle name="Normal 7 2 13" xfId="38196" xr:uid="{00000000-0005-0000-0000-000034950000}"/>
    <cellStyle name="Normal 7 2 14" xfId="38197" xr:uid="{00000000-0005-0000-0000-000035950000}"/>
    <cellStyle name="Normal 7 2 15" xfId="38198" xr:uid="{00000000-0005-0000-0000-000036950000}"/>
    <cellStyle name="Normal 7 2 16" xfId="38199" xr:uid="{00000000-0005-0000-0000-000037950000}"/>
    <cellStyle name="Normal 7 2 17" xfId="38200" xr:uid="{00000000-0005-0000-0000-000038950000}"/>
    <cellStyle name="Normal 7 2 18" xfId="38201" xr:uid="{00000000-0005-0000-0000-000039950000}"/>
    <cellStyle name="Normal 7 2 19" xfId="38202" xr:uid="{00000000-0005-0000-0000-00003A950000}"/>
    <cellStyle name="Normal 7 2 2" xfId="38203" xr:uid="{00000000-0005-0000-0000-00003B950000}"/>
    <cellStyle name="Normal 7 2 2 2" xfId="38204" xr:uid="{00000000-0005-0000-0000-00003C950000}"/>
    <cellStyle name="Normal 7 2 2 2 2" xfId="38205" xr:uid="{00000000-0005-0000-0000-00003D950000}"/>
    <cellStyle name="Normal 7 2 20" xfId="38206" xr:uid="{00000000-0005-0000-0000-00003E950000}"/>
    <cellStyle name="Normal 7 2 21" xfId="38207" xr:uid="{00000000-0005-0000-0000-00003F950000}"/>
    <cellStyle name="Normal 7 2 22" xfId="38208" xr:uid="{00000000-0005-0000-0000-000040950000}"/>
    <cellStyle name="Normal 7 2 23" xfId="38209" xr:uid="{00000000-0005-0000-0000-000041950000}"/>
    <cellStyle name="Normal 7 2 24" xfId="38210" xr:uid="{00000000-0005-0000-0000-000042950000}"/>
    <cellStyle name="Normal 7 2 25" xfId="38211" xr:uid="{00000000-0005-0000-0000-000043950000}"/>
    <cellStyle name="Normal 7 2 26" xfId="38212" xr:uid="{00000000-0005-0000-0000-000044950000}"/>
    <cellStyle name="Normal 7 2 27" xfId="38213" xr:uid="{00000000-0005-0000-0000-000045950000}"/>
    <cellStyle name="Normal 7 2 28" xfId="38214" xr:uid="{00000000-0005-0000-0000-000046950000}"/>
    <cellStyle name="Normal 7 2 29" xfId="38215" xr:uid="{00000000-0005-0000-0000-000047950000}"/>
    <cellStyle name="Normal 7 2 3" xfId="38216" xr:uid="{00000000-0005-0000-0000-000048950000}"/>
    <cellStyle name="Normal 7 2 30" xfId="38217" xr:uid="{00000000-0005-0000-0000-000049950000}"/>
    <cellStyle name="Normal 7 2 31" xfId="38218" xr:uid="{00000000-0005-0000-0000-00004A950000}"/>
    <cellStyle name="Normal 7 2 32" xfId="38219" xr:uid="{00000000-0005-0000-0000-00004B950000}"/>
    <cellStyle name="Normal 7 2 33" xfId="38220" xr:uid="{00000000-0005-0000-0000-00004C950000}"/>
    <cellStyle name="Normal 7 2 34" xfId="38221" xr:uid="{00000000-0005-0000-0000-00004D950000}"/>
    <cellStyle name="Normal 7 2 35" xfId="38222" xr:uid="{00000000-0005-0000-0000-00004E950000}"/>
    <cellStyle name="Normal 7 2 36" xfId="38223" xr:uid="{00000000-0005-0000-0000-00004F950000}"/>
    <cellStyle name="Normal 7 2 37" xfId="38224" xr:uid="{00000000-0005-0000-0000-000050950000}"/>
    <cellStyle name="Normal 7 2 38" xfId="38225" xr:uid="{00000000-0005-0000-0000-000051950000}"/>
    <cellStyle name="Normal 7 2 39" xfId="38226" xr:uid="{00000000-0005-0000-0000-000052950000}"/>
    <cellStyle name="Normal 7 2 4" xfId="38227" xr:uid="{00000000-0005-0000-0000-000053950000}"/>
    <cellStyle name="Normal 7 2 40" xfId="38228" xr:uid="{00000000-0005-0000-0000-000054950000}"/>
    <cellStyle name="Normal 7 2 41" xfId="38229" xr:uid="{00000000-0005-0000-0000-000055950000}"/>
    <cellStyle name="Normal 7 2 42" xfId="38230" xr:uid="{00000000-0005-0000-0000-000056950000}"/>
    <cellStyle name="Normal 7 2 43" xfId="38231" xr:uid="{00000000-0005-0000-0000-000057950000}"/>
    <cellStyle name="Normal 7 2 44" xfId="38232" xr:uid="{00000000-0005-0000-0000-000058950000}"/>
    <cellStyle name="Normal 7 2 45" xfId="38233" xr:uid="{00000000-0005-0000-0000-000059950000}"/>
    <cellStyle name="Normal 7 2 46" xfId="38234" xr:uid="{00000000-0005-0000-0000-00005A950000}"/>
    <cellStyle name="Normal 7 2 47" xfId="38235" xr:uid="{00000000-0005-0000-0000-00005B950000}"/>
    <cellStyle name="Normal 7 2 48" xfId="38236" xr:uid="{00000000-0005-0000-0000-00005C950000}"/>
    <cellStyle name="Normal 7 2 49" xfId="38237" xr:uid="{00000000-0005-0000-0000-00005D950000}"/>
    <cellStyle name="Normal 7 2 5" xfId="38238" xr:uid="{00000000-0005-0000-0000-00005E950000}"/>
    <cellStyle name="Normal 7 2 50" xfId="38239" xr:uid="{00000000-0005-0000-0000-00005F950000}"/>
    <cellStyle name="Normal 7 2 51" xfId="38240" xr:uid="{00000000-0005-0000-0000-000060950000}"/>
    <cellStyle name="Normal 7 2 52" xfId="38241" xr:uid="{00000000-0005-0000-0000-000061950000}"/>
    <cellStyle name="Normal 7 2 53" xfId="38242" xr:uid="{00000000-0005-0000-0000-000062950000}"/>
    <cellStyle name="Normal 7 2 54" xfId="38243" xr:uid="{00000000-0005-0000-0000-000063950000}"/>
    <cellStyle name="Normal 7 2 55" xfId="38244" xr:uid="{00000000-0005-0000-0000-000064950000}"/>
    <cellStyle name="Normal 7 2 56" xfId="38245" xr:uid="{00000000-0005-0000-0000-000065950000}"/>
    <cellStyle name="Normal 7 2 57" xfId="38246" xr:uid="{00000000-0005-0000-0000-000066950000}"/>
    <cellStyle name="Normal 7 2 58" xfId="38247" xr:uid="{00000000-0005-0000-0000-000067950000}"/>
    <cellStyle name="Normal 7 2 59" xfId="38248" xr:uid="{00000000-0005-0000-0000-000068950000}"/>
    <cellStyle name="Normal 7 2 6" xfId="38249" xr:uid="{00000000-0005-0000-0000-000069950000}"/>
    <cellStyle name="Normal 7 2 60" xfId="38250" xr:uid="{00000000-0005-0000-0000-00006A950000}"/>
    <cellStyle name="Normal 7 2 61" xfId="38251" xr:uid="{00000000-0005-0000-0000-00006B950000}"/>
    <cellStyle name="Normal 7 2 62" xfId="38252" xr:uid="{00000000-0005-0000-0000-00006C950000}"/>
    <cellStyle name="Normal 7 2 63" xfId="38253" xr:uid="{00000000-0005-0000-0000-00006D950000}"/>
    <cellStyle name="Normal 7 2 64" xfId="38254" xr:uid="{00000000-0005-0000-0000-00006E950000}"/>
    <cellStyle name="Normal 7 2 65" xfId="38255" xr:uid="{00000000-0005-0000-0000-00006F950000}"/>
    <cellStyle name="Normal 7 2 66" xfId="38256" xr:uid="{00000000-0005-0000-0000-000070950000}"/>
    <cellStyle name="Normal 7 2 67" xfId="38257" xr:uid="{00000000-0005-0000-0000-000071950000}"/>
    <cellStyle name="Normal 7 2 68" xfId="38258" xr:uid="{00000000-0005-0000-0000-000072950000}"/>
    <cellStyle name="Normal 7 2 69" xfId="38259" xr:uid="{00000000-0005-0000-0000-000073950000}"/>
    <cellStyle name="Normal 7 2 7" xfId="38260" xr:uid="{00000000-0005-0000-0000-000074950000}"/>
    <cellStyle name="Normal 7 2 70" xfId="38261" xr:uid="{00000000-0005-0000-0000-000075950000}"/>
    <cellStyle name="Normal 7 2 71" xfId="38262" xr:uid="{00000000-0005-0000-0000-000076950000}"/>
    <cellStyle name="Normal 7 2 72" xfId="38263" xr:uid="{00000000-0005-0000-0000-000077950000}"/>
    <cellStyle name="Normal 7 2 73" xfId="38264" xr:uid="{00000000-0005-0000-0000-000078950000}"/>
    <cellStyle name="Normal 7 2 74" xfId="38265" xr:uid="{00000000-0005-0000-0000-000079950000}"/>
    <cellStyle name="Normal 7 2 75" xfId="38266" xr:uid="{00000000-0005-0000-0000-00007A950000}"/>
    <cellStyle name="Normal 7 2 76" xfId="38267" xr:uid="{00000000-0005-0000-0000-00007B950000}"/>
    <cellStyle name="Normal 7 2 77" xfId="38268" xr:uid="{00000000-0005-0000-0000-00007C950000}"/>
    <cellStyle name="Normal 7 2 78" xfId="38269" xr:uid="{00000000-0005-0000-0000-00007D950000}"/>
    <cellStyle name="Normal 7 2 79" xfId="38270" xr:uid="{00000000-0005-0000-0000-00007E950000}"/>
    <cellStyle name="Normal 7 2 8" xfId="38271" xr:uid="{00000000-0005-0000-0000-00007F950000}"/>
    <cellStyle name="Normal 7 2 80" xfId="38272" xr:uid="{00000000-0005-0000-0000-000080950000}"/>
    <cellStyle name="Normal 7 2 81" xfId="38273" xr:uid="{00000000-0005-0000-0000-000081950000}"/>
    <cellStyle name="Normal 7 2 9" xfId="38274" xr:uid="{00000000-0005-0000-0000-000082950000}"/>
    <cellStyle name="Normal 7 2_Enlaces" xfId="38275" xr:uid="{00000000-0005-0000-0000-000083950000}"/>
    <cellStyle name="Normal 7 20" xfId="38276" xr:uid="{00000000-0005-0000-0000-000084950000}"/>
    <cellStyle name="Normal 7 21" xfId="38277" xr:uid="{00000000-0005-0000-0000-000085950000}"/>
    <cellStyle name="Normal 7 22" xfId="38278" xr:uid="{00000000-0005-0000-0000-000086950000}"/>
    <cellStyle name="Normal 7 23" xfId="38279" xr:uid="{00000000-0005-0000-0000-000087950000}"/>
    <cellStyle name="Normal 7 24" xfId="38280" xr:uid="{00000000-0005-0000-0000-000088950000}"/>
    <cellStyle name="Normal 7 25" xfId="38281" xr:uid="{00000000-0005-0000-0000-000089950000}"/>
    <cellStyle name="Normal 7 26" xfId="38282" xr:uid="{00000000-0005-0000-0000-00008A950000}"/>
    <cellStyle name="Normal 7 27" xfId="38283" xr:uid="{00000000-0005-0000-0000-00008B950000}"/>
    <cellStyle name="Normal 7 28" xfId="38284" xr:uid="{00000000-0005-0000-0000-00008C950000}"/>
    <cellStyle name="Normal 7 29" xfId="38285" xr:uid="{00000000-0005-0000-0000-00008D950000}"/>
    <cellStyle name="Normal 7 3" xfId="38286" xr:uid="{00000000-0005-0000-0000-00008E950000}"/>
    <cellStyle name="Normal 7 3 2" xfId="38287" xr:uid="{00000000-0005-0000-0000-00008F950000}"/>
    <cellStyle name="Normal 7 3 3" xfId="38288" xr:uid="{00000000-0005-0000-0000-000090950000}"/>
    <cellStyle name="Normal 7 3 4" xfId="38289" xr:uid="{00000000-0005-0000-0000-000091950000}"/>
    <cellStyle name="Normal 7 3 4 2" xfId="38290" xr:uid="{00000000-0005-0000-0000-000092950000}"/>
    <cellStyle name="Normal 7 3 4 2 2" xfId="38291" xr:uid="{00000000-0005-0000-0000-000093950000}"/>
    <cellStyle name="Normal 7 3 4 3" xfId="38292" xr:uid="{00000000-0005-0000-0000-000094950000}"/>
    <cellStyle name="Normal 7 3 5" xfId="38293" xr:uid="{00000000-0005-0000-0000-000095950000}"/>
    <cellStyle name="Normal 7 3 6" xfId="38294" xr:uid="{00000000-0005-0000-0000-000096950000}"/>
    <cellStyle name="Normal 7 3 7" xfId="38295" xr:uid="{00000000-0005-0000-0000-000097950000}"/>
    <cellStyle name="Normal 7 3 7 2" xfId="38296" xr:uid="{00000000-0005-0000-0000-000098950000}"/>
    <cellStyle name="Normal 7 3_Implem" xfId="38297" xr:uid="{00000000-0005-0000-0000-000099950000}"/>
    <cellStyle name="Normal 7 30" xfId="38298" xr:uid="{00000000-0005-0000-0000-00009A950000}"/>
    <cellStyle name="Normal 7 30 2" xfId="38299" xr:uid="{00000000-0005-0000-0000-00009B950000}"/>
    <cellStyle name="Normal 7 31" xfId="38300" xr:uid="{00000000-0005-0000-0000-00009C950000}"/>
    <cellStyle name="Normal 7 32" xfId="38301" xr:uid="{00000000-0005-0000-0000-00009D950000}"/>
    <cellStyle name="Normal 7 33" xfId="38302" xr:uid="{00000000-0005-0000-0000-00009E950000}"/>
    <cellStyle name="Normal 7 34" xfId="38303" xr:uid="{00000000-0005-0000-0000-00009F950000}"/>
    <cellStyle name="Normal 7 35" xfId="38304" xr:uid="{00000000-0005-0000-0000-0000A0950000}"/>
    <cellStyle name="Normal 7 36" xfId="38305" xr:uid="{00000000-0005-0000-0000-0000A1950000}"/>
    <cellStyle name="Normal 7 37" xfId="38306" xr:uid="{00000000-0005-0000-0000-0000A2950000}"/>
    <cellStyle name="Normal 7 38" xfId="38307" xr:uid="{00000000-0005-0000-0000-0000A3950000}"/>
    <cellStyle name="Normal 7 39" xfId="38308" xr:uid="{00000000-0005-0000-0000-0000A4950000}"/>
    <cellStyle name="Normal 7 4" xfId="443" xr:uid="{00000000-0005-0000-0000-0000BB010000}"/>
    <cellStyle name="Normal 7 4 2" xfId="38309" xr:uid="{00000000-0005-0000-0000-0000A5950000}"/>
    <cellStyle name="Normal 7 40" xfId="38310" xr:uid="{00000000-0005-0000-0000-0000A6950000}"/>
    <cellStyle name="Normal 7 41" xfId="38311" xr:uid="{00000000-0005-0000-0000-0000A7950000}"/>
    <cellStyle name="Normal 7 42" xfId="38312" xr:uid="{00000000-0005-0000-0000-0000A8950000}"/>
    <cellStyle name="Normal 7 43" xfId="38313" xr:uid="{00000000-0005-0000-0000-0000A9950000}"/>
    <cellStyle name="Normal 7 44" xfId="38314" xr:uid="{00000000-0005-0000-0000-0000AA950000}"/>
    <cellStyle name="Normal 7 45" xfId="38315" xr:uid="{00000000-0005-0000-0000-0000AB950000}"/>
    <cellStyle name="Normal 7 46" xfId="38316" xr:uid="{00000000-0005-0000-0000-0000AC950000}"/>
    <cellStyle name="Normal 7 5" xfId="38317" xr:uid="{00000000-0005-0000-0000-0000AD950000}"/>
    <cellStyle name="Normal 7 6" xfId="38318" xr:uid="{00000000-0005-0000-0000-0000AE950000}"/>
    <cellStyle name="Normal 7 7" xfId="38319" xr:uid="{00000000-0005-0000-0000-0000AF950000}"/>
    <cellStyle name="Normal 7 8" xfId="38320" xr:uid="{00000000-0005-0000-0000-0000B0950000}"/>
    <cellStyle name="Normal 7 9" xfId="38321" xr:uid="{00000000-0005-0000-0000-0000B1950000}"/>
    <cellStyle name="Normal 70" xfId="38322" xr:uid="{00000000-0005-0000-0000-0000B2950000}"/>
    <cellStyle name="Normal 70 2" xfId="38323" xr:uid="{00000000-0005-0000-0000-0000B3950000}"/>
    <cellStyle name="Normal 71" xfId="38324" xr:uid="{00000000-0005-0000-0000-0000B4950000}"/>
    <cellStyle name="Normal 71 2" xfId="38325" xr:uid="{00000000-0005-0000-0000-0000B5950000}"/>
    <cellStyle name="Normal 72" xfId="38326" xr:uid="{00000000-0005-0000-0000-0000B6950000}"/>
    <cellStyle name="Normal 72 2" xfId="38327" xr:uid="{00000000-0005-0000-0000-0000B7950000}"/>
    <cellStyle name="Normal 72 3" xfId="38328" xr:uid="{00000000-0005-0000-0000-0000B8950000}"/>
    <cellStyle name="Normal 72 4" xfId="39529" xr:uid="{00000000-0005-0000-0000-0000699A0000}"/>
    <cellStyle name="Normal 73" xfId="38329" xr:uid="{00000000-0005-0000-0000-0000B9950000}"/>
    <cellStyle name="Normal 73 2" xfId="38330" xr:uid="{00000000-0005-0000-0000-0000BA950000}"/>
    <cellStyle name="Normal 74" xfId="38331" xr:uid="{00000000-0005-0000-0000-0000BB950000}"/>
    <cellStyle name="Normal 74 2" xfId="38332" xr:uid="{00000000-0005-0000-0000-0000BC950000}"/>
    <cellStyle name="Normal 75" xfId="38333" xr:uid="{00000000-0005-0000-0000-0000BD950000}"/>
    <cellStyle name="Normal 75 2" xfId="38334" xr:uid="{00000000-0005-0000-0000-0000BE950000}"/>
    <cellStyle name="Normal 75 3" xfId="38335" xr:uid="{00000000-0005-0000-0000-0000BF950000}"/>
    <cellStyle name="Normal 75 4" xfId="39530" xr:uid="{00000000-0005-0000-0000-00006A9A0000}"/>
    <cellStyle name="Normal 76" xfId="38336" xr:uid="{00000000-0005-0000-0000-0000C0950000}"/>
    <cellStyle name="Normal 76 2" xfId="38337" xr:uid="{00000000-0005-0000-0000-0000C1950000}"/>
    <cellStyle name="Normal 76 3" xfId="38338" xr:uid="{00000000-0005-0000-0000-0000C2950000}"/>
    <cellStyle name="Normal 76 4" xfId="39531" xr:uid="{00000000-0005-0000-0000-00006B9A0000}"/>
    <cellStyle name="Normal 77" xfId="38339" xr:uid="{00000000-0005-0000-0000-0000C3950000}"/>
    <cellStyle name="Normal 77 2" xfId="38340" xr:uid="{00000000-0005-0000-0000-0000C4950000}"/>
    <cellStyle name="Normal 77 3" xfId="38341" xr:uid="{00000000-0005-0000-0000-0000C5950000}"/>
    <cellStyle name="Normal 77 4" xfId="39532" xr:uid="{00000000-0005-0000-0000-00006C9A0000}"/>
    <cellStyle name="Normal 78" xfId="38342" xr:uid="{00000000-0005-0000-0000-0000C6950000}"/>
    <cellStyle name="Normal 78 2" xfId="38343" xr:uid="{00000000-0005-0000-0000-0000C7950000}"/>
    <cellStyle name="Normal 79" xfId="38344" xr:uid="{00000000-0005-0000-0000-0000C8950000}"/>
    <cellStyle name="Normal 79 2" xfId="38345" xr:uid="{00000000-0005-0000-0000-0000C9950000}"/>
    <cellStyle name="Normal 8" xfId="444" xr:uid="{00000000-0005-0000-0000-0000BC010000}"/>
    <cellStyle name="Normal 8 2" xfId="445" xr:uid="{00000000-0005-0000-0000-0000BD010000}"/>
    <cellStyle name="Normal 8 2 2" xfId="38347" xr:uid="{00000000-0005-0000-0000-0000CB950000}"/>
    <cellStyle name="Normal 8 2 2 2" xfId="38348" xr:uid="{00000000-0005-0000-0000-0000CC950000}"/>
    <cellStyle name="Normal 8 2 3" xfId="38349" xr:uid="{00000000-0005-0000-0000-0000CD950000}"/>
    <cellStyle name="Normal 8 2 3 2" xfId="38350" xr:uid="{00000000-0005-0000-0000-0000CE950000}"/>
    <cellStyle name="Normal 8 2 4" xfId="38346" xr:uid="{00000000-0005-0000-0000-0000CA950000}"/>
    <cellStyle name="Normal 8 3" xfId="38351" xr:uid="{00000000-0005-0000-0000-0000CF950000}"/>
    <cellStyle name="Normal 8 4" xfId="38352" xr:uid="{00000000-0005-0000-0000-0000D0950000}"/>
    <cellStyle name="Normal 8 5" xfId="38353" xr:uid="{00000000-0005-0000-0000-0000D1950000}"/>
    <cellStyle name="Normal 8 6" xfId="38354" xr:uid="{00000000-0005-0000-0000-0000D2950000}"/>
    <cellStyle name="Normal 8 7" xfId="38355" xr:uid="{00000000-0005-0000-0000-0000D3950000}"/>
    <cellStyle name="Normal 8 8" xfId="38356" xr:uid="{00000000-0005-0000-0000-0000D4950000}"/>
    <cellStyle name="Normal 8 8 2" xfId="38357" xr:uid="{00000000-0005-0000-0000-0000D5950000}"/>
    <cellStyle name="Normal 80" xfId="38358" xr:uid="{00000000-0005-0000-0000-0000D6950000}"/>
    <cellStyle name="Normal 80 2" xfId="38359" xr:uid="{00000000-0005-0000-0000-0000D7950000}"/>
    <cellStyle name="Normal 80 3" xfId="38360" xr:uid="{00000000-0005-0000-0000-0000D8950000}"/>
    <cellStyle name="Normal 80 4" xfId="39533" xr:uid="{00000000-0005-0000-0000-00006D9A0000}"/>
    <cellStyle name="Normal 81" xfId="446" xr:uid="{00000000-0005-0000-0000-0000BE010000}"/>
    <cellStyle name="Normal 81 2" xfId="38362" xr:uid="{00000000-0005-0000-0000-0000DA950000}"/>
    <cellStyle name="Normal 81 3" xfId="39534" xr:uid="{00000000-0005-0000-0000-00006E9A0000}"/>
    <cellStyle name="Normal 81 4" xfId="38361" xr:uid="{00000000-0005-0000-0000-0000D9950000}"/>
    <cellStyle name="Normal 82" xfId="38363" xr:uid="{00000000-0005-0000-0000-0000DB950000}"/>
    <cellStyle name="Normal 82 2" xfId="38364" xr:uid="{00000000-0005-0000-0000-0000DC950000}"/>
    <cellStyle name="Normal 83" xfId="38365" xr:uid="{00000000-0005-0000-0000-0000DD950000}"/>
    <cellStyle name="Normal 83 2" xfId="38366" xr:uid="{00000000-0005-0000-0000-0000DE950000}"/>
    <cellStyle name="Normal 83 3" xfId="38367" xr:uid="{00000000-0005-0000-0000-0000DF950000}"/>
    <cellStyle name="Normal 83 4" xfId="39535" xr:uid="{00000000-0005-0000-0000-00006F9A0000}"/>
    <cellStyle name="Normal 84" xfId="38368" xr:uid="{00000000-0005-0000-0000-0000E0950000}"/>
    <cellStyle name="Normal 84 2" xfId="38369" xr:uid="{00000000-0005-0000-0000-0000E1950000}"/>
    <cellStyle name="Normal 85" xfId="38370" xr:uid="{00000000-0005-0000-0000-0000E2950000}"/>
    <cellStyle name="Normal 85 2" xfId="38371" xr:uid="{00000000-0005-0000-0000-0000E3950000}"/>
    <cellStyle name="Normal 85 3" xfId="38372" xr:uid="{00000000-0005-0000-0000-0000E4950000}"/>
    <cellStyle name="Normal 86" xfId="38373" xr:uid="{00000000-0005-0000-0000-0000E5950000}"/>
    <cellStyle name="Normal 86 2" xfId="38374" xr:uid="{00000000-0005-0000-0000-0000E6950000}"/>
    <cellStyle name="Normal 86 3" xfId="38375" xr:uid="{00000000-0005-0000-0000-0000E7950000}"/>
    <cellStyle name="Normal 86 4" xfId="39536" xr:uid="{00000000-0005-0000-0000-0000709A0000}"/>
    <cellStyle name="Normal 87" xfId="38376" xr:uid="{00000000-0005-0000-0000-0000E8950000}"/>
    <cellStyle name="Normal 87 2" xfId="38377" xr:uid="{00000000-0005-0000-0000-0000E9950000}"/>
    <cellStyle name="Normal 88" xfId="38378" xr:uid="{00000000-0005-0000-0000-0000EA950000}"/>
    <cellStyle name="Normal 88 2" xfId="38379" xr:uid="{00000000-0005-0000-0000-0000EB950000}"/>
    <cellStyle name="Normal 88 3" xfId="38380" xr:uid="{00000000-0005-0000-0000-0000EC950000}"/>
    <cellStyle name="Normal 88 4" xfId="39537" xr:uid="{00000000-0005-0000-0000-0000719A0000}"/>
    <cellStyle name="Normal 89" xfId="38381" xr:uid="{00000000-0005-0000-0000-0000ED950000}"/>
    <cellStyle name="Normal 89 2" xfId="38382" xr:uid="{00000000-0005-0000-0000-0000EE950000}"/>
    <cellStyle name="Normal 9" xfId="447" xr:uid="{00000000-0005-0000-0000-0000BF010000}"/>
    <cellStyle name="Normal 9 10" xfId="38384" xr:uid="{00000000-0005-0000-0000-0000F0950000}"/>
    <cellStyle name="Normal 9 11" xfId="38385" xr:uid="{00000000-0005-0000-0000-0000F1950000}"/>
    <cellStyle name="Normal 9 12" xfId="38386" xr:uid="{00000000-0005-0000-0000-0000F2950000}"/>
    <cellStyle name="Normal 9 13" xfId="38387" xr:uid="{00000000-0005-0000-0000-0000F3950000}"/>
    <cellStyle name="Normal 9 14" xfId="38388" xr:uid="{00000000-0005-0000-0000-0000F4950000}"/>
    <cellStyle name="Normal 9 15" xfId="38389" xr:uid="{00000000-0005-0000-0000-0000F5950000}"/>
    <cellStyle name="Normal 9 16" xfId="38390" xr:uid="{00000000-0005-0000-0000-0000F6950000}"/>
    <cellStyle name="Normal 9 17" xfId="38391" xr:uid="{00000000-0005-0000-0000-0000F7950000}"/>
    <cellStyle name="Normal 9 18" xfId="38392" xr:uid="{00000000-0005-0000-0000-0000F8950000}"/>
    <cellStyle name="Normal 9 19" xfId="38393" xr:uid="{00000000-0005-0000-0000-0000F9950000}"/>
    <cellStyle name="Normal 9 2" xfId="38394" xr:uid="{00000000-0005-0000-0000-0000FA950000}"/>
    <cellStyle name="Normal 9 2 10" xfId="38395" xr:uid="{00000000-0005-0000-0000-0000FB950000}"/>
    <cellStyle name="Normal 9 2 11" xfId="38396" xr:uid="{00000000-0005-0000-0000-0000FC950000}"/>
    <cellStyle name="Normal 9 2 12" xfId="38397" xr:uid="{00000000-0005-0000-0000-0000FD950000}"/>
    <cellStyle name="Normal 9 2 13" xfId="38398" xr:uid="{00000000-0005-0000-0000-0000FE950000}"/>
    <cellStyle name="Normal 9 2 14" xfId="38399" xr:uid="{00000000-0005-0000-0000-0000FF950000}"/>
    <cellStyle name="Normal 9 2 15" xfId="38400" xr:uid="{00000000-0005-0000-0000-000000960000}"/>
    <cellStyle name="Normal 9 2 16" xfId="38401" xr:uid="{00000000-0005-0000-0000-000001960000}"/>
    <cellStyle name="Normal 9 2 17" xfId="38402" xr:uid="{00000000-0005-0000-0000-000002960000}"/>
    <cellStyle name="Normal 9 2 18" xfId="38403" xr:uid="{00000000-0005-0000-0000-000003960000}"/>
    <cellStyle name="Normal 9 2 19" xfId="38404" xr:uid="{00000000-0005-0000-0000-000004960000}"/>
    <cellStyle name="Normal 9 2 2" xfId="38405" xr:uid="{00000000-0005-0000-0000-000005960000}"/>
    <cellStyle name="Normal 9 2 2 2" xfId="38406" xr:uid="{00000000-0005-0000-0000-000006960000}"/>
    <cellStyle name="Normal 9 2 2 2 2" xfId="38407" xr:uid="{00000000-0005-0000-0000-000007960000}"/>
    <cellStyle name="Normal 9 2 20" xfId="38408" xr:uid="{00000000-0005-0000-0000-000008960000}"/>
    <cellStyle name="Normal 9 2 21" xfId="38409" xr:uid="{00000000-0005-0000-0000-000009960000}"/>
    <cellStyle name="Normal 9 2 22" xfId="38410" xr:uid="{00000000-0005-0000-0000-00000A960000}"/>
    <cellStyle name="Normal 9 2 23" xfId="38411" xr:uid="{00000000-0005-0000-0000-00000B960000}"/>
    <cellStyle name="Normal 9 2 24" xfId="38412" xr:uid="{00000000-0005-0000-0000-00000C960000}"/>
    <cellStyle name="Normal 9 2 25" xfId="38413" xr:uid="{00000000-0005-0000-0000-00000D960000}"/>
    <cellStyle name="Normal 9 2 26" xfId="38414" xr:uid="{00000000-0005-0000-0000-00000E960000}"/>
    <cellStyle name="Normal 9 2 27" xfId="38415" xr:uid="{00000000-0005-0000-0000-00000F960000}"/>
    <cellStyle name="Normal 9 2 28" xfId="38416" xr:uid="{00000000-0005-0000-0000-000010960000}"/>
    <cellStyle name="Normal 9 2 29" xfId="38417" xr:uid="{00000000-0005-0000-0000-000011960000}"/>
    <cellStyle name="Normal 9 2 3" xfId="38418" xr:uid="{00000000-0005-0000-0000-000012960000}"/>
    <cellStyle name="Normal 9 2 30" xfId="38419" xr:uid="{00000000-0005-0000-0000-000013960000}"/>
    <cellStyle name="Normal 9 2 31" xfId="38420" xr:uid="{00000000-0005-0000-0000-000014960000}"/>
    <cellStyle name="Normal 9 2 32" xfId="38421" xr:uid="{00000000-0005-0000-0000-000015960000}"/>
    <cellStyle name="Normal 9 2 33" xfId="38422" xr:uid="{00000000-0005-0000-0000-000016960000}"/>
    <cellStyle name="Normal 9 2 34" xfId="38423" xr:uid="{00000000-0005-0000-0000-000017960000}"/>
    <cellStyle name="Normal 9 2 35" xfId="38424" xr:uid="{00000000-0005-0000-0000-000018960000}"/>
    <cellStyle name="Normal 9 2 36" xfId="38425" xr:uid="{00000000-0005-0000-0000-000019960000}"/>
    <cellStyle name="Normal 9 2 37" xfId="38426" xr:uid="{00000000-0005-0000-0000-00001A960000}"/>
    <cellStyle name="Normal 9 2 38" xfId="38427" xr:uid="{00000000-0005-0000-0000-00001B960000}"/>
    <cellStyle name="Normal 9 2 39" xfId="38428" xr:uid="{00000000-0005-0000-0000-00001C960000}"/>
    <cellStyle name="Normal 9 2 4" xfId="38429" xr:uid="{00000000-0005-0000-0000-00001D960000}"/>
    <cellStyle name="Normal 9 2 40" xfId="38430" xr:uid="{00000000-0005-0000-0000-00001E960000}"/>
    <cellStyle name="Normal 9 2 41" xfId="38431" xr:uid="{00000000-0005-0000-0000-00001F960000}"/>
    <cellStyle name="Normal 9 2 42" xfId="38432" xr:uid="{00000000-0005-0000-0000-000020960000}"/>
    <cellStyle name="Normal 9 2 43" xfId="38433" xr:uid="{00000000-0005-0000-0000-000021960000}"/>
    <cellStyle name="Normal 9 2 44" xfId="38434" xr:uid="{00000000-0005-0000-0000-000022960000}"/>
    <cellStyle name="Normal 9 2 45" xfId="38435" xr:uid="{00000000-0005-0000-0000-000023960000}"/>
    <cellStyle name="Normal 9 2 46" xfId="38436" xr:uid="{00000000-0005-0000-0000-000024960000}"/>
    <cellStyle name="Normal 9 2 47" xfId="38437" xr:uid="{00000000-0005-0000-0000-000025960000}"/>
    <cellStyle name="Normal 9 2 48" xfId="38438" xr:uid="{00000000-0005-0000-0000-000026960000}"/>
    <cellStyle name="Normal 9 2 49" xfId="38439" xr:uid="{00000000-0005-0000-0000-000027960000}"/>
    <cellStyle name="Normal 9 2 5" xfId="38440" xr:uid="{00000000-0005-0000-0000-000028960000}"/>
    <cellStyle name="Normal 9 2 50" xfId="38441" xr:uid="{00000000-0005-0000-0000-000029960000}"/>
    <cellStyle name="Normal 9 2 51" xfId="38442" xr:uid="{00000000-0005-0000-0000-00002A960000}"/>
    <cellStyle name="Normal 9 2 52" xfId="38443" xr:uid="{00000000-0005-0000-0000-00002B960000}"/>
    <cellStyle name="Normal 9 2 53" xfId="38444" xr:uid="{00000000-0005-0000-0000-00002C960000}"/>
    <cellStyle name="Normal 9 2 54" xfId="38445" xr:uid="{00000000-0005-0000-0000-00002D960000}"/>
    <cellStyle name="Normal 9 2 55" xfId="38446" xr:uid="{00000000-0005-0000-0000-00002E960000}"/>
    <cellStyle name="Normal 9 2 56" xfId="38447" xr:uid="{00000000-0005-0000-0000-00002F960000}"/>
    <cellStyle name="Normal 9 2 57" xfId="38448" xr:uid="{00000000-0005-0000-0000-000030960000}"/>
    <cellStyle name="Normal 9 2 58" xfId="38449" xr:uid="{00000000-0005-0000-0000-000031960000}"/>
    <cellStyle name="Normal 9 2 59" xfId="38450" xr:uid="{00000000-0005-0000-0000-000032960000}"/>
    <cellStyle name="Normal 9 2 6" xfId="38451" xr:uid="{00000000-0005-0000-0000-000033960000}"/>
    <cellStyle name="Normal 9 2 60" xfId="38452" xr:uid="{00000000-0005-0000-0000-000034960000}"/>
    <cellStyle name="Normal 9 2 61" xfId="38453" xr:uid="{00000000-0005-0000-0000-000035960000}"/>
    <cellStyle name="Normal 9 2 62" xfId="38454" xr:uid="{00000000-0005-0000-0000-000036960000}"/>
    <cellStyle name="Normal 9 2 63" xfId="38455" xr:uid="{00000000-0005-0000-0000-000037960000}"/>
    <cellStyle name="Normal 9 2 64" xfId="38456" xr:uid="{00000000-0005-0000-0000-000038960000}"/>
    <cellStyle name="Normal 9 2 65" xfId="38457" xr:uid="{00000000-0005-0000-0000-000039960000}"/>
    <cellStyle name="Normal 9 2 66" xfId="38458" xr:uid="{00000000-0005-0000-0000-00003A960000}"/>
    <cellStyle name="Normal 9 2 67" xfId="38459" xr:uid="{00000000-0005-0000-0000-00003B960000}"/>
    <cellStyle name="Normal 9 2 68" xfId="38460" xr:uid="{00000000-0005-0000-0000-00003C960000}"/>
    <cellStyle name="Normal 9 2 69" xfId="38461" xr:uid="{00000000-0005-0000-0000-00003D960000}"/>
    <cellStyle name="Normal 9 2 7" xfId="38462" xr:uid="{00000000-0005-0000-0000-00003E960000}"/>
    <cellStyle name="Normal 9 2 70" xfId="38463" xr:uid="{00000000-0005-0000-0000-00003F960000}"/>
    <cellStyle name="Normal 9 2 71" xfId="38464" xr:uid="{00000000-0005-0000-0000-000040960000}"/>
    <cellStyle name="Normal 9 2 72" xfId="38465" xr:uid="{00000000-0005-0000-0000-000041960000}"/>
    <cellStyle name="Normal 9 2 73" xfId="38466" xr:uid="{00000000-0005-0000-0000-000042960000}"/>
    <cellStyle name="Normal 9 2 74" xfId="38467" xr:uid="{00000000-0005-0000-0000-000043960000}"/>
    <cellStyle name="Normal 9 2 75" xfId="38468" xr:uid="{00000000-0005-0000-0000-000044960000}"/>
    <cellStyle name="Normal 9 2 76" xfId="38469" xr:uid="{00000000-0005-0000-0000-000045960000}"/>
    <cellStyle name="Normal 9 2 77" xfId="38470" xr:uid="{00000000-0005-0000-0000-000046960000}"/>
    <cellStyle name="Normal 9 2 78" xfId="38471" xr:uid="{00000000-0005-0000-0000-000047960000}"/>
    <cellStyle name="Normal 9 2 79" xfId="38472" xr:uid="{00000000-0005-0000-0000-000048960000}"/>
    <cellStyle name="Normal 9 2 8" xfId="38473" xr:uid="{00000000-0005-0000-0000-000049960000}"/>
    <cellStyle name="Normal 9 2 9" xfId="38474" xr:uid="{00000000-0005-0000-0000-00004A960000}"/>
    <cellStyle name="Normal 9 2_Enlaces" xfId="38475" xr:uid="{00000000-0005-0000-0000-00004B960000}"/>
    <cellStyle name="Normal 9 20" xfId="38476" xr:uid="{00000000-0005-0000-0000-00004C960000}"/>
    <cellStyle name="Normal 9 20 2" xfId="38477" xr:uid="{00000000-0005-0000-0000-00004D960000}"/>
    <cellStyle name="Normal 9 20 2 2" xfId="38478" xr:uid="{00000000-0005-0000-0000-00004E960000}"/>
    <cellStyle name="Normal 9 20 2 3" xfId="38479" xr:uid="{00000000-0005-0000-0000-00004F960000}"/>
    <cellStyle name="Normal 9 20 3" xfId="38480" xr:uid="{00000000-0005-0000-0000-000050960000}"/>
    <cellStyle name="Normal 9 20 4" xfId="38481" xr:uid="{00000000-0005-0000-0000-000051960000}"/>
    <cellStyle name="Normal 9 21" xfId="38482" xr:uid="{00000000-0005-0000-0000-000052960000}"/>
    <cellStyle name="Normal 9 21 2" xfId="38483" xr:uid="{00000000-0005-0000-0000-000053960000}"/>
    <cellStyle name="Normal 9 21 2 2" xfId="38484" xr:uid="{00000000-0005-0000-0000-000054960000}"/>
    <cellStyle name="Normal 9 21 2 3" xfId="38485" xr:uid="{00000000-0005-0000-0000-000055960000}"/>
    <cellStyle name="Normal 9 21 3" xfId="38486" xr:uid="{00000000-0005-0000-0000-000056960000}"/>
    <cellStyle name="Normal 9 21 4" xfId="38487" xr:uid="{00000000-0005-0000-0000-000057960000}"/>
    <cellStyle name="Normal 9 22" xfId="38488" xr:uid="{00000000-0005-0000-0000-000058960000}"/>
    <cellStyle name="Normal 9 22 2" xfId="38489" xr:uid="{00000000-0005-0000-0000-000059960000}"/>
    <cellStyle name="Normal 9 22 2 2" xfId="38490" xr:uid="{00000000-0005-0000-0000-00005A960000}"/>
    <cellStyle name="Normal 9 22 2 3" xfId="38491" xr:uid="{00000000-0005-0000-0000-00005B960000}"/>
    <cellStyle name="Normal 9 22 3" xfId="38492" xr:uid="{00000000-0005-0000-0000-00005C960000}"/>
    <cellStyle name="Normal 9 22 4" xfId="38493" xr:uid="{00000000-0005-0000-0000-00005D960000}"/>
    <cellStyle name="Normal 9 23" xfId="38494" xr:uid="{00000000-0005-0000-0000-00005E960000}"/>
    <cellStyle name="Normal 9 23 2" xfId="38495" xr:uid="{00000000-0005-0000-0000-00005F960000}"/>
    <cellStyle name="Normal 9 23 2 2" xfId="38496" xr:uid="{00000000-0005-0000-0000-000060960000}"/>
    <cellStyle name="Normal 9 23 2 3" xfId="38497" xr:uid="{00000000-0005-0000-0000-000061960000}"/>
    <cellStyle name="Normal 9 23 3" xfId="38498" xr:uid="{00000000-0005-0000-0000-000062960000}"/>
    <cellStyle name="Normal 9 23 4" xfId="38499" xr:uid="{00000000-0005-0000-0000-000063960000}"/>
    <cellStyle name="Normal 9 24" xfId="38500" xr:uid="{00000000-0005-0000-0000-000064960000}"/>
    <cellStyle name="Normal 9 24 2" xfId="38501" xr:uid="{00000000-0005-0000-0000-000065960000}"/>
    <cellStyle name="Normal 9 24 2 2" xfId="38502" xr:uid="{00000000-0005-0000-0000-000066960000}"/>
    <cellStyle name="Normal 9 24 2 3" xfId="38503" xr:uid="{00000000-0005-0000-0000-000067960000}"/>
    <cellStyle name="Normal 9 24 3" xfId="38504" xr:uid="{00000000-0005-0000-0000-000068960000}"/>
    <cellStyle name="Normal 9 24 4" xfId="38505" xr:uid="{00000000-0005-0000-0000-000069960000}"/>
    <cellStyle name="Normal 9 25" xfId="38506" xr:uid="{00000000-0005-0000-0000-00006A960000}"/>
    <cellStyle name="Normal 9 25 2" xfId="38507" xr:uid="{00000000-0005-0000-0000-00006B960000}"/>
    <cellStyle name="Normal 9 25 2 2" xfId="38508" xr:uid="{00000000-0005-0000-0000-00006C960000}"/>
    <cellStyle name="Normal 9 25 2 3" xfId="38509" xr:uid="{00000000-0005-0000-0000-00006D960000}"/>
    <cellStyle name="Normal 9 25 3" xfId="38510" xr:uid="{00000000-0005-0000-0000-00006E960000}"/>
    <cellStyle name="Normal 9 25 4" xfId="38511" xr:uid="{00000000-0005-0000-0000-00006F960000}"/>
    <cellStyle name="Normal 9 26" xfId="38512" xr:uid="{00000000-0005-0000-0000-000070960000}"/>
    <cellStyle name="Normal 9 26 2" xfId="38513" xr:uid="{00000000-0005-0000-0000-000071960000}"/>
    <cellStyle name="Normal 9 26 2 2" xfId="38514" xr:uid="{00000000-0005-0000-0000-000072960000}"/>
    <cellStyle name="Normal 9 26 2 3" xfId="38515" xr:uid="{00000000-0005-0000-0000-000073960000}"/>
    <cellStyle name="Normal 9 26 3" xfId="38516" xr:uid="{00000000-0005-0000-0000-000074960000}"/>
    <cellStyle name="Normal 9 26 4" xfId="38517" xr:uid="{00000000-0005-0000-0000-000075960000}"/>
    <cellStyle name="Normal 9 27" xfId="38518" xr:uid="{00000000-0005-0000-0000-000076960000}"/>
    <cellStyle name="Normal 9 27 2" xfId="38519" xr:uid="{00000000-0005-0000-0000-000077960000}"/>
    <cellStyle name="Normal 9 27 2 2" xfId="38520" xr:uid="{00000000-0005-0000-0000-000078960000}"/>
    <cellStyle name="Normal 9 27 2 3" xfId="38521" xr:uid="{00000000-0005-0000-0000-000079960000}"/>
    <cellStyle name="Normal 9 27 3" xfId="38522" xr:uid="{00000000-0005-0000-0000-00007A960000}"/>
    <cellStyle name="Normal 9 27 4" xfId="38523" xr:uid="{00000000-0005-0000-0000-00007B960000}"/>
    <cellStyle name="Normal 9 28" xfId="38524" xr:uid="{00000000-0005-0000-0000-00007C960000}"/>
    <cellStyle name="Normal 9 28 2" xfId="38525" xr:uid="{00000000-0005-0000-0000-00007D960000}"/>
    <cellStyle name="Normal 9 28 2 2" xfId="38526" xr:uid="{00000000-0005-0000-0000-00007E960000}"/>
    <cellStyle name="Normal 9 28 2 3" xfId="38527" xr:uid="{00000000-0005-0000-0000-00007F960000}"/>
    <cellStyle name="Normal 9 28 3" xfId="38528" xr:uid="{00000000-0005-0000-0000-000080960000}"/>
    <cellStyle name="Normal 9 28 4" xfId="38529" xr:uid="{00000000-0005-0000-0000-000081960000}"/>
    <cellStyle name="Normal 9 29" xfId="38530" xr:uid="{00000000-0005-0000-0000-000082960000}"/>
    <cellStyle name="Normal 9 29 2" xfId="38531" xr:uid="{00000000-0005-0000-0000-000083960000}"/>
    <cellStyle name="Normal 9 29 2 2" xfId="38532" xr:uid="{00000000-0005-0000-0000-000084960000}"/>
    <cellStyle name="Normal 9 29 2 3" xfId="38533" xr:uid="{00000000-0005-0000-0000-000085960000}"/>
    <cellStyle name="Normal 9 29 3" xfId="38534" xr:uid="{00000000-0005-0000-0000-000086960000}"/>
    <cellStyle name="Normal 9 29 4" xfId="38535" xr:uid="{00000000-0005-0000-0000-000087960000}"/>
    <cellStyle name="Normal 9 3" xfId="38536" xr:uid="{00000000-0005-0000-0000-000088960000}"/>
    <cellStyle name="Normal 9 3 2" xfId="38537" xr:uid="{00000000-0005-0000-0000-000089960000}"/>
    <cellStyle name="Normal 9 3 2 2" xfId="38538" xr:uid="{00000000-0005-0000-0000-00008A960000}"/>
    <cellStyle name="Normal 9 3 2 2 2" xfId="38539" xr:uid="{00000000-0005-0000-0000-00008B960000}"/>
    <cellStyle name="Normal 9 3 2 2 3" xfId="38540" xr:uid="{00000000-0005-0000-0000-00008C960000}"/>
    <cellStyle name="Normal 9 3 2 3" xfId="38541" xr:uid="{00000000-0005-0000-0000-00008D960000}"/>
    <cellStyle name="Normal 9 3 2 4" xfId="38542" xr:uid="{00000000-0005-0000-0000-00008E960000}"/>
    <cellStyle name="Normal 9 3 3" xfId="38543" xr:uid="{00000000-0005-0000-0000-00008F960000}"/>
    <cellStyle name="Normal 9 3 3 2" xfId="38544" xr:uid="{00000000-0005-0000-0000-000090960000}"/>
    <cellStyle name="Normal 9 3 3 2 2" xfId="38545" xr:uid="{00000000-0005-0000-0000-000091960000}"/>
    <cellStyle name="Normal 9 3 3 2 3" xfId="38546" xr:uid="{00000000-0005-0000-0000-000092960000}"/>
    <cellStyle name="Normal 9 3 3 3" xfId="38547" xr:uid="{00000000-0005-0000-0000-000093960000}"/>
    <cellStyle name="Normal 9 3 3 4" xfId="38548" xr:uid="{00000000-0005-0000-0000-000094960000}"/>
    <cellStyle name="Normal 9 3 4" xfId="38549" xr:uid="{00000000-0005-0000-0000-000095960000}"/>
    <cellStyle name="Normal 9 3 4 2" xfId="38550" xr:uid="{00000000-0005-0000-0000-000096960000}"/>
    <cellStyle name="Normal 9 3 4 2 2" xfId="38551" xr:uid="{00000000-0005-0000-0000-000097960000}"/>
    <cellStyle name="Normal 9 3 4 2 2 2" xfId="38552" xr:uid="{00000000-0005-0000-0000-000098960000}"/>
    <cellStyle name="Normal 9 3 4 2 2 2 2" xfId="38553" xr:uid="{00000000-0005-0000-0000-000099960000}"/>
    <cellStyle name="Normal 9 3 4 2 2 2 3" xfId="38554" xr:uid="{00000000-0005-0000-0000-00009A960000}"/>
    <cellStyle name="Normal 9 3 4 2 2 3" xfId="38555" xr:uid="{00000000-0005-0000-0000-00009B960000}"/>
    <cellStyle name="Normal 9 3 4 2 2 4" xfId="38556" xr:uid="{00000000-0005-0000-0000-00009C960000}"/>
    <cellStyle name="Normal 9 3 4 3" xfId="38557" xr:uid="{00000000-0005-0000-0000-00009D960000}"/>
    <cellStyle name="Normal 9 3 4 3 2" xfId="38558" xr:uid="{00000000-0005-0000-0000-00009E960000}"/>
    <cellStyle name="Normal 9 3 4 3 2 2" xfId="38559" xr:uid="{00000000-0005-0000-0000-00009F960000}"/>
    <cellStyle name="Normal 9 3 4 3 2 3" xfId="38560" xr:uid="{00000000-0005-0000-0000-0000A0960000}"/>
    <cellStyle name="Normal 9 3 4 3 3" xfId="38561" xr:uid="{00000000-0005-0000-0000-0000A1960000}"/>
    <cellStyle name="Normal 9 3 4 3 4" xfId="38562" xr:uid="{00000000-0005-0000-0000-0000A2960000}"/>
    <cellStyle name="Normal 9 3 4 4" xfId="38563" xr:uid="{00000000-0005-0000-0000-0000A3960000}"/>
    <cellStyle name="Normal 9 3 4 4 2" xfId="38564" xr:uid="{00000000-0005-0000-0000-0000A4960000}"/>
    <cellStyle name="Normal 9 3 4 4 3" xfId="38565" xr:uid="{00000000-0005-0000-0000-0000A5960000}"/>
    <cellStyle name="Normal 9 3 4 5" xfId="38566" xr:uid="{00000000-0005-0000-0000-0000A6960000}"/>
    <cellStyle name="Normal 9 3 5" xfId="38567" xr:uid="{00000000-0005-0000-0000-0000A7960000}"/>
    <cellStyle name="Normal 9 3 5 2" xfId="38568" xr:uid="{00000000-0005-0000-0000-0000A8960000}"/>
    <cellStyle name="Normal 9 3 5 2 2" xfId="38569" xr:uid="{00000000-0005-0000-0000-0000A9960000}"/>
    <cellStyle name="Normal 9 3 5 2 3" xfId="38570" xr:uid="{00000000-0005-0000-0000-0000AA960000}"/>
    <cellStyle name="Normal 9 3 5 3" xfId="38571" xr:uid="{00000000-0005-0000-0000-0000AB960000}"/>
    <cellStyle name="Normal 9 3 5 4" xfId="38572" xr:uid="{00000000-0005-0000-0000-0000AC960000}"/>
    <cellStyle name="Normal 9 3 6" xfId="38573" xr:uid="{00000000-0005-0000-0000-0000AD960000}"/>
    <cellStyle name="Normal 9 3 6 2" xfId="38574" xr:uid="{00000000-0005-0000-0000-0000AE960000}"/>
    <cellStyle name="Normal 9 3 6 2 2" xfId="38575" xr:uid="{00000000-0005-0000-0000-0000AF960000}"/>
    <cellStyle name="Normal 9 3 6 2 3" xfId="38576" xr:uid="{00000000-0005-0000-0000-0000B0960000}"/>
    <cellStyle name="Normal 9 3 6 3" xfId="38577" xr:uid="{00000000-0005-0000-0000-0000B1960000}"/>
    <cellStyle name="Normal 9 3 6 4" xfId="38578" xr:uid="{00000000-0005-0000-0000-0000B2960000}"/>
    <cellStyle name="Normal 9 3 7" xfId="38579" xr:uid="{00000000-0005-0000-0000-0000B3960000}"/>
    <cellStyle name="Normal 9 3 7 2" xfId="38580" xr:uid="{00000000-0005-0000-0000-0000B4960000}"/>
    <cellStyle name="Normal 9 3 7 3" xfId="38581" xr:uid="{00000000-0005-0000-0000-0000B5960000}"/>
    <cellStyle name="Normal 9 3 7 3 2" xfId="38582" xr:uid="{00000000-0005-0000-0000-0000B6960000}"/>
    <cellStyle name="Normal 9 3 7 3 3" xfId="38583" xr:uid="{00000000-0005-0000-0000-0000B7960000}"/>
    <cellStyle name="Normal 9 3 7 4" xfId="38584" xr:uid="{00000000-0005-0000-0000-0000B8960000}"/>
    <cellStyle name="Normal 9 3 8" xfId="38585" xr:uid="{00000000-0005-0000-0000-0000B9960000}"/>
    <cellStyle name="Normal 9 3 9" xfId="38586" xr:uid="{00000000-0005-0000-0000-0000BA960000}"/>
    <cellStyle name="Normal 9 3 9 2" xfId="38587" xr:uid="{00000000-0005-0000-0000-0000BB960000}"/>
    <cellStyle name="Normal 9 3 9 2 2" xfId="38588" xr:uid="{00000000-0005-0000-0000-0000BC960000}"/>
    <cellStyle name="Normal 9 3 9 2 3" xfId="38589" xr:uid="{00000000-0005-0000-0000-0000BD960000}"/>
    <cellStyle name="Normal 9 3 9 3" xfId="38590" xr:uid="{00000000-0005-0000-0000-0000BE960000}"/>
    <cellStyle name="Normal 9 3 9 4" xfId="38591" xr:uid="{00000000-0005-0000-0000-0000BF960000}"/>
    <cellStyle name="Normal 9 3_Implem" xfId="38592" xr:uid="{00000000-0005-0000-0000-0000C0960000}"/>
    <cellStyle name="Normal 9 30" xfId="39520" xr:uid="{00000000-0005-0000-0000-0000609A0000}"/>
    <cellStyle name="Normal 9 31" xfId="38383" xr:uid="{00000000-0005-0000-0000-0000EF950000}"/>
    <cellStyle name="Normal 9 4" xfId="38593" xr:uid="{00000000-0005-0000-0000-0000C1960000}"/>
    <cellStyle name="Normal 9 4 2" xfId="38594" xr:uid="{00000000-0005-0000-0000-0000C2960000}"/>
    <cellStyle name="Normal 9 4 2 2" xfId="38595" xr:uid="{00000000-0005-0000-0000-0000C3960000}"/>
    <cellStyle name="Normal 9 4 2 3" xfId="38596" xr:uid="{00000000-0005-0000-0000-0000C4960000}"/>
    <cellStyle name="Normal 9 4 3" xfId="38597" xr:uid="{00000000-0005-0000-0000-0000C5960000}"/>
    <cellStyle name="Normal 9 4 4" xfId="38598" xr:uid="{00000000-0005-0000-0000-0000C6960000}"/>
    <cellStyle name="Normal 9 5" xfId="38599" xr:uid="{00000000-0005-0000-0000-0000C7960000}"/>
    <cellStyle name="Normal 9 5 2" xfId="38600" xr:uid="{00000000-0005-0000-0000-0000C8960000}"/>
    <cellStyle name="Normal 9 5 2 2" xfId="38601" xr:uid="{00000000-0005-0000-0000-0000C9960000}"/>
    <cellStyle name="Normal 9 5 2 3" xfId="38602" xr:uid="{00000000-0005-0000-0000-0000CA960000}"/>
    <cellStyle name="Normal 9 5 3" xfId="38603" xr:uid="{00000000-0005-0000-0000-0000CB960000}"/>
    <cellStyle name="Normal 9 5 4" xfId="38604" xr:uid="{00000000-0005-0000-0000-0000CC960000}"/>
    <cellStyle name="Normal 9 6" xfId="38605" xr:uid="{00000000-0005-0000-0000-0000CD960000}"/>
    <cellStyle name="Normal 9 6 2" xfId="38606" xr:uid="{00000000-0005-0000-0000-0000CE960000}"/>
    <cellStyle name="Normal 9 6 2 2" xfId="38607" xr:uid="{00000000-0005-0000-0000-0000CF960000}"/>
    <cellStyle name="Normal 9 6 2 3" xfId="38608" xr:uid="{00000000-0005-0000-0000-0000D0960000}"/>
    <cellStyle name="Normal 9 6 3" xfId="38609" xr:uid="{00000000-0005-0000-0000-0000D1960000}"/>
    <cellStyle name="Normal 9 6 4" xfId="38610" xr:uid="{00000000-0005-0000-0000-0000D2960000}"/>
    <cellStyle name="Normal 9 7" xfId="38611" xr:uid="{00000000-0005-0000-0000-0000D3960000}"/>
    <cellStyle name="Normal 9 7 2" xfId="38612" xr:uid="{00000000-0005-0000-0000-0000D4960000}"/>
    <cellStyle name="Normal 9 7 2 2" xfId="38613" xr:uid="{00000000-0005-0000-0000-0000D5960000}"/>
    <cellStyle name="Normal 9 7 2 3" xfId="38614" xr:uid="{00000000-0005-0000-0000-0000D6960000}"/>
    <cellStyle name="Normal 9 7 3" xfId="38615" xr:uid="{00000000-0005-0000-0000-0000D7960000}"/>
    <cellStyle name="Normal 9 7 4" xfId="38616" xr:uid="{00000000-0005-0000-0000-0000D8960000}"/>
    <cellStyle name="Normal 9 8" xfId="38617" xr:uid="{00000000-0005-0000-0000-0000D9960000}"/>
    <cellStyle name="Normal 9 8 2" xfId="38618" xr:uid="{00000000-0005-0000-0000-0000DA960000}"/>
    <cellStyle name="Normal 9 8 2 2" xfId="38619" xr:uid="{00000000-0005-0000-0000-0000DB960000}"/>
    <cellStyle name="Normal 9 8 2 3" xfId="38620" xr:uid="{00000000-0005-0000-0000-0000DC960000}"/>
    <cellStyle name="Normal 9 8 3" xfId="38621" xr:uid="{00000000-0005-0000-0000-0000DD960000}"/>
    <cellStyle name="Normal 9 8 4" xfId="38622" xr:uid="{00000000-0005-0000-0000-0000DE960000}"/>
    <cellStyle name="Normal 9 9" xfId="38623" xr:uid="{00000000-0005-0000-0000-0000DF960000}"/>
    <cellStyle name="Normal 9 9 2" xfId="38624" xr:uid="{00000000-0005-0000-0000-0000E0960000}"/>
    <cellStyle name="Normal 9 9 2 2" xfId="38625" xr:uid="{00000000-0005-0000-0000-0000E1960000}"/>
    <cellStyle name="Normal 9 9 2 3" xfId="38626" xr:uid="{00000000-0005-0000-0000-0000E2960000}"/>
    <cellStyle name="Normal 9 9 3" xfId="38627" xr:uid="{00000000-0005-0000-0000-0000E3960000}"/>
    <cellStyle name="Normal 9 9 4" xfId="38628" xr:uid="{00000000-0005-0000-0000-0000E4960000}"/>
    <cellStyle name="Normal 90" xfId="38629" xr:uid="{00000000-0005-0000-0000-0000E5960000}"/>
    <cellStyle name="Normal 90 2" xfId="38630" xr:uid="{00000000-0005-0000-0000-0000E6960000}"/>
    <cellStyle name="Normal 90 2 2" xfId="38631" xr:uid="{00000000-0005-0000-0000-0000E7960000}"/>
    <cellStyle name="Normal 90 2 2 2" xfId="38632" xr:uid="{00000000-0005-0000-0000-0000E8960000}"/>
    <cellStyle name="Normal 90 2 2 3" xfId="38633" xr:uid="{00000000-0005-0000-0000-0000E9960000}"/>
    <cellStyle name="Normal 90 2 3" xfId="38634" xr:uid="{00000000-0005-0000-0000-0000EA960000}"/>
    <cellStyle name="Normal 90 2 4" xfId="38635" xr:uid="{00000000-0005-0000-0000-0000EB960000}"/>
    <cellStyle name="Normal 90 3" xfId="38636" xr:uid="{00000000-0005-0000-0000-0000EC960000}"/>
    <cellStyle name="Normal 90 3 2" xfId="38637" xr:uid="{00000000-0005-0000-0000-0000ED960000}"/>
    <cellStyle name="Normal 90 3 3" xfId="38638" xr:uid="{00000000-0005-0000-0000-0000EE960000}"/>
    <cellStyle name="Normal 90 4" xfId="38639" xr:uid="{00000000-0005-0000-0000-0000EF960000}"/>
    <cellStyle name="Normal 90 5" xfId="38640" xr:uid="{00000000-0005-0000-0000-0000F0960000}"/>
    <cellStyle name="Normal 91" xfId="38641" xr:uid="{00000000-0005-0000-0000-0000F1960000}"/>
    <cellStyle name="Normal 91 2" xfId="38642" xr:uid="{00000000-0005-0000-0000-0000F2960000}"/>
    <cellStyle name="Normal 91 2 2" xfId="38643" xr:uid="{00000000-0005-0000-0000-0000F3960000}"/>
    <cellStyle name="Normal 91 2 2 2" xfId="38644" xr:uid="{00000000-0005-0000-0000-0000F4960000}"/>
    <cellStyle name="Normal 91 2 2 3" xfId="38645" xr:uid="{00000000-0005-0000-0000-0000F5960000}"/>
    <cellStyle name="Normal 91 2 3" xfId="38646" xr:uid="{00000000-0005-0000-0000-0000F6960000}"/>
    <cellStyle name="Normal 91 2 4" xfId="38647" xr:uid="{00000000-0005-0000-0000-0000F7960000}"/>
    <cellStyle name="Normal 91 3" xfId="38648" xr:uid="{00000000-0005-0000-0000-0000F8960000}"/>
    <cellStyle name="Normal 91 3 2" xfId="38649" xr:uid="{00000000-0005-0000-0000-0000F9960000}"/>
    <cellStyle name="Normal 91 3 3" xfId="38650" xr:uid="{00000000-0005-0000-0000-0000FA960000}"/>
    <cellStyle name="Normal 91 4" xfId="38651" xr:uid="{00000000-0005-0000-0000-0000FB960000}"/>
    <cellStyle name="Normal 91 5" xfId="38652" xr:uid="{00000000-0005-0000-0000-0000FC960000}"/>
    <cellStyle name="Normal 92" xfId="38653" xr:uid="{00000000-0005-0000-0000-0000FD960000}"/>
    <cellStyle name="Normal 92 2" xfId="38654" xr:uid="{00000000-0005-0000-0000-0000FE960000}"/>
    <cellStyle name="Normal 92 2 2" xfId="38655" xr:uid="{00000000-0005-0000-0000-0000FF960000}"/>
    <cellStyle name="Normal 92 2 2 2" xfId="38656" xr:uid="{00000000-0005-0000-0000-000000970000}"/>
    <cellStyle name="Normal 92 2 2 3" xfId="38657" xr:uid="{00000000-0005-0000-0000-000001970000}"/>
    <cellStyle name="Normal 92 2 3" xfId="38658" xr:uid="{00000000-0005-0000-0000-000002970000}"/>
    <cellStyle name="Normal 92 2 4" xfId="38659" xr:uid="{00000000-0005-0000-0000-000003970000}"/>
    <cellStyle name="Normal 92 3" xfId="38660" xr:uid="{00000000-0005-0000-0000-000004970000}"/>
    <cellStyle name="Normal 92 3 2" xfId="38661" xr:uid="{00000000-0005-0000-0000-000005970000}"/>
    <cellStyle name="Normal 92 3 3" xfId="38662" xr:uid="{00000000-0005-0000-0000-000006970000}"/>
    <cellStyle name="Normal 92 4" xfId="38663" xr:uid="{00000000-0005-0000-0000-000007970000}"/>
    <cellStyle name="Normal 92 5" xfId="38664" xr:uid="{00000000-0005-0000-0000-000008970000}"/>
    <cellStyle name="Normal 92 6" xfId="38665" xr:uid="{00000000-0005-0000-0000-000009970000}"/>
    <cellStyle name="Normal 92 7" xfId="39538" xr:uid="{00000000-0005-0000-0000-0000729A0000}"/>
    <cellStyle name="Normal 93" xfId="38666" xr:uid="{00000000-0005-0000-0000-00000A970000}"/>
    <cellStyle name="Normal 93 2" xfId="38667" xr:uid="{00000000-0005-0000-0000-00000B970000}"/>
    <cellStyle name="Normal 93 2 2" xfId="38668" xr:uid="{00000000-0005-0000-0000-00000C970000}"/>
    <cellStyle name="Normal 93 2 2 2" xfId="38669" xr:uid="{00000000-0005-0000-0000-00000D970000}"/>
    <cellStyle name="Normal 93 2 2 3" xfId="38670" xr:uid="{00000000-0005-0000-0000-00000E970000}"/>
    <cellStyle name="Normal 93 2 3" xfId="38671" xr:uid="{00000000-0005-0000-0000-00000F970000}"/>
    <cellStyle name="Normal 93 2 4" xfId="38672" xr:uid="{00000000-0005-0000-0000-000010970000}"/>
    <cellStyle name="Normal 93 3" xfId="38673" xr:uid="{00000000-0005-0000-0000-000011970000}"/>
    <cellStyle name="Normal 93 3 2" xfId="38674" xr:uid="{00000000-0005-0000-0000-000012970000}"/>
    <cellStyle name="Normal 93 3 3" xfId="38675" xr:uid="{00000000-0005-0000-0000-000013970000}"/>
    <cellStyle name="Normal 93 4" xfId="38676" xr:uid="{00000000-0005-0000-0000-000014970000}"/>
    <cellStyle name="Normal 93 5" xfId="38677" xr:uid="{00000000-0005-0000-0000-000015970000}"/>
    <cellStyle name="Normal 93 6" xfId="38678" xr:uid="{00000000-0005-0000-0000-000016970000}"/>
    <cellStyle name="Normal 93 7" xfId="39539" xr:uid="{00000000-0005-0000-0000-0000739A0000}"/>
    <cellStyle name="Normal 94" xfId="38679" xr:uid="{00000000-0005-0000-0000-000017970000}"/>
    <cellStyle name="Normal 94 2" xfId="38680" xr:uid="{00000000-0005-0000-0000-000018970000}"/>
    <cellStyle name="Normal 94 2 2" xfId="38681" xr:uid="{00000000-0005-0000-0000-000019970000}"/>
    <cellStyle name="Normal 94 2 2 2" xfId="38682" xr:uid="{00000000-0005-0000-0000-00001A970000}"/>
    <cellStyle name="Normal 94 2 2 3" xfId="38683" xr:uid="{00000000-0005-0000-0000-00001B970000}"/>
    <cellStyle name="Normal 94 2 3" xfId="38684" xr:uid="{00000000-0005-0000-0000-00001C970000}"/>
    <cellStyle name="Normal 94 2 4" xfId="38685" xr:uid="{00000000-0005-0000-0000-00001D970000}"/>
    <cellStyle name="Normal 94 3" xfId="38686" xr:uid="{00000000-0005-0000-0000-00001E970000}"/>
    <cellStyle name="Normal 94 3 2" xfId="38687" xr:uid="{00000000-0005-0000-0000-00001F970000}"/>
    <cellStyle name="Normal 94 3 3" xfId="38688" xr:uid="{00000000-0005-0000-0000-000020970000}"/>
    <cellStyle name="Normal 94 4" xfId="38689" xr:uid="{00000000-0005-0000-0000-000021970000}"/>
    <cellStyle name="Normal 94 5" xfId="38690" xr:uid="{00000000-0005-0000-0000-000022970000}"/>
    <cellStyle name="Normal 94 6" xfId="38691" xr:uid="{00000000-0005-0000-0000-000023970000}"/>
    <cellStyle name="Normal 95" xfId="38692" xr:uid="{00000000-0005-0000-0000-000024970000}"/>
    <cellStyle name="Normal 95 2" xfId="38693" xr:uid="{00000000-0005-0000-0000-000025970000}"/>
    <cellStyle name="Normal 95 2 2" xfId="38694" xr:uid="{00000000-0005-0000-0000-000026970000}"/>
    <cellStyle name="Normal 95 2 2 2" xfId="38695" xr:uid="{00000000-0005-0000-0000-000027970000}"/>
    <cellStyle name="Normal 95 2 2 3" xfId="38696" xr:uid="{00000000-0005-0000-0000-000028970000}"/>
    <cellStyle name="Normal 95 2 3" xfId="38697" xr:uid="{00000000-0005-0000-0000-000029970000}"/>
    <cellStyle name="Normal 95 2 4" xfId="38698" xr:uid="{00000000-0005-0000-0000-00002A970000}"/>
    <cellStyle name="Normal 95 3" xfId="38699" xr:uid="{00000000-0005-0000-0000-00002B970000}"/>
    <cellStyle name="Normal 95 3 2" xfId="38700" xr:uid="{00000000-0005-0000-0000-00002C970000}"/>
    <cellStyle name="Normal 95 3 3" xfId="38701" xr:uid="{00000000-0005-0000-0000-00002D970000}"/>
    <cellStyle name="Normal 95 4" xfId="38702" xr:uid="{00000000-0005-0000-0000-00002E970000}"/>
    <cellStyle name="Normal 95 5" xfId="38703" xr:uid="{00000000-0005-0000-0000-00002F970000}"/>
    <cellStyle name="Normal 96" xfId="38704" xr:uid="{00000000-0005-0000-0000-000030970000}"/>
    <cellStyle name="Normal 96 2" xfId="38705" xr:uid="{00000000-0005-0000-0000-000031970000}"/>
    <cellStyle name="Normal 96 2 2" xfId="38706" xr:uid="{00000000-0005-0000-0000-000032970000}"/>
    <cellStyle name="Normal 96 2 2 2" xfId="38707" xr:uid="{00000000-0005-0000-0000-000033970000}"/>
    <cellStyle name="Normal 96 2 2 3" xfId="38708" xr:uid="{00000000-0005-0000-0000-000034970000}"/>
    <cellStyle name="Normal 96 2 3" xfId="38709" xr:uid="{00000000-0005-0000-0000-000035970000}"/>
    <cellStyle name="Normal 96 2 4" xfId="38710" xr:uid="{00000000-0005-0000-0000-000036970000}"/>
    <cellStyle name="Normal 96 3" xfId="38711" xr:uid="{00000000-0005-0000-0000-000037970000}"/>
    <cellStyle name="Normal 96 3 2" xfId="38712" xr:uid="{00000000-0005-0000-0000-000038970000}"/>
    <cellStyle name="Normal 96 3 3" xfId="38713" xr:uid="{00000000-0005-0000-0000-000039970000}"/>
    <cellStyle name="Normal 96 4" xfId="38714" xr:uid="{00000000-0005-0000-0000-00003A970000}"/>
    <cellStyle name="Normal 96 5" xfId="38715" xr:uid="{00000000-0005-0000-0000-00003B970000}"/>
    <cellStyle name="Normal 96 6" xfId="38716" xr:uid="{00000000-0005-0000-0000-00003C970000}"/>
    <cellStyle name="Normal 97" xfId="38717" xr:uid="{00000000-0005-0000-0000-00003D970000}"/>
    <cellStyle name="Normal 97 2" xfId="38718" xr:uid="{00000000-0005-0000-0000-00003E970000}"/>
    <cellStyle name="Normal 97 2 2" xfId="38719" xr:uid="{00000000-0005-0000-0000-00003F970000}"/>
    <cellStyle name="Normal 97 2 2 2" xfId="38720" xr:uid="{00000000-0005-0000-0000-000040970000}"/>
    <cellStyle name="Normal 97 2 2 3" xfId="38721" xr:uid="{00000000-0005-0000-0000-000041970000}"/>
    <cellStyle name="Normal 97 2 3" xfId="38722" xr:uid="{00000000-0005-0000-0000-000042970000}"/>
    <cellStyle name="Normal 97 2 4" xfId="38723" xr:uid="{00000000-0005-0000-0000-000043970000}"/>
    <cellStyle name="Normal 97 3" xfId="38724" xr:uid="{00000000-0005-0000-0000-000044970000}"/>
    <cellStyle name="Normal 97 3 2" xfId="38725" xr:uid="{00000000-0005-0000-0000-000045970000}"/>
    <cellStyle name="Normal 97 3 3" xfId="38726" xr:uid="{00000000-0005-0000-0000-000046970000}"/>
    <cellStyle name="Normal 97 4" xfId="38727" xr:uid="{00000000-0005-0000-0000-000047970000}"/>
    <cellStyle name="Normal 97 5" xfId="38728" xr:uid="{00000000-0005-0000-0000-000048970000}"/>
    <cellStyle name="Normal 98" xfId="38729" xr:uid="{00000000-0005-0000-0000-000049970000}"/>
    <cellStyle name="Normal 98 2" xfId="38730" xr:uid="{00000000-0005-0000-0000-00004A970000}"/>
    <cellStyle name="Normal 98 2 2" xfId="38731" xr:uid="{00000000-0005-0000-0000-00004B970000}"/>
    <cellStyle name="Normal 98 2 2 2" xfId="38732" xr:uid="{00000000-0005-0000-0000-00004C970000}"/>
    <cellStyle name="Normal 98 2 2 3" xfId="38733" xr:uid="{00000000-0005-0000-0000-00004D970000}"/>
    <cellStyle name="Normal 98 2 3" xfId="38734" xr:uid="{00000000-0005-0000-0000-00004E970000}"/>
    <cellStyle name="Normal 98 2 4" xfId="38735" xr:uid="{00000000-0005-0000-0000-00004F970000}"/>
    <cellStyle name="Normal 98 3" xfId="38736" xr:uid="{00000000-0005-0000-0000-000050970000}"/>
    <cellStyle name="Normal 98 3 2" xfId="38737" xr:uid="{00000000-0005-0000-0000-000051970000}"/>
    <cellStyle name="Normal 98 3 3" xfId="38738" xr:uid="{00000000-0005-0000-0000-000052970000}"/>
    <cellStyle name="Normal 98 4" xfId="38739" xr:uid="{00000000-0005-0000-0000-000053970000}"/>
    <cellStyle name="Normal 98 5" xfId="38740" xr:uid="{00000000-0005-0000-0000-000054970000}"/>
    <cellStyle name="Normal 99" xfId="38741" xr:uid="{00000000-0005-0000-0000-000055970000}"/>
    <cellStyle name="Normal 99 2" xfId="38742" xr:uid="{00000000-0005-0000-0000-000056970000}"/>
    <cellStyle name="Normal 99 2 2" xfId="38743" xr:uid="{00000000-0005-0000-0000-000057970000}"/>
    <cellStyle name="Normal 99 2 2 2" xfId="38744" xr:uid="{00000000-0005-0000-0000-000058970000}"/>
    <cellStyle name="Normal 99 2 2 3" xfId="38745" xr:uid="{00000000-0005-0000-0000-000059970000}"/>
    <cellStyle name="Normal 99 2 3" xfId="38746" xr:uid="{00000000-0005-0000-0000-00005A970000}"/>
    <cellStyle name="Normal 99 2 4" xfId="38747" xr:uid="{00000000-0005-0000-0000-00005B970000}"/>
    <cellStyle name="Normal 99 3" xfId="38748" xr:uid="{00000000-0005-0000-0000-00005C970000}"/>
    <cellStyle name="Normal 99 3 2" xfId="38749" xr:uid="{00000000-0005-0000-0000-00005D970000}"/>
    <cellStyle name="Normal 99 3 3" xfId="38750" xr:uid="{00000000-0005-0000-0000-00005E970000}"/>
    <cellStyle name="Normal 99 4" xfId="38751" xr:uid="{00000000-0005-0000-0000-00005F970000}"/>
    <cellStyle name="Normal 99 5" xfId="38752" xr:uid="{00000000-0005-0000-0000-000060970000}"/>
    <cellStyle name="Normal 99 6" xfId="38753" xr:uid="{00000000-0005-0000-0000-000061970000}"/>
    <cellStyle name="Notas 10" xfId="448" xr:uid="{00000000-0005-0000-0000-0000C0010000}"/>
    <cellStyle name="Notas 11" xfId="449" xr:uid="{00000000-0005-0000-0000-0000C1010000}"/>
    <cellStyle name="Notas 12" xfId="450" xr:uid="{00000000-0005-0000-0000-0000C2010000}"/>
    <cellStyle name="Notas 2" xfId="451" xr:uid="{00000000-0005-0000-0000-0000C3010000}"/>
    <cellStyle name="Notas 2 2" xfId="38755" xr:uid="{00000000-0005-0000-0000-000063970000}"/>
    <cellStyle name="Notas 2 2 2" xfId="38756" xr:uid="{00000000-0005-0000-0000-000064970000}"/>
    <cellStyle name="Notas 2 2 2 2" xfId="38757" xr:uid="{00000000-0005-0000-0000-000065970000}"/>
    <cellStyle name="Notas 2 2 2 2 2" xfId="38758" xr:uid="{00000000-0005-0000-0000-000066970000}"/>
    <cellStyle name="Notas 2 2 2 2 2 2" xfId="38759" xr:uid="{00000000-0005-0000-0000-000067970000}"/>
    <cellStyle name="Notas 2 2 2 2 2 2 2" xfId="38760" xr:uid="{00000000-0005-0000-0000-000068970000}"/>
    <cellStyle name="Notas 2 2 2 2 2 2 3" xfId="38761" xr:uid="{00000000-0005-0000-0000-000069970000}"/>
    <cellStyle name="Notas 2 2 2 2 2 3" xfId="38762" xr:uid="{00000000-0005-0000-0000-00006A970000}"/>
    <cellStyle name="Notas 2 2 2 2 2 4" xfId="38763" xr:uid="{00000000-0005-0000-0000-00006B970000}"/>
    <cellStyle name="Notas 2 2 2 2 3" xfId="38764" xr:uid="{00000000-0005-0000-0000-00006C970000}"/>
    <cellStyle name="Notas 2 2 2 2 3 2" xfId="38765" xr:uid="{00000000-0005-0000-0000-00006D970000}"/>
    <cellStyle name="Notas 2 2 2 2 3 3" xfId="38766" xr:uid="{00000000-0005-0000-0000-00006E970000}"/>
    <cellStyle name="Notas 2 2 2 2 4" xfId="38767" xr:uid="{00000000-0005-0000-0000-00006F970000}"/>
    <cellStyle name="Notas 2 2 2 2 5" xfId="38768" xr:uid="{00000000-0005-0000-0000-000070970000}"/>
    <cellStyle name="Notas 2 2 2 3" xfId="38769" xr:uid="{00000000-0005-0000-0000-000071970000}"/>
    <cellStyle name="Notas 2 2 2 3 2" xfId="38770" xr:uid="{00000000-0005-0000-0000-000072970000}"/>
    <cellStyle name="Notas 2 2 2 3 3" xfId="38771" xr:uid="{00000000-0005-0000-0000-000073970000}"/>
    <cellStyle name="Notas 2 2 2 4" xfId="38772" xr:uid="{00000000-0005-0000-0000-000074970000}"/>
    <cellStyle name="Notas 2 2 2 5" xfId="38773" xr:uid="{00000000-0005-0000-0000-000075970000}"/>
    <cellStyle name="Notas 2 2 3" xfId="38774" xr:uid="{00000000-0005-0000-0000-000076970000}"/>
    <cellStyle name="Notas 2 2 3 2" xfId="38775" xr:uid="{00000000-0005-0000-0000-000077970000}"/>
    <cellStyle name="Notas 2 2 3 2 2" xfId="38776" xr:uid="{00000000-0005-0000-0000-000078970000}"/>
    <cellStyle name="Notas 2 2 3 2 3" xfId="38777" xr:uid="{00000000-0005-0000-0000-000079970000}"/>
    <cellStyle name="Notas 2 2 3 3" xfId="38778" xr:uid="{00000000-0005-0000-0000-00007A970000}"/>
    <cellStyle name="Notas 2 2 3 4" xfId="38779" xr:uid="{00000000-0005-0000-0000-00007B970000}"/>
    <cellStyle name="Notas 2 2 4" xfId="38780" xr:uid="{00000000-0005-0000-0000-00007C970000}"/>
    <cellStyle name="Notas 2 2 4 2" xfId="38781" xr:uid="{00000000-0005-0000-0000-00007D970000}"/>
    <cellStyle name="Notas 2 2 4 2 2" xfId="38782" xr:uid="{00000000-0005-0000-0000-00007E970000}"/>
    <cellStyle name="Notas 2 2 4 2 3" xfId="38783" xr:uid="{00000000-0005-0000-0000-00007F970000}"/>
    <cellStyle name="Notas 2 2 4 3" xfId="38784" xr:uid="{00000000-0005-0000-0000-000080970000}"/>
    <cellStyle name="Notas 2 2 4 4" xfId="38785" xr:uid="{00000000-0005-0000-0000-000081970000}"/>
    <cellStyle name="Notas 2 2 5" xfId="38786" xr:uid="{00000000-0005-0000-0000-000082970000}"/>
    <cellStyle name="Notas 2 2 5 2" xfId="38787" xr:uid="{00000000-0005-0000-0000-000083970000}"/>
    <cellStyle name="Notas 2 2 5 3" xfId="38788" xr:uid="{00000000-0005-0000-0000-000084970000}"/>
    <cellStyle name="Notas 2 2 6" xfId="38789" xr:uid="{00000000-0005-0000-0000-000085970000}"/>
    <cellStyle name="Notas 2 2 7" xfId="38790" xr:uid="{00000000-0005-0000-0000-000086970000}"/>
    <cellStyle name="Notas 2 3" xfId="38791" xr:uid="{00000000-0005-0000-0000-000087970000}"/>
    <cellStyle name="Notas 2 3 2" xfId="38792" xr:uid="{00000000-0005-0000-0000-000088970000}"/>
    <cellStyle name="Notas 2 3 2 2" xfId="38793" xr:uid="{00000000-0005-0000-0000-000089970000}"/>
    <cellStyle name="Notas 2 3 2 3" xfId="38794" xr:uid="{00000000-0005-0000-0000-00008A970000}"/>
    <cellStyle name="Notas 2 3 3" xfId="38795" xr:uid="{00000000-0005-0000-0000-00008B970000}"/>
    <cellStyle name="Notas 2 3 4" xfId="38796" xr:uid="{00000000-0005-0000-0000-00008C970000}"/>
    <cellStyle name="Notas 2 4" xfId="38797" xr:uid="{00000000-0005-0000-0000-00008D970000}"/>
    <cellStyle name="Notas 2 4 2" xfId="38798" xr:uid="{00000000-0005-0000-0000-00008E970000}"/>
    <cellStyle name="Notas 2 4 2 2" xfId="38799" xr:uid="{00000000-0005-0000-0000-00008F970000}"/>
    <cellStyle name="Notas 2 4 2 3" xfId="38800" xr:uid="{00000000-0005-0000-0000-000090970000}"/>
    <cellStyle name="Notas 2 4 3" xfId="38801" xr:uid="{00000000-0005-0000-0000-000091970000}"/>
    <cellStyle name="Notas 2 4 4" xfId="38802" xr:uid="{00000000-0005-0000-0000-000092970000}"/>
    <cellStyle name="Notas 2 5" xfId="38803" xr:uid="{00000000-0005-0000-0000-000093970000}"/>
    <cellStyle name="Notas 2 5 2" xfId="38804" xr:uid="{00000000-0005-0000-0000-000094970000}"/>
    <cellStyle name="Notas 2 5 2 2" xfId="38805" xr:uid="{00000000-0005-0000-0000-000095970000}"/>
    <cellStyle name="Notas 2 5 2 3" xfId="38806" xr:uid="{00000000-0005-0000-0000-000096970000}"/>
    <cellStyle name="Notas 2 5 3" xfId="38807" xr:uid="{00000000-0005-0000-0000-000097970000}"/>
    <cellStyle name="Notas 2 5 4" xfId="38808" xr:uid="{00000000-0005-0000-0000-000098970000}"/>
    <cellStyle name="Notas 2 6" xfId="38809" xr:uid="{00000000-0005-0000-0000-000099970000}"/>
    <cellStyle name="Notas 2 6 2" xfId="38810" xr:uid="{00000000-0005-0000-0000-00009A970000}"/>
    <cellStyle name="Notas 2 6 3" xfId="38811" xr:uid="{00000000-0005-0000-0000-00009B970000}"/>
    <cellStyle name="Notas 2 7" xfId="38812" xr:uid="{00000000-0005-0000-0000-00009C970000}"/>
    <cellStyle name="Notas 2 8" xfId="38813" xr:uid="{00000000-0005-0000-0000-00009D970000}"/>
    <cellStyle name="Notas 2 9" xfId="38754" xr:uid="{00000000-0005-0000-0000-000062970000}"/>
    <cellStyle name="Notas 3" xfId="452" xr:uid="{00000000-0005-0000-0000-0000C4010000}"/>
    <cellStyle name="Notas 3 2" xfId="38815" xr:uid="{00000000-0005-0000-0000-00009F970000}"/>
    <cellStyle name="Notas 3 2 2" xfId="38816" xr:uid="{00000000-0005-0000-0000-0000A0970000}"/>
    <cellStyle name="Notas 3 2 2 2" xfId="38817" xr:uid="{00000000-0005-0000-0000-0000A1970000}"/>
    <cellStyle name="Notas 3 2 2 3" xfId="38818" xr:uid="{00000000-0005-0000-0000-0000A2970000}"/>
    <cellStyle name="Notas 3 2 3" xfId="38819" xr:uid="{00000000-0005-0000-0000-0000A3970000}"/>
    <cellStyle name="Notas 3 2 4" xfId="38820" xr:uid="{00000000-0005-0000-0000-0000A4970000}"/>
    <cellStyle name="Notas 3 2 5" xfId="38821" xr:uid="{00000000-0005-0000-0000-0000A5970000}"/>
    <cellStyle name="Notas 3 3" xfId="38822" xr:uid="{00000000-0005-0000-0000-0000A6970000}"/>
    <cellStyle name="Notas 3 3 2" xfId="38823" xr:uid="{00000000-0005-0000-0000-0000A7970000}"/>
    <cellStyle name="Notas 3 3 3" xfId="38824" xr:uid="{00000000-0005-0000-0000-0000A8970000}"/>
    <cellStyle name="Notas 3 4" xfId="38825" xr:uid="{00000000-0005-0000-0000-0000A9970000}"/>
    <cellStyle name="Notas 3 5" xfId="38826" xr:uid="{00000000-0005-0000-0000-0000AA970000}"/>
    <cellStyle name="Notas 3 6" xfId="38814" xr:uid="{00000000-0005-0000-0000-00009E970000}"/>
    <cellStyle name="Notas 4" xfId="453" xr:uid="{00000000-0005-0000-0000-0000C5010000}"/>
    <cellStyle name="Notas 4 2" xfId="38828" xr:uid="{00000000-0005-0000-0000-0000AC970000}"/>
    <cellStyle name="Notas 4 2 2" xfId="38829" xr:uid="{00000000-0005-0000-0000-0000AD970000}"/>
    <cellStyle name="Notas 4 2 3" xfId="38830" xr:uid="{00000000-0005-0000-0000-0000AE970000}"/>
    <cellStyle name="Notas 4 3" xfId="38831" xr:uid="{00000000-0005-0000-0000-0000AF970000}"/>
    <cellStyle name="Notas 4 4" xfId="38832" xr:uid="{00000000-0005-0000-0000-0000B0970000}"/>
    <cellStyle name="Notas 4 5" xfId="38827" xr:uid="{00000000-0005-0000-0000-0000AB970000}"/>
    <cellStyle name="Notas 5" xfId="454" xr:uid="{00000000-0005-0000-0000-0000C6010000}"/>
    <cellStyle name="Notas 5 2" xfId="38834" xr:uid="{00000000-0005-0000-0000-0000B2970000}"/>
    <cellStyle name="Notas 5 2 2" xfId="38835" xr:uid="{00000000-0005-0000-0000-0000B3970000}"/>
    <cellStyle name="Notas 5 2 3" xfId="38836" xr:uid="{00000000-0005-0000-0000-0000B4970000}"/>
    <cellStyle name="Notas 5 3" xfId="38837" xr:uid="{00000000-0005-0000-0000-0000B5970000}"/>
    <cellStyle name="Notas 5 4" xfId="38838" xr:uid="{00000000-0005-0000-0000-0000B6970000}"/>
    <cellStyle name="Notas 5 5" xfId="38833" xr:uid="{00000000-0005-0000-0000-0000B1970000}"/>
    <cellStyle name="Notas 6" xfId="455" xr:uid="{00000000-0005-0000-0000-0000C7010000}"/>
    <cellStyle name="Notas 6 2" xfId="38840" xr:uid="{00000000-0005-0000-0000-0000B8970000}"/>
    <cellStyle name="Notas 6 2 2" xfId="38841" xr:uid="{00000000-0005-0000-0000-0000B9970000}"/>
    <cellStyle name="Notas 6 2 3" xfId="38842" xr:uid="{00000000-0005-0000-0000-0000BA970000}"/>
    <cellStyle name="Notas 6 3" xfId="38843" xr:uid="{00000000-0005-0000-0000-0000BB970000}"/>
    <cellStyle name="Notas 6 4" xfId="38844" xr:uid="{00000000-0005-0000-0000-0000BC970000}"/>
    <cellStyle name="Notas 6 5" xfId="38839" xr:uid="{00000000-0005-0000-0000-0000B7970000}"/>
    <cellStyle name="Notas 7" xfId="456" xr:uid="{00000000-0005-0000-0000-0000C8010000}"/>
    <cellStyle name="Notas 7 2" xfId="38846" xr:uid="{00000000-0005-0000-0000-0000BE970000}"/>
    <cellStyle name="Notas 7 2 2" xfId="38847" xr:uid="{00000000-0005-0000-0000-0000BF970000}"/>
    <cellStyle name="Notas 7 2 3" xfId="38848" xr:uid="{00000000-0005-0000-0000-0000C0970000}"/>
    <cellStyle name="Notas 7 3" xfId="38849" xr:uid="{00000000-0005-0000-0000-0000C1970000}"/>
    <cellStyle name="Notas 7 4" xfId="38850" xr:uid="{00000000-0005-0000-0000-0000C2970000}"/>
    <cellStyle name="Notas 7 5" xfId="38845" xr:uid="{00000000-0005-0000-0000-0000BD970000}"/>
    <cellStyle name="Notas 8" xfId="457" xr:uid="{00000000-0005-0000-0000-0000C9010000}"/>
    <cellStyle name="Notas 8 2" xfId="38852" xr:uid="{00000000-0005-0000-0000-0000C4970000}"/>
    <cellStyle name="Notas 8 2 2" xfId="38853" xr:uid="{00000000-0005-0000-0000-0000C5970000}"/>
    <cellStyle name="Notas 8 2 3" xfId="38854" xr:uid="{00000000-0005-0000-0000-0000C6970000}"/>
    <cellStyle name="Notas 8 3" xfId="38855" xr:uid="{00000000-0005-0000-0000-0000C7970000}"/>
    <cellStyle name="Notas 8 4" xfId="38856" xr:uid="{00000000-0005-0000-0000-0000C8970000}"/>
    <cellStyle name="Notas 8 5" xfId="38851" xr:uid="{00000000-0005-0000-0000-0000C3970000}"/>
    <cellStyle name="Notas 9" xfId="458" xr:uid="{00000000-0005-0000-0000-0000CA010000}"/>
    <cellStyle name="Notas 9 2" xfId="38858" xr:uid="{00000000-0005-0000-0000-0000CA970000}"/>
    <cellStyle name="Notas 9 2 2" xfId="38859" xr:uid="{00000000-0005-0000-0000-0000CB970000}"/>
    <cellStyle name="Notas 9 2 3" xfId="38860" xr:uid="{00000000-0005-0000-0000-0000CC970000}"/>
    <cellStyle name="Notas 9 3" xfId="38861" xr:uid="{00000000-0005-0000-0000-0000CD970000}"/>
    <cellStyle name="Notas 9 4" xfId="38862" xr:uid="{00000000-0005-0000-0000-0000CE970000}"/>
    <cellStyle name="Notas 9 5" xfId="38857" xr:uid="{00000000-0005-0000-0000-0000C9970000}"/>
    <cellStyle name="Note" xfId="459" xr:uid="{00000000-0005-0000-0000-0000CB010000}"/>
    <cellStyle name="Note 10" xfId="38864" xr:uid="{00000000-0005-0000-0000-0000D0970000}"/>
    <cellStyle name="Note 11" xfId="38865" xr:uid="{00000000-0005-0000-0000-0000D1970000}"/>
    <cellStyle name="Note 12" xfId="38863" xr:uid="{00000000-0005-0000-0000-0000CF970000}"/>
    <cellStyle name="Note 2" xfId="38866" xr:uid="{00000000-0005-0000-0000-0000D2970000}"/>
    <cellStyle name="Note 2 2" xfId="38867" xr:uid="{00000000-0005-0000-0000-0000D3970000}"/>
    <cellStyle name="Note 2 2 2" xfId="38868" xr:uid="{00000000-0005-0000-0000-0000D4970000}"/>
    <cellStyle name="Note 2 2 2 2" xfId="38869" xr:uid="{00000000-0005-0000-0000-0000D5970000}"/>
    <cellStyle name="Note 2 2 2 3" xfId="38870" xr:uid="{00000000-0005-0000-0000-0000D6970000}"/>
    <cellStyle name="Note 2 2 3" xfId="38871" xr:uid="{00000000-0005-0000-0000-0000D7970000}"/>
    <cellStyle name="Note 2 2 4" xfId="38872" xr:uid="{00000000-0005-0000-0000-0000D8970000}"/>
    <cellStyle name="Note 2 3" xfId="38873" xr:uid="{00000000-0005-0000-0000-0000D9970000}"/>
    <cellStyle name="Note 2 3 2" xfId="38874" xr:uid="{00000000-0005-0000-0000-0000DA970000}"/>
    <cellStyle name="Note 2 3 2 2" xfId="38875" xr:uid="{00000000-0005-0000-0000-0000DB970000}"/>
    <cellStyle name="Note 2 3 2 3" xfId="38876" xr:uid="{00000000-0005-0000-0000-0000DC970000}"/>
    <cellStyle name="Note 2 3 3" xfId="38877" xr:uid="{00000000-0005-0000-0000-0000DD970000}"/>
    <cellStyle name="Note 2 3 4" xfId="38878" xr:uid="{00000000-0005-0000-0000-0000DE970000}"/>
    <cellStyle name="Note 2 4" xfId="38879" xr:uid="{00000000-0005-0000-0000-0000DF970000}"/>
    <cellStyle name="Note 2 4 2" xfId="38880" xr:uid="{00000000-0005-0000-0000-0000E0970000}"/>
    <cellStyle name="Note 2 4 2 2" xfId="38881" xr:uid="{00000000-0005-0000-0000-0000E1970000}"/>
    <cellStyle name="Note 2 4 2 3" xfId="38882" xr:uid="{00000000-0005-0000-0000-0000E2970000}"/>
    <cellStyle name="Note 2 4 3" xfId="38883" xr:uid="{00000000-0005-0000-0000-0000E3970000}"/>
    <cellStyle name="Note 2 4 4" xfId="38884" xr:uid="{00000000-0005-0000-0000-0000E4970000}"/>
    <cellStyle name="Note 2 5" xfId="38885" xr:uid="{00000000-0005-0000-0000-0000E5970000}"/>
    <cellStyle name="Note 2 5 2" xfId="38886" xr:uid="{00000000-0005-0000-0000-0000E6970000}"/>
    <cellStyle name="Note 2 5 3" xfId="38887" xr:uid="{00000000-0005-0000-0000-0000E7970000}"/>
    <cellStyle name="Note 2 6" xfId="38888" xr:uid="{00000000-0005-0000-0000-0000E8970000}"/>
    <cellStyle name="Note 2 7" xfId="38889" xr:uid="{00000000-0005-0000-0000-0000E9970000}"/>
    <cellStyle name="Note 3" xfId="38890" xr:uid="{00000000-0005-0000-0000-0000EA970000}"/>
    <cellStyle name="Note 3 2" xfId="38891" xr:uid="{00000000-0005-0000-0000-0000EB970000}"/>
    <cellStyle name="Note 3 2 2" xfId="38892" xr:uid="{00000000-0005-0000-0000-0000EC970000}"/>
    <cellStyle name="Note 3 2 2 2" xfId="38893" xr:uid="{00000000-0005-0000-0000-0000ED970000}"/>
    <cellStyle name="Note 3 2 2 3" xfId="38894" xr:uid="{00000000-0005-0000-0000-0000EE970000}"/>
    <cellStyle name="Note 3 2 3" xfId="38895" xr:uid="{00000000-0005-0000-0000-0000EF970000}"/>
    <cellStyle name="Note 3 2 4" xfId="38896" xr:uid="{00000000-0005-0000-0000-0000F0970000}"/>
    <cellStyle name="Note 3 3" xfId="38897" xr:uid="{00000000-0005-0000-0000-0000F1970000}"/>
    <cellStyle name="Note 3 3 2" xfId="38898" xr:uid="{00000000-0005-0000-0000-0000F2970000}"/>
    <cellStyle name="Note 3 3 2 2" xfId="38899" xr:uid="{00000000-0005-0000-0000-0000F3970000}"/>
    <cellStyle name="Note 3 3 2 3" xfId="38900" xr:uid="{00000000-0005-0000-0000-0000F4970000}"/>
    <cellStyle name="Note 3 3 3" xfId="38901" xr:uid="{00000000-0005-0000-0000-0000F5970000}"/>
    <cellStyle name="Note 3 3 4" xfId="38902" xr:uid="{00000000-0005-0000-0000-0000F6970000}"/>
    <cellStyle name="Note 3 4" xfId="38903" xr:uid="{00000000-0005-0000-0000-0000F7970000}"/>
    <cellStyle name="Note 3 4 2" xfId="38904" xr:uid="{00000000-0005-0000-0000-0000F8970000}"/>
    <cellStyle name="Note 3 4 2 2" xfId="38905" xr:uid="{00000000-0005-0000-0000-0000F9970000}"/>
    <cellStyle name="Note 3 4 2 3" xfId="38906" xr:uid="{00000000-0005-0000-0000-0000FA970000}"/>
    <cellStyle name="Note 3 4 3" xfId="38907" xr:uid="{00000000-0005-0000-0000-0000FB970000}"/>
    <cellStyle name="Note 3 4 4" xfId="38908" xr:uid="{00000000-0005-0000-0000-0000FC970000}"/>
    <cellStyle name="Note 3 5" xfId="38909" xr:uid="{00000000-0005-0000-0000-0000FD970000}"/>
    <cellStyle name="Note 3 5 2" xfId="38910" xr:uid="{00000000-0005-0000-0000-0000FE970000}"/>
    <cellStyle name="Note 3 5 3" xfId="38911" xr:uid="{00000000-0005-0000-0000-0000FF970000}"/>
    <cellStyle name="Note 3 6" xfId="38912" xr:uid="{00000000-0005-0000-0000-000000980000}"/>
    <cellStyle name="Note 3 7" xfId="38913" xr:uid="{00000000-0005-0000-0000-000001980000}"/>
    <cellStyle name="Note 4" xfId="38914" xr:uid="{00000000-0005-0000-0000-000002980000}"/>
    <cellStyle name="Note 4 2" xfId="38915" xr:uid="{00000000-0005-0000-0000-000003980000}"/>
    <cellStyle name="Note 4 2 2" xfId="38916" xr:uid="{00000000-0005-0000-0000-000004980000}"/>
    <cellStyle name="Note 4 2 2 2" xfId="38917" xr:uid="{00000000-0005-0000-0000-000005980000}"/>
    <cellStyle name="Note 4 2 2 3" xfId="38918" xr:uid="{00000000-0005-0000-0000-000006980000}"/>
    <cellStyle name="Note 4 2 3" xfId="38919" xr:uid="{00000000-0005-0000-0000-000007980000}"/>
    <cellStyle name="Note 4 2 4" xfId="38920" xr:uid="{00000000-0005-0000-0000-000008980000}"/>
    <cellStyle name="Note 4 3" xfId="38921" xr:uid="{00000000-0005-0000-0000-000009980000}"/>
    <cellStyle name="Note 4 3 2" xfId="38922" xr:uid="{00000000-0005-0000-0000-00000A980000}"/>
    <cellStyle name="Note 4 3 2 2" xfId="38923" xr:uid="{00000000-0005-0000-0000-00000B980000}"/>
    <cellStyle name="Note 4 3 2 3" xfId="38924" xr:uid="{00000000-0005-0000-0000-00000C980000}"/>
    <cellStyle name="Note 4 3 3" xfId="38925" xr:uid="{00000000-0005-0000-0000-00000D980000}"/>
    <cellStyle name="Note 4 3 4" xfId="38926" xr:uid="{00000000-0005-0000-0000-00000E980000}"/>
    <cellStyle name="Note 4 4" xfId="38927" xr:uid="{00000000-0005-0000-0000-00000F980000}"/>
    <cellStyle name="Note 4 4 2" xfId="38928" xr:uid="{00000000-0005-0000-0000-000010980000}"/>
    <cellStyle name="Note 4 4 2 2" xfId="38929" xr:uid="{00000000-0005-0000-0000-000011980000}"/>
    <cellStyle name="Note 4 4 2 3" xfId="38930" xr:uid="{00000000-0005-0000-0000-000012980000}"/>
    <cellStyle name="Note 4 4 3" xfId="38931" xr:uid="{00000000-0005-0000-0000-000013980000}"/>
    <cellStyle name="Note 4 4 4" xfId="38932" xr:uid="{00000000-0005-0000-0000-000014980000}"/>
    <cellStyle name="Note 4 5" xfId="38933" xr:uid="{00000000-0005-0000-0000-000015980000}"/>
    <cellStyle name="Note 4 5 2" xfId="38934" xr:uid="{00000000-0005-0000-0000-000016980000}"/>
    <cellStyle name="Note 4 5 3" xfId="38935" xr:uid="{00000000-0005-0000-0000-000017980000}"/>
    <cellStyle name="Note 4 6" xfId="38936" xr:uid="{00000000-0005-0000-0000-000018980000}"/>
    <cellStyle name="Note 4 7" xfId="38937" xr:uid="{00000000-0005-0000-0000-000019980000}"/>
    <cellStyle name="Note 5" xfId="38938" xr:uid="{00000000-0005-0000-0000-00001A980000}"/>
    <cellStyle name="Note 5 2" xfId="38939" xr:uid="{00000000-0005-0000-0000-00001B980000}"/>
    <cellStyle name="Note 5 2 2" xfId="38940" xr:uid="{00000000-0005-0000-0000-00001C980000}"/>
    <cellStyle name="Note 5 2 2 2" xfId="38941" xr:uid="{00000000-0005-0000-0000-00001D980000}"/>
    <cellStyle name="Note 5 2 2 3" xfId="38942" xr:uid="{00000000-0005-0000-0000-00001E980000}"/>
    <cellStyle name="Note 5 2 3" xfId="38943" xr:uid="{00000000-0005-0000-0000-00001F980000}"/>
    <cellStyle name="Note 5 2 4" xfId="38944" xr:uid="{00000000-0005-0000-0000-000020980000}"/>
    <cellStyle name="Note 5 3" xfId="38945" xr:uid="{00000000-0005-0000-0000-000021980000}"/>
    <cellStyle name="Note 5 3 2" xfId="38946" xr:uid="{00000000-0005-0000-0000-000022980000}"/>
    <cellStyle name="Note 5 3 2 2" xfId="38947" xr:uid="{00000000-0005-0000-0000-000023980000}"/>
    <cellStyle name="Note 5 3 2 3" xfId="38948" xr:uid="{00000000-0005-0000-0000-000024980000}"/>
    <cellStyle name="Note 5 3 3" xfId="38949" xr:uid="{00000000-0005-0000-0000-000025980000}"/>
    <cellStyle name="Note 5 3 4" xfId="38950" xr:uid="{00000000-0005-0000-0000-000026980000}"/>
    <cellStyle name="Note 5 4" xfId="38951" xr:uid="{00000000-0005-0000-0000-000027980000}"/>
    <cellStyle name="Note 5 4 2" xfId="38952" xr:uid="{00000000-0005-0000-0000-000028980000}"/>
    <cellStyle name="Note 5 4 2 2" xfId="38953" xr:uid="{00000000-0005-0000-0000-000029980000}"/>
    <cellStyle name="Note 5 4 2 3" xfId="38954" xr:uid="{00000000-0005-0000-0000-00002A980000}"/>
    <cellStyle name="Note 5 4 3" xfId="38955" xr:uid="{00000000-0005-0000-0000-00002B980000}"/>
    <cellStyle name="Note 5 4 4" xfId="38956" xr:uid="{00000000-0005-0000-0000-00002C980000}"/>
    <cellStyle name="Note 5 5" xfId="38957" xr:uid="{00000000-0005-0000-0000-00002D980000}"/>
    <cellStyle name="Note 5 5 2" xfId="38958" xr:uid="{00000000-0005-0000-0000-00002E980000}"/>
    <cellStyle name="Note 5 5 3" xfId="38959" xr:uid="{00000000-0005-0000-0000-00002F980000}"/>
    <cellStyle name="Note 5 6" xfId="38960" xr:uid="{00000000-0005-0000-0000-000030980000}"/>
    <cellStyle name="Note 5 7" xfId="38961" xr:uid="{00000000-0005-0000-0000-000031980000}"/>
    <cellStyle name="Note 6" xfId="38962" xr:uid="{00000000-0005-0000-0000-000032980000}"/>
    <cellStyle name="Note 6 2" xfId="38963" xr:uid="{00000000-0005-0000-0000-000033980000}"/>
    <cellStyle name="Note 6 2 2" xfId="38964" xr:uid="{00000000-0005-0000-0000-000034980000}"/>
    <cellStyle name="Note 6 2 3" xfId="38965" xr:uid="{00000000-0005-0000-0000-000035980000}"/>
    <cellStyle name="Note 6 3" xfId="38966" xr:uid="{00000000-0005-0000-0000-000036980000}"/>
    <cellStyle name="Note 6 4" xfId="38967" xr:uid="{00000000-0005-0000-0000-000037980000}"/>
    <cellStyle name="Note 7" xfId="38968" xr:uid="{00000000-0005-0000-0000-000038980000}"/>
    <cellStyle name="Note 7 2" xfId="38969" xr:uid="{00000000-0005-0000-0000-000039980000}"/>
    <cellStyle name="Note 7 2 2" xfId="38970" xr:uid="{00000000-0005-0000-0000-00003A980000}"/>
    <cellStyle name="Note 7 2 3" xfId="38971" xr:uid="{00000000-0005-0000-0000-00003B980000}"/>
    <cellStyle name="Note 7 3" xfId="38972" xr:uid="{00000000-0005-0000-0000-00003C980000}"/>
    <cellStyle name="Note 7 4" xfId="38973" xr:uid="{00000000-0005-0000-0000-00003D980000}"/>
    <cellStyle name="Note 8" xfId="38974" xr:uid="{00000000-0005-0000-0000-00003E980000}"/>
    <cellStyle name="Note 8 2" xfId="38975" xr:uid="{00000000-0005-0000-0000-00003F980000}"/>
    <cellStyle name="Note 8 2 2" xfId="38976" xr:uid="{00000000-0005-0000-0000-000040980000}"/>
    <cellStyle name="Note 8 2 3" xfId="38977" xr:uid="{00000000-0005-0000-0000-000041980000}"/>
    <cellStyle name="Note 8 3" xfId="38978" xr:uid="{00000000-0005-0000-0000-000042980000}"/>
    <cellStyle name="Note 8 4" xfId="38979" xr:uid="{00000000-0005-0000-0000-000043980000}"/>
    <cellStyle name="Note 9" xfId="38980" xr:uid="{00000000-0005-0000-0000-000044980000}"/>
    <cellStyle name="Note 9 2" xfId="38981" xr:uid="{00000000-0005-0000-0000-000045980000}"/>
    <cellStyle name="Note 9 3" xfId="38982" xr:uid="{00000000-0005-0000-0000-000046980000}"/>
    <cellStyle name="Output" xfId="460" xr:uid="{00000000-0005-0000-0000-0000CC010000}"/>
    <cellStyle name="Output 2" xfId="38984" xr:uid="{00000000-0005-0000-0000-000048980000}"/>
    <cellStyle name="Output 2 2" xfId="38985" xr:uid="{00000000-0005-0000-0000-000049980000}"/>
    <cellStyle name="Output 2 2 2" xfId="38986" xr:uid="{00000000-0005-0000-0000-00004A980000}"/>
    <cellStyle name="Output 2 2 3" xfId="38987" xr:uid="{00000000-0005-0000-0000-00004B980000}"/>
    <cellStyle name="Output 2 3" xfId="38988" xr:uid="{00000000-0005-0000-0000-00004C980000}"/>
    <cellStyle name="Output 2 4" xfId="38989" xr:uid="{00000000-0005-0000-0000-00004D980000}"/>
    <cellStyle name="Output 3" xfId="38990" xr:uid="{00000000-0005-0000-0000-00004E980000}"/>
    <cellStyle name="Output 3 2" xfId="38991" xr:uid="{00000000-0005-0000-0000-00004F980000}"/>
    <cellStyle name="Output 3 2 2" xfId="38992" xr:uid="{00000000-0005-0000-0000-000050980000}"/>
    <cellStyle name="Output 3 2 3" xfId="38993" xr:uid="{00000000-0005-0000-0000-000051980000}"/>
    <cellStyle name="Output 3 3" xfId="38994" xr:uid="{00000000-0005-0000-0000-000052980000}"/>
    <cellStyle name="Output 3 4" xfId="38995" xr:uid="{00000000-0005-0000-0000-000053980000}"/>
    <cellStyle name="Output 4" xfId="38996" xr:uid="{00000000-0005-0000-0000-000054980000}"/>
    <cellStyle name="Output 4 2" xfId="38997" xr:uid="{00000000-0005-0000-0000-000055980000}"/>
    <cellStyle name="Output 4 2 2" xfId="38998" xr:uid="{00000000-0005-0000-0000-000056980000}"/>
    <cellStyle name="Output 4 2 3" xfId="38999" xr:uid="{00000000-0005-0000-0000-000057980000}"/>
    <cellStyle name="Output 4 3" xfId="39000" xr:uid="{00000000-0005-0000-0000-000058980000}"/>
    <cellStyle name="Output 4 4" xfId="39001" xr:uid="{00000000-0005-0000-0000-000059980000}"/>
    <cellStyle name="Output 5" xfId="39002" xr:uid="{00000000-0005-0000-0000-00005A980000}"/>
    <cellStyle name="Output 5 2" xfId="39003" xr:uid="{00000000-0005-0000-0000-00005B980000}"/>
    <cellStyle name="Output 5 2 2" xfId="39004" xr:uid="{00000000-0005-0000-0000-00005C980000}"/>
    <cellStyle name="Output 5 2 3" xfId="39005" xr:uid="{00000000-0005-0000-0000-00005D980000}"/>
    <cellStyle name="Output 5 3" xfId="39006" xr:uid="{00000000-0005-0000-0000-00005E980000}"/>
    <cellStyle name="Output 5 4" xfId="39007" xr:uid="{00000000-0005-0000-0000-00005F980000}"/>
    <cellStyle name="Output 6" xfId="39008" xr:uid="{00000000-0005-0000-0000-000060980000}"/>
    <cellStyle name="Output 6 2" xfId="39009" xr:uid="{00000000-0005-0000-0000-000061980000}"/>
    <cellStyle name="Output 6 3" xfId="39010" xr:uid="{00000000-0005-0000-0000-000062980000}"/>
    <cellStyle name="Output 7" xfId="39011" xr:uid="{00000000-0005-0000-0000-000063980000}"/>
    <cellStyle name="Output 8" xfId="39012" xr:uid="{00000000-0005-0000-0000-000064980000}"/>
    <cellStyle name="Output 9" xfId="38983" xr:uid="{00000000-0005-0000-0000-000047980000}"/>
    <cellStyle name="Porcentaje 2" xfId="461" xr:uid="{00000000-0005-0000-0000-0000CD010000}"/>
    <cellStyle name="Porcentual 2" xfId="39013" xr:uid="{00000000-0005-0000-0000-000065980000}"/>
    <cellStyle name="Porcentual 2 2" xfId="39014" xr:uid="{00000000-0005-0000-0000-000066980000}"/>
    <cellStyle name="Porcentual 2 2 2" xfId="39015" xr:uid="{00000000-0005-0000-0000-000067980000}"/>
    <cellStyle name="Porcentual 2 2 2 2" xfId="39016" xr:uid="{00000000-0005-0000-0000-000068980000}"/>
    <cellStyle name="Porcentual 2 2 2 3" xfId="39017" xr:uid="{00000000-0005-0000-0000-000069980000}"/>
    <cellStyle name="Porcentual 2 2 3" xfId="39018" xr:uid="{00000000-0005-0000-0000-00006A980000}"/>
    <cellStyle name="Porcentual 2 2 4" xfId="39019" xr:uid="{00000000-0005-0000-0000-00006B980000}"/>
    <cellStyle name="Porcentual 2 3" xfId="39020" xr:uid="{00000000-0005-0000-0000-00006C980000}"/>
    <cellStyle name="Porcentual 2 3 2" xfId="39021" xr:uid="{00000000-0005-0000-0000-00006D980000}"/>
    <cellStyle name="Porcentual 2 3 2 2" xfId="39022" xr:uid="{00000000-0005-0000-0000-00006E980000}"/>
    <cellStyle name="Porcentual 2 3 2 3" xfId="39023" xr:uid="{00000000-0005-0000-0000-00006F980000}"/>
    <cellStyle name="Porcentual 2 3 3" xfId="39024" xr:uid="{00000000-0005-0000-0000-000070980000}"/>
    <cellStyle name="Porcentual 2 3 4" xfId="39025" xr:uid="{00000000-0005-0000-0000-000071980000}"/>
    <cellStyle name="Porcentual 2 4" xfId="39026" xr:uid="{00000000-0005-0000-0000-000072980000}"/>
    <cellStyle name="Porcentual 2 4 2" xfId="39027" xr:uid="{00000000-0005-0000-0000-000073980000}"/>
    <cellStyle name="Porcentual 2 4 2 2" xfId="39028" xr:uid="{00000000-0005-0000-0000-000074980000}"/>
    <cellStyle name="Porcentual 2 4 2 3" xfId="39029" xr:uid="{00000000-0005-0000-0000-000075980000}"/>
    <cellStyle name="Porcentual 2 4 3" xfId="39030" xr:uid="{00000000-0005-0000-0000-000076980000}"/>
    <cellStyle name="Porcentual 2 4 4" xfId="39031" xr:uid="{00000000-0005-0000-0000-000077980000}"/>
    <cellStyle name="Porcentual 2 5" xfId="39032" xr:uid="{00000000-0005-0000-0000-000078980000}"/>
    <cellStyle name="Porcentual 2 5 2" xfId="39033" xr:uid="{00000000-0005-0000-0000-000079980000}"/>
    <cellStyle name="Porcentual 2 5 2 2" xfId="39034" xr:uid="{00000000-0005-0000-0000-00007A980000}"/>
    <cellStyle name="Porcentual 2 5 2 3" xfId="39035" xr:uid="{00000000-0005-0000-0000-00007B980000}"/>
    <cellStyle name="Porcentual 2 5 3" xfId="39036" xr:uid="{00000000-0005-0000-0000-00007C980000}"/>
    <cellStyle name="Porcentual 2 5 4" xfId="39037" xr:uid="{00000000-0005-0000-0000-00007D980000}"/>
    <cellStyle name="Salida 10" xfId="462" xr:uid="{00000000-0005-0000-0000-0000CE010000}"/>
    <cellStyle name="Salida 10 2" xfId="39038" xr:uid="{00000000-0005-0000-0000-00007E980000}"/>
    <cellStyle name="Salida 11" xfId="463" xr:uid="{00000000-0005-0000-0000-0000CF010000}"/>
    <cellStyle name="Salida 11 2" xfId="39039" xr:uid="{00000000-0005-0000-0000-00007F980000}"/>
    <cellStyle name="Salida 12" xfId="464" xr:uid="{00000000-0005-0000-0000-0000D0010000}"/>
    <cellStyle name="Salida 2" xfId="465" xr:uid="{00000000-0005-0000-0000-0000D1010000}"/>
    <cellStyle name="Salida 2 2" xfId="39040" xr:uid="{00000000-0005-0000-0000-000080980000}"/>
    <cellStyle name="Salida 2 2 2" xfId="39041" xr:uid="{00000000-0005-0000-0000-000081980000}"/>
    <cellStyle name="Salida 2 2 3" xfId="39042" xr:uid="{00000000-0005-0000-0000-000082980000}"/>
    <cellStyle name="Salida 2 2 4" xfId="39043" xr:uid="{00000000-0005-0000-0000-000083980000}"/>
    <cellStyle name="Salida 2 3" xfId="39044" xr:uid="{00000000-0005-0000-0000-000084980000}"/>
    <cellStyle name="Salida 2 4" xfId="39045" xr:uid="{00000000-0005-0000-0000-000085980000}"/>
    <cellStyle name="Salida 3" xfId="466" xr:uid="{00000000-0005-0000-0000-0000D2010000}"/>
    <cellStyle name="Salida 3 2" xfId="39046" xr:uid="{00000000-0005-0000-0000-000086980000}"/>
    <cellStyle name="Salida 3 2 2" xfId="39047" xr:uid="{00000000-0005-0000-0000-000087980000}"/>
    <cellStyle name="Salida 3 2 3" xfId="39048" xr:uid="{00000000-0005-0000-0000-000088980000}"/>
    <cellStyle name="Salida 3 3" xfId="39049" xr:uid="{00000000-0005-0000-0000-000089980000}"/>
    <cellStyle name="Salida 3 4" xfId="39050" xr:uid="{00000000-0005-0000-0000-00008A980000}"/>
    <cellStyle name="Salida 4" xfId="467" xr:uid="{00000000-0005-0000-0000-0000D3010000}"/>
    <cellStyle name="Salida 4 2" xfId="39051" xr:uid="{00000000-0005-0000-0000-00008B980000}"/>
    <cellStyle name="Salida 4 2 2" xfId="39052" xr:uid="{00000000-0005-0000-0000-00008C980000}"/>
    <cellStyle name="Salida 4 2 3" xfId="39053" xr:uid="{00000000-0005-0000-0000-00008D980000}"/>
    <cellStyle name="Salida 4 3" xfId="39054" xr:uid="{00000000-0005-0000-0000-00008E980000}"/>
    <cellStyle name="Salida 4 4" xfId="39055" xr:uid="{00000000-0005-0000-0000-00008F980000}"/>
    <cellStyle name="Salida 5" xfId="468" xr:uid="{00000000-0005-0000-0000-0000D4010000}"/>
    <cellStyle name="Salida 5 2" xfId="39057" xr:uid="{00000000-0005-0000-0000-000091980000}"/>
    <cellStyle name="Salida 5 2 2" xfId="39058" xr:uid="{00000000-0005-0000-0000-000092980000}"/>
    <cellStyle name="Salida 5 2 3" xfId="39059" xr:uid="{00000000-0005-0000-0000-000093980000}"/>
    <cellStyle name="Salida 5 3" xfId="39060" xr:uid="{00000000-0005-0000-0000-000094980000}"/>
    <cellStyle name="Salida 5 4" xfId="39061" xr:uid="{00000000-0005-0000-0000-000095980000}"/>
    <cellStyle name="Salida 5 5" xfId="39056" xr:uid="{00000000-0005-0000-0000-000090980000}"/>
    <cellStyle name="Salida 6" xfId="469" xr:uid="{00000000-0005-0000-0000-0000D5010000}"/>
    <cellStyle name="Salida 6 2" xfId="39063" xr:uid="{00000000-0005-0000-0000-000097980000}"/>
    <cellStyle name="Salida 6 2 2" xfId="39064" xr:uid="{00000000-0005-0000-0000-000098980000}"/>
    <cellStyle name="Salida 6 2 3" xfId="39065" xr:uid="{00000000-0005-0000-0000-000099980000}"/>
    <cellStyle name="Salida 6 3" xfId="39066" xr:uid="{00000000-0005-0000-0000-00009A980000}"/>
    <cellStyle name="Salida 6 4" xfId="39067" xr:uid="{00000000-0005-0000-0000-00009B980000}"/>
    <cellStyle name="Salida 6 5" xfId="39062" xr:uid="{00000000-0005-0000-0000-000096980000}"/>
    <cellStyle name="Salida 7" xfId="470" xr:uid="{00000000-0005-0000-0000-0000D6010000}"/>
    <cellStyle name="Salida 7 2" xfId="39069" xr:uid="{00000000-0005-0000-0000-00009D980000}"/>
    <cellStyle name="Salida 7 2 2" xfId="39070" xr:uid="{00000000-0005-0000-0000-00009E980000}"/>
    <cellStyle name="Salida 7 2 3" xfId="39071" xr:uid="{00000000-0005-0000-0000-00009F980000}"/>
    <cellStyle name="Salida 7 3" xfId="39072" xr:uid="{00000000-0005-0000-0000-0000A0980000}"/>
    <cellStyle name="Salida 7 4" xfId="39073" xr:uid="{00000000-0005-0000-0000-0000A1980000}"/>
    <cellStyle name="Salida 7 5" xfId="39068" xr:uid="{00000000-0005-0000-0000-00009C980000}"/>
    <cellStyle name="Salida 8" xfId="471" xr:uid="{00000000-0005-0000-0000-0000D7010000}"/>
    <cellStyle name="Salida 8 2" xfId="39075" xr:uid="{00000000-0005-0000-0000-0000A3980000}"/>
    <cellStyle name="Salida 8 2 2" xfId="39076" xr:uid="{00000000-0005-0000-0000-0000A4980000}"/>
    <cellStyle name="Salida 8 2 3" xfId="39077" xr:uid="{00000000-0005-0000-0000-0000A5980000}"/>
    <cellStyle name="Salida 8 3" xfId="39078" xr:uid="{00000000-0005-0000-0000-0000A6980000}"/>
    <cellStyle name="Salida 8 4" xfId="39079" xr:uid="{00000000-0005-0000-0000-0000A7980000}"/>
    <cellStyle name="Salida 8 5" xfId="39074" xr:uid="{00000000-0005-0000-0000-0000A2980000}"/>
    <cellStyle name="Salida 9" xfId="472" xr:uid="{00000000-0005-0000-0000-0000D8010000}"/>
    <cellStyle name="Salida 9 2" xfId="39081" xr:uid="{00000000-0005-0000-0000-0000A9980000}"/>
    <cellStyle name="Salida 9 3" xfId="39082" xr:uid="{00000000-0005-0000-0000-0000AA980000}"/>
    <cellStyle name="Salida 9 4" xfId="39080" xr:uid="{00000000-0005-0000-0000-0000A8980000}"/>
    <cellStyle name="Style 1" xfId="473" xr:uid="{00000000-0005-0000-0000-0000D9010000}"/>
    <cellStyle name="TableStyleLight1" xfId="39083" xr:uid="{00000000-0005-0000-0000-0000AB980000}"/>
    <cellStyle name="TableStyleLight1 2" xfId="39084" xr:uid="{00000000-0005-0000-0000-0000AC980000}"/>
    <cellStyle name="TableStyleLight1 2 2" xfId="39085" xr:uid="{00000000-0005-0000-0000-0000AD980000}"/>
    <cellStyle name="TableStyleLight1 2 3" xfId="39086" xr:uid="{00000000-0005-0000-0000-0000AE980000}"/>
    <cellStyle name="TableStyleLight1 3" xfId="39087" xr:uid="{00000000-0005-0000-0000-0000AF980000}"/>
    <cellStyle name="TableStyleLight1 4" xfId="39088" xr:uid="{00000000-0005-0000-0000-0000B0980000}"/>
    <cellStyle name="Texto de advertencia 10" xfId="474" xr:uid="{00000000-0005-0000-0000-0000DA010000}"/>
    <cellStyle name="Texto de advertencia 10 2" xfId="39090" xr:uid="{00000000-0005-0000-0000-0000B2980000}"/>
    <cellStyle name="Texto de advertencia 10 3" xfId="39091" xr:uid="{00000000-0005-0000-0000-0000B3980000}"/>
    <cellStyle name="Texto de advertencia 10 4" xfId="39089" xr:uid="{00000000-0005-0000-0000-0000B1980000}"/>
    <cellStyle name="Texto de advertencia 11" xfId="475" xr:uid="{00000000-0005-0000-0000-0000DB010000}"/>
    <cellStyle name="Texto de advertencia 11 2" xfId="39092" xr:uid="{00000000-0005-0000-0000-0000B4980000}"/>
    <cellStyle name="Texto de advertencia 12" xfId="476" xr:uid="{00000000-0005-0000-0000-0000DC010000}"/>
    <cellStyle name="Texto de advertencia 12 2" xfId="39093" xr:uid="{00000000-0005-0000-0000-0000B5980000}"/>
    <cellStyle name="Texto de advertencia 2" xfId="477" xr:uid="{00000000-0005-0000-0000-0000DD010000}"/>
    <cellStyle name="Texto de advertencia 2 2" xfId="39094" xr:uid="{00000000-0005-0000-0000-0000B6980000}"/>
    <cellStyle name="Texto de advertencia 2 2 2" xfId="39095" xr:uid="{00000000-0005-0000-0000-0000B7980000}"/>
    <cellStyle name="Texto de advertencia 2 2 2 2" xfId="39096" xr:uid="{00000000-0005-0000-0000-0000B8980000}"/>
    <cellStyle name="Texto de advertencia 2 2 2 2 2" xfId="39097" xr:uid="{00000000-0005-0000-0000-0000B9980000}"/>
    <cellStyle name="Texto de advertencia 2 2 2 2 2 2" xfId="39098" xr:uid="{00000000-0005-0000-0000-0000BA980000}"/>
    <cellStyle name="Texto de advertencia 2 2 2 2 2 2 2" xfId="39099" xr:uid="{00000000-0005-0000-0000-0000BB980000}"/>
    <cellStyle name="Texto de advertencia 2 2 2 2 2 2 3" xfId="39100" xr:uid="{00000000-0005-0000-0000-0000BC980000}"/>
    <cellStyle name="Texto de advertencia 2 2 2 2 2 3" xfId="39101" xr:uid="{00000000-0005-0000-0000-0000BD980000}"/>
    <cellStyle name="Texto de advertencia 2 2 2 2 2 4" xfId="39102" xr:uid="{00000000-0005-0000-0000-0000BE980000}"/>
    <cellStyle name="Texto de advertencia 2 2 2 2 3" xfId="39103" xr:uid="{00000000-0005-0000-0000-0000BF980000}"/>
    <cellStyle name="Texto de advertencia 2 2 2 2 3 2" xfId="39104" xr:uid="{00000000-0005-0000-0000-0000C0980000}"/>
    <cellStyle name="Texto de advertencia 2 2 2 2 3 3" xfId="39105" xr:uid="{00000000-0005-0000-0000-0000C1980000}"/>
    <cellStyle name="Texto de advertencia 2 2 2 2 4" xfId="39106" xr:uid="{00000000-0005-0000-0000-0000C2980000}"/>
    <cellStyle name="Texto de advertencia 2 2 2 2 5" xfId="39107" xr:uid="{00000000-0005-0000-0000-0000C3980000}"/>
    <cellStyle name="Texto de advertencia 2 2 2 3" xfId="39108" xr:uid="{00000000-0005-0000-0000-0000C4980000}"/>
    <cellStyle name="Texto de advertencia 2 2 2 3 2" xfId="39109" xr:uid="{00000000-0005-0000-0000-0000C5980000}"/>
    <cellStyle name="Texto de advertencia 2 2 2 3 3" xfId="39110" xr:uid="{00000000-0005-0000-0000-0000C6980000}"/>
    <cellStyle name="Texto de advertencia 2 2 2 4" xfId="39111" xr:uid="{00000000-0005-0000-0000-0000C7980000}"/>
    <cellStyle name="Texto de advertencia 2 2 2 5" xfId="39112" xr:uid="{00000000-0005-0000-0000-0000C8980000}"/>
    <cellStyle name="Texto de advertencia 2 2 3" xfId="39113" xr:uid="{00000000-0005-0000-0000-0000C9980000}"/>
    <cellStyle name="Texto de advertencia 2 2 3 2" xfId="39114" xr:uid="{00000000-0005-0000-0000-0000CA980000}"/>
    <cellStyle name="Texto de advertencia 2 2 3 2 2" xfId="39115" xr:uid="{00000000-0005-0000-0000-0000CB980000}"/>
    <cellStyle name="Texto de advertencia 2 2 3 2 3" xfId="39116" xr:uid="{00000000-0005-0000-0000-0000CC980000}"/>
    <cellStyle name="Texto de advertencia 2 2 3 3" xfId="39117" xr:uid="{00000000-0005-0000-0000-0000CD980000}"/>
    <cellStyle name="Texto de advertencia 2 2 3 4" xfId="39118" xr:uid="{00000000-0005-0000-0000-0000CE980000}"/>
    <cellStyle name="Texto de advertencia 2 2 4" xfId="39119" xr:uid="{00000000-0005-0000-0000-0000CF980000}"/>
    <cellStyle name="Texto de advertencia 2 2 4 2" xfId="39120" xr:uid="{00000000-0005-0000-0000-0000D0980000}"/>
    <cellStyle name="Texto de advertencia 2 2 4 2 2" xfId="39121" xr:uid="{00000000-0005-0000-0000-0000D1980000}"/>
    <cellStyle name="Texto de advertencia 2 2 4 2 3" xfId="39122" xr:uid="{00000000-0005-0000-0000-0000D2980000}"/>
    <cellStyle name="Texto de advertencia 2 2 4 3" xfId="39123" xr:uid="{00000000-0005-0000-0000-0000D3980000}"/>
    <cellStyle name="Texto de advertencia 2 2 4 4" xfId="39124" xr:uid="{00000000-0005-0000-0000-0000D4980000}"/>
    <cellStyle name="Texto de advertencia 2 2 5" xfId="39125" xr:uid="{00000000-0005-0000-0000-0000D5980000}"/>
    <cellStyle name="Texto de advertencia 2 2 5 2" xfId="39126" xr:uid="{00000000-0005-0000-0000-0000D6980000}"/>
    <cellStyle name="Texto de advertencia 2 2 5 3" xfId="39127" xr:uid="{00000000-0005-0000-0000-0000D7980000}"/>
    <cellStyle name="Texto de advertencia 2 2 6" xfId="39128" xr:uid="{00000000-0005-0000-0000-0000D8980000}"/>
    <cellStyle name="Texto de advertencia 2 2 7" xfId="39129" xr:uid="{00000000-0005-0000-0000-0000D9980000}"/>
    <cellStyle name="Texto de advertencia 2 3" xfId="39130" xr:uid="{00000000-0005-0000-0000-0000DA980000}"/>
    <cellStyle name="Texto de advertencia 2 3 2" xfId="39131" xr:uid="{00000000-0005-0000-0000-0000DB980000}"/>
    <cellStyle name="Texto de advertencia 2 3 2 2" xfId="39132" xr:uid="{00000000-0005-0000-0000-0000DC980000}"/>
    <cellStyle name="Texto de advertencia 2 3 2 3" xfId="39133" xr:uid="{00000000-0005-0000-0000-0000DD980000}"/>
    <cellStyle name="Texto de advertencia 2 3 3" xfId="39134" xr:uid="{00000000-0005-0000-0000-0000DE980000}"/>
    <cellStyle name="Texto de advertencia 2 3 4" xfId="39135" xr:uid="{00000000-0005-0000-0000-0000DF980000}"/>
    <cellStyle name="Texto de advertencia 2 4" xfId="39136" xr:uid="{00000000-0005-0000-0000-0000E0980000}"/>
    <cellStyle name="Texto de advertencia 2 4 2" xfId="39137" xr:uid="{00000000-0005-0000-0000-0000E1980000}"/>
    <cellStyle name="Texto de advertencia 2 4 2 2" xfId="39138" xr:uid="{00000000-0005-0000-0000-0000E2980000}"/>
    <cellStyle name="Texto de advertencia 2 4 2 3" xfId="39139" xr:uid="{00000000-0005-0000-0000-0000E3980000}"/>
    <cellStyle name="Texto de advertencia 2 4 3" xfId="39140" xr:uid="{00000000-0005-0000-0000-0000E4980000}"/>
    <cellStyle name="Texto de advertencia 2 4 4" xfId="39141" xr:uid="{00000000-0005-0000-0000-0000E5980000}"/>
    <cellStyle name="Texto de advertencia 2 5" xfId="39142" xr:uid="{00000000-0005-0000-0000-0000E6980000}"/>
    <cellStyle name="Texto de advertencia 2 5 2" xfId="39143" xr:uid="{00000000-0005-0000-0000-0000E7980000}"/>
    <cellStyle name="Texto de advertencia 2 5 3" xfId="39144" xr:uid="{00000000-0005-0000-0000-0000E8980000}"/>
    <cellStyle name="Texto de advertencia 2 6" xfId="39145" xr:uid="{00000000-0005-0000-0000-0000E9980000}"/>
    <cellStyle name="Texto de advertencia 2 7" xfId="39146" xr:uid="{00000000-0005-0000-0000-0000EA980000}"/>
    <cellStyle name="Texto de advertencia 3" xfId="478" xr:uid="{00000000-0005-0000-0000-0000DE010000}"/>
    <cellStyle name="Texto de advertencia 3 2" xfId="39147" xr:uid="{00000000-0005-0000-0000-0000EB980000}"/>
    <cellStyle name="Texto de advertencia 3 2 2" xfId="39148" xr:uid="{00000000-0005-0000-0000-0000EC980000}"/>
    <cellStyle name="Texto de advertencia 3 2 3" xfId="39149" xr:uid="{00000000-0005-0000-0000-0000ED980000}"/>
    <cellStyle name="Texto de advertencia 3 3" xfId="39150" xr:uid="{00000000-0005-0000-0000-0000EE980000}"/>
    <cellStyle name="Texto de advertencia 3 4" xfId="39151" xr:uid="{00000000-0005-0000-0000-0000EF980000}"/>
    <cellStyle name="Texto de advertencia 4" xfId="479" xr:uid="{00000000-0005-0000-0000-0000DF010000}"/>
    <cellStyle name="Texto de advertencia 4 2" xfId="39152" xr:uid="{00000000-0005-0000-0000-0000F0980000}"/>
    <cellStyle name="Texto de advertencia 4 2 2" xfId="39153" xr:uid="{00000000-0005-0000-0000-0000F1980000}"/>
    <cellStyle name="Texto de advertencia 4 2 3" xfId="39154" xr:uid="{00000000-0005-0000-0000-0000F2980000}"/>
    <cellStyle name="Texto de advertencia 4 3" xfId="39155" xr:uid="{00000000-0005-0000-0000-0000F3980000}"/>
    <cellStyle name="Texto de advertencia 4 4" xfId="39156" xr:uid="{00000000-0005-0000-0000-0000F4980000}"/>
    <cellStyle name="Texto de advertencia 5" xfId="480" xr:uid="{00000000-0005-0000-0000-0000E0010000}"/>
    <cellStyle name="Texto de advertencia 5 2" xfId="39158" xr:uid="{00000000-0005-0000-0000-0000F6980000}"/>
    <cellStyle name="Texto de advertencia 5 2 2" xfId="39159" xr:uid="{00000000-0005-0000-0000-0000F7980000}"/>
    <cellStyle name="Texto de advertencia 5 2 3" xfId="39160" xr:uid="{00000000-0005-0000-0000-0000F8980000}"/>
    <cellStyle name="Texto de advertencia 5 3" xfId="39161" xr:uid="{00000000-0005-0000-0000-0000F9980000}"/>
    <cellStyle name="Texto de advertencia 5 4" xfId="39162" xr:uid="{00000000-0005-0000-0000-0000FA980000}"/>
    <cellStyle name="Texto de advertencia 5 5" xfId="39157" xr:uid="{00000000-0005-0000-0000-0000F5980000}"/>
    <cellStyle name="Texto de advertencia 6" xfId="481" xr:uid="{00000000-0005-0000-0000-0000E1010000}"/>
    <cellStyle name="Texto de advertencia 6 2" xfId="39164" xr:uid="{00000000-0005-0000-0000-0000FC980000}"/>
    <cellStyle name="Texto de advertencia 6 2 2" xfId="39165" xr:uid="{00000000-0005-0000-0000-0000FD980000}"/>
    <cellStyle name="Texto de advertencia 6 2 3" xfId="39166" xr:uid="{00000000-0005-0000-0000-0000FE980000}"/>
    <cellStyle name="Texto de advertencia 6 3" xfId="39167" xr:uid="{00000000-0005-0000-0000-0000FF980000}"/>
    <cellStyle name="Texto de advertencia 6 4" xfId="39168" xr:uid="{00000000-0005-0000-0000-000000990000}"/>
    <cellStyle name="Texto de advertencia 6 5" xfId="39163" xr:uid="{00000000-0005-0000-0000-0000FB980000}"/>
    <cellStyle name="Texto de advertencia 7" xfId="482" xr:uid="{00000000-0005-0000-0000-0000E2010000}"/>
    <cellStyle name="Texto de advertencia 7 2" xfId="39170" xr:uid="{00000000-0005-0000-0000-000002990000}"/>
    <cellStyle name="Texto de advertencia 7 2 2" xfId="39171" xr:uid="{00000000-0005-0000-0000-000003990000}"/>
    <cellStyle name="Texto de advertencia 7 2 3" xfId="39172" xr:uid="{00000000-0005-0000-0000-000004990000}"/>
    <cellStyle name="Texto de advertencia 7 3" xfId="39173" xr:uid="{00000000-0005-0000-0000-000005990000}"/>
    <cellStyle name="Texto de advertencia 7 4" xfId="39174" xr:uid="{00000000-0005-0000-0000-000006990000}"/>
    <cellStyle name="Texto de advertencia 7 5" xfId="39169" xr:uid="{00000000-0005-0000-0000-000001990000}"/>
    <cellStyle name="Texto de advertencia 8" xfId="483" xr:uid="{00000000-0005-0000-0000-0000E3010000}"/>
    <cellStyle name="Texto de advertencia 8 2" xfId="39176" xr:uid="{00000000-0005-0000-0000-000008990000}"/>
    <cellStyle name="Texto de advertencia 8 2 2" xfId="39177" xr:uid="{00000000-0005-0000-0000-000009990000}"/>
    <cellStyle name="Texto de advertencia 8 2 3" xfId="39178" xr:uid="{00000000-0005-0000-0000-00000A990000}"/>
    <cellStyle name="Texto de advertencia 8 3" xfId="39179" xr:uid="{00000000-0005-0000-0000-00000B990000}"/>
    <cellStyle name="Texto de advertencia 8 4" xfId="39180" xr:uid="{00000000-0005-0000-0000-00000C990000}"/>
    <cellStyle name="Texto de advertencia 8 5" xfId="39175" xr:uid="{00000000-0005-0000-0000-000007990000}"/>
    <cellStyle name="Texto de advertencia 9" xfId="484" xr:uid="{00000000-0005-0000-0000-0000E4010000}"/>
    <cellStyle name="Texto de advertencia 9 2" xfId="39182" xr:uid="{00000000-0005-0000-0000-00000E990000}"/>
    <cellStyle name="Texto de advertencia 9 2 2" xfId="39183" xr:uid="{00000000-0005-0000-0000-00000F990000}"/>
    <cellStyle name="Texto de advertencia 9 2 3" xfId="39184" xr:uid="{00000000-0005-0000-0000-000010990000}"/>
    <cellStyle name="Texto de advertencia 9 3" xfId="39185" xr:uid="{00000000-0005-0000-0000-000011990000}"/>
    <cellStyle name="Texto de advertencia 9 4" xfId="39186" xr:uid="{00000000-0005-0000-0000-000012990000}"/>
    <cellStyle name="Texto de advertencia 9 5" xfId="39181" xr:uid="{00000000-0005-0000-0000-00000D990000}"/>
    <cellStyle name="Texto explicativo 10" xfId="485" xr:uid="{00000000-0005-0000-0000-0000E5010000}"/>
    <cellStyle name="Texto explicativo 10 2" xfId="39187" xr:uid="{00000000-0005-0000-0000-000013990000}"/>
    <cellStyle name="Texto explicativo 11" xfId="486" xr:uid="{00000000-0005-0000-0000-0000E6010000}"/>
    <cellStyle name="Texto explicativo 11 2" xfId="39188" xr:uid="{00000000-0005-0000-0000-000014990000}"/>
    <cellStyle name="Texto explicativo 12" xfId="487" xr:uid="{00000000-0005-0000-0000-0000E7010000}"/>
    <cellStyle name="Texto explicativo 2" xfId="488" xr:uid="{00000000-0005-0000-0000-0000E8010000}"/>
    <cellStyle name="Texto explicativo 2 2" xfId="39189" xr:uid="{00000000-0005-0000-0000-000015990000}"/>
    <cellStyle name="Texto explicativo 2 2 2" xfId="39190" xr:uid="{00000000-0005-0000-0000-000016990000}"/>
    <cellStyle name="Texto explicativo 2 2 3" xfId="39191" xr:uid="{00000000-0005-0000-0000-000017990000}"/>
    <cellStyle name="Texto explicativo 2 2 4" xfId="39192" xr:uid="{00000000-0005-0000-0000-000018990000}"/>
    <cellStyle name="Texto explicativo 2 3" xfId="39193" xr:uid="{00000000-0005-0000-0000-000019990000}"/>
    <cellStyle name="Texto explicativo 2 4" xfId="39194" xr:uid="{00000000-0005-0000-0000-00001A990000}"/>
    <cellStyle name="Texto explicativo 3" xfId="489" xr:uid="{00000000-0005-0000-0000-0000E9010000}"/>
    <cellStyle name="Texto explicativo 3 2" xfId="39195" xr:uid="{00000000-0005-0000-0000-00001B990000}"/>
    <cellStyle name="Texto explicativo 3 2 2" xfId="39196" xr:uid="{00000000-0005-0000-0000-00001C990000}"/>
    <cellStyle name="Texto explicativo 3 2 3" xfId="39197" xr:uid="{00000000-0005-0000-0000-00001D990000}"/>
    <cellStyle name="Texto explicativo 3 3" xfId="39198" xr:uid="{00000000-0005-0000-0000-00001E990000}"/>
    <cellStyle name="Texto explicativo 3 4" xfId="39199" xr:uid="{00000000-0005-0000-0000-00001F990000}"/>
    <cellStyle name="Texto explicativo 4" xfId="490" xr:uid="{00000000-0005-0000-0000-0000EA010000}"/>
    <cellStyle name="Texto explicativo 4 2" xfId="39200" xr:uid="{00000000-0005-0000-0000-000020990000}"/>
    <cellStyle name="Texto explicativo 4 2 2" xfId="39201" xr:uid="{00000000-0005-0000-0000-000021990000}"/>
    <cellStyle name="Texto explicativo 4 2 3" xfId="39202" xr:uid="{00000000-0005-0000-0000-000022990000}"/>
    <cellStyle name="Texto explicativo 4 3" xfId="39203" xr:uid="{00000000-0005-0000-0000-000023990000}"/>
    <cellStyle name="Texto explicativo 4 4" xfId="39204" xr:uid="{00000000-0005-0000-0000-000024990000}"/>
    <cellStyle name="Texto explicativo 5" xfId="491" xr:uid="{00000000-0005-0000-0000-0000EB010000}"/>
    <cellStyle name="Texto explicativo 5 2" xfId="39206" xr:uid="{00000000-0005-0000-0000-000026990000}"/>
    <cellStyle name="Texto explicativo 5 2 2" xfId="39207" xr:uid="{00000000-0005-0000-0000-000027990000}"/>
    <cellStyle name="Texto explicativo 5 2 3" xfId="39208" xr:uid="{00000000-0005-0000-0000-000028990000}"/>
    <cellStyle name="Texto explicativo 5 3" xfId="39209" xr:uid="{00000000-0005-0000-0000-000029990000}"/>
    <cellStyle name="Texto explicativo 5 4" xfId="39210" xr:uid="{00000000-0005-0000-0000-00002A990000}"/>
    <cellStyle name="Texto explicativo 5 5" xfId="39205" xr:uid="{00000000-0005-0000-0000-000025990000}"/>
    <cellStyle name="Texto explicativo 6" xfId="492" xr:uid="{00000000-0005-0000-0000-0000EC010000}"/>
    <cellStyle name="Texto explicativo 6 2" xfId="39212" xr:uid="{00000000-0005-0000-0000-00002C990000}"/>
    <cellStyle name="Texto explicativo 6 2 2" xfId="39213" xr:uid="{00000000-0005-0000-0000-00002D990000}"/>
    <cellStyle name="Texto explicativo 6 2 3" xfId="39214" xr:uid="{00000000-0005-0000-0000-00002E990000}"/>
    <cellStyle name="Texto explicativo 6 3" xfId="39215" xr:uid="{00000000-0005-0000-0000-00002F990000}"/>
    <cellStyle name="Texto explicativo 6 4" xfId="39216" xr:uid="{00000000-0005-0000-0000-000030990000}"/>
    <cellStyle name="Texto explicativo 6 5" xfId="39211" xr:uid="{00000000-0005-0000-0000-00002B990000}"/>
    <cellStyle name="Texto explicativo 7" xfId="493" xr:uid="{00000000-0005-0000-0000-0000ED010000}"/>
    <cellStyle name="Texto explicativo 7 2" xfId="39218" xr:uid="{00000000-0005-0000-0000-000032990000}"/>
    <cellStyle name="Texto explicativo 7 2 2" xfId="39219" xr:uid="{00000000-0005-0000-0000-000033990000}"/>
    <cellStyle name="Texto explicativo 7 2 3" xfId="39220" xr:uid="{00000000-0005-0000-0000-000034990000}"/>
    <cellStyle name="Texto explicativo 7 3" xfId="39221" xr:uid="{00000000-0005-0000-0000-000035990000}"/>
    <cellStyle name="Texto explicativo 7 4" xfId="39222" xr:uid="{00000000-0005-0000-0000-000036990000}"/>
    <cellStyle name="Texto explicativo 7 5" xfId="39217" xr:uid="{00000000-0005-0000-0000-000031990000}"/>
    <cellStyle name="Texto explicativo 8" xfId="494" xr:uid="{00000000-0005-0000-0000-0000EE010000}"/>
    <cellStyle name="Texto explicativo 8 2" xfId="39224" xr:uid="{00000000-0005-0000-0000-000038990000}"/>
    <cellStyle name="Texto explicativo 8 2 2" xfId="39225" xr:uid="{00000000-0005-0000-0000-000039990000}"/>
    <cellStyle name="Texto explicativo 8 2 3" xfId="39226" xr:uid="{00000000-0005-0000-0000-00003A990000}"/>
    <cellStyle name="Texto explicativo 8 3" xfId="39227" xr:uid="{00000000-0005-0000-0000-00003B990000}"/>
    <cellStyle name="Texto explicativo 8 4" xfId="39228" xr:uid="{00000000-0005-0000-0000-00003C990000}"/>
    <cellStyle name="Texto explicativo 8 5" xfId="39223" xr:uid="{00000000-0005-0000-0000-000037990000}"/>
    <cellStyle name="Texto explicativo 9" xfId="495" xr:uid="{00000000-0005-0000-0000-0000EF010000}"/>
    <cellStyle name="Texto explicativo 9 2" xfId="39230" xr:uid="{00000000-0005-0000-0000-00003E990000}"/>
    <cellStyle name="Texto explicativo 9 3" xfId="39231" xr:uid="{00000000-0005-0000-0000-00003F990000}"/>
    <cellStyle name="Texto explicativo 9 4" xfId="39229" xr:uid="{00000000-0005-0000-0000-00003D990000}"/>
    <cellStyle name="Title" xfId="496" xr:uid="{00000000-0005-0000-0000-0000F0010000}"/>
    <cellStyle name="Title 2" xfId="39233" xr:uid="{00000000-0005-0000-0000-000041990000}"/>
    <cellStyle name="Title 2 2" xfId="39234" xr:uid="{00000000-0005-0000-0000-000042990000}"/>
    <cellStyle name="Title 2 2 2" xfId="39235" xr:uid="{00000000-0005-0000-0000-000043990000}"/>
    <cellStyle name="Title 2 2 3" xfId="39236" xr:uid="{00000000-0005-0000-0000-000044990000}"/>
    <cellStyle name="Title 2 3" xfId="39237" xr:uid="{00000000-0005-0000-0000-000045990000}"/>
    <cellStyle name="Title 2 4" xfId="39238" xr:uid="{00000000-0005-0000-0000-000046990000}"/>
    <cellStyle name="Title 3" xfId="39239" xr:uid="{00000000-0005-0000-0000-000047990000}"/>
    <cellStyle name="Title 3 2" xfId="39240" xr:uid="{00000000-0005-0000-0000-000048990000}"/>
    <cellStyle name="Title 3 2 2" xfId="39241" xr:uid="{00000000-0005-0000-0000-000049990000}"/>
    <cellStyle name="Title 3 2 3" xfId="39242" xr:uid="{00000000-0005-0000-0000-00004A990000}"/>
    <cellStyle name="Title 3 3" xfId="39243" xr:uid="{00000000-0005-0000-0000-00004B990000}"/>
    <cellStyle name="Title 3 4" xfId="39244" xr:uid="{00000000-0005-0000-0000-00004C990000}"/>
    <cellStyle name="Title 4" xfId="39245" xr:uid="{00000000-0005-0000-0000-00004D990000}"/>
    <cellStyle name="Title 4 2" xfId="39246" xr:uid="{00000000-0005-0000-0000-00004E990000}"/>
    <cellStyle name="Title 4 2 2" xfId="39247" xr:uid="{00000000-0005-0000-0000-00004F990000}"/>
    <cellStyle name="Title 4 2 3" xfId="39248" xr:uid="{00000000-0005-0000-0000-000050990000}"/>
    <cellStyle name="Title 4 3" xfId="39249" xr:uid="{00000000-0005-0000-0000-000051990000}"/>
    <cellStyle name="Title 4 4" xfId="39250" xr:uid="{00000000-0005-0000-0000-000052990000}"/>
    <cellStyle name="Title 5" xfId="39251" xr:uid="{00000000-0005-0000-0000-000053990000}"/>
    <cellStyle name="Title 5 2" xfId="39252" xr:uid="{00000000-0005-0000-0000-000054990000}"/>
    <cellStyle name="Title 5 2 2" xfId="39253" xr:uid="{00000000-0005-0000-0000-000055990000}"/>
    <cellStyle name="Title 5 2 3" xfId="39254" xr:uid="{00000000-0005-0000-0000-000056990000}"/>
    <cellStyle name="Title 5 3" xfId="39255" xr:uid="{00000000-0005-0000-0000-000057990000}"/>
    <cellStyle name="Title 5 4" xfId="39256" xr:uid="{00000000-0005-0000-0000-000058990000}"/>
    <cellStyle name="Title 6" xfId="39257" xr:uid="{00000000-0005-0000-0000-000059990000}"/>
    <cellStyle name="Title 6 2" xfId="39258" xr:uid="{00000000-0005-0000-0000-00005A990000}"/>
    <cellStyle name="Title 6 3" xfId="39259" xr:uid="{00000000-0005-0000-0000-00005B990000}"/>
    <cellStyle name="Title 7" xfId="39260" xr:uid="{00000000-0005-0000-0000-00005C990000}"/>
    <cellStyle name="Title 8" xfId="39261" xr:uid="{00000000-0005-0000-0000-00005D990000}"/>
    <cellStyle name="Title 9" xfId="39232" xr:uid="{00000000-0005-0000-0000-000040990000}"/>
    <cellStyle name="Título 1 10" xfId="39262" xr:uid="{00000000-0005-0000-0000-00005E990000}"/>
    <cellStyle name="Título 1 11" xfId="39263" xr:uid="{00000000-0005-0000-0000-00005F990000}"/>
    <cellStyle name="Título 1 2" xfId="39264" xr:uid="{00000000-0005-0000-0000-000060990000}"/>
    <cellStyle name="Título 1 2 2" xfId="39265" xr:uid="{00000000-0005-0000-0000-000061990000}"/>
    <cellStyle name="Título 1 2 2 2" xfId="39266" xr:uid="{00000000-0005-0000-0000-000062990000}"/>
    <cellStyle name="Título 1 2 2 3" xfId="39267" xr:uid="{00000000-0005-0000-0000-000063990000}"/>
    <cellStyle name="Título 1 2 3" xfId="39268" xr:uid="{00000000-0005-0000-0000-000064990000}"/>
    <cellStyle name="Título 1 2 4" xfId="39269" xr:uid="{00000000-0005-0000-0000-000065990000}"/>
    <cellStyle name="Título 1 3" xfId="39270" xr:uid="{00000000-0005-0000-0000-000066990000}"/>
    <cellStyle name="Título 1 3 2" xfId="39271" xr:uid="{00000000-0005-0000-0000-000067990000}"/>
    <cellStyle name="Título 1 3 2 2" xfId="39272" xr:uid="{00000000-0005-0000-0000-000068990000}"/>
    <cellStyle name="Título 1 3 2 3" xfId="39273" xr:uid="{00000000-0005-0000-0000-000069990000}"/>
    <cellStyle name="Título 1 3 3" xfId="39274" xr:uid="{00000000-0005-0000-0000-00006A990000}"/>
    <cellStyle name="Título 1 3 4" xfId="39275" xr:uid="{00000000-0005-0000-0000-00006B990000}"/>
    <cellStyle name="Título 1 4" xfId="39276" xr:uid="{00000000-0005-0000-0000-00006C990000}"/>
    <cellStyle name="Título 1 4 2" xfId="39277" xr:uid="{00000000-0005-0000-0000-00006D990000}"/>
    <cellStyle name="Título 1 4 2 2" xfId="39278" xr:uid="{00000000-0005-0000-0000-00006E990000}"/>
    <cellStyle name="Título 1 4 2 3" xfId="39279" xr:uid="{00000000-0005-0000-0000-00006F990000}"/>
    <cellStyle name="Título 1 4 3" xfId="39280" xr:uid="{00000000-0005-0000-0000-000070990000}"/>
    <cellStyle name="Título 1 4 4" xfId="39281" xr:uid="{00000000-0005-0000-0000-000071990000}"/>
    <cellStyle name="Título 1 5" xfId="39282" xr:uid="{00000000-0005-0000-0000-000072990000}"/>
    <cellStyle name="Título 1 5 2" xfId="39283" xr:uid="{00000000-0005-0000-0000-000073990000}"/>
    <cellStyle name="Título 1 5 2 2" xfId="39284" xr:uid="{00000000-0005-0000-0000-000074990000}"/>
    <cellStyle name="Título 1 5 2 3" xfId="39285" xr:uid="{00000000-0005-0000-0000-000075990000}"/>
    <cellStyle name="Título 1 5 3" xfId="39286" xr:uid="{00000000-0005-0000-0000-000076990000}"/>
    <cellStyle name="Título 1 5 4" xfId="39287" xr:uid="{00000000-0005-0000-0000-000077990000}"/>
    <cellStyle name="Título 1 6" xfId="39288" xr:uid="{00000000-0005-0000-0000-000078990000}"/>
    <cellStyle name="Título 1 6 2" xfId="39289" xr:uid="{00000000-0005-0000-0000-000079990000}"/>
    <cellStyle name="Título 1 6 2 2" xfId="39290" xr:uid="{00000000-0005-0000-0000-00007A990000}"/>
    <cellStyle name="Título 1 6 2 3" xfId="39291" xr:uid="{00000000-0005-0000-0000-00007B990000}"/>
    <cellStyle name="Título 1 6 3" xfId="39292" xr:uid="{00000000-0005-0000-0000-00007C990000}"/>
    <cellStyle name="Título 1 6 4" xfId="39293" xr:uid="{00000000-0005-0000-0000-00007D990000}"/>
    <cellStyle name="Título 1 7" xfId="39294" xr:uid="{00000000-0005-0000-0000-00007E990000}"/>
    <cellStyle name="Título 1 7 2" xfId="39295" xr:uid="{00000000-0005-0000-0000-00007F990000}"/>
    <cellStyle name="Título 1 7 2 2" xfId="39296" xr:uid="{00000000-0005-0000-0000-000080990000}"/>
    <cellStyle name="Título 1 7 2 3" xfId="39297" xr:uid="{00000000-0005-0000-0000-000081990000}"/>
    <cellStyle name="Título 1 7 3" xfId="39298" xr:uid="{00000000-0005-0000-0000-000082990000}"/>
    <cellStyle name="Título 1 7 4" xfId="39299" xr:uid="{00000000-0005-0000-0000-000083990000}"/>
    <cellStyle name="Título 1 8" xfId="39300" xr:uid="{00000000-0005-0000-0000-000084990000}"/>
    <cellStyle name="Título 1 8 2" xfId="39301" xr:uid="{00000000-0005-0000-0000-000085990000}"/>
    <cellStyle name="Título 1 8 2 2" xfId="39302" xr:uid="{00000000-0005-0000-0000-000086990000}"/>
    <cellStyle name="Título 1 8 2 3" xfId="39303" xr:uid="{00000000-0005-0000-0000-000087990000}"/>
    <cellStyle name="Título 1 8 3" xfId="39304" xr:uid="{00000000-0005-0000-0000-000088990000}"/>
    <cellStyle name="Título 1 8 4" xfId="39305" xr:uid="{00000000-0005-0000-0000-000089990000}"/>
    <cellStyle name="Título 1 9" xfId="39306" xr:uid="{00000000-0005-0000-0000-00008A990000}"/>
    <cellStyle name="Título 1 9 2" xfId="39307" xr:uid="{00000000-0005-0000-0000-00008B990000}"/>
    <cellStyle name="Título 1 9 3" xfId="39308" xr:uid="{00000000-0005-0000-0000-00008C990000}"/>
    <cellStyle name="Título 10" xfId="497" xr:uid="{00000000-0005-0000-0000-0000F1010000}"/>
    <cellStyle name="Título 10 2" xfId="39310" xr:uid="{00000000-0005-0000-0000-00008E990000}"/>
    <cellStyle name="Título 10 2 2" xfId="39311" xr:uid="{00000000-0005-0000-0000-00008F990000}"/>
    <cellStyle name="Título 10 2 3" xfId="39312" xr:uid="{00000000-0005-0000-0000-000090990000}"/>
    <cellStyle name="Título 10 3" xfId="39313" xr:uid="{00000000-0005-0000-0000-000091990000}"/>
    <cellStyle name="Título 10 4" xfId="39314" xr:uid="{00000000-0005-0000-0000-000092990000}"/>
    <cellStyle name="Título 10 5" xfId="39309" xr:uid="{00000000-0005-0000-0000-00008D990000}"/>
    <cellStyle name="Título 11" xfId="498" xr:uid="{00000000-0005-0000-0000-0000F2010000}"/>
    <cellStyle name="Título 11 2" xfId="39316" xr:uid="{00000000-0005-0000-0000-000094990000}"/>
    <cellStyle name="Título 11 3" xfId="39317" xr:uid="{00000000-0005-0000-0000-000095990000}"/>
    <cellStyle name="Título 11 4" xfId="39315" xr:uid="{00000000-0005-0000-0000-000093990000}"/>
    <cellStyle name="Título 12" xfId="499" xr:uid="{00000000-0005-0000-0000-0000F3010000}"/>
    <cellStyle name="Título 12 2" xfId="39318" xr:uid="{00000000-0005-0000-0000-000096990000}"/>
    <cellStyle name="Título 13" xfId="500" xr:uid="{00000000-0005-0000-0000-0000F4010000}"/>
    <cellStyle name="Título 13 2" xfId="39319" xr:uid="{00000000-0005-0000-0000-000097990000}"/>
    <cellStyle name="Título 14" xfId="501" xr:uid="{00000000-0005-0000-0000-0000F5010000}"/>
    <cellStyle name="Título 2 10" xfId="502" xr:uid="{00000000-0005-0000-0000-0000F6010000}"/>
    <cellStyle name="Título 2 10 2" xfId="39320" xr:uid="{00000000-0005-0000-0000-000098990000}"/>
    <cellStyle name="Título 2 11" xfId="503" xr:uid="{00000000-0005-0000-0000-0000F7010000}"/>
    <cellStyle name="Título 2 11 2" xfId="39321" xr:uid="{00000000-0005-0000-0000-000099990000}"/>
    <cellStyle name="Título 2 12" xfId="504" xr:uid="{00000000-0005-0000-0000-0000F8010000}"/>
    <cellStyle name="Título 2 2" xfId="505" xr:uid="{00000000-0005-0000-0000-0000F9010000}"/>
    <cellStyle name="Título 2 2 2" xfId="39322" xr:uid="{00000000-0005-0000-0000-00009A990000}"/>
    <cellStyle name="Título 2 2 2 2" xfId="39323" xr:uid="{00000000-0005-0000-0000-00009B990000}"/>
    <cellStyle name="Título 2 2 2 3" xfId="39324" xr:uid="{00000000-0005-0000-0000-00009C990000}"/>
    <cellStyle name="Título 2 2 2 4" xfId="39325" xr:uid="{00000000-0005-0000-0000-00009D990000}"/>
    <cellStyle name="Título 2 2 3" xfId="39326" xr:uid="{00000000-0005-0000-0000-00009E990000}"/>
    <cellStyle name="Título 2 2 4" xfId="39327" xr:uid="{00000000-0005-0000-0000-00009F990000}"/>
    <cellStyle name="Título 2 3" xfId="506" xr:uid="{00000000-0005-0000-0000-0000FA010000}"/>
    <cellStyle name="Título 2 3 2" xfId="39328" xr:uid="{00000000-0005-0000-0000-0000A0990000}"/>
    <cellStyle name="Título 2 3 2 2" xfId="39329" xr:uid="{00000000-0005-0000-0000-0000A1990000}"/>
    <cellStyle name="Título 2 3 2 3" xfId="39330" xr:uid="{00000000-0005-0000-0000-0000A2990000}"/>
    <cellStyle name="Título 2 3 3" xfId="39331" xr:uid="{00000000-0005-0000-0000-0000A3990000}"/>
    <cellStyle name="Título 2 3 4" xfId="39332" xr:uid="{00000000-0005-0000-0000-0000A4990000}"/>
    <cellStyle name="Título 2 4" xfId="507" xr:uid="{00000000-0005-0000-0000-0000FB010000}"/>
    <cellStyle name="Título 2 4 2" xfId="39333" xr:uid="{00000000-0005-0000-0000-0000A5990000}"/>
    <cellStyle name="Título 2 4 2 2" xfId="39334" xr:uid="{00000000-0005-0000-0000-0000A6990000}"/>
    <cellStyle name="Título 2 4 2 3" xfId="39335" xr:uid="{00000000-0005-0000-0000-0000A7990000}"/>
    <cellStyle name="Título 2 4 3" xfId="39336" xr:uid="{00000000-0005-0000-0000-0000A8990000}"/>
    <cellStyle name="Título 2 4 4" xfId="39337" xr:uid="{00000000-0005-0000-0000-0000A9990000}"/>
    <cellStyle name="Título 2 5" xfId="508" xr:uid="{00000000-0005-0000-0000-0000FC010000}"/>
    <cellStyle name="Título 2 5 2" xfId="39339" xr:uid="{00000000-0005-0000-0000-0000AB990000}"/>
    <cellStyle name="Título 2 5 2 2" xfId="39340" xr:uid="{00000000-0005-0000-0000-0000AC990000}"/>
    <cellStyle name="Título 2 5 2 3" xfId="39341" xr:uid="{00000000-0005-0000-0000-0000AD990000}"/>
    <cellStyle name="Título 2 5 3" xfId="39342" xr:uid="{00000000-0005-0000-0000-0000AE990000}"/>
    <cellStyle name="Título 2 5 4" xfId="39343" xr:uid="{00000000-0005-0000-0000-0000AF990000}"/>
    <cellStyle name="Título 2 5 5" xfId="39338" xr:uid="{00000000-0005-0000-0000-0000AA990000}"/>
    <cellStyle name="Título 2 6" xfId="509" xr:uid="{00000000-0005-0000-0000-0000FD010000}"/>
    <cellStyle name="Título 2 6 2" xfId="39345" xr:uid="{00000000-0005-0000-0000-0000B1990000}"/>
    <cellStyle name="Título 2 6 2 2" xfId="39346" xr:uid="{00000000-0005-0000-0000-0000B2990000}"/>
    <cellStyle name="Título 2 6 2 3" xfId="39347" xr:uid="{00000000-0005-0000-0000-0000B3990000}"/>
    <cellStyle name="Título 2 6 3" xfId="39348" xr:uid="{00000000-0005-0000-0000-0000B4990000}"/>
    <cellStyle name="Título 2 6 4" xfId="39349" xr:uid="{00000000-0005-0000-0000-0000B5990000}"/>
    <cellStyle name="Título 2 6 5" xfId="39344" xr:uid="{00000000-0005-0000-0000-0000B0990000}"/>
    <cellStyle name="Título 2 7" xfId="510" xr:uid="{00000000-0005-0000-0000-0000FE010000}"/>
    <cellStyle name="Título 2 7 2" xfId="39351" xr:uid="{00000000-0005-0000-0000-0000B7990000}"/>
    <cellStyle name="Título 2 7 2 2" xfId="39352" xr:uid="{00000000-0005-0000-0000-0000B8990000}"/>
    <cellStyle name="Título 2 7 2 3" xfId="39353" xr:uid="{00000000-0005-0000-0000-0000B9990000}"/>
    <cellStyle name="Título 2 7 3" xfId="39354" xr:uid="{00000000-0005-0000-0000-0000BA990000}"/>
    <cellStyle name="Título 2 7 4" xfId="39355" xr:uid="{00000000-0005-0000-0000-0000BB990000}"/>
    <cellStyle name="Título 2 7 5" xfId="39350" xr:uid="{00000000-0005-0000-0000-0000B6990000}"/>
    <cellStyle name="Título 2 8" xfId="511" xr:uid="{00000000-0005-0000-0000-0000FF010000}"/>
    <cellStyle name="Título 2 8 2" xfId="39357" xr:uid="{00000000-0005-0000-0000-0000BD990000}"/>
    <cellStyle name="Título 2 8 2 2" xfId="39358" xr:uid="{00000000-0005-0000-0000-0000BE990000}"/>
    <cellStyle name="Título 2 8 2 3" xfId="39359" xr:uid="{00000000-0005-0000-0000-0000BF990000}"/>
    <cellStyle name="Título 2 8 3" xfId="39360" xr:uid="{00000000-0005-0000-0000-0000C0990000}"/>
    <cellStyle name="Título 2 8 4" xfId="39361" xr:uid="{00000000-0005-0000-0000-0000C1990000}"/>
    <cellStyle name="Título 2 8 5" xfId="39356" xr:uid="{00000000-0005-0000-0000-0000BC990000}"/>
    <cellStyle name="Título 2 9" xfId="512" xr:uid="{00000000-0005-0000-0000-000000020000}"/>
    <cellStyle name="Título 2 9 2" xfId="39363" xr:uid="{00000000-0005-0000-0000-0000C3990000}"/>
    <cellStyle name="Título 2 9 3" xfId="39364" xr:uid="{00000000-0005-0000-0000-0000C4990000}"/>
    <cellStyle name="Título 2 9 4" xfId="39362" xr:uid="{00000000-0005-0000-0000-0000C2990000}"/>
    <cellStyle name="Título 3 10" xfId="513" xr:uid="{00000000-0005-0000-0000-000001020000}"/>
    <cellStyle name="Título 3 10 2" xfId="39365" xr:uid="{00000000-0005-0000-0000-0000C5990000}"/>
    <cellStyle name="Título 3 11" xfId="514" xr:uid="{00000000-0005-0000-0000-000002020000}"/>
    <cellStyle name="Título 3 11 2" xfId="39366" xr:uid="{00000000-0005-0000-0000-0000C6990000}"/>
    <cellStyle name="Título 3 12" xfId="515" xr:uid="{00000000-0005-0000-0000-000003020000}"/>
    <cellStyle name="Título 3 2" xfId="516" xr:uid="{00000000-0005-0000-0000-000004020000}"/>
    <cellStyle name="Título 3 2 2" xfId="39367" xr:uid="{00000000-0005-0000-0000-0000C7990000}"/>
    <cellStyle name="Título 3 2 2 2" xfId="39368" xr:uid="{00000000-0005-0000-0000-0000C8990000}"/>
    <cellStyle name="Título 3 2 2 3" xfId="39369" xr:uid="{00000000-0005-0000-0000-0000C9990000}"/>
    <cellStyle name="Título 3 2 2 4" xfId="39370" xr:uid="{00000000-0005-0000-0000-0000CA990000}"/>
    <cellStyle name="Título 3 2 3" xfId="39371" xr:uid="{00000000-0005-0000-0000-0000CB990000}"/>
    <cellStyle name="Título 3 2 4" xfId="39372" xr:uid="{00000000-0005-0000-0000-0000CC990000}"/>
    <cellStyle name="Título 3 3" xfId="517" xr:uid="{00000000-0005-0000-0000-000005020000}"/>
    <cellStyle name="Título 3 3 2" xfId="39373" xr:uid="{00000000-0005-0000-0000-0000CD990000}"/>
    <cellStyle name="Título 3 3 2 2" xfId="39374" xr:uid="{00000000-0005-0000-0000-0000CE990000}"/>
    <cellStyle name="Título 3 3 2 3" xfId="39375" xr:uid="{00000000-0005-0000-0000-0000CF990000}"/>
    <cellStyle name="Título 3 3 3" xfId="39376" xr:uid="{00000000-0005-0000-0000-0000D0990000}"/>
    <cellStyle name="Título 3 3 4" xfId="39377" xr:uid="{00000000-0005-0000-0000-0000D1990000}"/>
    <cellStyle name="Título 3 4" xfId="518" xr:uid="{00000000-0005-0000-0000-000006020000}"/>
    <cellStyle name="Título 3 4 2" xfId="39378" xr:uid="{00000000-0005-0000-0000-0000D2990000}"/>
    <cellStyle name="Título 3 4 2 2" xfId="39379" xr:uid="{00000000-0005-0000-0000-0000D3990000}"/>
    <cellStyle name="Título 3 4 2 3" xfId="39380" xr:uid="{00000000-0005-0000-0000-0000D4990000}"/>
    <cellStyle name="Título 3 4 3" xfId="39381" xr:uid="{00000000-0005-0000-0000-0000D5990000}"/>
    <cellStyle name="Título 3 4 4" xfId="39382" xr:uid="{00000000-0005-0000-0000-0000D6990000}"/>
    <cellStyle name="Título 3 5" xfId="519" xr:uid="{00000000-0005-0000-0000-000007020000}"/>
    <cellStyle name="Título 3 5 2" xfId="39384" xr:uid="{00000000-0005-0000-0000-0000D8990000}"/>
    <cellStyle name="Título 3 5 2 2" xfId="39385" xr:uid="{00000000-0005-0000-0000-0000D9990000}"/>
    <cellStyle name="Título 3 5 2 3" xfId="39386" xr:uid="{00000000-0005-0000-0000-0000DA990000}"/>
    <cellStyle name="Título 3 5 3" xfId="39387" xr:uid="{00000000-0005-0000-0000-0000DB990000}"/>
    <cellStyle name="Título 3 5 4" xfId="39388" xr:uid="{00000000-0005-0000-0000-0000DC990000}"/>
    <cellStyle name="Título 3 5 5" xfId="39383" xr:uid="{00000000-0005-0000-0000-0000D7990000}"/>
    <cellStyle name="Título 3 6" xfId="520" xr:uid="{00000000-0005-0000-0000-000008020000}"/>
    <cellStyle name="Título 3 6 2" xfId="39390" xr:uid="{00000000-0005-0000-0000-0000DE990000}"/>
    <cellStyle name="Título 3 6 2 2" xfId="39391" xr:uid="{00000000-0005-0000-0000-0000DF990000}"/>
    <cellStyle name="Título 3 6 2 3" xfId="39392" xr:uid="{00000000-0005-0000-0000-0000E0990000}"/>
    <cellStyle name="Título 3 6 3" xfId="39393" xr:uid="{00000000-0005-0000-0000-0000E1990000}"/>
    <cellStyle name="Título 3 6 4" xfId="39394" xr:uid="{00000000-0005-0000-0000-0000E2990000}"/>
    <cellStyle name="Título 3 6 5" xfId="39389" xr:uid="{00000000-0005-0000-0000-0000DD990000}"/>
    <cellStyle name="Título 3 7" xfId="521" xr:uid="{00000000-0005-0000-0000-000009020000}"/>
    <cellStyle name="Título 3 7 2" xfId="39396" xr:uid="{00000000-0005-0000-0000-0000E4990000}"/>
    <cellStyle name="Título 3 7 2 2" xfId="39397" xr:uid="{00000000-0005-0000-0000-0000E5990000}"/>
    <cellStyle name="Título 3 7 2 3" xfId="39398" xr:uid="{00000000-0005-0000-0000-0000E6990000}"/>
    <cellStyle name="Título 3 7 3" xfId="39399" xr:uid="{00000000-0005-0000-0000-0000E7990000}"/>
    <cellStyle name="Título 3 7 4" xfId="39400" xr:uid="{00000000-0005-0000-0000-0000E8990000}"/>
    <cellStyle name="Título 3 7 5" xfId="39395" xr:uid="{00000000-0005-0000-0000-0000E3990000}"/>
    <cellStyle name="Título 3 8" xfId="522" xr:uid="{00000000-0005-0000-0000-00000A020000}"/>
    <cellStyle name="Título 3 8 2" xfId="39402" xr:uid="{00000000-0005-0000-0000-0000EA990000}"/>
    <cellStyle name="Título 3 8 2 2" xfId="39403" xr:uid="{00000000-0005-0000-0000-0000EB990000}"/>
    <cellStyle name="Título 3 8 2 3" xfId="39404" xr:uid="{00000000-0005-0000-0000-0000EC990000}"/>
    <cellStyle name="Título 3 8 3" xfId="39405" xr:uid="{00000000-0005-0000-0000-0000ED990000}"/>
    <cellStyle name="Título 3 8 4" xfId="39406" xr:uid="{00000000-0005-0000-0000-0000EE990000}"/>
    <cellStyle name="Título 3 8 5" xfId="39401" xr:uid="{00000000-0005-0000-0000-0000E9990000}"/>
    <cellStyle name="Título 3 9" xfId="523" xr:uid="{00000000-0005-0000-0000-00000B020000}"/>
    <cellStyle name="Título 3 9 2" xfId="39408" xr:uid="{00000000-0005-0000-0000-0000F0990000}"/>
    <cellStyle name="Título 3 9 3" xfId="39409" xr:uid="{00000000-0005-0000-0000-0000F1990000}"/>
    <cellStyle name="Título 3 9 4" xfId="39407" xr:uid="{00000000-0005-0000-0000-0000EF990000}"/>
    <cellStyle name="Título 4" xfId="524" xr:uid="{00000000-0005-0000-0000-00000C020000}"/>
    <cellStyle name="Título 4 2" xfId="39410" xr:uid="{00000000-0005-0000-0000-0000F2990000}"/>
    <cellStyle name="Título 4 2 2" xfId="39411" xr:uid="{00000000-0005-0000-0000-0000F3990000}"/>
    <cellStyle name="Título 4 2 3" xfId="39412" xr:uid="{00000000-0005-0000-0000-0000F4990000}"/>
    <cellStyle name="Título 4 2 4" xfId="39413" xr:uid="{00000000-0005-0000-0000-0000F5990000}"/>
    <cellStyle name="Título 4 3" xfId="39414" xr:uid="{00000000-0005-0000-0000-0000F6990000}"/>
    <cellStyle name="Título 4 4" xfId="39415" xr:uid="{00000000-0005-0000-0000-0000F7990000}"/>
    <cellStyle name="Título 5" xfId="525" xr:uid="{00000000-0005-0000-0000-00000D020000}"/>
    <cellStyle name="Título 5 2" xfId="39416" xr:uid="{00000000-0005-0000-0000-0000F8990000}"/>
    <cellStyle name="Título 5 2 2" xfId="39417" xr:uid="{00000000-0005-0000-0000-0000F9990000}"/>
    <cellStyle name="Título 5 2 3" xfId="39418" xr:uid="{00000000-0005-0000-0000-0000FA990000}"/>
    <cellStyle name="Título 5 2 4" xfId="39419" xr:uid="{00000000-0005-0000-0000-0000FB990000}"/>
    <cellStyle name="Título 5 3" xfId="39420" xr:uid="{00000000-0005-0000-0000-0000FC990000}"/>
    <cellStyle name="Título 5 4" xfId="39421" xr:uid="{00000000-0005-0000-0000-0000FD990000}"/>
    <cellStyle name="Título 6" xfId="526" xr:uid="{00000000-0005-0000-0000-00000E020000}"/>
    <cellStyle name="Título 6 2" xfId="39422" xr:uid="{00000000-0005-0000-0000-0000FE990000}"/>
    <cellStyle name="Título 6 2 2" xfId="39423" xr:uid="{00000000-0005-0000-0000-0000FF990000}"/>
    <cellStyle name="Título 6 2 3" xfId="39424" xr:uid="{00000000-0005-0000-0000-0000009A0000}"/>
    <cellStyle name="Título 6 3" xfId="39425" xr:uid="{00000000-0005-0000-0000-0000019A0000}"/>
    <cellStyle name="Título 6 4" xfId="39426" xr:uid="{00000000-0005-0000-0000-0000029A0000}"/>
    <cellStyle name="Título 7" xfId="527" xr:uid="{00000000-0005-0000-0000-00000F020000}"/>
    <cellStyle name="Título 7 2" xfId="39428" xr:uid="{00000000-0005-0000-0000-0000049A0000}"/>
    <cellStyle name="Título 7 2 2" xfId="39429" xr:uid="{00000000-0005-0000-0000-0000059A0000}"/>
    <cellStyle name="Título 7 2 3" xfId="39430" xr:uid="{00000000-0005-0000-0000-0000069A0000}"/>
    <cellStyle name="Título 7 3" xfId="39431" xr:uid="{00000000-0005-0000-0000-0000079A0000}"/>
    <cellStyle name="Título 7 4" xfId="39432" xr:uid="{00000000-0005-0000-0000-0000089A0000}"/>
    <cellStyle name="Título 7 5" xfId="39427" xr:uid="{00000000-0005-0000-0000-0000039A0000}"/>
    <cellStyle name="Título 8" xfId="528" xr:uid="{00000000-0005-0000-0000-000010020000}"/>
    <cellStyle name="Título 8 2" xfId="39434" xr:uid="{00000000-0005-0000-0000-00000A9A0000}"/>
    <cellStyle name="Título 8 2 2" xfId="39435" xr:uid="{00000000-0005-0000-0000-00000B9A0000}"/>
    <cellStyle name="Título 8 2 3" xfId="39436" xr:uid="{00000000-0005-0000-0000-00000C9A0000}"/>
    <cellStyle name="Título 8 3" xfId="39437" xr:uid="{00000000-0005-0000-0000-00000D9A0000}"/>
    <cellStyle name="Título 8 4" xfId="39438" xr:uid="{00000000-0005-0000-0000-00000E9A0000}"/>
    <cellStyle name="Título 8 5" xfId="39433" xr:uid="{00000000-0005-0000-0000-0000099A0000}"/>
    <cellStyle name="Título 9" xfId="529" xr:uid="{00000000-0005-0000-0000-000011020000}"/>
    <cellStyle name="Título 9 2" xfId="39440" xr:uid="{00000000-0005-0000-0000-0000109A0000}"/>
    <cellStyle name="Título 9 2 2" xfId="39441" xr:uid="{00000000-0005-0000-0000-0000119A0000}"/>
    <cellStyle name="Título 9 2 3" xfId="39442" xr:uid="{00000000-0005-0000-0000-0000129A0000}"/>
    <cellStyle name="Título 9 3" xfId="39443" xr:uid="{00000000-0005-0000-0000-0000139A0000}"/>
    <cellStyle name="Título 9 4" xfId="39444" xr:uid="{00000000-0005-0000-0000-0000149A0000}"/>
    <cellStyle name="Título 9 5" xfId="39439" xr:uid="{00000000-0005-0000-0000-00000F9A0000}"/>
    <cellStyle name="Total 10" xfId="530" xr:uid="{00000000-0005-0000-0000-000012020000}"/>
    <cellStyle name="Total 11" xfId="531" xr:uid="{00000000-0005-0000-0000-000013020000}"/>
    <cellStyle name="Total 12" xfId="532" xr:uid="{00000000-0005-0000-0000-000014020000}"/>
    <cellStyle name="Total 2" xfId="533" xr:uid="{00000000-0005-0000-0000-000015020000}"/>
    <cellStyle name="Total 2 2" xfId="39445" xr:uid="{00000000-0005-0000-0000-0000159A0000}"/>
    <cellStyle name="Total 2 2 2" xfId="39446" xr:uid="{00000000-0005-0000-0000-0000169A0000}"/>
    <cellStyle name="Total 2 2 3" xfId="39447" xr:uid="{00000000-0005-0000-0000-0000179A0000}"/>
    <cellStyle name="Total 2 3" xfId="39448" xr:uid="{00000000-0005-0000-0000-0000189A0000}"/>
    <cellStyle name="Total 2 4" xfId="39449" xr:uid="{00000000-0005-0000-0000-0000199A0000}"/>
    <cellStyle name="Total 3" xfId="534" xr:uid="{00000000-0005-0000-0000-000016020000}"/>
    <cellStyle name="Total 3 2" xfId="39450" xr:uid="{00000000-0005-0000-0000-00001A9A0000}"/>
    <cellStyle name="Total 3 2 2" xfId="39451" xr:uid="{00000000-0005-0000-0000-00001B9A0000}"/>
    <cellStyle name="Total 3 2 3" xfId="39452" xr:uid="{00000000-0005-0000-0000-00001C9A0000}"/>
    <cellStyle name="Total 3 3" xfId="39453" xr:uid="{00000000-0005-0000-0000-00001D9A0000}"/>
    <cellStyle name="Total 3 4" xfId="39454" xr:uid="{00000000-0005-0000-0000-00001E9A0000}"/>
    <cellStyle name="Total 4" xfId="535" xr:uid="{00000000-0005-0000-0000-000017020000}"/>
    <cellStyle name="Total 4 2" xfId="39455" xr:uid="{00000000-0005-0000-0000-00001F9A0000}"/>
    <cellStyle name="Total 4 2 2" xfId="39456" xr:uid="{00000000-0005-0000-0000-0000209A0000}"/>
    <cellStyle name="Total 4 2 3" xfId="39457" xr:uid="{00000000-0005-0000-0000-0000219A0000}"/>
    <cellStyle name="Total 4 3" xfId="39458" xr:uid="{00000000-0005-0000-0000-0000229A0000}"/>
    <cellStyle name="Total 4 4" xfId="39459" xr:uid="{00000000-0005-0000-0000-0000239A0000}"/>
    <cellStyle name="Total 5" xfId="536" xr:uid="{00000000-0005-0000-0000-000018020000}"/>
    <cellStyle name="Total 5 2" xfId="39461" xr:uid="{00000000-0005-0000-0000-0000259A0000}"/>
    <cellStyle name="Total 5 3" xfId="39462" xr:uid="{00000000-0005-0000-0000-0000269A0000}"/>
    <cellStyle name="Total 5 4" xfId="39460" xr:uid="{00000000-0005-0000-0000-0000249A0000}"/>
    <cellStyle name="Total 6" xfId="537" xr:uid="{00000000-0005-0000-0000-000019020000}"/>
    <cellStyle name="Total 6 2" xfId="39463" xr:uid="{00000000-0005-0000-0000-0000279A0000}"/>
    <cellStyle name="Total 7" xfId="538" xr:uid="{00000000-0005-0000-0000-00001A020000}"/>
    <cellStyle name="Total 7 2" xfId="39464" xr:uid="{00000000-0005-0000-0000-0000289A0000}"/>
    <cellStyle name="Total 8" xfId="539" xr:uid="{00000000-0005-0000-0000-00001B020000}"/>
    <cellStyle name="Total 9" xfId="540" xr:uid="{00000000-0005-0000-0000-00001C020000}"/>
    <cellStyle name="Warning Text" xfId="541" xr:uid="{00000000-0005-0000-0000-00001D020000}"/>
    <cellStyle name="Warning Text 2" xfId="39466" xr:uid="{00000000-0005-0000-0000-00002A9A0000}"/>
    <cellStyle name="Warning Text 2 2" xfId="39467" xr:uid="{00000000-0005-0000-0000-00002B9A0000}"/>
    <cellStyle name="Warning Text 2 2 2" xfId="39468" xr:uid="{00000000-0005-0000-0000-00002C9A0000}"/>
    <cellStyle name="Warning Text 2 2 3" xfId="39469" xr:uid="{00000000-0005-0000-0000-00002D9A0000}"/>
    <cellStyle name="Warning Text 2 3" xfId="39470" xr:uid="{00000000-0005-0000-0000-00002E9A0000}"/>
    <cellStyle name="Warning Text 2 4" xfId="39471" xr:uid="{00000000-0005-0000-0000-00002F9A0000}"/>
    <cellStyle name="Warning Text 3" xfId="39472" xr:uid="{00000000-0005-0000-0000-0000309A0000}"/>
    <cellStyle name="Warning Text 3 2" xfId="39473" xr:uid="{00000000-0005-0000-0000-0000319A0000}"/>
    <cellStyle name="Warning Text 3 2 2" xfId="39474" xr:uid="{00000000-0005-0000-0000-0000329A0000}"/>
    <cellStyle name="Warning Text 3 2 3" xfId="39475" xr:uid="{00000000-0005-0000-0000-0000339A0000}"/>
    <cellStyle name="Warning Text 3 3" xfId="39476" xr:uid="{00000000-0005-0000-0000-0000349A0000}"/>
    <cellStyle name="Warning Text 3 4" xfId="39477" xr:uid="{00000000-0005-0000-0000-0000359A0000}"/>
    <cellStyle name="Warning Text 4" xfId="39478" xr:uid="{00000000-0005-0000-0000-0000369A0000}"/>
    <cellStyle name="Warning Text 4 2" xfId="39479" xr:uid="{00000000-0005-0000-0000-0000379A0000}"/>
    <cellStyle name="Warning Text 4 2 2" xfId="39480" xr:uid="{00000000-0005-0000-0000-0000389A0000}"/>
    <cellStyle name="Warning Text 4 2 3" xfId="39481" xr:uid="{00000000-0005-0000-0000-0000399A0000}"/>
    <cellStyle name="Warning Text 4 3" xfId="39482" xr:uid="{00000000-0005-0000-0000-00003A9A0000}"/>
    <cellStyle name="Warning Text 4 4" xfId="39483" xr:uid="{00000000-0005-0000-0000-00003B9A0000}"/>
    <cellStyle name="Warning Text 5" xfId="39484" xr:uid="{00000000-0005-0000-0000-00003C9A0000}"/>
    <cellStyle name="Warning Text 5 2" xfId="39485" xr:uid="{00000000-0005-0000-0000-00003D9A0000}"/>
    <cellStyle name="Warning Text 5 2 2" xfId="39486" xr:uid="{00000000-0005-0000-0000-00003E9A0000}"/>
    <cellStyle name="Warning Text 5 2 3" xfId="39487" xr:uid="{00000000-0005-0000-0000-00003F9A0000}"/>
    <cellStyle name="Warning Text 5 3" xfId="39488" xr:uid="{00000000-0005-0000-0000-0000409A0000}"/>
    <cellStyle name="Warning Text 5 4" xfId="39489" xr:uid="{00000000-0005-0000-0000-0000419A0000}"/>
    <cellStyle name="Warning Text 6" xfId="39490" xr:uid="{00000000-0005-0000-0000-0000429A0000}"/>
    <cellStyle name="Warning Text 6 2" xfId="39491" xr:uid="{00000000-0005-0000-0000-0000439A0000}"/>
    <cellStyle name="Warning Text 6 3" xfId="39492" xr:uid="{00000000-0005-0000-0000-0000449A0000}"/>
    <cellStyle name="Warning Text 7" xfId="39493" xr:uid="{00000000-0005-0000-0000-0000459A0000}"/>
    <cellStyle name="Warning Text 8" xfId="39494" xr:uid="{00000000-0005-0000-0000-0000469A0000}"/>
    <cellStyle name="Warning Text 9" xfId="39465" xr:uid="{00000000-0005-0000-0000-0000299A0000}"/>
    <cellStyle name="好" xfId="39495" xr:uid="{00000000-0005-0000-0000-0000479A0000}"/>
    <cellStyle name="差" xfId="39496" xr:uid="{00000000-0005-0000-0000-0000489A0000}"/>
    <cellStyle name="常规_Quotation for Civil Works(按年度含SA1104)" xfId="542" xr:uid="{00000000-0005-0000-0000-00001E020000}"/>
    <cellStyle name="强调文字颜色 1" xfId="39497" xr:uid="{00000000-0005-0000-0000-0000499A0000}"/>
    <cellStyle name="强调文字颜色 2" xfId="39498" xr:uid="{00000000-0005-0000-0000-00004A9A0000}"/>
    <cellStyle name="强调文字颜色 3" xfId="39499" xr:uid="{00000000-0005-0000-0000-00004B9A0000}"/>
    <cellStyle name="强调文字颜色 4" xfId="39500" xr:uid="{00000000-0005-0000-0000-00004C9A0000}"/>
    <cellStyle name="强调文字颜色 5" xfId="39501" xr:uid="{00000000-0005-0000-0000-00004D9A0000}"/>
    <cellStyle name="强调文字颜色 6" xfId="39502" xr:uid="{00000000-0005-0000-0000-00004E9A0000}"/>
    <cellStyle name="标题" xfId="39503" xr:uid="{00000000-0005-0000-0000-00004F9A0000}"/>
    <cellStyle name="标题 1" xfId="39504" xr:uid="{00000000-0005-0000-0000-0000509A0000}"/>
    <cellStyle name="标题 2" xfId="39505" xr:uid="{00000000-0005-0000-0000-0000519A0000}"/>
    <cellStyle name="标题 3" xfId="39506" xr:uid="{00000000-0005-0000-0000-0000529A0000}"/>
    <cellStyle name="标题 4" xfId="39507" xr:uid="{00000000-0005-0000-0000-0000539A0000}"/>
    <cellStyle name="检查单元格" xfId="39508" xr:uid="{00000000-0005-0000-0000-0000549A0000}"/>
    <cellStyle name="汇总" xfId="39509" xr:uid="{00000000-0005-0000-0000-0000559A0000}"/>
    <cellStyle name="注释" xfId="39510" xr:uid="{00000000-0005-0000-0000-0000569A0000}"/>
    <cellStyle name="解释性文本" xfId="39511" xr:uid="{00000000-0005-0000-0000-0000579A0000}"/>
    <cellStyle name="警告文本" xfId="39512" xr:uid="{00000000-0005-0000-0000-0000589A0000}"/>
    <cellStyle name="计算" xfId="39513" xr:uid="{00000000-0005-0000-0000-0000599A0000}"/>
    <cellStyle name="输入" xfId="39514" xr:uid="{00000000-0005-0000-0000-00005A9A0000}"/>
    <cellStyle name="输出" xfId="39515" xr:uid="{00000000-0005-0000-0000-00005B9A0000}"/>
    <cellStyle name="适中" xfId="39516" xr:uid="{00000000-0005-0000-0000-00005C9A0000}"/>
    <cellStyle name="链接单元格" xfId="39517" xr:uid="{00000000-0005-0000-0000-00005D9A0000}"/>
  </cellStyles>
  <dxfs count="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pivotCacheDefinition" Target="pivotCache/pivotCacheDefinition5.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pivotCacheDefinition" Target="pivotCache/pivotCacheDefinition8.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pivotCacheDefinition" Target="pivotCache/pivotCacheDefinition4.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openxmlformats.org/officeDocument/2006/relationships/pivotCacheDefinition" Target="pivotCache/pivotCacheDefinition7.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theme" Target="theme/theme1.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pivotCacheDefinition" Target="pivotCache/pivotCacheDefinition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pivotCacheDefinition" Target="pivotCache/pivotCacheDefinition9.xml"/><Relationship Id="rId27"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APERTURAS_BBVA"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OC_BBVA"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ERTURAS_BBVA"/>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C_BBVA"/>
    </sheetNames>
    <sheetDataSet>
      <sheetData sheetId="0"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i Hernández" refreshedDate="46001.643606597223" createdVersion="8" refreshedVersion="8" minRefreshableVersion="3" recordCount="135" xr:uid="{2769D44E-263C-46CC-AC45-E23C31A378D8}">
  <cacheSource type="worksheet">
    <worksheetSource ref="A1:AC1048576" sheet="APERTURAS_BANCOLOMBIA"/>
  </cacheSource>
  <cacheFields count="29">
    <cacheField name="CIUDAD SEDE" numFmtId="0">
      <sharedItems containsBlank="1"/>
    </cacheField>
    <cacheField name="ZONA" numFmtId="0">
      <sharedItems containsBlank="1" count="7">
        <s v="SUROCCIDENTE Y EJE CAFETERO"/>
        <s v="SANTANDERES"/>
        <s v="NOROCCIDENTE"/>
        <s v="CUNDINAMARCA"/>
        <s v="COSTA"/>
        <s v="REMOTAS"/>
        <m/>
      </sharedItems>
    </cacheField>
    <cacheField name="CENTRO DE COSTOS LINEACOM" numFmtId="0">
      <sharedItems containsBlank="1" count="8">
        <s v="0004-0003"/>
        <s v="0004-0008"/>
        <s v="0004-0005"/>
        <s v="0004-0004"/>
        <s v="0004-0001"/>
        <s v="0004-0002"/>
        <s v="0004-0007"/>
        <m/>
      </sharedItems>
    </cacheField>
    <cacheField name="CODIGO DANE" numFmtId="0">
      <sharedItems containsBlank="1"/>
    </cacheField>
    <cacheField name="TA/CODIGO ACTIVIDAD" numFmtId="0">
      <sharedItems containsBlank="1"/>
    </cacheField>
    <cacheField name="CODIGO CB" numFmtId="0">
      <sharedItems containsBlank="1"/>
    </cacheField>
    <cacheField name="ACTIVIDAD" numFmtId="0">
      <sharedItems containsBlank="1"/>
    </cacheField>
    <cacheField name="TIPO DE APERTURA" numFmtId="0">
      <sharedItems containsBlank="1"/>
    </cacheField>
    <cacheField name="DEPARTAMENTO" numFmtId="0">
      <sharedItems containsBlank="1"/>
    </cacheField>
    <cacheField name="CIUDAD" numFmtId="0">
      <sharedItems containsBlank="1"/>
    </cacheField>
    <cacheField name="NOMBRE  DEL CB " numFmtId="0">
      <sharedItems containsBlank="1"/>
    </cacheField>
    <cacheField name="RED" numFmtId="0">
      <sharedItems containsBlank="1"/>
    </cacheField>
    <cacheField name="FO" numFmtId="0">
      <sharedItems containsBlank="1"/>
    </cacheField>
    <cacheField name="FECHA LISTA" numFmtId="0">
      <sharedItems containsNonDate="0" containsDate="1" containsString="0" containsBlank="1" minDate="2025-10-29T17:03:00" maxDate="2025-11-27T08:00:00"/>
    </cacheField>
    <cacheField name="FECHA ULTIMA ACTUALIZACION" numFmtId="0">
      <sharedItems containsNonDate="0" containsDate="1" containsString="0" containsBlank="1" minDate="2025-11-04T17:03:00" maxDate="2025-11-28T19:08:00"/>
    </cacheField>
    <cacheField name="FORMATO" numFmtId="0">
      <sharedItems containsBlank="1"/>
    </cacheField>
    <cacheField name="CADENA" numFmtId="0">
      <sharedItems containsBlank="1"/>
    </cacheField>
    <cacheField name="ESTADO" numFmtId="0">
      <sharedItems containsBlank="1"/>
    </cacheField>
    <cacheField name="OBSERVACIONES CLIENTE" numFmtId="0">
      <sharedItems containsBlank="1" longText="1"/>
    </cacheField>
    <cacheField name="FORMA DE ATENCION" numFmtId="0">
      <sharedItems containsBlank="1"/>
    </cacheField>
    <cacheField name="TERMINAL(ES)" numFmtId="0">
      <sharedItems containsBlank="1"/>
    </cacheField>
    <cacheField name="TIPIFICACION" numFmtId="0">
      <sharedItems containsBlank="1"/>
    </cacheField>
    <cacheField name="TIPO DE TRAYECTO" numFmtId="0">
      <sharedItems containsBlank="1"/>
    </cacheField>
    <cacheField name="NOMBRE DEL TECNICO " numFmtId="0">
      <sharedItems containsBlank="1"/>
    </cacheField>
    <cacheField name="DIAS DE VISITA" numFmtId="0">
      <sharedItems containsString="0" containsBlank="1" containsNumber="1" containsInteger="1" minValue="1" maxValue="1"/>
    </cacheField>
    <cacheField name="DIA ADICIONAL" numFmtId="0">
      <sharedItems containsBlank="1"/>
    </cacheField>
    <cacheField name="VALOR DIAS ACTIVIDAD FACTURABLES" numFmtId="0">
      <sharedItems containsString="0" containsBlank="1" containsNumber="1" containsInteger="1" minValue="75096" maxValue="988463"/>
    </cacheField>
    <cacheField name="VALOR DIAS ACOMPAÑAMIENTO FACTURABLES" numFmtId="0">
      <sharedItems containsString="0" containsBlank="1" containsNumber="1" containsInteger="1" minValue="75096" maxValue="196537"/>
    </cacheField>
    <cacheField name="VALOR TOTAL" numFmtId="0">
      <sharedItems containsString="0" containsBlank="1" containsNumber="1" containsInteger="1" minValue="75096" maxValue="988463"/>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i Hernández" refreshedDate="46001.643979513887" createdVersion="8" refreshedVersion="8" minRefreshableVersion="3" recordCount="879" xr:uid="{DBBEB353-1458-4E9D-8923-428D144C9E50}">
  <cacheSource type="worksheet">
    <worksheetSource ref="A1:AF1048576" sheet="INCIDENTES_BANCOLOMBIA"/>
  </cacheSource>
  <cacheFields count="32">
    <cacheField name="CIUDAD SEDE" numFmtId="0">
      <sharedItems containsBlank="1"/>
    </cacheField>
    <cacheField name="ZONA" numFmtId="0">
      <sharedItems containsBlank="1" count="7">
        <s v="SUROCCIDENTE Y EJE CAFETERO"/>
        <s v="NOROCCIDENTE"/>
        <s v="SANTANDERES"/>
        <s v="REMOTAS"/>
        <s v="CUNDINAMARCA"/>
        <s v="COSTA"/>
        <m/>
      </sharedItems>
    </cacheField>
    <cacheField name="CENTRO DE COSTOS LINEACOM" numFmtId="0">
      <sharedItems containsBlank="1" count="8">
        <s v="0004-0003"/>
        <s v="0004-0002"/>
        <s v="0004-0005"/>
        <s v="0004-0008"/>
        <s v="0004-0007"/>
        <s v="0004-0004"/>
        <s v="0004-0001"/>
        <m/>
      </sharedItems>
    </cacheField>
    <cacheField name="CODIGO DANE" numFmtId="0">
      <sharedItems containsBlank="1"/>
    </cacheField>
    <cacheField name="TA/CODIGO ACTIVIDAD" numFmtId="0">
      <sharedItems containsBlank="1"/>
    </cacheField>
    <cacheField name="CODIGO CB" numFmtId="0">
      <sharedItems containsBlank="1"/>
    </cacheField>
    <cacheField name="ACTIVIDAD" numFmtId="0">
      <sharedItems containsBlank="1"/>
    </cacheField>
    <cacheField name="DEPARTAMENTO" numFmtId="0">
      <sharedItems containsBlank="1"/>
    </cacheField>
    <cacheField name="CIUDAD" numFmtId="0">
      <sharedItems containsBlank="1"/>
    </cacheField>
    <cacheField name="NOMBRE  DEL CB " numFmtId="0">
      <sharedItems containsBlank="1"/>
    </cacheField>
    <cacheField name="RED" numFmtId="0">
      <sharedItems containsBlank="1"/>
    </cacheField>
    <cacheField name="FO" numFmtId="0">
      <sharedItems containsBlank="1"/>
    </cacheField>
    <cacheField name="FECHA ASIGNACION A LINEA COMUNICACIONES" numFmtId="0">
      <sharedItems containsNonDate="0" containsDate="1" containsString="0" containsBlank="1" minDate="2025-10-27T13:01:20" maxDate="2025-11-29T14:26:17"/>
    </cacheField>
    <cacheField name="FECHA CIERRE DEL TICKET (DD/MM/AAAA HH:MM)" numFmtId="0">
      <sharedItems containsNonDate="0" containsDate="1" containsString="0" containsBlank="1" minDate="2025-11-01T08:34:00" maxDate="2025-11-30T11:33:00"/>
    </cacheField>
    <cacheField name="ACOMETIDA" numFmtId="0">
      <sharedItems containsBlank="1"/>
    </cacheField>
    <cacheField name="GRUPO_FALLA" numFmtId="0">
      <sharedItems containsBlank="1"/>
    </cacheField>
    <cacheField name="CATEGORIA" numFmtId="0">
      <sharedItems containsBlank="1"/>
    </cacheField>
    <cacheField name="FALLA" numFmtId="0">
      <sharedItems containsBlank="1"/>
    </cacheField>
    <cacheField name="FORMATO" numFmtId="0">
      <sharedItems containsBlank="1"/>
    </cacheField>
    <cacheField name="CADENA" numFmtId="0">
      <sharedItems containsBlank="1"/>
    </cacheField>
    <cacheField name="ESTADO" numFmtId="0">
      <sharedItems containsBlank="1"/>
    </cacheField>
    <cacheField name="OBSERVACION" numFmtId="0">
      <sharedItems containsBlank="1" longText="1"/>
    </cacheField>
    <cacheField name="FORMA DE ATENCION" numFmtId="0">
      <sharedItems containsBlank="1"/>
    </cacheField>
    <cacheField name="TERMINAL(ES)" numFmtId="0">
      <sharedItems containsBlank="1"/>
    </cacheField>
    <cacheField name="TIPIFICACION" numFmtId="0">
      <sharedItems containsBlank="1"/>
    </cacheField>
    <cacheField name="TIPO DE TRAYECTO" numFmtId="0">
      <sharedItems containsBlank="1"/>
    </cacheField>
    <cacheField name="NOMBRE DEL TECNICO " numFmtId="0">
      <sharedItems containsBlank="1"/>
    </cacheField>
    <cacheField name="DIAS DE VISITA" numFmtId="0">
      <sharedItems containsString="0" containsBlank="1" containsNumber="1" containsInteger="1" minValue="0" maxValue="2"/>
    </cacheField>
    <cacheField name="DIA ADICIONAL" numFmtId="0">
      <sharedItems containsBlank="1"/>
    </cacheField>
    <cacheField name="VALOR DIAS ACTIVIDAD FACTURABLES" numFmtId="0">
      <sharedItems containsString="0" containsBlank="1" containsNumber="1" containsInteger="1" minValue="41241" maxValue="988463"/>
    </cacheField>
    <cacheField name="VALOR DIAS ACOMPAÑAMIENTO FACTURABLES" numFmtId="0">
      <sharedItems containsString="0" containsBlank="1" containsNumber="1" containsInteger="1" minValue="0" maxValue="196537"/>
    </cacheField>
    <cacheField name="VALOR TOTAL" numFmtId="0">
      <sharedItems containsString="0" containsBlank="1" containsNumber="1" containsInteger="1" minValue="41241" maxValue="988463"/>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i Hernández" refreshedDate="46001.644375231481" createdVersion="8" refreshedVersion="8" minRefreshableVersion="3" recordCount="306" xr:uid="{ADBF3136-D024-4E5D-9020-6CD8FD9236DC}">
  <cacheSource type="worksheet">
    <worksheetSource ref="A1:AF1048576" sheet="OC_BANCOLOMBIA"/>
  </cacheSource>
  <cacheFields count="32">
    <cacheField name="CIUDAD SEDE" numFmtId="0">
      <sharedItems containsBlank="1"/>
    </cacheField>
    <cacheField name="ZONA" numFmtId="0">
      <sharedItems containsBlank="1" count="7">
        <s v="SUROCCIDENTE Y EJE CAFETERO"/>
        <s v="CUNDINAMARCA"/>
        <s v="COSTA"/>
        <s v="NOROCCIDENTE"/>
        <s v="REMOTAS"/>
        <s v="SANTANDERES"/>
        <m/>
      </sharedItems>
    </cacheField>
    <cacheField name="CENTRO DE COSTOS LINEACOM" numFmtId="0">
      <sharedItems containsBlank="1" count="8">
        <s v="0004-0003"/>
        <s v="0004-0004"/>
        <s v="0004-0001"/>
        <s v="0004-0005"/>
        <s v="0004-0007"/>
        <s v="0004-0008"/>
        <s v="0004-0002"/>
        <m/>
      </sharedItems>
    </cacheField>
    <cacheField name="CODIGO DANE" numFmtId="0">
      <sharedItems containsBlank="1"/>
    </cacheField>
    <cacheField name="TA/CODIGO ACTIVIDAD" numFmtId="0">
      <sharedItems containsBlank="1"/>
    </cacheField>
    <cacheField name="CODIGO CB" numFmtId="0">
      <sharedItems containsBlank="1"/>
    </cacheField>
    <cacheField name="ACTIVIDAD" numFmtId="0">
      <sharedItems containsBlank="1"/>
    </cacheField>
    <cacheField name="DEPARTAMENTO" numFmtId="0">
      <sharedItems containsBlank="1"/>
    </cacheField>
    <cacheField name="CIUDAD" numFmtId="0">
      <sharedItems containsBlank="1"/>
    </cacheField>
    <cacheField name="NOMBRE  DEL CB " numFmtId="0">
      <sharedItems containsBlank="1"/>
    </cacheField>
    <cacheField name="RED" numFmtId="0">
      <sharedItems containsBlank="1"/>
    </cacheField>
    <cacheField name="FO" numFmtId="0">
      <sharedItems containsBlank="1"/>
    </cacheField>
    <cacheField name="FECHA ASIGNACION A LINEA COMUNICACIONES" numFmtId="0">
      <sharedItems containsNonDate="0" containsDate="1" containsString="0" containsBlank="1" minDate="2025-10-20T17:05:00" maxDate="2025-11-28T09:26:00"/>
    </cacheField>
    <cacheField name="FECHA CIERRE DEL TICKET (DD/MM/AAAA HH:MM)" numFmtId="0">
      <sharedItems containsNonDate="0" containsDate="1" containsString="0" containsBlank="1" minDate="2025-11-01T09:57:00" maxDate="2025-11-29T12:50:00"/>
    </cacheField>
    <cacheField name="ACOMETIDA" numFmtId="0">
      <sharedItems containsBlank="1"/>
    </cacheField>
    <cacheField name="SOLICITUD" numFmtId="0">
      <sharedItems containsBlank="1"/>
    </cacheField>
    <cacheField name="DESCRIPCION" numFmtId="0">
      <sharedItems containsBlank="1"/>
    </cacheField>
    <cacheField name="FORMATO" numFmtId="0">
      <sharedItems containsBlank="1"/>
    </cacheField>
    <cacheField name="CADENA" numFmtId="0">
      <sharedItems containsBlank="1"/>
    </cacheField>
    <cacheField name="ESTADO" numFmtId="0">
      <sharedItems containsBlank="1"/>
    </cacheField>
    <cacheField name="CAUSAL ESTADO" numFmtId="0">
      <sharedItems containsBlank="1"/>
    </cacheField>
    <cacheField name="OBSERVACION" numFmtId="0">
      <sharedItems containsBlank="1" longText="1"/>
    </cacheField>
    <cacheField name="FORMA DE ATENCION" numFmtId="0">
      <sharedItems containsBlank="1"/>
    </cacheField>
    <cacheField name="TERMINAL(ES)" numFmtId="0">
      <sharedItems containsBlank="1"/>
    </cacheField>
    <cacheField name="TIPIFICACION" numFmtId="0">
      <sharedItems containsBlank="1"/>
    </cacheField>
    <cacheField name="TIPO DE TRAYECTO" numFmtId="0">
      <sharedItems containsBlank="1"/>
    </cacheField>
    <cacheField name="NOMBRE DEL TECNICO " numFmtId="0">
      <sharedItems containsBlank="1"/>
    </cacheField>
    <cacheField name="DIAS DE VISITA" numFmtId="0">
      <sharedItems containsString="0" containsBlank="1" containsNumber="1" containsInteger="1" minValue="0" maxValue="2"/>
    </cacheField>
    <cacheField name="DIA ADICIONAL" numFmtId="0">
      <sharedItems containsBlank="1"/>
    </cacheField>
    <cacheField name="VALOR DIAS ACTIVIDAD FACTURABLES" numFmtId="0">
      <sharedItems containsString="0" containsBlank="1" containsNumber="1" containsInteger="1" minValue="41241" maxValue="988463"/>
    </cacheField>
    <cacheField name="VALOR DIAS ACOMPAÑAMIENTO FACTURABLES" numFmtId="0">
      <sharedItems containsString="0" containsBlank="1" containsNumber="1" containsInteger="1" minValue="0" maxValue="196537"/>
    </cacheField>
    <cacheField name=" VALOR TOTAL " numFmtId="0">
      <sharedItems containsString="0" containsBlank="1" containsNumber="1" containsInteger="1" minValue="41241" maxValue="988463"/>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i Hernández" refreshedDate="46001.644746064812" createdVersion="8" refreshedVersion="8" minRefreshableVersion="3" recordCount="1253" xr:uid="{F3CF4D5E-CDB7-4CA3-958A-5A191036686E}">
  <cacheSource type="worksheet">
    <worksheetSource ref="A1:AE1048576" sheet="PAPELERIA"/>
  </cacheSource>
  <cacheFields count="31">
    <cacheField name="CIUDAD SEDE" numFmtId="0">
      <sharedItems containsBlank="1"/>
    </cacheField>
    <cacheField name="ZONA" numFmtId="0">
      <sharedItems containsBlank="1" count="7">
        <s v="COSTA"/>
        <s v="SUROCCIDENTE Y EJE CAFETERO"/>
        <s v="NOROCCIDENTE"/>
        <s v="SANTANDERES"/>
        <s v="REMOTAS"/>
        <s v="CUNDINAMARCA"/>
        <m/>
      </sharedItems>
    </cacheField>
    <cacheField name="CENTRO DE COSTOS LINEACOM" numFmtId="0">
      <sharedItems containsBlank="1" count="8">
        <s v="0004-0001"/>
        <s v="0004-0003"/>
        <s v="0004-0005"/>
        <s v="0004-0008"/>
        <s v="0004-0007"/>
        <s v="0004-0004"/>
        <s v="0004-0002"/>
        <m/>
      </sharedItems>
    </cacheField>
    <cacheField name="CODIGO DANE" numFmtId="0">
      <sharedItems containsBlank="1"/>
    </cacheField>
    <cacheField name="TA/CODIGO ACTIVIDAD" numFmtId="0">
      <sharedItems containsBlank="1"/>
    </cacheField>
    <cacheField name="CODIGO CB" numFmtId="0">
      <sharedItems containsBlank="1"/>
    </cacheField>
    <cacheField name="ACTIVIDAD" numFmtId="0">
      <sharedItems containsBlank="1"/>
    </cacheField>
    <cacheField name="DEPARTAMENTO" numFmtId="0">
      <sharedItems containsBlank="1"/>
    </cacheField>
    <cacheField name="CIUDAD" numFmtId="0">
      <sharedItems containsBlank="1"/>
    </cacheField>
    <cacheField name="NOMBRE  DEL CB " numFmtId="0">
      <sharedItems containsBlank="1"/>
    </cacheField>
    <cacheField name="RED" numFmtId="0">
      <sharedItems containsBlank="1"/>
    </cacheField>
    <cacheField name="FO" numFmtId="0">
      <sharedItems containsBlank="1"/>
    </cacheField>
    <cacheField name="FECHA ASIGNACION A LINEA COMUNICACIONES" numFmtId="0">
      <sharedItems containsNonDate="0" containsDate="1" containsString="0" containsBlank="1" minDate="2025-09-19T08:00:00" maxDate="2025-11-28T16:02:39"/>
    </cacheField>
    <cacheField name="FECHA CIERRE DEL TICKET (DD/MM/AAAA HH:MM)" numFmtId="0">
      <sharedItems containsNonDate="0" containsDate="1" containsString="0" containsBlank="1" minDate="2025-11-01T08:48:00" maxDate="2025-11-30T15:23:00"/>
    </cacheField>
    <cacheField name="ACOMETIDA" numFmtId="0">
      <sharedItems containsNonDate="0" containsString="0" containsBlank="1"/>
    </cacheField>
    <cacheField name="SOLICITUD" numFmtId="0">
      <sharedItems containsBlank="1"/>
    </cacheField>
    <cacheField name="DESCRIPCION" numFmtId="0">
      <sharedItems containsBlank="1"/>
    </cacheField>
    <cacheField name="FORMATO" numFmtId="0">
      <sharedItems containsBlank="1"/>
    </cacheField>
    <cacheField name="CADENA" numFmtId="0">
      <sharedItems containsBlank="1"/>
    </cacheField>
    <cacheField name="ESTADO" numFmtId="0">
      <sharedItems containsBlank="1"/>
    </cacheField>
    <cacheField name="CAUSAL ESTADO" numFmtId="0">
      <sharedItems containsBlank="1"/>
    </cacheField>
    <cacheField name="OBSERVACION" numFmtId="0">
      <sharedItems containsBlank="1" longText="1"/>
    </cacheField>
    <cacheField name="FORMA DE ATENCION" numFmtId="0">
      <sharedItems containsBlank="1"/>
    </cacheField>
    <cacheField name="TERMINAL(ES)" numFmtId="0">
      <sharedItems containsNonDate="0" containsString="0" containsBlank="1"/>
    </cacheField>
    <cacheField name="TIPIFICACION" numFmtId="0">
      <sharedItems containsBlank="1"/>
    </cacheField>
    <cacheField name="TIPO DE TRAYECTO" numFmtId="0">
      <sharedItems containsBlank="1"/>
    </cacheField>
    <cacheField name="NOMBRE DEL TECNICO " numFmtId="0">
      <sharedItems containsBlank="1"/>
    </cacheField>
    <cacheField name="DIAS DE VISITA" numFmtId="0">
      <sharedItems containsString="0" containsBlank="1" containsNumber="1" containsInteger="1" minValue="0" maxValue="2"/>
    </cacheField>
    <cacheField name="VALOR DIAS ACTIVIDAD FACTURABLES" numFmtId="0">
      <sharedItems containsString="0" containsBlank="1" containsNumber="1" containsInteger="1" minValue="35780" maxValue="67654"/>
    </cacheField>
    <cacheField name="VALOR DIAS ACOMPAÑAMIENTO FACTURABLES" numFmtId="0">
      <sharedItems containsString="0" containsBlank="1" containsNumber="1" containsInteger="1" minValue="0" maxValue="140396"/>
    </cacheField>
    <cacheField name=" VALOR TOTAL " numFmtId="0">
      <sharedItems containsString="0" containsBlank="1" containsNumber="1" containsInteger="1" minValue="35780" maxValue="71560"/>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i Hernández" refreshedDate="46001.64514872685" createdVersion="8" refreshedVersion="8" minRefreshableVersion="3" recordCount="147" xr:uid="{01A16F60-3EEF-43C5-BE50-89B107974A0E}">
  <cacheSource type="worksheet">
    <worksheetSource ref="A1:AB1048576" sheet="APERTURAS_AVAL"/>
  </cacheSource>
  <cacheFields count="28">
    <cacheField name="CIUDAD SEDE" numFmtId="0">
      <sharedItems containsBlank="1"/>
    </cacheField>
    <cacheField name="ZONA" numFmtId="0">
      <sharedItems containsBlank="1" count="7">
        <s v="SANTANDERES"/>
        <s v="NOROCCIDENTE"/>
        <s v="SUROCCIDENTE Y EJE CAFETERO"/>
        <s v="CUNDINAMARCA"/>
        <s v="COSTA"/>
        <s v="REMOTAS"/>
        <m/>
      </sharedItems>
    </cacheField>
    <cacheField name="CENTRO DE COSTOS LINEACOM" numFmtId="0">
      <sharedItems containsBlank="1" count="8">
        <s v="0004-0008"/>
        <s v="0004-0005"/>
        <s v="0004-0003"/>
        <s v="0004-0004"/>
        <s v="0004-0001"/>
        <s v="0004-0007"/>
        <s v="0004-0002"/>
        <m/>
      </sharedItems>
    </cacheField>
    <cacheField name="CODIGO DANE" numFmtId="0">
      <sharedItems containsBlank="1"/>
    </cacheField>
    <cacheField name="TA/CODIGO ACTIVIDAD" numFmtId="0">
      <sharedItems containsBlank="1"/>
    </cacheField>
    <cacheField name="CODIGO CB" numFmtId="0">
      <sharedItems containsBlank="1"/>
    </cacheField>
    <cacheField name="ACTIVIDAD" numFmtId="0">
      <sharedItems containsBlank="1"/>
    </cacheField>
    <cacheField name="TIPO DE APERTURA" numFmtId="0">
      <sharedItems containsBlank="1"/>
    </cacheField>
    <cacheField name="DEPARTAMENTO" numFmtId="0">
      <sharedItems containsBlank="1"/>
    </cacheField>
    <cacheField name="CIUDAD" numFmtId="0">
      <sharedItems containsBlank="1"/>
    </cacheField>
    <cacheField name="NOMBRE  DEL CB " numFmtId="0">
      <sharedItems containsBlank="1"/>
    </cacheField>
    <cacheField name="RED" numFmtId="0">
      <sharedItems containsBlank="1"/>
    </cacheField>
    <cacheField name="FO" numFmtId="0">
      <sharedItems containsBlank="1"/>
    </cacheField>
    <cacheField name="FECHA LISTA" numFmtId="0">
      <sharedItems containsNonDate="0" containsDate="1" containsString="0" containsBlank="1" minDate="2025-10-27T06:53:00" maxDate="2025-11-28T16:55:00"/>
    </cacheField>
    <cacheField name="FECHA ULTIMA ACTUALIZACION" numFmtId="0">
      <sharedItems containsNonDate="0" containsDate="1" containsString="0" containsBlank="1" minDate="2025-11-04T12:45:00" maxDate="2025-11-28T17:00:00"/>
    </cacheField>
    <cacheField name="CODIGO AVAL" numFmtId="0">
      <sharedItems containsBlank="1"/>
    </cacheField>
    <cacheField name="BANCO" numFmtId="0">
      <sharedItems containsNonDate="0" containsString="0" containsBlank="1"/>
    </cacheField>
    <cacheField name="ESTADO" numFmtId="0">
      <sharedItems containsBlank="1"/>
    </cacheField>
    <cacheField name="OBSERVACIONES CLIENTE" numFmtId="0">
      <sharedItems containsBlank="1" longText="1"/>
    </cacheField>
    <cacheField name="FORMA DE ATENCION" numFmtId="0">
      <sharedItems containsBlank="1"/>
    </cacheField>
    <cacheField name="TERMINAL(ES)" numFmtId="0">
      <sharedItems containsBlank="1"/>
    </cacheField>
    <cacheField name="TIPIFICACION" numFmtId="0">
      <sharedItems containsBlank="1"/>
    </cacheField>
    <cacheField name="TIPO DE TRAYECTO" numFmtId="0">
      <sharedItems containsBlank="1"/>
    </cacheField>
    <cacheField name="NOMBRE DEL TECNICO " numFmtId="0">
      <sharedItems containsBlank="1"/>
    </cacheField>
    <cacheField name="TARJETA DE SEMBRADO" numFmtId="0">
      <sharedItems containsBlank="1"/>
    </cacheField>
    <cacheField name="DIAS ACTIVIDAD FACTURABLES A LA RED" numFmtId="0">
      <sharedItems containsString="0" containsBlank="1" containsNumber="1" containsInteger="1" minValue="1" maxValue="2"/>
    </cacheField>
    <cacheField name="VALOR DIAS ACTIVIDAD FACTURABLES A LA RED" numFmtId="0">
      <sharedItems containsString="0" containsBlank="1" containsNumber="1" containsInteger="1" minValue="75096" maxValue="988463"/>
    </cacheField>
    <cacheField name="VALOR FACTURABLE A LA RED" numFmtId="0">
      <sharedItems containsString="0" containsBlank="1" containsNumber="1" containsInteger="1" minValue="75096" maxValue="988463"/>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i Hernández" refreshedDate="46001.645665856478" createdVersion="8" refreshedVersion="8" minRefreshableVersion="3" recordCount="276" xr:uid="{74468B1B-7428-452A-81D4-C54C5773AAE5}">
  <cacheSource type="worksheet">
    <worksheetSource ref="A1:AD1048576" sheet="INCIDENTES_AVAL"/>
  </cacheSource>
  <cacheFields count="30">
    <cacheField name="CIUDAD SEDE" numFmtId="0">
      <sharedItems containsBlank="1"/>
    </cacheField>
    <cacheField name="ZONA" numFmtId="0">
      <sharedItems containsBlank="1" count="8">
        <s v="SANTANDERES"/>
        <s v="SUROCCIDENTE Y EJE CAFETERO"/>
        <s v="NOROCCIDENTE"/>
        <s v="REMOTAS"/>
        <s v="COSTA"/>
        <s v="CUNDINAMARCA"/>
        <s v="BOGOTA"/>
        <m/>
      </sharedItems>
    </cacheField>
    <cacheField name="CENTRO DE COSTOS LINEACOM" numFmtId="0">
      <sharedItems containsBlank="1" count="8">
        <s v="0004-0008"/>
        <s v="0004-0003"/>
        <s v="0004-0005"/>
        <s v="0004-0007"/>
        <s v="0004-0001"/>
        <s v="0004-0004"/>
        <s v="0004-0002"/>
        <m/>
      </sharedItems>
    </cacheField>
    <cacheField name="CODIGO DANE" numFmtId="0">
      <sharedItems containsBlank="1"/>
    </cacheField>
    <cacheField name="TA/CODIGO ACTIVIDAD" numFmtId="0">
      <sharedItems containsBlank="1" containsMixedTypes="1" containsNumber="1" containsInteger="1" minValue="5857948" maxValue="5907108"/>
    </cacheField>
    <cacheField name="CODIGO CB" numFmtId="0">
      <sharedItems containsBlank="1"/>
    </cacheField>
    <cacheField name="ACTIVIDAD" numFmtId="0">
      <sharedItems containsBlank="1"/>
    </cacheField>
    <cacheField name="DEPARTAMENTO" numFmtId="0">
      <sharedItems containsBlank="1"/>
    </cacheField>
    <cacheField name="CIUDAD" numFmtId="0">
      <sharedItems containsBlank="1"/>
    </cacheField>
    <cacheField name="NOMBRE  DEL CB " numFmtId="0">
      <sharedItems containsBlank="1"/>
    </cacheField>
    <cacheField name="RED" numFmtId="0">
      <sharedItems containsBlank="1"/>
    </cacheField>
    <cacheField name="FO" numFmtId="0">
      <sharedItems containsBlank="1"/>
    </cacheField>
    <cacheField name="FECHA ASIGNACION A LINEA COMUNICACIONES" numFmtId="0">
      <sharedItems containsNonDate="0" containsDate="1" containsString="0" containsBlank="1" minDate="2025-10-27T14:53:00" maxDate="2025-11-29T11:29:00"/>
    </cacheField>
    <cacheField name="FECHA CIERRE DEL TICKET (DD/MM/AAAA HH:MM)" numFmtId="0">
      <sharedItems containsNonDate="0" containsDate="1" containsString="0" containsBlank="1" minDate="2025-11-01T09:47:00" maxDate="2025-11-29T15:07:00"/>
    </cacheField>
    <cacheField name="ENTIDAD BANCARIA" numFmtId="0">
      <sharedItems containsNonDate="0" containsString="0" containsBlank="1"/>
    </cacheField>
    <cacheField name="GRUPO_FALLA" numFmtId="0">
      <sharedItems containsBlank="1"/>
    </cacheField>
    <cacheField name="CATEGORIA" numFmtId="0">
      <sharedItems containsBlank="1"/>
    </cacheField>
    <cacheField name="FALLA" numFmtId="0">
      <sharedItems containsBlank="1"/>
    </cacheField>
    <cacheField name="ESTADO" numFmtId="0">
      <sharedItems containsBlank="1"/>
    </cacheField>
    <cacheField name="OBSERVACION" numFmtId="0">
      <sharedItems containsBlank="1" longText="1"/>
    </cacheField>
    <cacheField name="FORMA DE ATENCION" numFmtId="0">
      <sharedItems containsBlank="1"/>
    </cacheField>
    <cacheField name="TERMINAL(ES)" numFmtId="0">
      <sharedItems containsBlank="1"/>
    </cacheField>
    <cacheField name="TIPIFICACION" numFmtId="0">
      <sharedItems containsBlank="1"/>
    </cacheField>
    <cacheField name="TIPO DE TRAYECTO" numFmtId="0">
      <sharedItems containsBlank="1"/>
    </cacheField>
    <cacheField name="NOMBRE DEL TECNICO " numFmtId="0">
      <sharedItems containsBlank="1"/>
    </cacheField>
    <cacheField name="DIAS DE VISITA" numFmtId="0">
      <sharedItems containsString="0" containsBlank="1" containsNumber="1" containsInteger="1" minValue="0" maxValue="2"/>
    </cacheField>
    <cacheField name="DIA ADICIONAL" numFmtId="0">
      <sharedItems containsBlank="1"/>
    </cacheField>
    <cacheField name="VALOR DIAS ACTIVIDAD FACTURABLES" numFmtId="0">
      <sharedItems containsString="0" containsBlank="1" containsNumber="1" containsInteger="1" minValue="41241" maxValue="988463"/>
    </cacheField>
    <cacheField name="VALOR DIAS ACOMPAÑAMIENTO FACTURABLES" numFmtId="0">
      <sharedItems containsString="0" containsBlank="1" containsNumber="1" containsInteger="1" minValue="0" maxValue="196537"/>
    </cacheField>
    <cacheField name="VALOR FACTURABLE A LA RED" numFmtId="0">
      <sharedItems containsString="0" containsBlank="1" containsNumber="1" containsInteger="1" minValue="41241" maxValue="988463"/>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i Hernández" refreshedDate="46001.720630787036" createdVersion="8" refreshedVersion="8" minRefreshableVersion="3" recordCount="79" xr:uid="{DCA005C0-42CE-4118-9144-A4AE43CE27BB}">
  <cacheSource type="worksheet">
    <worksheetSource ref="A1:AF1048576" sheet="OC_AVAL"/>
  </cacheSource>
  <cacheFields count="32">
    <cacheField name="CIUDAD SEDE" numFmtId="0">
      <sharedItems containsBlank="1"/>
    </cacheField>
    <cacheField name="ZONA" numFmtId="0">
      <sharedItems containsBlank="1" count="8">
        <s v="CUNDINAMARCA"/>
        <s v="SUROCCIDENTE Y EJE CAFETERO"/>
        <s v="REMOTAS"/>
        <s v="COSTA"/>
        <s v="NOROCCIDENTE"/>
        <s v="SANTANDERES"/>
        <s v="BOGOTA"/>
        <m/>
      </sharedItems>
    </cacheField>
    <cacheField name="CENTRO DE COSTOS LINEACOM" numFmtId="0">
      <sharedItems containsBlank="1" count="8">
        <s v="0004-0004"/>
        <s v="0004-0003"/>
        <s v="0004-0007"/>
        <s v="0004-0001"/>
        <s v="0004-0005"/>
        <s v="0004-0008"/>
        <s v="0004-0002"/>
        <m/>
      </sharedItems>
    </cacheField>
    <cacheField name="CODIGO DANE" numFmtId="0">
      <sharedItems containsBlank="1"/>
    </cacheField>
    <cacheField name="TA/CODIGO ACTIVIDAD" numFmtId="0">
      <sharedItems containsBlank="1"/>
    </cacheField>
    <cacheField name="CODIGO CB" numFmtId="0">
      <sharedItems containsBlank="1"/>
    </cacheField>
    <cacheField name="ACTIVIDAD" numFmtId="0">
      <sharedItems containsBlank="1"/>
    </cacheField>
    <cacheField name="DEPARTAMENTO" numFmtId="0">
      <sharedItems containsBlank="1"/>
    </cacheField>
    <cacheField name="CIUDAD" numFmtId="0">
      <sharedItems containsBlank="1"/>
    </cacheField>
    <cacheField name="NOMBRE  DEL CB " numFmtId="0">
      <sharedItems containsBlank="1"/>
    </cacheField>
    <cacheField name="RED" numFmtId="0">
      <sharedItems containsBlank="1"/>
    </cacheField>
    <cacheField name="FO" numFmtId="0">
      <sharedItems containsBlank="1"/>
    </cacheField>
    <cacheField name="FECHA ASIGNACION A LINEA COMUNICACIONES" numFmtId="0">
      <sharedItems containsNonDate="0" containsDate="1" containsString="0" containsBlank="1" minDate="2025-10-20T12:00:00" maxDate="2025-11-28T09:54:00"/>
    </cacheField>
    <cacheField name="FECHA CIERRE DEL TICKET (DD/MM/AAAA HH:MM)" numFmtId="0">
      <sharedItems containsNonDate="0" containsDate="1" containsString="0" containsBlank="1" minDate="2025-11-01T16:56:29" maxDate="2025-11-29T14:42:00"/>
    </cacheField>
    <cacheField name="ENTIDAD BANCARIA" numFmtId="0">
      <sharedItems containsNonDate="0" containsString="0" containsBlank="1"/>
    </cacheField>
    <cacheField name="SOLICITUD" numFmtId="0">
      <sharedItems containsBlank="1"/>
    </cacheField>
    <cacheField name="DESCRIPCION" numFmtId="0">
      <sharedItems containsBlank="1"/>
    </cacheField>
    <cacheField name="FORMATO" numFmtId="0">
      <sharedItems containsBlank="1"/>
    </cacheField>
    <cacheField name="CADENA" numFmtId="0">
      <sharedItems containsNonDate="0" containsString="0" containsBlank="1"/>
    </cacheField>
    <cacheField name="ESTADO" numFmtId="0">
      <sharedItems containsBlank="1"/>
    </cacheField>
    <cacheField name="CAUSAL ESTADO" numFmtId="0">
      <sharedItems containsBlank="1"/>
    </cacheField>
    <cacheField name="OBSERVACION" numFmtId="0">
      <sharedItems containsBlank="1" longText="1"/>
    </cacheField>
    <cacheField name="FORMA DE ATENCION" numFmtId="0">
      <sharedItems containsBlank="1"/>
    </cacheField>
    <cacheField name="TERMINAL(ES)" numFmtId="0">
      <sharedItems containsBlank="1"/>
    </cacheField>
    <cacheField name="TIPIFICACION" numFmtId="0">
      <sharedItems containsBlank="1"/>
    </cacheField>
    <cacheField name="TIPO DE TRAYECTO" numFmtId="0">
      <sharedItems containsBlank="1"/>
    </cacheField>
    <cacheField name="DIAS DE VISITA" numFmtId="0">
      <sharedItems containsString="0" containsBlank="1" containsNumber="1" containsInteger="1" minValue="0" maxValue="2"/>
    </cacheField>
    <cacheField name="DIA ADICIONAL" numFmtId="0">
      <sharedItems containsBlank="1"/>
    </cacheField>
    <cacheField name="NOMBRE DEL TECNICO " numFmtId="0">
      <sharedItems containsBlank="1"/>
    </cacheField>
    <cacheField name="VALOR DIAS ACTIVIDAD FACTURABLES" numFmtId="0">
      <sharedItems containsString="0" containsBlank="1" containsNumber="1" containsInteger="1" minValue="41241" maxValue="995182"/>
    </cacheField>
    <cacheField name="VALOR DIAS ACOMPAÑAMIENTO FACTURABLES" numFmtId="0">
      <sharedItems containsString="0" containsBlank="1" containsNumber="1" containsInteger="1" minValue="0" maxValue="196537"/>
    </cacheField>
    <cacheField name="VALOR FACTURABLE A LA RED" numFmtId="0">
      <sharedItems containsString="0" containsBlank="1" containsNumber="1" containsInteger="1" minValue="41241" maxValue="995182"/>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i Hernández" refreshedDate="46001.721054745372" createdVersion="8" refreshedVersion="8" minRefreshableVersion="3" recordCount="3" xr:uid="{C1EBE000-1A6E-45DB-9DAE-1521F2F05F24}">
  <cacheSource type="worksheet">
    <worksheetSource ref="A1:AB1048576" sheet="INCIDENTES_BBVA"/>
  </cacheSource>
  <cacheFields count="28">
    <cacheField name="CIUDAD SEDE" numFmtId="0">
      <sharedItems containsBlank="1"/>
    </cacheField>
    <cacheField name="ZONA" numFmtId="0">
      <sharedItems containsBlank="1" count="2">
        <s v="SUROCCIDENTE Y EJE CAFETERO"/>
        <m/>
      </sharedItems>
    </cacheField>
    <cacheField name="CENTRO DE COSTOS LINEACOM" numFmtId="0">
      <sharedItems containsBlank="1" count="2">
        <s v="0004-0002"/>
        <m/>
      </sharedItems>
    </cacheField>
    <cacheField name="CODIGO DANE" numFmtId="0">
      <sharedItems containsBlank="1"/>
    </cacheField>
    <cacheField name="TA/CODIGO ACTIVIDAD" numFmtId="0">
      <sharedItems containsBlank="1"/>
    </cacheField>
    <cacheField name="CODIGO CB" numFmtId="0">
      <sharedItems containsNonDate="0" containsString="0" containsBlank="1"/>
    </cacheField>
    <cacheField name="ACTIVIDAD" numFmtId="0">
      <sharedItems containsBlank="1"/>
    </cacheField>
    <cacheField name="TIPO DE APERTURA" numFmtId="0">
      <sharedItems containsNonDate="0" containsString="0" containsBlank="1"/>
    </cacheField>
    <cacheField name="DEPARTAMENTO" numFmtId="0">
      <sharedItems containsBlank="1"/>
    </cacheField>
    <cacheField name="CIUDAD" numFmtId="0">
      <sharedItems containsBlank="1"/>
    </cacheField>
    <cacheField name="NOMBRE  DEL CB " numFmtId="0">
      <sharedItems containsBlank="1"/>
    </cacheField>
    <cacheField name="RED" numFmtId="0">
      <sharedItems containsBlank="1"/>
    </cacheField>
    <cacheField name="FO" numFmtId="0">
      <sharedItems containsBlank="1"/>
    </cacheField>
    <cacheField name="FECHA LISTA" numFmtId="0">
      <sharedItems containsNonDate="0" containsDate="1" containsString="0" containsBlank="1" minDate="2025-10-24T19:06:00" maxDate="2025-10-31T08:52:00"/>
    </cacheField>
    <cacheField name="FECHA ULTIMA ACTUALIZACION" numFmtId="0">
      <sharedItems containsNonDate="0" containsDate="1" containsString="0" containsBlank="1" minDate="2025-11-01T08:56:00" maxDate="2025-11-04T11:12:00"/>
    </cacheField>
    <cacheField name="CODIGO AVAL" numFmtId="0">
      <sharedItems containsBlank="1"/>
    </cacheField>
    <cacheField name="BANCO" numFmtId="0">
      <sharedItems containsNonDate="0" containsString="0" containsBlank="1"/>
    </cacheField>
    <cacheField name="ESTADO" numFmtId="0">
      <sharedItems containsBlank="1"/>
    </cacheField>
    <cacheField name="OBSERVACIONES CLIENTE" numFmtId="0">
      <sharedItems containsBlank="1"/>
    </cacheField>
    <cacheField name="FORMA DE ATENCION" numFmtId="0">
      <sharedItems containsBlank="1"/>
    </cacheField>
    <cacheField name="TERMINAL(ES)" numFmtId="0">
      <sharedItems containsBlank="1"/>
    </cacheField>
    <cacheField name="TIPIFICACION" numFmtId="0">
      <sharedItems containsBlank="1"/>
    </cacheField>
    <cacheField name="TIPO DE TRAYECTO" numFmtId="0">
      <sharedItems containsBlank="1"/>
    </cacheField>
    <cacheField name="NOMBRE DEL TECNICO " numFmtId="0">
      <sharedItems containsBlank="1"/>
    </cacheField>
    <cacheField name="TARJETA DE SEMBRADO" numFmtId="0">
      <sharedItems containsBlank="1"/>
    </cacheField>
    <cacheField name="DIAS ACTIVIDAD FACTURABLES A LA RED" numFmtId="0">
      <sharedItems containsString="0" containsBlank="1" containsNumber="1" containsInteger="1" minValue="1" maxValue="1"/>
    </cacheField>
    <cacheField name="VALOR DIAS ACTIVIDAD FACTURABLES A LA RED" numFmtId="0">
      <sharedItems containsString="0" containsBlank="1" containsNumber="1" containsInteger="1" minValue="144968" maxValue="144968"/>
    </cacheField>
    <cacheField name="VALOR FACTURABLE A LA RED" numFmtId="0">
      <sharedItems containsString="0" containsBlank="1" containsNumber="1" containsInteger="1" minValue="144968" maxValue="144968"/>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i Hernández" refreshedDate="46001.728432638891" createdVersion="8" refreshedVersion="8" minRefreshableVersion="3" recordCount="132" xr:uid="{6A1D7A53-E19B-45C1-AC35-82882BCADF05}">
  <cacheSource type="worksheet">
    <worksheetSource ref="C4:D136" sheet="Hoja1"/>
  </cacheSource>
  <cacheFields count="2">
    <cacheField name="cc" numFmtId="0">
      <sharedItems containsBlank="1" count="8">
        <s v="0004-0001"/>
        <m/>
        <s v="0004-0004"/>
        <s v="0004-0005"/>
        <s v="0004-0007"/>
        <s v="0004-0008"/>
        <s v="0004-0002"/>
        <s v="0004-0003"/>
      </sharedItems>
    </cacheField>
    <cacheField name="valor" numFmtId="0">
      <sharedItems containsString="0" containsBlank="1" containsNumber="1" containsInteger="1" minValue="65960" maxValue="4049002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5">
  <r>
    <s v="PASTO"/>
    <x v="0"/>
    <x v="0"/>
    <s v="52399"/>
    <s v="TA-25-1247989"/>
    <s v="3007082042"/>
    <s v="APERTURA"/>
    <s v="CB CRECIMIENTO ALIANZA - NUEVO"/>
    <s v="NARIÑO"/>
    <s v="LA UNION"/>
    <s v="DISTRICOL DISTRI SALSAS LOPEZ"/>
    <s v="REDEBAN"/>
    <s v="FO-25-1751786"/>
    <d v="2025-10-29T20:39:00"/>
    <d v="2025-11-04T17:03:00"/>
    <s v="AGREGADOR"/>
    <s v="DISTRICOL"/>
    <s v="EJECUTADO"/>
    <s v="29/10/2025 29-10 PROGRAMACIÓN REALIZADA POR LA ALIANZA| INSTALACIÓN PROGRAMADA PARA EL 2025-11-03 | 05/11/2025 SE REALIZA INSTALACIÓN DE CORRESPONSAL BANCARIO SE INSTALA VERSION SE CONFIGURA PARÁMETROS SE INICIALIZA SE REALIZA INSTALACIÓN DE PUBLICIDAD SE DICTA CAPACITACIÓN PRUEBAS DE FUNCIONAMIENTO EXITOSAS CB QUEDA OPERATIVO"/>
    <s v="VISITA TECNICA"/>
    <s v="CA002301"/>
    <s v="TIPO III"/>
    <s v="TERRESTRE"/>
    <s v="BRAVO MADROÑERO OSCAR ESTEBAN"/>
    <n v="1"/>
    <s v="0"/>
    <n v="275729"/>
    <n v="196537"/>
    <n v="275729"/>
  </r>
  <r>
    <s v="PASTO"/>
    <x v="0"/>
    <x v="0"/>
    <s v="52399"/>
    <s v="TA-25-1247990"/>
    <s v="3007082043"/>
    <s v="APERTURA"/>
    <s v="CB CRECIMIENTO ALIANZA - NUEVO"/>
    <s v="NARIÑO"/>
    <s v="LA UNION"/>
    <s v="DISTRICOL PAP Y MIS DEL PARQUE"/>
    <s v="REDEBAN"/>
    <s v="FO-25-1751788"/>
    <d v="2025-10-29T20:40:00"/>
    <d v="2025-11-05T19:50:00"/>
    <s v="AGREGADOR"/>
    <s v="DISTRICOL"/>
    <s v="EJECUTADO"/>
    <s v="29/10/2025 29-10 PROGRAMACIÓN REALIZADA POR LA ALIANZA| INSTALACIÓN PROGRAMADA PARA EL 2025-11-03 | 04/11/2025 SE ESTABLECE COMUNICACIÓN CON CLIENTE SE LE INFORMA QUE POR NOVEDAD EN LA VÍA NO FUE POSIBLE REALIZAR INSTALACIÓN EL DÍA DE HOY SE PROGRAMA VISITA PARA EL DÍA DE MAÑANA 05/11 | 05/11/2025 SE LLEGA A CORRESPONSAL A REALIZAR INSTALACIÓN DE CORRESPONSAL BANCARIO SE INICIA CONFIGURACIÓN  DE DATAFONO SE VERIFICA QUE PLACA NO CONCUERDA CON TERMINAL Y NOMBRE DE CB SE ESCALA A RBM REALIZAN ACTUALIZACIÓN DE TERMINAL SE CONFIGURA PARÁMETROS SE INICIALIZA SE REALIZA INSTALACIÓN DE PUBLICIDAD SE DICTA CAPACITACIÓN PRUEBAS DE FUNCIONAMIENTO EXITOSAS CB QUEDA OPERATIVO"/>
    <s v="VISITA TECNICA"/>
    <s v="CA002302"/>
    <s v="TIPO III"/>
    <s v="TERRESTRE"/>
    <s v="BRAVO MADROÑERO OSCAR ESTEBAN"/>
    <n v="1"/>
    <s v="0"/>
    <n v="275729"/>
    <n v="196537"/>
    <n v="275729"/>
  </r>
  <r>
    <s v="BUCARAMANGA"/>
    <x v="1"/>
    <x v="1"/>
    <s v="81736"/>
    <s v="TA-25-1248004"/>
    <s v="3007082067"/>
    <s v="APERTURA"/>
    <s v="CB CRECIMIENTO ALIANZA - NUEVO"/>
    <s v="ARAUCA"/>
    <s v="SARAVENA"/>
    <s v="DISTRICOL SOLUCIONES EMPRESARI"/>
    <s v="REDEBAN"/>
    <s v="FO-25-1751834"/>
    <d v="2025-10-29T17:03:00"/>
    <d v="2025-11-04T17:07:00"/>
    <s v="AGREGADOR"/>
    <s v="DISTRICOL"/>
    <s v="EJECUTADO"/>
    <s v="29/10/2025 29-10 PROGRAMACIÓN REALIZADA POR LA ALIANZA| INSTALACIÓN PROGRAMADA PARA EL 2025-11-06 | 31/10/2025 EN COMUNICACIÓN CON EL SEÑOR FIDEL AL MOVIL 3162733574, EN COMUNICACIÓN CON EL SEÑOR FIDEL AL MOVIL 3162733574, NO SE LE INFORMA QUE ESTAMOS A LA ESPERA DE LA DISPONIBILIDAD DEL VUELO, QUÉ ESTARÍAMOS VISITANDOLO PARA REALIZAR LA INSTALACIÓN DESPUÉS DEL MARTES 4 DE NOVIEMBRE | 04/11/2025 EN COMUNICACIÓN CON EL SEÑOR FIDEL AL MOVIL 3162733574, SE CONFIRMA CANAL A DE DATOS Y SERVICIO ELECTRICO OK, SE VALIDA DISPONIBILIDAD DE ATENCIÓN PARA EL DÍA DE HOY 4 DE NOVIEMBRE | 04/11/2025 INSTALACIÓN DE CB BANCOLOMBIA, INSTALACION DE DATAFONO LECTORA FUENTE CABLE PACTHCORD Y BASE FUENTE Y CUBRE CLAVE, SE CAPACITA SOBRE LA WEB SOMOS BANCOLOMBIA, SE CAPACITA SOBRE RETIROS DEPÓSITOS RECUADOS TRASFERENCIAS SALDO Y SE EXPLICA SOBRE CIERRE Y CUADRE DIARIO."/>
    <s v="VISITA TECNICA"/>
    <s v="CA002315"/>
    <s v="TIPO V"/>
    <s v="AEREO"/>
    <s v="SANTOS GONZALEZ JOHAN FABIAN"/>
    <n v="1"/>
    <s v="0"/>
    <n v="988463"/>
    <n v="196537"/>
    <n v="988463"/>
  </r>
  <r>
    <s v="PASTO"/>
    <x v="0"/>
    <x v="0"/>
    <s v="86320"/>
    <s v="TA-25-1248007"/>
    <s v="3007082049"/>
    <s v="APERTURA"/>
    <s v="CB CRECIMIENTO ALIANZA - NUEVO"/>
    <s v="PUTUMAYO"/>
    <s v="ORITO"/>
    <s v="DISTRICOL  ATLANTHA CJ"/>
    <s v="REDEBAN"/>
    <s v="FO-25-1751838"/>
    <d v="2025-10-29T21:01:00"/>
    <d v="2025-11-05T19:53:00"/>
    <s v="AGREGADOR"/>
    <s v="DISTRICOL"/>
    <s v="EJECUTADO"/>
    <s v="29/10/2025 29-10 PROGRAMACIÓN REALIZADA POR LA ALIANZA| INSTALACIÓN PROGRAMADA PARA EL 2025-10-31 | 31/10/2025 NO ES POSIBLE VIAJAR EL DIA DE HOY HACIA EL DEPARTAMENTO DEL PUTUMAYO POR PROBLEMAS DE TRANSPORTE SE REALIZARA DESPLAZAMIENTO AL DIA MARTES . | 05/11/2025 SE VISITA EL COMERCIO PARA DAR APERTURA AL CB, SE INSTALA DATÁFONO CON MAGIC BOX, BASE, LECTORA, SE INSTALA PUBLICIDAD, SE DEJA ROLLOS, SE HACE PRUEBAS EXCEPTO DE RECAUDO POR NO TENER RECURSOS PARA HACERLO, SE CAPACITA OK, SOMOS BANCOLOMBIA OK CB OPERATIVO"/>
    <s v="VISITA TECNICA"/>
    <s v="CA002316"/>
    <s v="TIPO IV"/>
    <s v="TERRESTRE"/>
    <s v="GUERRERO RAMIREZ OSCAR DARIO"/>
    <n v="1"/>
    <s v="0"/>
    <n v="504833"/>
    <n v="196537"/>
    <n v="504833"/>
  </r>
  <r>
    <s v="MEDELLIN"/>
    <x v="2"/>
    <x v="2"/>
    <s v="5001"/>
    <s v="TA-25-1253196"/>
    <s v="3007082082"/>
    <s v="APERTURA"/>
    <s v="CB CRECIMIENTO ALIANZA - NUEVO"/>
    <s v="ANTIOQUIA"/>
    <s v="MEDELLIN"/>
    <s v="OPRAP MALL LA FRONTERA"/>
    <s v="REDEBAN"/>
    <s v="FO-25-1762877"/>
    <d v="2025-10-31T17:26:00"/>
    <d v="2025-11-10T16:50:00"/>
    <s v="ROBUSTO"/>
    <s v="OPRAP"/>
    <s v="EJECUTADO"/>
    <s v="31/10/2025 31-10 SE REALIZA LLAMADA AL CLIENTE, SE HABLA CON EL SR WILLIAM CABRERA SE VALIDA DIRECCIÓN OK, CANAL OK, DISPONIBILIDAD TOTAL, SOLICITA PROGRAMAR VISITA EL 10-11-2025 POR QUE ESE DÍA COMIENZA A OPERAR EL PUNTO - COMUNICACIÓN POR WPP | 10/11/2025 SE REALIZA INSTALACIÓN DE CB ROBUSTO OK PRUEBAS OK NO SE CAPACITACIÓN CB ROBUSTO PUBLICIDAD INTERNA OK NO TELECARGA CUBRE CLAVE OK"/>
    <s v="VISITA TECNICA"/>
    <s v="CA003547"/>
    <s v="TIPO I"/>
    <s v="TERRESTRE"/>
    <s v="PAREJA ECHAVARRIA JHON DAVID"/>
    <n v="1"/>
    <s v="0"/>
    <n v="75096"/>
    <n v="75096"/>
    <n v="75096"/>
  </r>
  <r>
    <s v="BOGOTA"/>
    <x v="3"/>
    <x v="3"/>
    <s v="11001"/>
    <s v="TA-25-1253197"/>
    <s v="3007082080"/>
    <s v="APERTURA"/>
    <s v="CB CRECIMIENTO ALIANZA - NUEVO"/>
    <s v="CUNDINAMARCA"/>
    <s v="BOGOTA"/>
    <s v="OPRAP PLAZA DE LAS AMÉRICAS II"/>
    <s v="REDEBAN"/>
    <s v="FO-25-1762880"/>
    <d v="2025-10-31T19:57:00"/>
    <d v="2025-11-04T19:11:00"/>
    <s v="ROBUSTO"/>
    <s v="OPRAP"/>
    <s v="EJECUTADO"/>
    <s v="31/10/2025 31-10 SE REALIZA LLAMADA AL CLIENTE, SE HABLA CON EL SR WILLIAM CABRERA SE VALIDA DIRECCIÓN OK, CANAL OK, DISPONIBILIDAD TOTAL | SOLICITA PROGRAMAR LA VISITA PARA LAS 4 PM EL 4-11-2025 - COMUNICACIÓN POR WPP | 05/11/2025 INSTALACIÓN DE CORRESPONSAL BANCARIO ROBUSTO OPRAP. EN EL CENTRO COMERCIAL PLAZA LAS AMÉRICAS SE REALIZA INSTALACIÓN DE SEIS CAJAS PRUEBAS CON CLIENTE A CADA UNA DE ELLAS CONFIGURACIÓN ACTIVACIÓN DE SERVICIOS NO SE INSTALA PUBLICIDAD YA QUE ES UN ROBUSTO NI SE DA CAPACITACIÓN AL CLIENTE"/>
    <s v="VISITA TECNICA"/>
    <s v="CA003641"/>
    <s v="TIPO I"/>
    <s v="TERRESTRE"/>
    <s v="GOMEZ VEGA DAVID SNEYDER"/>
    <n v="1"/>
    <s v="0"/>
    <n v="75096"/>
    <n v="75096"/>
    <n v="75096"/>
  </r>
  <r>
    <s v="MEDELLIN"/>
    <x v="2"/>
    <x v="2"/>
    <s v="5001"/>
    <s v="TA-25-1270687"/>
    <s v="3007082151"/>
    <s v="APERTURA"/>
    <s v="CB CRECIMIENTO ALIANZA - NUEVO"/>
    <s v="ANTIOQUIA"/>
    <s v="MEDELLIN"/>
    <s v="DISTRICOL LA ABUNDANCIA SHALOM"/>
    <s v="REDEBAN"/>
    <s v="FO-25-1790280"/>
    <d v="2025-11-07T08:00:00"/>
    <d v="2025-11-07T15:28:00"/>
    <m/>
    <m/>
    <s v="EJECUTADO"/>
    <s v="06/11/2025 06-11 PROGRAMACION REALIZADA POR LA ALIANZA| INSTALACIÓN PROGRAMADA PARA EL 2025-11-07 | 07/11/2025 SE INSTALA EQUIPO, SE REALIZA CAPACITACIÓN SE INSTALA PUBLICIDAD SE REALIZAN PRUEBAS EXITOSAS SERVICIO OPERATIVO OK"/>
    <s v="VISITA TECNICA"/>
    <s v="DA000378"/>
    <s v="TIPO I"/>
    <s v="TERRESTRE"/>
    <s v="ZAPATA LOPEZ EDWARD ASDRUBAL"/>
    <n v="1"/>
    <s v="0"/>
    <n v="75096"/>
    <n v="75096"/>
    <n v="75096"/>
  </r>
  <r>
    <s v="MEDELLIN"/>
    <x v="2"/>
    <x v="2"/>
    <s v="5001"/>
    <s v="TA-25-1270688"/>
    <s v="3007082152"/>
    <s v="APERTURA"/>
    <s v="CB CRECIMIENTO ALIANZA - NUEVO"/>
    <s v="ANTIOQUIA"/>
    <s v="MEDELLIN"/>
    <s v="DISTRICOL MERCOFERTAS"/>
    <s v="REDEBAN"/>
    <s v="FO-25-1790283"/>
    <d v="2025-11-07T08:00:00"/>
    <d v="2025-11-10T12:08:00"/>
    <m/>
    <m/>
    <s v="EJECUTADO"/>
    <s v="06/11/2025 06-11 PROGRAMACION REALIZADA POR LA ALIANZA| INSTALACIÓN PROGRAMADA PARA EL 2025-11-08 | 07/11/2025 INSTALACIÓN SE REPROGRAMA PARA DÍA LUNES 10 POR PREVENCIÓN DE NOVEDADES QUE SE PUEDAN PRESENTAR DÍA SÁBADO. SE INFORMÓ A USUARIO Y CON SU APROBACIÓN SE ACUERDA VISITA DÍA LUNES. | 11/11/2025 SE INSTALA PUBLICIDAD Y EQUIPOS A PETICIÓN DEL USUARIO, SE DEJAN SERVICIOS FUNCIONANDO CORRECTAMENTE, CAPACITACIÓN OK."/>
    <s v="VISITA TECNICA"/>
    <s v="DA000379"/>
    <s v="TIPO I"/>
    <s v="TERRESTRE"/>
    <s v="BARRIENTOS HERNANDEZ CRISTIAN HORACIO"/>
    <n v="1"/>
    <s v="0"/>
    <n v="75096"/>
    <n v="75096"/>
    <n v="75096"/>
  </r>
  <r>
    <s v="MEDELLIN"/>
    <x v="2"/>
    <x v="2"/>
    <s v="5001"/>
    <s v="TA-25-1270689"/>
    <s v="3007082153"/>
    <s v="APERTURA"/>
    <s v="CB CRECIMIENTO ALIANZA - NUEVO"/>
    <s v="ANTIOQUIA"/>
    <s v="MEDELLIN"/>
    <s v="PTM MEDELLIN THE ALBANS"/>
    <s v="REDEBAN"/>
    <s v="FO-25-1790289"/>
    <d v="2025-11-07T08:00:00"/>
    <d v="2025-11-10T15:19:00"/>
    <m/>
    <m/>
    <s v="EJECUTADO"/>
    <s v="06/11/2025 06-11 PROGRAMACION REALIZADA POR LA ALIANZA| INSTALACIÓN PROGRAMADA PARA EL 2025-11-08 | 07/11/2025 INSTALACIÓN SE REPROGRAMA PARA DÍA LUNES 10 POR PREVENCIÓN DE NOVEDADES QUE SE PUEDAN PRESENTAR DÍA SÁBADO. SE INFORMÓ A USUARIO Y CON SU APROBACIÓN SE ACUERDA VISITA DÍA LUNES. | 11/11/2025 SE INSTALA PUBLICIDAD Y EQUIPOS A PETICIÓN DEL USUARIO, SE DEJAN SERVICIOS FUNCIONANDO CORRECTAMENTE"/>
    <s v="VISITA TECNICA"/>
    <s v="DA000380-DA000313"/>
    <s v="TIPO I"/>
    <s v="TERRESTRE"/>
    <s v="BARRIENTOS HERNANDEZ CRISTIAN HORACIO"/>
    <n v="1"/>
    <s v="0"/>
    <n v="75096"/>
    <n v="75096"/>
    <n v="75096"/>
  </r>
  <r>
    <s v="MEDELLIN"/>
    <x v="2"/>
    <x v="2"/>
    <s v="5001"/>
    <s v="TA-25-1270690"/>
    <s v="3007082154"/>
    <s v="APERTURA"/>
    <s v="CB CRECIMIENTO ALIANZA - NUEVO"/>
    <s v="ANTIOQUIA"/>
    <s v="MEDELLIN"/>
    <s v="PTM MEDELLIN DISTRIBUIDORA A&amp;M"/>
    <s v="REDEBAN"/>
    <s v="FO-25-1790295"/>
    <d v="2025-11-07T08:00:00"/>
    <d v="2025-11-10T17:58:00"/>
    <m/>
    <m/>
    <s v="EJECUTADO"/>
    <s v="06/11/2025 06-11 PROGRAMACION REALIZADA POR LA ALIANZA| INSTALACIÓN PROGRAMADA PARA EL 2025-11-08 | 07/11/2025 INSTALACIÓN SE REPROGRAMA PARA DÍA LUNES 10 POR PREVENCIÓN DE NOVEDADES QUE SE PUEDAN PRESENTAR DÍA SÁBADO. SE INFORMÓ A USUARIO Y CON SU APROBACIÓN SE ACUERDA VISITA DÍA LUNES. | 10/11/2025 SE REALIZÓ VISITA TÉCNICA PARA LA INSTALACIÓN DEL CORRESPONSAL BANCOLOMBIA. EL USUARIO CONFIRMÓ SU IDENTIFICACIÓN Y SE VALIDARON LAS CONDICIONES DEL LUGAR, VERIFICANDO QUE CUMPLIERA CON LOS REQUISITOS NECESARIOS PARA LA INSTALACIÓN._x000a__x000a_UNA VEZ APROBADO EL ESPACIO, SE PROCEDIÓ CON LA INSTALACIÓN DE LOS EQUIPOS CORRESPONDIENTES. SE REALIZARON PRUEBAS FUNCIONALES, TODAS CON RESULTADOS EXITOSOS, GARANTIZANDO EL CORRECTO DESEMPEÑO DE LOS DISPOSITIVOS._x000a__x000a_POSTERIORMENTE, SE BRINDÓ CAPACITACIÓN AL USUARIO SOBRE EL USO DE LA PLATAFORMA SOMOS BANCOLOMBIA, INCLUYENDO EL MANEJO DE LOS EQUIPOS Y LA EJECUCIÓN DE TRANSACCIONES. TAMBIÉN SE INSTALARON LOS AVISOS INFORMATIVOS SEGÚN LAS INDICACIONES DEL CLIENTE._x000a__x000a_FINALIZADA LA INTERVENCIÓN, EL PUNTO QUEDÓ COMPLETAMENTE OPERATIVO Y LISTO PARA INICIAR ACTIVIDADES."/>
    <s v="VISITA TECNICA"/>
    <s v="DA000381- DA000314"/>
    <s v="TIPO I"/>
    <s v="TERRESTRE"/>
    <s v="MARTINEZ TOVAR OSCAR DAVID"/>
    <n v="1"/>
    <s v="0"/>
    <n v="75096"/>
    <n v="75096"/>
    <n v="75096"/>
  </r>
  <r>
    <s v="MEDELLIN"/>
    <x v="2"/>
    <x v="2"/>
    <s v="5001"/>
    <s v="TA-25-1270692"/>
    <s v="3007082155"/>
    <s v="APERTURA"/>
    <s v="CB CRECIMIENTO ALIANZA - NUEVO"/>
    <s v="ANTIOQUIA"/>
    <s v="MEDELLIN"/>
    <s v="PTM MEDELLIN TU CYBER ESPACIO"/>
    <s v="REDEBAN"/>
    <s v="FO-25-1790300"/>
    <d v="2025-11-07T08:00:00"/>
    <d v="2025-11-10T13:14:00"/>
    <m/>
    <m/>
    <s v="EJECUTADO"/>
    <s v="06/11/2025 06-11 PROGRAMACION REALIZADA POR LA ALIANZA| INSTALACIÓN PROGRAMADA PARA EL 2025-11-08 | 10/11/2025 INSTALACIÓN SE REPROGRAMA PARA DÍA LUNES 10 POR PREVENCIÓN DE NOVEDADES QUE SE PUEDAN PRESENTAR DÍA SÁBADO. SE INFORMÓ A USUARIO Y CON SU APROBACIÓN SE ACUERDA VISITA DÍA LUNES. | 10/11/2025 SE REALIZÓ VISITA TÉCNICA PARA LA INSTALACIÓN DEL CORRESPONSAL BANCOLOMBIA. EL USUARIO CONFIRMÓ SU IDENTIFICACIÓN Y SE VALIDARON LAS CONDICIONES DEL LUGAR, VERIFICANDO QUE CUMPLIERA CON LOS REQUISITOS NECESARIOS PARA LA INSTALACIÓN._x000a__x000a_UNA VEZ APROBADO EL ESPACIO, SE PROCEDIÓ CON LA INSTALACIÓN DE LOS EQUIPOS CORRESPONDIENTES. SE REALIZARON PRUEBAS FUNCIONALES, TODAS CON RESULTADOS EXITOSOS, GARANTIZANDO EL CORRECTO DESEMPEÑO DE LOS DISPOSITIVOS._x000a__x000a_POSTERIORMENTE, SE BRINDÓ CAPACITACIÓN AL USUARIO SOBRE EL USO DE LA PLATAFORMA SOMOS BANCOLOMBIA, INCLUYENDO EL MANEJO DE LOS EQUIPOS Y LA EJECUCIÓN DE TRANSACCIONES. TAMBIÉN SE INSTALARON LOS AVISOS INFORMATIVOS SEGÚN LAS INDICACIONES DEL CLIENTE._x000a__x000a_FINALIZADA LA INTERVENCIÓN, EL PUNTO QUEDÓ COMPLETAMENTE OPERATIVO Y LISTO PARA INICIAR ACTIVIDADES."/>
    <s v="VISITA TECNICA"/>
    <s v="DA000382- DA000315"/>
    <s v="TIPO I"/>
    <s v="TERRESTRE"/>
    <s v="MARTINEZ TOVAR OSCAR DAVID"/>
    <n v="1"/>
    <s v="0"/>
    <n v="75096"/>
    <n v="75096"/>
    <n v="75096"/>
  </r>
  <r>
    <s v="MEDELLIN"/>
    <x v="2"/>
    <x v="2"/>
    <s v="5088"/>
    <s v="TA-25-1270694"/>
    <s v="3007082149"/>
    <s v="APERTURA"/>
    <s v="CB CRECIMIENTO ALIANZA - NUEVO"/>
    <s v="ANTIOQUIA"/>
    <s v="BELLO"/>
    <s v="DISTRICOL ENTRECERRO"/>
    <s v="REDEBAN"/>
    <s v="FO-25-1790303"/>
    <d v="2025-11-07T08:00:00"/>
    <d v="2025-11-07T16:06:00"/>
    <m/>
    <m/>
    <s v="EJECUTADO"/>
    <s v="06/11/2025 06-11 PROGRAMACION REALIZADA POR LA ALIANZA| INSTALACIÓN PROGRAMADA PARA EL 2025-11-07 | 11/11/2025 SE INSTALA PUBLICIDAD Y EQUIPOS A PETICIÓN DEL USUARIO, SE DEJAN SERVICIOS FUNCIONANDO CORRECTAMENTE Y CAPACITACIÓN OK"/>
    <s v="VISITA TECNICA"/>
    <s v="DA000383"/>
    <s v="TIPO I"/>
    <s v="TERRESTRE"/>
    <s v="BARRIENTOS HERNANDEZ CRISTIAN HORACIO"/>
    <n v="1"/>
    <s v="0"/>
    <n v="75096"/>
    <n v="75096"/>
    <n v="75096"/>
  </r>
  <r>
    <s v="MEDELLIN"/>
    <x v="2"/>
    <x v="2"/>
    <s v="5212"/>
    <s v="TA-25-1270696"/>
    <s v="3007082126"/>
    <s v="APERTURA"/>
    <s v="CB CRECIMIENTO ALIANZA - NUEVO"/>
    <s v="ANTIOQUIA"/>
    <s v="COPACABANA"/>
    <s v="DISTRICOL LIDER"/>
    <s v="REDEBAN"/>
    <s v="FO-25-1790312"/>
    <d v="2025-11-07T08:00:00"/>
    <d v="2025-11-07T13:27:00"/>
    <m/>
    <m/>
    <s v="EJECUTADO"/>
    <s v="06/11/2025 06-11 PROGRAMACION REALIZADA POR LA ALIANZA| INSTALACIÓN PROGRAMADA PARA EL 2025-11-07 | 07/11/2025 SE INSTALA PUBLICIDAD Y EQUIPOS A PETICIÓN DEL USUARIO, SERVICIOS FUNCIONANDO CORRECTAMENTE Y CAPACITACIÓN OK"/>
    <s v="VISITA TECNICA"/>
    <s v="DA000384"/>
    <s v="TIPO I"/>
    <s v="TERRESTRE"/>
    <s v="BARRIENTOS HERNANDEZ CRISTIAN HORACIO"/>
    <n v="1"/>
    <s v="0"/>
    <n v="75096"/>
    <n v="75096"/>
    <n v="75096"/>
  </r>
  <r>
    <s v="MEDELLIN"/>
    <x v="2"/>
    <x v="2"/>
    <s v="5318"/>
    <s v="TA-25-1270697"/>
    <s v="3007082150"/>
    <s v="APERTURA"/>
    <s v="CB CRECIMIENTO ALIANZA - NUEVO"/>
    <s v="ANTIOQUIA"/>
    <s v="GUARNE"/>
    <s v="DISTRICOL TECNOVA GUARNE"/>
    <s v="REDEBAN"/>
    <s v="FO-25-1790317"/>
    <d v="2025-11-07T08:00:00"/>
    <d v="2025-11-07T14:59:00"/>
    <m/>
    <m/>
    <s v="EJECUTADO"/>
    <s v="06/11/2025 06-11 PROGRAMACION REALIZADA POR LA ALIANZA| INSTALACIÓN PROGRAMADA PARA EL 2025-11-07 | 07/11/2025 SE HACE IMPLEMENTACION OK EQUIPOS OPERATIVOS PRUEBAS EXITOSAS SOMOS BANCOLOMBIA INACTIVO"/>
    <s v="VISITA TECNICA"/>
    <s v="DA00385"/>
    <s v="TIPO II"/>
    <s v="TERRESTRE"/>
    <s v="DIAZ ZABALA FRANCIS DUBAN"/>
    <n v="1"/>
    <s v="0"/>
    <n v="163814"/>
    <n v="140396"/>
    <n v="163814"/>
  </r>
  <r>
    <s v="BUCARAMANGA"/>
    <x v="1"/>
    <x v="1"/>
    <s v="13670"/>
    <s v="TA-25-1270698"/>
    <s v="3007082141"/>
    <s v="APERTURA"/>
    <s v="CB CRECIMIENTO ALIANZA - NUEVO"/>
    <s v="BOLIVAR"/>
    <s v="SAN PABLO"/>
    <s v="DISTRICOL PAPELERIA MARIETH"/>
    <s v="REDEBAN"/>
    <s v="FO-25-1790322"/>
    <d v="2025-11-07T08:00:00"/>
    <d v="2025-11-10T17:35:00"/>
    <m/>
    <m/>
    <s v="EJECUTADO"/>
    <s v="06/11/2025 06-11 PROGRAMACION REALIZADA POR LA ALIANZA| INSTALACIÓN PROGRAMADA PARA EL 2025-11-10 | 10/11/2025 SE REALIZA APERTURA CB BANCOLOMBIA PURO, SE INSTALA AVISO EXTERIOR, FLANGED, DISPLAY, BASE, DATÁFONO, LECTOR DE BARRAS,CUBRE CLAVES, SE HACE CREACION DE USUARIOS OK, CAPACITACIÓN GENERAL COMPLETA, SOMOS BANCOLOMBIA OK, PRUEBAS OK"/>
    <s v="VISITA TECNICA"/>
    <s v="DA000386"/>
    <s v="TIPO V"/>
    <s v="TERRESTRE/FLUVIAL"/>
    <s v="GONZALEZ ESTUPIÑAN YEISON WALTER ANTONIO"/>
    <n v="1"/>
    <s v="0"/>
    <n v="504833"/>
    <n v="196537"/>
    <n v="504833"/>
  </r>
  <r>
    <s v="BUCARAMANGA"/>
    <x v="1"/>
    <x v="1"/>
    <s v="13670"/>
    <s v="TA-25-1270699"/>
    <s v="3007082142"/>
    <s v="APERTURA"/>
    <s v="CB CRECIMIENTO ALIANZA - NUEVO"/>
    <s v="BOLIVAR"/>
    <s v="SAN PABLO"/>
    <s v="DISTRICOL SERVISMART"/>
    <s v="REDEBAN"/>
    <s v="FO-25-1790328"/>
    <d v="2025-11-07T08:00:00"/>
    <d v="2025-11-11T10:49:00"/>
    <m/>
    <m/>
    <s v="EJECUTADO"/>
    <s v="06/11/2025 06-11 PROGRAMACION REALIZADA POR LA ALIANZA| INSTALACIÓN PROGRAMADA PARA EL 2025-11-11 | 11/11/2025 SE REALIZA APERTURA CB BANCOLOMBIA PURO, SE INSTALA AVISO EXTERIOR, FLANGED, DISPLAY,BASE, DATÁFONO, LECTOR DE BARRAS, CUBRE CLAVES, SE HACE CREACION DE USUARIOS A GUSTO DEL CLIENTE, SE HACE CAPACITACIÓN GENERAL COMPLETA, SE INDICA EL MANEJO CORRECTO DEL EQUIPO, SE HACEN PRUEBAS DEJANDO TODO OK"/>
    <s v="VISITA TECNICA"/>
    <s v="DA000387"/>
    <s v="TIPO V"/>
    <s v="TERRESTRE/FLUVIAL"/>
    <s v="GONZALEZ ESTUPIÑAN YEISON WALTER ANTONIO"/>
    <n v="1"/>
    <s v="0"/>
    <n v="504833"/>
    <n v="196537"/>
    <n v="504833"/>
  </r>
  <r>
    <s v="BUCARAMANGA"/>
    <x v="1"/>
    <x v="1"/>
    <s v="13670"/>
    <s v="TA-25-1270700"/>
    <s v="3007082143"/>
    <s v="APERTURA"/>
    <s v="CB CRECIMIENTO ALIANZA - NUEVO"/>
    <s v="BOLIVAR"/>
    <s v="SAN PABLO"/>
    <s v="DISTRICOL DAYGLAT"/>
    <s v="REDEBAN"/>
    <s v="FO-25-1790336"/>
    <d v="2025-11-07T08:00:00"/>
    <d v="2025-11-11T16:12:00"/>
    <m/>
    <m/>
    <s v="EJECUTADO"/>
    <s v="06/11/2025 06-11 PROGRAMACION REALIZADA POR LA ALIANZA| INSTALACIÓN PROGRAMADA PARA EL 2025-11-11 | 11/11/2025 SE REALIZA CONTACTO TELEFÓNICO CON LA SEÑORA LILIANA RADA AL NÚMERO DE CONTACTO 3168226289 QUIEN COMENTA QUE TIENE LA DISPONIBLIDAD PARA ATENDERNOS, ADICIONAL SE LE PREGUNTA SOBRE SI HAY CERCANIA CON OTROS CB, LA CUAL ARGUMENTA QUE NO HAY PUNTOS CERCANOS NI TAMPOCO MANEJA DE OTROS BANCOS EN EL PUNTO DONDE SE INSTALA EL CORRESPONSAL | 11/11/2025 SE REALIZA APERTURA CB BANCOLOMBIA PURO, SE INSTALA AVISO EXTERIOR, FLANGED, DISPLAY,BASE, DATÁFONO, LECTOR DE BARRAS, CUBRE CLAVES, SE HACE CREACION DE USUARIOS A GUSTO DEL CLIENTE, SE HACE CAPACITACIÓN GENERAL COMPLETA, SE INDICA EL MANEJO CORRECTO DEL EQUIPO, SE HACEN PRUEBAS DEJANDO TODO OK"/>
    <s v="VISITA TECNICA"/>
    <s v="DA000388"/>
    <s v="TIPO V"/>
    <s v="TERRESTRE/FLUVIAL"/>
    <s v="GONZALEZ ESTUPIÑAN YEISON WALTER ANTONIO"/>
    <n v="1"/>
    <s v="0"/>
    <n v="504833"/>
    <n v="196537"/>
    <n v="504833"/>
  </r>
  <r>
    <s v="TUNJA"/>
    <x v="1"/>
    <x v="1"/>
    <s v="15224"/>
    <s v="TA-25-1270701"/>
    <s v="3007082135"/>
    <s v="APERTURA"/>
    <s v="CB CRECIMIENTO ALIANZA - NUEVO"/>
    <s v="BOYACA"/>
    <s v="CUCAITA"/>
    <s v="PTM CUCAITA M Y S COMUNICACION"/>
    <s v="REDEBAN"/>
    <s v="FO-25-1790341"/>
    <d v="2025-11-07T08:00:00"/>
    <d v="2025-11-10T23:25:00"/>
    <m/>
    <m/>
    <s v="EJECUTADO"/>
    <s v="06/11/2025 06-11 PROGRAMACION REALIZADA POR LA ALIANZA| INSTALACIÓN PROGRAMADA PARA EL 2025-11-10 | 10/11/2025 SE INTENTA COMUNICACIÓN CON EL SEÑOR NELSON SUAREZ AL NÚMERO DE CONTACTO 3213096808 PARA CONFIRMAR LA DISPONIBILIDAD PARA EL DÍA DE HOY NO SE LOGRA CONTACTO SE DEJA MENSAJE POR WHATSAPP A ESPERA DE UNA RESPUESTA. | 10/11/2025 SE CONTACTA CLIENTE QUIÉN CONFIRMA TENER LA DISPONIBILIDAD PARA ATENDER LA VISITA EL DÍA DE HOY ROUTER DE INTERNET CERCA A DONDE VA QUEDAR INSTALADO EL DATÁFONO | 10/11/2025 SE EJECUTA APERTURA BANCOLOMBIA EXITOSA RED RBM INSTALADO EQUIPOS Y PUBLICIDAD PERSONAL CAPACITADO PRUEBAS OK CLIENTE CONFORME"/>
    <s v="VISITA TECNICA"/>
    <s v="DA000389"/>
    <s v="TIPO II"/>
    <s v="TERRESTRE"/>
    <s v="RODRIGUEZ MURCIA YERSON IVAN"/>
    <n v="1"/>
    <s v="0"/>
    <n v="163814"/>
    <n v="140396"/>
    <n v="163814"/>
  </r>
  <r>
    <s v="MONTERIA"/>
    <x v="4"/>
    <x v="4"/>
    <s v="23675"/>
    <s v="TA-25-1270702"/>
    <s v="3007082139"/>
    <s v="APERTURA"/>
    <s v="CB CRECIMIENTO ALIANZA - NUEVO"/>
    <s v="CORDOBA"/>
    <s v="SAN BERNARDO DEL VIENTO"/>
    <s v="DISTRICOL CALZADO LA TRONCAL"/>
    <s v="REDEBAN"/>
    <s v="FO-25-1790346"/>
    <d v="2025-11-07T08:00:00"/>
    <d v="2025-11-07T17:10:00"/>
    <m/>
    <m/>
    <s v="EJECUTADO"/>
    <s v="06/11/2025 06-11 PROGRAMACION REALIZADA POR LA ALIANZA| INSTALACIÓN PROGRAMADA PARA EL 2025-11-07 | 07/11/2025 SE REALIZA INSTALACIÓN DEL CB BANCOLOMBIA, SE CREAN USUARIOS (OPERADOR Y ADMINISTRADOR )SE CAPACITA AL CLIENTE EN EL MANEJO DEL DATAFONO  SE REALIZAN PRUEBAS EXITOSA, SE INSTALA AVISO EXTERIOR, FLANGER, DISPLAY HORARIO. SE ENTREGAN 40 ROLLOS CB OPERANDO CON NORMALIDAD"/>
    <s v="VISITA TECNICA"/>
    <s v="DA000391"/>
    <s v="TIPO II"/>
    <s v="TERRESTRE"/>
    <s v="ARRAZOLA HERNANDEZ NICOLAS AUGUSTO"/>
    <n v="1"/>
    <s v="0"/>
    <n v="163814"/>
    <n v="140396"/>
    <n v="163814"/>
  </r>
  <r>
    <s v="BOGOTA"/>
    <x v="3"/>
    <x v="3"/>
    <s v="25754"/>
    <s v="TA-25-1270703"/>
    <s v="3007082146"/>
    <s v="APERTURA"/>
    <s v="CB CRECIMIENTO ALIANZA - NUEVO"/>
    <s v="CUNDINAMARCA"/>
    <s v="SOACHA"/>
    <s v="PTM SOACHA LA MONA.ES"/>
    <s v="REDEBAN"/>
    <s v="FO-25-1790353"/>
    <d v="2025-11-07T08:00:00"/>
    <d v="2025-11-10T11:37:00"/>
    <m/>
    <m/>
    <s v="EJECUTADO"/>
    <s v="06/11/2025 06-11 PROGRAMACION REALIZADA POR LA ALIANZA| INSTALACIÓN PROGRAMADA PARA EL 2025-11-07 | 07/11/2025 NO SE PUEDE CONCLUIR INSTALACIÓN YA QUE LA TERMINAL DE CB NO HA SUBIDO EN BASE 24 PARA PODER CARGARLA Y PODER EJECUTAR EL CORRESPONSAL. SE REALIZA ESCALAMIENTO A COORDINADOR Y SE VISITARÁ NUEVAMENTE EL DÍA LUNES 10 DE NOVIEMBRE EN HORAS DE LA MAÑANA, CLIENTE COMPRENDE | 10/11/2025 INSTALACIÓN BANCOLOMBIA CON PUBLICIDAD DATAFONO LECTORA ROLLOS BASE FUENTE DATOS SERVICIO OPERATIVO PRUEBAS OK TRNA RBM SE INSTALA CUBRE TECLADO SOLO SE REALIZA CONSULTA DE SALDO, NO HAY COMO HACER RETIRO Y CONSIGNACIÓN"/>
    <s v="VISITA TECNICA"/>
    <s v="DA000392"/>
    <s v="TIPO I"/>
    <s v="TERRESTRE"/>
    <s v="BUSTOS MORA DIEGO MANUEL"/>
    <n v="1"/>
    <s v="0"/>
    <n v="75096"/>
    <n v="75096"/>
    <n v="75096"/>
  </r>
  <r>
    <s v="SANTA MARTA"/>
    <x v="4"/>
    <x v="4"/>
    <s v="44090"/>
    <s v="TA-25-1270707"/>
    <s v="3007082130"/>
    <s v="APERTURA"/>
    <s v="CB CRECIMIENTO ALIANZA - NUEVO"/>
    <s v="LA GUAJIRA"/>
    <s v="DIBULLA"/>
    <s v="PTM DIBULLA PAPELERIA Y VARIED"/>
    <s v="REDEBAN"/>
    <s v="FO-25-1790361"/>
    <d v="2025-11-07T08:00:00"/>
    <d v="2025-11-10T14:59:00"/>
    <m/>
    <m/>
    <s v="EJECUTADO"/>
    <s v="06/11/2025 06-11 PROGRAMACION REALIZADA POR LA ALIANZA| INSTALACIÓN PROGRAMADA PARA EL 2025-11-10 | 12/11/2025 SE REALIZA APERTURA DE CORRESPONSAL BANCARIO"/>
    <s v="VISITA TECNICA"/>
    <s v="DA000393 - DA000318"/>
    <s v="TIPO III"/>
    <s v="TERRESTRE"/>
    <s v="THOMAS  CAMPO SIGIFREDO SEGUNDO"/>
    <n v="1"/>
    <s v="0"/>
    <n v="275729"/>
    <n v="196537"/>
    <n v="275729"/>
  </r>
  <r>
    <s v="SANTA MARTA"/>
    <x v="4"/>
    <x v="4"/>
    <s v="47001"/>
    <s v="TA-25-1270708"/>
    <s v="3007082145"/>
    <s v="APERTURA"/>
    <s v="CB CRECIMIENTO ALIANZA - NUEVO"/>
    <s v="MAGDALENA"/>
    <s v="SANTA MARTA"/>
    <s v="PTM SANTA MARTA VARIEDADES SAM"/>
    <s v="REDEBAN"/>
    <s v="FO-25-1790365"/>
    <d v="2025-11-07T08:00:00"/>
    <d v="2025-11-07T16:02:00"/>
    <m/>
    <m/>
    <s v="EJECUTADO"/>
    <s v="06/11/2025 06-11 PROGRAMACION REALIZADA POR LA ALIANZA| INSTALACIÓN PROGRAMADA PARA EL 2025-11-07 | 07/11/2025 SE REALIZA APERTURA DE CORRSPONAL BANCARIO"/>
    <s v="VISITA TECNICA"/>
    <s v="DA000394"/>
    <s v="TIPO I"/>
    <s v="TERRESTRE"/>
    <s v="THOMAS  CAMPO SIGIFREDO SEGUNDO"/>
    <n v="1"/>
    <s v="0"/>
    <n v="75096"/>
    <n v="75096"/>
    <n v="75096"/>
  </r>
  <r>
    <s v="PASTO"/>
    <x v="0"/>
    <x v="0"/>
    <s v="52001"/>
    <s v="TA-25-1270709"/>
    <s v="3007082137"/>
    <s v="APERTURA"/>
    <s v="CB CRECIMIENTO ALIANZA - NUEVO"/>
    <s v="NARIÑO"/>
    <s v="PASTO"/>
    <s v="DISTRICOL ALM VAR LA 16 PASTO"/>
    <s v="REDEBAN"/>
    <s v="FO-25-1790369"/>
    <d v="2025-11-07T08:00:00"/>
    <d v="2025-11-07T07:06:00"/>
    <m/>
    <m/>
    <s v="EJECUTADO"/>
    <s v="06/11/2025 06-11 PROGRAMACION REALIZADA POR LA ALIANZA| INSTALACIÓN PROGRAMADA PARA EL 2025-11-07 | 10/11/2025 SE REALIZÓ LA INSTALACIÓN DE EQUIPOS PUBLICIDAD Y ACCESORIOS PARA APERTURA CB BANCOLOMBIA SE DIO CAPACITACIÓN MANEJO DE DATÁFONO CB Y SOMOS BANCOLOMBIA (ESTE ÚLTIMO NO SE PUDO INGRESAR PORQUE EL CORREO INSCRITO NO ESTÁ ACTIVO, NO PERMITE GENERAR CREDENCIALES) SE EJECUTAN PRUEBAS TX EXITOSAS QUEDA OPERATIVO"/>
    <s v="VISITA TECNICA"/>
    <s v="DA000395"/>
    <s v="TIPO I"/>
    <s v="TERRESTRE"/>
    <s v="REMICIO AMADO JOHN HEBER"/>
    <n v="1"/>
    <s v="0"/>
    <n v="75096"/>
    <n v="75096"/>
    <n v="75096"/>
  </r>
  <r>
    <s v="PASTO"/>
    <x v="0"/>
    <x v="0"/>
    <s v="52001"/>
    <s v="TA-25-1270711"/>
    <s v="3007082138"/>
    <s v="APERTURA"/>
    <s v="CB CRECIMIENTO ALIANZA - NUEVO"/>
    <s v="NARIÑO"/>
    <s v="PASTO"/>
    <s v="DISTRICOL LONDOÑO CELULARES"/>
    <s v="REDEBAN"/>
    <s v="FO-25-1790377"/>
    <d v="2025-11-07T08:00:00"/>
    <d v="2025-11-07T13:29:00"/>
    <m/>
    <m/>
    <s v="EJECUTADO"/>
    <s v="06/11/2025 06-11 PROGRAMACION REALIZADA POR LA ALIANZA| INSTALACIÓN PROGRAMADA PARA EL 2025-11-07 | 07/11/2025 SE REALIZÓ LA INSTALACIÓN DE EQUIPOS PUBLICIDAD Y ACCESORIOS PARA APERTURA CB BANCOLOMBIA SE DIO CAPACITACIÓN MANEJO DE DATÁFONO CB Y SOMOS BANCOLOMBIA (ESTE ÚLTIMO NO GENERA CONTRASEÑA NO LLEGA CÓDIGO VERIFICACIÓN AL CORREO, CORREO NO ACTIVO), SE REALIZO PRUEBAS TX EXITOSAS QUEDA OPERATIVO."/>
    <s v="VISITA TECNICA"/>
    <s v="DA000396"/>
    <s v="TIPO I"/>
    <s v="TERRESTRE"/>
    <s v="REMICIO AMADO JOHN HEBER"/>
    <n v="1"/>
    <s v="0"/>
    <n v="75096"/>
    <n v="75096"/>
    <n v="75096"/>
  </r>
  <r>
    <s v="CUCUTA"/>
    <x v="1"/>
    <x v="1"/>
    <s v="54001"/>
    <s v="TA-25-1270712"/>
    <s v="3007082127"/>
    <s v="APERTURA"/>
    <s v="CB CRECIMIENTO ALIANZA - NUEVO"/>
    <s v="NORTE DE SANTANDER"/>
    <s v="CUCUTA"/>
    <s v="DISTRICOL FERRETERIA CORONDOS"/>
    <s v="REDEBAN"/>
    <s v="FO-25-1790380"/>
    <d v="2025-11-07T08:00:00"/>
    <d v="2025-11-10T13:22:00"/>
    <m/>
    <m/>
    <s v="EJECUTADO"/>
    <s v="06/11/2025 06-11 PROGRAMACION REALIZADA POR LA ALIANZA| INSTALACIÓN PROGRAMADA PARA EL 2025-11-10 | 10/11/2025 SE COMUNICA CON EL CLIENTE IVAN CORONEL AL #3114754727,  CONFIRMA CONECIONES OK,SE PROGRAMA VISITA EN SITIO. | 10/11/2025 SE VISITA COMERCIO, SE REALIZA APERTURA EXITOSA, SE INSTALA DATAFONO, BASE, SCANNER, AVISO EXTERIOR, PUBLICIDAD DEL BANCO, SE  CAPACITA PERSONAL, PRUEBAS Y CIERRES OK ,CB OPERATIVO."/>
    <s v="VISITA TECNICA"/>
    <s v="DA000397"/>
    <s v="TIPO I"/>
    <s v="TERRESTRE"/>
    <s v="NARANJO AFANADOR RUBEN JESUS"/>
    <n v="1"/>
    <s v="0"/>
    <n v="75096"/>
    <n v="75096"/>
    <n v="75096"/>
  </r>
  <r>
    <s v="CUCUTA"/>
    <x v="1"/>
    <x v="1"/>
    <s v="54001"/>
    <s v="TA-25-1270713"/>
    <s v="3007082128"/>
    <s v="APERTURA"/>
    <s v="CB CRECIMIENTO ALIANZA - NUEVO"/>
    <s v="NORTE DE SANTANDER"/>
    <s v="CUCUTA"/>
    <s v="DISTRICOL AG EL BAUL DORADO"/>
    <s v="REDEBAN"/>
    <s v="FO-25-1790387"/>
    <d v="2025-11-07T08:00:00"/>
    <d v="2025-11-10T18:12:00"/>
    <m/>
    <m/>
    <s v="EJECUTADO"/>
    <s v="06/11/2025 06-11 PROGRAMACION REALIZADA POR LA ALIANZA| INSTALACIÓN PROGRAMADA PARA EL 2025-11-10 | 10/11/2025 SE REALIZA VISITA, SE REALIZA APERTURA DE CB, SE INSTALA DATÁFONO CON ACCESORIOS, SE INSTALA ÚLTIMA VERSIÓN, SE CREAN USUARIOS OK, SE CAPACITA COMERCIO, SE REALIZAN PRUEBAS Y CIERRES OK, SE INSTALA PUBLICIDAD Y AVISO EXTERIOR."/>
    <s v="VISITA TECNICA"/>
    <s v="DA000398"/>
    <s v="TIPO I"/>
    <s v="TERRESTRE"/>
    <s v="PACHECO BUITRAGO JAVIER ALONSO"/>
    <n v="1"/>
    <s v="0"/>
    <n v="75096"/>
    <n v="75096"/>
    <n v="75096"/>
  </r>
  <r>
    <s v="CUCUTA"/>
    <x v="1"/>
    <x v="1"/>
    <s v="54001"/>
    <s v="TA-25-1270715"/>
    <s v="3007082129"/>
    <s v="APERTURA"/>
    <s v="CB CRECIMIENTO ALIANZA - NUEVO"/>
    <s v="NORTE DE SANTANDER"/>
    <s v="CUCUTA"/>
    <s v="DISTRICOL IDEAL HOUSE REAL EST"/>
    <s v="REDEBAN"/>
    <s v="FO-25-1790393"/>
    <d v="2025-11-07T08:00:00"/>
    <d v="2025-11-10T16:07:00"/>
    <m/>
    <m/>
    <s v="EJECUTADO"/>
    <s v="06/11/2025 06-11 PROGRAMACION REALIZADA POR LA ALIANZA| INSTALACIÓN PROGRAMADA PARA EL 2025-11-10 | 10/11/2025 SE REALIZÓ LLAMADA TELEFÓNICA AL NÚMERO 3103389859 SE HABLÓ CON LA SRA YAKNEL MANIFIESTA QUE LA VISITEMOS EN HORAS DE LA TARDE YA QUE ESTÁ DISPONIBLE DESPUÉS DE LA 2PM | 11/11/2025 SE REALIZA VISITA AL COMERCIO Y SE HIZO INSTALACIÓN DE DATAFONO LECTORA CABLEADO IDENTIFICADOR DE PUNTO CAPACITACIÓN SOMOS BANCOLOMBIA OK PUBLICIDAD BANCOLOMBIA INSTALADA OK PRUEBAS EXITOSAS"/>
    <s v="VISITA TECNICA"/>
    <s v="DA000399"/>
    <s v="TIPO I"/>
    <s v="TERRESTRE"/>
    <s v="MORA VEGA JEAMPIER"/>
    <n v="1"/>
    <s v="0"/>
    <n v="75096"/>
    <n v="75096"/>
    <n v="75096"/>
  </r>
  <r>
    <s v="CUCUTA"/>
    <x v="1"/>
    <x v="1"/>
    <s v="54800"/>
    <s v="TA-25-1270716"/>
    <s v="3007082147"/>
    <s v="APERTURA"/>
    <s v="CB CRECIMIENTO ALIANZA - NUEVO"/>
    <s v="NORTE DE SANTANDER"/>
    <s v="TEORAMA"/>
    <s v="DISTRICOL DISTRIBUIDORA OCHOA"/>
    <s v="REDEBAN"/>
    <s v="FO-25-1790398"/>
    <d v="2025-11-07T08:00:00"/>
    <d v="2025-11-13T09:38:00"/>
    <m/>
    <m/>
    <s v="EJECUTADO"/>
    <s v="06/11/2025 06-11 PROGRAMACION REALIZADA POR LA ALIANZA| INSTALACIÓN PROGRAMADA PARA EL 2025-11-10 | 10/11/2025 SE REALIZA LLAMADA TELEFÓNICA AL NÚMERO 3104305464 SE HABLÓ CON EL SR EUDIS SE LE INDICA QUE POR MOTIVO DE ORDEN PÚBLICO EN LA ZONA DEL CATATUMBO, NO SE ESTÁ REALIZANDO DESPLAZAMIENTOS HASTA LOS COMERCIO, SE LE PLANTEA UNA SOLUCIÓN EN UN PUNTO INTERMEDIO EN EL CASO SERÍA (OCAÑA) EL CLIENTE ACCEDE A LA PROPUESTA, QUEDA PENDIENTE CONFIRMAR HORA Y FECHA, SE ESCALA CASO CON EL COORDINADOR | 10/11/2025 EL SEÑOR EUDIS OCHOA CÁCERES, IDENTIFICADO CON CÉDULA NO. 1.067.590.373, CONFIRMA QUE EL DÍA MIÉRCOLES A LAS 9:00 A.M. PODRÁ ATENDERNOS EN EL MUNICIPIO DE OCAÑA._x000a__x000a_TENIENDO EN CUENTA QUE EL MUNICIPIO DE TEORAMA HACE PARTE DE LA ZONA DEL CATATUMBO, SOLICITAMOS MUY RESPETUOSAMENTE QUE LA ATENCIÓN PUEDA REALIZARSE EN EL MUNICIPIO DE OCAÑA,_x000a_CON EL FIN DE GARANTIZAR LA INTEGRIDAD DEL PERSONAL TÉCNICO Y ASÍ PODER PROCEDER CON LA IMPLEMENTACIÓN DEL PUNTO DE MANERA SEGURA Y EFECTIVA. | 13/11/2025 SE REALIZA VISITA A LA DIRECCIÓN ASIGNADA POR EL CLIENTE PARA LA ENTREGA DE CORRESPONSAL DISTRICOL EN EL MUNICIPIO DE OCAÑA ( CLL 31# 43-02 LOTE PISO 1 BARRIO LOS SAUCES)  YA QUE TEORAMA HACE PARTE DE LA ZONA DEL CATATUMBO, SE REALIZA ENTREGA DE DATAFONO, LECTORA, CABLEADO, IDENTIFICADOR DE PUNTO, PUBLICIDAD BANCOLOMBIA PRUEBAS EXITOSAS CORRESPONSAL SE ENVÍA BLOQUEADO HASTA QUE CLIENTE CONFIRME LLEGADA DEL CORRESPONSAL A LA DIRECCIÓN EXACTA._x000a__x000a_COMERCIO SIN AVISO PUBLICITARIO, SIN EMBARGO SI ES EL MISMO OBJETIVO COMERCIAL, LA DIRECCION COINCIDE Y LA CÁMARA DE COMERCIO TAMBIEN TIENE EL MISMO NOMBRE DE LISTA DE CHEQUEO."/>
    <s v="VISITA TECNICA"/>
    <s v="DA000400"/>
    <s v="TIPO IV"/>
    <s v="TERRESTRE"/>
    <s v="MORA VEGA JEAMPIER"/>
    <n v="1"/>
    <s v="0"/>
    <n v="504833"/>
    <n v="196537"/>
    <n v="504833"/>
  </r>
  <r>
    <s v="CUCUTA"/>
    <x v="1"/>
    <x v="1"/>
    <s v="54810"/>
    <s v="TA-25-1270717"/>
    <s v="3007082148"/>
    <s v="APERTURA"/>
    <s v="CB CRECIMIENTO ALIANZA - NUEVO"/>
    <s v="NORTE DE SANTANDER"/>
    <s v="TIBU"/>
    <s v="DISTRICOL SOLDECO RUIZ"/>
    <s v="REDEBAN"/>
    <s v="FO-25-1790405"/>
    <d v="2025-11-07T08:00:00"/>
    <d v="2025-11-18T14:56:00"/>
    <m/>
    <m/>
    <s v="EJECUTADO"/>
    <s v="06/11/2025 06-11 PROGRAMACION REALIZADA POR LA ALIANZA| INSTALACIÓN PROGRAMADA PARA EL 2025-11-18 | 14/11/2025 SE LLAMA AL 3219334669 Y SE HABLA CON EL SEÑOR DEINER RUIZ QUIEN NOS INFORMA QUE SE ENCUENTRA EN LA CIUDAD DE CUCUTA, SE PLANIFICA ENTREGA DE EQUIPOS Y CAPACITACIÓN EN LA BODEGA CUCUTA DESPUÉS DE LAS 9:00 AM, POR MOTIVO DE ORDEN PÚBLICO EN EL MUNICIPIO DE TIBU. | 18/11/2025 SE REALIZA INSTALACION EN LA BODEGA DEL MUNICIPIO DE CUCUTA POR TEMAS DE ORDEN PÚBLICO EN LA ZONA DEL CATATUMBO, SE INSTALAN DATAFONO, LECTOR, MAGICBOX 2600, ACCESORIOS, PUBLICIDAD ENTREGADA AL CLIENTE, SE CAPACITA SE REALIZAN CIERRES Y PRUEBAS OK."/>
    <s v="VISITA TECNICA"/>
    <s v="DA000401"/>
    <s v="TIPO V"/>
    <s v="TERRESTRE"/>
    <s v="TORRES MANTILLA JOSE DANIEL"/>
    <n v="1"/>
    <s v="0"/>
    <n v="504833"/>
    <n v="196537"/>
    <n v="504833"/>
  </r>
  <r>
    <s v="PEREIRA"/>
    <x v="0"/>
    <x v="5"/>
    <s v="66170"/>
    <s v="TA-25-1270718"/>
    <s v="3007082131"/>
    <s v="APERTURA"/>
    <s v="CB CRECIMIENTO ALIANZA - NUEVO"/>
    <s v="RISARALDA"/>
    <s v="DOSQUEBRADAS"/>
    <s v="PTM DOSQUEBRADAS PETVITALIA"/>
    <s v="REDEBAN"/>
    <s v="FO-25-1790411"/>
    <d v="2025-11-07T08:00:00"/>
    <d v="2025-11-07T07:11:00"/>
    <m/>
    <m/>
    <s v="EJECUTADO"/>
    <s v="06/11/2025 06-11 PROGRAMACION REALIZADA POR LA ALIANZA| INSTALACIÓN PROGRAMADA PARA EL 2025-11-07 | 07/11/2025 SE CANCELA LA APERTURA PARA EL DÍA DE HOY YA QUE NO ES POSIBLE  INICIALIZAR LA TERMINAL DEL CB POR INCONVENIENTE QUE HUBO CON REDEBAN ASOCIADO LAS TERMINALES. | 08/11/2025 VISITAMOS COMERCIO REALIZAMOS INSTALACIÓN DE DATÁFONO CON LECTOR DE BARRAS LO CONFIGURAMOS Y REALIZAMOS PRUEBAS OK INSTALAMOS TODA LA PUBLICIDAD, SOLO HACEMOS PRUEBAS DE CONSULTA DE SALDO YA QUE EL CLIENTE NO TIENE COMO HACER LAS OTRAS PRUEBAS."/>
    <s v="VISITA TECNICA"/>
    <s v="DA000402-DA000320"/>
    <s v="TIPO I"/>
    <s v="TERRESTRE"/>
    <s v="ARROYAVE CANO MANUEL GUILLERMO"/>
    <n v="1"/>
    <s v="0"/>
    <n v="75096"/>
    <n v="75096"/>
    <n v="75096"/>
  </r>
  <r>
    <s v="BUCARAMANGA"/>
    <x v="1"/>
    <x v="1"/>
    <s v="68001"/>
    <s v="TA-25-1270719"/>
    <s v="3007082122"/>
    <s v="APERTURA"/>
    <s v="CB CRECIMIENTO ALIANZA - NUEVO"/>
    <s v="SANTANDER"/>
    <s v="BUCARAMANGA"/>
    <s v="DISTRICOL ANTONIA SANTOS"/>
    <s v="REDEBAN"/>
    <s v="FO-25-1790419"/>
    <d v="2025-11-07T08:00:00"/>
    <d v="2025-11-07T12:49:00"/>
    <m/>
    <m/>
    <s v="EJECUTADO"/>
    <s v="06/11/2025 06-11 PROGRAMACION REALIZADA POR LA ALIANZA| INSTALACIÓN PROGRAMADA PARA EL 2025-11-07 | 07/11/2025 SE REALIZA LLAMADA Y CONTACTO POR WHATSAPP AL NÚMERO 3163503259 PARA PODER TENER COMUNICACIÓN CON LA SRA SILVIA JULIANA CAMPOS Y NO FUE POSIBLE, SE INSISTIRA NUEVAMENTE | 07/11/2025 SE LOGRO COMUNICACIÓN CON LA SRA SILVIA CAMPOS AL NÚMERO DE CONTACTO 3163503259, QUIEN COMENTA QUE EN LA DIRECCIÓN ESTARA LA PERSONA ENCARGADA QUIEN NOS RECIBIRA PARA PODER REALIZAR LA ACTIVIDAD DE IMPLEMENTACIÓN A PARTIR DE LAS 9 AM | 07/11/2025 SE REALIZA APERTURA CB BANCOLOMBIA PURO, SE INSTALA, AVISO EXTERIOR, FLANGED, DISPLAY, BASE , DATÁFONO, MÁGIC BOX, PINPAD, CUBRE CLAVES._x000a_SE HACE CAPACITACIÓN GENERAL COMPLETA, MANEJO DEL EQUIPO, CREACIÓN DE USUARIOS A GUSTO DEL CLIENTE, SE HACEN PRUEBAS DEJANDO TODO OK , PORTAL DE SAMO BANCOLOMBIA NO SE PUDO ABRIR POR CUESTIONES DE ACTUALIZACIÓN DE CORREO SE HACE LA CAPACITACIÓN CON EL USUARIO Y CLAVE QUE SE MANEJA DE PRUEBA EXPLICANDO EL FUNCIONAMIENTO"/>
    <s v="VISITA TECNICA"/>
    <s v="DA000403"/>
    <s v="TIPO I"/>
    <s v="TERRESTRE"/>
    <s v="GONZALEZ ESTUPIÑAN YEISON WALTER ANTONIO"/>
    <n v="1"/>
    <s v="0"/>
    <n v="75096"/>
    <n v="75096"/>
    <n v="75096"/>
  </r>
  <r>
    <s v="BUCARAMANGA"/>
    <x v="1"/>
    <x v="1"/>
    <s v="68689"/>
    <s v="TA-25-1270721"/>
    <s v="3007082144"/>
    <s v="APERTURA"/>
    <s v="CB CRECIMIENTO ALIANZA - NUEVO"/>
    <s v="SANTANDER"/>
    <s v="SAN VICENTE DE CHUCURI"/>
    <s v="DISTRICOL SUPERMARKET AMIGA"/>
    <s v="REDEBAN"/>
    <s v="FO-25-1790424"/>
    <d v="2025-11-07T08:00:00"/>
    <d v="2025-11-07T15:53:00"/>
    <m/>
    <m/>
    <s v="EJECUTADO"/>
    <s v="06/11/2025 06-11 PROGRAMACION REALIZADA POR LA ALIANZA| INSTALACIÓN PROGRAMADA PARA EL 2025-11-07 | 07/11/2025 SE INTENTA EN COMUNICACIÓN CON CLIENTE AL 3138136410 Y DE LOGRA COMUNICACIÓN A LAS 10:00 AM, INFORMA TENER DISPONIBILIDAD Y CANAL DE DATOS DISPONIBLE, SE INICIA DESPLAZAMIENTO | 07/11/2025 SE INSTALA DATÁFONO, LECTOR DE BARRAS, MAGIBOX, BASE DATÁFONO, 40 ROLLOS, PASCORD, CUMBRE CLAVE, SE CAPACITA CORRESPONSAL, SOMOS BANCOLOMBIA, SE ENTREGA MANUAL OPERATIVO REDEBAN, PRUEBAS EXITOSA."/>
    <s v="VISITA TECNICA"/>
    <s v="DA000404"/>
    <s v="TIPO III"/>
    <s v="TERRESTRE"/>
    <s v="MARTINEZ FLOREZ DONIS ALBERTO"/>
    <n v="1"/>
    <s v="0"/>
    <n v="275729"/>
    <n v="196537"/>
    <n v="275729"/>
  </r>
  <r>
    <s v="IBAGUE"/>
    <x v="5"/>
    <x v="6"/>
    <s v="73001"/>
    <s v="TA-25-1270724"/>
    <s v="3007082133"/>
    <s v="APERTURA"/>
    <s v="CB CRECIMIENTO ALIANZA - NUEVO"/>
    <s v="TOLIMA"/>
    <s v="IBAGUE"/>
    <s v="DISTRICOL SUPERTIENDA JESSICA"/>
    <s v="REDEBAN"/>
    <s v="FO-25-1790430"/>
    <d v="2025-11-07T08:00:00"/>
    <d v="2025-11-10T16:38:00"/>
    <m/>
    <m/>
    <s v="EJECUTADO"/>
    <s v="06/11/2025 06-11 PROGRAMACION REALIZADA POR LA ALIANZA| INSTALACIÓN PROGRAMADA PARA EL 2025-11-10 | 10/11/2025 SE REALIZA INSTALACIÓN DE CB BANCOLOMBIA, SE CAPACITA A SANDRA ROMERO SOBRE EL MANEJO DEL CB; SE INSTALA PUBLICIDAD INCLUIDO HORARIO Y OTROS LUGARES PRUEBAS OK SE INSTALA CUBRE CLAVE."/>
    <s v="VISITA TECNICA"/>
    <s v="DA000405"/>
    <s v="TIPO I"/>
    <s v="TERRESTRE"/>
    <s v="BARRAGAN TAFUR EDWIN ESTEBAN"/>
    <n v="1"/>
    <s v="0"/>
    <n v="75096"/>
    <n v="75096"/>
    <n v="75096"/>
  </r>
  <r>
    <s v="IBAGUE"/>
    <x v="5"/>
    <x v="6"/>
    <s v="73001"/>
    <s v="TA-25-1270726"/>
    <s v="3007082134"/>
    <s v="APERTURA"/>
    <s v="CB CRECIMIENTO ALIANZA - NUEVO"/>
    <s v="TOLIMA"/>
    <s v="IBAGUE"/>
    <s v="PTM IBAGUE DROGUERIA SUPER ECO"/>
    <s v="REDEBAN"/>
    <s v="FO-25-1790436"/>
    <d v="2025-11-07T08:00:00"/>
    <d v="2025-11-13T16:44:00"/>
    <m/>
    <m/>
    <s v="EJECUTADO"/>
    <s v="06/11/2025 06-11 PROGRAMACION REALIZADA POR LA ALIANZA| INSTALACIÓN PROGRAMADA PARA EL 2025-11-07 | 07/11/2025 SE COMUNICA AL NÚMERO 3178574073, LA SEÑORA DIANA MARCELA BERNAL SOLICITA QUE SEA REPROGRAMADA LA INSTALACIÓN PARA EL DÍA 13-11-2025 DEBIDO A QUE SE ENCUENTRA REALIZANDO DE URGENCIA TEMAS PERSONALES LO CUAL LE IMPIDE RECIBIR LA INSTALACIÓN. GESTIÓN TELEFÓNICA. | 13/11/2025 SE REALIZA INSTALACIÓN DE CB BANCOLOMBIA, SE CAPACITA A ELIANA PÉREZ SOBRE EL MANEJO DEL CB; SE INSTALA PUBLICIDAD INCLUIDO HORARIO Y OTROS LUGARES PRUEBAS OK SE INSTALA CUBRE CLAVE."/>
    <s v="VISITA TECNICA"/>
    <s v="DA000406-DA000321"/>
    <s v="TIPO I"/>
    <s v="TERRESTRE"/>
    <s v="BARRAGAN TAFUR EDWIN ESTEBAN"/>
    <n v="1"/>
    <s v="0"/>
    <n v="75096"/>
    <n v="75096"/>
    <n v="75096"/>
  </r>
  <r>
    <s v="CALI"/>
    <x v="0"/>
    <x v="0"/>
    <s v="76001"/>
    <s v="TA-25-1270728"/>
    <s v="3007082123"/>
    <s v="APERTURA"/>
    <s v="CB CRECIMIENTO ALIANZA - NUEVO"/>
    <s v="VALLE DEL CAUCA"/>
    <s v="CALI"/>
    <s v="DISTRICOL TIENDA MIXTA RENACER"/>
    <s v="REDEBAN"/>
    <s v="FO-25-1790441"/>
    <d v="2025-11-07T08:00:00"/>
    <d v="2025-11-07T13:17:00"/>
    <m/>
    <m/>
    <s v="EJECUTADO"/>
    <s v="06/11/2025 06-11 PROGRAMACION REALIZADA POR LA ALIANZA| INSTALACIÓN PROGRAMADA PARA EL 2025-11-07 | 07/11/2025 SE REALIZA INSTALACIÓN DE CB Y  PUBLICIDAD, AVISO EXTERIOR, DISPLAY - FLANGER._x000a_‎SE REALIZA CAPACITACIÓN DE SOMOS BANCOLOMBIA. COMPENSACIÓN - MALAS PRÁCTICA. MANEJO DEL DATÁFONO Y SU RESPECTIVO MENU._x000a_‎SE EXPLICA PROCESO DE CREACIÓN DE USUARIOS._x000a_‎SE REALIZARON PRUEBAS OPERATIVAS SIN NOVEDAD._x000a_‎CB NO CUENTA CON TARJETA PARA REALIZAR CONSULTA DE SALDOS_x000a_‎SE DEJAN 40 ROLLOS TÉRMICOS EN EL CB._x000a_‎CB QUEDA OKEY._x000a_SE REALIZA CAPACITACIÓN DE SOMOS BANCOLOMBIA CON USUARIO DE LÍNEA COMUNICACIONES POR MOTIVO QUE A EL CB AUN NO LE CREAN LA PLATAFORMA."/>
    <s v="VISITA TECNICA"/>
    <s v="DA000407"/>
    <s v="TIPO I"/>
    <s v="TERRESTRE"/>
    <s v="TORRES GARCIA JENDRY JOSE"/>
    <n v="1"/>
    <s v="0"/>
    <n v="75096"/>
    <n v="75096"/>
    <n v="75096"/>
  </r>
  <r>
    <s v="CALI"/>
    <x v="0"/>
    <x v="0"/>
    <s v="76001"/>
    <s v="TA-25-1270732"/>
    <s v="3007082124"/>
    <s v="APERTURA"/>
    <s v="CB CRECIMIENTO ALIANZA - NUEVO"/>
    <s v="VALLE DEL CAUCA"/>
    <s v="CALI"/>
    <s v="DISTRICOL CENTER ELECTRONICS"/>
    <s v="REDEBAN"/>
    <s v="FO-25-1790446"/>
    <d v="2025-11-07T08:00:00"/>
    <d v="2025-11-07T13:42:00"/>
    <m/>
    <m/>
    <s v="EJECUTADO"/>
    <s v="07/11/2025 SE VISITA ESTABLECIMIENTO, SE REALIZA INSTALACIÓN DE CORRESPONSAL BANCOLOMBIA. TRANSACCIONES DE PRUEBA EXITOSAS. SE CAPACITA Y SE INSTALA PUBLICIDAD  COMPLETA"/>
    <s v="VISITA TECNICA"/>
    <s v="DA000408"/>
    <s v="TIPO I"/>
    <s v="TERRESTRE"/>
    <s v="BOLAÑOS TABORDA JORGE ENRIQUE"/>
    <n v="1"/>
    <s v="0"/>
    <n v="75096"/>
    <n v="75096"/>
    <n v="75096"/>
  </r>
  <r>
    <s v="CALI"/>
    <x v="0"/>
    <x v="0"/>
    <s v="76001"/>
    <s v="TA-25-1270736"/>
    <s v="3007082125"/>
    <s v="APERTURA"/>
    <s v="CB CRECIMIENTO ALIANZA - NUEVO"/>
    <s v="VALLE DEL CAUCA"/>
    <s v="CALI"/>
    <s v="DISTRICOL CEA AGUABLANCA"/>
    <s v="REDEBAN"/>
    <s v="FO-25-1790451"/>
    <d v="2025-11-07T08:00:00"/>
    <d v="2025-11-06T17:28:00"/>
    <m/>
    <m/>
    <s v="EJECUTADO"/>
    <s v="06/11/2025 06-11 PROGRAMACION REALIZADA POR LA ALIANZA| INSTALACIÓN PROGRAMADA PARA EL 2025-11-07 | 07/11/2025 SE VISITA ESTABLECIMIENTO, SE REALIZA INSTALACIÓN CORRESPONSAL BANCOLOMBIA PURO. TRANSACCIONES DE PRUEBA EXITOSAS. SE CAPACITA Y SE INSTALA PUBLICIDAD COMPLETA"/>
    <s v="VISITA TECNICA"/>
    <s v="DA000409"/>
    <s v="TIPO I"/>
    <s v="TERRESTRE"/>
    <s v="BOLAÑOS TABORDA JORGE ENRIQUE"/>
    <n v="1"/>
    <s v="0"/>
    <n v="75096"/>
    <n v="75096"/>
    <n v="75096"/>
  </r>
  <r>
    <s v="CALI"/>
    <x v="0"/>
    <x v="0"/>
    <s v="76036"/>
    <s v="TA-25-1270738"/>
    <s v="3007082119"/>
    <s v="APERTURA"/>
    <s v="CB CRECIMIENTO ALIANZA - NUEVO"/>
    <s v="VALLE DEL CAUCA"/>
    <s v="ANDALUCIA"/>
    <s v="PTM  ANDALUCIA LA CASA DE PAPE"/>
    <s v="REDEBAN"/>
    <s v="FO-25-1790457"/>
    <d v="2025-11-07T08:00:00"/>
    <d v="2025-11-10T17:28:00"/>
    <m/>
    <m/>
    <s v="EJECUTADO"/>
    <s v="06/11/2025 06-11 PROGRAMACION REALIZADA POR LA ALIANZA| INSTALACIÓN PROGRAMADA PARA EL 2025-11-10 | 10/11/2025 SE INSTALA EQUIPO, LECTOR Y ACCESORIOS, LUEGO SE CAPACITA Y SE INSTALA PUBLICIDAD, PRUEBAS OK"/>
    <s v="VISITA TECNICA"/>
    <s v="DA000410 - DA000322"/>
    <s v="TIPO II"/>
    <s v="TERRESTRE"/>
    <s v="PAREDES CASTILLO DIEGO"/>
    <n v="1"/>
    <s v="0"/>
    <n v="163814"/>
    <n v="140396"/>
    <n v="163814"/>
  </r>
  <r>
    <s v="PASTO"/>
    <x v="0"/>
    <x v="0"/>
    <s v="86573"/>
    <s v="TA-25-1270739"/>
    <s v="3007082136"/>
    <s v="APERTURA"/>
    <s v="CB CRECIMIENTO ALIANZA - NUEVO"/>
    <s v="PUTUMAYO"/>
    <s v="LEGUIZAMO"/>
    <s v="DISTRICOL ECOELECTRIC MOTORS"/>
    <s v="REDEBAN"/>
    <s v="FO-25-1790462"/>
    <d v="2025-11-07T08:00:00"/>
    <d v="2025-11-19T16:57:00"/>
    <m/>
    <m/>
    <s v="EJECUTADO"/>
    <s v="06/11/2025 06-11 PROGRAMACION REALIZADA POR LA ALIANZA| INSTALACIÓN PROGRAMADA PARA EL 2025-11-10 | 10/11/2025 NO ES POSIBLE EL DESPLAZAMIENTO DADO QUE PARA EL SITIO SOLO SALE UN VUELO SEMANAL LOS MIERCOLES, SE ESTA GESTIONANDO VUELO PARA EL MIERCOLES 19 POR DISPONIBILIDAD DE VUELOS. | 20/11/2025 SE REALIZA INSTALACIÓN DE CB. SE CAPACITA SOBRE SOMOS BANCOLOMBIA, MANEJO DE DATAFONO Y PARTE ADMINISTRATIVA. SE INSTALA AVISO EXTERIOR, FLANGER Y DISPLAY LEGAL CON INSERTO HORARIO, TARIFAS Y NÚMERO DE CB. SE ENTREGAN 40 ROLLOS. SE REALIZA PRUEBAS TX EXITOSAS. QUEDA OPERATIVO"/>
    <s v="VISITA TECNICA"/>
    <s v="DA000411"/>
    <s v="TIPO IV"/>
    <s v="AEREO"/>
    <s v="CASTILLO HERRERA ALEX RICARDO"/>
    <n v="1"/>
    <s v="0"/>
    <n v="988463"/>
    <n v="196537"/>
    <n v="988463"/>
  </r>
  <r>
    <s v="PASTO"/>
    <x v="0"/>
    <x v="0"/>
    <s v="86757"/>
    <s v="TA-25-1270740"/>
    <s v="3007082140"/>
    <s v="APERTURA"/>
    <s v="CB CRECIMIENTO ALIANZA - NUEVO"/>
    <s v="PUTUMAYO"/>
    <s v="SAN MIGUEL"/>
    <s v="DISTRICOL MI GRANERITO"/>
    <s v="REDEBAN"/>
    <s v="FO-25-1790467"/>
    <d v="2025-11-07T08:00:00"/>
    <d v="2025-11-11T13:07:00"/>
    <m/>
    <m/>
    <s v="EJECUTADO"/>
    <s v="06/11/2025 06-11 PROGRAMACION REALIZADA POR LA ALIANZA| INSTALACIÓN PROGRAMADA PARA EL 2025-11-10 | 10/11/2025 POR DERRUMBES EN LA VÍA SAN FRANCISCO MOCOA NO ES POSIBLE LLEGAR EL DÍA DE HOY SE LE INFORMA A CLIENTE QUE SE ESTARA REALIZANDO VISITA EL DÍA DE MAÑANA 11/11 | 11/11/2025 SE REALIZA INSTALACIÓN DE CORRESPONSAL BANCARIO SE CONFIGURA EQUIPO SE INICIALIZA SE REALIZA INSTALACIÓN DE PUBLICIDAD SE DICTA CAPACITACIÓN PRUEBAS DE FUNCIONAMIENTO EXITOSAS CB QUEDA OPERATIVO"/>
    <s v="VISITA TECNICA"/>
    <s v="DA000412"/>
    <s v="TIPO IV"/>
    <s v="TERRESTRE"/>
    <s v="BRAVO MADROÑERO OSCAR ESTEBAN"/>
    <n v="1"/>
    <s v="0"/>
    <n v="504833"/>
    <n v="196537"/>
    <n v="504833"/>
  </r>
  <r>
    <s v="BOGOTA"/>
    <x v="3"/>
    <x v="3"/>
    <s v="11001"/>
    <s v="TA-25-1270741"/>
    <s v="3007082120"/>
    <s v="APERTURA"/>
    <s v="CB CRECIMIENTO ALIANZA - NUEVO"/>
    <s v="CUNDINAMARCA"/>
    <s v="BOGOTA"/>
    <s v="DISTRICOL DIAMOND FASHION"/>
    <s v="REDEBAN"/>
    <s v="FO-25-1790471"/>
    <d v="2025-11-07T08:00:00"/>
    <d v="2025-11-10T15:35:00"/>
    <m/>
    <m/>
    <s v="EJECUTADO"/>
    <s v="06/11/2025 06-11 PROGRAMACION REALIZADA POR LA ALIANZA| INSTALACIÓN PROGRAMADA PARA EL 2025-11-10 | 10/11/2025 SE REALIZA INSTALACIÓN DE CB BANCOLOMBIA SIN NOVEDAD PRUEBA OK SE CREAN USUARIOS Y SE HABILITAN CIERRES OK"/>
    <s v="VISITA TECNICA"/>
    <s v="DA000413"/>
    <s v="TIPO I"/>
    <s v="TERRESTRE"/>
    <s v="ORTIZ MARTINEZ STIVEN"/>
    <n v="1"/>
    <s v="0"/>
    <n v="75096"/>
    <n v="75096"/>
    <n v="75096"/>
  </r>
  <r>
    <s v="BOGOTA"/>
    <x v="3"/>
    <x v="3"/>
    <s v="11001"/>
    <s v="TA-25-1270742"/>
    <s v="3007082121"/>
    <s v="APERTURA"/>
    <s v="CB CRECIMIENTO ALIANZA - NUEVO"/>
    <s v="CUNDINAMARCA"/>
    <s v="BOGOTA"/>
    <s v="PTM BOGOTA SERVIFLEXORG"/>
    <s v="REDEBAN"/>
    <s v="FO-25-1790478"/>
    <d v="2025-11-07T08:00:00"/>
    <d v="2025-11-10T16:33:00"/>
    <m/>
    <m/>
    <s v="EJECUTADO"/>
    <s v="06/11/2025 06-11 PROGRAMACION REALIZADA POR LA ALIANZA| INSTALACIÓN PROGRAMADA PARA EL 2025-11-10 | 10/11/2025 SE REALIZA INSTALACIÓN DE CB BANCOLOMBIA SIN NOVEDAD PRUEBA OK SE CREAN USUARIOS Y SE HABILITAN CIERRES OK"/>
    <s v="VISITA TECNICA"/>
    <s v="DA000414"/>
    <s v="TIPO I"/>
    <s v="TERRESTRE"/>
    <s v="ORTIZ MARTINEZ STIVEN"/>
    <n v="1"/>
    <s v="0"/>
    <n v="75096"/>
    <n v="75096"/>
    <n v="75096"/>
  </r>
  <r>
    <s v="PASTO"/>
    <x v="0"/>
    <x v="0"/>
    <s v="52001"/>
    <s v="TA-25-1270743"/>
    <s v="3007040058"/>
    <s v="APERTURA"/>
    <s v="DATAFONO ADICIONAL - ALIANZA"/>
    <s v="NARIÑO"/>
    <s v="PASTO"/>
    <s v="DISTRICOL DROGUERIA SAN ANDRES"/>
    <s v="REDEBAN"/>
    <s v="FO-25-1790484"/>
    <d v="2025-11-07T08:00:00"/>
    <d v="2025-11-10T16:06:00"/>
    <s v="AGREGADOR"/>
    <s v="DISTRICOL"/>
    <s v="EJECUTADO"/>
    <s v="06/11/2025 06-11 PROGRAMACION REALIZADA POR LA ALIANZA| INSTALACIÓN PROGRAMADA PARA EL 2025-11-10 | 10/11/2025 SE REALIZÓ LA INSTALACIÓN DE EQUIPOS Y ACCESORIOS POR DATÁFONO ADICIONAL, SE EXPLICA EL MANEJO DE DATÁFONO Y CIERRE DE TX, CLIENTE YA CONOCE EL MANEJO DE CB SE EJECUTAN PRUEBAS TX EXITOSAS QUEDA OPERATIVO."/>
    <s v="VISITA TECNICA"/>
    <s v="DA000415"/>
    <s v="TIPO I"/>
    <s v="TERRESTRE"/>
    <s v="REMICIO AMADO JOHN HEBER"/>
    <n v="1"/>
    <s v="0"/>
    <n v="75096"/>
    <n v="75096"/>
    <n v="75096"/>
  </r>
  <r>
    <s v="IBAGUE"/>
    <x v="5"/>
    <x v="6"/>
    <s v="73001"/>
    <s v="TA-25-1270744"/>
    <s v="3007072312"/>
    <s v="APERTURA"/>
    <s v="DATAFONO ADICIONAL - ALIANZA"/>
    <s v="TOLIMA"/>
    <s v="IBAGUE"/>
    <s v="PTM IBAGUE TIENDA FRUVER TTATT"/>
    <s v="REDEBAN"/>
    <s v="FO-25-1790488"/>
    <d v="2025-11-07T08:00:00"/>
    <d v="2025-11-08T07:17:00"/>
    <s v="AGREGADOR"/>
    <s v="COMCARD - PTM"/>
    <s v="EJECUTADO"/>
    <s v="08/11/2025 SE REALIZA INSTALACIÓN DE DATÁFONO ADICIONAL, SE REALIZA PRUEBAS DE FUNCIONAMIENTO EXITOSAS. CUBRE CLAVE INSTALADO"/>
    <s v="VISITA TECNICA"/>
    <s v="DA000416"/>
    <s v="TIPO I"/>
    <s v="TERRESTRE"/>
    <s v="BARRAGAN TAFUR EDWIN ESTEBAN"/>
    <n v="1"/>
    <s v="0"/>
    <n v="75096"/>
    <n v="75096"/>
    <n v="75096"/>
  </r>
  <r>
    <s v="CALI"/>
    <x v="0"/>
    <x v="0"/>
    <s v="76001"/>
    <s v="TA-25-1270746"/>
    <s v="3007034986"/>
    <s v="APERTURA"/>
    <s v="DATAFONO ADICIONAL - ALIANZA"/>
    <s v="VALLE DEL CAUCA"/>
    <s v="CALI"/>
    <s v="DISTRICOL INTEGRAL CENTRO DE S"/>
    <s v="REDEBAN"/>
    <s v="FO-25-1790494"/>
    <d v="2025-11-07T08:00:00"/>
    <d v="2025-11-07T12:36:00"/>
    <s v="AGREGADOR"/>
    <s v="DISTRICOL"/>
    <s v="EJECUTADO"/>
    <s v="06/11/2025 06-11 PROGRAMACION REALIZADA POR LA ALIANZA| INSTALACIÓN PROGRAMADA PARA EL 2025-11-07 | 07/11/2025 SE LLAMA AL CLIENTE Y SE VALIDA INSTALACIÓN Y DIRECCIÓN, SE VISITA EL COMERCIO, SE INSTALA DATAFONO, LECTORA, PINPAD, MAGIC BOX EN ADICIONAL CB BANCOLOMBIA PURO, PRUEBAS OK, TELECARGA TRNA"/>
    <s v="VISITA TECNICA"/>
    <s v="DA000417"/>
    <s v="TIPO I"/>
    <s v="TERRESTRE"/>
    <s v="HERRERA MONAR GEOVANNY"/>
    <n v="1"/>
    <s v="0"/>
    <n v="75096"/>
    <n v="75096"/>
    <n v="75096"/>
  </r>
  <r>
    <s v="CALI"/>
    <x v="0"/>
    <x v="0"/>
    <s v="76834"/>
    <s v="TA-25-1270747"/>
    <s v="3007081986"/>
    <s v="APERTURA"/>
    <s v="CB CRECIMIENTO ALIANZA - OTRAS LISTAS"/>
    <s v="VALLE DEL CAUCA"/>
    <s v="TULUA"/>
    <s v="PTM TULUA YUAN CITY TULUA"/>
    <s v="REDEBAN"/>
    <s v="FO-25-1790502"/>
    <d v="2025-11-07T08:00:00"/>
    <d v="2025-11-10T18:48:00"/>
    <s v="AGREGADOR"/>
    <s v="COMCARD - PTM"/>
    <s v="EJECUTADO"/>
    <s v="06/11/2025 06-11 PROGRAMACION REALIZADA POR LA ALIANZA| INSTALACIÓN PROGRAMADA PARA EL 2025-11-10 | 10/11/2025 SE INSTALA EQUIPO, LECTOR Y ACCESORIOS, LUEGO SE CAPACITA Y SE INSTALA PUBLICIDAD, PRUEBAS OK"/>
    <s v="VISITA TECNICA"/>
    <s v="DA000418 - CA000576"/>
    <s v="TIPO II"/>
    <s v="TERRESTRE"/>
    <s v="PAREDES CASTILLO DIEGO"/>
    <n v="1"/>
    <s v="0"/>
    <n v="163814"/>
    <n v="140396"/>
    <n v="163814"/>
  </r>
  <r>
    <s v="MEDELLIN"/>
    <x v="2"/>
    <x v="2"/>
    <s v="5001"/>
    <s v="TA-25-1288927"/>
    <s v="3007082177"/>
    <s v="APERTURA"/>
    <s v="CB CRECIMIENTO ALIANZA - NUEVO"/>
    <s v="ANTIOQUIA"/>
    <s v="MEDELLIN"/>
    <s v="PTM MEDELLIN VARIEDADES PICACH"/>
    <s v="REDEBAN"/>
    <s v="FO-25-1818137"/>
    <d v="2025-11-13T08:00:00"/>
    <d v="2025-11-14T13:41:00"/>
    <m/>
    <m/>
    <s v="EJECUTADO"/>
    <s v="12/11/2025 12-11 PROGRAMACION REALIZADA POR LA ALIANZA| INSTALACIÓN PROGRAMADA PARA EL 2025-11-14 | 14/11/2025 INSTALACIÓN DE CB MIXTO OK PUBLICIDAD Y CAPACITACIÓN OK PRUEBAS SOLO CONSULTA DE SALDO NO HAY PARA MÁS PRUEBAS CUBRE CLAVE OK NO TELECARGA"/>
    <s v="VISITA TECNICA"/>
    <s v="FB001812 - FB001591"/>
    <s v="TIPO I"/>
    <s v="TERRESTRE"/>
    <s v="PAREJA ECHAVARRIA JHON DAVID"/>
    <n v="1"/>
    <s v="0"/>
    <n v="75096"/>
    <n v="75096"/>
    <n v="75096"/>
  </r>
  <r>
    <s v="MEDELLIN"/>
    <x v="2"/>
    <x v="2"/>
    <s v="5360"/>
    <s v="TA-25-1288928"/>
    <s v="3007082169"/>
    <s v="APERTURA"/>
    <s v="CB CRECIMIENTO ALIANZA - NUEVO"/>
    <s v="ANTIOQUIA"/>
    <s v="ITAGUI"/>
    <s v="PTM ITAGUI GRANERO SUPER HISTO"/>
    <s v="REDEBAN"/>
    <s v="FO-25-1818139"/>
    <d v="2025-11-13T08:00:00"/>
    <d v="2025-11-14T16:31:00"/>
    <m/>
    <m/>
    <s v="EJECUTADO"/>
    <s v="12/11/2025 12-11 PROGRAMACION REALIZADA POR LA ALIANZA| INSTALACIÓN PROGRAMADA PARA EL 2025-11-14 | 15/11/2025 INSTALACIÓN CB OK"/>
    <s v="VISITA TECNICA"/>
    <s v="FB001813-FB001543"/>
    <s v="TIPO I"/>
    <s v="TERRESTRE"/>
    <s v="BADEL ACUÑA LUIS ALBERTO"/>
    <n v="1"/>
    <s v="0"/>
    <n v="75096"/>
    <n v="75096"/>
    <n v="75096"/>
  </r>
  <r>
    <s v="MEDELLIN"/>
    <x v="2"/>
    <x v="2"/>
    <s v="5360"/>
    <s v="TA-25-1288929"/>
    <s v="3007082170"/>
    <s v="APERTURA"/>
    <s v="CB CRECIMIENTO ALIANZA - NUEVO"/>
    <s v="ANTIOQUIA"/>
    <s v="ITAGUI"/>
    <s v="PTM ITAGUI MOTO CLUB S&amp;S"/>
    <s v="REDEBAN"/>
    <s v="FO-25-1818143"/>
    <d v="2025-11-13T08:00:00"/>
    <d v="2025-11-14T13:32:00"/>
    <m/>
    <m/>
    <s v="EJECUTADO"/>
    <s v="12/11/2025 12-11 PROGRAMACION REALIZADA POR LA ALIANZA| INSTALACIÓN PROGRAMADA PARA EL 2025-11-14 | 14/11/2025 INSTALACIÓN CB OK"/>
    <s v="VISITA TECNICA"/>
    <s v="FB001814-FB001551"/>
    <s v="TIPO I"/>
    <s v="TERRESTRE"/>
    <s v="BADEL ACUÑA LUIS ALBERTO"/>
    <n v="1"/>
    <s v="0"/>
    <n v="75096"/>
    <n v="75096"/>
    <n v="75096"/>
  </r>
  <r>
    <s v="APARTADO"/>
    <x v="2"/>
    <x v="2"/>
    <s v="5837"/>
    <s v="TA-25-1288930"/>
    <s v="3007082172"/>
    <s v="APERTURA"/>
    <s v="CB CRECIMIENTO ALIANZA - NUEVO"/>
    <s v="ANTIOQUIA"/>
    <s v="TURBO"/>
    <s v="PTM TURBO TIENDA ARBASU"/>
    <s v="REDEBAN"/>
    <s v="FO-25-1818147"/>
    <d v="2025-11-13T08:00:00"/>
    <d v="2025-11-14T16:39:00"/>
    <m/>
    <m/>
    <s v="EJECUTADO"/>
    <s v="12/11/2025 12-11 PROGRAMACION REALIZADA POR LA ALIANZA| INSTALACIÓN PROGRAMADA PARA EL 2025-11-14 | 15/11/2025 SE INSTALA DATAFONO,MAGIBOX.LECTORA.BASE DATAFONO, PIN PAD Y PUBLICIDAD. SE DA CAPACITACION DE MANEJO DE EQUIPO Y PLATAFORMA SOMOS BANCOLOMBIA. SE HACEN PRUEBAS DE RETIRO,CONSULTA DE SALDO,CONSIGNACON, PRUEBA DE LECTORA Y SE DEJA TODO OK"/>
    <s v="VISITA TECNICA"/>
    <s v="FB001815"/>
    <s v="TIPO II"/>
    <s v="TERRESTRE"/>
    <s v="SALDARRIAGA MIRANDA SANTIAGO"/>
    <n v="1"/>
    <s v="0"/>
    <n v="163814"/>
    <n v="140396"/>
    <n v="163814"/>
  </r>
  <r>
    <s v="SANTA MARTA"/>
    <x v="4"/>
    <x v="4"/>
    <s v="44847"/>
    <s v="TA-25-1288931"/>
    <s v="3007082175"/>
    <s v="APERTURA"/>
    <s v="CB CRECIMIENTO ALIANZA - NUEVO"/>
    <s v="LA GUAJIRA"/>
    <s v="URIBIA"/>
    <s v="PTM URIBIA  TIENDA Y VERDURERA"/>
    <s v="REDEBAN"/>
    <s v="FO-25-1818152"/>
    <d v="2025-11-13T08:00:00"/>
    <d v="2025-11-14T16:54:00"/>
    <m/>
    <m/>
    <s v="EJECUTADO"/>
    <s v="12/11/2025 12-11 PROGRAMACION REALIZADA POR LA ALIANZA| INSTALACIÓN PROGRAMADA PARA EL 2025-11-14 | 14/11/2025 SE REALIZA APERTURA DE CB, SE INSTALA DATAFONO, LECTOR Y PUBLICIDAD,SE ENTREGAN 40 ROLLOS, SE BRINDA CAPACITACIÓN, SE REALIZAN PRUEBAS DE DEPOSITO, RETIRO, TRANSFERENCIA, CONSULTA DE SALDO, ENTRE OTRAS, DEJANDO EL SERVICIO FUNCIONAL AL 100 %"/>
    <s v="VISITA TECNICA"/>
    <s v="FB001816"/>
    <s v="TIPO IV"/>
    <s v="TERRESTRE"/>
    <s v="MONTES DIAZ JOHN FRED"/>
    <n v="1"/>
    <s v="0"/>
    <n v="504833"/>
    <n v="196537"/>
    <n v="504833"/>
  </r>
  <r>
    <s v="PASTO"/>
    <x v="0"/>
    <x v="0"/>
    <s v="52001"/>
    <s v="TA-25-1288932"/>
    <s v="3007082173"/>
    <s v="APERTURA"/>
    <s v="CB CRECIMIENTO ALIANZA - NUEVO"/>
    <s v="NARIÑO"/>
    <s v="PASTO"/>
    <s v="PTM PASTO IMPACTO NARIÑO 23"/>
    <s v="REDEBAN"/>
    <s v="FO-25-1818158"/>
    <d v="2025-11-13T08:00:00"/>
    <d v="2025-11-13T15:02:00"/>
    <m/>
    <m/>
    <s v="EJECUTADO"/>
    <s v="12/11/2025 12-11 PROGRAMACION REALIZADA POR LA ALIANZA| INSTALACIÓN PROGRAMADA PARA EL 2025-11-13 | 13/11/2025 SE REALIZÓ LA INSTALACIÓN DE EQUIPOS PUBLICIDAD Y ACCESORIOS PARA APERTURA CB BANCOLOMBIA SE DIO CAPACITACIÓN MANEJO DE DATÁFONO CB Y SOMOS BANCOLOMBIA SE EJECUTAN PRUEBAS TX EXITOSAS QUEDA OPERATIVO"/>
    <s v="VISITA TECNICA"/>
    <s v="FB001818 - FB001566"/>
    <s v="TIPO I"/>
    <s v="TERRESTRE"/>
    <s v="REMICIO AMADO JOHN HEBER"/>
    <n v="1"/>
    <s v="0"/>
    <n v="75096"/>
    <n v="75096"/>
    <n v="75096"/>
  </r>
  <r>
    <s v="PASTO"/>
    <x v="0"/>
    <x v="0"/>
    <s v="52215"/>
    <s v="TA-25-1288933"/>
    <s v="3007082171"/>
    <s v="APERTURA"/>
    <s v="CB CRECIMIENTO ALIANZA - NUEVO"/>
    <s v="NARIÑO"/>
    <s v="CORDOBA"/>
    <s v="PTM CORDOBA DROGUERIA EL COMER"/>
    <s v="REDEBAN"/>
    <s v="FO-25-1818160"/>
    <d v="2025-11-13T08:00:00"/>
    <d v="2025-11-14T17:01:00"/>
    <m/>
    <m/>
    <s v="EJECUTADO"/>
    <s v="12/11/2025 12-11 PROGRAMACION REALIZADA POR LA ALIANZA| INSTALACIÓN PROGRAMADA PARA EL 2025-11-14 | 14/11/2025 SE REALIZA INSTALACIÓN DE CB. SE CAPACITA SOBRE SOMOS BANCOLOMBIA, MANEJO DE DATAFONO Y PARTE ADMINISTRATIVA. SE INSTALA AVISO EXTERIOR, FLANGER Y DISPLAY LEGAL CON INSERTO HORARIO, TARIFAS Y NÚMERO DE CB. SE ENTREGAN 40 ROLLOS. SE REALIZA PRUEBAS TX EXITOSAS. QUEDA OPERATIVO"/>
    <s v="VISITA TECNICA"/>
    <s v="FB001819"/>
    <s v="TIPO II"/>
    <s v="TERRESTRE"/>
    <s v="CASTILLO HERRERA ALEX RICARDO"/>
    <n v="1"/>
    <s v="0"/>
    <n v="163814"/>
    <n v="140396"/>
    <n v="163814"/>
  </r>
  <r>
    <s v="BUCARAMANGA"/>
    <x v="1"/>
    <x v="1"/>
    <s v="68001"/>
    <s v="TA-25-1288937"/>
    <s v="3007082166"/>
    <s v="APERTURA"/>
    <s v="CB CRECIMIENTO ALIANZA - NUEVO"/>
    <s v="SANTANDER"/>
    <s v="BUCARAMANGA"/>
    <s v="PTM BUCARAMANGA PAPELERIA NOGA"/>
    <s v="REDEBAN"/>
    <s v="FO-25-1818166"/>
    <d v="2025-11-13T08:00:00"/>
    <d v="2025-11-13T07:14:00"/>
    <m/>
    <m/>
    <s v="EJECUTADO"/>
    <s v="12/11/2025 12-11 PROGRAMACION REALIZADA POR LA ALIANZA| INSTALACIÓN PROGRAMADA PARA EL 2025-11-13 | 13/11/2025 EN COMUNICACIÓN CON CLIENTE INDICA Q NOS ATIENDES DESPUES DE LAS 3PM Q ABRE EL LOCAL, SE CONFIRMA INTERNET OK | 14/11/2025 SE INSTALA PUBLICIDAD COMPLETA ,DATAFONO ,LECTOR , CABLES Y FUENTE DE PODER. 40 ROLLOS, BASE, SE CAPACITAN CLIENTE MANEJO CORRESPONSAL CIERRES CUADRE DIARIO COMPENSACIÓN,MANEJO DATAFONO OK , VISITA EXITOSA PRUEBAS OK"/>
    <s v="VISITA TECNICA"/>
    <s v="FB001820"/>
    <s v="TIPO I"/>
    <s v="TERRESTRE"/>
    <s v="GELVEZ MOGOLLON JOSE ELISEO"/>
    <n v="1"/>
    <s v="0"/>
    <n v="75096"/>
    <n v="75096"/>
    <n v="75096"/>
  </r>
  <r>
    <s v="CALI"/>
    <x v="0"/>
    <x v="0"/>
    <s v="76001"/>
    <s v="TA-25-1288939"/>
    <s v="3007082167"/>
    <s v="APERTURA"/>
    <s v="CB CRECIMIENTO ALIANZA - NUEVO"/>
    <s v="VALLE DEL CAUCA"/>
    <s v="CALI"/>
    <s v="PTM CALI SKYNET 2.2"/>
    <s v="REDEBAN"/>
    <s v="FO-25-1818168"/>
    <d v="2025-11-13T08:00:00"/>
    <d v="2025-11-13T14:38:00"/>
    <m/>
    <m/>
    <s v="EJECUTADO"/>
    <s v="12/11/2025 12-11 PROGRAMACION REALIZADA POR LA ALIANZA| INSTALACIÓN PROGRAMADA PARA EL 2025-11-13 | 13/11/2025 SE INSTALA EQUIPO, LECTOR Y ACCESORIOS, LUEGO SE CAPACITA Y SE INSTALA PUBLICIDAD, PRUEBAS OK"/>
    <s v="VISITA TECNICA"/>
    <s v="FB001821 - FJZZZ533"/>
    <s v="TIPO I"/>
    <s v="TERRESTRE"/>
    <s v="PAREDES CASTILLO DIEGO"/>
    <n v="1"/>
    <s v="0"/>
    <n v="75096"/>
    <n v="75096"/>
    <n v="75096"/>
  </r>
  <r>
    <s v="CALI"/>
    <x v="0"/>
    <x v="0"/>
    <s v="76001"/>
    <s v="TA-25-1288940"/>
    <s v="3007082168"/>
    <s v="APERTURA"/>
    <s v="CB CRECIMIENTO ALIANZA - NUEVO"/>
    <s v="VALLE DEL CAUCA"/>
    <s v="CALI"/>
    <s v="PTM CALI VARIEDADES BLU"/>
    <s v="REDEBAN"/>
    <s v="FO-25-1818172"/>
    <d v="2025-11-13T08:00:00"/>
    <d v="2025-11-13T07:18:00"/>
    <m/>
    <m/>
    <s v="EJECUTADO"/>
    <s v="12/11/2025 12-11 PROGRAMACION REALIZADA POR LA ALIANZA| INSTALACIÓN PROGRAMADA PARA EL 2025-11-13 | 14/11/2025 SE VISITA ESTABLECIMIENTO, SE REALIZA INSTALACIÓN CORRESPONSAL BANCOLOMBIA MIXTO M. TRANSACCIONES DE PRUEBA EXITOSAS. SE CAPACITA Y SE INSTALA PUBLICIDAD COMPLETA. _x000a_COMERCIO SIN AVISO PUBLICITARIO, SIN EMBARGO SI ES EL MISMO OBJETIVO COMERCIAL, LA DIRECCION COINCIDE Y LA CÁMARA DE COMERCIO TAMBIEN TIENE EL MISMO NOMBRE DE LISTA DE CHEQUEO."/>
    <s v="VISITA TECNICA"/>
    <s v="FB001822, FB001570"/>
    <s v="TIPO I"/>
    <s v="TERRESTRE"/>
    <s v="BOLAÑOS TABORDA JORGE ENRIQUE"/>
    <n v="1"/>
    <s v="0"/>
    <n v="75096"/>
    <n v="75096"/>
    <n v="75096"/>
  </r>
  <r>
    <s v="CALI"/>
    <x v="0"/>
    <x v="0"/>
    <s v="76869"/>
    <s v="TA-25-1288942"/>
    <s v="3007082176"/>
    <s v="APERTURA"/>
    <s v="CB CRECIMIENTO ALIANZA - NUEVO"/>
    <s v="VALLE DEL CAUCA"/>
    <s v="VIJES"/>
    <s v="PTM VIJES DROGAS LA SUPERIOR"/>
    <s v="REDEBAN"/>
    <s v="FO-25-1818178"/>
    <d v="2025-11-13T08:00:00"/>
    <d v="2025-11-14T17:07:00"/>
    <m/>
    <m/>
    <s v="EJECUTADO"/>
    <s v="12/11/2025 12-11 PROGRAMACION REALIZADA POR LA ALIANZA| INSTALACIÓN PROGRAMADA PARA EL 2025-11-14 | 14/11/2025 SE LLAMA AL CLIENTE Y SE VÁLIDA INSTALACIÓN, DIRECCIÓN Y DISPONIBILIDAD, SE VISITA EL COMERCIO, SE INSTALA DATAFONO, LECTORA, ACCESORIOS EN APERTURA CB BANCOLOMBIA MIXTO, SE CAPACITA, PRUEBAS OK, TELECARGA TRNA"/>
    <s v="VISITA TECNICA"/>
    <s v="FB001823 - FB001580"/>
    <s v="TIPO II"/>
    <s v="TERRESTRE"/>
    <s v="HERRERA MONAR GEOVANNY"/>
    <n v="1"/>
    <s v="0"/>
    <n v="163814"/>
    <n v="140396"/>
    <n v="163814"/>
  </r>
  <r>
    <s v="BOGOTA"/>
    <x v="3"/>
    <x v="3"/>
    <s v="11001"/>
    <s v="TA-25-1288948"/>
    <s v="3007082165"/>
    <s v="APERTURA"/>
    <s v="CB CRECIMIENTO ALIANZA - NUEVO"/>
    <s v="CUNDINAMARCA"/>
    <s v="BOGOTA"/>
    <s v="PTM BOGOTA SHOESTYLE CALZADO"/>
    <s v="REDEBAN"/>
    <s v="FO-25-1818181"/>
    <d v="2025-11-13T08:00:00"/>
    <d v="2025-11-14T13:52:00"/>
    <m/>
    <m/>
    <s v="EJECUTADO"/>
    <s v="12/11/2025 12-11 PROGRAMACION REALIZADA POR LA ALIANZA| INSTALACIÓN PROGRAMADA PARA EL 2025-11-14 | 18/11/2025 APERTURA BANCOLOMBIA OK CAPACITACIÓN OK PUBLICIDAD OK SERVICIO OPERATIVO SOLO SE REALIZAN PRUEBAS CON AN INFORMACIÓN QUE NOS SUMINISTRO EL CLIENTE YA QUE NO SE CUENTA CON TARJETA DE PRUEBAS SUMISTRADA POR LA EMPRESA"/>
    <s v="VISITA TECNICA"/>
    <s v="FB001824 - FB001581"/>
    <s v="TIPO I"/>
    <s v="TERRESTRE"/>
    <s v="HERNANDEZ NARANJO OSCAR EDUARDO"/>
    <n v="1"/>
    <s v="0"/>
    <n v="75096"/>
    <n v="75096"/>
    <n v="75096"/>
  </r>
  <r>
    <s v="MONTERIA"/>
    <x v="4"/>
    <x v="4"/>
    <s v="23555"/>
    <s v="TA-25-1288950"/>
    <s v="3007035595"/>
    <s v="APERTURA"/>
    <s v="DATAFONO ADICIONAL - ALIANZA"/>
    <s v="CORDOBA"/>
    <s v="PLANETA RICA"/>
    <s v="DISTRICOL MULTIYA PARQUE"/>
    <s v="REDEBAN"/>
    <s v="FO-25-1818189"/>
    <d v="2025-11-13T08:00:00"/>
    <d v="2025-11-13T14:47:00"/>
    <s v="AGREGADOR"/>
    <s v="DISTRICOL"/>
    <s v="EJECUTADO"/>
    <s v="12/11/2025 12-11 PROGRAMACION REALIZADA POR LA ALIANZA| INSTALACIÓN PROGRAMADA PARA EL 2025-11-13 | 13/11/2025 SE REALIZA LA INSTALACIÓN DE DATAFONO ADICIONAL, SE LE CREAN USUARIOS OPERADOR Y ADMINISTRADOR, SE REALIZAN PRUEBAS OK, CB OPERANDO CON NORMALIDAD"/>
    <s v="VISITA TECNICA"/>
    <s v="FB001825"/>
    <s v="TIPO II"/>
    <s v="TERRESTRE"/>
    <s v="ARRAZOLA HERNANDEZ NICOLAS AUGUSTO"/>
    <n v="1"/>
    <s v="0"/>
    <n v="163814"/>
    <n v="140396"/>
    <n v="163814"/>
  </r>
  <r>
    <s v="SINCELEJO"/>
    <x v="4"/>
    <x v="4"/>
    <s v="70708"/>
    <s v="TA-25-1288955"/>
    <s v="3007082064"/>
    <s v="APERTURA"/>
    <s v="CB CRECIMIENTO ALIANZA - OTRAS LISTAS"/>
    <s v="SUCRE"/>
    <s v="SAN MARCOS"/>
    <s v="DISTRICOL DROGUERÍA FARMASUCRE"/>
    <s v="REDEBAN"/>
    <s v="FO-25-1818199"/>
    <d v="2025-11-13T08:00:00"/>
    <d v="2025-11-13T14:55:00"/>
    <s v="AGREGADOR"/>
    <s v="DISTRICOL"/>
    <s v="EJECUTADO"/>
    <s v="12/11/2025 12-11 PROGRAMACION REALIZADA POR LA ALIANZA| INSTALACIÓN PROGRAMADA PARA EL 2025-11-13 | 13/11/2025 SE REALIZA INSTALACIÓN DE CORRESPONSAL BANCOLOMBIA PURO OK, EQUIPOS INSTALADOS OPERATIVOS OK, PRUEBAS DE TRANSACCIONES EXITOSAS, PERSONAL CAPACITADO OK, CLIENTE CB VALIDA SALDO EN CERO DESPUES DE LA INSTALACIÓN OK, CB SE DEJA OPERATIVO SIN NOVEDAD"/>
    <s v="VISITA TECNICA"/>
    <s v="CA001882"/>
    <s v="TIPO III"/>
    <s v="TERRESTRE"/>
    <s v="GONZALEZ FERRER JESUS ALEXANDER"/>
    <n v="1"/>
    <s v="0"/>
    <n v="275729"/>
    <n v="196537"/>
    <n v="275729"/>
  </r>
  <r>
    <s v="CALI"/>
    <x v="0"/>
    <x v="0"/>
    <s v="76111"/>
    <s v="TA-25-1296774"/>
    <s v="3007015527"/>
    <s v="APERTURA"/>
    <s v="DATAFONO ADICIONAL - ALIANZA"/>
    <s v="VALLE DEL CAUCA"/>
    <s v="GUADALAJARA DE BUGA"/>
    <s v="MULTIPAGAS BUGA"/>
    <s v="REDEBAN"/>
    <s v="FO-25-1828306"/>
    <d v="2025-11-18T08:00:00"/>
    <d v="2025-11-18T15:20:00"/>
    <s v="ROBUSTO"/>
    <s v="MULTIPAGAS"/>
    <s v="EJECUTADO"/>
    <s v="14/11/2025 14-11 SE REALIZA LLAMADA AL CLIENTE, SE HABLA CON LA SRA CINDY PAOLA ANGARITA AL NUMERO 3158673642 SE VALIDA DIRECCIÓN OK, CANAL OK, DISPONIBILIDAD TOTAL, LLAMAR EL DÍA LA INSTALACIÓN PARA CONFIRMAR VISITA (PREFERIBLEMENTE EN HORAS DE LA MAÑANA) | 18/11/2025 SE VISITA CORRESPONSAL Y SE REALIZA INSTALACIÓN DATÁFONO ADICIONAL. TRANSACCIONES DE PRUEBA EXITOSAS"/>
    <s v="VISITA TECNICA"/>
    <s v="FB003614"/>
    <s v="TIPO II"/>
    <s v="TERRESTRE"/>
    <s v="BOLAÑOS TABORDA JORGE ENRIQUE"/>
    <n v="1"/>
    <s v="0"/>
    <n v="163814"/>
    <n v="140396"/>
    <n v="163814"/>
  </r>
  <r>
    <s v="YOPAL"/>
    <x v="5"/>
    <x v="6"/>
    <s v="85001"/>
    <s v="TA-25-1296775"/>
    <s v="3007023134"/>
    <s v="APERTURA"/>
    <s v="DATAFONO ADICIONAL - ALIANZA"/>
    <s v="CASANARE"/>
    <s v="YOPAL"/>
    <s v="MULTIPAGAS YOPAL"/>
    <s v="REDEBAN"/>
    <s v="FO-25-1828308"/>
    <d v="2025-11-18T08:00:00"/>
    <d v="2025-11-19T11:36:00"/>
    <s v="ROBUSTO"/>
    <s v="MULTIPAGAS"/>
    <s v="EJECUTADO"/>
    <s v="14/11/2025 14-11 SE REALIZA LLAMADA AL CLIENTE, SE HABLA CON LA SRA ADRIANA RAMIREZ AL NUMERO 3115545295 SE VALIDA DIRECCIÓN OK, CANAL OK, DISPONIBILIDAD TOTAL, LLAMAR EL DÍA LA INSTALACIÓN PARA CONFIRMAR VISITA | 19/11/2025 SE VISITA COMERCIO, SE INSTALA DATÁFONO LECTOR Y PINPAD ADICIONAL. PRUEBAS OK. OPERATIVO EL SERVICIO. CB INDICA NO REQUIERE BASE.  NO SE REGISTRA TIRILLA DE TRANSFERENCIA NO SE CUENTA CON TARJETA"/>
    <s v="VISITA TECNICA"/>
    <s v="FB003617"/>
    <s v="TIPO I"/>
    <s v="TERRESTRE"/>
    <s v="BERNAL ELAICA EDGAR ALEXIS"/>
    <n v="1"/>
    <s v="0"/>
    <n v="75096"/>
    <n v="75096"/>
    <n v="75096"/>
  </r>
  <r>
    <s v="MEDELLIN"/>
    <x v="2"/>
    <x v="2"/>
    <s v="5001"/>
    <s v="TA-25-1315901"/>
    <s v="3007082259"/>
    <s v="APERTURA"/>
    <s v="CB CRECIMIENTO ALIANZA - NUEVO"/>
    <s v="ANTIOQUIA"/>
    <s v="MEDELLIN"/>
    <s v="PTM MEDELLIN LA BENDICION MINI"/>
    <s v="REDEBAN"/>
    <s v="FO-25-1852517"/>
    <d v="2025-11-21T08:00:00"/>
    <d v="2025-11-24T12:49:00"/>
    <m/>
    <m/>
    <s v="EJECUTADO"/>
    <s v="20/11/2025 20-11 PROGRAMACION REALIZADA POR LA ALIANZA| INSTALACIÓN PROGRAMADA PARA EL 2025-11-24 | 24/11/2025 SE REALIZA INSTALACIÓN DE EQUIPO. CAPACITACIÓN Y SE INSTALA PUBLICIDAD SERVICIO OPERATIVO OK"/>
    <s v="VISITA TECNICA"/>
    <s v="OB001375 - OB000961"/>
    <s v="TIPO I"/>
    <s v="TERRESTRE"/>
    <s v="ZAPATA LOPEZ EDWARD ASDRUBAL"/>
    <n v="1"/>
    <s v="0"/>
    <n v="75096"/>
    <n v="75096"/>
    <n v="75096"/>
  </r>
  <r>
    <s v="MEDELLIN"/>
    <x v="2"/>
    <x v="2"/>
    <s v="5001"/>
    <s v="TA-25-1315902"/>
    <s v="3007082254"/>
    <s v="APERTURA"/>
    <s v="CB CRECIMIENTO ALIANZA - NUEVO"/>
    <s v="ANTIOQUIA"/>
    <s v="MEDELLIN"/>
    <s v="PTM MEDELLIN DIEGO ALEJANDRO"/>
    <s v="REDEBAN"/>
    <s v="FO-25-1852520"/>
    <d v="2025-11-21T08:00:00"/>
    <d v="2025-11-24T12:56:00"/>
    <m/>
    <m/>
    <s v="EJECUTADO"/>
    <s v="20/11/2025 20-11 PROGRAMACION REALIZADA POR LA ALIANZA| INSTALACIÓN PROGRAMADA PARA EL 2025-11-24 | 24/11/2025 SE INSTALA PUBLICIDAD Y EQUIPOS A PETICIÓN DEL USUARIO, SERVICIOS OK CAPACITACIÓN OK"/>
    <s v="VISITA TECNICA"/>
    <s v="OB001376-OB000964"/>
    <s v="TIPO I"/>
    <s v="TERRESTRE"/>
    <s v="BARRIENTOS HERNANDEZ CRISTIAN HORACIO"/>
    <n v="1"/>
    <s v="0"/>
    <n v="75096"/>
    <n v="75096"/>
    <n v="75096"/>
  </r>
  <r>
    <s v="MEDELLIN"/>
    <x v="2"/>
    <x v="2"/>
    <s v="5001"/>
    <s v="TA-25-1315903"/>
    <s v="3007082255"/>
    <s v="APERTURA"/>
    <s v="CB CRECIMIENTO ALIANZA - NUEVO"/>
    <s v="ANTIOQUIA"/>
    <s v="MEDELLIN"/>
    <s v="PTM MEDELLIN SALEJO PERFUMES"/>
    <s v="REDEBAN"/>
    <s v="FO-25-1852523"/>
    <d v="2025-11-21T08:00:00"/>
    <d v="2025-11-24T15:36:00"/>
    <m/>
    <m/>
    <s v="EJECUTADO"/>
    <s v="20/11/2025 20-11 PROGRAMACION REALIZADA POR LA ALIANZA| INSTALACIÓN PROGRAMADA PARA EL 2025-11-24 | 24/11/2025 SE INSTALA PUBLICIDAD Y EQUIPOS A PETICIÓN DEL USUARIO, SE DEJAN SERVICIOS FUNCIONANDO CORRECTAMENTE, CAPACITACIÓN OK"/>
    <s v="VISITA TECNICA"/>
    <s v="OB001377-OB000965"/>
    <s v="TIPO I"/>
    <s v="TERRESTRE"/>
    <s v="BARRIENTOS HERNANDEZ CRISTIAN HORACIO"/>
    <n v="1"/>
    <s v="0"/>
    <n v="75096"/>
    <n v="75096"/>
    <n v="75096"/>
  </r>
  <r>
    <s v="MEDELLIN"/>
    <x v="2"/>
    <x v="2"/>
    <s v="5001"/>
    <s v="TA-25-1315904"/>
    <s v="3007082256"/>
    <s v="APERTURA"/>
    <s v="CB CRECIMIENTO ALIANZA - NUEVO"/>
    <s v="ANTIOQUIA"/>
    <s v="MEDELLIN"/>
    <s v="PMT MEDELLIN A D G."/>
    <s v="REDEBAN"/>
    <s v="FO-25-1852526"/>
    <d v="2025-11-21T08:00:00"/>
    <d v="2025-11-21T19:20:00"/>
    <m/>
    <m/>
    <s v="EJECUTADO"/>
    <s v="20/11/2025 20-11 PROGRAMACION REALIZADA POR LA ALIANZA| INSTALACIÓN PROGRAMADA PARA EL 2025-11-21 | 22/11/2025 SE REALIZA INSTALACIÓN DEL CB EXITOSAMENTE. SE CAPACITA SIN NOVEDAD, SE INSTALA PUBLICIDAD, SE REALIZAN PRUEBAS EXITOSAS. INSTALACION OK."/>
    <s v="VISITA TECNICA"/>
    <s v="OB001378"/>
    <s v="TIPO I"/>
    <s v="TERRESTRE"/>
    <s v="RUA ALVAREZ RICHARD ANDRES"/>
    <n v="1"/>
    <s v="0"/>
    <n v="75096"/>
    <n v="75096"/>
    <n v="75096"/>
  </r>
  <r>
    <s v="MEDELLIN"/>
    <x v="2"/>
    <x v="2"/>
    <s v="5001"/>
    <s v="TA-25-1315905"/>
    <s v="3007082257"/>
    <s v="APERTURA"/>
    <s v="CB CRECIMIENTO ALIANZA - NUEVO"/>
    <s v="ANTIOQUIA"/>
    <s v="MEDELLIN"/>
    <s v="PTM MEDELLIN FERRETERIA EMANIS"/>
    <s v="REDEBAN"/>
    <s v="FO-25-1852531"/>
    <d v="2025-11-21T08:00:00"/>
    <d v="2025-11-24T12:22:00"/>
    <m/>
    <m/>
    <s v="EJECUTADO"/>
    <s v="20/11/2025 20-11 PROGRAMACION REALIZADA POR LA ALIANZA| INSTALACIÓN PROGRAMADA PARA EL 2025-11-24 | 24/11/2025 SE INSTALAN EQUIPOS OK"/>
    <s v="VISITA TECNICA"/>
    <s v="OB001379 - OB000971"/>
    <s v="TIPO I"/>
    <s v="TERRESTRE"/>
    <s v="QUINTERO SANCHEZ JUAN SEBASTIAN"/>
    <n v="1"/>
    <s v="0"/>
    <n v="75096"/>
    <n v="75096"/>
    <n v="75096"/>
  </r>
  <r>
    <s v="MEDELLIN"/>
    <x v="2"/>
    <x v="2"/>
    <s v="5001"/>
    <s v="TA-25-1315906"/>
    <s v="3007082258"/>
    <s v="APERTURA"/>
    <s v="CB CRECIMIENTO ALIANZA - NUEVO"/>
    <s v="ANTIOQUIA"/>
    <s v="MEDELLIN"/>
    <s v="PTM MEDELLIN TIENDA MIXTA EL P"/>
    <s v="REDEBAN"/>
    <s v="FO-25-1852533"/>
    <d v="2025-11-21T08:00:00"/>
    <d v="2025-11-24T15:06:00"/>
    <m/>
    <m/>
    <s v="EJECUTADO"/>
    <s v="20/11/2025 20-11 PROGRAMACION REALIZADA POR LA ALIANZA| INSTALACIÓN PROGRAMADA PARA EL 2025-11-24 | 24/11/2025 SE INSTALAN EQUIPOS OK"/>
    <s v="VISITA TECNICA"/>
    <s v="OB001380 - OB000972"/>
    <s v="TIPO I"/>
    <s v="TERRESTRE"/>
    <s v="QUINTERO SANCHEZ JUAN SEBASTIAN"/>
    <n v="1"/>
    <s v="0"/>
    <n v="75096"/>
    <n v="75096"/>
    <n v="75096"/>
  </r>
  <r>
    <s v="MEDELLIN"/>
    <x v="2"/>
    <x v="2"/>
    <s v="5088"/>
    <s v="TA-25-1315907"/>
    <s v="3007082251"/>
    <s v="APERTURA"/>
    <s v="CB CRECIMIENTO ALIANZA - NUEVO"/>
    <s v="ANTIOQUIA"/>
    <s v="BELLO"/>
    <s v="PTM BELLO EL BUEN PRECIO N &amp; S"/>
    <s v="REDEBAN"/>
    <s v="FO-25-1852537"/>
    <d v="2025-11-21T08:00:00"/>
    <d v="2025-11-21T18:18:00"/>
    <m/>
    <m/>
    <s v="EJECUTADO"/>
    <s v="20/11/2025 20-11 PROGRAMACION REALIZADA POR LA ALIANZA| INSTALACIÓN PROGRAMADA PARA EL 2025-11-21 | 21/11/2025 SE REALIZA VISITA TÉCNICA PARA LA INSTALACIÓN DEL CORRESPONSAL BANCOLOMBIA. EL USUARIO CONFIRMA SU IDENTIFICACIÓN Y SE VALIDA EL SITIO, ENCONTRANDO CONDICIONES ADECUADAS.  _x000a__x000a_SE PROCEDE CON LA INSTALACIÓN Y CONFIGURACIÓN DE LOS EQUIPOS, ASEGURANDO SU CORRECTO FUNCIONAMIENTO. POSTERIORMENTE, SE CAPACITA AL CLIENTE EN EL MANEJO DEL EQUIPO, LA EJECUCIÓN DE TRANSACCIONES Y EL USO DE LA PLATAFORMA SOMOS BANCOLOMBIA.  _x000a__x000a_FINALMENTE, SE REALIZAN PRUEBAS OPERATIVAS CON RESULTADOS EXITOSOS, DEJANDO EL SERVICIO COMPLETAMENTE HABILITADO Y EN ÓPTIMAS CONDICIONES. EL CLIENTE QUEDA INFORMADO, CAPACITADO Y CON PLENA CONFIANZA EN EL FUNCIONAMIENTO DEL CORRESPONSAL."/>
    <s v="VISITA TECNICA"/>
    <s v="OB001381-OB000975"/>
    <s v="TIPO I"/>
    <s v="TERRESTRE"/>
    <s v="MARTINEZ TOVAR OSCAR DAVID"/>
    <n v="1"/>
    <s v="0"/>
    <n v="75096"/>
    <n v="75096"/>
    <n v="75096"/>
  </r>
  <r>
    <s v="MEDELLIN"/>
    <x v="2"/>
    <x v="2"/>
    <s v="5129"/>
    <s v="TA-25-1315908"/>
    <s v="3007082243"/>
    <s v="APERTURA"/>
    <s v="CB CRECIMIENTO ALIANZA - NUEVO"/>
    <s v="ANTIOQUIA"/>
    <s v="CALDAS"/>
    <s v="PTM CALDAS DISTRIBUIDORA LAS"/>
    <s v="REDEBAN"/>
    <s v="FO-25-1852541"/>
    <d v="2025-11-21T08:00:00"/>
    <d v="2025-11-21T16:55:00"/>
    <m/>
    <m/>
    <s v="EJECUTADO"/>
    <s v="20/11/2025 20-11 PROGRAMACION REALIZADA POR LA ALIANZA| INSTALACIÓN PROGRAMADA PARA EL 2025-11-21 | 21/11/2025 SE REALIZA INSTALACIÓN DE EQUIPO, SE CAPACITA Y SE INSTALA PUBLICIDAD SE REALIZAN PRUEBAS EXITOSAS SERVICIO OPERATIVO OK"/>
    <s v="VISITA TECNICA"/>
    <s v="OB001382-OB000977"/>
    <s v="TIPO I"/>
    <s v="TERRESTRE"/>
    <s v="ZAPATA LOPEZ EDWARD ASDRUBAL"/>
    <n v="1"/>
    <s v="0"/>
    <n v="75096"/>
    <n v="75096"/>
    <n v="75096"/>
  </r>
  <r>
    <s v="MEDELLIN"/>
    <x v="2"/>
    <x v="2"/>
    <s v="5360"/>
    <s v="TA-25-1315910"/>
    <s v="3007082244"/>
    <s v="APERTURA"/>
    <s v="CB CRECIMIENTO ALIANZA - NUEVO"/>
    <s v="ANTIOQUIA"/>
    <s v="ITAGUI"/>
    <s v="PTM ITAGUI ALEXIS RICO ALZATE"/>
    <s v="REDEBAN"/>
    <s v="FO-25-1852544"/>
    <d v="2025-11-21T08:00:00"/>
    <d v="2025-11-21T12:06:00"/>
    <m/>
    <m/>
    <s v="EJECUTADO"/>
    <s v="20/11/2025 20-11 PROGRAMACION REALIZADA POR LA ALIANZA| INSTALACIÓN PROGRAMADA PARA EL 2025-11-21 | 21/11/2025 SE INSTALA PUBLICIDAD Y EQUIPOS A PETICIÓN DEL USUARIO, SERVICIOS OK CAPACITACIÓN OK USUARIO SOMOS BANCOLOMBIA NO HABILITADO POR EL BANCO"/>
    <s v="VISITA TECNICA"/>
    <s v="OB001383-OB000981"/>
    <s v="TIPO I"/>
    <s v="TERRESTRE"/>
    <s v="BARRIENTOS HERNANDEZ CRISTIAN HORACIO"/>
    <n v="1"/>
    <s v="0"/>
    <n v="75096"/>
    <n v="75096"/>
    <n v="75096"/>
  </r>
  <r>
    <s v="MEDELLIN"/>
    <x v="2"/>
    <x v="2"/>
    <s v="5576"/>
    <s v="TA-25-1315911"/>
    <s v="3007082247"/>
    <s v="APERTURA"/>
    <s v="CB CRECIMIENTO ALIANZA - NUEVO"/>
    <s v="ANTIOQUIA"/>
    <s v="PUEBLORRICO"/>
    <s v="PTM PUEBLORRICO GRANERO DONDE"/>
    <s v="REDEBAN"/>
    <s v="FO-25-1874381 | FO-25-1852547"/>
    <d v="2025-11-21T08:00:00"/>
    <d v="2025-11-25T09:47:00"/>
    <m/>
    <m/>
    <s v="EJECUTADO"/>
    <s v="26/11/2025 SE LLEVÓ A CABO LA INSTALACIÓN DE LOS AVISOS EXTERIORES E INTERIORES EN LA SEDE DEL CORRESPONSAL BANCOLOMBIA. ESTOS ELEMENTOS NO HABÍAN PODIDO SER INSTALADOS EL DÍA ANTERIOR DEBIDO AL RETRASO EN LA LLEGADA OCASIONADO POR EL VIAJE. LA INSTALACIÓN SE REALIZÓ SIGUIENDO LAS INDICACIONES ESPECÍFICAS DEL CLIENTE, GARANTIZANDO LA CORRECTA UBICACIÓN Y PRESENTACIÓN DE LOS AVISOS SEGÚN LO ACORDADO."/>
    <s v="VISITA TECNICA"/>
    <s v="OB001384"/>
    <s v="TIPO III"/>
    <s v="TERRESTRE"/>
    <s v="MARTINEZ TOVAR OSCAR DAVID"/>
    <n v="1"/>
    <s v="0"/>
    <n v="275729"/>
    <n v="196537"/>
    <n v="275729"/>
  </r>
  <r>
    <s v="TUNJA"/>
    <x v="1"/>
    <x v="1"/>
    <s v="15407"/>
    <s v="TA-25-1315913"/>
    <s v="3007082252"/>
    <s v="APERTURA"/>
    <s v="CB CRECIMIENTO ALIANZA - NUEVO"/>
    <s v="BOYACA"/>
    <s v="VILLA DE LEYVA"/>
    <s v="PTM VILLA DE LEYVA DROGUERIA E"/>
    <s v="REDEBAN"/>
    <s v="FO-25-1852551"/>
    <d v="2025-11-21T08:00:00"/>
    <d v="2025-11-21T17:04:00"/>
    <m/>
    <m/>
    <s v="EJECUTADO"/>
    <s v="20/11/2025 20-11 PROGRAMACION REALIZADA POR LA ALIANZA| INSTALACIÓN PROGRAMADA PARA EL 2025-11-21 | 21/11/2025 SE ESTABLECE COMUNICACIÓN CON EL SEÑOR JAIME ALIRIO SARMIENTO MORENO AL NÚMERO DE CONTACTO 3118275842 CLIENTE CONFIRMA TENER LA DISPONIBILIDAD PARA ATENDER LA VISITA EL DÍA DE HOY ROUTER DE INTERNET APROXIMADAMENTE A 3 METROS DE DISTANCIA DEL LUGAR DONDE VA QUEDAR INSTALADO EL DATÁFONO. | 21/11/2025 SE EJECUTA APERTURA BANCOLOMBIA EXITOSA RED RBM INSTALANDO EQUIPOS Y PUBLICIDAD PERSONAL CAPACITADO PRUEBAS OK CLIENTE CONFORME"/>
    <s v="VISITA TECNICA"/>
    <s v="OB001385"/>
    <s v="TIPO II"/>
    <s v="TERRESTRE"/>
    <s v="RODRIGUEZ MURCIA YERSON IVAN"/>
    <n v="1"/>
    <s v="0"/>
    <n v="163814"/>
    <n v="140396"/>
    <n v="163814"/>
  </r>
  <r>
    <s v="BUCARAMANGA"/>
    <x v="1"/>
    <x v="1"/>
    <s v="20710"/>
    <s v="TA-25-1315914"/>
    <s v="3007082249"/>
    <s v="APERTURA"/>
    <s v="CB CRECIMIENTO ALIANZA - NUEVO"/>
    <s v="CESAR"/>
    <s v="SAN ALBERTO"/>
    <s v="PTM SAN ALBERTO MULTISERVICIOS"/>
    <s v="REDEBAN"/>
    <s v="FO-25-1852555"/>
    <d v="2025-11-21T08:00:00"/>
    <d v="2025-11-24T15:47:00"/>
    <m/>
    <m/>
    <s v="EJECUTADO"/>
    <s v="20/11/2025 20-11 PROGRAMACION REALIZADA POR LA ALIANZA| INSTALACIÓN PROGRAMADA PARA EL 2025-11-24 | 24/11/2025 EN COMUNICACIÓN CIN EL SR JOHAN SEBASTIÁN GELVEZ AL NÚMERO DE CONTACTO 3012032631 CONFIRMA DISPONIBILIDAD PARA PODER ATENDERNOS | 24/11/2025 SE REALIZA APERTURA BANCOLOMBIA CB MIXTO, SE INSTALA AVISO EXTERIOR, FLANGED, DISPLAY, BASE, DATÁFONO, LECTOR DE BARRAS, CUBRE CLAVES, MÁGIC BOX,PINPAD POR MÓDULO DE VIDRIO, SE CONFIGURÓ TERMINALES TANTO DE ADQUIRENCIA COMO LA DEL CB, SE CREAN USUARIOS AL GUSTO DEL CLIENTE, SE HACEN PRUEBAS DEJANDO TODO OK, .SOMOS BANCOLOMBIA OK"/>
    <s v="VISITA TECNICA"/>
    <s v="OB001386"/>
    <s v="TIPO III"/>
    <s v="TERRESTRE"/>
    <s v="GONZALEZ ESTUPIÑAN YEISON WALTER ANTONIO"/>
    <n v="1"/>
    <s v="0"/>
    <n v="275729"/>
    <n v="196537"/>
    <n v="275729"/>
  </r>
  <r>
    <s v="MONTERIA"/>
    <x v="4"/>
    <x v="4"/>
    <s v="23466"/>
    <s v="TA-25-1315915"/>
    <s v="3007082245"/>
    <s v="APERTURA"/>
    <s v="CB CRECIMIENTO ALIANZA - NUEVO"/>
    <s v="CORDOBA"/>
    <s v="MONTELIBANO"/>
    <s v="PTM MONTELIBANO PAPELERIA EYM"/>
    <s v="REDEBAN"/>
    <s v="FO-25-1852559"/>
    <d v="2025-11-21T08:00:00"/>
    <d v="2025-11-21T17:12:00"/>
    <m/>
    <m/>
    <s v="EJECUTADO"/>
    <s v="20/11/2025 20-11 PROGRAMACION REALIZADA POR LA ALIANZA| INSTALACIÓN PROGRAMADA PARA EL 2025-11-21 | 21/11/2025 SE REALIZA INSTALACIÓN DE CB MIXTO BANCOLOMBIA ALIANZA PTM OK. SE INSTALAN EQUIPOS, DATAFONO, LECTOR DE BARRAS BASE OK._x000a_SE CAPACITA AL USUARIO Y SE INSTALA PUBLICIDAD._x000a_SE REALIZAN PRUEBAS EXITOSAS"/>
    <s v="VISITA TECNICA"/>
    <s v="OB000996-OB001387"/>
    <s v="TIPO IV"/>
    <s v="TERRESTRE"/>
    <s v="COGOLLO VERTEL EDER LUIS"/>
    <n v="1"/>
    <s v="0"/>
    <n v="504833"/>
    <n v="196537"/>
    <n v="504833"/>
  </r>
  <r>
    <s v="VILLAVICENCIO"/>
    <x v="5"/>
    <x v="6"/>
    <s v="50001"/>
    <s v="TA-25-1315916"/>
    <s v="3007082253"/>
    <s v="APERTURA"/>
    <s v="CB CRECIMIENTO ALIANZA - NUEVO"/>
    <s v="META"/>
    <s v="VILLAVICENCIO"/>
    <s v="PTM VILLAVICENCIO DROGUERIA EC"/>
    <s v="REDEBAN"/>
    <s v="FO-25-1852563"/>
    <d v="2025-11-21T08:00:00"/>
    <d v="2025-11-21T17:20:00"/>
    <m/>
    <m/>
    <s v="EJECUTADO"/>
    <s v="20/11/2025 20-11 PROGRAMACION REALIZADA POR LA ALIANZA| INSTALACIÓN PROGRAMADA PARA EL 2025-11-21 | 21/11/2025 SE REALIZA APERTURA CB MIXTO SE REALIZAN PRUEBAS OK SIN NOVEDADES SE INGRESA A SOMOS"/>
    <s v="VISITA TECNICA"/>
    <s v="OB001388"/>
    <s v="TIPO I"/>
    <s v="TERRESTRE"/>
    <s v="CASTRILLON URREA LONDIER LEANDRO"/>
    <n v="1"/>
    <s v="0"/>
    <n v="75096"/>
    <n v="75096"/>
    <n v="75096"/>
  </r>
  <r>
    <s v="PASTO"/>
    <x v="0"/>
    <x v="0"/>
    <s v="52001"/>
    <s v="TA-25-1315917"/>
    <s v="3007082248"/>
    <s v="APERTURA"/>
    <s v="CB CRECIMIENTO ALIANZA - NUEVO"/>
    <s v="NARIÑO"/>
    <s v="PASTO"/>
    <s v="PTM CORREGIMIENTO DE jONGOVITO"/>
    <s v="REDEBAN"/>
    <s v="FO-25-1852566"/>
    <d v="2025-11-21T08:00:00"/>
    <d v="2025-11-21T17:29:00"/>
    <m/>
    <m/>
    <s v="EJECUTADO"/>
    <s v="20/11/2025 20-11 PROGRAMACION REALIZADA POR LA ALIANZA| INSTALACIÓN PROGRAMADA PARA EL 2025-11-21 | 21/11/2025 SE REALIZÓ LA INSTALACIÓN DE EQUIPOS PUBLICIDAD Y ACCESORIOS PARA APERTURA CB BANCOLOMBIA SE DIO CAPACITACIÓN MANEJO DE DATÁFONO CB Y SOMOS BANCOLOMBIA SE EJECUTAN PRUEBAS TX EXITOSAS QUEDA OPERATIVO"/>
    <s v="VISITA TECNICA"/>
    <s v="OB001389 - OB000999"/>
    <s v="TIPO I"/>
    <s v="TERRESTRE"/>
    <s v="REMICIO AMADO JOHN HEBER"/>
    <n v="1"/>
    <s v="0"/>
    <n v="75096"/>
    <n v="75096"/>
    <n v="75096"/>
  </r>
  <r>
    <s v="SINCELEJO"/>
    <x v="4"/>
    <x v="4"/>
    <s v="70001"/>
    <s v="TA-25-1315918"/>
    <s v="3007082250"/>
    <s v="APERTURA"/>
    <s v="CB CRECIMIENTO ALIANZA - NUEVO"/>
    <s v="SUCRE"/>
    <s v="SINCELEJO"/>
    <s v="PTM SINCELEJO DISTRIBUIDORA IS"/>
    <s v="REDEBAN"/>
    <s v="FO-25-1852569"/>
    <d v="2025-11-21T08:00:00"/>
    <d v="2025-11-21T16:19:00"/>
    <m/>
    <m/>
    <s v="EJECUTADO"/>
    <s v="20/11/2025 20-11 PROGRAMACION REALIZADA POR LA ALIANZA| INSTALACIÓN PROGRAMADA PARA EL 2025-11-21 | 21/11/2025 SE VISITA SITIO SE VERIFICA INFORMACIÓN SE REALIZA INSTALACIÓN DE DATÁFONO, ESCÁNER, MAGIC BOX, FUENTE PODER, CABLE DE RED, BASE SOPORTE, PAPELERIA, PUBLICIDAD, CAPACITACIÓN, PRUEBA TRX EXITOSAS."/>
    <s v="VISITA TECNICA"/>
    <s v="OB001390"/>
    <s v="TIPO I"/>
    <s v="TERRESTRE"/>
    <s v="SANTOS GUZMAN CHRISTIAN FELIPE"/>
    <n v="1"/>
    <s v="0"/>
    <n v="75096"/>
    <n v="75096"/>
    <n v="75096"/>
  </r>
  <r>
    <s v="CALI"/>
    <x v="0"/>
    <x v="0"/>
    <s v="76001"/>
    <s v="TA-25-1315919"/>
    <s v="3007082239"/>
    <s v="APERTURA"/>
    <s v="CB CRECIMIENTO ALIANZA - NUEVO"/>
    <s v="VALLE DEL CAUCA"/>
    <s v="CALI"/>
    <s v="PTM CALI RAPITIENDA MATHIAS"/>
    <s v="REDEBAN"/>
    <s v="FO-25-1852572"/>
    <d v="2025-11-21T08:00:00"/>
    <d v="2025-11-24T15:24:00"/>
    <m/>
    <m/>
    <s v="EJECUTADO"/>
    <s v="20/11/2025 20-11 PROGRAMACION REALIZADA POR LA ALIANZA| INSTALACIÓN PROGRAMADA PARA EL 2025-11-24 | 24/11/2025 SE REALIZA INSTALACIÓN DE CB Y  PUBLICIDAD, AVISO EXTERIOR, DISPLAY - FLANGER._x000a_‎SE REALIZA CAPACITACIÓN DE SOMOS BANCOLOMBIA. COMPENSACIÓN - MALAS PRÁCTICA. MANEJO DEL DATÁFONO Y SU RESPECTIVO MENU._x000a_‎SE EXPLICA PROCESO DE CREACIÓN DE USUARIOS._x000a_‎SE REALIZARON PRUEBAS OPERATIVAS SIN NOVEDAD._x000a_‎CB NO CUENTA CON TARJETA PARA REALIZAR CONSULTA DE SALDOS_x000a_‎SE DEJAN 40 ROLLOS TÉRMICOS EN EL CB._x000a_‎CB QUEDA OKEY."/>
    <s v="VISITA TECNICA"/>
    <s v="OB001391"/>
    <s v="TIPO I"/>
    <s v="TERRESTRE"/>
    <s v="TORRES GARCIA JENDRY JOSE"/>
    <n v="1"/>
    <s v="0"/>
    <n v="75096"/>
    <n v="75096"/>
    <n v="75096"/>
  </r>
  <r>
    <s v="CALI"/>
    <x v="0"/>
    <x v="0"/>
    <s v="76001"/>
    <s v="TA-25-1315921"/>
    <s v="3007082240"/>
    <s v="APERTURA"/>
    <s v="CB CRECIMIENTO ALIANZA - NUEVO"/>
    <s v="VALLE DEL CAUCA"/>
    <s v="CALI"/>
    <s v="PTM CALI PAÑALES Y PAÑALES ANG"/>
    <s v="REDEBAN"/>
    <s v="FO-25-1852578"/>
    <d v="2025-11-21T08:00:00"/>
    <d v="2025-11-24T14:50:00"/>
    <m/>
    <m/>
    <s v="EJECUTADO"/>
    <s v="20/11/2025 20-11 PROGRAMACION REALIZADA POR LA ALIANZA| INSTALACIÓN PROGRAMADA PARA EL 2025-11-24 | 24/11/2025 SE REALIZA APERTURA DE CB BANCOLOMBIA MIXTO, SE INSTALA EQUIPO, ACCESORIOS Y PUBLICIDAD, SE REALIZAN PRUEBAS OK, EL CLIENTE NO CUENTA CON LOS MEDIOS PARA REALIZAR TODAS LAS PRUEBAS REQUERIDAS, SE REALIZA ENTREGA DE 40 ROLLOS TÉRMICOS REDEBAN."/>
    <s v="VISITA TECNICA"/>
    <s v="OB001392"/>
    <s v="TIPO I"/>
    <s v="TERRESTRE"/>
    <s v="MONTERO MUESES GIAN CARLO"/>
    <n v="1"/>
    <s v="0"/>
    <n v="75096"/>
    <n v="75096"/>
    <n v="75096"/>
  </r>
  <r>
    <s v="CALI"/>
    <x v="0"/>
    <x v="0"/>
    <s v="76001"/>
    <s v="TA-25-1315923"/>
    <s v="3007082241"/>
    <s v="APERTURA"/>
    <s v="CB CRECIMIENTO ALIANZA - NUEVO"/>
    <s v="VALLE DEL CAUCA"/>
    <s v="CALI"/>
    <s v="PTM CALI CIBERMUNDO CIEN PALOS"/>
    <s v="REDEBAN"/>
    <s v="FO-25-1852583"/>
    <d v="2025-11-21T08:00:00"/>
    <d v="2025-11-24T17:43:00"/>
    <m/>
    <m/>
    <s v="EJECUTADO"/>
    <s v="20/11/2025 20-11 PROGRAMACION REALIZADA POR LA ALIANZA| INSTALACIÓN PROGRAMADA PARA EL 2025-11-24 | 24/11/2025 SE LLAMA AL CLIENTE Y SE VALIDA INSTALACIÓN, DIRECCIÓN Y DISPONIBILIDAD, SE VISITA EL COMERCIO INSTALO DATAFONO, LECTORA EN APERTURA CB BANCOLOMBIA MIXTO, SE CAPACITA, PRUEBAS OK, TELECARGA TRNA"/>
    <s v="VISITA TECNICA"/>
    <s v="OB001393"/>
    <s v="TIPO I"/>
    <s v="TERRESTRE"/>
    <s v="HERRERA MONAR GEOVANNY"/>
    <n v="1"/>
    <s v="0"/>
    <n v="75096"/>
    <n v="75096"/>
    <n v="75096"/>
  </r>
  <r>
    <s v="CALI"/>
    <x v="0"/>
    <x v="0"/>
    <s v="76001"/>
    <s v="TA-25-1315924"/>
    <s v="3007082237"/>
    <s v="APERTURA"/>
    <s v="CB CRECIMIENTO ALIANZA - NUEVO"/>
    <s v="VALLE DEL CAUCA"/>
    <s v="CALI"/>
    <s v="PTM CALI DROGUERIA FARMACIA XA"/>
    <s v="REDEBAN"/>
    <s v="FO-25-1852587"/>
    <d v="2025-11-21T08:00:00"/>
    <d v="2025-11-24T14:59:00"/>
    <m/>
    <m/>
    <s v="EJECUTADO"/>
    <s v="20/11/2025 20-11 PROGRAMACION REALIZADA POR LA ALIANZA| INSTALACIÓN PROGRAMADA PARA EL 2025-11-24 | 24/11/2025 SE LLAMA AL CLIENTE Y SE VALIDA INSTALACIÓN, DIRECCIÓN Y DISPONIBILIDAD, SE VISITA EL COMERCIO INSTALO DATAFONO, LECTORA, PINPAD, MAGIC BOX EN APERTURA CB BANCOLOMBIA MIXTO, SE CAPACITA, PRUEBAS OK, TELECARGA TRNA"/>
    <s v="VISITA TECNICA"/>
    <s v="OB001394"/>
    <s v="TIPO I"/>
    <s v="TERRESTRE"/>
    <s v="HERRERA MONAR GEOVANNY"/>
    <n v="1"/>
    <s v="0"/>
    <n v="75096"/>
    <n v="75096"/>
    <n v="75096"/>
  </r>
  <r>
    <s v="MEDELLIN"/>
    <x v="2"/>
    <x v="2"/>
    <s v="5034"/>
    <s v="TA-25-1315927"/>
    <s v="3007082242"/>
    <s v="APERTURA"/>
    <s v="CB CRECIMIENTO ALIANZA - NUEVO"/>
    <s v="ANTIOQUIA"/>
    <s v="ANDES"/>
    <s v="PTM ANDES LEONARDO DE JESUS VA"/>
    <s v="REDEBAN"/>
    <s v="FO-25-1852595"/>
    <d v="2025-11-21T08:00:00"/>
    <d v="2025-11-21T19:11:00"/>
    <m/>
    <m/>
    <s v="EJECUTADO"/>
    <s v="20/11/2025 20-11 PROGRAMACION REALIZADA POR LA ALIANZA| INSTALACIÓN PROGRAMADA PARA EL 2025-11-21 | 22/11/2025 SE REALIZA A INSTALACIÓN EXITOSA TODO QUEDA OK NO SE REALIZA OPERACIÓN DE TRANSFERENCIA NO HAY CUENTA PARA TRASFERIR"/>
    <s v="VISITA TECNICA"/>
    <s v="OB001397-OB001026"/>
    <s v="TIPO III"/>
    <s v="TERRESTRE"/>
    <s v="ALVAREZ ARENAS VICTOR HUGO"/>
    <n v="1"/>
    <s v="0"/>
    <n v="275729"/>
    <n v="196537"/>
    <n v="275729"/>
  </r>
  <r>
    <s v="BOGOTA"/>
    <x v="3"/>
    <x v="3"/>
    <s v="11001"/>
    <s v="TA-25-1315928"/>
    <s v="3007082236"/>
    <s v="APERTURA"/>
    <s v="CB CRECIMIENTO ALIANZA - NUEVO"/>
    <s v="CUNDINAMARCA"/>
    <s v="BOGOTA"/>
    <s v="PTM BOGOTA MISCELANEA EL PUNTO"/>
    <s v="REDEBAN"/>
    <s v="FO-25-1852599"/>
    <d v="2025-11-21T08:00:00"/>
    <d v="2025-11-22T11:55:00"/>
    <m/>
    <m/>
    <s v="EJECUTADO"/>
    <s v="20/11/2025 20-11 PROGRAMACION REALIZADA POR LA ALIANZA| INSTALACIÓN PROGRAMADA PARA EL 2025-11-21 | 21/11/2025 SE REALIZA CONTACTO TELEFÓNICO CON LA CLIENTE SE LE INFORMA QUE DEBIDO A LAS FUERTES LLUVIAS, NO FUE POSIBLE REALIZAR EL DESPLAZAMIENTO. SE LE INDICA QUE SERÁ ATENDIDA EL DÍA DE MAÑANA EN HORAS DE LA MAÑANA SÁBADO 22 DE NOVIEMBRE TODO ESTO CON AUTORIZACIÓN E INFORMADO COORDINADOR WILLIAM ROZO | 24/11/2025 APERTURA BANCOLOMBIA OK CAPACITACIÓN OK PUBLICIDAD OK SERVICIO OPERATIVO"/>
    <s v="VISITA TECNICA"/>
    <s v="OB001398 OB001027"/>
    <s v="TIPO I"/>
    <s v="TERRESTRE"/>
    <s v="HERNANDEZ NARANJO OSCAR EDUARDO"/>
    <n v="1"/>
    <s v="0"/>
    <n v="75096"/>
    <n v="75096"/>
    <n v="75096"/>
  </r>
  <r>
    <s v="BOGOTA"/>
    <x v="3"/>
    <x v="3"/>
    <s v="11001"/>
    <s v="TA-25-1315929"/>
    <s v="3007082231"/>
    <s v="APERTURA"/>
    <s v="CB CRECIMIENTO ALIANZA - NUEVO"/>
    <s v="CUNDINAMARCA"/>
    <s v="BOGOTA"/>
    <s v="PTM BOGOTA PAPELERIA EL MILAGR"/>
    <s v="REDEBAN"/>
    <s v="FO-25-1852603"/>
    <d v="2025-11-21T08:00:00"/>
    <d v="2025-11-21T14:50:00"/>
    <m/>
    <m/>
    <s v="EJECUTADO"/>
    <s v="20/11/2025 20-11 PROGRAMACION REALIZADA POR LA ALIANZA| INSTALACIÓN PROGRAMADA PARA EL 2025-11-21 | 21/11/2025 INSTALACIÓN DE CORRESPONSAL OK PRUEBA DE NEQUI YA QUE CLIENTE NO CUENTA CON TARJETA DE PRUEBAS NO PARA CORRESPONSAL NI ADQUIRENCIA PUBLICIDAD OK PAPELERÍA OK"/>
    <s v="VISITA TECNICA"/>
    <s v="OB001399"/>
    <s v="TIPO I"/>
    <s v="TERRESTRE"/>
    <s v="GOMEZ VEGA DAVID SNEYDER"/>
    <n v="1"/>
    <s v="0"/>
    <n v="75096"/>
    <n v="75096"/>
    <n v="75096"/>
  </r>
  <r>
    <s v="BOGOTA"/>
    <x v="3"/>
    <x v="3"/>
    <s v="11001"/>
    <s v="TA-25-1315930"/>
    <s v="3007082232"/>
    <s v="APERTURA"/>
    <s v="CB CRECIMIENTO ALIANZA - NUEVO"/>
    <s v="CUNDINAMARCA"/>
    <s v="BOGOTA"/>
    <s v="PTM DROGUERIA MEVIPLUZ"/>
    <s v="REDEBAN"/>
    <s v="FO-25-1852605"/>
    <d v="2025-11-21T08:00:00"/>
    <d v="2025-11-22T12:42:00"/>
    <m/>
    <m/>
    <s v="EJECUTADO"/>
    <s v="20/11/2025 20-11 PROGRAMACION REALIZADA POR LA ALIANZA| INSTALACIÓN PROGRAMADA PARA EL 2025-11-21 | 21/11/2025 SE ESTABLECE COMUNICACIÓN TELEFÓNICA CON CLIENTE PARA REAGENDAR VISITA TÉCNICA DEBIDO A LAS FUERTES LLUVIAS DE LA CIUDAD DE BOGOTÁ QUE RETRASARON EL TRABAJO | 22/11/2025 SE REALIZA INSTALACIÓN DE CORRESPONSAL OK PRUEBA OK CAPACITACIÓN IVA OK CAPACITACIÓN SOMOS BANCOLOMBIA OK CAPACITACIÓN DATAFONO OK PUBLICIDAD OK PAPELERÍA OK"/>
    <s v="VISITA TECNICA"/>
    <s v="OB001400"/>
    <s v="TIPO I"/>
    <s v="TERRESTRE"/>
    <s v="GOMEZ VEGA DAVID SNEYDER"/>
    <n v="1"/>
    <s v="0"/>
    <n v="75096"/>
    <n v="75096"/>
    <n v="75096"/>
  </r>
  <r>
    <s v="BOGOTA"/>
    <x v="3"/>
    <x v="3"/>
    <s v="11001"/>
    <s v="TA-25-1315931"/>
    <s v="3007082233"/>
    <s v="APERTURA"/>
    <s v="CB CRECIMIENTO ALIANZA - NUEVO"/>
    <s v="CUNDINAMARCA"/>
    <s v="BOGOTA"/>
    <s v="PTM BOGOTA SUPERMERCADO EL TRI"/>
    <s v="REDEBAN"/>
    <s v="FO-25-1852608"/>
    <d v="2025-11-21T08:00:00"/>
    <d v="2025-11-24T17:15:00"/>
    <m/>
    <m/>
    <s v="EJECUTADO"/>
    <s v="20/11/2025 20-11 PROGRAMACION REALIZADA POR LA ALIANZA| INSTALACIÓN PROGRAMADA PARA EL 2025-11-24 | 24/11/2025 SE REALIZA INSTALACIÓN DE DATAFONO, LECTOR DE CÓDIGO DE BARRAS, BASE PARA DATAFONO Y PUBLICIDAD POR IMPLEMENTACIÓN CB BANCOLOMBIA"/>
    <s v="VISITA TECNICA"/>
    <s v="OB001401"/>
    <s v="TIPO I"/>
    <s v="TERRESTRE"/>
    <s v="ARIAS QUILINDO JULIAN"/>
    <n v="1"/>
    <s v="0"/>
    <n v="75096"/>
    <n v="75096"/>
    <n v="75096"/>
  </r>
  <r>
    <s v="BOGOTA"/>
    <x v="3"/>
    <x v="3"/>
    <s v="11001"/>
    <s v="TA-25-1315933"/>
    <s v="3007082235"/>
    <s v="APERTURA"/>
    <s v="CB CRECIMIENTO ALIANZA - NUEVO"/>
    <s v="CUNDINAMARCA"/>
    <s v="BOGOTA"/>
    <s v="PTM BOGOTA DROGUERIA CAMINO A"/>
    <s v="REDEBAN"/>
    <s v="FO-25-1852614"/>
    <d v="2025-11-21T08:00:00"/>
    <d v="2025-11-24T16:00:00"/>
    <m/>
    <m/>
    <s v="EJECUTADO"/>
    <s v="20/11/2025 20-11 PROGRAMACION REALIZADA POR LA ALIANZA| INSTALACIÓN PROGRAMADA PARA EL 2025-11-24 | 24/11/2025 SE LLEGA A LA DIRECCIÓN INDICADA Y SE REALIZA APERTURA DE PTM , SE HABILITAN MÓDULOS DE ADQUIRENCIA Y MÓDULO DE CORRESPONSALIA, PUBLICIDAD  OK, USUARIO OK, SE REALIZA CAPACITACIÓN DE FUNCIONAMIENTO Y PAG SOMOS OK INGRESO OK, SE PROMUEVE EL BUEN USO Y CUIDADO DEL DATÁFONO, SE REALIZAN PRUEBAS EXITOSAS, NO SE TIENE TARJETA PARA REALIZAR PRUEBAS DE MÓDULO DE ADQUIRENCIA."/>
    <s v="VISITA TECNICA"/>
    <s v="OB001403-OB001098"/>
    <s v="TIPO I"/>
    <s v="TERRESTRE"/>
    <s v="GARCIA PASTRANA KEVIN FERNANDO"/>
    <n v="1"/>
    <s v="0"/>
    <n v="75096"/>
    <n v="75096"/>
    <n v="75096"/>
  </r>
  <r>
    <s v="MEDELLIN"/>
    <x v="2"/>
    <x v="2"/>
    <s v="5360"/>
    <s v="TA-25-1315935"/>
    <s v="3007059913"/>
    <s v="APERTURA"/>
    <s v="DATAFONO ADICIONAL - ALIANZA"/>
    <s v="ANTIOQUIA"/>
    <s v="ITAGUI"/>
    <s v="PTM ITAGUI PAPELERIA Y VARIEDA"/>
    <s v="REDEBAN"/>
    <s v="FO-25-1852624"/>
    <d v="2025-11-21T08:00:00"/>
    <d v="2025-11-21T13:52:00"/>
    <s v="AGREGADOR"/>
    <s v="COMCARD - PTM"/>
    <s v="EJECUTADO"/>
    <s v="20/11/2025 20-11 PROGRAMACION REALIZADA POR LA ALIANZA| INSTALACIÓN PROGRAMADA PARA EL 2025-11-21 | 21/11/2025 SE INSTALA DATÁFONO ADICIONAL A PETICIÓN DEL USUARIO, SE DEJAN SERVICIOS FUNCIONANDO CORRECTAMENTE"/>
    <s v="VISITA TECNICA"/>
    <s v="OB001405"/>
    <s v="TIPO I"/>
    <s v="TERRESTRE"/>
    <s v="BARRIENTOS HERNANDEZ CRISTIAN HORACIO"/>
    <n v="1"/>
    <s v="0"/>
    <n v="75096"/>
    <n v="75096"/>
    <n v="75096"/>
  </r>
  <r>
    <s v="NEIVA"/>
    <x v="5"/>
    <x v="6"/>
    <s v="41298"/>
    <s v="TA-25-1315936"/>
    <s v="3007077855"/>
    <s v="APERTURA"/>
    <s v="DATAFONO ADICIONAL - ALIANZA"/>
    <s v="HUILA"/>
    <s v="GARZON"/>
    <s v="DISTRICOL EL BODEGON MAYORISTA"/>
    <s v="REDEBAN"/>
    <s v="FO-25-1852627"/>
    <d v="2025-11-21T08:00:00"/>
    <d v="2025-11-24T16:47:00"/>
    <s v="AGREGADOR"/>
    <s v="DISTRICOL"/>
    <s v="EJECUTADO"/>
    <s v="20/11/2025 20-11 PROGRAMACION REALIZADA POR LA ALIANZA| INSTALACIÓN PROGRAMADA PARA EL 2025-11-24 | 24/11/2025 SE REALIZA VISITA AL PUNTO, SE IMPLEMENTA DATAFONO Y LECTORA DE BARRAS , BASE, SE ENTREGAN 40 ROLLOS PAPEL RBM, SE DEJA EQUIPO CON VR 9.90 ,PRUEBAS CB OK, CB OPERATIVO.IMPLEMENTACION EXITOSA"/>
    <s v="VISITA TECNICA"/>
    <s v="OB001406"/>
    <s v="TIPO III"/>
    <s v="TERRESTRE"/>
    <s v="DEVIA REINOSO JUAN CARLOS"/>
    <n v="1"/>
    <s v="0"/>
    <n v="275729"/>
    <n v="196537"/>
    <n v="275729"/>
  </r>
  <r>
    <s v="PEREIRA"/>
    <x v="0"/>
    <x v="5"/>
    <s v="66001"/>
    <s v="TA-25-1315937"/>
    <s v="3007079900"/>
    <s v="APERTURA"/>
    <s v="DATAFONO ADICIONAL - ALIANZA"/>
    <s v="RISARALDA"/>
    <s v="PEREIRA"/>
    <s v="DISTRICOL PERLA HORIZONTE"/>
    <s v="REDEBAN"/>
    <s v="FO-25-1852629"/>
    <d v="2025-11-21T08:00:00"/>
    <d v="2025-11-21T11:56:00"/>
    <s v="AGREGADOR"/>
    <s v="DISTRICOL"/>
    <s v="EJECUTADO"/>
    <s v="20/11/2025 20-11 PROGRAMACION REALIZADA POR LA ALIANZA| INSTALACIÓN PROGRAMADA PARA EL 2025-11-21 | 21/11/2025 VISITAMOS COMERCIO REALIZAMOS INSTALACIÓN DE DATÁFONO, LECTOR DE BARRAS Y MAGIC BOX DESK 2600 CON BASE DATAFONO LO CONFIGURAMOS Y REALIZAMOS PRUEBAS OK NO INSTALAMOS NADA DE PUBLICIDAD YA QUE EL COMERCIO LAS TIENE."/>
    <s v="VISITA TECNICA"/>
    <s v="OB001407"/>
    <s v="TIPO I"/>
    <s v="TERRESTRE"/>
    <s v="ARROYAVE CANO MANUEL GUILLERMO"/>
    <n v="1"/>
    <s v="0"/>
    <n v="75096"/>
    <n v="75096"/>
    <n v="75096"/>
  </r>
  <r>
    <s v="CALI"/>
    <x v="0"/>
    <x v="0"/>
    <s v="76001"/>
    <s v="TA-25-1315938"/>
    <s v="3007053946"/>
    <s v="APERTURA"/>
    <s v="DATAFONO ADICIONAL - ALIANZA"/>
    <s v="VALLE DEL CAUCA"/>
    <s v="CALI"/>
    <s v="PTM CALI BOXPHONE"/>
    <s v="REDEBAN"/>
    <s v="FO-25-1852630"/>
    <d v="2025-11-21T08:00:00"/>
    <d v="2025-11-21T11:49:00"/>
    <s v="AGREGADOR"/>
    <s v="COMCARD - PTM"/>
    <s v="EJECUTADO"/>
    <s v="20/11/2025 20-11 PROGRAMACION REALIZADA POR LA ALIANZA| INSTALACIÓN PROGRAMADA PARA EL 2025-11-21 | 21/11/2025 SE INSTALA DATÁFONO LECTOR PINPAD SE HACEN PRUEBAS Y QUEDA FUNCIONANDO CORRECTAMENTE"/>
    <s v="VISITA TECNICA"/>
    <s v="OB001408"/>
    <s v="TIPO I"/>
    <s v="TERRESTRE"/>
    <s v="CUERO RUIZ JHONNY"/>
    <n v="1"/>
    <s v="0"/>
    <n v="75096"/>
    <n v="75096"/>
    <n v="75096"/>
  </r>
  <r>
    <s v="BOGOTA"/>
    <x v="3"/>
    <x v="3"/>
    <s v="11001"/>
    <s v="TA-25-1315939"/>
    <s v="3007069137"/>
    <s v="APERTURA"/>
    <s v="DATAFONO ADICIONAL - ALIANZA"/>
    <s v="CUNDINAMARCA"/>
    <s v="BOGOTA"/>
    <s v="PTM BOGOTA ALDALAMI DISTRIBUI"/>
    <s v="REDEBAN"/>
    <s v="FO-25-1852635"/>
    <d v="2025-11-21T08:00:00"/>
    <d v="2025-11-24T16:55:00"/>
    <s v="AGREGADOR"/>
    <s v="COMCARD - PTM"/>
    <s v="EJECUTADO"/>
    <s v="20/11/2025 20-11 PROGRAMACION REALIZADA POR LA ALIANZA| INSTALACIÓN PROGRAMADA PARA EL 2025-11-24 | 24/11/2025 INSTALACIÓN DE DATAFONO ADICIONAL OK PRUEBAS OK SIN NOVEDAD SERVICIO OPERATIVO SE REALIZAN PRUEBAS CON LA INFORMACIÓN QUE NOS SUMINISTRO EL CLIENTE CB CUENTA CON LA PUBLICIDAD INCOMPLETA"/>
    <s v="VISITA TECNICA"/>
    <s v="OB001409"/>
    <s v="TIPO I"/>
    <s v="TERRESTRE"/>
    <s v="HERNANDEZ NARANJO OSCAR EDUARDO"/>
    <n v="1"/>
    <s v="0"/>
    <n v="75096"/>
    <n v="75096"/>
    <n v="75096"/>
  </r>
  <r>
    <s v="BOGOTA"/>
    <x v="3"/>
    <x v="3"/>
    <s v="11001"/>
    <s v="TA-25-1315940"/>
    <s v="3007076822"/>
    <s v="APERTURA"/>
    <s v="DATAFONO ADICIONAL - ALIANZA RED ASOCIADA AL PUNTO: REDEBAN MIXTO-PURO: PURO CODIGO UNICO COMERCIO: NUMERO DE DATAFONOS A INSTALAR: TERMINAL OBSERVACIONES DE LLAMADA: 20-11 PROGRAMACION REALIZADA POR LA ALIANZA"/>
    <s v="CUNDINAMARCA"/>
    <s v="BOGOTA"/>
    <s v="PTM BOGOTA SOLUCIONES Y LOGIST"/>
    <s v="REDEBAN"/>
    <s v="FO-25-1852639"/>
    <d v="2025-11-21T08:00:00"/>
    <d v="2025-11-24T16:38:00"/>
    <s v="AGREGADOR"/>
    <s v="COMCARD - PTM"/>
    <s v="EJECUTADO"/>
    <s v="20/11/2025 20-11 PROGRAMACION REALIZADA POR LA ALIANZA| INSTALACIÓN PROGRAMADA PARA EL 2025-11-24 | 27/11/2025 SE REALIZA INSTALACIÓN DE DATÁFONO ADICIONAL EN EL PUNTO, SE CAPACITA AL SEÑOR EFRÉN MORENO SE REALIZA SOLO RETIRO DE NEQUI DEBIDO A QUE NINGUNO DE LOS PRESENTES MANEJA TARJETA BANCOLOMBIA"/>
    <s v="VISITA TECNICA"/>
    <s v="OB001410"/>
    <s v="TIPO I"/>
    <s v="TERRESTRE"/>
    <s v="ALARCON AREVALO JOHAN STIVEN"/>
    <n v="1"/>
    <s v="0"/>
    <n v="75096"/>
    <n v="75096"/>
    <n v="75096"/>
  </r>
  <r>
    <s v="SANTA MARTA"/>
    <x v="4"/>
    <x v="4"/>
    <s v="47001"/>
    <s v="TA-25-1315941"/>
    <s v="3007082174"/>
    <s v="APERTURA"/>
    <s v="CB CRECIMIENTO ALIANZA - OTRAS LISTAS"/>
    <s v="MAGDALENA"/>
    <s v="SANTA MARTA"/>
    <s v="PTM SANTA MARTA ESTACION DE SE"/>
    <s v="REDEBAN"/>
    <s v="FO-25-1852643"/>
    <d v="2025-11-21T08:00:00"/>
    <d v="2025-11-21T16:02:00"/>
    <m/>
    <m/>
    <s v="EJECUTADO"/>
    <s v="20/11/2025 20-11 PROGRAMACION REALIZADA POR LA ALIANZA| INSTALACIÓN PROGRAMADA PARA EL 2025-11-21 | 22/11/2025 SE REALIZA APERTURA ADE CORRESPONDA BANCARIO A SATISFACCIÓN DEL CLIENTE, NO SE REALIZA CAPACITACIÓN SOMOS BANCOLOMBIA YA QUE EL USUARIO O LA CONTRASEÑA DE PRUEBA QUE NOS DAN A LOS TÉCNICOS ESTABA BLOQUEADA Y NO HABÍA ACCESO A LA PÁGINA"/>
    <s v="VISITA TECNICA"/>
    <s v="FB001529"/>
    <s v="TIPO I"/>
    <s v="TERRESTRE"/>
    <s v="THOMAS  CAMPO SIGIFREDO SEGUNDO"/>
    <n v="1"/>
    <s v="0"/>
    <n v="75096"/>
    <n v="75096"/>
    <n v="75096"/>
  </r>
  <r>
    <s v="CALI"/>
    <x v="0"/>
    <x v="0"/>
    <s v="19001"/>
    <s v="TA-25-1315942"/>
    <s v="3007081882"/>
    <s v="APERTURA"/>
    <s v="CB CRECIMIENTO ALIANZA - OTRAS LISTAS"/>
    <s v="CAUCA"/>
    <s v="POPAYAN"/>
    <s v="PTM POPAYAS TIENDA LA 14N"/>
    <s v="REDEBAN"/>
    <s v="FO-25-1852646"/>
    <d v="2025-11-21T08:00:00"/>
    <d v="2025-11-24T16:20:00"/>
    <s v="AGREGADOR"/>
    <s v="COMCARD - PTM"/>
    <s v="EJECUTADO"/>
    <s v="20/11/2025 20-11 PROGRAMACION REALIZADA POR LA ALIANZA| INSTALACIÓN PROGRAMADA PARA EL 2025-11-24 | 25/11/2025 SE INGRESA EQUIPO PREINTALADO NO ENCIENDE SE CAMBIA EQUIPO  SE INSTALA BASE FUENTE CUBRE CLAVES SE INSTALA SISTEMA OPERATIVO VERSIÓN CREACIÓN DE USUARIOS PRUEBAS NO SE REALIZAN GENERA RECHAZO SE LLAMO  A LA ENTIDAD INFORMAN PUNTO ESTA INACTIVO POR PARTE LA ALIANZA PTM CAPACITACIÓN AL CB SE INSTALA AVISO  EXTERIOR FLANGER DISPLAY LEGAL DE HORARIO SE ENTREGAN ROLLOS DE REDEBA  SE HACE MARCACIÓN DE CÓDIGO DEL PUNTO POR ORDEN DE REDEBAN"/>
    <s v="VISITA TECNICA"/>
    <s v="AE001890"/>
    <s v="TIPO III"/>
    <s v="TERRESTRE"/>
    <s v="GIMBUEL LASSO LUIS GERMAN"/>
    <n v="1"/>
    <s v="0"/>
    <n v="275729"/>
    <n v="196537"/>
    <n v="275729"/>
  </r>
  <r>
    <s v="MEDELLIN"/>
    <x v="2"/>
    <x v="2"/>
    <s v="5001"/>
    <s v="TA-25-1319220"/>
    <s v="3007082268"/>
    <s v="APERTURA"/>
    <s v="CB CRECIMIENTO ALIANZA - NUEVO"/>
    <s v="ANTIOQUIA"/>
    <s v="MEDELLIN"/>
    <s v="DISTRICOL LLAVE MAGICA DISTRIB"/>
    <s v="REDEBAN"/>
    <s v="FO-25-1859217"/>
    <d v="2025-11-24T08:00:00"/>
    <d v="2025-11-25T15:39:00"/>
    <m/>
    <m/>
    <s v="EJECUTADO"/>
    <s v="21/11/2025 21-11 PROGRAMACION REALIZADA POR LA ALIANZA| INSTALACIÓN PROGRAMADA PARA EL 2025-11-25 | 25/11/2025 SE INSTALAN EQUIPOS OK"/>
    <s v="VISITA TECNICA"/>
    <s v="OB002009"/>
    <s v="TIPO I"/>
    <s v="TERRESTRE"/>
    <s v="QUINTERO SANCHEZ JUAN SEBASTIAN"/>
    <n v="1"/>
    <s v="0"/>
    <n v="75096"/>
    <n v="75096"/>
    <n v="75096"/>
  </r>
  <r>
    <s v="MEDELLIN"/>
    <x v="2"/>
    <x v="2"/>
    <s v="5001"/>
    <s v="TA-25-1319221"/>
    <s v="3007082269"/>
    <s v="APERTURA"/>
    <s v="CB CRECIMIENTO ALIANZA - NUEVO"/>
    <s v="ANTIOQUIA"/>
    <s v="MEDELLIN"/>
    <s v="DISTRICOL AMERICAN D&amp;L"/>
    <s v="REDEBAN"/>
    <s v="FO-25-1859221"/>
    <d v="2025-11-24T08:00:00"/>
    <d v="2025-11-25T15:51:00"/>
    <m/>
    <m/>
    <s v="EJECUTADO"/>
    <s v="21/11/2025 21-11 PROGRAMACION REALIZADA POR LA ALIANZA| INSTALACIÓN PROGRAMADA PARA EL 2025-11-25 | 25/11/2025 INSTALACIÓN CB OK"/>
    <s v="VISITA TECNICA"/>
    <s v="OB002010"/>
    <s v="TIPO I"/>
    <s v="TERRESTRE"/>
    <s v="BADEL ACUÑA LUIS ALBERTO"/>
    <n v="1"/>
    <s v="0"/>
    <n v="75096"/>
    <n v="75096"/>
    <n v="75096"/>
  </r>
  <r>
    <s v="MEDELLIN"/>
    <x v="2"/>
    <x v="2"/>
    <s v="5001"/>
    <s v="TA-25-1319222"/>
    <s v="3007082270"/>
    <s v="APERTURA"/>
    <s v="CB CRECIMIENTO ALIANZA - NUEVO"/>
    <s v="ANTIOQUIA"/>
    <s v="MEDELLIN"/>
    <s v="DISTRICOL VICTORIA ACCESORIOS"/>
    <s v="REDEBAN"/>
    <s v="FO-25-1859227"/>
    <d v="2025-11-24T08:00:00"/>
    <d v="2025-11-25T16:18:00"/>
    <m/>
    <m/>
    <s v="EJECUTADO"/>
    <s v="21/11/2025 21-11 PROGRAMACION REALIZADA POR LA ALIANZA| INSTALACIÓN PROGRAMADA PARA EL 2025-11-25 | 25/11/2025 INSTALACIÓN CB OK"/>
    <s v="VISITA TECNICA"/>
    <s v="OB002011"/>
    <s v="TIPO I"/>
    <s v="TERRESTRE"/>
    <s v="BADEL ACUÑA LUIS ALBERTO"/>
    <n v="1"/>
    <s v="0"/>
    <n v="75096"/>
    <n v="75096"/>
    <n v="75096"/>
  </r>
  <r>
    <s v="CUCUTA"/>
    <x v="1"/>
    <x v="1"/>
    <s v="54001"/>
    <s v="TA-25-1319224"/>
    <s v="3007082264"/>
    <s v="APERTURA"/>
    <s v="CB CRECIMIENTO ALIANZA - NUEVO"/>
    <s v="NORTE DE SANTANDER"/>
    <s v="CUCUTA"/>
    <s v="DISTRICOL MINI MARKET TECNOFER"/>
    <s v="REDEBAN"/>
    <s v="FO-25-1859234"/>
    <d v="2025-11-24T08:00:00"/>
    <d v="2025-11-25T17:14:00"/>
    <m/>
    <m/>
    <s v="EJECUTADO"/>
    <s v="21/11/2025 21-11 PROGRAMACION REALIZADA POR LA ALIANZA| INSTALACIÓN PROGRAMADA PARA EL 2025-11-25 | 25/11/2025 SE REALIZA LLAMADA TELEFÓNICA AL NÚMERO 3205528850 SE HABLÓ CON EL SR JOHAN Y MANIFIESTA QUE LO VISITEMOS A LAS 2PM , | 26/11/2025 SE REALIZA VISITA AL COMERCIO Y SE INSTALA DATAFONO LECTORA CABLEADO PUBLICIDAD BANCOLOMBIA OK, SOMOS BANCOLOMBIA OK, PRUEBAS EXITOSAS"/>
    <s v="VISITA TECNICA"/>
    <s v="OB002013"/>
    <s v="TIPO I"/>
    <s v="TERRESTRE"/>
    <s v="MORA VEGA JEAMPIER"/>
    <n v="1"/>
    <s v="0"/>
    <n v="75096"/>
    <n v="75096"/>
    <n v="75096"/>
  </r>
  <r>
    <s v="BUCARAMANGA"/>
    <x v="1"/>
    <x v="1"/>
    <s v="68001"/>
    <s v="TA-25-1319226"/>
    <s v="3007082262"/>
    <s v="APERTURA"/>
    <s v="CB CRECIMIENTO ALIANZA - NUEVO"/>
    <s v="SANTANDER"/>
    <s v="BUCARAMANGA"/>
    <s v="DISTRICOL YUYIS MULTISERVICIO"/>
    <s v="REDEBAN"/>
    <s v="FO-25-1859238"/>
    <d v="2025-11-24T08:00:00"/>
    <d v="2025-11-24T11:49:00"/>
    <m/>
    <m/>
    <s v="EJECUTADO"/>
    <s v="21/11/2025 21-11 PROGRAMACION REALIZADA POR LA ALIANZA| INSTALACIÓN PROGRAMADA PARA EL 2025-11-24 | 24/11/2025 SE INSTALA PUBLICIDAD COMPLETA DATAFONO, LECTOR, PINPAD  MAGIC BOX, SE CAPACITA CLIENTE MANEJO CORRESPONSAL, CIERRES CUATRO DIARIO, COMPENSACIÓN, MANEJO DATAFONO, PRUEBAS OK, INSTALACION EXITOSA"/>
    <s v="VISITA TECNICA"/>
    <s v="OB002014"/>
    <s v="TIPO I"/>
    <s v="TERRESTRE"/>
    <s v="GELVEZ MOGOLLON JOSE ELISEO"/>
    <n v="1"/>
    <s v="0"/>
    <n v="75096"/>
    <n v="75096"/>
    <n v="75096"/>
  </r>
  <r>
    <s v="BUCARAMANGA"/>
    <x v="1"/>
    <x v="1"/>
    <s v="68001"/>
    <s v="TA-25-1319227"/>
    <s v="3007082263"/>
    <s v="APERTURA"/>
    <s v="CB CRECIMIENTO ALIANZA - NUEVO"/>
    <s v="SANTANDER"/>
    <s v="BUCARAMANGA"/>
    <s v="DISTRICOL ADOARTE"/>
    <s v="REDEBAN"/>
    <s v="FO-25-1859241"/>
    <d v="2025-11-24T08:00:00"/>
    <d v="2025-11-24T11:42:00"/>
    <m/>
    <m/>
    <s v="EJECUTADO"/>
    <s v="21/11/2025 21-11 PROGRAMACION REALIZADA POR LA ALIANZA| INSTALACIÓN PROGRAMADA PARA EL 2025-11-24 | 24/11/2025 EN COMUNICACIÓN CON EL SEÑOR CARLOS CONTRERAS NOS INDICA QUE TIENE LA DISPONIBILIDAD DE ATENDERNOS EN HORAS AM | 24/11/2025 INSTALACION Y ADECUACION DE CB, INSTALACION DE DATAFONO LECTORA FUENTE CABLE PACTHCORD, PINPAD, PRUEBAS OK, ADESIVO IDENTIFICADOR OK, CUBRE CLAVE OK, FLANGGER Y DISPLAY LEGAL OK Y AVISO EXTERIO OK. SE EXPLICA SOBRE LA WEB SOMOS BANCOLOMBIA, CIERRE Y CUADRE DIARIO, SE EXPLICA SOBRE USO Y MANEJO DE DATAFONO. PRUEBAS OK"/>
    <s v="VISITA TECNICA"/>
    <s v="OB002015"/>
    <s v="TIPO I"/>
    <s v="TERRESTRE"/>
    <s v="MARIÑO PABON JORGE ENRIQUE"/>
    <n v="1"/>
    <s v="0"/>
    <n v="75096"/>
    <n v="75096"/>
    <n v="75096"/>
  </r>
  <r>
    <s v="CALI"/>
    <x v="0"/>
    <x v="0"/>
    <s v="76364"/>
    <s v="TA-25-1319230"/>
    <s v="3007082266"/>
    <s v="APERTURA"/>
    <s v="CB CRECIMIENTO ALIANZA - NUEVO"/>
    <s v="VALLE DEL CAUCA"/>
    <s v="JAMUNDI"/>
    <s v="DISTRICOL VARIEDADES Y COTELER"/>
    <s v="REDEBAN"/>
    <s v="FO-25-1859244"/>
    <d v="2025-11-24T08:00:00"/>
    <d v="2025-11-25T16:26:00"/>
    <m/>
    <m/>
    <s v="EJECUTADO"/>
    <s v="21/11/2025 21-11 PROGRAMACION REALIZADA POR LA ALIANZA| INSTALACIÓN PROGRAMADA PARA EL 2025-11-25 | 26/11/2025 SE VISITA ESTABLECIMIENTO, SE REALIZA INSTALACIÓN CORRESPONSAL BANCOLOMBIA PURO. TRANSACCIONES DE PRUEBA EXITOSAS. SE CAPACITA Y SE INSTALA PUBLICIDAD COMPLETA."/>
    <s v="VISITA TECNICA"/>
    <s v="OB002016"/>
    <s v="TIPO II"/>
    <s v="TERRESTRE"/>
    <s v="BOLAÑOS TABORDA JORGE ENRIQUE"/>
    <n v="1"/>
    <s v="0"/>
    <n v="163814"/>
    <n v="140396"/>
    <n v="163814"/>
  </r>
  <r>
    <s v="YOPAL"/>
    <x v="5"/>
    <x v="6"/>
    <s v="85001"/>
    <s v="TA-25-1319231"/>
    <s v="3007082271"/>
    <s v="APERTURA"/>
    <s v="CB CRECIMIENTO ALIANZA - NUEVO"/>
    <s v="CASANARE"/>
    <s v="YOPAL"/>
    <s v="DISTRICOL SUMERCE"/>
    <s v="REDEBAN"/>
    <s v="FO-25-1859246"/>
    <d v="2025-11-24T08:00:00"/>
    <d v="2025-11-25T17:07:00"/>
    <m/>
    <m/>
    <s v="EJECUTADO"/>
    <s v="21/11/2025 21-11 PROGRAMACION REALIZADA POR LA ALIANZA| INSTALACIÓN PROGRAMADA PARA EL 2025-11-25 | 25/11/2025 SE VISITA COMERCIO, SE INSTALA DATÁFONO LECTOR BASE Y CUBRE TECLADO. PRUEBAS OK. OPERATIVO EL SERVICIO. NO SE REALIZA PRUEBA DE TRANSFERENCIA NO SE CUENTA CON TARJETA. SOMOS BANCOLOMBIA OK"/>
    <s v="VISITA TECNICA"/>
    <s v="OB002017"/>
    <s v="TIPO I"/>
    <s v="TERRESTRE"/>
    <s v="BERNAL ELAICA EDGAR ALEXIS"/>
    <n v="1"/>
    <s v="0"/>
    <n v="75096"/>
    <n v="75096"/>
    <n v="75096"/>
  </r>
  <r>
    <s v="PASTO"/>
    <x v="0"/>
    <x v="0"/>
    <s v="86001"/>
    <s v="TA-25-1319232"/>
    <s v="3007082267"/>
    <s v="APERTURA"/>
    <s v="CB CRECIMIENTO ALIANZA - NUEVO"/>
    <s v="PUTUMAYO"/>
    <s v="MOCOA"/>
    <s v="DISTRICOL LA GRANJA DE MOCOA"/>
    <s v="REDEBAN"/>
    <s v="FO-25-1859250"/>
    <d v="2025-11-24T08:00:00"/>
    <d v="2025-11-26T12:00:00"/>
    <m/>
    <m/>
    <s v="EJECUTADO"/>
    <s v="21/11/2025 21-11 PROGRAMACION REALIZADA POR LA ALIANZA| INSTALACIÓN PROGRAMADA PARA EL 2025-11-25 | 25/11/2025 POR COMPLICACIONES EN EL TRANSPORTE SE ESTARÁ DESPLAZANDO HOY AL MUNICIPIO PARA MAÑANA REALIZAR LA APERTURA | 26/11/2025 SE VISITA EL COMERCIO PARA REALIZAR APERTURA DEL CORRESPONSAL, SE INSTALA DATÁFONO, CON LECTORA BASE Y CABLEADO, SE DEJA ROLLOS, SE INSTALA PUBLICIDAD, SE CAPACITA OK, SE HACE PRUEBAS EXCEPTO DE RECAUDO POR NO TENER MEDIOS PARA REALIZARLA, SOMOS BANCOLOMBIA OK, CB OPERATIVO"/>
    <s v="VISITA TECNICA"/>
    <s v="OB002018"/>
    <s v="TIPO IV"/>
    <s v="TERRESTRE"/>
    <s v="GUERRERO RAMIREZ OSCAR DARIO"/>
    <n v="1"/>
    <s v="0"/>
    <n v="504833"/>
    <n v="196537"/>
    <n v="504833"/>
  </r>
  <r>
    <s v="BOGOTA"/>
    <x v="3"/>
    <x v="3"/>
    <s v="11001"/>
    <s v="TA-25-1319233"/>
    <s v="3007082261"/>
    <s v="APERTURA"/>
    <s v="CB CRECIMIENTO ALIANZA - NUEVO"/>
    <s v="CUNDINAMARCA"/>
    <s v="BOGOTA"/>
    <s v="DISTRICOL TODO EN UNO SUBA"/>
    <s v="REDEBAN"/>
    <s v="FO-25-1859253"/>
    <d v="2025-11-24T08:00:00"/>
    <d v="2025-11-25T17:24:00"/>
    <m/>
    <m/>
    <s v="EJECUTADO"/>
    <s v="21/11/2025 21-11 PROGRAMACION REALIZADA POR LA ALIANZA| INSTALACIÓN PROGRAMADA PARA EL 2025-11-25 | 25/11/2025 SE VISITA COMERCIO, SE INSTALA CB BANCOLOMBIA, SE REALIZAN PRUEBAS OK, SE BRINDA CAPACITACIÓN DE USO, SE CREAN USUARIOS DEL CLIENTE, SE INSTALA PUBLICIDAD COMPLETA, NO UPS, SE EVIDENCIA EN CÁMARA Y COMERCIO QUE LA ACTIVIDAD ECONÓMICA DEL ESTABLECIMIENTO NO COMPRENDE JUEGOS DE AZAR O APUESTAS, SE ANEXA CÁMARA Y COMERCIO DONDE LOS CÓDIGOS DE ACTIVIDAD ECONÓMICA MUESTRAN OTRA ACTIVIDAD, LOS COLORES DEL ESTABLECIMIENTO SON DE LA RAZÓN SOCIAL ANTIGUA, ESTÁ INFORMACIÓN SE LE SUMINISTRA AL COORDINADOR Y A JHON SAMBONY PARA LA AUTORIZACIÓN DE INSTALACIÓN DE CB Y AFICIONAR EL PINPAD."/>
    <s v="VISITA TECNICA"/>
    <s v="OB002019"/>
    <s v="TIPO I"/>
    <s v="TERRESTRE"/>
    <s v="VEGA MANRIQUE JONATAN MAURICIO"/>
    <n v="1"/>
    <s v="0"/>
    <n v="75096"/>
    <n v="75096"/>
    <n v="75096"/>
  </r>
  <r>
    <s v="APARTADO"/>
    <x v="2"/>
    <x v="2"/>
    <s v="5837"/>
    <s v="TA-25-1330511"/>
    <s v="3007078041"/>
    <s v="APERTURA"/>
    <s v="DATAFONO ADICIONAL - ALIANZA"/>
    <s v="ANTIOQUIA"/>
    <s v="TURBO"/>
    <s v="PTM LA JULIA OROZCO TIENDA MIX"/>
    <s v="REDEBAN"/>
    <s v="FO-25-1884056"/>
    <d v="2025-11-27T08:00:00"/>
    <d v="2025-11-28T14:50:00"/>
    <s v="AGREGADOR"/>
    <s v="COMCARD - PTM"/>
    <s v="EJECUTADO"/>
    <s v="26/11/2025 26-11 PROGRAMACION REALIZADA POR LA ALIANZA| INSTALACIÓN PROGRAMADA PARA EL 2025-11-28 | 28/11/2025 SE INSTALA DATAFONO NUEVO,BASE,LECTORA Y MAGIBOX._x000a_SE HACEN PRUEBAS Y SE DEJA TODO OK"/>
    <s v="VISITA TECNICA"/>
    <s v="OB004863"/>
    <s v="TIPO II"/>
    <s v="TERRESTRE"/>
    <s v="SALDARRIAGA MIRANDA SANTIAGO"/>
    <n v="1"/>
    <s v="0"/>
    <n v="163814"/>
    <n v="140396"/>
    <n v="163814"/>
  </r>
  <r>
    <s v="BOGOTA"/>
    <x v="3"/>
    <x v="3"/>
    <s v="11001"/>
    <s v="TA-25-1330513"/>
    <s v="3007082234"/>
    <s v="APERTURA"/>
    <s v="CB CRECIMIENTO ALIANZA - OTRAS LISTAS"/>
    <s v="CUNDINAMARCA"/>
    <s v="BOGOTA"/>
    <s v="PTM BOGOTA DROGUERIA SPECIALME"/>
    <s v="REDEBAN"/>
    <s v="FO-25-1904464 | FO-25-1884063"/>
    <d v="2025-11-27T08:00:00"/>
    <d v="2025-11-28T17:04:00"/>
    <m/>
    <m/>
    <s v="EJECUTADO | EJECUTADO/CANCELADO"/>
    <s v="28/11/2025 SE REALIZA INSTALACIÓN DE CB, SE INSTALA DATÁFONO, LECTORA, BASE, 40 ROLLOS, CABLE DE RED Y SE REALIZA CAPACITACIÓN DEL CB AL SR SERGIO"/>
    <s v="VISITA TECNICA"/>
    <s v="AE006359"/>
    <s v="TIPO I"/>
    <s v="TERRESTRE"/>
    <s v="ALARCON AREVALO JOHAN STIVEN"/>
    <n v="1"/>
    <s v="0"/>
    <n v="75096"/>
    <n v="75096"/>
    <n v="75096"/>
  </r>
  <r>
    <s v="MEDELLIN"/>
    <x v="2"/>
    <x v="2"/>
    <s v="5001"/>
    <s v="TA-25-1330535"/>
    <s v="3007082356"/>
    <s v="APERTURA"/>
    <s v="CB CRECIMIENTO ALIANZA - NUEVO"/>
    <s v="ANTIOQUIA"/>
    <s v="MEDELLIN"/>
    <s v="PTM MEDELLIN ECONOFARMA"/>
    <s v="REDEBAN"/>
    <s v="FO-25-1884132"/>
    <d v="2025-11-27T08:00:00"/>
    <d v="2025-11-27T13:45:00"/>
    <m/>
    <m/>
    <s v="EJECUTADO"/>
    <s v="26/11/2025 26-11 PROGRAMACION REALIZADA POR LA ALIANZA| INSTALACIÓN PROGRAMADA PARA EL 2025-11-27 | 27/11/2025 INSTALACIÓN CB OK"/>
    <s v="VISITA TECNICA"/>
    <s v="OB004128-OB004836"/>
    <s v="TIPO I"/>
    <s v="TERRESTRE"/>
    <s v="BADEL ACUÑA LUIS ALBERTO"/>
    <n v="1"/>
    <s v="0"/>
    <n v="75096"/>
    <n v="75096"/>
    <n v="75096"/>
  </r>
  <r>
    <s v="MEDELLIN"/>
    <x v="2"/>
    <x v="2"/>
    <s v="5001"/>
    <s v="TA-25-1330536"/>
    <s v="3007082357"/>
    <s v="APERTURA"/>
    <s v="CB CRECIMIENTO ALIANZA - NUEVO"/>
    <s v="ANTIOQUIA"/>
    <s v="MEDELLIN"/>
    <s v="PTM MEDELLIN DROGUERIA FARMARK"/>
    <s v="REDEBAN"/>
    <s v="FO-25-1884135"/>
    <d v="2025-11-27T08:00:00"/>
    <d v="2025-11-27T13:53:00"/>
    <m/>
    <m/>
    <s v="EJECUTADO"/>
    <s v="26/11/2025 26-11 PROGRAMACION REALIZADA POR LA ALIANZA| INSTALACIÓN PROGRAMADA PARA EL 2025-11-27 | 27/11/2025 SE HACE IMPLEMENTACION OK EQUIPOS OPERATIVOS PRUEBAS EXITOSAS SOMOS BANCOLOMBIA INACTIVO"/>
    <s v="VISITA TECNICA"/>
    <s v="OB004837"/>
    <s v="TIPO I"/>
    <s v="TERRESTRE"/>
    <s v="DIAZ ZABALA FRANCIS DUBAN"/>
    <n v="1"/>
    <s v="0"/>
    <n v="75096"/>
    <n v="75096"/>
    <n v="75096"/>
  </r>
  <r>
    <s v="MEDELLIN"/>
    <x v="2"/>
    <x v="2"/>
    <s v="5001"/>
    <s v="TA-25-1330537"/>
    <s v="3007082358"/>
    <s v="APERTURA"/>
    <s v="CB CRECIMIENTO ALIANZA - NUEVO"/>
    <s v="ANTIOQUIA"/>
    <s v="MEDELLIN"/>
    <s v="PTM MEDELLIN TIENDA DE COSMETI"/>
    <s v="REDEBAN"/>
    <s v="FO-25-1884136"/>
    <d v="2025-11-27T08:00:00"/>
    <d v="2025-11-27T17:23:00"/>
    <m/>
    <m/>
    <s v="EJECUTADO"/>
    <s v="26/11/2025 26-11 PROGRAMACION REALIZADA POR LA ALIANZA| INSTALACIÓN PROGRAMADA PARA EL 2025-11-27 | 27/11/2025 SE HACE IMPLEMENTACION OK EQUIPOS OPERATIVOS PRUEBAS EXITOSAS SOMOS BANCOLOMBIA INACTIVO"/>
    <s v="VISITA TECNICA"/>
    <s v="OB004838"/>
    <s v="TIPO I"/>
    <s v="TERRESTRE"/>
    <s v="DIAZ ZABALA FRANCIS DUBAN"/>
    <n v="1"/>
    <s v="0"/>
    <n v="75096"/>
    <n v="75096"/>
    <n v="75096"/>
  </r>
  <r>
    <s v="MEDELLIN"/>
    <x v="2"/>
    <x v="2"/>
    <s v="5120"/>
    <s v="TA-25-1330538"/>
    <s v="3007082326"/>
    <s v="APERTURA"/>
    <s v="CB CRECIMIENTO ALIANZA - NUEVO"/>
    <s v="ANTIOQUIA"/>
    <s v="CACERES"/>
    <s v="PTM CACERES DROGUERIA SUPERFAR"/>
    <s v="REDEBAN"/>
    <s v="FO-25-1884140"/>
    <d v="2025-11-27T08:00:00"/>
    <d v="2025-11-28T15:08:00"/>
    <m/>
    <m/>
    <s v="EJECUTADO"/>
    <s v="26/11/2025 26-11 PROGRAMACION REALIZADA POR LA ALIANZA| INSTALACIÓN PROGRAMADA PARA EL 2025-11-28 | 28/11/2025 SE REALIZÓ INSTALACIÓN DE CB BANCOLOMBIA OK, PRUEBAS OK, USUARIOS OK, TELECARGA DRNA."/>
    <s v="VISITA TECNICA"/>
    <s v="OB004839"/>
    <s v="TIPO IV"/>
    <s v="TERRESTRE"/>
    <s v="CALDERA SALCEDO CARLOS JULIO"/>
    <n v="1"/>
    <s v="0"/>
    <n v="504833"/>
    <n v="196537"/>
    <n v="504833"/>
  </r>
  <r>
    <s v="MEDELLIN"/>
    <x v="2"/>
    <x v="2"/>
    <s v="5615"/>
    <s v="TA-25-1330541"/>
    <s v="3007082320"/>
    <s v="APERTURA"/>
    <s v="CB CRECIMIENTO ALIANZA - NUEVO"/>
    <s v="ANTIOQUIA"/>
    <s v="RIONEGRO"/>
    <s v="PTM RIONEGRO TIENDA LA ESQUINA"/>
    <s v="REDEBAN"/>
    <s v="FO-25-1884146"/>
    <d v="2025-11-27T08:00:00"/>
    <d v="2025-11-28T15:16:00"/>
    <m/>
    <m/>
    <s v="EJECUTADO"/>
    <s v="26/11/2025 26-11 PROGRAMACION REALIZADA POR LA ALIANZA| INSTALACIÓN PROGRAMADA PARA EL 2025-11-28 | 28/11/2025 LA INSTALACIÓN DEL CORRESPONSAL BANCOLOMBIA SE REALIZÓ EXITOSAMENTE, INCLUYENDO LA PUESTA EN MARCHA DE LOS EQUIPOS ,  SE BRINDÓ CAPACITACIÓN AL CLIENTE SOBRE EL MANEJO DEL EQUIPO Y LOS PROCESOS DE TRANSACCIONES, ASEGURANDO UN USO ADECUADO DESDE EL PRIMER DÍA. ASIMISMO, SE INSTALARON LOS AVISOS SOLICITADOS, UBICÁNDOLOS DENTRO DEL LOCAL EN CUMPLIMIENTO DE LAS NORMAS DEL EDIFICIO, QUE NO PERMITEN INSTALACIÓN EN LA FACHADA EXTERNA. FINALMENTE, SE VERIFICÓ QUE TODO QUEDARA OPERATIVO Y EN CONDICIONES ÓPTIMAS PARA INICIAR LA ATENCIÓN AL PÚBLICO."/>
    <s v="VISITA TECNICA"/>
    <s v="OB004841-OB004138"/>
    <s v="TIPO II"/>
    <s v="TERRESTRE"/>
    <s v="MARTINEZ TOVAR OSCAR DAVID"/>
    <n v="1"/>
    <s v="0"/>
    <n v="163814"/>
    <n v="140396"/>
    <n v="163814"/>
  </r>
  <r>
    <s v="MEDELLIN"/>
    <x v="2"/>
    <x v="2"/>
    <s v="5690"/>
    <s v="TA-25-1330542"/>
    <s v="3007082341"/>
    <s v="APERTURA"/>
    <s v="CB CRECIMIENTO ALIANZA - NUEVO"/>
    <s v="ANTIOQUIA"/>
    <s v="SANTO DOMINGO"/>
    <s v="PTM MEDELLIN AGENCIA COONORTE"/>
    <s v="REDEBAN"/>
    <s v="FO-25-1884148"/>
    <d v="2025-11-27T08:00:00"/>
    <d v="2025-11-28T13:50:00"/>
    <m/>
    <m/>
    <s v="EJECUTADO"/>
    <s v="26/11/2025 26-11 PROGRAMACION REALIZADA POR LA ALIANZA| INSTALACIÓN PROGRAMADA PARA EL 2025-11-28 | 28/11/2025 SE INSTALA PUBLICIDAD Y EQUIPOS A PETICIÓN DEL USUARIO, SERVICIOS OK, CAPACITACIÓN OK, USUARIO SOMOS BANCOLOMBIA NO CREADO POR EL BANCO"/>
    <s v="VISITA TECNICA"/>
    <s v="OB004842"/>
    <s v="TIPO II"/>
    <s v="TERRESTRE"/>
    <s v="BARRIENTOS HERNANDEZ CRISTIAN HORACIO"/>
    <n v="1"/>
    <s v="0"/>
    <n v="163814"/>
    <n v="140396"/>
    <n v="163814"/>
  </r>
  <r>
    <s v="BARRANQUILLA"/>
    <x v="4"/>
    <x v="4"/>
    <s v="8001"/>
    <s v="TA-25-1330544"/>
    <s v="3007082274"/>
    <s v="APERTURA"/>
    <s v="CB CRECIMIENTO ALIANZA - NUEVO"/>
    <s v="ATLANTICO"/>
    <s v="BARRANQUILLA"/>
    <s v="PTM BARRANQUILLA DROGUERIA Y V"/>
    <s v="REDEBAN"/>
    <s v="FO-25-1884154"/>
    <d v="2025-11-27T08:00:00"/>
    <d v="2025-11-27T17:50:00"/>
    <m/>
    <m/>
    <s v="EJECUTADO"/>
    <s v="26/11/2025 26-11 PROGRAMACION REALIZADA POR LA ALIANZA| INSTALACIÓN PROGRAMADA PARA EL 2025-11-27 | 27/11/2025 SE INSTALAN EQUIPOS, ACCESORIOS Y PUBLICIDAD PARA CB BANCOLOMBIA"/>
    <s v="VISITA TECNICA"/>
    <s v="OB004843 - OB004151"/>
    <s v="TIPO I"/>
    <s v="TERRESTRE"/>
    <s v="DE AVILA SIADES ALBERTO ENRIQUE"/>
    <n v="1"/>
    <s v="0"/>
    <n v="75096"/>
    <n v="75096"/>
    <n v="75096"/>
  </r>
  <r>
    <s v="BARRANQUILLA"/>
    <x v="4"/>
    <x v="4"/>
    <s v="8001"/>
    <s v="TA-25-1330546"/>
    <s v="3007082275"/>
    <s v="APERTURA"/>
    <s v="CB CRECIMIENTO ALIANZA - NUEVO"/>
    <s v="ATLANTICO"/>
    <s v="BARRANQUILLA"/>
    <s v="PTM ROBERTO DANIEL SAVIGNANO O"/>
    <s v="REDEBAN"/>
    <s v="FO-25-1884162"/>
    <d v="2025-11-27T08:00:00"/>
    <d v="2025-11-27T14:50:00"/>
    <m/>
    <m/>
    <s v="EJECUTADO"/>
    <s v="26/11/2025 26-11 PROGRAMACION REALIZADA POR LA ALIANZA| INSTALACIÓN PROGRAMADA PARA EL 2025-11-27 | 27/11/2025 SE INSTALAN EQUIPOS Y PUBLICIDAD PARA CB BANCOLOMBIA_x000a_CORRESPONSAL MIXTO"/>
    <s v="VISITA TECNICA"/>
    <s v="OB004844 - OB004156"/>
    <s v="TIPO I"/>
    <s v="TERRESTRE"/>
    <s v="DE AVILA SIADES ALBERTO ENRIQUE"/>
    <n v="1"/>
    <s v="0"/>
    <n v="75096"/>
    <n v="75096"/>
    <n v="75096"/>
  </r>
  <r>
    <s v="CARTAGENA"/>
    <x v="4"/>
    <x v="4"/>
    <s v="13836"/>
    <s v="TA-25-1330547"/>
    <s v="3007082350"/>
    <s v="APERTURA"/>
    <s v="CB CRECIMIENTO ALIANZA - NUEVO"/>
    <s v="BOLIVAR"/>
    <s v="TURBACO"/>
    <s v="PTM TURBACO TIENDA Y VARIEDADE"/>
    <s v="REDEBAN"/>
    <s v="FO-25-1884169"/>
    <d v="2025-11-27T08:00:00"/>
    <d v="2025-11-28T13:40:00"/>
    <m/>
    <m/>
    <s v="EJECUTADO"/>
    <s v="26/11/2025 26-11 PROGRAMACION REALIZADA POR LA ALIANZA| INSTALACIÓN PROGRAMADA PARA EL 2025-11-28 | 28/11/2025 SE ESCALA NOVEDAD POR NO TENER NOMBRE DE NEGOCIO EL CUAL AUTORIZARON Y SE INSTALA Y SE ADJUNTA FOTO DE PRODUCTOS DENTRO DEL NEGOCIO | 29/11/2025 SE REALIZA INSTALACIÓN DE CORRESPONSAL AUTORIZADO SE INSTALA PUBLICIDAD SE REALIZAN PRUEBAS DE CONSULTA DE SALDO CONSIGNACIÓN RETIRO Y SE PRUEBA LECTOR DE BARRAS CON FACTURA SE CAPACITA Y TODO QUEDA OK"/>
    <s v="VISITA TECNICA"/>
    <s v="OB004845"/>
    <s v="TIPO II"/>
    <s v="TERRESTRE"/>
    <s v="MARTINEZ SALGUEDO ANDRES AUGUSTO"/>
    <n v="1"/>
    <s v="0"/>
    <n v="163814"/>
    <n v="140396"/>
    <n v="163814"/>
  </r>
  <r>
    <s v="MANIZALES"/>
    <x v="0"/>
    <x v="5"/>
    <s v="17001"/>
    <s v="TA-25-1330548"/>
    <s v="3007082334"/>
    <s v="APERTURA"/>
    <s v="CB CRECIMIENTO ALIANZA - NUEVO"/>
    <s v="CALDAS"/>
    <s v="MANIZALES"/>
    <s v="PTM MANIZALES PAPELERIA  LINDS"/>
    <s v="REDEBAN"/>
    <s v="FO-25-1884173"/>
    <d v="2025-11-27T08:00:00"/>
    <d v="2025-11-28T13:25:00"/>
    <m/>
    <m/>
    <s v="EJECUTADO"/>
    <s v="26/11/2025 26-11 PROGRAMACION REALIZADA POR LA ALIANZA| INSTALACIÓN PROGRAMADA PARA EL 2025-11-28 | 28/11/2025 SE REALIZA INSTALACIÓN DE DATAFONO Y ACCESORIOS BASE LECTOR 40 ROLLOS Y PUBLICIDAD SE CAPACITA AL COMERCIO SE CREAN USUARIOS SE HACEN PRUEBAS DE CONSULTA DE SALDO SOLAMENTE YA QUE USUARIO NO CUENTA CON HERRAMIENTAS PARA REALIZAR RETIRO RECAUDO NI CONSIGNACIÓN SERVICIO OK"/>
    <s v="VISITA TECNICA"/>
    <s v="OB004846"/>
    <s v="TIPO I"/>
    <s v="TERRESTRE"/>
    <s v="AGUIRRE HENAO RAUL EDUARDO"/>
    <n v="1"/>
    <s v="0"/>
    <n v="75096"/>
    <n v="75096"/>
    <n v="75096"/>
  </r>
  <r>
    <s v="MANIZALES"/>
    <x v="0"/>
    <x v="5"/>
    <s v="17001"/>
    <s v="TA-25-1330549"/>
    <s v="3007082335"/>
    <s v="APERTURA"/>
    <s v="CB CRECIMIENTO ALIANZA - NUEVO"/>
    <s v="CALDAS"/>
    <s v="MANIZALES"/>
    <s v="PTM MANIZALES DROGUERIA FARMAM"/>
    <s v="REDEBAN"/>
    <s v="FO-25-1884177"/>
    <d v="2025-11-27T08:00:00"/>
    <d v="2025-11-28T17:44:00"/>
    <m/>
    <m/>
    <s v="EJECUTADO"/>
    <s v="26/11/2025 26-11 PROGRAMACION REALIZADA POR LA ALIANZA| INSTALACIÓN PROGRAMADA PARA EL 2025-11-28 | 28/11/2025 SE REALIZA INSTALACIÓN DE DATAFONO Y ACCESORIOS BASE LECTOR 40 ROLLOS Y PUBLICIDAD SE CAPACITA AL COMERCIO SE CREAN USUARIOS SE HACEN PRUEBAS DE CONSULTA DE SALDO SOLAMENTE YA QUE USUARIO NO CUENTA CON HERRAMIENTAS PARA REALIZAR RETIRO RECAUDO NI CONSIGNACIÓN SERVICIO OK"/>
    <s v="VISITA TECNICA"/>
    <s v="OB004847"/>
    <s v="TIPO I"/>
    <s v="TERRESTRE"/>
    <s v="AGUIRRE HENAO RAUL EDUARDO"/>
    <n v="1"/>
    <s v="0"/>
    <n v="75096"/>
    <n v="75096"/>
    <n v="75096"/>
  </r>
  <r>
    <s v="SANTA MARTA"/>
    <x v="4"/>
    <x v="4"/>
    <s v="44430"/>
    <s v="TA-25-1330550"/>
    <s v="3007082333"/>
    <s v="APERTURA"/>
    <s v="CB CRECIMIENTO ALIANZA - NUEVO"/>
    <s v="LA GUAJIRA"/>
    <s v="MAICAO"/>
    <s v="PTM MAICAO TIENDA MEDINA E.M"/>
    <s v="REDEBAN"/>
    <s v="FO-25-1884181"/>
    <d v="2025-11-27T08:00:00"/>
    <d v="2025-11-28T16:09:00"/>
    <m/>
    <m/>
    <s v="EJECUTADO"/>
    <s v="26/11/2025 26-11 PROGRAMACION REALIZADA POR LA ALIANZA| INSTALACIÓN PROGRAMADA PARA EL 2025-11-28 | 28/11/2025 SE REALIZA VISITA TÉCNICA, SE INSTALA DATAFONO Y SUS ACCESORIOS, SE REALIZA CAPACITACIÓN A LA PERSONA ENCARGADA DEL CB, SE REALIZAN PRUEBAS EXITOSAS, EQUIPO FUNCIONA CORRECTAMENTE, CB QUEDA OPERATIVO, SE INSTALA PUBLICIDAD DE BANCOLOMBIA."/>
    <s v="VISITA TECNICA"/>
    <s v="VJZZZ653 - OB004848"/>
    <s v="TIPO IV"/>
    <s v="TERRESTRE"/>
    <s v="DE AGUAS MUÑOZ DAVID JOSE"/>
    <n v="1"/>
    <s v="0"/>
    <n v="504833"/>
    <n v="196537"/>
    <n v="504833"/>
  </r>
  <r>
    <s v="BUCARAMANGA"/>
    <x v="1"/>
    <x v="1"/>
    <s v="68001"/>
    <s v="TA-25-1330552"/>
    <s v="3007082304"/>
    <s v="APERTURA"/>
    <s v="CB CRECIMIENTO ALIANZA - NUEVO"/>
    <s v="SANTANDER"/>
    <s v="BUCARAMANGA"/>
    <s v="PTM BUCARAMANGA PAPELERIA MAXI"/>
    <s v="REDEBAN"/>
    <s v="FO-25-1884188"/>
    <d v="2025-11-27T08:00:00"/>
    <d v="2025-11-28T12:00:00"/>
    <m/>
    <m/>
    <s v="EJECUTADO"/>
    <s v="26/11/2025 26-11 PROGRAMACION REALIZADA POR LA ALIANZA| INSTALACIÓN PROGRAMADA PARA EL 2025-11-28 | 28/11/2025 SE REALIZA INSTALACIÓN DE AVISO EXTERIOR , FLANGER, DISPLAY LEGAL , IDENTIFICADOR,BASE , MAGIC BOX, DATÁFONO, LECTORA CAMBIO DE S.O Y VERSIÓN 10.3 CREACIÓN DE USUARIOS PRUEBAS OK SIN INGRESO A PÁGINA SOMOS BANCOLOMBIA SERVICIO OPERATIVO"/>
    <s v="VISITA TECNICA"/>
    <s v="OB004170-OB004849"/>
    <s v="TIPO I"/>
    <s v="TERRESTRE"/>
    <s v="REYES RAMIREZ DIEGO ALEXANDER"/>
    <n v="1"/>
    <s v="0"/>
    <n v="75096"/>
    <n v="75096"/>
    <n v="75096"/>
  </r>
  <r>
    <s v="IBAGUE"/>
    <x v="5"/>
    <x v="6"/>
    <s v="73001"/>
    <s v="TA-25-1330553"/>
    <s v="3007082327"/>
    <s v="APERTURA"/>
    <s v="CB CRECIMIENTO ALIANZA - NUEVO"/>
    <s v="TOLIMA"/>
    <s v="IBAGUE"/>
    <s v="PTM IBAGUE SURTITIENDA JENNI"/>
    <s v="REDEBAN"/>
    <s v="FO-25-1884189"/>
    <d v="2025-11-27T08:00:00"/>
    <d v="2025-11-27T16:39:00"/>
    <m/>
    <m/>
    <s v="EJECUTADO"/>
    <s v="26/11/2025 26-11 PROGRAMACION REALIZADA POR LA ALIANZA| INSTALACIÓN PROGRAMADA PARA EL 2025-11-27 | 27/11/2025 SE REALIZA INSTALACIÓN DE CB BANCOLOMBIA, SE CAPACITA A JENNIFER VIVIANA CABREJO GUZMAN SOBRE EL MANEJO DEL CB; SE INSTALA PUBLICIDAD INCLUIDO HORARIO Y OTROS LUGARES PRUEBAS OK SE INSTALA CUBRE CLAVE."/>
    <s v="VISITA TECNICA"/>
    <s v="OB004850"/>
    <s v="TIPO I"/>
    <s v="TERRESTRE"/>
    <s v="BARRAGAN TAFUR EDWIN ESTEBAN"/>
    <n v="1"/>
    <s v="0"/>
    <n v="75096"/>
    <n v="75096"/>
    <n v="75096"/>
  </r>
  <r>
    <s v="IBAGUE"/>
    <x v="5"/>
    <x v="6"/>
    <s v="73001"/>
    <s v="TA-25-1330554"/>
    <s v="3007082328"/>
    <s v="APERTURA"/>
    <s v="CB CRECIMIENTO ALIANZA - NUEVO"/>
    <s v="TOLIMA"/>
    <s v="IBAGUE"/>
    <s v="PTM  IBAGUE SALSAMENTARIA DEL"/>
    <s v="REDEBAN"/>
    <s v="FO-25-1884192"/>
    <d v="2025-11-27T08:00:00"/>
    <d v="2025-11-27T16:23:00"/>
    <m/>
    <m/>
    <s v="EJECUTADO"/>
    <s v="26/11/2025 26-11 PROGRAMACION REALIZADA POR LA ALIANZA| INSTALACIÓN PROGRAMADA PARA EL 2025-11-27 | 28/11/2025 SE CAPACITA A LA SEÑORITA TATIANA SILVA, EN EL MANEJO DEL DATÁFONO Y SOMOS BANCOLOMBIA. SE HACEN PRUEBAS DE TRANSACCIONES TODO OK. SE CAMBIA DATÁFONO POR FALLA DE IMPRESORA."/>
    <s v="VISITA TECNICA"/>
    <s v="OB004851 - OB004180"/>
    <s v="TIPO I"/>
    <s v="TERRESTRE"/>
    <s v="VARGAS HERRERA JHON JAIRO"/>
    <n v="1"/>
    <s v="0"/>
    <n v="75096"/>
    <n v="75096"/>
    <n v="75096"/>
  </r>
  <r>
    <s v="IBAGUE"/>
    <x v="5"/>
    <x v="6"/>
    <s v="73352"/>
    <s v="TA-25-1330556"/>
    <s v="3007082330"/>
    <s v="APERTURA"/>
    <s v="CB CRECIMIENTO ALIANZA - NUEVO"/>
    <s v="TOLIMA"/>
    <s v="ICONONZO"/>
    <s v="PTM TOLIMA MINIMERCADO LUPITA"/>
    <s v="REDEBAN"/>
    <s v="FO-25-1884198"/>
    <d v="2025-11-27T08:00:00"/>
    <d v="2025-11-28T17:34:00"/>
    <m/>
    <m/>
    <s v="EJECUTADO"/>
    <s v="26/11/2025 26-11 PROGRAMACION REALIZADA POR LA ALIANZA| INSTALACIÓN PROGRAMADA PARA EL 2025-11-28 | 28/11/2025 INSTALACIÓN DE DATÁFONO, LECTOR,BASE, MAGIC BOX,FUENTE DESK,CABLE PASCOR,CUBRE CLAVE,40  ROLLOS CAPACITACIÓN SOMOS BANCOLOMBIA,_x000a_MANUAL OPERATIVO,MENU ADMINISTRATIVO,CREACIÓN DE USUARIO CREAR, MODIFICAR, ELIMINACIÓN, SOLICITUD DE ANULACIÓN, PUBLICIAD ,COMPARTE VIDEO VÍA WHATSAPP DE RESPONSABLE DE IVA E INFORMA CONTENIDO DEL MISMO_x000a_TRANSACCIÓNES DE PRUEBA O.K"/>
    <s v="VISITA TECNICA"/>
    <s v="OB004853"/>
    <s v="TIPO III"/>
    <s v="TERRESTRE"/>
    <s v="GUTIERREZ  CAMILO ANDRES"/>
    <n v="1"/>
    <s v="0"/>
    <n v="275729"/>
    <n v="196537"/>
    <n v="275729"/>
  </r>
  <r>
    <s v="CALI"/>
    <x v="0"/>
    <x v="0"/>
    <s v="76001"/>
    <s v="TA-25-1330557"/>
    <s v="3007082305"/>
    <s v="APERTURA"/>
    <s v="CB CRECIMIENTO ALIANZA - NUEVO"/>
    <s v="VALLE DEL CAUCA"/>
    <s v="CALI"/>
    <s v="PTM CALI SALSAMENTARIA LA 1"/>
    <s v="REDEBAN"/>
    <s v="FO-25-1884200"/>
    <d v="2025-11-27T08:00:00"/>
    <d v="2025-11-28T15:41:00"/>
    <m/>
    <m/>
    <s v="EJECUTADO"/>
    <s v="26/11/2025 26-11 PROGRAMACION REALIZADA POR LA ALIANZA| INSTALACIÓN PROGRAMADA PARA EL 2025-11-28 | 28/11/2025 SE LLAMA AL CLIENTE, SE VALIDA INSTALACIÓN Y DISPONIBILIDAD, SE VISITA EL COMERCIO, SE INSTALA DATAFONO, LECTORA, ACCESORIOS EN APERTURA CB BANCOLOMBIA MIXTO, SE CAPACITA, PRUEBAS OK, TELECARGA TRNA"/>
    <s v="VISITA TECNICA"/>
    <s v="OB004854"/>
    <s v="TIPO I"/>
    <s v="TERRESTRE"/>
    <s v="HERRERA MONAR GEOVANNY"/>
    <n v="1"/>
    <s v="0"/>
    <n v="75096"/>
    <n v="75096"/>
    <n v="75096"/>
  </r>
  <r>
    <s v="CALI"/>
    <x v="0"/>
    <x v="0"/>
    <s v="76130"/>
    <s v="TA-25-1330559"/>
    <s v="3007082310"/>
    <s v="APERTURA"/>
    <s v="CB CRECIMIENTO ALIANZA - NUEVO"/>
    <s v="VALLE DEL CAUCA"/>
    <s v="CANDELARIA"/>
    <s v="PTM CANDELARIA TEPAGA.COM"/>
    <s v="REDEBAN"/>
    <s v="FO-25-1884205"/>
    <d v="2025-11-27T08:00:00"/>
    <d v="2025-11-27T15:01:00"/>
    <m/>
    <m/>
    <s v="EJECUTADO"/>
    <s v="26/11/2025 26-11 PROGRAMACION REALIZADA POR LA ALIANZA| INSTALACIÓN PROGRAMADA PARA EL 2025-11-27 | 27/11/2025 SE REALIZA INSTALACIÓN DE CB Y  PUBLICIDAD, AVISO EXTERIOR, DISPLAY - FLANGER._x000a_‎SE REALIZA CAPACITACIÓN DE SOMOS BANCOLOMBIA. COMPENSACIÓN - MALAS PRÁCTICA. MANEJO DEL DATÁFONO Y SU RESPECTIVO MENU._x000a_‎SE EXPLICA PROCESO DE CREACIÓN DE USUARIOS._x000a_‎SE REALIZARON PRUEBAS OPERATIVAS SIN NOVEDAD._x000a_‎CB NO CUENTA CON TARJETA PARA REALIZAR CONSULTA DE SALDOS_x000a_‎SE DEJAN 40 ROLLOS TÉRMICOS EN EL CB._x000a_‎CB QUEDA OKEY._x000a_‎"/>
    <s v="VISITA TECNICA"/>
    <s v="OB004856"/>
    <s v="TIPO II"/>
    <s v="TERRESTRE"/>
    <s v="TORRES GARCIA JENDRY JOSE"/>
    <n v="1"/>
    <s v="0"/>
    <n v="163814"/>
    <n v="140396"/>
    <n v="163814"/>
  </r>
  <r>
    <s v="CALI"/>
    <x v="0"/>
    <x v="0"/>
    <s v="76275"/>
    <s v="TA-25-1330560"/>
    <s v="3007082323"/>
    <s v="APERTURA"/>
    <s v="CB CRECIMIENTO ALIANZA - NUEVO"/>
    <s v="VALLE DEL CAUCA"/>
    <s v="FLORIDA"/>
    <s v="PTM FLORIDA LUBRICANTES PINTUR"/>
    <s v="REDEBAN"/>
    <s v="FO-25-1884208"/>
    <d v="2025-11-27T08:00:00"/>
    <d v="2025-11-27T15:26:00"/>
    <m/>
    <m/>
    <s v="EJECUTADO"/>
    <s v="26/11/2025 26-11 PROGRAMACION REALIZADA POR LA ALIANZA| INSTALACIÓN PROGRAMADA PARA EL 2025-11-27 | 27/11/2025 SE INSTALA EQUIPO, LECTOR Y ACCESORIOS, LUEGO SE REALIZA CAPACITACIÓN Y SE INSTALA PUBLICIDAD, PRIEBAS OK"/>
    <s v="VISITA TECNICA"/>
    <s v="OB004857 - OB004190"/>
    <s v="TIPO II"/>
    <s v="TERRESTRE"/>
    <s v="PAREDES CASTILLO DIEGO"/>
    <n v="1"/>
    <s v="0"/>
    <n v="163814"/>
    <n v="140396"/>
    <n v="163814"/>
  </r>
  <r>
    <s v="CALI"/>
    <x v="0"/>
    <x v="0"/>
    <s v="76364"/>
    <s v="TA-25-1330561"/>
    <s v="3007082331"/>
    <s v="APERTURA"/>
    <s v="CB CRECIMIENTO ALIANZA - NUEVO"/>
    <s v="VALLE DEL CAUCA"/>
    <s v="JAMUNDI"/>
    <s v="PTM JAMUNDI PAPELERIA Y VARIED"/>
    <s v="REDEBAN"/>
    <s v="FO-25-1884214"/>
    <d v="2025-11-27T08:00:00"/>
    <d v="2025-11-28T16:32:00"/>
    <m/>
    <m/>
    <s v="EJECUTADO"/>
    <s v="26/11/2025 26-11 PROGRAMACION REALIZADA POR LA ALIANZA| INSTALACIÓN PROGRAMADA PARA EL 2025-11-28 | 28/11/2025 SE VISITA ESTABLECIMIENTO, SE REALIZA INSTALACIÓN CORRESPONSAL BANCOLOMBIA MIXTO. TRANSACCIONES DE PRUEBA EXITOSA. SE CAPACITA Y SE INSTALA PUBLICIDAD COMPLETA."/>
    <s v="VISITA TECNICA"/>
    <s v="OB004858 - OB004191"/>
    <s v="TIPO II"/>
    <s v="TERRESTRE"/>
    <s v="BOLAÑOS TABORDA JORGE ENRIQUE"/>
    <n v="1"/>
    <s v="0"/>
    <n v="163814"/>
    <n v="140396"/>
    <n v="163814"/>
  </r>
  <r>
    <s v="PEREIRA"/>
    <x v="0"/>
    <x v="5"/>
    <s v="76736"/>
    <s v="TA-25-1330562"/>
    <s v="3007082342"/>
    <s v="APERTURA"/>
    <s v="CB CRECIMIENTO ALIANZA - NUEVO"/>
    <s v="VALLE DEL CAUCA"/>
    <s v="SEVILLA"/>
    <s v="PTM SEVILLA  DROGUERIA GLORIA"/>
    <s v="REDEBAN"/>
    <s v="FO-25-1884218"/>
    <d v="2025-11-27T08:00:00"/>
    <d v="2025-11-27T14:02:00"/>
    <m/>
    <m/>
    <s v="EJECUTADO"/>
    <s v="26/11/2025 26-11 PROGRAMACION REALIZADA POR LA ALIANZA| INSTALACIÓN PROGRAMADA PARA EL 2025-11-27 | 27/11/2025 SE VISITA COMERCIO SE REALIZÓ APERTURA CB PURO REDEBANSE INSTALÓ DATAFONO, LECTOR, BASE, ROLLOS, PUBLICIDAD PRUEBAS OK."/>
    <s v="VISITA TECNICA"/>
    <s v="OB004859"/>
    <s v="TIPO II"/>
    <s v="TERRESTRE"/>
    <s v="SANCHEZ SOLORZANO JUAN SEBASTIAN"/>
    <n v="1"/>
    <s v="0"/>
    <n v="163814"/>
    <n v="140396"/>
    <n v="163814"/>
  </r>
  <r>
    <s v="CALI"/>
    <x v="0"/>
    <x v="0"/>
    <s v="76834"/>
    <s v="TA-25-1330563"/>
    <s v="3007082349"/>
    <s v="APERTURA"/>
    <s v="CB CRECIMIENTO ALIANZA - NUEVO"/>
    <s v="VALLE DEL CAUCA"/>
    <s v="TULUA"/>
    <s v="PTM TULUA RAPITIENDA HEDMONDT"/>
    <s v="REDEBAN"/>
    <s v="FO-25-1884220"/>
    <d v="2025-11-27T08:00:00"/>
    <d v="2025-11-27T17:31:00"/>
    <m/>
    <m/>
    <s v="EJECUTADO"/>
    <s v="26/11/2025 26-11 PROGRAMACION REALIZADA POR LA ALIANZA| INSTALACIÓN PROGRAMADA PARA EL 2025-11-27 | 27/11/2025 SE REALIZA APERTURA DE CB BANCOLOMBIA MIXTO, SE INSTALA EQUIPO, ACCESORIOS Y PUBLICIDAD, SE REALIZAN PRUEBAS OK. SE ENTREGAN 40 ROLLOS TÉRMICOS REDEBAN."/>
    <s v="VISITA TECNICA"/>
    <s v="OB004860"/>
    <s v="TIPO II"/>
    <s v="TERRESTRE"/>
    <s v="MONTERO MUESES GIAN CARLO"/>
    <n v="1"/>
    <s v="0"/>
    <n v="163814"/>
    <n v="140396"/>
    <n v="163814"/>
  </r>
  <r>
    <s v="MEDELLIN"/>
    <x v="2"/>
    <x v="2"/>
    <s v="5042"/>
    <s v="TA-25-1330564"/>
    <s v="3007082321"/>
    <s v="APERTURA"/>
    <s v="CB CRECIMIENTO ALIANZA - NUEVO"/>
    <s v="ANTIOQUIA"/>
    <s v="SANTA FE DE ANTIOQUIA"/>
    <s v="PTM SANTA FE DE ANTIOQUIA VARI"/>
    <s v="REDEBAN"/>
    <s v="FO-25-1884223"/>
    <d v="2025-11-27T08:00:00"/>
    <d v="2025-11-28T15:00:00"/>
    <m/>
    <m/>
    <s v="EJECUTADO"/>
    <s v="26/11/2025 26-11 PROGRAMACION REALIZADA POR LA ALIANZA| INSTALACIÓN PROGRAMADA PARA EL 2025-11-28 | 28/11/2025 INSTALACIÓN CB OK"/>
    <s v="VISITA TECNICA"/>
    <s v="OB004861-OB004201"/>
    <s v="TIPO II"/>
    <s v="TERRESTRE"/>
    <s v="BADEL ACUÑA LUIS ALBERTO"/>
    <n v="1"/>
    <s v="0"/>
    <n v="163814"/>
    <n v="140396"/>
    <n v="163814"/>
  </r>
  <r>
    <s v="BOGOTA"/>
    <x v="3"/>
    <x v="3"/>
    <s v="11001"/>
    <s v="TA-25-1330565"/>
    <s v="3007082279"/>
    <s v="APERTURA"/>
    <s v="CB CRECIMIENTO ALIANZA - NUEVO"/>
    <s v="CUNDINAMARCA"/>
    <s v="BOGOTA"/>
    <s v="PTM BOGOTA MISCELANEA URBANN"/>
    <s v="REDEBAN"/>
    <s v="FO-25-1884230"/>
    <d v="2025-11-27T08:00:00"/>
    <d v="2025-11-28T14:11:00"/>
    <m/>
    <m/>
    <s v="EJECUTADO"/>
    <s v="26/11/2025 26-11 PROGRAMACION REALIZADA POR LA ALIANZA| INSTALACIÓN PROGRAMADA PARA EL 2025-11-28 | 28/11/2025 SE REALIZA INSTALACIÓN DE CORRESPONSAL BANCARIO CON  DATAFONO, SE CREAN USUARIOS DE CB INDICADOS POR EL CLIENTE, SE REALIZA PRUEBAS OK DE CB. CIERRES OK A CONFORMIDAD DE CORRESPONSAL SIN NOVEDAD EN INSTALACIÓN, NO SE REALIZA PRUEBA DE CONSULTA CDE SALDO NI DEPOSITO DEBIDO A QUE NO HAY TARJETA DE PRUEBA NI FACTURA DISPONIBLE."/>
    <s v="VISITA TECNICA"/>
    <s v="OB004862-OB001061"/>
    <s v="TIPO I"/>
    <s v="TERRESTRE"/>
    <s v="LOZADA ROJAS CHRISTIAN ANDRES"/>
    <n v="1"/>
    <s v="0"/>
    <n v="75096"/>
    <n v="75096"/>
    <n v="75096"/>
  </r>
  <r>
    <s v="MEDELLIN"/>
    <x v="2"/>
    <x v="2"/>
    <s v="5148"/>
    <s v="TA-25-1330539"/>
    <s v="3007082352"/>
    <s v="APERTURA"/>
    <s v="CB CRECIMIENTO ALIANZA - NUEVO"/>
    <s v="ANTIOQUIA"/>
    <s v="EL CARMEN DE VIBORAL"/>
    <s v="PTM EL CARMEN DE VIBORAL BIO P"/>
    <s v="REDEBAN"/>
    <s v="FO-25-1884142"/>
    <d v="2025-11-27T08:00:00"/>
    <d v="2025-11-28T19:08:00"/>
    <m/>
    <m/>
    <s v="EJECUTADO"/>
    <s v="26/11/2025 26-11 PROGRAMACION REALIZADA POR LA ALIANZA| INSTALACIÓN PROGRAMADA PARA EL 2025-11-28 | 29/11/2025 SE REALIZÓ LA INSTALACIÓN DEL CORRESPONSAL BANCOLOMBIA DE MANERA EXITOSA. SE IMPARTIÓ CAPACITACIÓN AL PERSONAL ENCARGADO Y SE EFECTUARON PRUEBAS OPERATIVAS, TODAS CON RESULTADOS SATISFACTORIOS. ASIMISMO, SE INSTALARON LOS AVISOS EN LOS PUNTOS DEFINIDOS POR EL CLIENTE. EL SISTEMA QUEDÓ PLENAMENTE OPERATIVO Y EN CONDICIONES DE PRESTAR SERVICIO."/>
    <s v="VISITA TECNICA"/>
    <s v="OB004840-OB004136"/>
    <s v="TIPO II"/>
    <s v="TERRESTRE"/>
    <s v="MARTINEZ TOVAR OSCAR DAVID"/>
    <n v="1"/>
    <s v="0"/>
    <n v="163814"/>
    <n v="140396"/>
    <n v="163814"/>
  </r>
  <r>
    <s v="CALI"/>
    <x v="0"/>
    <x v="0"/>
    <s v="76001"/>
    <s v="TA-25-1330558"/>
    <s v="3007082306"/>
    <s v="APERTURA"/>
    <s v="CB CRECIMIENTO ALIANZA - NUEVO"/>
    <s v="VALLE DEL CAUCA"/>
    <s v="CALI"/>
    <s v="PTM CALI BY LOVE COSMETICS"/>
    <s v="REDEBAN"/>
    <s v="FO-25-1884202"/>
    <d v="2025-11-27T08:00:00"/>
    <d v="2025-11-28T19:04:00"/>
    <m/>
    <m/>
    <s v="EJECUTADO"/>
    <s v="26/11/2025 26-11 PROGRAMACION REALIZADA POR LA ALIANZA| INSTALACIÓN PROGRAMADA PARA EL 2025-11-28 | 29/11/2025 SE LLAMA AL CLIENTE, SE VALIDA INSTALACIÓN Y DISPONIBILIDAD, SE VISITA EL COMERCIO, SE INSTALA DATAFONO, LECTORA, PINPAD, MAGIC BOX, ACCESORIOS EN APERTURA CB BANCOLOMBIA MIXTO, SE CAPACITA, PRUEBAS OK, TELECARGA TRNA"/>
    <s v="VISITA TECNICA"/>
    <s v="OB004855"/>
    <s v="TIPO I"/>
    <s v="TERRESTRE"/>
    <s v="HERRERA MONAR GEOVANNY"/>
    <n v="1"/>
    <s v="0"/>
    <n v="75096"/>
    <n v="75096"/>
    <n v="75096"/>
  </r>
  <r>
    <m/>
    <x v="6"/>
    <x v="7"/>
    <m/>
    <m/>
    <m/>
    <m/>
    <m/>
    <m/>
    <m/>
    <m/>
    <m/>
    <m/>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79">
  <r>
    <s v="CALI"/>
    <x v="0"/>
    <x v="0"/>
    <s v="19075"/>
    <s v="2940406"/>
    <s v="3007029797"/>
    <s v="INCIDENTE"/>
    <s v="CAUCA"/>
    <s v="BALBOA"/>
    <s v="BARRIO BELLO HORIZONTE BALBOA"/>
    <s v="REDEBAN"/>
    <s v="FO-25-1739872"/>
    <d v="2025-10-27T13:01:20"/>
    <d v="2025-11-05T14:33:00"/>
    <s v="NO"/>
    <s v="HARDWARE"/>
    <s v="NO ENCIENDE"/>
    <s v="DAÑO POS"/>
    <s v="UNO A UNO"/>
    <s v="CB UNO A UNO"/>
    <s v="EJECUTADO"/>
    <s v="27/10/2025 EN COMUNICACION CON EL SR DANIELA BOTINA AL NUMERO 3112131929 SE CONFIRMAR FALLA Y DATOS . SE ESCALA PARA VISITA. | 31/10/2025 SE DDEBE VALIDAR DESPLAZAMIENTO PARA LA PROXIMA SEMANA YA QUE POR TEMAS DE ORDEN PUBLICO NO ES POSIBLE DESPLAZARSE EN EL MOMENTO. | 05/11/2025 EQUIPO NO ENCIENDE SE PROCEDE A CAMBIAR SE HACEN PRUEBAS OK TELECARGA DRNA"/>
    <s v="VISITA TECNICA"/>
    <s v="BL01Y339"/>
    <s v="TIPO IV"/>
    <s v="TERRESTRE"/>
    <s v="GIMBUEL LASSO LUIS GERMAN"/>
    <n v="1"/>
    <s v="0"/>
    <n v="479589"/>
    <n v="196537"/>
    <n v="479589"/>
  </r>
  <r>
    <s v="MANIZALES"/>
    <x v="0"/>
    <x v="1"/>
    <s v="17513"/>
    <s v="2949931"/>
    <s v="3007057847"/>
    <s v="INCIDENTE"/>
    <s v="CALDAS"/>
    <s v="PACORA"/>
    <s v="BARRIO PARQUE PRINCIPAL PACORA"/>
    <s v="REDEBAN"/>
    <s v="FO-25-1748333"/>
    <d v="2025-10-29T08:00:00"/>
    <d v="2025-11-05T17:11:00"/>
    <s v="NO"/>
    <s v="HARDWARE"/>
    <s v="NO ENCIENDE"/>
    <s v="DAÑO POS"/>
    <s v="CB UNO A UNO"/>
    <s v="CB UNO A UNO"/>
    <s v="EJECUTADO"/>
    <s v="29/10/2025 SE ESCALA PARA VISITA. LLAMAR ANTES DE VISITAR, CONFIRMAR FALLA Y DATOS | 31/10/2025 SE ENCUENTRA PROBLEMAS CON LA VIA HACIA PACORA NO SE PUEDE REALIZAR DESPLAZAMIENTO , SE VALIDARA LA PROXIMA SEMANA | 05/11/2025 SE VISITA COMERCIO SE IDENTIFICA DATÁFONO SIN ENCENDER SOLO PITA SE REALIZA CAMBIO DE DATÁFONO SE REALIZA PRUEBAS OK"/>
    <s v="VISITA TECNICA"/>
    <s v="HA00F657"/>
    <s v="TIPO III"/>
    <s v="TERRESTRE"/>
    <s v="LOAIZA LOPEZ JHON FREDDY"/>
    <n v="1"/>
    <s v="0"/>
    <n v="275729"/>
    <n v="196537"/>
    <n v="275729"/>
  </r>
  <r>
    <s v="PASTO"/>
    <x v="0"/>
    <x v="0"/>
    <s v="86749"/>
    <s v="2952163"/>
    <s v="3007032851"/>
    <s v="INCIDENTE"/>
    <s v="PUTUMAYO"/>
    <s v="SIBUNDOY"/>
    <s v="BARRIO CASTELVI SIBUNDOY"/>
    <s v="REDEBAN"/>
    <s v="FO-25-1750657"/>
    <d v="2025-10-29T10:29:13"/>
    <d v="2025-11-05T14:56:00"/>
    <s v="NO"/>
    <s v="HARDWARE"/>
    <s v="TECLADO"/>
    <s v="DAÑO POS"/>
    <s v="CB UNO A UNO"/>
    <s v="CB UNO A UNO"/>
    <s v="EJECUTADO"/>
    <s v="29/10/2025 SE ESCALA PARA VISITA. LLAMAR ANTES DE VISITAR, CONFIRMAR FALLA Y DATOS | 01/11/2025 SE DEBE REALIZAR DESPLAZAMIENTO LA PROXIMA SEMANA YA QUE POR PROBLEMAS EN LA VIA NO SE PUEDDE VIAJAR. | 05/11/2025 SE REALIZA CAMBIO DE DATÁFONO POR DAÑO EN TECLADO, SE RECONFIGURA OK PARÁMETROS OK Y SE REALIZAN PRUEBAS EXITOSAS DE TRANSACCIÓNES"/>
    <s v="VISITA TECNICA"/>
    <s v="9A002709"/>
    <s v="TIPO III"/>
    <s v="TERRESTRE"/>
    <s v="PAZ MARTINEZ RICHARD HUMBERTO"/>
    <n v="1"/>
    <s v="0"/>
    <n v="275729"/>
    <n v="196537"/>
    <n v="275729"/>
  </r>
  <r>
    <s v="MEDELLIN"/>
    <x v="1"/>
    <x v="2"/>
    <s v="5411"/>
    <s v="2954435"/>
    <s v="3007019441"/>
    <s v="INCIDENTE"/>
    <s v="ANTIOQUIA"/>
    <s v="LIBORINA"/>
    <s v="SIMON BOLIVAR LIBORINA"/>
    <s v="REDEBAN"/>
    <s v="FO-25-1753516"/>
    <d v="2025-10-29T15:12:21"/>
    <d v="2025-11-01T09:28:00"/>
    <s v="NO"/>
    <s v="HARDWARE"/>
    <s v="LECTOR DE BARRAS"/>
    <s v="CABLE LECTORA AVERIADO"/>
    <s v="CB UNO A UNO"/>
    <s v="CB UNO A UNO"/>
    <s v="EJECUTADO"/>
    <s v="29/10/2025 SE ESCALA PARA VISITA. LLAMAR ANTES DE VISITAR, CONFIRMAR FALLA Y DATOS | 01/11/2025 SE CAMBIA CABLE DE LECTOR"/>
    <s v="VISITA TECNICA"/>
    <s v="AAAAA342"/>
    <s v="TIPO III"/>
    <s v="TERRESTRE"/>
    <s v="CASTAÑEDA PALACIO CARLOS FELIPE"/>
    <n v="1"/>
    <s v="0"/>
    <n v="275729"/>
    <n v="196537"/>
    <n v="275729"/>
  </r>
  <r>
    <s v="MEDELLIN"/>
    <x v="1"/>
    <x v="2"/>
    <s v="5861"/>
    <s v="2956913"/>
    <s v="3007018510"/>
    <s v="INCIDENTE"/>
    <s v="ANTIOQUIA"/>
    <s v="VENECIA"/>
    <s v="PARQUE PPAL II VENECIA"/>
    <s v="REDEBAN"/>
    <s v="FO-25-1755916"/>
    <d v="2025-10-30T08:55:38"/>
    <d v="2025-11-01T13:05:00"/>
    <s v="NO"/>
    <s v="HARDWARE"/>
    <s v="COMUNICACION"/>
    <s v="DAÑO POS"/>
    <s v="CB UNO A UNO"/>
    <s v="CB UNO A UNO"/>
    <s v="EJECUTADO"/>
    <s v="30/10/2025 SE ESCALA PARA VISITA. LLAMAR ANTES DE VISITAR, CONFIRMAR FALLA Y DATOS | 01/11/2025 CIERRE EN LA VÍA POR DERRUMBE , SE ESPERA EL ACCESO EN LA VÍA | 01/11/2025 SE REALIZA CAMBIO DE EQUIPO PORQUE NO INICIALIZA SE HACEN PRUEBAS OK"/>
    <s v="VISITA TECNICA"/>
    <s v="BL01Y316"/>
    <s v="TIPO II"/>
    <s v="TERRESTRE"/>
    <s v="MONTOYA VELEZ ANDRES FELIPE"/>
    <n v="1"/>
    <s v="0"/>
    <n v="144968"/>
    <n v="140396"/>
    <n v="144968"/>
  </r>
  <r>
    <s v="CALI"/>
    <x v="0"/>
    <x v="0"/>
    <s v="19001"/>
    <s v="2958591"/>
    <s v="3007080294"/>
    <s v="INCIDENTE"/>
    <s v="CAUCA"/>
    <s v="POPAYAN"/>
    <s v="BARRIO NUEVA FRONTERA POPAYAN"/>
    <s v="REDEBAN"/>
    <s v="FO-25-1758927"/>
    <d v="2025-10-30T11:43:03"/>
    <d v="2025-11-01T13:28:00"/>
    <s v="NO"/>
    <s v="HARDWARE"/>
    <s v="CIERRE"/>
    <s v="MEMORIA DEL DISPOSITIVO INSUFICIENTE"/>
    <s v="UNO A UNO"/>
    <s v="UNO A UNO"/>
    <s v="EJECUTADO / CANCELADO"/>
    <s v="30/10/2025 SE ESCALA PARA VISITA. LLAMAR ANTES DE VISITAR, CONFIRMAR FALLA Y DATOS | 01/11/2025 SE REALIZA LLAMADA CON EL CLIENTE INFORMA SI PUEDE ATENDER TIENE PROBLEMAS CON EL CIERRE GENERAL SE LLEGA AL SITIO Y SE ENCUENTA CERRADO SE LLAMA AL CLIENTE INFORMA SE LE PRESENTO UN ASUNTO PERSONAL POR TANTO NO PUDO ATENDER SE LE INFORMA CERRAMOS EL CASO Y LLAMAR NUEVAMENTE CUANDO ESTE EN EL LOCAL"/>
    <s v="VISITA TECNICA"/>
    <s v="NO APLICA"/>
    <s v="TIPO III"/>
    <s v="TERRESTRE"/>
    <s v="GIMBUEL LASSO LUIS GERMAN"/>
    <n v="1"/>
    <s v="0"/>
    <n v="275729"/>
    <n v="196537"/>
    <n v="275729"/>
  </r>
  <r>
    <s v="CALI"/>
    <x v="0"/>
    <x v="0"/>
    <s v="19001"/>
    <s v="2958748"/>
    <s v="3007079319"/>
    <s v="INCIDENTE"/>
    <s v="CAUCA"/>
    <s v="POPAYAN"/>
    <s v="BARRIO EL RECUERDO POPAYAN 4"/>
    <s v="REDEBAN"/>
    <s v="FO-25-1759244"/>
    <d v="2025-10-30T11:51:39"/>
    <d v="2025-11-01T11:49:00"/>
    <s v="NO"/>
    <s v="HARDWARE"/>
    <s v="ALERT IRRUPTION"/>
    <s v="ALERT IRRUPTION"/>
    <s v="UNO A UNO"/>
    <s v="UNO A UNO"/>
    <s v="EJECUTADO / CANCELADO"/>
    <s v="30/10/2025 SE ESCALA PARA VISITA. LLAMAR ANTES DE VISITAR, CONFIRMAR FALLA Y DATOS | 01/11/2025 SE LLEGA AL SITIO SE ENCUENTRA QUE EL DIA DE AYER EN LA TARDE  AL CLIENTE LE MIGRARON A WOMPI POR TANTO NO SE ATIENDE CASO"/>
    <s v="VISITA TECNICA"/>
    <s v="NO APLICA"/>
    <s v="TIPO III"/>
    <s v="TERRESTRE"/>
    <s v="GIMBUEL LASSO LUIS GERMAN"/>
    <n v="1"/>
    <s v="0"/>
    <n v="275729"/>
    <n v="196537"/>
    <n v="275729"/>
  </r>
  <r>
    <s v="CALI"/>
    <x v="0"/>
    <x v="0"/>
    <s v="19001"/>
    <s v="2958800"/>
    <s v="3007035736"/>
    <s v="INCIDENTE"/>
    <s v="CAUCA"/>
    <s v="POPAYAN"/>
    <s v="BARRIO LOS HOYOS POPAYAN"/>
    <s v="REDEBAN"/>
    <s v="FO-25-1758919"/>
    <d v="2025-10-30T11:44:25"/>
    <d v="2025-11-01T10:15:00"/>
    <m/>
    <s v="HARDWARE"/>
    <s v="LECTOR DE TARJETAS"/>
    <s v="MENSAJE RETIRE TARJETA"/>
    <s v="CB UNO A UNO"/>
    <s v="CB UNO A UNO"/>
    <m/>
    <s v="30/10/2025 SE ESCALA PARA VISITA. LLAMAR ANTES DE VISITAR, CONFIRMAR FALLA Y DATOS | 01/11/2025 SE REALIZA LLAMADA CON EL SEÑOR IGNACIO INFORMA EL PIN PAD YA ESTA FUNCIONANDO CORRECTAMENTE  YA LEE LAS TARJETAS OK"/>
    <s v="SOPORTE TELEFONICO"/>
    <m/>
    <s v="TIPO III"/>
    <s v="TERRESTRE"/>
    <s v="GIMBUEL LASSO LUIS GERMAN"/>
    <n v="0"/>
    <s v="0"/>
    <n v="41241"/>
    <n v="0"/>
    <n v="41241"/>
  </r>
  <r>
    <s v="APARTADO"/>
    <x v="1"/>
    <x v="2"/>
    <s v="5147"/>
    <s v="2961166"/>
    <s v="3007048955"/>
    <s v="INCIDENTE"/>
    <s v="ANTIOQUIA"/>
    <s v="CAREPA"/>
    <s v="DISTRICOL INSUMOS EL PANADERO"/>
    <s v="REDEBAN"/>
    <s v="FO-25-1762976"/>
    <d v="2025-10-31T08:00:00"/>
    <d v="2025-11-01T12:38:00"/>
    <s v="NO"/>
    <s v="HARDWARE"/>
    <s v="NO ENCIENDE"/>
    <s v="DAÑO POS"/>
    <s v="AGREGADOR"/>
    <s v="DISTRICOL"/>
    <s v="EJECUTADO"/>
    <s v="31/10/2025 SE ESCALA PARA VISITA. LLAMAR ANTES DE VISITAR, CONFIRMAR FALLA Y DATOS | 01/11/2025 DATAFONO APAGADO COMPLETAMENTE. DAÑO POS. USUARIA REPORTA QUE SE REINICIABA ALMOMENTO DE HACER UNA TRANSFERENCIA. SE HACE CAMBIO DE DATAFONO, SE CAMBIA LECTORA YA QUE LA ACTUAL NO ES COMPATIBLE CON DATAFONO DESK 2600 TIENE EL CANLE MUY CORTO. SE HACEN PRUEBAS DE CONSULTA DE SALDO,RETIRO Y CONIGNCION DEJANDO TODO OK"/>
    <s v="VISITA TECNICA"/>
    <s v="AD00O592"/>
    <s v="TIPO I"/>
    <s v="TERRESTRE"/>
    <s v="SALDARRIAGA MIRANDA SANTIAGO"/>
    <n v="1"/>
    <s v="0"/>
    <n v="65960"/>
    <n v="75096"/>
    <n v="65960"/>
  </r>
  <r>
    <s v="CUCUTA"/>
    <x v="2"/>
    <x v="3"/>
    <s v="54599"/>
    <s v="2961229"/>
    <s v="3007054574"/>
    <s v="INCIDENTE"/>
    <s v="NORTE DE SANTANDER"/>
    <s v="RAGONVALIA"/>
    <s v="BARRIO CENTENARIO RAGONVALIA"/>
    <s v="REDEBAN"/>
    <s v="FO-25-1762973"/>
    <d v="2025-10-31T08:00:00"/>
    <d v="2025-11-04T13:19:00"/>
    <s v="NO"/>
    <s v="HARDWARE"/>
    <s v="LECTOR DE TARJETAS"/>
    <s v="MENSAJE RETIRE TARJETA"/>
    <s v="CB UNO A UNO"/>
    <s v="CB UNO A UNO"/>
    <s v="EJECUTADO"/>
    <s v="31/10/2025 SE ESCALA PARA VISITA. LLAMAR ANTES DE VISITAR, CONFIRMAR FALLA Y DATOS | 02/11/2025 SE REALIZA LLAMADA AL NÚMERO 3138511784 Y SE ESTABLECE COMUNICACIÓN CON LA SEÑORA MARTA LOZANO, A QUIEN SE INFORMA QUE, POR MOTIVOS DE DISPONIBILIDAD DE TRANSPORTE Y DÍAS FESTIVOS EN LA ZONA, NO ES POSIBLE EFECTUAR EL DESPLAZAMIENTO AL MUNICIPIO EN LA FECHA PREVISTA. SE REPROGRAMA LA VISITA TÉCNICA PARA EL DÍA 04/11/2025, A PARTIR DE LAS 10:00 A.M. | 04/11/2025 SE VISITA COMERCIO Y SE REALIZA CAMBIO DE DETAFONO POR DAÑO DE RETIRE SU TARJETA, SE REALIZAN CIERRES Y PRUEBAS OK."/>
    <s v="VISITA TECNICA"/>
    <s v="II5ZZ964"/>
    <s v="TIPO III"/>
    <s v="TERRESTRE"/>
    <s v="TORRES MANTILLA JOSE DANIEL"/>
    <n v="1"/>
    <s v="0"/>
    <n v="275729"/>
    <n v="196537"/>
    <n v="275729"/>
  </r>
  <r>
    <s v="MEDELLIN"/>
    <x v="1"/>
    <x v="2"/>
    <s v="5579"/>
    <s v="2961791"/>
    <s v="3007059964"/>
    <s v="INCIDENTE"/>
    <s v="ANTIOQUIA"/>
    <s v="PUERTO BERRIO"/>
    <s v="BARRIO BRR CENTRO PUERTO BERRI"/>
    <s v="REDEBAN"/>
    <s v="FO-25-1763641"/>
    <d v="2025-10-31T08:52:44"/>
    <d v="2025-11-04T09:43:00"/>
    <s v="NO"/>
    <s v="HARDWARE"/>
    <s v="SE REINICIA"/>
    <s v="DAÑO POS"/>
    <s v="CB UNO A UNO"/>
    <s v="CB UNO A UNO"/>
    <s v="EJECUTADO"/>
    <s v="31/10/2025 SE ESCALA PARA VISITA. LLAMAR ANTES DE VISITAR, CONFIRMAR FALLA Y DATOS | 03/11/2025 SITIO TIPO III NO SE LOGRÓ VISITAR DÍA SÁBADO POR LEJANÍA DE MUNICIPIO. POR PROBLEMA DE DATAFONO Y SOPORTE PARA CAMBIOS VISITA DEBE SER REALIZADA EN DÍA HÁBIL PARA PODER REALIZAR CAMBIO DE EQUIPO POR REINICIOS. | 04/11/2025 SE CAMBIA EQUIPO POR DAÑO EN PUERTO DE ENERGÍA TODO QUEDA OK"/>
    <s v="VISITA TECNICA"/>
    <s v="LA00A058"/>
    <s v="TIPO III"/>
    <s v="TERRESTRE"/>
    <s v="ALVAREZ ARENAS VICTOR HUGO"/>
    <n v="1"/>
    <s v="0"/>
    <n v="275729"/>
    <n v="196537"/>
    <n v="275729"/>
  </r>
  <r>
    <s v="MEDELLIN"/>
    <x v="1"/>
    <x v="2"/>
    <s v="5145"/>
    <s v="2961932"/>
    <s v="3007037596"/>
    <s v="INCIDENTE"/>
    <s v="ANTIOQUIA"/>
    <s v="CARAMANTA"/>
    <s v="DISTRICOL SURTICARAMANTA"/>
    <s v="REDEBAN"/>
    <s v="FO-25-1763651"/>
    <d v="2025-10-31T08:46:12"/>
    <d v="2025-11-04T12:15:00"/>
    <s v="NO"/>
    <s v="SOFTWARE"/>
    <s v="COMUNICACION"/>
    <s v="VERIFIQUE PARAMETROS"/>
    <s v="AGREGADOR"/>
    <s v="DISTRICOL"/>
    <s v="EJECUTADO"/>
    <s v="31/10/2025 SE ESCALA PARA VISITA. LLAMAR ANTES DE VISITAR, CONFIRMAR FALLA Y DATOS | 03/11/2025 SITIO TIPO III NO SE LOGRÓ AGENDAR PARA VISITA EL DÍA SÁBADO POR LEJANÍA DE MUNICIPIO. VISITA SERÁ REALIZADA DÍA MARTES. | 04/11/2025 SE REALIZÓ CONFIGURACIÓN DE COMUNICACIÓN"/>
    <s v="VISITA TECNICA"/>
    <s v="9A00Q949"/>
    <s v="TIPO III"/>
    <s v="TERRESTRE"/>
    <s v="CASTAÑEDA PALACIO CARLOS FELIPE"/>
    <n v="1"/>
    <s v="0"/>
    <n v="275729"/>
    <n v="196537"/>
    <n v="275729"/>
  </r>
  <r>
    <s v="VILLAVICENCIO"/>
    <x v="3"/>
    <x v="4"/>
    <s v="50001"/>
    <s v="2962225"/>
    <s v="3007059982"/>
    <s v="INCIDENTE"/>
    <s v="META"/>
    <s v="VILLAVICENCIO"/>
    <s v="BARRIO BRR ROSA BLANCA VILLAVI"/>
    <s v="REDEBAN"/>
    <s v="FO-25-1763638"/>
    <d v="2025-10-31T09:10:50"/>
    <d v="2025-11-01T08:34:00"/>
    <s v="NO"/>
    <s v="HARDWARE"/>
    <s v="IMPRESION"/>
    <s v="NO IMPRIME UNO O VARIOS CARACTERES"/>
    <s v="CB UNO A UNO"/>
    <s v="CB UNO A UNO"/>
    <s v="EJECUTADO / CANCELADO"/>
    <s v="31/10/2025 SE ESCALA PARA VISITA. LLAMAR ANTES DE VISITAR, CONFIRMAR FALLA Y DATOS | 01/11/2025 SE REALIZA VISITA A COMERCIO LOCAL CERRADO SE REALIZA INTENTO DE COMUNICACIÓN VÍA TELEFÓNICA AL NÚMERO TELEFÓNICO 3203783078 NO ES POSIBLE CONTACTAR A TITULAR"/>
    <s v="VISITA TECNICA"/>
    <s v="NA"/>
    <s v="TIPO I"/>
    <s v="TERRESTRE"/>
    <s v="CASTRILLON URREA LONDIER LEANDRO"/>
    <n v="1"/>
    <s v="0"/>
    <n v="65960"/>
    <n v="75096"/>
    <n v="65960"/>
  </r>
  <r>
    <s v="MEDELLIN"/>
    <x v="1"/>
    <x v="2"/>
    <s v="5129"/>
    <s v="2962528"/>
    <s v="3007081006"/>
    <s v="INCIDENTE"/>
    <s v="ANTIOQUIA"/>
    <s v="CALDAS"/>
    <s v="PTM CALDAS BOTANICASALOMON"/>
    <s v="REDEBAN"/>
    <s v="FO-25-1764078"/>
    <d v="2025-10-31T09:44:06"/>
    <d v="2025-11-01T08:44:00"/>
    <s v="NO"/>
    <s v="HARDWARE"/>
    <s v="LECTOR DE BARRAS"/>
    <s v="FORMATO INVALIDO LECTOR DAÑADO"/>
    <s v="AGREGADOR"/>
    <s v="COMCARD - PTM"/>
    <s v="EJECUTADO"/>
    <s v="31/10/2025 SE ESCALA PARA VISITA. LLAMAR ANTES DE VISITAR, CONFIRMAR FALLA Y DATOS | 31/10/2025 SE REALIZA CAMBIO DE LECTORA YA QUE NO LEÍA LAS FACTURAS."/>
    <s v="VISITA TECNICA"/>
    <s v="FJZZZ896 FJZZZ502"/>
    <s v="TIPO I"/>
    <s v="TERRESTRE"/>
    <s v="RAMIREZ TABARES JUAN DIEGO"/>
    <n v="1"/>
    <s v="0"/>
    <n v="65960"/>
    <n v="75096"/>
    <n v="65960"/>
  </r>
  <r>
    <s v="VILLAVICENCIO"/>
    <x v="3"/>
    <x v="4"/>
    <s v="50001"/>
    <s v="2962900"/>
    <s v="3007065243"/>
    <s v="INCIDENTE"/>
    <s v="META"/>
    <s v="VILLAVICENCIO"/>
    <s v="BARRIO VEREDA APIAY VILLAVICEN"/>
    <s v="REDEBAN"/>
    <s v="FO-25-1764704"/>
    <d v="2025-10-31T10:31:59"/>
    <d v="2025-11-01T09:31:00"/>
    <s v="NO"/>
    <s v="HARDWARE"/>
    <s v="TECLADO"/>
    <s v="DAÑO POS"/>
    <s v="UNO A UNO"/>
    <s v="CB UNO A UNO"/>
    <s v="EJECUTADO"/>
    <s v="31/10/2025 SE ESCALA PARA VISITA. LLAMAR ANTES DE VISITAR, CONFIRMAR FALLA Y DATOS | 01/11/2025 SE VISITA CB Y SE REALIZA CAMBIO DE DATÁFONO POR DALO RN RL TECLADO. SE INSTALA NUEVO EQUIPO SE CONFIGURA POS SE INICIALIZA SE CREAN USUARIOS CORRECTAMENTE Y SE REALIZA PRUEBAS EXITOSAS PRUEBAS OK"/>
    <s v="VISITA TECNICA"/>
    <s v="2A008782"/>
    <s v="TIPO I"/>
    <s v="TERRESTRE"/>
    <s v="GARZON RUIZ LUIS MIGUEL"/>
    <n v="1"/>
    <s v="0"/>
    <n v="65960"/>
    <n v="75096"/>
    <n v="65960"/>
  </r>
  <r>
    <s v="BOGOTA"/>
    <x v="4"/>
    <x v="5"/>
    <s v="11001"/>
    <s v="2962925"/>
    <s v="3007022814"/>
    <s v="INCIDENTE"/>
    <s v="CUNDINAMARCA"/>
    <s v="BOGOTA"/>
    <s v="MULTIPAGAS CHAPINERO"/>
    <s v="REDEBAN"/>
    <s v="FO-25-1764689"/>
    <d v="2025-10-31T10:43:25"/>
    <d v="2025-11-01T10:29:00"/>
    <s v="NO"/>
    <s v="HARDWARE"/>
    <s v="HUB"/>
    <s v="DAÑO HUB"/>
    <s v="ROBUSTO"/>
    <s v="MULTIPAGAS"/>
    <s v="EJECUTADO"/>
    <s v="31/10/2025 SE ESCALA PARA VISITA. LLAMAR ANTES DE VISITAR, CONFIRMAR FALLA Y DATOS | 01/11/2025 SE LLEGA A COMERCIO SE VÁLIDA DAÑO EN HUB EN EL CABLE ROTO SE CAMBIA SE REALIZAN PRUEBAS EXITOSAS"/>
    <s v="VISITA TECNICA"/>
    <s v="BBBV322"/>
    <s v="TIPO I"/>
    <s v="TERRESTRE"/>
    <s v="INFANTE SIERRA MANUEL FERNANDO"/>
    <n v="1"/>
    <s v="0"/>
    <n v="65960"/>
    <n v="75096"/>
    <n v="65960"/>
  </r>
  <r>
    <s v="TUNJA"/>
    <x v="2"/>
    <x v="3"/>
    <s v="15238"/>
    <s v="2963025"/>
    <s v="3007042195"/>
    <s v="INCIDENTE"/>
    <s v="BOYACA"/>
    <s v="DUITAMA"/>
    <s v="BARRIO SAN JUAN BOSCO DUITAMA"/>
    <s v="REDEBAN"/>
    <s v="FO-25-1764691"/>
    <d v="2025-10-31T10:42:14"/>
    <d v="2025-11-01T12:16:00"/>
    <s v="NO"/>
    <s v="HARDWARE"/>
    <s v="IMPRESION"/>
    <s v="NO AVANZA PAPEL"/>
    <s v="CB UNO A UNO"/>
    <s v="CB UNO A UNO"/>
    <s v="EJECUTADO"/>
    <s v="31/10/2025 SE ESCALA PARA VISITA. LLAMAR ANTES DE VISITAR, CONFIRMAR FALLA Y DATOS | 01/11/2025 CAMBIO DE EQUIPO DAÑO EN IMPRESIÓN NO AVANZA PAPEL"/>
    <s v="VISITA TECNICA"/>
    <s v="9A2ZZ531"/>
    <s v="TIPO II"/>
    <s v="TERRESTRE"/>
    <s v="HERRERA GARZON JEYSON STEVENT"/>
    <n v="1"/>
    <s v="0"/>
    <n v="144968"/>
    <n v="140396"/>
    <n v="144968"/>
  </r>
  <r>
    <s v="MEDELLIN"/>
    <x v="1"/>
    <x v="2"/>
    <s v="5667"/>
    <s v="2963381"/>
    <s v="3007080962"/>
    <s v="INCIDENTE"/>
    <s v="ANTIOQUIA"/>
    <s v="SAN RAFAEL"/>
    <s v="BARRIOS SAN RAFAEL SAN RAFAEL"/>
    <s v="REDEBAN"/>
    <s v="FO-25-1765114"/>
    <d v="2025-10-31T11:30:28"/>
    <d v="2025-11-01T12:02:00"/>
    <s v="NO"/>
    <s v="HARDWARE"/>
    <s v="COMUNICACION"/>
    <s v="MENSAJE CABLE DE RED DESCONECTADO"/>
    <s v="UNO A UNO"/>
    <s v="UNO A UNO"/>
    <s v="EJECUTADO"/>
    <s v="31/10/2025 SE ESCALA PARA VISITA. LLAMAR ANTES DE VISITAR, CONFIRMAR FALLA Y DATOS | 01/11/2025 SE CAMBIA EQUIPO PORQUE NO QUIERE COGER EL INTERNET (DAÑO POS)"/>
    <s v="VISITA TECNICA"/>
    <s v="FIZZZ296"/>
    <s v="TIPO III"/>
    <s v="TERRESTRE"/>
    <s v="RUA ALVAREZ RICHARD ANDRES"/>
    <n v="1"/>
    <s v="0"/>
    <n v="275729"/>
    <n v="196537"/>
    <n v="275729"/>
  </r>
  <r>
    <s v="BUCARAMANGA"/>
    <x v="2"/>
    <x v="3"/>
    <s v="68276"/>
    <s v="2963505"/>
    <s v="3007075321"/>
    <s v="INCIDENTE"/>
    <s v="SANTANDER"/>
    <s v="FLORIDABLANCA"/>
    <s v="BARRIO LA CUMBRE FLORIDABLANCA"/>
    <s v="REDEBAN"/>
    <s v="FO-25-1765117"/>
    <d v="2025-10-31T11:29:34"/>
    <d v="2025-11-01T09:43:00"/>
    <s v="NO"/>
    <s v="HARDWARE"/>
    <s v="PANTALLA"/>
    <s v="DAÑO POS"/>
    <s v="CB UNO A UNO"/>
    <s v="CB UNO A UNO"/>
    <s v="EJECUTADO"/>
    <s v="31/10/2025 SE ESCALA PARA VISITA. LLAMAR ANTES DE VISITAR, CONFIRMAR FALLA Y DATOS | 01/11/2025 SE REALIZA CAMBIO DE DATÁFONO POR DAÑO PANTALLA, SE CAMBIA PINPAD ERROR RETIRE TARJETA, SE INSTALA MAGIBOX. PRUEBAS Y LIMPIEZA DE EQUIPOS OK."/>
    <s v="VISITA TECNICA"/>
    <s v="LM003508"/>
    <s v="TIPO I"/>
    <s v="TERRESTRE"/>
    <s v="MARTINEZ FLOREZ DONIS ALBERTO"/>
    <n v="1"/>
    <s v="0"/>
    <n v="65960"/>
    <n v="75096"/>
    <n v="65960"/>
  </r>
  <r>
    <s v="BARRANQUILLA"/>
    <x v="5"/>
    <x v="6"/>
    <s v="8758"/>
    <s v="2963598"/>
    <s v="3007063501"/>
    <s v="INCIDENTE"/>
    <s v="ATLANTICO"/>
    <s v="SOLEDAD"/>
    <s v="DISTRICOL VARIEDADES DIANA"/>
    <s v="REDEBAN"/>
    <s v="FO-25-1765287"/>
    <d v="2025-10-31T12:01:05"/>
    <d v="2025-11-01T11:45:00"/>
    <s v="NO"/>
    <s v="HARDWARE"/>
    <s v="COMUNICACION"/>
    <s v="DAÑO POS"/>
    <s v="AGREGADOR"/>
    <s v="DISTRICOL"/>
    <s v="EJECUTADO"/>
    <s v="31/10/2025 SE ESCALA PARA VISITA. LLAMAR ANTES DE VISITAR, CONFIRMAR FALLA Y DATOS | 01/11/2025 SE REALIZA VISITA SE PROCEDE A CAMBIAR EQUIPO YA QUE POSIBLE FALLA EN EL PUERTO DE RED ,SE CAMBIA EQUIPO SE HACEN PRUEBAS Y TODO OK, CB OPERATIVO"/>
    <s v="VISITA TECNICA"/>
    <s v="HA00W611"/>
    <s v="TIPO I"/>
    <s v="TERRESTRE"/>
    <s v="PORRAS CASTRO DARLON NASCK"/>
    <n v="1"/>
    <s v="0"/>
    <n v="65960"/>
    <n v="75096"/>
    <n v="65960"/>
  </r>
  <r>
    <s v="VILLAVICENCIO"/>
    <x v="3"/>
    <x v="4"/>
    <s v="50110"/>
    <s v="2963984"/>
    <s v="3007074158"/>
    <s v="INCIDENTE"/>
    <s v="META"/>
    <s v="BARRANCA DE UPIA"/>
    <s v="BARRIO LAS FERIAS BARRANCA DE"/>
    <s v="REDEBAN"/>
    <s v="FO-25-1765711"/>
    <d v="2025-10-31T12:53:18"/>
    <d v="2025-11-02T09:12:00"/>
    <s v="NO"/>
    <s v="HARDWARE"/>
    <s v="IMPRESION"/>
    <s v="RODILLO AVERIADO"/>
    <s v="CB UNO A UNO"/>
    <s v="CB UNO A UNO"/>
    <s v="EJECUTADO"/>
    <s v="31/10/2025 SE ESCALA PARA VISITA. LLAMAR ANTES DE VISITAR, CONFIRMAR FALLA Y DATOS | 02/11/2025 SE REALIZA CAMBIO DE TAPA Y ROLLO DE IMPRESORA"/>
    <s v="VISITA TECNICA"/>
    <s v="SV0UZ873"/>
    <s v="TIPO II"/>
    <s v="TERRESTRE"/>
    <s v="PEDREROS CONTRERAS MICHAEL STEVENS"/>
    <n v="1"/>
    <s v="0"/>
    <n v="144968"/>
    <n v="140396"/>
    <n v="144968"/>
  </r>
  <r>
    <s v="CALI"/>
    <x v="0"/>
    <x v="0"/>
    <s v="76001"/>
    <s v="2963989"/>
    <s v="3007079180"/>
    <s v="INCIDENTE"/>
    <s v="VALLE DEL CAUCA"/>
    <s v="CALI"/>
    <s v="BARRIO MOJICA CALI  2"/>
    <s v="REDEBAN"/>
    <s v="FO-25-1765710"/>
    <d v="2025-10-31T12:54:09"/>
    <d v="2025-11-01T11:32:00"/>
    <s v="NO"/>
    <s v="HARDWARE"/>
    <s v="LECTOR DE BARRAS"/>
    <s v="DAÑO POS"/>
    <s v="CB UNO A UNO"/>
    <s v="CB UNO A UNO"/>
    <s v="EJECUTADO"/>
    <s v="31/10/2025 SE ESCALA PARA VISITA. LLAMAR ANTES DE VISITAR, CONFIRMAR FALLA Y DATOS | 01/11/2025 SE CAMBIA LECTOR YA QUE SE REINICIA Y NO LEE RECIBOS"/>
    <s v="VISITA TECNICA"/>
    <s v="A4UZZ534"/>
    <s v="TIPO I"/>
    <s v="TERRESTRE"/>
    <s v="CUERO RUIZ JHONNY"/>
    <n v="1"/>
    <s v="0"/>
    <n v="65960"/>
    <n v="75096"/>
    <n v="65960"/>
  </r>
  <r>
    <s v="MEDELLIN"/>
    <x v="1"/>
    <x v="2"/>
    <s v="5001"/>
    <s v="2964233"/>
    <s v="3007045039"/>
    <s v="INCIDENTE"/>
    <s v="ANTIOQUIA"/>
    <s v="MEDELLIN"/>
    <s v="DISTRICOL CARNES LA BENDICION"/>
    <s v="REDEBAN"/>
    <s v="FO-25-1765826"/>
    <d v="2025-10-31T13:33:04"/>
    <d v="2025-11-01T11:20:00"/>
    <s v="NO"/>
    <s v="HARDWARE"/>
    <s v="COMUNICACION"/>
    <s v="DAÑO POS"/>
    <s v="AGREGADOR"/>
    <s v="DISTRICOL"/>
    <s v="EJECUTADO"/>
    <s v="31/10/2025 SE ESCALA PARA VISITA. LLAMAR ANTES DE VISITAR, CONFIRMAR FALLA Y DATOS | 01/11/2025 SE REALIZA CAMBIO DE EQUIPO POR DAÑO EN EL PUERTO DE RED DEL POS. EQUIPO QUEDA FUNCIONANDO CORRECTAMENTE."/>
    <s v="VISITA TECNICA"/>
    <s v="9B0IZ187"/>
    <s v="TIPO I"/>
    <s v="TERRESTRE"/>
    <s v="MARIN PIEDRAHITA JIMMY ALEXIS"/>
    <n v="1"/>
    <s v="0"/>
    <n v="65960"/>
    <n v="75096"/>
    <n v="65960"/>
  </r>
  <r>
    <s v="BOGOTA"/>
    <x v="4"/>
    <x v="5"/>
    <s v="25200"/>
    <s v="2964277"/>
    <s v="3007032607"/>
    <s v="INCIDENTE"/>
    <s v="CUNDINAMARCA"/>
    <s v="COGUA"/>
    <s v="BARRIO CENTRO COGUA 1"/>
    <s v="REDEBAN"/>
    <s v="FO-25-1766042"/>
    <d v="2025-10-31T14:03:33"/>
    <d v="2025-11-01T12:52:00"/>
    <s v="NO"/>
    <s v="HARDWARE"/>
    <s v="ALERT IRRUPTION"/>
    <s v="ALERT IRRUPTION"/>
    <s v="CB UNO A UNO"/>
    <s v="CB UNO A UNO"/>
    <s v="EJECUTADO"/>
    <s v="31/10/2025 SE ESCALA PARA VISITA. LLAMAR ANTES DE VISITAR, CONFIRMAR FALLA Y DATOS | 01/11/2025 DURANTE LA VISITA TECNICA ENCONTRAMOS QUE EL DATÁFONO SE ENCUENTRA ALERTADO SE REALIZA CAMBIO DE DATÁFONO PRUEBAS OK PARÁMETROS OKAY CIERRE OKAY"/>
    <s v="VISITA TECNICA"/>
    <s v="11RZZ899"/>
    <s v="TIPO II"/>
    <s v="TERRESTRE"/>
    <s v="GALEANO SORIANO JUAN DAVID"/>
    <n v="1"/>
    <s v="0"/>
    <n v="144968"/>
    <n v="140396"/>
    <n v="144968"/>
  </r>
  <r>
    <s v="PASTO"/>
    <x v="0"/>
    <x v="0"/>
    <s v="52001"/>
    <s v="2964520"/>
    <s v="3007029031"/>
    <s v="INCIDENTE"/>
    <s v="NARIÑO"/>
    <s v="PASTO"/>
    <s v="BARRIO CENTRO 59 PASTO"/>
    <s v="REDEBAN"/>
    <s v="FO-25-1766383"/>
    <d v="2025-10-31T14:22:30"/>
    <d v="2025-11-01T11:57:00"/>
    <s v="NO"/>
    <s v="SOFTWARE"/>
    <s v="ACTUALIZACION"/>
    <s v="TECNOLOGIA"/>
    <s v="CB UNO A UNO"/>
    <s v="CB UNO A UNO"/>
    <s v="EJECUTADO"/>
    <s v="31/10/2025 SE ESCALA PARA VISITA. LLAMAR ANTES DE VISITAR, CONFIRMAR FALLA Y DATOS | 01/11/2025 SE LLEGA A CORRESPONSAL SE VERIFICA FALLA EN EQUIPO DISPOSITIVO NO COMPATIBLE SE REALIZA CAMBIO DE DATAFONO SE INSTALA VERSION SE CONFIGURA PARÁMETROS SE INICIALIZA SE REALIZA PRUEBAS DE FUNCIONAMIENTO EXITOSAS CB QUEDA OPERATIVO"/>
    <s v="VISITA TECNICA"/>
    <s v="BBBBE756"/>
    <s v="TIPO I"/>
    <s v="TERRESTRE"/>
    <s v="BRAVO MADROÑERO OSCAR ESTEBAN"/>
    <n v="1"/>
    <s v="0"/>
    <n v="65960"/>
    <n v="75096"/>
    <n v="65960"/>
  </r>
  <r>
    <s v="MEDELLIN"/>
    <x v="1"/>
    <x v="2"/>
    <s v="5036"/>
    <s v="2965022"/>
    <s v="3007020491"/>
    <s v="INCIDENTE"/>
    <s v="ANTIOQUIA"/>
    <s v="ANGELOPOLIS"/>
    <s v="PARQUE PRINCIPAL ANGELOPOLIS"/>
    <s v="REDEBAN"/>
    <s v="FO-25-1766925"/>
    <d v="2025-10-31T15:35:05"/>
    <d v="2025-11-01T10:35:00"/>
    <s v="NO"/>
    <s v="HARDWARE"/>
    <s v="LECTOR DE TARJETAS"/>
    <s v="DAÑO POS"/>
    <s v="CB UNO A UNO"/>
    <s v="CB UNO A UNO"/>
    <s v="EJECUTADO"/>
    <s v="31/10/2025 SE ESCALA PARA VISITA. LLAMAR ANTES DE VISITAR, CONFIRMAR FALLA Y DATOS | 01/11/2025 SE REALIZA VISITA A EQUIPO REDEBAN, SE CANCELA YA QUE EL EQUIPO REQUIERE CAMBIO POR DAÑO EN LECTOR DE TARJETA  Y USUARIOS YA CUENTAN CON NUEVO DATAFONO WOMPI"/>
    <s v="VISITA TECNICA"/>
    <s v="AAAAS530"/>
    <s v="TIPO II"/>
    <s v="TERRESTRE"/>
    <s v="HERNANDEZ CHAVARRIA JUAN CAMILO"/>
    <n v="1"/>
    <s v="0"/>
    <n v="144968"/>
    <n v="140396"/>
    <n v="144968"/>
  </r>
  <r>
    <s v="CALI"/>
    <x v="0"/>
    <x v="0"/>
    <s v="19418"/>
    <s v="2965038"/>
    <s v="3007054484"/>
    <s v="INCIDENTE"/>
    <s v="CAUCA"/>
    <s v="LOPEZ"/>
    <s v="PTM LOPEZ PUNTO SERVIS LOPEZ"/>
    <s v="REDEBAN"/>
    <s v="FO-25-1766923"/>
    <d v="2025-10-31T15:42:17"/>
    <d v="2025-11-01T11:41:00"/>
    <s v="NO"/>
    <s v="HARDWARE"/>
    <s v="ALERT IRRUPTION"/>
    <s v="ALERT IRRUPTION"/>
    <s v="AGREGADOR"/>
    <s v="COMCARD - PTM"/>
    <s v="EJECUTADO"/>
    <s v="31/10/2025 SE ESCALA PARA VISITA. LLAMAR ANTES DE VISITAR, CONFIRMAR FALLA Y DATOS | 01/11/2025 SE REALIZA CAMBIO DE EQUIPO A6 ALERT IRRUPTION, CB BANCOLOMBIA PURO, PRUEBAS OK, EL CAMBIO DE EQUIPO SE REALIZO EN BUENAVENTURA POR SOLICITUD DE LA CLIENTE DEBIDO A PROBLEMAS DE ORDEN PUBLICO EN LÓPEZ DE MICAY"/>
    <s v="VISITA TECNICA"/>
    <s v="TR7ZZ567"/>
    <s v="TIPO IV"/>
    <s v="TERRESTRE"/>
    <s v="PAREDES CASTILLO DIEGO"/>
    <n v="1"/>
    <s v="0"/>
    <n v="479589"/>
    <n v="196537"/>
    <n v="479589"/>
  </r>
  <r>
    <s v="BUCARAMANGA"/>
    <x v="2"/>
    <x v="3"/>
    <s v="68081"/>
    <s v="2965430"/>
    <s v="3007019793"/>
    <s v="INCIDENTE"/>
    <s v="SANTANDER"/>
    <s v="BARRANCABERMEJA"/>
    <s v="PAGAFACIL BARRANCABERMEJA"/>
    <s v="REDEBAN"/>
    <s v="FO-25-1767030"/>
    <d v="2025-10-31T16:14:02"/>
    <d v="2025-11-04T15:01:00"/>
    <s v="NO"/>
    <s v="HARDWARE"/>
    <s v="PINPAD"/>
    <s v="DAÑO POS"/>
    <s v="ROBUSTO"/>
    <s v="PAGAFACIL"/>
    <s v="EJECUTADO"/>
    <s v="31/10/2025 SE ESCALA PARA VISITA. LLAMAR ANTES DE VISITAR, CONFIRMAR FALLA Y DATOS | 01/11/2025 SE REALIZA LLAMADAS TELEFÓNICAS Y SE CONFIRMA ATENCIÓN EL DÍA SÁBADO HASTA LAS 12:00 DEBIDO A SER MUNICIPIOS TIPOLOGÍA 3 NO SE ALCANZA A VIAJAR Y SOLUCIONAR EL DÍA DE HOY._x000a_DOMINGO YA FESTIVO NO TRABAJAN POR LO ANTERIOR SE VISITARA EL DÍA MARTES 3 DE NOVIEMBRE | 04/11/2025 CAMBIO DE PINPAD QUE NO LEE TARJETA CON CHIP PRUEBAS EXITOSAS"/>
    <s v="VISITA TECNICA"/>
    <s v="AAAAL073"/>
    <s v="TIPO III"/>
    <s v="TERRESTRE"/>
    <s v="PEÑA DIAZ IVAN YESID"/>
    <n v="1"/>
    <s v="0"/>
    <n v="275729"/>
    <n v="196537"/>
    <n v="275729"/>
  </r>
  <r>
    <s v="BOGOTA"/>
    <x v="4"/>
    <x v="5"/>
    <s v="25718"/>
    <s v="2965575"/>
    <s v="3007023053"/>
    <s v="INCIDENTE"/>
    <s v="CUNDINAMARCA"/>
    <s v="SASAIMA"/>
    <s v="BR SANTA INES SASAIMA"/>
    <s v="REDEBAN"/>
    <s v="FO-25-1767262"/>
    <d v="2025-10-31T17:17:18"/>
    <d v="2025-11-04T13:23:00"/>
    <s v="NO"/>
    <s v="HARDWARE"/>
    <s v="CABLEADO"/>
    <s v="CABLE TEFF AVERIADO"/>
    <s v="CB UNO A UNO"/>
    <s v="CB UNO A UNO"/>
    <s v="EJECUTADO"/>
    <s v="31/10/2025 SE ESCALA PARA VISITA. LLAMAR ANTES DE VISITAR, CONFIRMAR FALLA Y DATOS | 01/11/2025 SE REALIZA COMUNICACION CON CLIENTE PARA CONFIRMAR VISITA ,CLIENTE INDICA QUE NO TRABAJA ESTE FIN DE SEMANA Y QUE SEA SER ATENDIDO EL DIA MARTES 4/11/2025 | 04/11/2025 SE REALIZA LA INSTALACIÓN DE CABLE DE RED , SE REALIZA PRUEBAS DE FUNCIONAMIENTO OK"/>
    <s v="VISITA TECNICA"/>
    <s v="GZZZZ643"/>
    <s v="TIPO II"/>
    <s v="TERRESTRE"/>
    <s v="MICHELI LOPEZ MIGUEL ANGEL"/>
    <n v="1"/>
    <s v="0"/>
    <n v="144968"/>
    <n v="140396"/>
    <n v="144968"/>
  </r>
  <r>
    <s v="APARTADO"/>
    <x v="1"/>
    <x v="2"/>
    <s v="5837"/>
    <s v="2965685"/>
    <s v="3007053104"/>
    <s v="INCIDENTE"/>
    <s v="ANTIOQUIA"/>
    <s v="TURBO"/>
    <s v="PTM TURBO GRANERO BRISAS DE M"/>
    <s v="REDEBAN"/>
    <s v="FO-25-1767195"/>
    <d v="2025-10-31T17:05:11"/>
    <d v="2025-11-04T14:50:00"/>
    <s v="NO"/>
    <s v="HARDWARE"/>
    <s v="LECTOR DE BARRAS"/>
    <s v="CABLE LECTORA AVERIADO"/>
    <s v="AGREGADOR"/>
    <s v="COMCARD - PTM"/>
    <s v="EJECUTADO"/>
    <s v="31/10/2025 SE ESCALA PARA VISITA. LLAMAR ANTES DE VISITAR, CONFIRMAR FALLA Y DATOS | 01/11/2025 NO SE REALIZA ACTIVIDAD DEBIDO QUE EL TRANSPORTE PARA EL CORREGIMIENTO ES LIMITADO POR SER SABADO Y FIN DE SEMANA DE PUENTE. SE LE INFORMA AL CLIENTE QUE ACTIVIDAD SERÁ ATENDIDA EL MARTES. | 05/11/2025 SE REALIZA CAMBIO DENLECGORA DE BARRAS POR CABLE MALO"/>
    <s v="VISITA TECNICA"/>
    <s v="9C0NZ314"/>
    <s v="TIPO II"/>
    <s v="TERRESTRE"/>
    <s v="CASTRO HENAO DANIEL ESTEBAN"/>
    <n v="1"/>
    <s v="0"/>
    <n v="144968"/>
    <n v="140396"/>
    <n v="144968"/>
  </r>
  <r>
    <s v="MEDELLIN"/>
    <x v="1"/>
    <x v="2"/>
    <s v="5266"/>
    <s v="2965798"/>
    <s v="3007039184"/>
    <s v="INCIDENTE"/>
    <s v="ANTIOQUIA"/>
    <s v="ENVIGADO"/>
    <s v="PTM ENVIGADO VANESSA"/>
    <s v="REDEBAN"/>
    <s v="FO-25-1767269"/>
    <d v="2025-10-31T17:52:56"/>
    <d v="2025-11-01T12:33:00"/>
    <s v="NO"/>
    <s v="HARDWARE"/>
    <s v="LECTOR DE BARRAS"/>
    <s v="CABLE LECTORA AVERIADO"/>
    <s v="AGREGADOR"/>
    <s v="COMCARD - PTM"/>
    <s v="EJECUTADO"/>
    <s v="31/10/2025 SE ESCALA PARA VISITA. LLAMAR ANTES DE VISITAR, CONFIRMAR FALLA Y DATOS | 01/11/2025 SE REALIZA CAMBIO DE LECTORA POR DAÑO EN CABLE"/>
    <s v="VISITA TECNICA"/>
    <s v="GZ05Z882"/>
    <s v="TIPO I"/>
    <s v="TERRESTRE"/>
    <s v="HERNANDEZ CHAVARRIA JUAN CAMILO"/>
    <n v="1"/>
    <s v="0"/>
    <n v="65960"/>
    <n v="75096"/>
    <n v="65960"/>
  </r>
  <r>
    <s v="CALI"/>
    <x v="0"/>
    <x v="0"/>
    <s v="76001"/>
    <s v="2965882"/>
    <s v="3007077988"/>
    <s v="INCIDENTE"/>
    <s v="VALLE DEL CAUCA"/>
    <s v="CALI"/>
    <s v="PTM CALI VARIEDADES LA 8A"/>
    <s v="REDEBAN"/>
    <s v="FO-25-1767946"/>
    <d v="2025-11-01T08:00:00"/>
    <d v="2025-11-01T11:14:00"/>
    <s v="NO"/>
    <s v="HARDWARE"/>
    <s v="DETERIORO"/>
    <s v="DATAFONO"/>
    <s v="AGREGADOR"/>
    <s v="COMCARD - PTM"/>
    <s v="EJECUTADO"/>
    <s v="01/11/2025 SE ESCALA PARA VISITA. LLAMAR ANTES DE VISITAR, CONFIRMAR FALLA Y DATOS | 01/11/2025 SE CAMBIO DATÁFONO YA QUE TENIA EL PUERTO USB MALO"/>
    <s v="VISITA TECNICA"/>
    <s v="LMLZZ086"/>
    <s v="TIPO I"/>
    <s v="TERRESTRE"/>
    <s v="CUERO RUIZ JHONNY"/>
    <n v="1"/>
    <s v="0"/>
    <n v="65960"/>
    <n v="75096"/>
    <n v="65960"/>
  </r>
  <r>
    <s v="APARTADO"/>
    <x v="1"/>
    <x v="2"/>
    <s v="5045"/>
    <s v="2965926"/>
    <s v="3007043294"/>
    <s v="INCIDENTE"/>
    <s v="ANTIOQUIA"/>
    <s v="APARTADO"/>
    <s v="BARRIO LA MARTINA APARTADO"/>
    <s v="REDEBAN"/>
    <s v="FO-25-1767957"/>
    <d v="2025-11-01T08:00:00"/>
    <d v="2025-11-01T14:11:00"/>
    <s v="NO"/>
    <s v="SOFTWARE"/>
    <s v="COMUNICACION"/>
    <s v="PARAMETROS DE CONFIGURACION EN POS"/>
    <s v="CB UNO A UNO"/>
    <s v="CB UNO A UNO"/>
    <s v="EJECUTADO"/>
    <s v="01/11/2025 SE ESCALA PARA VISITA. LLAMAR ANTES DE VISITAR, CONFIRMAR FALLA Y DATOS | 01/11/2025 SE REVISA PARAMETRO Y REINICIALIZA, VOUCHER SALE CORRECTAMENTE."/>
    <s v="VISITA TECNICA"/>
    <s v="GB0DZ166"/>
    <s v="TIPO I"/>
    <s v="TERRESTRE"/>
    <s v="CASTRO HENAO DANIEL ESTEBAN"/>
    <n v="1"/>
    <s v="0"/>
    <n v="65960"/>
    <n v="75096"/>
    <n v="65960"/>
  </r>
  <r>
    <s v="MEDELLIN"/>
    <x v="1"/>
    <x v="2"/>
    <s v="5001"/>
    <s v="2966015"/>
    <s v="3007073503"/>
    <s v="INCIDENTE"/>
    <s v="ANTIOQUIA"/>
    <s v="MEDELLIN"/>
    <s v="BARRIO PASAJE COMERC LA BOLSA"/>
    <s v="REDEBAN"/>
    <s v="FO-25-1767314"/>
    <d v="2025-11-01T08:00:00"/>
    <d v="2025-11-01T13:10:00"/>
    <s v="NO"/>
    <s v="HARDWARE"/>
    <s v="CABLEADO"/>
    <s v="CABLE MAGICBOX AVERIADO"/>
    <s v="CB UNO A UNO"/>
    <s v="CB UNO A UNO"/>
    <s v="EJECUTADO"/>
    <s v="31/10/2025 SE ESCALA PARA VISITA. LLAMAR ANTES DE VISITAR, CONFIRMAR FALLA Y DATOS | 01/11/2025 CAMBIO DE MAGIC BOX MALO SE DESCONECTA LA RED PRUEBAS OK NO TELECARGA"/>
    <s v="VISITA TECNICA"/>
    <s v="FKZZZ680"/>
    <s v="TIPO I"/>
    <s v="TERRESTRE"/>
    <s v="PAREJA ECHAVARRIA JHON DAVID"/>
    <n v="1"/>
    <s v="0"/>
    <n v="65960"/>
    <n v="75096"/>
    <n v="65960"/>
  </r>
  <r>
    <s v="MEDELLIN"/>
    <x v="1"/>
    <x v="2"/>
    <s v="5266"/>
    <s v="2966025"/>
    <s v="3007033059"/>
    <s v="INCIDENTE"/>
    <s v="ANTIOQUIA"/>
    <s v="ENVIGADO"/>
    <s v="OPRAP CC VIVA ENVIGADO NORTE"/>
    <s v="REDEBAN"/>
    <s v="FO-25-1767950"/>
    <d v="2025-11-01T08:00:00"/>
    <d v="2025-11-01T12:20:00"/>
    <s v="NO"/>
    <s v="HARDWARE"/>
    <s v="CABLEADO"/>
    <s v="DAÑO POS"/>
    <s v="ROBUSTO"/>
    <s v="OPRAP"/>
    <s v="EJECUTADO"/>
    <s v="01/11/2025 SE ESCALA PARA VISITA. LLAMAR ANTES DE VISITAR, CONFIRMAR FALLA Y DATOS | 01/11/2025 SE CAMBIA CABLE DE PIN PAD POR DETERIORO Y CAUSABA REINICIO A FRECUENTES. ADEMÁS SE CAMBIA TAPA DE IMPRESIÓN PORQUE ESTABA ROTA. TODO QUEDA OK."/>
    <s v="VISITA TECNICA"/>
    <s v="11WZZ225"/>
    <s v="TIPO I"/>
    <s v="TERRESTRE"/>
    <s v="RODRIGUEZ PEREA JUAN CAMILO"/>
    <n v="1"/>
    <s v="0"/>
    <n v="65960"/>
    <n v="75096"/>
    <n v="65960"/>
  </r>
  <r>
    <s v="MEDELLIN"/>
    <x v="1"/>
    <x v="2"/>
    <s v="5591"/>
    <s v="2966054"/>
    <s v="3007023516"/>
    <s v="INCIDENTE"/>
    <s v="ANTIOQUIA"/>
    <s v="PUERTO TRIUNFO"/>
    <s v="BARRIO CENTRO PUERTO TRIUNFO"/>
    <s v="REDEBAN"/>
    <s v="FO-25-1767941"/>
    <d v="2025-11-01T08:00:00"/>
    <d v="2025-11-04T15:21:00"/>
    <s v="NO"/>
    <s v="HARDWARE"/>
    <s v="IMPRESION"/>
    <s v="NO AVANZA PAPEL"/>
    <s v="CB UNO A UNO"/>
    <s v="CB UNO A UNO"/>
    <s v="EJECUTADO"/>
    <s v="01/11/2025 SE ESCALA PARA VISITA. LLAMAR ANTES DE VISITAR, CONFIRMAR FALLA Y DATOS | 04/11/2025 SE REALIZA LIMPIEZA A LOS ENGRANAJES DE LA IMPRESORA, SERVICIOS QUEDAN FUNCIONANDO CORRECTAMENTE"/>
    <s v="VISITA TECNICA"/>
    <s v="ABC09478"/>
    <s v="TIPO IV"/>
    <s v="TERRESTRE"/>
    <s v="BARRIENTOS HERNANDEZ CRISTIAN HORACIO"/>
    <n v="1"/>
    <s v="0"/>
    <n v="479589"/>
    <n v="196537"/>
    <n v="479589"/>
  </r>
  <r>
    <s v="CALI"/>
    <x v="0"/>
    <x v="0"/>
    <s v="76520"/>
    <s v="2966055"/>
    <s v="3007025481"/>
    <s v="INCIDENTE"/>
    <s v="VALLE DEL CAUCA"/>
    <s v="PALMIRA"/>
    <s v="BARRIO ZAMORANO III   PALMIRA"/>
    <s v="REDEBAN"/>
    <s v="FO-25-1767940"/>
    <d v="2025-11-01T08:00:00"/>
    <d v="2025-11-01T10:07:00"/>
    <m/>
    <s v="HARDWARE"/>
    <s v="CIERRE"/>
    <s v="SE REINICIA"/>
    <s v="CB UNO A UNO"/>
    <s v="CB UNO A UNO"/>
    <m/>
    <s v="01/11/2025 SE ESCALA PARA VISITA. LLAMAR ANTES DE VISITAR, CONFIRMAR FALLA Y DATOS | 01/11/2025 SE REALIZÓ GESTIÓN TELEFÓNICA PARA CONFIRMAR LA VISITA CON EL CLIENTE, LA CLIENTE ME INFORMA QUE EL DÍA DE AYER NO LE FUNCIONÓ LA CLAVE DEL SUPERVISOR PARA REALIZAR EL CIERRE, DURANTE LA LLAMADA SE LE INDICA QUE REINICIE EL DATÁFONO, LUEGO SE LE INDICA QUE INGRESE CON EL USUARIO AL MENU OPERATIVO DEL DATÁFONO,LA CLIENTA PROCEDE A HACER UN CIERRE PARCIAL DONDE LA CLAVE DEL SUPERVISOR (1526)SE ENCONTRÓ FUNCIONANDO OK SIN NOVEDAD,LA USUARIA AGRADECE LA ATENCIÓN BRINDADA Y MANIFIESTA QUE YA NO REQUIERE LA VISITA TÉCNICA EN EL SITIO YA QUE ESA ERA LA ÚNICA FALLA QUE ESTABA PRESENTANDO."/>
    <s v="SOPORTE TELEFONICO"/>
    <m/>
    <s v="TIPO I"/>
    <s v="TERRESTRE"/>
    <s v="SANCHEZ URREGO ROBINSON DAVID"/>
    <n v="0"/>
    <s v="0"/>
    <n v="41241"/>
    <n v="0"/>
    <n v="41241"/>
  </r>
  <r>
    <s v="CARTAGENA"/>
    <x v="5"/>
    <x v="6"/>
    <s v="13001"/>
    <s v="2966463"/>
    <s v="3007071581"/>
    <s v="INCIDENTE"/>
    <s v="BOLIVAR"/>
    <s v="CARTAGENA"/>
    <s v="BARRIO VILLA DE ARANJUEZ"/>
    <s v="REDEBAN"/>
    <s v="FO-25-1768573"/>
    <d v="2025-11-01T10:07:10"/>
    <d v="2025-11-01T13:14:00"/>
    <s v="NO"/>
    <s v="SOFTWARE"/>
    <s v="ACTUALIZACION"/>
    <s v="VERSION CARGA SO VR"/>
    <s v="CB UNO A UNO"/>
    <s v="CB UNO A UNO"/>
    <s v="EJECUTADO"/>
    <s v="01/11/2025 SE ESCALA PARA VISITA. LLAMAR ANTES DE VISITAR, CONFIRMAR FALLA Y DATOS | 01/11/2025 SE REALIZA BORRADO DE VERSIÓN Y S.O TENÍA PROBLEMA CON EL CIERRE SE LE EXPLICA AL CLIENTE QUE HAGA CIERRE TODOS LOS DÍAS TODO OK"/>
    <s v="VISITA TECNICA"/>
    <s v="LN00F209"/>
    <s v="TIPO I"/>
    <s v="TERRESTRE"/>
    <s v="CANEDO HERRERA ALEXANDER"/>
    <n v="1"/>
    <s v="0"/>
    <n v="65960"/>
    <n v="75096"/>
    <n v="65960"/>
  </r>
  <r>
    <s v="PASTO"/>
    <x v="0"/>
    <x v="0"/>
    <s v="52001"/>
    <s v="2966487"/>
    <s v="3007066625"/>
    <s v="INCIDENTE"/>
    <s v="NARIÑO"/>
    <s v="PASTO"/>
    <s v="PTM PASTO ASESORARTE MULTISERV"/>
    <s v="REDEBAN"/>
    <s v="FO-25-1768878"/>
    <d v="2025-11-01T10:44:56"/>
    <d v="2025-11-04T12:26:00"/>
    <s v="NO"/>
    <s v="HARDWARE"/>
    <s v="PINPAD"/>
    <s v="ALERTADO"/>
    <s v="AGREGADOR"/>
    <s v="COMCARD - PTM"/>
    <s v="EJECUTADO"/>
    <s v="01/11/2025 SE ESCALA PARA VISITA. LLAMAR ANTES DE VISITAR, CONFIRMAR FALLA Y DATOS | 01/11/2025 SE VALIDA INCONVENIENTE , CLIENTE LABORA HASTA MEDIA DIA, SE PROGRAMARA VISITA EL DIA MARTES. | 04/11/2025 SE ENCUENTRA PIN PAD ALERTADO Y CABLE DE PIN PAD DAÑADO ,SE REALIZA CAMBIO DE PIN PAD Y CABLE Y SE RECONFIGURAR OK PARÁMETROS OK Y SE REALIZA PRUEBAS EXITOSAS DE TRANSACCIÓNES"/>
    <s v="VISITA TECNICA"/>
    <s v="7A0BZ688"/>
    <s v="TIPO I"/>
    <s v="TERRESTRE"/>
    <s v="PAZ MARTINEZ RICHARD HUMBERTO"/>
    <n v="1"/>
    <s v="0"/>
    <n v="65960"/>
    <n v="75096"/>
    <n v="65960"/>
  </r>
  <r>
    <s v="BUCARAMANGA"/>
    <x v="2"/>
    <x v="3"/>
    <s v="68001"/>
    <s v="2966492"/>
    <s v="3007072301"/>
    <s v="INCIDENTE"/>
    <s v="SANTANDER"/>
    <s v="BUCARAMANGA"/>
    <s v="BARRIO MUTIS BUCARAMANGA 5"/>
    <s v="REDEBAN"/>
    <s v="FO-25-1768942"/>
    <d v="2025-11-01T10:52:50"/>
    <d v="2025-11-01T12:46:00"/>
    <s v="NO"/>
    <s v="HARDWARE"/>
    <s v="TECLADO"/>
    <s v="DAÑO POS"/>
    <s v="CB UNO A UNO"/>
    <s v="CB UNO A UNO"/>
    <s v="EJECUTADO"/>
    <s v="01/11/2025 SE ESCALA PARA VISITA. LLAMAR ANTES DE VISITAR, CONFIRMAR FALLA Y DATOS | 01/11/2025 SE CAMBIA EQUIPO DEBIDO TECLADO DURO , SE REALIZA INYECCIÓN DE SISTEMA Y VERSIÓN INICIALIZADA OK PRUEBAS OK"/>
    <s v="VISITA TECNICA"/>
    <s v="ON00N747"/>
    <s v="TIPO I"/>
    <s v="TERRESTRE"/>
    <s v="HERRERA LUQUE SAUL JAVIER"/>
    <n v="1"/>
    <s v="0"/>
    <n v="65960"/>
    <n v="75096"/>
    <n v="65960"/>
  </r>
  <r>
    <s v="APARTADO"/>
    <x v="1"/>
    <x v="2"/>
    <s v="5045"/>
    <s v="2966545"/>
    <s v="3007032311"/>
    <s v="INCIDENTE"/>
    <s v="ANTIOQUIA"/>
    <s v="APARTADO"/>
    <s v="PAGAFACIL BARRIO ORTIZ I"/>
    <s v="REDEBAN"/>
    <s v="FO-25-1768563"/>
    <d v="2025-11-01T10:12:36"/>
    <d v="2025-11-01T12:30:00"/>
    <s v="NO"/>
    <s v="SOFTWARE"/>
    <s v="COMUNICACION"/>
    <s v="PARAMETROS DE CONFIGURACION EN POS"/>
    <s v="ROBUSTO"/>
    <s v="PAGAFACIL"/>
    <s v="EJECUTADO"/>
    <s v="01/11/2025 SE ESCALA PARA VISITA. LLAMAR ANTES DE VISITAR, CONFIRMAR FALLA Y DATOS | 01/11/2025 DATAFONO NO TIENE TONO SE REALIZA CARGA DE PARAMETRO. Y REINICIALIZACION"/>
    <s v="VISITA TECNICA"/>
    <s v="111UZ771"/>
    <s v="TIPO I"/>
    <s v="TERRESTRE"/>
    <s v="CASTRO HENAO DANIEL ESTEBAN"/>
    <n v="1"/>
    <s v="0"/>
    <n v="65960"/>
    <n v="75096"/>
    <n v="65960"/>
  </r>
  <r>
    <s v="PEREIRA"/>
    <x v="0"/>
    <x v="1"/>
    <s v="66001"/>
    <s v="2966547"/>
    <s v="3007025363"/>
    <s v="INCIDENTE"/>
    <s v="RISARALDA"/>
    <s v="PEREIRA"/>
    <s v="ARA0030 PARQ INDUSTRIAL VIEJO"/>
    <s v="REDEBAN"/>
    <s v="FO-25-1769426"/>
    <d v="2025-11-01T10:15:11"/>
    <d v="2025-11-01T12:54:00"/>
    <m/>
    <s v="HARDWARE"/>
    <s v="NO ENCIENDE"/>
    <s v="DAÑO POS"/>
    <s v="RETAIL"/>
    <s v="TIENDAS ARA"/>
    <m/>
    <s v="01/11/2025 SE ESCALA CASO ARA A LA RED** TU SOLICITUD REFERENTE A GENERACIÓN DE CASOS CB ARA BANCOLOMBIA QUEDÓ RADICADA BAJO EL TICKET NÚMERO AL ÁREA ENCARGADA. | 01/11/2025 SE ESCALA CASO ARA A LA RED** TU SOLICITUD REFERENTE A GENERACIÓN DE CASOS CB ARA BANCOLOMBIA QUEDÓ RADICADA BAJO EL TICKET NÚMERO AL ÁREA ENCARGADA. | 01/11/2025 SE ESCALA CASO ARA A LA RED** TU SOLICITUD REFERENTE A GENERACIÓN DE CASOS CB ARA BANCOLOMBIA QUEDÓ RADICADA BAJO EL TICKET NÚMERO AL ÁREA ENCARGADA. | 01/11/2025 SE ESCALA CASO ARA A LA RED** TU SOLICITUD REFERENTE A GENERACIÓN DE CASOS CB ARA BANCOLOMBIA QUEDÓ RADICADA BAJO EL TICKET NÚMERO AL ÁREA ENCARGADA."/>
    <s v="SOPORTE TELEFONICO"/>
    <m/>
    <s v="TIPO I"/>
    <s v="TERRESTRE"/>
    <s v="ARRAZOLA HERNANDEZ NICOLAS AUGUSTO"/>
    <n v="0"/>
    <s v="0"/>
    <n v="41241"/>
    <n v="0"/>
    <n v="41241"/>
  </r>
  <r>
    <s v="SINCELEJO"/>
    <x v="5"/>
    <x v="6"/>
    <s v="70708"/>
    <s v="2966553"/>
    <s v="3007047319"/>
    <s v="INCIDENTE"/>
    <s v="SUCRE"/>
    <s v="SAN MARCOS"/>
    <s v="BARRIO LAS FLORES SAN MARCOS"/>
    <s v="REDEBAN"/>
    <s v="FO-25-1768611"/>
    <d v="2025-11-01T10:19:08"/>
    <d v="2025-11-04T15:47:00"/>
    <s v="NO"/>
    <s v="HARDWARE"/>
    <s v="IMPRESION"/>
    <s v="NO IMPRIME UNO O VARIOS CARACTERES"/>
    <s v="CB UNO A UNO"/>
    <s v="CB UNO A UNO"/>
    <s v="EJECUTADO"/>
    <s v="01/11/2025 SE ESCALA PARA VISITA. LLAMAR ANTES DE VISITAR, CONFIRMAR FALLA Y DATOS | 04/11/2025 SE VISITA COMERCIO POR UNA FALLA, SE HACE CAMBIO DE EQUIPO, CAUSAL G1 NO IMPRIME UNO O VARIOS CARACTERES, SE DEJA CON LA VERSIÓN 10,3, SE REALIZAN PRUEBAS OK, SE CREA USUARIO Y CONTRASEÑA."/>
    <s v="VISITA TECNICA"/>
    <s v="TR00D627"/>
    <s v="TIPO III"/>
    <s v="TERRESTRE"/>
    <s v="CACERES HERNANDEZ ANDRES"/>
    <n v="1"/>
    <s v="0"/>
    <n v="275729"/>
    <n v="196537"/>
    <n v="275729"/>
  </r>
  <r>
    <s v="NEIVA"/>
    <x v="3"/>
    <x v="4"/>
    <s v="41016"/>
    <s v="2966555"/>
    <s v="3007071912"/>
    <s v="INCIDENTE"/>
    <s v="HUILA"/>
    <s v="AIPE"/>
    <s v="AIPE SAN MARTIN"/>
    <s v="REDEBAN"/>
    <s v="FO-25-1768786"/>
    <d v="2025-11-01T10:25:25"/>
    <d v="2025-11-04T12:31:00"/>
    <s v="NO"/>
    <s v="HARDWARE"/>
    <s v="PINPAD"/>
    <s v="DAÑO POS"/>
    <s v="CB UNO A UNO"/>
    <s v="CB UNO A UNO"/>
    <s v="EJECUTADO"/>
    <s v="01/11/2025 SE ESCALA ACTIVIDAD PARA GESTION WOMPI | 02/11/2025 POR HORARIO DE ATENCIÓN HOY NO ABREN. DISPONIBLE PARA VISITA EN  DIA HABIL. | 04/11/2025 SE REALIZA VISITA AL PUNTO SE CAMBIA PIN PAD POR FALLA EN EL TECLADO, SE CAMBIA TAMBIÉN EL DATAFONO YA QUE ESTE NO ES COMPATIBLE CON LA TECNOLOGÍA DSK 1600 DEL PIN PAD. SE DEJA EQUIPO CON VR 10.3 PRUEBAS CB OK CB OPERATIVO"/>
    <s v="VISITA TECNICA"/>
    <s v="LN00M122"/>
    <s v="TIPO II"/>
    <s v="TERRESTRE"/>
    <s v="DEVIA REINOSO JUAN CARLOS"/>
    <n v="1"/>
    <s v="0"/>
    <n v="144968"/>
    <n v="140396"/>
    <n v="144968"/>
  </r>
  <r>
    <s v="BOGOTA"/>
    <x v="4"/>
    <x v="5"/>
    <s v="25754"/>
    <s v="2966627"/>
    <s v="3007076979"/>
    <s v="INCIDENTE"/>
    <s v="CUNDINAMARCA"/>
    <s v="SOACHA"/>
    <s v="BARRIO BUENOS AIRES SOACHA"/>
    <s v="REDEBAN"/>
    <s v="FO-25-1776680 | FO-25-1768568"/>
    <d v="2025-11-01T10:08:25"/>
    <d v="2025-11-05T16:20:00"/>
    <s v="NO"/>
    <s v="HARDWARE"/>
    <s v="ALERT IRRUPTION"/>
    <s v="ALERT IRRUPTION"/>
    <s v="UNO A UNO"/>
    <s v="UNO A UNO"/>
    <s v="EJECUTADO / CANCELADO"/>
    <s v="05/11/2025 SE REALIZA VISITA AL COMERCIO PERO SE ENCUENTRA CERRADO TEL DE CONTACTO NO RESPONDE 3223265189"/>
    <s v="VISITA TECNICA"/>
    <s v="A18ZZ416"/>
    <s v="TIPO I"/>
    <s v="TERRESTRE"/>
    <s v="ROZO ROZO WILLIAM ASDRUBAL"/>
    <n v="2"/>
    <s v="0"/>
    <n v="131920"/>
    <n v="75096"/>
    <n v="131920"/>
  </r>
  <r>
    <s v="MEDELLIN"/>
    <x v="1"/>
    <x v="2"/>
    <s v="5001"/>
    <s v="2966630"/>
    <s v="3007016829"/>
    <s v="INCIDENTE"/>
    <s v="ANTIOQUIA"/>
    <s v="MEDELLIN"/>
    <s v="PAGAFACIL BARRIO TRISTE"/>
    <s v="REDEBAN"/>
    <s v="FO-25-1768566"/>
    <d v="2025-11-01T10:11:03"/>
    <d v="2025-11-01T11:52:00"/>
    <s v="NO"/>
    <s v="HARDWARE"/>
    <s v="IMPRESION"/>
    <s v="NO IMPRIME UNO O VARIOS CARACTERES"/>
    <s v="ROBUSTO"/>
    <s v="PAGAFACIL"/>
    <s v="EJECUTADO"/>
    <s v="01/11/2025 SE ESCALA PARA VISITA. LLAMAR ANTES DE VISITAR, CONFIRMAR FALLA Y DATOS | 01/11/2025 LIMPIEZA DE IMPRESORA SUCIAS OK PRUEBAS OK NO TELECARGA"/>
    <s v="VISITA TECNICA"/>
    <s v="JFZZZ773"/>
    <s v="TIPO I"/>
    <s v="TERRESTRE"/>
    <s v="PAREJA ECHAVARRIA JHON DAVID"/>
    <n v="1"/>
    <s v="0"/>
    <n v="65960"/>
    <n v="75096"/>
    <n v="65960"/>
  </r>
  <r>
    <s v="MEDELLIN"/>
    <x v="1"/>
    <x v="2"/>
    <s v="27001"/>
    <s v="2966635"/>
    <s v="3007030020"/>
    <s v="INCIDENTE"/>
    <s v="CHOCO"/>
    <s v="QUIBDO"/>
    <s v="DISTRICOL GRO A RA O"/>
    <s v="REDEBAN"/>
    <s v="FO-25-1768612"/>
    <d v="2025-11-01T10:17:40"/>
    <d v="2025-11-05T10:05:00"/>
    <s v="NO"/>
    <s v="HARDWARE"/>
    <s v="LECTOR DE TARJETAS"/>
    <s v="MENSAJE RETIRE TARJETA"/>
    <s v="AGREGADOR"/>
    <s v="DISTRICOL"/>
    <s v="EJECUTADO"/>
    <s v="01/11/2025 SE ESCALA PARA VISITA. LLAMAR ANTES DE VISITAR, CONFIRMAR FALLA Y DATOS | 05/11/2025 SE REEALIZA CAMBIO DE EQUIPO POR DAÑO? SE REALIZAN PRUEBAS Y EL CB QUEDA OPERATIVO"/>
    <s v="VISITA TECNICA"/>
    <s v="BB0ZZ037"/>
    <s v="TIPO V"/>
    <s v="AEREO"/>
    <s v="ROBLEDO DIAZ ANDRES FELIPE"/>
    <n v="1"/>
    <s v="0"/>
    <n v="988463"/>
    <n v="196537"/>
    <n v="988463"/>
  </r>
  <r>
    <s v="CALI"/>
    <x v="0"/>
    <x v="0"/>
    <s v="76109"/>
    <s v="2966648"/>
    <s v="3007063162"/>
    <s v="INCIDENTE"/>
    <s v="VALLE DEL CAUCA"/>
    <s v="BUENAVENTURA"/>
    <s v="BARRIO CENTRO BUENAVENTURA 9"/>
    <s v="REDEBAN"/>
    <s v="FO-25-1768881"/>
    <d v="2025-11-01T10:43:53"/>
    <d v="2025-11-01T14:07:00"/>
    <s v="NO"/>
    <s v="HARDWARE"/>
    <s v="COMUNICACION"/>
    <s v="MENSAJE CABLE DE RED DESCONECTADO"/>
    <s v="CB UNO A UNO"/>
    <s v="CB UNO A UNO"/>
    <s v="EJECUTADO"/>
    <s v="01/11/2025 SE ESCALA PARA VISITA. LLAMAR ANTES DE VISITAR, CONFIRMAR FALLA Y DATOS | 01/11/2025 SE REALIZA CAMBIO DE EQUIPO  E6 PUERTO IP MALO Y SE CAMBIA LECTOR L4 SE BLOQUEA, CB BANCOLOMBIA PURO, PRUEBAS OK"/>
    <s v="VISITA TECNICA"/>
    <s v="JA00T600"/>
    <s v="TIPO III"/>
    <s v="TERRESTRE"/>
    <s v="PAREDES CASTILLO DIEGO"/>
    <n v="1"/>
    <s v="0"/>
    <n v="275729"/>
    <n v="196537"/>
    <n v="275729"/>
  </r>
  <r>
    <s v="CALI"/>
    <x v="0"/>
    <x v="0"/>
    <s v="76377"/>
    <s v="2966654"/>
    <s v="3007011717"/>
    <s v="INCIDENTE"/>
    <s v="VALLE DEL CAUCA"/>
    <s v="LA CUMBRE"/>
    <s v="LA CUMBRE  VALLE DEL CAUCA"/>
    <s v="REDEBAN"/>
    <s v="FO-25-1768871"/>
    <d v="2025-11-01T10:47:46"/>
    <d v="2025-11-04T13:16:00"/>
    <s v="NO"/>
    <s v="SOFTWARE"/>
    <s v="COMUNICACION"/>
    <s v="VERIFIQUE PARAMETROS"/>
    <s v="CB UNO A UNO"/>
    <s v="CB UNO A UNO"/>
    <s v="EJECUTADO"/>
    <s v="01/11/2025 SE ESCALA PARA VISITA. LLAMAR ANTES DE VISITAR, CONFIRMAR FALLA Y DATOS | 04/11/2025 BUUE DÍA CLIENTE NO LABORA EL FIN DE SEMANA SE VALIDARA EL DÍA MARTES | 04/11/2025 SE REALIZA BORRADO E INSTALACIÓN DE LA VERSIÓN DEL SOFTWARES, SE REALIZA INICIALIZACIÓN SIN NOVEDAD._x000a_SE REALIZARON PRUEBAS OPERATIVAS SIN NOVEDAD._x000a_CB QUEDA OKEY."/>
    <s v="VISITA TECNICA"/>
    <s v="GA00R085"/>
    <s v="TIPO II"/>
    <s v="TERRESTRE"/>
    <s v="TORRES GARCIA JENDRY JOSE"/>
    <n v="1"/>
    <s v="0"/>
    <n v="144968"/>
    <n v="140396"/>
    <n v="144968"/>
  </r>
  <r>
    <s v="TUNJA"/>
    <x v="2"/>
    <x v="3"/>
    <s v="15776"/>
    <s v="2966670"/>
    <s v="3007029397"/>
    <s v="INCIDENTE"/>
    <s v="BOYACA"/>
    <s v="SUTAMARCHAN"/>
    <s v="BARRIO CENTRO SUTAMARCHAN"/>
    <s v="REDEBAN"/>
    <s v="FO-25-1769498"/>
    <d v="2025-11-01T11:09:41"/>
    <d v="2025-11-04T13:28:00"/>
    <s v="NO"/>
    <s v="SOFTWARE"/>
    <s v="ACTUALIZACION"/>
    <s v="VERSION CARGA SO VR"/>
    <s v="UNO A UNO"/>
    <s v="CB UNO A UNO"/>
    <s v="EJECUTADO"/>
    <s v="01/11/2025 SE ESCALA PARA VISITA. LLAMAR ANTES DE VISITAR, CONFIRMAR FALLA Y DATOS | 03/11/2025 EN COMUNICACIÓN CON LA SEÑORA MARTHA AL MOVIL 3138923176, SE CONFIRMA QUE EL. DATAFONO ESTA MOSTRANDO LA HORA ERRONEA Y ADICIONALMENTE LAS TECLAS DEL DATAFONO ESTA FALLANDO, SE LE INFORMA QUE ES FIN DE SEMANA Y SE REQUIERE CAMBIO DE DATAFONO PERO AL SER FIN DE SEMANA NO ES POSIBLE REALIZAR ESTA GESTIÓN, SE LE INFORMA QUE LA VIISTA QUEDA PROGRAMADA PARA EL DÍA MARTES 4 DE NOVIEMBRE DEL 2025 DESPUÉS DE LAS 8AM EN ADELANTE SEGÚN DISPONIBILIDAD DE TRANSPORTE DE LA ZONA. | 04/11/2025 SE REALIZA VISITA AL COMERCIO, SE CONFIGURA LA HORA DEL EQUIPO POR SOLICITUD DEO CLIENTE, PRUEBAS OK."/>
    <s v="VISITA TECNICA"/>
    <s v="2ZZZZ579 AB00N307"/>
    <s v="TIPO II"/>
    <s v="TERRESTRE"/>
    <s v="SOLER HOYOS CRISTIAN LEONARDO"/>
    <n v="1"/>
    <s v="0"/>
    <n v="144968"/>
    <n v="140396"/>
    <n v="144968"/>
  </r>
  <r>
    <s v="PEREIRA"/>
    <x v="0"/>
    <x v="1"/>
    <s v="76823"/>
    <s v="2966779"/>
    <s v="3007026405"/>
    <s v="INCIDENTE"/>
    <s v="VALLE DEL CAUCA"/>
    <s v="TORO"/>
    <s v="TORO III   VALLE DEL CAUCA"/>
    <s v="REDEBAN"/>
    <s v="FO-25-1769822"/>
    <d v="2025-11-01T14:11:35"/>
    <d v="2025-11-04T12:22:00"/>
    <s v="NO"/>
    <s v="HARDWARE"/>
    <s v="IMPRESION"/>
    <s v="TAPA IMPRESORA"/>
    <s v="CB UNO A UNO"/>
    <s v="CB UNO A UNO"/>
    <s v="EJECUTADO"/>
    <s v="01/11/2025 SE ESCALA ACTIVIDAD PARA GESTION WOMPI | 02/11/2025 EN COMUNICACIÓN CON EL CLIENTE SE VÁLIDA QUE SE DEBE CAMBIAR EQUIPO, SE LE INDICA AL CLIENTE QUE SE VISITA EL MARTES YA QUE NO HAY SOPORTE DE PARTE DE RBM HOY Y MAÑANA DÍA FESTIVO. | 04/11/2025 VISITAMOS COMERCIO EL DATÁFONO TIENE LA TAPA DE LA IMPRESORA DAÑADA, REALOZAMOS CAMBIO LO CONFIGURAMOS REALIZAMOS PRUEBAS CON EL NUEVO DATÁFONO OK."/>
    <s v="VISITA TECNICA"/>
    <s v="BL01X656 GZ00Z327"/>
    <s v="TIPO II"/>
    <s v="TERRESTRE"/>
    <s v="ARROYAVE CANO MANUEL GUILLERMO"/>
    <n v="1"/>
    <s v="0"/>
    <n v="144968"/>
    <n v="140396"/>
    <n v="144968"/>
  </r>
  <r>
    <s v="MONTERIA"/>
    <x v="5"/>
    <x v="6"/>
    <s v="23580"/>
    <s v="2966783"/>
    <s v="3007059789"/>
    <s v="INCIDENTE"/>
    <s v="CORDOBA"/>
    <s v="PUERTO LIBERTADOR"/>
    <s v="DISTRICOL ELBUENPRECIOPUERTOLI"/>
    <s v="REDEBAN"/>
    <s v="FO-25-1769867"/>
    <d v="2025-11-01T14:15:26"/>
    <d v="2025-11-04T13:00:00"/>
    <s v="NO"/>
    <s v="HARDWARE"/>
    <s v="IMPRESION"/>
    <s v="NO IMPRIME UNO O VARIOS CARACTERES"/>
    <s v="AGREGADOR"/>
    <s v="DISTRICOL"/>
    <s v="EJECUTADO"/>
    <s v="01/11/2025 SE ESCALA PARA VISITA. LLAMAR ANTES DE VISITAR, CONFIRMAR FALLA Y DATOS | 12/11/2025 SE VISITA SITIO, SE CAMBIA DATAFONO Y CABLE MAGIC BOX OK._x000a_SE REALIZAN PRUEBAS EXITOSAS"/>
    <s v="VISITA TECNICA"/>
    <s v="FUA0B329"/>
    <s v="TIPO IV"/>
    <s v="TERRESTRE"/>
    <s v="COGOLLO VERTEL EDER LUIS"/>
    <n v="1"/>
    <s v="0"/>
    <n v="479589"/>
    <n v="196537"/>
    <n v="479589"/>
  </r>
  <r>
    <s v="MEDELLIN"/>
    <x v="1"/>
    <x v="2"/>
    <s v="5615"/>
    <s v="2966962"/>
    <s v="3007030313"/>
    <s v="INCIDENTE"/>
    <s v="ANTIOQUIA"/>
    <s v="RIONEGRO"/>
    <s v="BARRIO AEROPUERTO RIONEGRO RIO"/>
    <s v="REDEBAN"/>
    <s v="FO-25-1769870"/>
    <d v="2025-11-01T14:14:10"/>
    <d v="2025-11-04T14:54:00"/>
    <s v="NO"/>
    <s v="HARDWARE"/>
    <s v="PINPAD"/>
    <s v="ALERTADO"/>
    <s v="CB UNO A UNO"/>
    <s v="CB UNO A UNO"/>
    <s v="EJECUTADO"/>
    <s v="01/11/2025 SE ESCALA PARA VISITA. LLAMAR ANTES DE VISITAR, CONFIRMAR FALLA Y DATOS | 04/11/2025 SE REALIZA CAMBIO DE PINPAD SE REALIZA REINSTALACIÓN DE S.O Y VERSIÓN Y QUEDA OK SE HACEN PRUEBAS OK"/>
    <s v="VISITA TECNICA"/>
    <s v="SVEZZ979"/>
    <s v="TIPO II"/>
    <s v="TERRESTRE"/>
    <s v="MONTOYA VELEZ ANDRES FELIPE"/>
    <n v="1"/>
    <s v="0"/>
    <n v="144968"/>
    <n v="140396"/>
    <n v="144968"/>
  </r>
  <r>
    <s v="CUCUTA"/>
    <x v="2"/>
    <x v="3"/>
    <s v="54660"/>
    <s v="2966983"/>
    <s v="3007077564"/>
    <s v="INCIDENTE"/>
    <s v="NORTE DE SANTANDER"/>
    <s v="SALAZAR"/>
    <s v="BARRIO CENTRO SALAZAR"/>
    <s v="REDEBAN"/>
    <s v="FO-25-1770110"/>
    <d v="2025-11-01T15:25:32"/>
    <d v="2025-11-04T15:54:00"/>
    <s v="NO"/>
    <s v="SOFTWARE"/>
    <s v="COMUNICACION"/>
    <s v="VERIFIQUE PARAMETROS"/>
    <s v="CB UNO A UNO"/>
    <s v="CB UNO A UNO"/>
    <s v="EJECUTADO"/>
    <s v="01/11/2025 SE ESCALA PARA VISITA. LLAMAR ANTES DE VISITAR, CONFIRMAR FALLA Y DATOS | 03/11/2025 SE REALIZA LLAMADA AL NÚMERO3134785466 Y SE ESTABLECE COMUNICACIÓN CON LA SR JOSUÉ, A QUIEN SE INFORMA QUE, POR MOTIVOS DE DISPONIBILIDAD DE TRANSPORTE Y DÍAS FESTIVOS EN LA ZONA, NO ES POSIBLE EFECTUAR EL DESPLAZAMIENTO AL MUNICIPIO EN LA FECHA PREVISTA. SE REPROGRAMA LA VISITA TÉCNICA PARA EL DÍA 04/11/2025, A PARTIR DE LAS 8AM | 04/11/2025 SE REALIZA VISITA, SE ENCUENTRA DATAFONO CON REVERSO PENDIENTE, SE REALIZA BORRADO DE TRANSACCIONES, SE REALIZAN PRUEBAS Y CIERRES OK."/>
    <s v="VISITA TECNICA"/>
    <s v="10HZZ132"/>
    <s v="TIPO II"/>
    <s v="TERRESTRE"/>
    <s v="PACHECO BUITRAGO JAVIER ALONSO"/>
    <n v="1"/>
    <s v="0"/>
    <n v="144968"/>
    <n v="140396"/>
    <n v="144968"/>
  </r>
  <r>
    <s v="BUCARAMANGA"/>
    <x v="2"/>
    <x v="3"/>
    <s v="68001"/>
    <s v="2967084"/>
    <s v="3007039745"/>
    <s v="INCIDENTE"/>
    <s v="SANTANDER"/>
    <s v="BUCARAMANGA"/>
    <s v="PTM B MANGA ELIECER CASTRO"/>
    <s v="REDEBAN"/>
    <s v="FO-25-1770551"/>
    <d v="2025-11-01T17:58:51"/>
    <d v="2025-11-04T10:32:00"/>
    <s v="NO"/>
    <s v="SOFTWARE"/>
    <s v="ACTUALIZACION"/>
    <s v="TECNOLOGIA"/>
    <s v="AGREGADOR"/>
    <s v="COMCARD - PTM"/>
    <s v="EJECUTADO"/>
    <s v="02/11/2025 SE ESCALA PARA VISITA. LLAMAR ANTES DE VISITAR, CONFIRMAR FALLA Y DATOS | 02/11/2025 EN COMUNICACIÓN CON EL SEÑOR ELIECER AL. MOVIL 3168878678, SE VALIDA DISPONIBILIDAD DE ATENCIÓN PARA EL. DÍA MARTES 4 DE NOVIEMBRE DESPUÉS DE LAS 9 AM, YA QUE SE REQUIERE CAMBIO DE DATAFONO, SE VALIDA POR GESTIÓN TELEFÓNICA CABLEADO Y CONEXIONES, INDICA QUE LA FALLA PERSISTE SE LE INFORMA QUE POR SER FIN DE SEMANA NO ES POSIBLE REALIZAR EL CAMBIO DEL EQUIPO SE REPROGRAMA PARA EL DÍA MARTES 4 D NOVIEMBRE | 04/11/2025 SE REALIZA BORRADO DE SISTEMA OPERATIVO Y VERSIÓN 9.90 CREACIÓN DE USUARIOS PRUEBAS OK"/>
    <s v="VISITA TECNICA"/>
    <s v="V1MZZ713"/>
    <s v="TIPO I"/>
    <s v="TERRESTRE"/>
    <s v="REYES RAMIREZ DIEGO ALEXANDER"/>
    <n v="1"/>
    <s v="0"/>
    <n v="65960"/>
    <n v="75096"/>
    <n v="65960"/>
  </r>
  <r>
    <s v="CUCUTA"/>
    <x v="2"/>
    <x v="3"/>
    <s v="54001"/>
    <s v="2967085"/>
    <s v="3007031198"/>
    <s v="INCIDENTE"/>
    <s v="NORTE DE SANTANDER"/>
    <s v="CUCUTA"/>
    <s v="BARRIO EL CENTRO 13"/>
    <s v="REDEBAN"/>
    <s v="FO-25-1770548"/>
    <d v="2025-11-02T08:00:00"/>
    <d v="2025-11-05T10:29:00"/>
    <s v="NO"/>
    <s v="HARDWARE"/>
    <s v="IMPRESION"/>
    <s v="DAÑO POS"/>
    <s v="CB UNO A UNO"/>
    <s v="CB UNO A UNO"/>
    <s v="EJECUTADO"/>
    <s v="02/11/2025 SE ESCALA PARA VISITA. LLAMAR ANTES DE VISITAR, CONFIRMAR FALLA Y DATOS | 02/11/2025 SE REALIZÓ LLAMADA TELEFÓNICA AL NÚMERO 3023557239 SE HABLÓ CON LA SRA YANIT, SE LE MANIFIESTA QUE POR MOTIVO DE CAMBIO DE EQUIPO, EL SOPORTE VA HASTA LA 1PM DEL DÍA SÁBADO POR PARTE DE RBM, SE LE INDICA QUE SE REALIZARÁ VISITA EL DÍA MARTES 04/11/2025 APARTIR DE LAS 8AM | 04/11/2025 SE REALIZÓ LLAMADA TELEFÓNICA AL NÚMERO 3023557239 SE HABLÓ CON LA SRA YANIT INDICA QUE SE ENCUENTRA EL LOCAL QUE LA VISITEMOS EL DÍA MIÉRCOLES 05/11/2025 DESPUÉS DE LAS 8:30 AM | 05/11/2025 SE REALIZA VISITA AL COMERCIO Y SE ENCUENTRA DATAFONO IMPRIMIENDO MAL, SE REALIZA CAMBIO DE EQUIPO, PRUEBAS EXITOSAS"/>
    <s v="VISITA TECNICA"/>
    <s v="TUZZZ812"/>
    <s v="TIPO I"/>
    <s v="TERRESTRE"/>
    <s v="MORA VEGA JEAMPIER"/>
    <n v="1"/>
    <s v="0"/>
    <n v="65960"/>
    <n v="75096"/>
    <n v="65960"/>
  </r>
  <r>
    <s v="CALI"/>
    <x v="0"/>
    <x v="0"/>
    <s v="76001"/>
    <s v="2967089"/>
    <s v="3007033764"/>
    <s v="INCIDENTE"/>
    <s v="VALLE DEL CAUCA"/>
    <s v="CALI"/>
    <s v="BARRIO VILLACOLOMBIA CALI"/>
    <s v="REDEBAN"/>
    <s v="FO-25-1770543"/>
    <d v="2025-11-02T08:00:00"/>
    <d v="2025-11-04T14:57:00"/>
    <s v="NO"/>
    <s v="HARDWARE"/>
    <s v="SE REINICIA"/>
    <s v="DAÑO POS"/>
    <s v="CB UNO A UNO"/>
    <s v="CB UNO A UNO"/>
    <s v="EJECUTADO"/>
    <s v="02/11/2025 SE ESCALA PARA VISITA. LLAMAR ANTES DE VISITAR, CONFIRMAR FALLA Y DATOS | 02/11/2025 SE REALIZÓ GESTIÓN TELEFÓNICA AL NÚMERO 3182876639 , PERSONA ENCARGADA INFORMA QUE NO ESTA ATENDIENDO EL DIA DE HOY,SE LE INFORMA QUE EL CASO SE ATIENDE EL DIA MARTES. | 04/11/2025 SE HACE MANTENIMIENTO SE LIMPIA DATAFONO Y QUEDA FUNCIONANDO CORRECTAMENTE"/>
    <s v="VISITA TECNICA"/>
    <s v="1FZZZ149"/>
    <s v="TIPO I"/>
    <s v="TERRESTRE"/>
    <s v="CUERO RUIZ JHONNY"/>
    <n v="1"/>
    <s v="0"/>
    <n v="65960"/>
    <n v="75096"/>
    <n v="65960"/>
  </r>
  <r>
    <s v="MEDELLIN"/>
    <x v="1"/>
    <x v="2"/>
    <s v="5001"/>
    <s v="2967137"/>
    <s v="3007079705"/>
    <s v="INCIDENTE"/>
    <s v="ANTIOQUIA"/>
    <s v="MEDELLIN"/>
    <s v="PTM MEDELLIN ALPES MULTISERVIC"/>
    <s v="REDEBAN"/>
    <s v="FO-25-1770540"/>
    <d v="2025-11-02T08:00:00"/>
    <d v="2025-11-04T14:03:00"/>
    <s v="NO"/>
    <s v="HARDWARE"/>
    <s v="IMPRESION"/>
    <s v="NO IMPRIME UNO O VARIOS CARACTERES"/>
    <s v="AGREGADOR"/>
    <s v="COMCARD - PTM"/>
    <s v="EJECUTADO"/>
    <s v="02/11/2025 SE ESCALA PARA VISITA. LLAMAR ANTES DE VISITAR, CONFIRMAR FALLA Y DATOS | 02/11/2025 EN COMUNICACIÓN CON LA SEÑORA BETTY SEÑA AL NÚMERO 3224373966 INDICA QUE LA FALLA PERSISTE EL BAUCHER SACA UNA LÍNEA BLANCA QUE NO DEJA VER BIEN EL VALOR Y ADICIONAL A ESO NO PRESTAN SERVICIO DE CORRESPONSAL EL DÍA DE HOY DOMINGO NI MAÑANA LUNES FESTIVO, NO SE ENCUENTRAN EN LA CIUDAD, LLEGAN EL DÍA MARTES | 04/11/2025 SE REALIZA CAMBIO DE EQUIPO DESPUÉS DE COMPROBACIONES DE DAÑO EN IMPRESORA, PRUEBAS OK"/>
    <s v="VISITA TECNICA"/>
    <s v="V1YZZ447 V1YZZ787"/>
    <s v="TIPO I"/>
    <s v="TERRESTRE"/>
    <s v="QUINTERO SANCHEZ JUAN SEBASTIAN"/>
    <n v="1"/>
    <s v="0"/>
    <n v="65960"/>
    <n v="75096"/>
    <n v="65960"/>
  </r>
  <r>
    <s v="CALI"/>
    <x v="0"/>
    <x v="0"/>
    <s v="19001"/>
    <s v="2967388"/>
    <s v="3007080294"/>
    <s v="INCIDENTE"/>
    <s v="CAUCA"/>
    <s v="POPAYAN"/>
    <s v="BARRIO NUEVA FRONTERA POPAYAN"/>
    <s v="REDEBAN"/>
    <s v="FO-25-1770899"/>
    <d v="2025-11-02T11:08:18"/>
    <d v="2025-11-04T12:55:00"/>
    <m/>
    <s v="HARDWARE"/>
    <s v="CIERRE"/>
    <s v="MEMORIA DEL DISPOSITIVO INSUFICIENTE"/>
    <s v="UNO A UNO"/>
    <s v="UNO A UNO"/>
    <m/>
    <s v="02/11/2025 SE ESCALA PARA VISITA. LLAMAR ANTES DE VISITAR, CONFIRMAR FALLA Y DATOS | 04/11/2025 SE LLAMA A LA SEÑORA MAGALI INFORMA EL DATAFONO EL DIA DE HOY SE LO MIGRARON A WOMPI POR TANTO SE CANCELA ACTIVIDAD"/>
    <s v="SOPORTE TELEFONICO"/>
    <m/>
    <s v="TIPO III"/>
    <s v="TERRESTRE"/>
    <s v="GIMBUEL LASSO LUIS GERMAN"/>
    <n v="0"/>
    <s v="0"/>
    <n v="41241"/>
    <n v="0"/>
    <n v="41241"/>
  </r>
  <r>
    <s v="VILLAVICENCIO"/>
    <x v="3"/>
    <x v="4"/>
    <s v="50001"/>
    <s v="2967450"/>
    <s v="3007062324"/>
    <s v="INCIDENTE"/>
    <s v="META"/>
    <s v="VILLAVICENCIO"/>
    <s v="BARRIO VEGA ORIENTAL VILLAVICE"/>
    <s v="REDEBAN"/>
    <s v="FO-25-1770749"/>
    <d v="2025-11-02T10:03:21"/>
    <d v="2025-11-04T10:49:00"/>
    <s v="NO"/>
    <s v="HARDWARE"/>
    <s v="LECTOR DE BARRAS"/>
    <s v="CABLE LECTORA AVERIADO"/>
    <s v="CB UNO A UNO"/>
    <s v="CB UNO A UNO"/>
    <s v="EJECUTADO"/>
    <s v="02/11/2025 SE ESCALA PARA VISITA. LLAMAR ANTES DE VISITAR, CONFIRMAR FALLA Y DATOS | 04/11/2025 SE REALIZA CAMBIO DE LECTOR DE BARRAS POR DAÑO EN CABLE SE REALIZA PRUEBAS BÁSICAS SIN NOVEDAD"/>
    <s v="VISITA TECNICA"/>
    <s v="OA00C245"/>
    <s v="TIPO I"/>
    <s v="TERRESTRE"/>
    <s v="ROZO JIMENEZ EDGAR ARMANDO"/>
    <n v="1"/>
    <s v="0"/>
    <n v="65960"/>
    <n v="75096"/>
    <n v="65960"/>
  </r>
  <r>
    <s v="CUCUTA"/>
    <x v="2"/>
    <x v="3"/>
    <s v="54001"/>
    <s v="2967483"/>
    <s v="3007066925"/>
    <s v="INCIDENTE"/>
    <s v="NORTE DE SANTANDER"/>
    <s v="CUCUTA"/>
    <s v="BARRIO ALFONSO LOPEZ CUCUTA 5"/>
    <s v="REDEBAN"/>
    <s v="FO-25-1771108"/>
    <d v="2025-11-02T13:30:41"/>
    <d v="2025-11-04T16:27:00"/>
    <s v="NO"/>
    <s v="HARDWARE"/>
    <s v="ALERT IRRUPTION"/>
    <s v="ALERT IRRUPTION"/>
    <s v="CB UNO A UNO"/>
    <s v="CB UNO A UNO"/>
    <s v="EJECUTADO"/>
    <s v="02/11/2025 SE ESCALA ACTIVIDAD PARA GESTION WOMPI | 04/11/2025 CASO CON FALLA ALERTADO. SE PROGRAMA PARA EL DIA  4/11/2025 POR  CAMBIO DE ACTIVO . EN AM | 04/11/2025 SE REALIZÓ VISITA AL COMERCIO Y SE ENCUENTRA DATAFONO MODO ALERTADO, SE REALIZA CAMBIO DE EQUIPO PRUEBAS EXITOSAS"/>
    <s v="VISITA TECNICA"/>
    <s v="4A0AZ453"/>
    <s v="TIPO I"/>
    <s v="TERRESTRE"/>
    <s v="MORA VEGA JEAMPIER"/>
    <n v="1"/>
    <s v="0"/>
    <n v="65960"/>
    <n v="75096"/>
    <n v="65960"/>
  </r>
  <r>
    <s v="BARRANQUILLA"/>
    <x v="5"/>
    <x v="6"/>
    <s v="8001"/>
    <s v="2967529"/>
    <s v="3007051869"/>
    <s v="INCIDENTE"/>
    <s v="ATLANTICO"/>
    <s v="BARRANQUILLA"/>
    <s v="PTM  BARRANQUILLA  KANDS 2"/>
    <s v="REDEBAN"/>
    <s v="FO-25-1770750"/>
    <d v="2025-11-02T09:56:43"/>
    <d v="2025-11-02T15:18:00"/>
    <s v="NO"/>
    <s v="HARDWARE"/>
    <s v="NO ENCIENDE SE REINICIA"/>
    <s v="FUENTE PODER AVERIADA"/>
    <s v="AGREGADOR"/>
    <s v="COMCARD - PTM"/>
    <s v="EJECUTADO"/>
    <s v="02/11/2025 SE ESCALA PARA VISITA. LLAMAR ANTES DE VISITAR, CONFIRMAR FALLA Y DATOS | 02/11/2025 DATAFONO TENÍA FUENTE DE PODER DAÑADA, SE REMPLAZA Y QUE OK"/>
    <s v="VISITA TECNICA"/>
    <s v="BA0BZ023 NA00B769"/>
    <s v="TIPO I"/>
    <s v="TERRESTRE"/>
    <s v="DE AVILA SIADES ALBERTO ENRIQUE"/>
    <n v="1"/>
    <s v="0"/>
    <n v="65960"/>
    <n v="75096"/>
    <n v="65960"/>
  </r>
  <r>
    <s v="IBAGUE"/>
    <x v="3"/>
    <x v="4"/>
    <s v="73001"/>
    <s v="2967532"/>
    <s v="3007058615"/>
    <s v="INCIDENTE"/>
    <s v="TOLIMA"/>
    <s v="IBAGUE"/>
    <s v="PTM IBAGUE TIENDA ONLYS"/>
    <s v="REDEBAN"/>
    <s v="FO-25-1770772"/>
    <d v="2025-11-02T10:17:34"/>
    <d v="2025-11-04T11:50:00"/>
    <s v="NO"/>
    <s v="HARDWARE"/>
    <s v="TECLADO"/>
    <s v="DAÑO POS"/>
    <s v="AGREGADOR"/>
    <s v="COMCARD - PTM"/>
    <s v="EJECUTADO"/>
    <s v="02/11/2025 SE ESCALA PARA VISITA. LLAMAR ANTES DE VISITAR, CONFIRMAR FALLA Y DATOS | 02/11/2025 SIN SOPORTE DE ACTIVOS REDEBAN PARA CAMBIO DE EQUIPO POR TECLADO MALO | 04/11/2025 SE REALIZA CAMBIO DE DATÁFONO POR TACLADO MALO, SE REALIZA PRUEBAS DE FUNCIONAMIENTO EXITOSAS. CUBRE CLAVE INSTALADO"/>
    <s v="VISITA TECNICA"/>
    <s v="IVZZZ930 IWZZZ040"/>
    <s v="TIPO I"/>
    <s v="TERRESTRE"/>
    <s v="BARRAGAN TAFUR EDWIN ESTEBAN"/>
    <n v="1"/>
    <s v="0"/>
    <n v="65960"/>
    <n v="75096"/>
    <n v="65960"/>
  </r>
  <r>
    <s v="BUCARAMANGA"/>
    <x v="2"/>
    <x v="3"/>
    <s v="68500"/>
    <s v="2967985"/>
    <s v="3007080035"/>
    <s v="INCIDENTE"/>
    <s v="SANTANDER"/>
    <s v="OIBA"/>
    <s v="BARRIO POIMA OIBA OIBA"/>
    <s v="REDEBAN"/>
    <s v="FO-25-1772507"/>
    <d v="2025-11-03T11:30:52"/>
    <d v="2025-11-04T17:37:00"/>
    <s v="NO"/>
    <s v="HARDWARE"/>
    <s v="IMPRESION"/>
    <s v="TAPA IMPRESORA"/>
    <s v="UNO A UNO"/>
    <s v="UNO A UNO"/>
    <s v="EJECUTADO"/>
    <s v="03/11/2025 SE ESCALA PARA VISITA. LLAMAR ANTES DE VISITAR, CONFIRMAR FALLA Y DATOS | 04/11/2025 SE HACE PRESENCIA EN COMERCIO SE VALIDA ESTADO DEL EQUIPO CLIENTE INFORMA QUE EL EQUIPO SE LE HBAIA CAIDO Y SE LE HABÍA SALIDO EL RODILLO PERO QUE ELLA SE LE COLOCO Y EL EQUIPO YA ESTÁ IMPRIMIENDO BIEN SE VALIDA CONEXIONES OK  PRUEBAS OK SE PROCEDE A CERRAR ORDEN"/>
    <s v="VISITA TECNICA"/>
    <s v="SAXZZ451"/>
    <s v="TIPO III"/>
    <s v="TERRESTRE"/>
    <s v="BARRERA ORTEGA MARLON STWAR"/>
    <n v="1"/>
    <s v="0"/>
    <n v="275729"/>
    <n v="196537"/>
    <n v="275729"/>
  </r>
  <r>
    <s v="YOPAL"/>
    <x v="3"/>
    <x v="4"/>
    <s v="85001"/>
    <s v="2967986"/>
    <s v="3007071975"/>
    <s v="INCIDENTE"/>
    <s v="CASANARE"/>
    <s v="YOPAL"/>
    <s v="YOPAL PROVINCIA"/>
    <s v="REDEBAN"/>
    <s v="FO-25-1772506"/>
    <d v="2025-11-03T11:32:40"/>
    <d v="2025-11-04T10:23:00"/>
    <m/>
    <s v="SOFTWARE"/>
    <s v="ERROR DE TRANSACCIONES"/>
    <s v="RECHAZO GENERAL"/>
    <s v="CB UNO A UNO"/>
    <s v="CB UNO A UNO"/>
    <m/>
    <s v="03/11/2025 SE ESCALA PARA VISITA. LLAMAR ANTES DE VISITAR, CONFIRMAR FALLA Y DATOS | 03/11/2025 SIN SOPORTE DE REDEBAN PARA VALIDAR RECHAZO GENERAL | 04/11/2025 EN COMUNICACIÓN CON EL SEÑOR FRANCISCO ZULUAGA AL NUMERO 3144334647, INDICA NO REQUIERE LA VISITA, EL SERVICIO SE ENCUENTRA OPERATIVO."/>
    <s v="SOPORTE TELEFONICO"/>
    <m/>
    <s v="TIPO I"/>
    <s v="TERRESTRE"/>
    <s v="BERNAL ELAICA EDGAR ALEXIS"/>
    <n v="0"/>
    <s v="0"/>
    <n v="41241"/>
    <n v="0"/>
    <n v="41241"/>
  </r>
  <r>
    <s v="MEDELLIN"/>
    <x v="1"/>
    <x v="2"/>
    <s v="5001"/>
    <s v="2967992"/>
    <s v="3007070025"/>
    <s v="INCIDENTE"/>
    <s v="ANTIOQUIA"/>
    <s v="MEDELLIN"/>
    <s v="PTM MEDELLIN TOSCANA Ñ2"/>
    <s v="REDEBAN"/>
    <s v="FO-25-1772489"/>
    <d v="2025-11-03T11:44:12"/>
    <d v="2025-11-04T10:52:00"/>
    <s v="NO"/>
    <s v="HARDWARE"/>
    <s v="LECTOR DE TARJETAS"/>
    <s v="DAÑO POS"/>
    <s v="AGREGADOR"/>
    <s v="COMCARD - PTM"/>
    <s v="EJECUTADO"/>
    <s v="03/11/2025 SE ESCALA PARA VISITA. LLAMAR ANTES DE VISITAR, CONFIRMAR FALLA Y DATOS | 04/11/2025 SE REALIZA CAMBIO DE DATÁFONO POR DAÑO EN LECTOR DE TARJETAS."/>
    <s v="VISITA TECNICA"/>
    <s v="UV001531 UV001674"/>
    <s v="TIPO I"/>
    <s v="TERRESTRE"/>
    <s v="RAMIREZ TABARES JUAN DIEGO"/>
    <n v="1"/>
    <s v="0"/>
    <n v="65960"/>
    <n v="75096"/>
    <n v="65960"/>
  </r>
  <r>
    <s v="VALLEDUPAR"/>
    <x v="5"/>
    <x v="6"/>
    <s v="13473"/>
    <s v="2968075"/>
    <s v="3007061347"/>
    <s v="INCIDENTE"/>
    <s v="BOLIVAR"/>
    <s v="MORALES"/>
    <s v="BARRIO MINA GALLO MORALES"/>
    <s v="REDEBAN"/>
    <s v="FO-25-1772495"/>
    <d v="2025-11-03T11:43:26"/>
    <d v="2025-11-05T18:30:00"/>
    <s v="NO"/>
    <s v="SOFTWARE"/>
    <s v="COMUNICACION"/>
    <s v="VERIFIQUE PARAMETROS"/>
    <s v="CB UNO A UNO"/>
    <s v="CB UNO A UNO"/>
    <s v="EJECUTADO"/>
    <s v="03/11/2025 SE ESCALA PARA VISITA. LLAMAR ANTES DE VISITAR, CONFIRMAR FALLA Y DATOS | 05/11/2025 SE REALIZA VISITA Y SE HACE MANTENIMIENTO AL SISTEMA OPERATIVO Y VERSIÓN YA QUE PRESENTA ERROR EN PARÁMETROS DE COMUNICACIÓN SE HACEN PRUEBAS EXITOSA"/>
    <s v="VISITA TECNICA"/>
    <s v="HA00J530"/>
    <s v="TIPO IV"/>
    <s v="TERRESTRE"/>
    <s v="PEÑA DIAZ IVAN YESID"/>
    <n v="1"/>
    <s v="0"/>
    <n v="479589"/>
    <n v="196537"/>
    <n v="479589"/>
  </r>
  <r>
    <s v="VALLEDUPAR"/>
    <x v="5"/>
    <x v="6"/>
    <s v="44650"/>
    <s v="2968094"/>
    <s v="3007031484"/>
    <s v="INCIDENTE"/>
    <s v="LA GUAJIRA"/>
    <s v="SAN JUAN DEL CESAR"/>
    <s v="ARRIO CENTRO 6"/>
    <s v="REDEBAN"/>
    <s v="FO-25-1773177"/>
    <d v="2025-11-03T13:36:02"/>
    <d v="2025-11-04T12:02:00"/>
    <s v="NO"/>
    <s v="HARDWARE"/>
    <s v="IMPRESION"/>
    <s v="NO AVANZA PAPEL"/>
    <s v="CB UNO A UNO"/>
    <s v="CB UNO A UNO"/>
    <s v="EJECUTADO"/>
    <s v="03/11/2025 SE ESCALA PARA VISITA. LLAMAR ANTES DE VISITAR, CONFIRMAR FALLA Y DATOS | 24/11/2025 BUENOS DIAS  SE VISITA CB Y SE LE HACE CAMBIO DE EQUIPO YA QUE HA TENIDO PROBLEMAS CON LA IMPRESIÓN"/>
    <s v="VISITA TECNICA"/>
    <s v="1111D226"/>
    <s v="TIPO II"/>
    <s v="TERRESTRE"/>
    <s v="BENITEZ CARVAJAL ALVARO JAVIER"/>
    <n v="1"/>
    <s v="0"/>
    <n v="144968"/>
    <n v="140396"/>
    <n v="144968"/>
  </r>
  <r>
    <s v="MONTERIA"/>
    <x v="5"/>
    <x v="6"/>
    <s v="23001"/>
    <s v="2968149"/>
    <s v="3007065136"/>
    <s v="INCIDENTE"/>
    <s v="CORDOBA"/>
    <s v="MONTERIA"/>
    <s v="BARRIO NUEVA ESPERANZA MONTERI"/>
    <s v="REDEBAN"/>
    <s v="FO-25-1772512"/>
    <d v="2025-11-03T11:23:25"/>
    <d v="2025-11-04T11:15:00"/>
    <s v="NO"/>
    <s v="HARDWARE"/>
    <s v="IMPRESION"/>
    <s v="NO IMPRIME UNO O VARIOS CARACTERES"/>
    <s v="CB UNO A UNO"/>
    <s v="CB UNO A UNO"/>
    <s v="EJECUTADO"/>
    <s v="03/11/2025 SE ESCALA PARA VISITA. LLAMAR ANTES DE VISITAR, CONFIRMAR FALLA Y DATOS | 04/11/2025 SE REALIZA LA VISITA AL COMERCIO, SE INSPECCIONA EL DATAFONO EVIDENCIANDO QUE AL IMPRIMIR VARIOS CARACTERES, SE PROCEDE A CAMBIAR EQUIPO SE CREAN USUARIOS SE CAPACITA AL CLIENTE EL CORRECTO FUNCIONAMIENTO DEL EQUIPO PIN PAD Y LECTORA DE BARRAS FUNCIONANDO CON NORMALIDAD PRUEBAS EXITOSAS. CB OPERA CON NORMALIDAD"/>
    <s v="VISITA TECNICA"/>
    <s v="1A007846"/>
    <s v="TIPO I"/>
    <s v="TERRESTRE"/>
    <s v="ARRAZOLA HERNANDEZ NICOLAS AUGUSTO"/>
    <n v="1"/>
    <s v="0"/>
    <n v="65960"/>
    <n v="75096"/>
    <n v="65960"/>
  </r>
  <r>
    <s v="CALI"/>
    <x v="0"/>
    <x v="0"/>
    <s v="76001"/>
    <s v="2968150"/>
    <s v="3007011896"/>
    <s v="INCIDENTE"/>
    <s v="VALLE DEL CAUCA"/>
    <s v="CALI"/>
    <s v="SURTIFAMILIAR ALCAZARES"/>
    <s v="REDEBAN"/>
    <s v="FO-25-1772510"/>
    <d v="2025-11-03T11:25:37"/>
    <d v="2025-11-04T12:40:00"/>
    <s v="NO"/>
    <s v="HARDWARE"/>
    <s v="IMPRESION"/>
    <s v="RODILLO AVERIADO"/>
    <s v="CB UNO A UNO"/>
    <s v="SURTIFAMILIAR"/>
    <s v="EJECUTADO"/>
    <s v="03/11/2025 SE ESCALA PARA VISITA. LLAMAR ANTES DE VISITAR, CONFIRMAR FALLA Y DATOS | 04/11/2025 SE CAMBIA DATÁFONO YA QUE TIENE RODILLO MALO"/>
    <s v="VISITA TECNICA"/>
    <s v="SA00M803"/>
    <s v="TIPO I"/>
    <s v="TERRESTRE"/>
    <s v="CUERO RUIZ JHONNY"/>
    <n v="1"/>
    <s v="0"/>
    <n v="65960"/>
    <n v="75096"/>
    <n v="65960"/>
  </r>
  <r>
    <s v="VILLAVICENCIO"/>
    <x v="3"/>
    <x v="4"/>
    <s v="50313"/>
    <s v="2968192"/>
    <s v="3007056118"/>
    <s v="INCIDENTE"/>
    <s v="META"/>
    <s v="GRANADA"/>
    <s v="BARRIO PARAISO MEDIO EL PARAIS"/>
    <s v="REDEBAN"/>
    <s v="FO-25-1772744"/>
    <d v="2025-11-03T13:33:40"/>
    <d v="2025-11-04T15:12:00"/>
    <s v="NO"/>
    <s v="HARDWARE"/>
    <s v="IMPRESION"/>
    <s v="NO AVANZA PAPEL"/>
    <s v="CB UNO A UNO"/>
    <s v="CB UNO A UNO"/>
    <s v="EJECUTADO"/>
    <s v="03/11/2025 SE ESCALA PARA VISITA. LLAMAR ANTES DE VISITAR, CONFIRMAR FALLA Y DATOS | 04/11/2025 SE REALIZA CAMBIO DE DATAFONO POR DAÑO EN IMPRESORA, NO AVANZA EL PAPEL, SE CREA USUARIO, PRUEBAS OK"/>
    <s v="VISITA TECNICA"/>
    <s v="9BMZZ479"/>
    <s v="TIPO II"/>
    <s v="TERRESTRE"/>
    <s v="MURCIA HERNANDEZ HARVEY IGNACIO"/>
    <n v="1"/>
    <s v="0"/>
    <n v="144968"/>
    <n v="140396"/>
    <n v="144968"/>
  </r>
  <r>
    <s v="MEDELLIN"/>
    <x v="1"/>
    <x v="2"/>
    <s v="5001"/>
    <s v="2968260"/>
    <s v="3007040473"/>
    <s v="INCIDENTE"/>
    <s v="ANTIOQUIA"/>
    <s v="MEDELLIN"/>
    <s v="DISTRICOL MISCELANEA LA 45"/>
    <s v="REDEBAN"/>
    <s v="FO-25-1774106"/>
    <d v="2025-11-03T17:44:31"/>
    <d v="2025-11-04T15:19:00"/>
    <s v="NO"/>
    <s v="HARDWARE"/>
    <s v="CABLEADO"/>
    <s v="DAÑO POS"/>
    <s v="AGREGADOR"/>
    <s v="DISTRICOL"/>
    <s v="EJECUTADO"/>
    <s v="04/11/2025 SE ESCALA PARA VISITA. LLAMAR ANTES DE VISITAR, CONFIRMAR FALLA Y DATOS | 04/11/2025 SE VALIDA EL CABLEADO EN EL PUNTO Y ESTÁ BIEN, PERO NO CUENTA CON TAPA EL POS Y LO MUEVEN MUCHO POR LO CUAL, SE LE PONE UNA TAPA AL POS Y SE RECORTA UNA PARTE DEL ENSORTIJADO PARA QUE ENCAJE EL LECTOR DE BARRAS."/>
    <s v="VISITA TECNICA"/>
    <s v="AB0LZ209"/>
    <s v="TIPO I"/>
    <s v="TERRESTRE"/>
    <s v="MARIN PIEDRAHITA JIMMY ALEXIS"/>
    <n v="1"/>
    <s v="0"/>
    <n v="65960"/>
    <n v="75096"/>
    <n v="65960"/>
  </r>
  <r>
    <s v="CUCUTA"/>
    <x v="2"/>
    <x v="3"/>
    <s v="54518"/>
    <s v="2968401"/>
    <s v="3007078628"/>
    <s v="INCIDENTE"/>
    <s v="NORTE DE SANTANDER"/>
    <s v="PAMPLONA"/>
    <s v="BARRIO CENTRO PAMPLONA 23"/>
    <s v="REDEBAN"/>
    <s v="FO-25-1773424"/>
    <d v="2025-11-03T14:54:03"/>
    <d v="2025-11-05T17:18:00"/>
    <s v="NO"/>
    <s v="HARDWARE"/>
    <s v="CABLEADO"/>
    <s v="CABLE MAGICBOX AVERIADO"/>
    <s v="CB UNO A UNO"/>
    <s v="CB UNO A UNO"/>
    <s v="EJECUTADO"/>
    <s v="03/11/2025 SE ESCALA PARA VISITA. LLAMAR ANTES DE VISITAR, CONFIRMAR FALLA Y DATOS | 05/11/2025 SE VISITA COMERCIO, SE REALIZA CAMBIO DE CABLE MAGIC BOX POR DAÑO, SE HACEN PRUEBAS EXITOSA, CB OPERATIVO."/>
    <s v="VISITA TECNICA"/>
    <s v="FAMZZ302"/>
    <s v="TIPO III"/>
    <s v="TERRESTRE"/>
    <s v="NARANJO AFANADOR RUBEN JESUS"/>
    <n v="1"/>
    <s v="0"/>
    <n v="275729"/>
    <n v="196537"/>
    <n v="275729"/>
  </r>
  <r>
    <s v="IBAGUE"/>
    <x v="3"/>
    <x v="4"/>
    <s v="17380"/>
    <s v="2968735"/>
    <s v="3007065582"/>
    <s v="INCIDENTE"/>
    <s v="CALDAS"/>
    <s v="LA DORADA"/>
    <s v="DISTRICOL KARAMELO TIENDA"/>
    <s v="REDEBAN"/>
    <s v="FO-25-1774105"/>
    <d v="2025-11-04T08:00:00"/>
    <d v="2025-11-05T16:58:00"/>
    <s v="NO"/>
    <s v="HARDWARE"/>
    <s v="COMUNICACION"/>
    <s v="DAÑO POS"/>
    <s v="AGREGADOR"/>
    <s v="DISTRICOL"/>
    <s v="EJECUTADO"/>
    <s v="04/11/2025 SE ESCALA PARA VISITA. LLAMAR ANTES DE VISITAR, CONFIRMAR FALLA Y DATOS | 05/11/2025 SE CAMBIA DATÁFONO POR FALLA DEL PUERTO RJ-45 DE CONEXIÓN A INTERNET. SE HACEN LAS PRUEBAS DE TRANSACCIONES TODO OK"/>
    <s v="VISITA TECNICA"/>
    <s v="4A00B173"/>
    <s v="TIPO III"/>
    <s v="TERRESTRE"/>
    <s v="VARGAS HERRERA JHON JAIRO"/>
    <n v="1"/>
    <s v="0"/>
    <n v="275729"/>
    <n v="196537"/>
    <n v="275729"/>
  </r>
  <r>
    <s v="CUCUTA"/>
    <x v="2"/>
    <x v="3"/>
    <s v="54001"/>
    <s v="2968872"/>
    <s v="3007072904"/>
    <s v="INCIDENTE"/>
    <s v="NORTE DE SANTANDER"/>
    <s v="CUCUTA"/>
    <s v="BARRIO RAFAEL NUNEZ CUCUTA 1"/>
    <s v="REDEBAN"/>
    <s v="FO-25-1774635"/>
    <d v="2025-11-04T08:38:27"/>
    <d v="2025-11-04T12:11:00"/>
    <s v="NO"/>
    <s v="HARDWARE"/>
    <s v="PANTALLA"/>
    <s v="DAÑO POS"/>
    <s v="CB UNO A UNO"/>
    <s v="CB UNO A UNO"/>
    <s v="EJECUTADO"/>
    <s v="04/11/2025 SE ESCALA PARA VISITA. LLAMAR ANTES DE VISITAR, CONFIRMAR FALLA Y DATOS | 04/11/2025 SE VISITA COMERCIO, SE REALIZA CAMBIO DE DATFONO POR DAÑO DE PANTALLA, SE HACEN PRUEBAS OK."/>
    <s v="VISITA TECNICA"/>
    <s v="EF00S444"/>
    <s v="TIPO I"/>
    <s v="TERRESTRE"/>
    <s v="NARANJO AFANADOR RUBEN JESUS"/>
    <n v="1"/>
    <s v="0"/>
    <n v="65960"/>
    <n v="75096"/>
    <n v="65960"/>
  </r>
  <r>
    <s v="BUCARAMANGA"/>
    <x v="2"/>
    <x v="3"/>
    <s v="68547"/>
    <s v="2969105"/>
    <s v="3007037553"/>
    <s v="INCIDENTE"/>
    <s v="SANTANDER"/>
    <s v="PIEDECUESTA"/>
    <s v="PTM PIEDECUESTA EL EDEN"/>
    <s v="REDEBAN"/>
    <s v="FO-25-1774631"/>
    <d v="2025-11-04T08:44:19"/>
    <d v="2025-11-04T17:06:00"/>
    <s v="NO"/>
    <s v="HARDWARE"/>
    <s v="PINPAD"/>
    <s v="ALERTADO"/>
    <s v="AGREGADOR"/>
    <s v="COMCARD - PTM"/>
    <s v="EJECUTADO"/>
    <s v="04/11/2025 SE ESCALA PARA VISITA. LLAMAR ANTES DE VISITAR, CONFIRMAR FALLA Y DATOS | 04/11/2025 AE VISITA COMERCIO SE REALIZA EL CAMBIO DE EQUIPO DATÁFONO OK, PINPAD OK, VERSION 10.3 OK , SE REALIZAN PRUEBAS OK, PINPAD OK, LECTOR DE BARRAS OK, CB OPERATIVO"/>
    <s v="VISITA TECNICA"/>
    <s v="GZ00O438 XP08Z051"/>
    <s v="TIPO II"/>
    <s v="TERRESTRE"/>
    <s v="BARAJAS BERMUDEZ YAHIR MAURICIO"/>
    <n v="1"/>
    <s v="0"/>
    <n v="144968"/>
    <n v="140396"/>
    <n v="144968"/>
  </r>
  <r>
    <s v="VILLAVICENCIO"/>
    <x v="3"/>
    <x v="4"/>
    <s v="50226"/>
    <s v="2969160"/>
    <s v="3007032635"/>
    <s v="INCIDENTE"/>
    <s v="META"/>
    <s v="CUMARAL"/>
    <s v="BARRIO CENTRO CUMARAL META 1"/>
    <s v="REDEBAN"/>
    <s v="FO-25-1775226"/>
    <d v="2025-11-04T08:57:23"/>
    <d v="2025-11-05T11:42:00"/>
    <s v="NO"/>
    <s v="HARDWARE"/>
    <s v="ALERT IRRUPTION"/>
    <s v="ALERT IRRUPTION"/>
    <s v="UNO A UNO"/>
    <s v="CB UNO A UNO"/>
    <s v="EJECUTADO"/>
    <s v="04/11/2025 SE ESCALA PARA VISITA. LLAMAR ANTES DE VISITAR, CONFIRMAR FALLA Y DATOS | 05/11/2025 SE REALIZA VISITA AL CB POR SOLICITUD DATÁFONO ALERTADO, SE LLEGA AL PUNTO Y SE VERIFICA EL DATÁFONO EFECTIVAMENTE TIENE LA FALLA ALERT INTERRUPTION SE PROSE DE A REALIZAR EL CAMBIO DE EQUIPO SE INSTALA EL NUEVO SE REALIZAN PRUEBAS Y TODO OK"/>
    <s v="VISITA TECNICA"/>
    <s v="BL01X771"/>
    <s v="TIPO II"/>
    <s v="TERRESTRE"/>
    <s v="MOLINA CASTRO JAVIER ALBERTO"/>
    <n v="1"/>
    <s v="0"/>
    <n v="144968"/>
    <n v="140396"/>
    <n v="144968"/>
  </r>
  <r>
    <s v="VILLAVICENCIO"/>
    <x v="3"/>
    <x v="4"/>
    <s v="94343"/>
    <s v="2969191"/>
    <s v="3007070792"/>
    <s v="INCIDENTE"/>
    <s v="GUAINIA"/>
    <s v="BARRANCO MINAS"/>
    <s v="BARRANCOMINAS"/>
    <s v="REDEBAN"/>
    <s v="FO-25-1775222"/>
    <d v="2025-11-04T09:06:35"/>
    <d v="2025-11-07T18:12:00"/>
    <m/>
    <s v="SOFTWARE"/>
    <s v="LECTOR DE BARRAS"/>
    <s v="LECTOR DESCONFIGURADO"/>
    <s v="CB UNO A UNO"/>
    <s v="CB UNO A UNO"/>
    <m/>
    <s v="04/11/2025 SE ESCALA PARA VISITA. LLAMAR ANTES DE VISITAR, CONFIRMAR FALLA Y DATOS | 07/11/2025 SE REALIZA CONTACTO VÍA WHATSAPP CON LA SEÑORA KAREN AL NÚMERO 3118522225 SE REALIZA SOPORTE A LECTOR DE BARRAS, CONFIGURACIÓN OK PRUEBAS OK SIN NOVEDAD"/>
    <s v="SOPORTE TELEFONICO"/>
    <m/>
    <s v="TIPO V"/>
    <s v="AEREO"/>
    <s v="CASTRILLON URREA LONDIER LEANDRO"/>
    <n v="0"/>
    <s v="0"/>
    <n v="41241"/>
    <n v="0"/>
    <n v="41241"/>
  </r>
  <r>
    <s v="CALI"/>
    <x v="0"/>
    <x v="0"/>
    <s v="76111"/>
    <s v="2969394"/>
    <s v="3007070395"/>
    <s v="INCIDENTE"/>
    <s v="VALLE DEL CAUCA"/>
    <s v="GUADALAJARA DE BUGA"/>
    <s v="DISTRICOL MISCEL. NAGASHIMA"/>
    <s v="REDEBAN"/>
    <s v="FO-25-1775221"/>
    <d v="2025-11-04T09:07:24"/>
    <d v="2025-11-05T11:37:00"/>
    <s v="NO"/>
    <s v="HARDWARE"/>
    <s v="COMUNICACION"/>
    <s v="MENSAJE CABLE DE RED DESCONECTADO"/>
    <s v="AGREGADOR"/>
    <s v="DISTRICOL"/>
    <s v="EJECUTADO / CANCELADO"/>
    <s v="04/11/2025 SE ESCALA PARA VISITA. LLAMAR ANTES DE VISITAR, CONFIRMAR FALLA Y DATOS | 05/11/2025 SE REALIZÓ GESTIÓN TELEFÓNICA Y SE CONFIRMÓ LA VISITA CON LA CLIENTE, AL LLEGAR AL SITIO UBICADO CON LA DIRECCIÓN EXACTA REGISTRADA NO SE ENCONTRÓ EL COMERCIO, SE CONTACTÓ NUEVAMENTE LA CLIENTE LA CUAL ME INDICA QUE ÉL CB YA SE ENCUENTRA EN OTRA DIRECCIÓN YA QUE SE TRASLADÓ, REDEBAN NO AUTORIZA ATENDER ESTE SERVICIO YA QUE AÚN NO EXISTE UNA SOLICITUD DE TRASLADO PARA LA ACTUALIZACIÓN DE LA DIRECCIÓN DEL CB EN EL SISTEMA, SE CONTACTA LA CLIENTA Y SE LE INDICA QUE DEBE HACER DICHA SOLICITUD Y SOLICITAR EL SERVICIO NUEVAMENTE."/>
    <s v="VISITA TECNICA"/>
    <s v="NO HUBO INTERVENCIÓN A LOS EQUIPOS."/>
    <s v="TIPO II"/>
    <s v="TERRESTRE"/>
    <s v="SANCHEZ URREGO ROBINSON DAVID"/>
    <n v="1"/>
    <s v="0"/>
    <n v="144968"/>
    <n v="140396"/>
    <n v="144968"/>
  </r>
  <r>
    <s v="CALI"/>
    <x v="0"/>
    <x v="0"/>
    <s v="19455"/>
    <s v="2969594"/>
    <s v="3007066993"/>
    <s v="INCIDENTE"/>
    <s v="CAUCA"/>
    <s v="MIRANDA"/>
    <s v="PAGAFACIL MIRANDA"/>
    <s v="REDEBAN"/>
    <s v="FO-25-1775214"/>
    <d v="2025-11-04T09:26:37"/>
    <d v="2025-11-05T13:34:00"/>
    <s v="NO"/>
    <s v="HARDWARE"/>
    <s v="HUB"/>
    <s v="PUERTO USB DAÑADO"/>
    <s v="ROBUSTO"/>
    <s v="PAGAFACIL"/>
    <s v="EJECUTADO"/>
    <s v="04/11/2025 SE ESCALA PARA VISITA. LLAMAR ANTES DE VISITAR, CONFIRMAR FALLA Y DATOS | 05/11/2025 SE REALIZA CABIO DE 3 HUB, 2 POR HB2 PUERTOS USB MALOS Y  1 POR HB3 NO RECONOCE CONECTOR, CB BANCOLOMBIA PURO, PRUEBAS OK"/>
    <s v="VISITA TECNICA"/>
    <s v="6Z0IZ665 - 6Z0HZ950 - 6Z0IZ664"/>
    <s v="TIPO III"/>
    <s v="TERRESTRE"/>
    <s v="PAREDES CASTILLO DIEGO"/>
    <n v="1"/>
    <s v="0"/>
    <n v="275729"/>
    <n v="196537"/>
    <n v="275729"/>
  </r>
  <r>
    <s v="MEDELLIN"/>
    <x v="1"/>
    <x v="2"/>
    <s v="27361"/>
    <s v="2969771"/>
    <s v="3007046094"/>
    <s v="INCIDENTE"/>
    <s v="CHOCO"/>
    <s v="ISTMINA"/>
    <s v="BARRIO CALLE PRINCIPAL ISTMINA"/>
    <s v="REDEBAN"/>
    <s v="FO-25-1775208"/>
    <d v="2025-11-04T09:29:25"/>
    <d v="2025-11-05T17:23:00"/>
    <s v="NO"/>
    <s v="SOFTWARE"/>
    <s v="SE REINICIA"/>
    <s v="AL REALIZAR CIERRE CARGA VERSION"/>
    <s v="CB UNO A UNO"/>
    <s v="CB UNO A UNO"/>
    <s v="EJECUTADO"/>
    <s v="04/11/2025 SE ESCALA PARA VISITA. LLAMAR ANTES DE VISITAR, CONFIRMAR FALLA Y DATOS | 05/11/2025 SE REILZA CAMBIO DE EQUIPO POR REINICIO, SE REALIZA PRUEBAS Y EL CB QUEDA OPERATIVO"/>
    <s v="VISITA TECNICA"/>
    <s v="XP004638"/>
    <s v="TIPO V"/>
    <s v="AEREO"/>
    <s v="ROBLEDO DIAZ ANDRES FELIPE"/>
    <n v="1"/>
    <s v="0"/>
    <n v="988463"/>
    <n v="196537"/>
    <n v="988463"/>
  </r>
  <r>
    <s v="CALI"/>
    <x v="0"/>
    <x v="0"/>
    <s v="76364"/>
    <s v="2969804"/>
    <s v="3007077110"/>
    <s v="INCIDENTE"/>
    <s v="VALLE DEL CAUCA"/>
    <s v="JAMUNDI"/>
    <s v="BARRIO JAMUNDI JAMUNDI 2"/>
    <s v="REDEBAN"/>
    <s v="FO-25-1775210"/>
    <d v="2025-11-04T09:27:37"/>
    <d v="2025-11-05T10:02:00"/>
    <s v="NO"/>
    <s v="HARDWARE"/>
    <s v="HUB"/>
    <s v="SE REINICIA"/>
    <s v="CB UNO A UNO"/>
    <s v="CB UNO A UNO"/>
    <s v="EJECUTADO"/>
    <s v="04/11/2025 SE ESCALA PARA VISITA. LLAMAR ANTES DE VISITAR, CONFIRMAR FALLA Y DATOS | 05/11/2025 SE REALIZA CAMBIO DE HUB DEBIDO A DAÑO EN EL CABLE LO QUE OCASIONA CONSTANTES REINICIOS, SE REALIZA CAMBIO DE VERSIÓN YA QUE EL DATAFONO CONTABA CON LA VERSIÓN 9.92, SE REALIZAN PRUEBAS OK."/>
    <s v="VISITA TECNICA"/>
    <s v="LM8ZZ321"/>
    <s v="TIPO II"/>
    <s v="TERRESTRE"/>
    <s v="MONTERO MUESES GIAN CARLO"/>
    <n v="1"/>
    <s v="0"/>
    <n v="144968"/>
    <n v="140396"/>
    <n v="144968"/>
  </r>
  <r>
    <s v="IBAGUE"/>
    <x v="3"/>
    <x v="4"/>
    <s v="17495"/>
    <s v="2970300"/>
    <s v="3007024076"/>
    <s v="INCIDENTE"/>
    <s v="CALDAS"/>
    <s v="NORCASIA"/>
    <s v="PTM MULTIMOVIL FC"/>
    <s v="REDEBAN"/>
    <s v="FO-25-1775530"/>
    <d v="2025-11-04T09:58:22"/>
    <d v="2025-11-06T14:29:00"/>
    <s v="NO"/>
    <s v="HARDWARE"/>
    <s v="TECLADO"/>
    <s v="DAÑO POS"/>
    <s v="AGREGADOR"/>
    <s v="COMCARD - PTM"/>
    <s v="EJECUTADO"/>
    <s v="04/11/2025 SE ESCALA PARA VISITA. LLAMAR ANTES DE VISITAR, CONFIRMAR FALLA Y DATOS | 06/11/2025 SE CAMBIA DATÁFONO POR DETERIORO DEL TECLADO. SE HACEN LAS PRUEBAS DE TRANSACCIONES TODO OK"/>
    <s v="VISITA TECNICA"/>
    <s v="ABC0W563 MA00C043"/>
    <s v="TIPO IV"/>
    <s v="TERRESTRE"/>
    <s v="VARGAS HERRERA JHON JAIRO"/>
    <n v="1"/>
    <s v="0"/>
    <n v="479589"/>
    <n v="196537"/>
    <n v="479589"/>
  </r>
  <r>
    <s v="CALI"/>
    <x v="0"/>
    <x v="0"/>
    <s v="76001"/>
    <s v="2970543"/>
    <s v="3007041183"/>
    <s v="INCIDENTE"/>
    <s v="VALLE DEL CAUCA"/>
    <s v="CALI"/>
    <s v="PTM CALI LA EXITOSA"/>
    <s v="REDEBAN"/>
    <s v="FO-25-1776465"/>
    <d v="2025-11-04T10:19:28"/>
    <d v="2025-11-04T13:57:00"/>
    <s v="NO"/>
    <s v="HARDWARE"/>
    <s v="IMPRESION"/>
    <s v="NO IMPRIME UNO O VARIOS CARACTERES"/>
    <s v="AGREGADOR"/>
    <s v="COMCARD - PTM"/>
    <s v="EJECUTADO"/>
    <s v="04/11/2025 SE ESCALA PARA VISITA. LLAMAR ANTES DE VISITAR, CONFIRMAR FALLA Y DATOS | 04/11/2025 SE REALIZA LIMPIEZA EN IMPRESORA, SE CAMBIA FUENTE Y MAGIC BOX DEBIDO A IMPRESIÓN BORROSA, SE REALIZA CAMBIO DE VERSIÓN EN EL DATAFONO YA QUE CONTABA CON LA VERSIÓN 9.92, SE REALIZAN PRUEBAS OK."/>
    <s v="VISITA TECNICA"/>
    <s v="AA0QZ396"/>
    <s v="TIPO I"/>
    <s v="TERRESTRE"/>
    <s v="MONTERO MUESES GIAN CARLO"/>
    <n v="1"/>
    <s v="0"/>
    <n v="65960"/>
    <n v="75096"/>
    <n v="65960"/>
  </r>
  <r>
    <s v="MEDELLIN"/>
    <x v="1"/>
    <x v="2"/>
    <s v="5697"/>
    <s v="2970647"/>
    <s v="3007026801"/>
    <s v="INCIDENTE"/>
    <s v="ANTIOQUIA"/>
    <s v="EL SANTUARIO"/>
    <s v="BARRIO SANTUARIO EL SANTUARIO"/>
    <s v="REDEBAN"/>
    <s v="FO-25-1776463"/>
    <d v="2025-11-04T10:21:14"/>
    <d v="2025-11-05T16:02:00"/>
    <s v="NO"/>
    <s v="HARDWARE"/>
    <s v="SE REINICIA"/>
    <s v="DAÑO POS"/>
    <s v="UNO A UNO"/>
    <s v="CB UNO A UNO"/>
    <s v="EJECUTADO"/>
    <s v="04/11/2025 SE ESCALA PARA VISITA. LLAMAR ANTES DE VISITAR, CONFIRMAR FALLA Y DATOS | 05/11/2025 SE REALIZA CAMBIO DE FUENTE DE PODER YA QUE SE REINICIABA TRAS EL TACTO"/>
    <s v="VISITA TECNICA"/>
    <s v="9999X094"/>
    <s v="TIPO II"/>
    <s v="TERRESTRE"/>
    <s v="HERNANDEZ CHAVARRIA JUAN CAMILO"/>
    <n v="1"/>
    <s v="0"/>
    <n v="144968"/>
    <n v="140396"/>
    <n v="144968"/>
  </r>
  <r>
    <s v="MEDELLIN"/>
    <x v="1"/>
    <x v="2"/>
    <s v="5376"/>
    <s v="2970949"/>
    <s v="3007074193"/>
    <s v="INCIDENTE"/>
    <s v="ANTIOQUIA"/>
    <s v="LA CEJA"/>
    <s v="BARRIO CORREGIMIENTO SAN JOSE"/>
    <s v="REDEBAN"/>
    <s v="FO-25-1776448"/>
    <d v="2025-11-04T10:43:42"/>
    <d v="2025-11-05T10:49:00"/>
    <s v="NO"/>
    <s v="HARDWARE"/>
    <s v="LECTOR DE BARRAS"/>
    <s v="FORMATO INVALIDO LECTOR DAÑADO"/>
    <s v="CB UNO A UNO"/>
    <s v="CB UNO A UNO"/>
    <s v="EJECUTADO"/>
    <s v="04/11/2025 SE ESCALA PARA VISITA. LLAMAR ANTES DE VISITAR, CONFIRMAR FALLA Y DATOS | 05/11/2025 SE REALIZA CONFIGURACIÓN DE LECTOR YA QUE ESTABA DESCONOCIDO FIGURADO"/>
    <s v="VISITA TECNICA"/>
    <s v="EG2ZZ991"/>
    <s v="TIPO II"/>
    <s v="TERRESTRE"/>
    <s v="HERNANDEZ CHAVARRIA JUAN CAMILO"/>
    <n v="1"/>
    <s v="0"/>
    <n v="144968"/>
    <n v="140396"/>
    <n v="144968"/>
  </r>
  <r>
    <s v="MEDELLIN"/>
    <x v="1"/>
    <x v="2"/>
    <s v="5001"/>
    <s v="2971062"/>
    <s v="3007012705"/>
    <s v="INCIDENTE"/>
    <s v="ANTIOQUIA"/>
    <s v="MEDELLIN"/>
    <s v="PAGAFACIL SAN ANTONIO DE PRADO"/>
    <s v="REDEBAN"/>
    <s v="FO-25-1776446"/>
    <d v="2025-11-04T10:50:27"/>
    <d v="2025-11-04T16:33:00"/>
    <m/>
    <s v="SOFTWARE"/>
    <s v="LECTOR DE BARRAS"/>
    <s v="LECTOR DESCONFIGURADO"/>
    <s v="ROBUSTO"/>
    <s v="PAGAFACIL"/>
    <m/>
    <s v="04/11/2025 SE ESCALA PARA VISITA. LLAMAR ANTES DE VISITAR, CONFIRMAR FALLA Y DATOS | 04/11/2025 SE LLAMA AL CLIENTE Y SE LE INDICA COMO HABILITAR EL LECTOR DE BARRAS, QUEDA OPERATIVO"/>
    <s v="SOPORTE TELEFONICO"/>
    <m/>
    <s v="TIPO I"/>
    <s v="TERRESTRE"/>
    <s v="CARDONA MOLINA BROLIN STIVEN"/>
    <n v="0"/>
    <s v="0"/>
    <n v="41241"/>
    <n v="0"/>
    <n v="41241"/>
  </r>
  <r>
    <s v="MEDELLIN"/>
    <x v="1"/>
    <x v="2"/>
    <s v="27361"/>
    <s v="2971236"/>
    <s v="3007073470"/>
    <s v="INCIDENTE"/>
    <s v="CHOCO"/>
    <s v="ISTMINA"/>
    <s v="PTM ITSMINA VARIEDADES MARIAMI"/>
    <s v="REDEBAN"/>
    <s v="FO-25-1776483"/>
    <d v="2025-11-04T11:02:40"/>
    <d v="2025-11-06T10:15:00"/>
    <s v="NO"/>
    <s v="HARDWARE"/>
    <s v="SE REINICIA"/>
    <s v="DAÑO POS"/>
    <s v="AGREGADOR"/>
    <s v="COMCARD - PTM"/>
    <s v="EJECUTADO / CANCELADO"/>
    <s v="04/11/2025 SE ESCALA PARA VISITA. LLAMAR ANTES DE VISITAR, CONFIRMAR FALLA Y DATOS | 06/11/2025 SE REALIZA VISITA, SE ENCONTRABA COMERCIO CERRADO, SE INTENTA COMUNICACIÓN SIN EXITO"/>
    <s v="VISITA TECNICA"/>
    <s v="MM00Y632"/>
    <s v="TIPO V"/>
    <s v="AEREO"/>
    <s v="ROBLEDO DIAZ ANDRES FELIPE"/>
    <n v="1"/>
    <s v="0"/>
    <n v="988463"/>
    <n v="196537"/>
    <n v="988463"/>
  </r>
  <r>
    <s v="BUCARAMANGA"/>
    <x v="2"/>
    <x v="3"/>
    <s v="13688"/>
    <s v="2971279"/>
    <s v="3007080807"/>
    <s v="INCIDENTE"/>
    <s v="BOLIVAR"/>
    <s v="SANTA ROSA DEL SUR"/>
    <s v="BARRIO SAN MARTIN SANTA ROSA DEL SUR 3"/>
    <s v="REDEBAN"/>
    <s v="FO-25-1776439"/>
    <d v="2025-11-04T11:11:41"/>
    <d v="2025-11-06T11:02:00"/>
    <s v="NO"/>
    <s v="HARDWARE"/>
    <s v="IMPRESION"/>
    <s v="NO IMPRIME UNO O VARIOS CARACTERES"/>
    <s v="UNO A UNO"/>
    <s v="UNO A UNO"/>
    <s v="EJECUTADO"/>
    <s v="04/11/2025 SE ESCALA PARA VISITA. LLAMAR ANTES DE VISITAR, CONFIRMAR FALLA Y DATOS | 06/11/2025 CAMBIO DE EQUIPO POR DAÑO EN LA IMPRESORA SE HACEN PRUEBAS EXITOSA"/>
    <s v="VISITA TECNICA"/>
    <s v="F8ZZZ005"/>
    <s v="TIPO V"/>
    <s v="TERRESTRE/FLUVIAL"/>
    <s v="PEÑA DIAZ IVAN YESID"/>
    <n v="1"/>
    <s v="0"/>
    <n v="479589"/>
    <n v="196537"/>
    <n v="479589"/>
  </r>
  <r>
    <s v="APARTADO"/>
    <x v="1"/>
    <x v="2"/>
    <s v="5045"/>
    <s v="2971429"/>
    <s v="3007043294"/>
    <s v="INCIDENTE"/>
    <s v="ANTIOQUIA"/>
    <s v="APARTADO"/>
    <s v="BARRIO LA MARTINA APARTADO"/>
    <s v="REDEBAN"/>
    <s v="FO-25-1776433"/>
    <d v="2025-11-04T11:23:35"/>
    <d v="2025-11-05T10:57:00"/>
    <s v="NO"/>
    <s v="HARDWARE"/>
    <s v="NO ENCIENDE SE REINICIA"/>
    <s v="FUENTE PODER AVERIADA"/>
    <s v="CB UNO A UNO"/>
    <s v="CB UNO A UNO"/>
    <s v="EJECUTADO"/>
    <s v="04/11/2025 SE ESCALA PARA VISITA. LLAMAR ANTES DE VISITAR, CONFIRMAR FALLA Y DATOS | 05/11/2025 DATAFONO NO ENCIENDE Y SE REINICIA CONSTANTEMENTE, SE VALIDA BATERIA Y TERMINAL(DATAFONO) Y SE ENCUENTRAN EN PERFECTO ESTADO. SE PRUEBA CON OTRA MAGIBOX Y SE IDENTIFICA QUE LA EXISTENTE TIENE PROBLEMAS DE PODER QUE HACE QUE SE REINICIE EL EQUIPO CONSTANTEMENTE. SE INSTALA UNA NUEVA MAGIBOX SE HACEN PRUEBAS Y YA EL DATAFONO NO SE REINICIA AL MOMENTO DE HACER MOVIMIENTOS, TODO SE DEJA OK"/>
    <s v="VISITA TECNICA"/>
    <s v="GB0DZ166"/>
    <s v="TIPO I"/>
    <s v="TERRESTRE"/>
    <s v="SALDARRIAGA MIRANDA SANTIAGO"/>
    <n v="1"/>
    <s v="0"/>
    <n v="65960"/>
    <n v="75096"/>
    <n v="65960"/>
  </r>
  <r>
    <s v="MEDELLIN"/>
    <x v="1"/>
    <x v="2"/>
    <s v="5234"/>
    <s v="2971458"/>
    <s v="3007010420"/>
    <s v="INCIDENTE"/>
    <s v="ANTIOQUIA"/>
    <s v="DABEIBA"/>
    <s v="DABEIBA II - ANTIOQUIA"/>
    <s v="REDEBAN"/>
    <s v="FO-25-1776428"/>
    <d v="2025-11-04T11:30:14"/>
    <d v="2025-11-04T18:23:00"/>
    <s v="NO"/>
    <s v="HARDWARE"/>
    <s v="IMPRESION"/>
    <s v="NO IMPRIME UNO O VARIOS CARACTERES"/>
    <s v="CB UNO A UNO"/>
    <s v="CB UNO A UNO"/>
    <s v="EJECUTADO"/>
    <s v="04/11/2025 SE ESCALA PARA VISITA. LLAMAR ANTES DE VISITAR, CONFIRMAR FALLA Y DATOS | 04/11/2025 SE LIMPIA ROLLO DE IMPRESORA PORQUE ESTABA MUY SUCIO Y SE LIMPIA LA IMPRESORA DEJÁNDOLA OK"/>
    <s v="VISITA TECNICA"/>
    <s v="BA0LZ914"/>
    <s v="TIPO IV"/>
    <s v="TERRESTRE"/>
    <s v="RUA ALVAREZ RICHARD ANDRES"/>
    <n v="1"/>
    <s v="0"/>
    <n v="479589"/>
    <n v="196537"/>
    <n v="479589"/>
  </r>
  <r>
    <s v="BUCARAMANGA"/>
    <x v="2"/>
    <x v="3"/>
    <s v="68001"/>
    <s v="2971604"/>
    <s v="3007033739"/>
    <s v="INCIDENTE"/>
    <s v="SANTANDER"/>
    <s v="BUCARAMANGA"/>
    <s v="COMCARD B MANGA CENTRAL"/>
    <s v="REDEBAN"/>
    <s v="FO-25-1776431"/>
    <d v="2025-11-04T11:28:55"/>
    <d v="2025-11-04T15:23:00"/>
    <s v="NO"/>
    <s v="HARDWARE"/>
    <s v="IMPRESION"/>
    <s v="TAPA IMPRESORA"/>
    <s v="AGREGADOR"/>
    <s v="COMCARD - PTM"/>
    <s v="EJECUTADO"/>
    <s v="04/11/2025 SE ESCALA PARA VISITA. LLAMAR ANTES DE VISITAR, CONFIRMAR FALLA Y DATOS | 04/11/2025 SE REALIZA CAMBIO DE ETAPA LECTORA EQUIPO DESK 3500 PRUEBAS OK SERVICIO OPERATIVO"/>
    <s v="VISITA TECNICA"/>
    <s v="1EZZZ877 II00S835"/>
    <s v="TIPO I"/>
    <s v="TERRESTRE"/>
    <s v="REYES RAMIREZ DIEGO ALEXANDER"/>
    <n v="1"/>
    <s v="0"/>
    <n v="65960"/>
    <n v="75096"/>
    <n v="65960"/>
  </r>
  <r>
    <s v="MANIZALES"/>
    <x v="0"/>
    <x v="1"/>
    <s v="17001"/>
    <s v="2971738"/>
    <s v="3007026345"/>
    <s v="INCIDENTE"/>
    <s v="CALDAS"/>
    <s v="MANIZALES"/>
    <s v="MERCALDAS CRISTO REY"/>
    <s v="REDEBAN"/>
    <s v="FO-25-1776492"/>
    <d v="2025-11-04T11:43:35"/>
    <d v="2025-11-05T10:12:00"/>
    <s v="NO"/>
    <s v="HARDWARE"/>
    <s v="LECTOR DE BARRAS"/>
    <s v="CABLE LECTORA AVERIADO"/>
    <s v="CB UNO A UNO"/>
    <s v="MERCALDAS"/>
    <s v="EJECUTADO"/>
    <s v="04/11/2025 SE ESCALA PARA VISITA. LLAMAR ANTES DE VISITAR, CONFIRMAR FALLA Y DATOS | 05/11/2025 SE REALIZA VISITA SE CAMBIA LECTORA POR CABLE EN MAL ESTADO Y DETERIORADA Y SE CAMBIA FUENTE DE PODER YA QUE HACE MAL CONTACTO Y LO REINICIA, SE HACEN PRUEBAS SERVICIO OK"/>
    <s v="VISITA TECNICA"/>
    <s v="SA00M796"/>
    <s v="TIPO I"/>
    <s v="TERRESTRE"/>
    <s v="AGUIRRE HENAO RAUL EDUARDO"/>
    <n v="1"/>
    <s v="0"/>
    <n v="65960"/>
    <n v="75096"/>
    <n v="65960"/>
  </r>
  <r>
    <s v="CALI"/>
    <x v="0"/>
    <x v="0"/>
    <s v="76616"/>
    <s v="2971742"/>
    <s v="3007057317"/>
    <s v="INCIDENTE"/>
    <s v="VALLE DEL CAUCA"/>
    <s v="RIOFRIO"/>
    <s v="BARRIO CENTRO RIOFRIO 4"/>
    <s v="REDEBAN"/>
    <s v="FO-25-1776489"/>
    <d v="2025-11-04T11:44:53"/>
    <d v="2025-11-05T16:04:00"/>
    <s v="NO"/>
    <s v="HARDWARE"/>
    <s v="IMPRESION"/>
    <s v="NO IMPRIME UNO O VARIOS CARACTERES"/>
    <s v="CB UNO A UNO"/>
    <s v="CB UNO A UNO"/>
    <s v="EJECUTADO"/>
    <s v="04/11/2025 SE ESCALA PARA VISITA. LLAMAR ANTES DE VISITAR, CONFIRMAR FALLA Y DATOS | 05/11/2025 SE LLAMA AL CLIENTE SE VÁLIDA INCIDENTE Y DIRECCIÓN, SE VISITA EL COMERCIO, SE REVISA LOS EQUIPOS ESTÁ FALLANDO EL DATAFONO NO IMPRIME UNO O VARIOS CARACTERES POR LO QUE SE CAMBIA RESOLVIENDO EL DAÑO, PRUEBAS OK, TELECARGA TRNA"/>
    <s v="VISITA TECNICA"/>
    <s v="TRSZZ884"/>
    <s v="TIPO II"/>
    <s v="TERRESTRE"/>
    <s v="HERRERA MONAR GEOVANNY"/>
    <n v="1"/>
    <s v="0"/>
    <n v="144968"/>
    <n v="140396"/>
    <n v="144968"/>
  </r>
  <r>
    <s v="APARTADO"/>
    <x v="1"/>
    <x v="2"/>
    <s v="5045"/>
    <s v="2971786"/>
    <s v="3007037866"/>
    <s v="INCIDENTE"/>
    <s v="ANTIOQUIA"/>
    <s v="APARTADO"/>
    <s v="DISTRICOL SERVITODO"/>
    <s v="REDEBAN"/>
    <s v="FO-25-1776585"/>
    <d v="2025-11-04T12:00:07"/>
    <d v="2025-11-05T10:22:00"/>
    <s v="NO"/>
    <s v="HARDWARE"/>
    <s v="LECTOR DE BARRAS"/>
    <s v="DAÑO POS"/>
    <s v="AGREGADOR"/>
    <s v="DISTRICOL"/>
    <s v="EJECUTADO"/>
    <s v="04/11/2025 SE ESCALA PARA VISITA. LLAMAR ANTES DE VISITAR, CONFIRMAR FALLA Y DATOS | 05/11/2025 SE HACE CAMBIO DE LECTORA YA QUE LA ACTUAL NO ENCIENDE Y CUANDO ENCIENDE NO LEE LOS CODIGOS DE BARRA. SE HACEN PRUEBA DE LECTORA DEJANDO TODO OK"/>
    <s v="VISITA TECNICA"/>
    <s v="GZ00R505"/>
    <s v="TIPO I"/>
    <s v="TERRESTRE"/>
    <s v="SALDARRIAGA MIRANDA SANTIAGO"/>
    <n v="1"/>
    <s v="0"/>
    <n v="65960"/>
    <n v="75096"/>
    <n v="65960"/>
  </r>
  <r>
    <s v="MEDELLIN"/>
    <x v="1"/>
    <x v="2"/>
    <s v="5190"/>
    <s v="2972066"/>
    <s v="3007018751"/>
    <s v="INCIDENTE"/>
    <s v="ANTIOQUIA"/>
    <s v="CISNEROS"/>
    <s v="COMCARD CISNEROS CELUFER"/>
    <s v="REDEBAN"/>
    <s v="FO-25-1776805"/>
    <d v="2025-11-04T12:26:58"/>
    <d v="2025-11-04T15:29:00"/>
    <s v="NO"/>
    <s v="HARDWARE"/>
    <s v="LECTOR DE TARJETAS"/>
    <s v="DAÑO POS"/>
    <s v="AGREGADOR"/>
    <s v="COMCARD - PTM"/>
    <s v="EJECUTADO"/>
    <s v="04/11/2025 SE ESCALA PARA VISITA. LLAMAR ANTES DE VISITAR, CONFIRMAR FALLA Y DATOS | 04/11/2025 SE LIMPIA CONTACTO DE LECTOR CHIP SE HACEN PRUEBAS OK"/>
    <s v="VISITA TECNICA"/>
    <s v="PZZZZ647"/>
    <s v="TIPO II"/>
    <s v="TERRESTRE"/>
    <s v="ALVAREZ ARENAS VICTOR HUGO"/>
    <n v="1"/>
    <s v="0"/>
    <n v="144968"/>
    <n v="140396"/>
    <n v="144968"/>
  </r>
  <r>
    <s v="MEDELLIN"/>
    <x v="1"/>
    <x v="2"/>
    <s v="5148"/>
    <s v="2972072"/>
    <s v="3007073576"/>
    <s v="INCIDENTE"/>
    <s v="ANTIOQUIA"/>
    <s v="EL CARMEN DE VIBORAL"/>
    <s v="DISTRICOL TIENDA OWEN EL CARME"/>
    <s v="REDEBAN"/>
    <s v="FO-25-1776804"/>
    <d v="2025-11-04T12:29:18"/>
    <d v="2025-11-05T13:14:00"/>
    <s v="NO"/>
    <s v="HARDWARE"/>
    <s v="SE REINICIA"/>
    <s v="DAÑO POS"/>
    <s v="AGREGADOR"/>
    <s v="DISTRICOL"/>
    <s v="EJECUTADO"/>
    <s v="04/11/2025 SE ESCALA PARA VISITA. LLAMAR ANTES DE VISITAR, CONFIRMAR FALLA Y DATOS | 05/11/2025 SE REALIZA CAMBIO DE EQUIPO YA QUE SE ESTÁ REINICIANDO Y LAS TIRILLAS LAS SACA MUY BORROSAS"/>
    <s v="VISITA TECNICA"/>
    <s v="SV00W501"/>
    <s v="TIPO II"/>
    <s v="TERRESTRE"/>
    <s v="HERNANDEZ CHAVARRIA JUAN CAMILO"/>
    <n v="1"/>
    <s v="0"/>
    <n v="144968"/>
    <n v="140396"/>
    <n v="144968"/>
  </r>
  <r>
    <s v="MONTERIA"/>
    <x v="5"/>
    <x v="6"/>
    <s v="23162"/>
    <s v="2972298"/>
    <s v="3007058628"/>
    <s v="INCIDENTE"/>
    <s v="CORDOBA"/>
    <s v="CERETE"/>
    <s v="DISTRICOL PARAISO TROPICAL"/>
    <s v="REDEBAN"/>
    <s v="FO-25-1777073"/>
    <d v="2025-11-04T13:02:22"/>
    <d v="2025-11-05T12:42:00"/>
    <s v="NO"/>
    <s v="SOFTWARE"/>
    <s v="ACTUALIZACION"/>
    <s v="VERSION CARGA SO VR"/>
    <s v="AGREGADOR"/>
    <s v="DISTRICOL"/>
    <s v="EJECUTADO"/>
    <s v="04/11/2025 SE ESCALA PARA VISITA. LLAMAR ANTES DE VISITAR, CONFIRMAR FALLA Y DATOS | 05/11/2025 SE FORMATEA DATAFONO, SE INSTALA SO Y VR 10.3 PARA SOLUCIONAR FALLA, SE REALIZAN PRUEBAS OK"/>
    <s v="VISITA TECNICA"/>
    <s v="IVZZZ943"/>
    <s v="TIPO I"/>
    <s v="TERRESTRE"/>
    <s v="ARRAZOLA HERNANDEZ NICOLAS AUGUSTO"/>
    <n v="1"/>
    <s v="0"/>
    <n v="65960"/>
    <n v="75096"/>
    <n v="65960"/>
  </r>
  <r>
    <s v="BUCARAMANGA"/>
    <x v="2"/>
    <x v="3"/>
    <s v="68276"/>
    <s v="2972423"/>
    <s v="3007055358"/>
    <s v="INCIDENTE"/>
    <s v="SANTANDER"/>
    <s v="FLORIDABLANCA"/>
    <s v="DISTRICOL DROGUERIA WENDY"/>
    <s v="REDEBAN"/>
    <s v="FO-25-1777061"/>
    <d v="2025-11-04T13:23:02"/>
    <d v="2025-11-05T11:35:00"/>
    <s v="NO"/>
    <s v="HARDWARE"/>
    <s v="DETERIORO"/>
    <s v="DATAFONO"/>
    <s v="AGREGADOR"/>
    <s v="DISTRICOL"/>
    <s v="EJECUTADO"/>
    <s v="04/11/2025 SE ESCALA PARA VISITA. LLAMAR ANTES DE VISITAR, CONFIRMAR FALLA Y DATOS | 05/11/2025 SE REALIZA CAMBIO DE DATÁFONO POR DETERIORO PANTALLA Y PUERTO USB EN DAÑO, PRUEBAS Y LIMPIEZA DE EQUIPOS OK."/>
    <s v="VISITA TECNICA"/>
    <s v="TRDZZ740"/>
    <s v="TIPO I"/>
    <s v="TERRESTRE"/>
    <s v="MARTINEZ FLOREZ DONIS ALBERTO"/>
    <n v="1"/>
    <s v="0"/>
    <n v="65960"/>
    <n v="75096"/>
    <n v="65960"/>
  </r>
  <r>
    <s v="MEDELLIN"/>
    <x v="1"/>
    <x v="2"/>
    <s v="5034"/>
    <s v="2972431"/>
    <s v="3007055525"/>
    <s v="INCIDENTE"/>
    <s v="ANTIOQUIA"/>
    <s v="ANDES"/>
    <s v="DISTRICOL MERCADOS LA CEIBA"/>
    <s v="REDEBAN"/>
    <s v="FO-25-1777060"/>
    <d v="2025-11-04T13:25:22"/>
    <d v="2025-11-07T09:38:00"/>
    <s v="NO"/>
    <s v="HARDWARE"/>
    <s v="NO ENCIENDE SE REINICIA"/>
    <s v="FUENTE PODER AVERIADA"/>
    <s v="AGREGADOR"/>
    <s v="DISTRICOL"/>
    <s v="EJECUTADO"/>
    <s v="04/11/2025 SE ESCALA PARA VISITA. LLAMAR ANTES DE VISITAR, CONFIRMAR FALLA Y DATOS | 07/11/2025 SE CAMBIA FUENTE DE PODER"/>
    <s v="VISITA TECNICA"/>
    <s v="9CGZZ295"/>
    <s v="TIPO III"/>
    <s v="TERRESTRE"/>
    <s v="CASTAÑEDA PALACIO CARLOS FELIPE"/>
    <n v="1"/>
    <s v="0"/>
    <n v="275729"/>
    <n v="196537"/>
    <n v="275729"/>
  </r>
  <r>
    <s v="MONTERIA"/>
    <x v="5"/>
    <x v="6"/>
    <s v="23189"/>
    <s v="2972504"/>
    <s v="3007040751"/>
    <s v="INCIDENTE"/>
    <s v="CORDOBA"/>
    <s v="CIENAGA DE ORO"/>
    <s v="DISTRICOL FERREAGRO LEOMAR"/>
    <s v="REDEBAN"/>
    <s v="FO-25-1777067"/>
    <d v="2025-11-04T13:05:32"/>
    <d v="2025-11-05T12:58:00"/>
    <s v="NO"/>
    <s v="HARDWARE"/>
    <s v="LECTOR DE TARJETAS"/>
    <s v="MENSAJE RETIRE TARJETA"/>
    <s v="AGREGADOR"/>
    <s v="DISTRICOL"/>
    <s v="EJECUTADO"/>
    <s v="04/11/2025 SE ESCALA PARA VISITA. LLAMAR ANTES DE VISITAR, CONFIRMAR FALLA Y DATOS | 05/11/2025 SE REALIZA VISITA TÉCNICA Y SE HACÉ NECESARIO EL CAMBIO DE DATAFONO, POR FALLAS EN LECTURA DE TARJETAS, MENSAJE CONSTANTE DE RETIRÉ SU TARJETA, SE INSTALA DATAFONO PLACA 764619 Y SE RETIRA DATAFONO PLACA 761150, SE REALIZAN PRUEBAS Y SE DEJA EL SERVICIO NUEVAMENTE EN OPERACIÓN."/>
    <s v="VISITA TECNICA"/>
    <s v="AA0NZ752"/>
    <s v="TIPO II"/>
    <s v="TERRESTRE"/>
    <s v="CASSIANI PEREZ RAUL RAMIRO"/>
    <n v="1"/>
    <s v="0"/>
    <n v="144968"/>
    <n v="140396"/>
    <n v="144968"/>
  </r>
  <r>
    <s v="BOGOTA"/>
    <x v="4"/>
    <x v="5"/>
    <s v="11001"/>
    <s v="2972525"/>
    <s v="3007043591"/>
    <s v="INCIDENTE"/>
    <s v="CUNDINAMARCA"/>
    <s v="BOGOTA"/>
    <s v="BARRIO AURES II BOGOTA 1"/>
    <s v="REDEBAN"/>
    <s v="FO-25-1777063"/>
    <d v="2025-11-04T13:21:08"/>
    <d v="2025-11-05T15:56:00"/>
    <s v="NO"/>
    <s v="HARDWARE"/>
    <s v="HUB"/>
    <s v="DAÑO HUB"/>
    <s v="CB UNO A UNO"/>
    <s v="CB UNO A UNO"/>
    <s v="EJECUTADO"/>
    <s v="04/11/2025 SE ESCALA PARA VISITA. LLAMAR ANTES DE VISITAR, CONFIRMAR FALLA Y DATOS | 06/11/2025 SE CAMBIA HUB, SE REALIZAN PRUEBAS, PRUEBAS OK"/>
    <s v="VISITA TECNICA"/>
    <s v="1100F578"/>
    <s v="TIPO I"/>
    <s v="TERRESTRE"/>
    <s v="ORTIZ YARA FRANKLYN ISRAEL"/>
    <n v="1"/>
    <s v="0"/>
    <n v="65960"/>
    <n v="75096"/>
    <n v="65960"/>
  </r>
  <r>
    <s v="CUCUTA"/>
    <x v="2"/>
    <x v="3"/>
    <s v="54001"/>
    <s v="2972575"/>
    <s v="3007031898"/>
    <s v="INCIDENTE"/>
    <s v="NORTE DE SANTANDER"/>
    <s v="CUCUTA"/>
    <s v="BARRIO URB GARCIA HERREROS I C"/>
    <s v="REDEBAN"/>
    <s v="FO-25-1777209"/>
    <d v="2025-11-04T13:47:03"/>
    <d v="2025-11-05T11:28:00"/>
    <s v="NO"/>
    <s v="HARDWARE"/>
    <s v="ALERT IRRUPTION"/>
    <s v="ALERT IRRUPTION"/>
    <s v="CB UNO A UNO"/>
    <s v="CB UNO A UNO"/>
    <s v="EJECUTADO"/>
    <s v="04/11/2025 SE ESCALA PARA VISITA. LLAMAR ANTES DE VISITAR, CONFIRMAR FALLA Y DATOS | 05/11/2025 SE REALIZA VISITA AL COMERCIO Y SE ENCUENTRA DATAFONO MODO ALERTADO, SE REALIZA CAMBIO PRUEBAS EXITOSAS"/>
    <s v="VISITA TECNICA"/>
    <s v="9B00C397"/>
    <s v="TIPO I"/>
    <s v="TERRESTRE"/>
    <s v="MORA VEGA JEAMPIER"/>
    <n v="1"/>
    <s v="0"/>
    <n v="65960"/>
    <n v="75096"/>
    <n v="65960"/>
  </r>
  <r>
    <s v="VALLEDUPAR"/>
    <x v="5"/>
    <x v="6"/>
    <s v="20001"/>
    <s v="2972620"/>
    <s v="3007081359"/>
    <s v="INCIDENTE"/>
    <s v="CESAR"/>
    <s v="VALLEDUPAR"/>
    <s v="DISTRICOLSOLUCIONSERVICIOSPLAY"/>
    <s v="REDEBAN"/>
    <s v="FO-25-1777207"/>
    <d v="2025-11-04T13:51:42"/>
    <d v="2025-11-05T13:49:00"/>
    <s v="NO"/>
    <s v="HARDWARE"/>
    <s v="IMPRESION"/>
    <s v="NO AVANZA PAPEL"/>
    <s v="AGREGADOR"/>
    <s v="DISTRICOL"/>
    <s v="EJECUTADO"/>
    <s v="04/11/2025 SE ESCALA PARA VISITA. LLAMAR ANTES DE VISITAR, CONFIRMAR FALLA Y DATOS | 05/11/2025 SE REALIZA VISITA POR SOLCITUD DE CLIENTE,SE LLEGA A SITIO CLIENTE NOS MANIFIESTA QUE EN OCACIONES EL DATÁFONO REALIZA TRANSACCIÓN OERO NO IMPRIME EL EQUIPO EN DIAS ANTERIORES CLIENTE SE VISITO SE LE REALIZO BORRADO E INSTALACON DE VERSIONAMIENTO Y S.O Y A LOS DIAS VOLVIO EL EQUIPO A FALLAR, CON NUEVA VISITA SE REALIZA CAMBIÓ DE EQUIPO DEJANDO EQUIPO DESK 3500 PRUEBAS OK AL 100%"/>
    <s v="VISITA TECNICA"/>
    <s v="VGZZZ806"/>
    <s v="TIPO I"/>
    <s v="TERRESTRE"/>
    <s v="MAESTRE MENGUAL EDGAR ENRIQUE"/>
    <n v="1"/>
    <s v="0"/>
    <n v="65960"/>
    <n v="75096"/>
    <n v="65960"/>
  </r>
  <r>
    <s v="VALLEDUPAR"/>
    <x v="5"/>
    <x v="6"/>
    <s v="20011"/>
    <s v="2972854"/>
    <s v="3007010052"/>
    <s v="INCIDENTE"/>
    <s v="CESAR"/>
    <s v="AGUACHICA"/>
    <s v="BARRIO  MARIA EUGENIA"/>
    <s v="REDEBAN"/>
    <s v="FO-25-1777478"/>
    <d v="2025-11-04T14:16:19"/>
    <d v="2025-11-06T14:34:00"/>
    <m/>
    <s v="HARDWARE"/>
    <s v="COMUNICACION"/>
    <s v="MENSAJE CABLE DE RED DESCONECTADO"/>
    <s v="CB UNO A UNO"/>
    <s v="CB UNO A UNO"/>
    <m/>
    <s v="04/11/2025 SE ESCALA PARA VISITA. LLAMAR ANTES DE VISITAR, CONFIRMAR FALLA Y DATOS | 06/11/2025 SE REALIZA LLAMADA AL CLIENTE Y CONTESTA LA SEÑORA OLGA PEÑALOZA, LA CUAL INDICA QUE DIAS ANTERIORES TENIA FALLAS CON LA CONEXIÓN DE INTERNET PERO QUE HOY SE ENCUENTRA FUNCIONANDO CORRECTAMENTE, HA ESTADO HACIENDO CUALQUIER TIPO DE TRANSACCIÓN SIN NINGÚN INCONVENIENTE"/>
    <s v="SOPORTE TELEFONICO"/>
    <m/>
    <s v="TIPO IV"/>
    <s v="TERRESTRE"/>
    <s v="MONTES DIAZ JOHN FRED"/>
    <n v="0"/>
    <s v="0"/>
    <n v="41241"/>
    <n v="0"/>
    <n v="41241"/>
  </r>
  <r>
    <s v="TUNJA"/>
    <x v="2"/>
    <x v="3"/>
    <s v="15176"/>
    <s v="2973194"/>
    <s v="3007039211"/>
    <s v="INCIDENTE"/>
    <s v="BOYACA"/>
    <s v="CHIQUINQUIRA"/>
    <s v="BARRIO EL POLO CHIQUINQUIRA"/>
    <s v="REDEBAN"/>
    <s v="FO-25-1778025"/>
    <d v="2025-11-04T14:38:55"/>
    <d v="2025-11-05T12:49:00"/>
    <s v="NO"/>
    <s v="HARDWARE"/>
    <s v="IMPRESION"/>
    <s v="RODILLO AVERIADO"/>
    <s v="CB UNO A UNO"/>
    <s v="CB UNO A UNO"/>
    <s v="EJECUTADO"/>
    <s v="04/11/2025 SE ESCALA PARA VISITA. LLAMAR ANTES DE VISITAR, CONFIRMAR FALLA Y DATOS | 05/11/2025 SE VISITA CB MANTENIMIENTO DE EQUIPO CAMBIO DE RODILLO POR DAÑO PRUEBAS EXITOSAS"/>
    <s v="VISITA TECNICA"/>
    <s v="GZ05Z829"/>
    <s v="TIPO III"/>
    <s v="TERRESTRE"/>
    <s v="GONZALEZ GONZALEZ MARIO ALBERTO"/>
    <n v="1"/>
    <s v="0"/>
    <n v="275729"/>
    <n v="196537"/>
    <n v="275729"/>
  </r>
  <r>
    <s v="VALLEDUPAR"/>
    <x v="5"/>
    <x v="6"/>
    <s v="20001"/>
    <s v="2973413"/>
    <s v="3007064360"/>
    <s v="INCIDENTE"/>
    <s v="CESAR"/>
    <s v="VALLEDUPAR"/>
    <s v="PAGAFACIL GALERIA POPULAR"/>
    <s v="REDEBAN"/>
    <s v="FO-25-1778023"/>
    <d v="2025-11-04T14:45:40"/>
    <d v="2025-11-05T17:04:00"/>
    <s v="NO"/>
    <s v="HARDWARE"/>
    <s v="PINPAD"/>
    <s v="SE REINICIA"/>
    <s v="ROBUSTO"/>
    <s v="PAGAFACIL"/>
    <s v="EJECUTADO"/>
    <s v="04/11/2025 SE ESCALA PARA VISITA. LLAMAR ANTES DE VISITAR, CONFIRMAR FALLA Y DATOS | 05/11/2025 SE REALIZA CAMBIÓ DE PIN PAD Y HUB POR REINICO CONTANTE , PRUEBAS OK AL 100 %"/>
    <s v="VISITA TECNICA"/>
    <s v="7A003833"/>
    <s v="TIPO I"/>
    <s v="TERRESTRE"/>
    <s v="MAESTRE MENGUAL EDGAR ENRIQUE"/>
    <n v="1"/>
    <s v="0"/>
    <n v="65960"/>
    <n v="75096"/>
    <n v="65960"/>
  </r>
  <r>
    <s v="CALI"/>
    <x v="0"/>
    <x v="0"/>
    <s v="76001"/>
    <s v="2973656"/>
    <s v="3007063111"/>
    <s v="INCIDENTE"/>
    <s v="VALLE DEL CAUCA"/>
    <s v="CALI"/>
    <s v="PAGAFACIL PARQUE DE LA CANA"/>
    <s v="REDEBAN"/>
    <s v="FO-25-1788592"/>
    <d v="2025-11-04T15:58:00"/>
    <d v="2025-11-06T13:57:00"/>
    <s v="NO"/>
    <s v="HARDWARE"/>
    <s v="SE REINICIA"/>
    <s v="DAÑO POS"/>
    <s v="ROBUSTO"/>
    <s v="PAGAFACIL"/>
    <s v="EJECUTADO"/>
    <s v="06/11/2025 SE ESCALA PARA VISITA. LLAMAR ANTES DE VISITAR, CONFIRMAR FALLA Y DATOS | 06/11/2025 SE LIMPIA DATAFONO SE CAMBIA MAGIC BOX TETRA Y QUEDA FUNCIONANDO CORRECTAMENTE"/>
    <s v="VISITA TECNICA"/>
    <s v="JA00T549"/>
    <s v="TIPO I"/>
    <s v="TERRESTRE"/>
    <s v="CUERO RUIZ JHONNY"/>
    <n v="1"/>
    <s v="0"/>
    <n v="65960"/>
    <n v="75096"/>
    <n v="65960"/>
  </r>
  <r>
    <s v="BARRANQUILLA"/>
    <x v="5"/>
    <x v="6"/>
    <s v="8001"/>
    <s v="2974449"/>
    <s v="3007058442"/>
    <s v="INCIDENTE"/>
    <s v="ATLANTICO"/>
    <s v="BARRANQUILLA"/>
    <s v="PTM BARRANQUILLA DROGUERIA YI"/>
    <s v="REDEBAN"/>
    <s v="FO-25-1778804"/>
    <d v="2025-11-04T16:42:21"/>
    <d v="2025-11-05T11:21:00"/>
    <s v="NO"/>
    <s v="HARDWARE"/>
    <s v="IMPRESION"/>
    <s v="TAPA IMPRESORA"/>
    <s v="AGREGADOR"/>
    <s v="COMCARD - PTM"/>
    <s v="EJECUTADO"/>
    <s v="26/10/2027 SE ESCALA PARA VISITA. LLAMAR ANTES DE VISITAR, CONFIRMAR FALLA Y DATOS | 05/11/2025 SE REALIZA VISITA AL COMERCIO SE ENCUENTRA DATÁFONO CON TAPA DE IMPRESORA DAÑADA LO CUAL NO DEJABA IMPRIMIR BIEN LOS VAUCHER SE CAMBIA TAPA DE IMPRESORA SE REALIZAN PRUEBAS EXITOSAS Y EL CB QUEDA OPERATIVO"/>
    <s v="VISITA TECNICA"/>
    <s v="XYZZZ949 TRYZZ127"/>
    <s v="TIPO I"/>
    <s v="TERRESTRE"/>
    <s v="PEÑALOZA GUTIERREZ RAFAEL GUSTAVO"/>
    <n v="1"/>
    <s v="0"/>
    <n v="65960"/>
    <n v="75096"/>
    <n v="65960"/>
  </r>
  <r>
    <s v="BUCARAMANGA"/>
    <x v="2"/>
    <x v="3"/>
    <s v="54385"/>
    <s v="2974635"/>
    <s v="3007039800"/>
    <s v="INCIDENTE"/>
    <s v="NORTE DE SANTANDER"/>
    <s v="LA ESPERANZA"/>
    <s v="BARRIO LA FERIA I LA ESPERANZA"/>
    <s v="REDEBAN"/>
    <s v="FO-25-1778803"/>
    <d v="2025-11-04T16:45:09"/>
    <d v="2025-11-06T12:00:00"/>
    <s v="NO"/>
    <s v="HARDWARE"/>
    <s v="IMPRESION"/>
    <s v="NO AVANZA PAPEL"/>
    <s v="CB UNO A UNO"/>
    <s v="CB UNO A UNO"/>
    <s v="EJECUTADO"/>
    <s v="26/10/2027 SE ESCALA PARA VISITA. LLAMAR ANTES DE VISITAR, CONFIRMAR FALLA Y DATOS | 06/11/2025 SE REALIZA VISITA AL COMERCIO SE HACE CAMBIO DE DATAFONO SE REALIZAN PRUEBAS OK"/>
    <s v="VISITA TECNICA"/>
    <s v="9A0EZ834"/>
    <s v="TIPO III"/>
    <s v="TERRESTRE"/>
    <s v="MARIÑO PABON JORGE ENRIQUE"/>
    <n v="1"/>
    <s v="0"/>
    <n v="275729"/>
    <n v="196537"/>
    <n v="275729"/>
  </r>
  <r>
    <s v="BOGOTA"/>
    <x v="4"/>
    <x v="5"/>
    <s v="11001"/>
    <s v="2974762"/>
    <s v="3007074887"/>
    <s v="INCIDENTE"/>
    <s v="CUNDINAMARCA"/>
    <s v="BOGOTA"/>
    <s v="BARRIO PATIO BONITO 3 BOGOTA"/>
    <s v="REDEBAN"/>
    <s v="FO-25-1778885"/>
    <d v="2025-11-04T17:23:35"/>
    <d v="2025-11-05T11:45:00"/>
    <s v="NO"/>
    <s v="HARDWARE"/>
    <s v="LECTOR DE TARJETAS"/>
    <s v="DAÑO POS"/>
    <s v="CB UNO A UNO"/>
    <s v="CB UNO A UNO"/>
    <s v="EJECUTADO"/>
    <s v="04/11/2025 SE ESCALA PARA VISITA. LLAMAR ANTES DE VISITAR, CONFIRMAR FALLA Y DATOS | 05/11/2025 SE LLEGA A LA DIRECCIÓN INDICADA Y SE REALIZA CAMBIO DE PINPAD POR BLOQUEO EN LECTOR DE CHIPS . CUPO OK, SE REALIZA PRUEBA DE CONSULTA DE SALDO SE CONFIRMA FUNCIONAMIENTO DE LECTOR DE CHIPS."/>
    <s v="VISITA TECNICA"/>
    <s v="ONTZZ208"/>
    <s v="TIPO I"/>
    <s v="TERRESTRE"/>
    <s v="GARCIA PASTRANA KEVIN FERNANDO"/>
    <n v="1"/>
    <s v="0"/>
    <n v="65960"/>
    <n v="75096"/>
    <n v="65960"/>
  </r>
  <r>
    <s v="BUCARAMANGA"/>
    <x v="2"/>
    <x v="3"/>
    <s v="68547"/>
    <s v="2974976"/>
    <s v="3007066265"/>
    <s v="INCIDENTE"/>
    <s v="SANTANDER"/>
    <s v="PIEDECUESTA"/>
    <s v="DISTRICOL EL REY DG"/>
    <s v="REDEBAN"/>
    <s v="FO-25-1778940"/>
    <d v="2025-11-05T08:00:00"/>
    <d v="2025-11-05T09:56:00"/>
    <s v="NO"/>
    <s v="HARDWARE"/>
    <s v="ALERT IRRUPTION"/>
    <s v="ALERT IRRUPTION"/>
    <s v="AGREGADOR"/>
    <s v="DISTRICOL"/>
    <s v="EJECUTADO"/>
    <s v="04/11/2025 SE ESCALA PARA VISITA. LLAMAR ANTES DE VISITAR, CONFIRMAR FALLA Y DATOS | 05/11/2025 SE REALIZA CAMBIO DE DATAFONO POR A6 CAMBIO DE S.O Y VERSIÓN 9.90 CREACIÓN DE USUARIOS PRUEBAS OK SERVICIO OPERATIVO"/>
    <s v="VISITA TECNICA"/>
    <s v="SA00M824"/>
    <s v="TIPO II"/>
    <s v="TERRESTRE"/>
    <s v="REYES RAMIREZ DIEGO ALEXANDER"/>
    <n v="1"/>
    <s v="0"/>
    <n v="144968"/>
    <n v="140396"/>
    <n v="144968"/>
  </r>
  <r>
    <s v="VILLAVICENCIO"/>
    <x v="3"/>
    <x v="4"/>
    <s v="50606"/>
    <s v="2974987"/>
    <s v="3007078912"/>
    <s v="INCIDENTE"/>
    <s v="META"/>
    <s v="RESTREPO"/>
    <s v="BARRIO CENTRO RESTREPO 6"/>
    <s v="REDEBAN"/>
    <s v="FO-25-1778938"/>
    <d v="2025-11-05T08:00:00"/>
    <d v="2025-11-05T16:07:00"/>
    <s v="NO"/>
    <s v="HARDWARE"/>
    <s v="IMPRESION"/>
    <s v="TAPA IMPRESORA"/>
    <s v="CB UNO A UNO"/>
    <s v="CB UNO A UNO"/>
    <s v="EJECUTADO"/>
    <s v="04/11/2025 SE ESCALA PARA VISITA. LLAMAR ANTES DE VISITAR, CONFIRMAR FALLA Y DATOS | 05/11/2025 SE REALIZA VISITA AL CB POR SOLICITUD DE IMPRESORA NO FUNCIONA, SE LLEGA AL LUGAR Y SE VERIFICA EL EQUIPO Y SE EVIDENCIA QUE LA TAPA DEL DATÁFONO NO  ESTÁ BIEN AJUSTADA, SE AJUSTA BIEN Y SE PEGA LA BASE YA QUE EL USUARIO COMENTA QUE POR ESTAR MOVIENDOLO SE DESAJUSTA, SE REALIZA PRUEBAS Y TODO OK"/>
    <s v="VISITA TECNICA"/>
    <s v="F1SZZ785"/>
    <s v="TIPO II"/>
    <s v="TERRESTRE"/>
    <s v="MOLINA CASTRO JAVIER ALBERTO"/>
    <n v="1"/>
    <s v="0"/>
    <n v="144968"/>
    <n v="140396"/>
    <n v="144968"/>
  </r>
  <r>
    <s v="CALI"/>
    <x v="0"/>
    <x v="0"/>
    <s v="19364"/>
    <s v="2975036"/>
    <s v="3007038063"/>
    <s v="INCIDENTE"/>
    <s v="CAUCA"/>
    <s v="JAMBALO"/>
    <s v="BARRIO ZUMBICO JAMBALO"/>
    <s v="REDEBAN"/>
    <s v="FO-25-1781008"/>
    <d v="2025-11-05T08:00:00"/>
    <d v="2025-11-10T08:37:00"/>
    <s v="NO"/>
    <s v="HARDWARE"/>
    <s v="LECTOR DE BARRAS"/>
    <s v="CABLE LECTORA AVERIADO"/>
    <s v="CB UNO A UNO"/>
    <s v="CB UNO A UNO"/>
    <s v="EJECUTADO"/>
    <s v="05/11/2025 SE ESCALA PARA VISITA. LLAMAR ANTES DE VISITAR, CONFIRMAR FALLA Y DATOS | 10/11/2025 SE INGRESA LECTOR CABLE MALO SE PROCEDE A CAMBIAR LECTOR SE HACEN PRUEBAS OK"/>
    <s v="VISITA TECNICA"/>
    <s v="GZ00Z970"/>
    <s v="TIPO III"/>
    <s v="TERRESTRE"/>
    <s v="GIMBUEL LASSO LUIS GERMAN"/>
    <n v="1"/>
    <s v="0"/>
    <n v="275729"/>
    <n v="196537"/>
    <n v="275729"/>
  </r>
  <r>
    <s v="BUCARAMANGA"/>
    <x v="2"/>
    <x v="3"/>
    <s v="68162"/>
    <s v="2975086"/>
    <s v="3007012024"/>
    <s v="INCIDENTE"/>
    <s v="SANTANDER"/>
    <s v="CERRITO"/>
    <s v="CERRITO - SANTANDER"/>
    <s v="REDEBAN"/>
    <s v="FO-25-1780984"/>
    <d v="2025-11-05T08:00:00"/>
    <d v="2025-11-11T11:59:00"/>
    <s v="NO"/>
    <s v="HARDWARE"/>
    <s v="LECTOR DE TARJETAS"/>
    <s v="MENSAJE RETIRE TARJETA"/>
    <s v="CB UNO A UNO"/>
    <s v="CB UNO A UNO"/>
    <s v="EJECUTADO"/>
    <s v="05/11/2025 SE ESCALA PARA VISITA. LLAMAR ANTES DE VISITAR, CONFIRMAR FALLA Y DATOS | 07/11/2025 SE INFORMA QUE DEBIDO A DERRUMBES EN LA VÍA BUCARAMANGA,-MALAGA EL TRASPORTE INTERMUNICIPAL NO ES FRECUENTE POR REMISIÓN DE LOS MISMOS NO ES POSIBLE EL DESPLAZAMIENTO EL DIA DE HOY POR LO ANTERIOR SE LE INDICO A LA SEÑORA AZUCENA QUE SE REALIZARÁ EL DÍA LUNES 10 DE NOV DEPENDIENDO COMO CONTINÚE ESTA VÍA | 09/11/2025 SE LE INFORMO A LA SEÑORA AZUCENA QUE INICIAMOS DESPLAZAMIENTO EL DÍA LUNES PARA ESTE MUNICIPIO Y LA ESTAREMOS VISITANDO | 11/11/2025 SE REALIZA CAMBIO DE DATÁFONO POR ERROR EN LA LECTURA DE TARJETA CON CHIP, PRUEBAS EXITOSAS"/>
    <s v="VISITA TECNICA"/>
    <s v="JAAAG296"/>
    <s v="TIPO IV"/>
    <s v="TERRESTRE"/>
    <s v="PEÑA DIAZ IVAN YESID"/>
    <n v="1"/>
    <s v="0"/>
    <n v="479589"/>
    <n v="196537"/>
    <n v="479589"/>
  </r>
  <r>
    <s v="SINCELEJO"/>
    <x v="5"/>
    <x v="6"/>
    <s v="70001"/>
    <s v="2975105"/>
    <s v="3007069782"/>
    <s v="INCIDENTE"/>
    <s v="SUCRE"/>
    <s v="SINCELEJO"/>
    <s v="PAGAFACIL GUACARI"/>
    <s v="REDEBAN"/>
    <s v="FO-25-1778958"/>
    <d v="2025-11-05T08:00:00"/>
    <d v="2025-11-05T15:43:00"/>
    <s v="NO"/>
    <s v="HARDWARE"/>
    <s v="IMPRESION"/>
    <s v="NO IMPRIME UNO O VARIOS CARACTERES"/>
    <s v="ROBUSTO"/>
    <s v="PAGAFACIL"/>
    <s v="EJECUTADO"/>
    <s v="04/11/2025 SE ESCALA PARA VISITA. LLAMAR ANTES DE VISITAR, CONFIRMAR FALLA Y DATOS | 05/11/2025 SE VISITA SITIO SE VERIFICA INFORMACIÓN SE REALIZA PRIMEROS AUXILIOS, DATÁFONO NO IMPRIME COMPLETO, SE OBSERVA DAÑO EN LOS PIÑONES INTERNOS, SE PROCEDE A CAMBIO DE EQUIPO, SE REALIZA PRUEBA TRX EXITOSA."/>
    <s v="VISITA TECNICA"/>
    <s v="NN000808"/>
    <s v="TIPO I"/>
    <s v="TERRESTRE"/>
    <s v="SANTOS GUZMAN CHRISTIAN FELIPE"/>
    <n v="1"/>
    <s v="0"/>
    <n v="65960"/>
    <n v="75096"/>
    <n v="65960"/>
  </r>
  <r>
    <s v="BUCARAMANGA"/>
    <x v="2"/>
    <x v="3"/>
    <s v="68276"/>
    <s v="2975112"/>
    <s v="3007067507"/>
    <s v="INCIDENTE"/>
    <s v="SANTANDER"/>
    <s v="FLORIDABLANCA"/>
    <s v="PTM FLORIDABLANCA TIENDA NUBIS"/>
    <s v="REDEBAN"/>
    <s v="FO-25-1781011"/>
    <d v="2025-11-05T08:00:00"/>
    <d v="2025-11-06T09:28:00"/>
    <s v="NO"/>
    <s v="HARDWARE"/>
    <s v="IMPRESION"/>
    <s v="NO AVANZA PAPEL"/>
    <s v="AGREGADOR"/>
    <s v="COMCARD - PTM"/>
    <s v="EJECUTADO"/>
    <s v="05/11/2025 SE ESCALA PARA VISITA. LLAMAR ANTES DE VISITAR, CONFIRMAR FALLA Y DATOS | 05/11/2025 EN COMUNICACIÓN CON LA ADMINISTRADORA NUBIA DELGADO AL CELULAR 3118653581, INFORMA QUE LA FALLA DEL DATÁFONO NO IMPRIME Y ESTÁ MUY DETERIORADO QUE SE BLOQUEA MUY SEGUIDO, SE LE INFORMA QUE PARA CAMBIO DE EQUIPOS SOLO TENEMOS SOPORTE REDEBAN PARA CAMBIO DE EQUIPOS HASTA LAS 5:30 PM, CLIENTE INDICA QUE PODEMOS PASAR MAÑANA 6 DE NOVIEMBRE A LAS 8:00 AM SE REPROGRAMA ACTIVIDAD POR CAMBIO DE EQUIPO | 06/11/2025 SE REALIZA CAMBIO DE DATÁFONO, CABLE DESK 2600 Y FUENTE DESK 2600, POR FALLA DE IMPRESIÓN, NO AVANZA PAPEL, PRUEBAS Y LIMPIEZA DE EQUIPOS OK. CB MIXTO TERMINAL 9T00K335."/>
    <s v="VISITA TECNICA"/>
    <s v="9T00K193 9T00K335"/>
    <s v="TIPO I"/>
    <s v="TERRESTRE"/>
    <s v="MARTINEZ FLOREZ DONIS ALBERTO"/>
    <n v="1"/>
    <s v="0"/>
    <n v="65960"/>
    <n v="75096"/>
    <n v="65960"/>
  </r>
  <r>
    <s v="BUCARAMANGA"/>
    <x v="2"/>
    <x v="3"/>
    <s v="68081"/>
    <s v="2975134"/>
    <s v="3007066585"/>
    <s v="INCIDENTE"/>
    <s v="SANTANDER"/>
    <s v="BARRANCABERMEJA"/>
    <s v="BARRIO COLOMBIA BARRANCABERMEJ"/>
    <s v="REDEBAN"/>
    <s v="FO-25-1780997"/>
    <d v="2025-11-05T08:00:00"/>
    <d v="2025-11-06T11:38:00"/>
    <s v="NO"/>
    <s v="HARDWARE"/>
    <s v="NO ENCIENDE SE REINICIA"/>
    <s v="FUENTE PODER AVERIADA"/>
    <s v="CB UNO A UNO"/>
    <s v="CB UNO A UNO"/>
    <s v="EJECUTADO"/>
    <s v="05/11/2025 SE ESCALA PARA VISITA. LLAMAR ANTES DE VISITAR, CONFIRMAR FALLA Y DATOS | 06/11/2025 SE VISITA COMERCIO PORQUE INFORMAN RUIDO EN FUENTE DE PODER, SE LLAGA AL SITIO Y EL RUIDO PROVIENE DE OTRO DISPOSITIVO DIFERENTE A BANCOLOMBIA SE HACEN PRUEBAS OK"/>
    <s v="VISITA TECNICA"/>
    <s v="6A0AZ095"/>
    <s v="TIPO III"/>
    <s v="TERRESTRE"/>
    <s v="PEÑA DIAZ IVAN YESID"/>
    <n v="1"/>
    <s v="0"/>
    <n v="275729"/>
    <n v="196537"/>
    <n v="275729"/>
  </r>
  <r>
    <s v="IBAGUE"/>
    <x v="3"/>
    <x v="4"/>
    <s v="17380"/>
    <s v="2975180"/>
    <s v="3007047959"/>
    <s v="INCIDENTE"/>
    <s v="CALDAS"/>
    <s v="LA DORADA"/>
    <s v="DISTRICOL TIENDA DILAN"/>
    <s v="REDEBAN"/>
    <s v="FO-25-1780983"/>
    <d v="2025-11-05T08:00:00"/>
    <d v="2025-11-05T12:12:00"/>
    <s v="NO"/>
    <s v="HARDWARE"/>
    <s v="TECLADO"/>
    <s v="DAÑO POS"/>
    <s v="AGREGADOR"/>
    <s v="DISTRICOL"/>
    <s v="EJECUTADO"/>
    <s v="05/11/2025 SE ESCALA PARA VISITA. LLAMAR ANTES DE VISITAR, CONFIRMAR FALLA Y DATOS | 05/11/2025 SE CAMBIA DATÁFONO POR TECLADO BORROSO. SE HACEN LAS PRUEBAS DE TRANSACCIONES TODO OK"/>
    <s v="VISITA TECNICA"/>
    <s v="9C00I697"/>
    <s v="TIPO III"/>
    <s v="TERRESTRE"/>
    <s v="VARGAS HERRERA JHON JAIRO"/>
    <n v="1"/>
    <s v="0"/>
    <n v="275729"/>
    <n v="196537"/>
    <n v="275729"/>
  </r>
  <r>
    <s v="MEDELLIN"/>
    <x v="1"/>
    <x v="2"/>
    <s v="5318"/>
    <s v="2975768"/>
    <s v="3007027017"/>
    <s v="INCIDENTE"/>
    <s v="ANTIOQUIA"/>
    <s v="GUARNE"/>
    <s v="ARRIO PARQUE PRINCIPAL III GU"/>
    <s v="REDEBAN"/>
    <s v="FO-25-1780959"/>
    <d v="2025-11-05T08:20:04"/>
    <d v="2025-11-06T11:57:00"/>
    <s v="NO"/>
    <s v="HARDWARE"/>
    <s v="LECTOR DE BARRAS"/>
    <s v="CABLE LECTORA AVERIADO"/>
    <s v="CB UNO A UNO"/>
    <s v="CB UNO A UNO"/>
    <s v="EJECUTADO"/>
    <s v="05/11/2025 SE ESCALA PARA VISITA. LLAMAR ANTES DE VISITAR, CONFIRMAR FALLA Y DATOS | 06/11/2025 SE REALIZA CONFIGURACIÓN DE LECTOR DE BARRAS SE HACEN PRUEBAS OK , SE CAMBIA CABLE DE LECTOR DE BARRAS OK"/>
    <s v="VISITA TECNICA"/>
    <s v="9UZZZ709"/>
    <s v="TIPO II"/>
    <s v="TERRESTRE"/>
    <s v="MONTOYA VELEZ ANDRES FELIPE"/>
    <n v="1"/>
    <s v="0"/>
    <n v="144968"/>
    <n v="140396"/>
    <n v="144968"/>
  </r>
  <r>
    <s v="MEDELLIN"/>
    <x v="1"/>
    <x v="2"/>
    <s v="5790"/>
    <s v="2975881"/>
    <s v="3007044608"/>
    <s v="INCIDENTE"/>
    <s v="ANTIOQUIA"/>
    <s v="TARAZA"/>
    <s v="PTM TARAZA DROGUERIA LA FE TAR"/>
    <s v="REDEBAN"/>
    <s v="FO-25-1780954"/>
    <d v="2025-11-05T08:33:43"/>
    <d v="2025-11-07T09:51:00"/>
    <s v="NO"/>
    <s v="HARDWARE"/>
    <s v="SE REINICIA"/>
    <s v="DAÑO POS"/>
    <s v="AGREGADOR"/>
    <s v="COMCARD - PTM"/>
    <s v="EJECUTADO"/>
    <s v="05/11/2025 SE ESCALA PARA VISITA. LLAMAR ANTES DE VISITAR, CONFIRMAR FALLA Y DATOS | 07/11/2025 SE REALIZA CAMBIO DE DATAFONO DEBIDO A REINICIOS Y PANTALLA SUCIA, Y SE CAMBIA PINPAD POR TECLADO MALO"/>
    <s v="VISITA TECNICA"/>
    <s v="GA0AZ083"/>
    <s v="TIPO IV"/>
    <s v="TERRESTRE"/>
    <s v="QUINTERO SANCHEZ JUAN SEBASTIAN"/>
    <n v="1"/>
    <s v="0"/>
    <n v="479589"/>
    <n v="196537"/>
    <n v="479589"/>
  </r>
  <r>
    <s v="APARTADO"/>
    <x v="1"/>
    <x v="2"/>
    <s v="5045"/>
    <s v="2975923"/>
    <s v="3007032310"/>
    <s v="INCIDENTE"/>
    <s v="ANTIOQUIA"/>
    <s v="APARTADO"/>
    <s v="PAGAFACIL APARTADO CENTRO II"/>
    <s v="REDEBAN"/>
    <s v="FO-25-1780950"/>
    <d v="2025-11-05T08:36:09"/>
    <d v="2025-11-05T12:15:00"/>
    <s v="NO"/>
    <s v="HARDWARE"/>
    <s v="CABLEADO"/>
    <s v="DAÑO POS"/>
    <s v="ROBUSTO"/>
    <s v="PAGAFACIL"/>
    <s v="EJECUTADO"/>
    <s v="05/11/2025 SE ESCALA PARA VISITA. LLAMAR ANTES DE VISITAR, CONFIRMAR FALLA Y DATOS | 05/11/2025 PIN PAD Y KECTORA NO ENCIENDEN._x000a_SE VALIDAN CABLES EN EL HUB Y SE VALIDAN CONEXIONES. SE NORMALIZAN LOS EQUIPOS, EL PROBLEMA ERA EN CONEXIONES DE LOS CABLES EN EL HUB. SE HACEN PRUEBAN Y TODO FUNCIONA OK"/>
    <s v="VISITA TECNICA"/>
    <s v="111JZ556"/>
    <s v="TIPO I"/>
    <s v="TERRESTRE"/>
    <s v="SALDARRIAGA MIRANDA SANTIAGO"/>
    <n v="1"/>
    <s v="0"/>
    <n v="65960"/>
    <n v="75096"/>
    <n v="65960"/>
  </r>
  <r>
    <s v="NEIVA"/>
    <x v="3"/>
    <x v="4"/>
    <s v="18001"/>
    <s v="2976067"/>
    <s v="3007053542"/>
    <s v="INCIDENTE"/>
    <s v="CAQUETA"/>
    <s v="FLORENCIA"/>
    <s v="DISTRICOL VARIEDADES MARY"/>
    <s v="REDEBAN"/>
    <s v="FO-25-1780945"/>
    <d v="2025-11-05T08:45:30"/>
    <d v="2025-11-06T11:05:00"/>
    <s v="NO"/>
    <s v="HARDWARE"/>
    <s v="TECLADO"/>
    <s v="DAÑO POS"/>
    <s v="AGREGADOR"/>
    <s v="DISTRICOL"/>
    <s v="EJECUTADO"/>
    <s v="05/11/2025 SE ESCALA PARA VISITA. LLAMAR ANTES DE VISITAR, CONFIRMAR FALLA Y DATOS | 06/11/2025 SE REALIZA CAMBIO DE EQUIPO YA QUE TIENE LA TECLA 3 Y 0 DURA, Y DEMORA MUCHO EN IMPRIMIR, PRUEBAS CB OK SE DEJA OPERATIVO"/>
    <s v="VISITA TECNICA"/>
    <s v="TR0VZ619"/>
    <s v="TIPO IV"/>
    <s v="TERRESTRE"/>
    <s v="BERMUDEZ SANCHEZ JOSE NEYBER"/>
    <n v="1"/>
    <s v="0"/>
    <n v="479589"/>
    <n v="196537"/>
    <n v="479589"/>
  </r>
  <r>
    <s v="NEIVA"/>
    <x v="3"/>
    <x v="4"/>
    <s v="41551"/>
    <s v="2976355"/>
    <s v="3007024704"/>
    <s v="INCIDENTE"/>
    <s v="HUILA"/>
    <s v="PITALITO"/>
    <s v="MULTIPAGAS CC SAN ANTONIO"/>
    <s v="REDEBAN"/>
    <s v="FO-25-1793746 | FO-25-1780944"/>
    <d v="2025-11-05T09:06:08"/>
    <d v="2025-11-07T10:48:00"/>
    <s v="NO"/>
    <s v="HARDWARE"/>
    <s v="IMPRESION"/>
    <s v="RODILLO AVERIADO"/>
    <s v="ROBUSTO"/>
    <s v="MULTIPAGAS"/>
    <s v="EJECUTADO | EJECUTADO / CANCELADO"/>
    <s v="07/11/2025 SE REALIZA CAMBIO DATAFONO POR FALLAS EN LOS RODILLOS , SE CONFIGURA E INICIALIZA, SE CREA USUARIO Y CLAVE CON EL CLIENTE, SE REALIZA PRUEBAS OK"/>
    <s v="VISITA TECNICA"/>
    <s v="ABCVZ508"/>
    <s v="TIPO III"/>
    <s v="TERRESTRE"/>
    <s v="ANDRADE HERNANDEZ JUAN CARLOS"/>
    <n v="2"/>
    <s v="0"/>
    <n v="551458"/>
    <n v="196537"/>
    <n v="551458"/>
  </r>
  <r>
    <s v="BOGOTA"/>
    <x v="4"/>
    <x v="5"/>
    <s v="11001"/>
    <s v="2976437"/>
    <s v="3007028687"/>
    <s v="INCIDENTE"/>
    <s v="CUNDINAMARCA"/>
    <s v="BOGOTA"/>
    <s v="REVAL PRADO VERANIEGO"/>
    <s v="REDEBAN"/>
    <s v="FO-25-1781373"/>
    <d v="2025-11-05T09:19:14"/>
    <d v="2025-11-06T13:53:00"/>
    <s v="NO"/>
    <s v="HARDWARE"/>
    <s v="NO ENCIENDE"/>
    <s v="DAÑO POS"/>
    <s v="ROBUSTO"/>
    <s v="REVAL"/>
    <s v="EJECUTADO"/>
    <s v="05/11/2025 SE ESCALA PARA VISITA. LLAMAR ANTES DE VISITAR, CONFIRMAR FALLA Y DATOS | 06/11/2025 ME COMUNICO CON COMERCIO AL NÚMERO 3053253578 INDICA QUE HABRÉN HASTA LAS 10 DE LA MAÑANA ,POR FUERTES LLUVIAS NO HAY DESPLAZAMIENTO | 06/11/2025 SE LLEGA A COMERCIO SE VÁLIDA FALLA EN CONEXIONES ELÉCTRICAS DEL CLIENTE SE CAMBIA DATÁFONO NO PRENDE SE VÁLIDAN PRUEBAS EXITOSA"/>
    <s v="VISITA TECNICA"/>
    <s v="BBBB3491"/>
    <s v="TIPO I"/>
    <s v="TERRESTRE"/>
    <s v="INFANTE SIERRA MANUEL FERNANDO"/>
    <n v="1"/>
    <s v="0"/>
    <n v="65960"/>
    <n v="75096"/>
    <n v="65960"/>
  </r>
  <r>
    <s v="YOPAL"/>
    <x v="3"/>
    <x v="4"/>
    <s v="85010"/>
    <s v="2976915"/>
    <s v="3007036797"/>
    <s v="INCIDENTE"/>
    <s v="CASANARE"/>
    <s v="AGUAZUL"/>
    <s v="DISTRICOL SUPER DROGAS CUSIANA"/>
    <s v="REDEBAN"/>
    <s v="FO-25-1781361"/>
    <d v="2025-11-05T09:51:56"/>
    <d v="2025-11-07T09:29:00"/>
    <m/>
    <s v="SOFTWARE"/>
    <s v="LECTOR DE BARRAS"/>
    <s v="LECTOR DESCONFIGURADO"/>
    <s v="AGREGADOR"/>
    <s v="DISTRICOL"/>
    <m/>
    <s v="05/11/2025 SE ESCALA PARA VISITA. LLAMAR ANTES DE VISITAR, CONFIRMAR FALLA Y DATOS | 07/11/2025 EN COMUNICACIÓN CON LA SEÑORA MILENA ROBLES AL NUMERO 3148816180, SE COMPARTE MANUAL DE AUTOGESTION, SE ORIENTA PARA CONFIGURA LECTOR DE BARRAS. INDICA OPERATIVO EL SERVICIO."/>
    <s v="SOPORTE TELEFONICO"/>
    <m/>
    <s v="TIPO II"/>
    <s v="TERRESTRE"/>
    <s v="BERNAL ELAICA EDGAR ALEXIS"/>
    <n v="0"/>
    <s v="0"/>
    <n v="41241"/>
    <n v="0"/>
    <n v="41241"/>
  </r>
  <r>
    <s v="TUNJA"/>
    <x v="2"/>
    <x v="3"/>
    <s v="15236"/>
    <s v="2977384"/>
    <s v="3007040855"/>
    <s v="INCIDENTE"/>
    <s v="BOYACA"/>
    <s v="CHIVOR"/>
    <s v="BARRIO CENTRO CHIVOR 2"/>
    <s v="REDEBAN"/>
    <s v="FO-25-1781741"/>
    <d v="2025-11-05T10:39:10"/>
    <d v="2025-11-06T15:42:00"/>
    <s v="NO"/>
    <s v="HARDWARE"/>
    <s v="NO ENCIENDE SE REINICIA"/>
    <s v="FUENTE PODER AVERIADA"/>
    <s v="CB UNO A UNO"/>
    <s v="CB UNO A UNO"/>
    <s v="EJECUTADO"/>
    <s v="05/11/2025 SE ESCALA PARA VISITA. LLAMAR ANTES DE VISITAR, CONFIRMAR FALLA Y DATOS | 06/11/2025 CAMBIO DE FUENTE DE PODER EXITOSA, CABLE DE CABLE ENTORCHADO EXITOSO. PRUEBAS OK"/>
    <s v="VISITA TECNICA"/>
    <s v="AA0OZ828"/>
    <s v="TIPO III"/>
    <s v="TERRESTRE"/>
    <s v="HERRERA GARZON JEYSON STEVENT"/>
    <n v="1"/>
    <s v="0"/>
    <n v="275729"/>
    <n v="196537"/>
    <n v="275729"/>
  </r>
  <r>
    <s v="BUCARAMANGA"/>
    <x v="2"/>
    <x v="3"/>
    <s v="68001"/>
    <s v="2977463"/>
    <s v="3007078585"/>
    <s v="INCIDENTE"/>
    <s v="SANTANDER"/>
    <s v="BUCARAMANGA"/>
    <s v="PTM BUCARAMANGA INTERRAPIDISIM"/>
    <s v="REDEBAN"/>
    <s v="FO-25-1781839"/>
    <d v="2025-11-05T10:43:03"/>
    <d v="2025-11-05T16:56:00"/>
    <s v="NO"/>
    <s v="SOFTWARE"/>
    <s v="COMUNICACION"/>
    <s v="VERIFIQUE PARAMETROS"/>
    <s v="AGREGADOR"/>
    <s v="COMCARD - PTM"/>
    <s v="EJECUTADO"/>
    <s v="05/11/2025 SE ESCALA PARA VISITA. LLAMAR ANTES DE VISITAR, CONFIRMAR FALLA Y DATOS | 05/11/2025 SE ENCUENTRA DATAFONO DESCONFIGURADO, SE PROCEDE A FORMATEAR SE INSTALA S.O Y VERSION 9.90 SE HACEN PRUEBAS OK VISITA EXITOSA"/>
    <s v="VISITA TECNICA"/>
    <s v="F1MZZ614 F1MZZ787"/>
    <s v="TIPO I"/>
    <s v="TERRESTRE"/>
    <s v="GELVEZ MOGOLLON JOSE ELISEO"/>
    <n v="1"/>
    <s v="0"/>
    <n v="65960"/>
    <n v="75096"/>
    <n v="65960"/>
  </r>
  <r>
    <s v="APARTADO"/>
    <x v="1"/>
    <x v="2"/>
    <s v="5045"/>
    <s v="2977897"/>
    <s v="3007021372"/>
    <s v="INCIDENTE"/>
    <s v="ANTIOQUIA"/>
    <s v="APARTADO"/>
    <s v="COMCARD APARTADO SERVICENTER"/>
    <s v="REDEBAN"/>
    <s v="FO-25-1782477"/>
    <d v="2025-11-05T11:38:08"/>
    <d v="2025-11-06T11:14:00"/>
    <s v="NO"/>
    <s v="HARDWARE"/>
    <s v="IMPRESION"/>
    <s v="TAPA IMPRESORA"/>
    <s v="AGREGADOR"/>
    <s v="COMCARD - PTM"/>
    <s v="EJECUTADO"/>
    <s v="05/11/2025 SE ESCALA PARA VISITA. LLAMAR ANTES DE VISITAR, CONFIRMAR FALLA Y DATOS | 06/11/2025 DATAFONO IMPRIME SOLO UN LADO TIENE TAPA IMPRESORA MALA, SE HACE CAMBIO DE TAPA Y SE SOLUCIONA  LA FALLA._x000a_SE HACEN PRUEBAS DE IMPRESION , CONSULTA DE SALDO Y IMPRIMIR VERSION SE DEJA TODO OK."/>
    <s v="VISITA TECNICA"/>
    <s v="AAHZZ653 IINZZ669"/>
    <s v="TIPO I"/>
    <s v="TERRESTRE"/>
    <s v="SALDARRIAGA MIRANDA SANTIAGO"/>
    <n v="1"/>
    <s v="0"/>
    <n v="65960"/>
    <n v="75096"/>
    <n v="65960"/>
  </r>
  <r>
    <s v="BARRANQUILLA"/>
    <x v="5"/>
    <x v="6"/>
    <s v="8001"/>
    <s v="2977899"/>
    <s v="3007077215"/>
    <s v="INCIDENTE"/>
    <s v="ATLANTICO"/>
    <s v="BARRANQUILLA"/>
    <s v="BARRIO NUEVA GRANADA BARRANQUI"/>
    <s v="REDEBAN"/>
    <s v="FO-25-1782475"/>
    <d v="2025-11-05T11:39:15"/>
    <d v="2025-11-06T09:31:00"/>
    <s v="NO"/>
    <s v="HARDWARE"/>
    <s v="ALERT IRRUPTION"/>
    <s v="ALERT IRRUPTION"/>
    <s v="CB UNO A UNO"/>
    <s v="CB UNO A UNO"/>
    <s v="EJECUTADO"/>
    <s v="05/11/2025 SE ESCALA PARA VISITA. LLAMAR ANTES DE VISITAR, CONFIRMAR FALLA Y DATOS | 06/11/2025 EL PIN PAD ESTABA EN IRRUPCIÓN SE PROCEDE A REALIZAR EL CAMBIO, SE REALIZAN PRUEBAS DE CORRECTO FUNCIONAMIENTO"/>
    <s v="VISITA TECNICA"/>
    <s v="SX9ZZ503"/>
    <s v="TIPO I"/>
    <s v="TERRESTRE"/>
    <s v="VILLACOB VILLACOB ELKIN EDUARDO"/>
    <n v="1"/>
    <s v="0"/>
    <n v="65960"/>
    <n v="75096"/>
    <n v="65960"/>
  </r>
  <r>
    <s v="MONTERIA"/>
    <x v="5"/>
    <x v="6"/>
    <s v="5250"/>
    <s v="2978188"/>
    <s v="3007072823"/>
    <s v="INCIDENTE"/>
    <s v="ANTIOQUIA"/>
    <s v="EL BAGRE"/>
    <s v="BARRIO PRIMERO DE MAYO 5"/>
    <s v="REDEBAN"/>
    <s v="FO-25-1783108"/>
    <d v="2025-11-05T11:52:48"/>
    <d v="2025-11-07T12:57:00"/>
    <s v="NO"/>
    <s v="SOFTWARE"/>
    <s v="ERROR DE TRANSACCIONES"/>
    <s v="RECHAZO GENERAL"/>
    <s v="CB UNO A UNO"/>
    <s v="CB UNO A UNO"/>
    <s v="EJECUTADO"/>
    <s v="05/11/2025 SE ESCALA PARA VISITA. LLAMAR ANTES DE VISITAR, CONFIRMAR FALLA Y DATOS | 07/11/2025 SE REALIZÓ REFRES DE TERMINAL CON SOPORTE DE RBM MAYRA SILVA, SE INICIALIZO EQUIPO OK, PRUEBAS OK, TELECARGA DRNA"/>
    <s v="VISITA TECNICA"/>
    <s v="EF00S363"/>
    <s v="TIPO IV"/>
    <s v="TERRESTRE"/>
    <s v="CALDERA SALCEDO CARLOS JULIO"/>
    <n v="1"/>
    <s v="0"/>
    <n v="479589"/>
    <n v="196537"/>
    <n v="479589"/>
  </r>
  <r>
    <s v="CALI"/>
    <x v="0"/>
    <x v="0"/>
    <s v="76892"/>
    <s v="2978310"/>
    <s v="3007021211"/>
    <s v="INCIDENTE"/>
    <s v="VALLE DEL CAUCA"/>
    <s v="YUMBO"/>
    <s v="BARRIO CENTRO VIII YUMBO"/>
    <s v="REDEBAN"/>
    <s v="FO-25-1782471"/>
    <d v="2025-11-05T11:42:50"/>
    <d v="2025-11-06T10:55:00"/>
    <s v="NO"/>
    <s v="HARDWARE"/>
    <s v="IMPRESION"/>
    <s v="TAPA IMPRESORA"/>
    <s v="CB UNO A UNO"/>
    <s v="CB UNO A UNO"/>
    <s v="EJECUTADO"/>
    <s v="05/11/2025 SE ESCALA PARA VISITA. LLAMAR ANTES DE VISITAR, CONFIRMAR FALLA Y DATOS | 06/11/2025 SE VISITA CORRESPONSAL Y SE REALIZA MANTENIMIENTO A IMPRESORA . TRANSACCIONES DE PRUEBA EXITOSAS."/>
    <s v="VISITA TECNICA"/>
    <s v="9B2ZZ833"/>
    <s v="TIPO I"/>
    <s v="TERRESTRE"/>
    <s v="BOLAÑOS TABORDA JORGE ENRIQUE"/>
    <n v="1"/>
    <s v="0"/>
    <n v="65960"/>
    <n v="75096"/>
    <n v="65960"/>
  </r>
  <r>
    <s v="BARRANQUILLA"/>
    <x v="5"/>
    <x v="6"/>
    <s v="8001"/>
    <s v="2978336"/>
    <s v="3007077516"/>
    <s v="INCIDENTE"/>
    <s v="ATLANTICO"/>
    <s v="BARRANQUILLA"/>
    <s v="BARRIO GALAN BARRANQUILLA  6"/>
    <s v="REDEBAN"/>
    <s v="FO-25-1782470"/>
    <d v="2025-11-05T11:50:47"/>
    <d v="2025-11-06T09:34:00"/>
    <m/>
    <s v="SOFTWARE"/>
    <s v="ERROR DE TRANSACCIONES"/>
    <s v="RECHAZO GENERAL"/>
    <s v="CB UNO A UNO"/>
    <s v="CB UNO A UNO"/>
    <m/>
    <s v="05/11/2025 SE ESCALA PARA VISITA. LLAMAR ANTES DE VISITAR, CONFIRMAR FALLA Y DATOS | 06/11/2025 EN COMUNICACION CON EL SEÑOR ANDERSON VIZCAÍNO. AL NÚMERO 3167482678,  ME INFORMA QUE ESTABA TENIENDO PROBLEMAS DE RECHAZO GENERAL, SE LE PIDE QUE POR FAVOR HAGA UNA PRUEBA Y ME INFORMA QUE SALIO APROBADA,  DESPUÉS DE VARIAS PRUEBAS ME INFORMA QUE ESTA TRABAJANDO PERFECTAMENTE, QUE NO ES NECESARIA LA VISITA"/>
    <s v="SOPORTE TELEFONICO"/>
    <m/>
    <s v="TIPO I"/>
    <s v="TERRESTRE"/>
    <s v="DE AVILA SIADES ALBERTO ENRIQUE"/>
    <n v="0"/>
    <s v="0"/>
    <n v="41241"/>
    <n v="0"/>
    <n v="41241"/>
  </r>
  <r>
    <s v="MEDELLIN"/>
    <x v="1"/>
    <x v="2"/>
    <s v="5001"/>
    <s v="2978491"/>
    <s v="3007040322"/>
    <s v="INCIDENTE"/>
    <s v="ANTIOQUIA"/>
    <s v="MEDELLIN"/>
    <s v="PTM MED PINATA TITA"/>
    <s v="REDEBAN"/>
    <s v="FO-25-1783105"/>
    <d v="2025-11-05T12:42:42"/>
    <d v="2025-11-06T10:12:00"/>
    <s v="NO"/>
    <s v="HARDWARE"/>
    <s v="IMPRESION"/>
    <s v="NO IMPRIME UNO O VARIOS CARACTERES"/>
    <s v="AGREGADOR"/>
    <s v="COMCARD - PTM"/>
    <s v="EJECUTADO"/>
    <s v="05/11/2025 SE ESCALA PARA VISITA. LLAMAR ANTES DE VISITAR, CONFIRMAR FALLA Y DATOS | 06/11/2025 LIMPIEZA DE IMPRESORA OK PRUEBAS OK"/>
    <s v="VISITA TECNICA"/>
    <s v="9A0KZ164"/>
    <s v="TIPO I"/>
    <s v="TERRESTRE"/>
    <s v="PAREJA ECHAVARRIA JHON DAVID"/>
    <n v="1"/>
    <s v="0"/>
    <n v="65960"/>
    <n v="75096"/>
    <n v="65960"/>
  </r>
  <r>
    <s v="CUCUTA"/>
    <x v="2"/>
    <x v="3"/>
    <s v="54820"/>
    <s v="2978495"/>
    <s v="3007015726"/>
    <s v="INCIDENTE"/>
    <s v="NORTE DE SANTANDER"/>
    <s v="TOLEDO"/>
    <s v="BARRIO CENTRO TOLEDO"/>
    <s v="REDEBAN"/>
    <s v="FO-25-1783103"/>
    <d v="2025-11-05T12:44:56"/>
    <d v="2025-11-12T17:41:00"/>
    <s v="NO"/>
    <s v="HARDWARE"/>
    <s v="LECTOR DE BARRAS"/>
    <s v="CABLE LECTORA AVERIADO"/>
    <s v="CB UNO A UNO"/>
    <s v="CB UNO A UNO"/>
    <s v="EJECUTADO"/>
    <s v="05/11/2025 SE ESCALA PARA VISITA. LLAMAR ANTES DE VISITAR, CONFIRMAR FALLA Y DATOS | 09/11/2025 EN COMUNICACIÓN AL NÚMERO 3209020003, SE HABLA CON SEÑORA CLAUDIA PATRICIA, INDICA TENER DISPONIBILIDAD PARA EL DÍA LUNES | 12/11/2025 CAMBIO DE LECTOR DE BARRAS POR DAÑÓ"/>
    <s v="VISITA TECNICA"/>
    <s v="9A00X290"/>
    <s v="TIPO IV"/>
    <s v="TERRESTRE"/>
    <s v="PEÑA DIAZ IVAN YESID"/>
    <n v="1"/>
    <s v="0"/>
    <n v="479589"/>
    <n v="196537"/>
    <n v="479589"/>
  </r>
  <r>
    <s v="CUCUTA"/>
    <x v="2"/>
    <x v="3"/>
    <s v="54810"/>
    <s v="2978642"/>
    <s v="3007046318"/>
    <s v="INCIDENTE"/>
    <s v="NORTE DE SANTANDER"/>
    <s v="TIBU"/>
    <s v="PTM TIBU SERVICIOS YURI"/>
    <s v="REDEBAN"/>
    <s v="FO-25-1783093"/>
    <d v="2025-11-05T12:52:02"/>
    <d v="2025-11-10T10:39:00"/>
    <s v="NO"/>
    <s v="HARDWARE"/>
    <s v="LECTOR DE BARRAS"/>
    <s v="DAÑO POS"/>
    <s v="AGREGADOR"/>
    <s v="COMCARD - PTM"/>
    <s v="EJECUTADO"/>
    <s v="05/11/2025 SE ESCALA PARA VISITA. LLAMAR ANTES DE VISITAR, CONFIRMAR FALLA Y DATOS | 07/11/2025 SE REALIZÓ LLAMADA TELEFÓNICA AL NÚMERO 3114530216 SE HABLÓ CON LA SRA GERALDINE, MANIFIESTA QUE SE ENCUENTRA EN EL CORREGIMIENTO DE PACHELLY, SE LE INDICA QUE POR MOTIVO DE ORDEN PÚBLICO EN LA ZONA DEL CATATUMBO, NO SE ESTÁ REALIZANDO EL VIAJE A LA ZONA, SE LE INDICA QUE SE ESTÁN ATENDIENDO EN LA CIUDAD DE CUCUTA EN LA BODEGA LÍNEA COMUNICACIÓNES, CLIENTE MANIFIESTA TENER DISPONIBILIDAD PARA EL DÍA LUNES 10/11/2025 A LA ESPERA DE CONFIRMAR HORA | 08/11/2025 SE REALIZÓ LLAMADA TELEFÓNICA AL NÚMERO 3114530216 SE HABLÓ CON LA SRA GERALDINE Y NOS CONFIRMA QUE PARA EL DÍA LUNES 10/11/2025 A LAS 10AM NOS VISITA EN LA CIUDAD DE CUCUTA EN LA BODEGA Y NOS CONFIRMAS LOS DATOS DE LA PERSONA QUE VA A TRAER LOS EQUIPOS. | 10/11/2025 SE REALIZA LLAMADA TELEFÓNICA CON EL CLIENTE  Y SE ORGANIZA PARA ATENDER CASO EN BODEGA LÍNEA CUCUTA, SE ATIENDE CLIENTE EL  DÍA LUNES 10/11/2025 A LAS 9 AM Y SE VERIFICA LECTORA DAÑADA, SE REALIZA CAMBIO DE LECTORA PRUEBAS EXITOSAS"/>
    <s v="VISITA TECNICA"/>
    <s v="BA005162"/>
    <s v="TIPO V"/>
    <s v="TERRESTRE"/>
    <s v="MORA VEGA JEAMPIER"/>
    <n v="1"/>
    <s v="0"/>
    <n v="479589"/>
    <n v="196537"/>
    <n v="479589"/>
  </r>
  <r>
    <s v="VALLEDUPAR"/>
    <x v="5"/>
    <x v="6"/>
    <s v="20011"/>
    <s v="2978644"/>
    <s v="3007010482"/>
    <s v="INCIDENTE"/>
    <s v="CESAR"/>
    <s v="AGUACHICA"/>
    <s v="BARRIO CENTRO - AGUACHICA"/>
    <s v="REDEBAN"/>
    <s v="FO-25-1783090"/>
    <d v="2025-11-05T12:53:15"/>
    <d v="2025-11-06T12:07:00"/>
    <s v="NO"/>
    <s v="HARDWARE"/>
    <s v="TECLADO"/>
    <s v="DAÑO POS"/>
    <s v="CB UNO A UNO"/>
    <s v="CB UNO A UNO"/>
    <s v="EJECUTADO"/>
    <s v="05/11/2025 SE ESCALA PARA VISITA. LLAMAR ANTES DE VISITAR, CONFIRMAR FALLA Y DATOS | 06/11/2025 SE REALIZA CAMBIO DE PINPAD, YA QUE BLOQUEABA AL DATAFONO Y LO REINICIABA, TAMBIEN SE COLOCABA LA PANTALLA EN BLANCA, DE IGUAL FORMA SE CAMBIA DATAFONO POR TEMA DE COMPATIBILIDAD, SE REALIZAN PRUEBAS, DEJANDO EL SERVICIO FUNCIONAL AL 100 %"/>
    <s v="VISITA TECNICA"/>
    <s v="A00IZ822"/>
    <s v="TIPO IV"/>
    <s v="TERRESTRE"/>
    <s v="MONTES DIAZ JOHN FRED"/>
    <n v="1"/>
    <s v="0"/>
    <n v="479589"/>
    <n v="196537"/>
    <n v="479589"/>
  </r>
  <r>
    <s v="TUNJA"/>
    <x v="2"/>
    <x v="3"/>
    <s v="15185"/>
    <s v="2978649"/>
    <s v="3007078634"/>
    <s v="INCIDENTE"/>
    <s v="BOYACA"/>
    <s v="CHITARAQUE"/>
    <s v="DISTRICOL HERMANOS GAONA SILVA"/>
    <s v="REDEBAN"/>
    <s v="FO-25-1783089"/>
    <d v="2025-11-05T12:56:03"/>
    <d v="2025-11-07T11:56:00"/>
    <s v="NO"/>
    <s v="HARDWARE"/>
    <s v="NO ENCIENDE SE REINICIA"/>
    <s v="FUENTE PODER AVERIADA"/>
    <s v="AGREGADOR"/>
    <s v="DISTRICOL"/>
    <s v="EJECUTADO"/>
    <s v="05/11/2025 SE ESCALA PARA VISITA. LLAMAR ANTES DE VISITAR, CONFIRMAR FALLA Y DATOS | 07/11/2025 SE REALIZA CAMBIO FUENTE DE PODER POR DAÑO"/>
    <s v="VISITA TECNICA"/>
    <s v="SAOZZ050"/>
    <s v="TIPO II"/>
    <s v="TERRESTRE"/>
    <s v="GONZALEZ GONZALEZ MARIO ALBERTO"/>
    <n v="1"/>
    <s v="0"/>
    <n v="144968"/>
    <n v="140396"/>
    <n v="144968"/>
  </r>
  <r>
    <s v="PASTO"/>
    <x v="0"/>
    <x v="0"/>
    <s v="52001"/>
    <s v="2978692"/>
    <s v="3007018318"/>
    <s v="INCIDENTE"/>
    <s v="NARIÑO"/>
    <s v="PASTO"/>
    <s v="MULTIPAGAS UNICO PASTO"/>
    <s v="REDEBAN"/>
    <s v="FO-25-1783227"/>
    <d v="2025-11-05T13:21:24"/>
    <d v="2025-11-06T11:30:00"/>
    <s v="NO"/>
    <s v="HARDWARE"/>
    <s v="SE REINICIA"/>
    <s v="DAÑO POS"/>
    <s v="ROBUSTO"/>
    <s v="MULTIPAGAS"/>
    <s v="EJECUTADO"/>
    <s v="05/11/2025 SE ESCALA PARA VISITA. LLAMAR ANTES DE VISITAR, CONFIRMAR FALLA Y DATOS | 06/11/2025 SE VISITA CB. SE ENCUENTRA DATAFONO CON DAÑO EN EL PUERTO DE CARGA, AL MOVERLO SE REINICIA. SE REALIZA CAMBIO DE EQUIPO. SE REALIZA. PRUEBAS TX EXITOSAS. QUEDA OPERATIVO _x000a_DATAFONO RETIRADO NO TIENE PLACA, SE VERIFICA EN INVENTARIO DE REDEBAN"/>
    <s v="VISITA TECNICA"/>
    <s v="JYZZZ473"/>
    <s v="TIPO I"/>
    <s v="TERRESTRE"/>
    <s v="CASTILLO HERRERA ALEX RICARDO"/>
    <n v="1"/>
    <s v="0"/>
    <n v="65960"/>
    <n v="75096"/>
    <n v="65960"/>
  </r>
  <r>
    <s v="BUCARAMANGA"/>
    <x v="2"/>
    <x v="3"/>
    <s v="68547"/>
    <s v="2978700"/>
    <s v="3007061303"/>
    <s v="INCIDENTE"/>
    <s v="SANTANDER"/>
    <s v="PIEDECUESTA"/>
    <s v="PTM PIEDECUESTA VARIEDADES CES"/>
    <s v="REDEBAN"/>
    <s v="FO-25-1783099"/>
    <d v="2025-11-05T12:47:35"/>
    <d v="2025-11-06T16:08:00"/>
    <s v="NO"/>
    <s v="HARDWARE"/>
    <s v="LECTOR DE BARRAS"/>
    <s v="CABLE LECTORA AVERIADO"/>
    <s v="AGREGADOR"/>
    <s v="COMCARD - PTM"/>
    <s v="EJECUTADO"/>
    <s v="05/11/2025 SE ESCALA PARA VISITA. LLAMAR ANTES DE VISITAR, CONFIRMAR FALLA Y DATOS | 06/11/2025 SE VISITA COMERCIO SE REALIZA Y VERIFICA CONEXIÓNES EN OPTIMAS CONDICIONES SE CONFIGURA LECTOR DE BARRAS , SE INSTALA VERSION 9.90 OK, SE REALIZA PRUEBAS OK, LECTOR DE BARRAS OK, CB OPERATIVO"/>
    <s v="VISITA TECNICA"/>
    <s v="HA00J486 KA00C737"/>
    <s v="TIPO II"/>
    <s v="TERRESTRE"/>
    <s v="BARAJAS BERMUDEZ YAHIR MAURICIO"/>
    <n v="1"/>
    <s v="0"/>
    <n v="144968"/>
    <n v="140396"/>
    <n v="144968"/>
  </r>
  <r>
    <s v="BOGOTA"/>
    <x v="4"/>
    <x v="5"/>
    <s v="11001"/>
    <s v="2978703"/>
    <s v="3007048676"/>
    <s v="INCIDENTE"/>
    <s v="CUNDINAMARCA"/>
    <s v="BOGOTA"/>
    <s v="PTM  BOGOTA MICELANEA Y PAPELE"/>
    <s v="REDEBAN"/>
    <s v="FO-25-1783096"/>
    <d v="2025-11-05T12:49:56"/>
    <d v="2025-11-06T10:07:00"/>
    <m/>
    <s v="HARDWARE"/>
    <s v="NO ENCIENDE"/>
    <s v="DAÑO POS"/>
    <s v="AGREGADOR"/>
    <s v="COMCARD - PTM"/>
    <m/>
    <s v="05/11/2025 SE ESCALA PARA VISITA. LLAMAR ANTES DE VISITAR, CONFIRMAR FALLA Y DATOS | 06/11/2025 SE TIENE CONTACTO TELEFÓNICO CON LA SEÑORA ANGELA CUBILLOS 3102121867 PARA CONFIRMAR DIRECCIÓN, PERO NOS INDICA QUE EL DATAFONO YA ENCENDIÓ DEBIDO A QUE ESTABA MAL CONECTADO, POR TANTO SE CIERRA ORDEN"/>
    <s v="SOPORTE TELEFONICO"/>
    <m/>
    <s v="TIPO I"/>
    <s v="TERRESTRE"/>
    <s v="SOTO LONDOÑO FREDY ALEXANDER"/>
    <n v="0"/>
    <s v="0"/>
    <n v="41241"/>
    <n v="0"/>
    <n v="41241"/>
  </r>
  <r>
    <s v="MEDELLIN"/>
    <x v="1"/>
    <x v="2"/>
    <s v="5308"/>
    <s v="2978722"/>
    <s v="3007013743"/>
    <s v="INCIDENTE"/>
    <s v="ANTIOQUIA"/>
    <s v="GIRARDOTA"/>
    <s v="PARQUE GIRARDOTA"/>
    <s v="REDEBAN"/>
    <s v="FO-25-1783235"/>
    <d v="2025-11-05T13:11:58"/>
    <d v="2025-11-06T13:49:00"/>
    <s v="NO"/>
    <s v="HARDWARE"/>
    <s v="LECTOR DE TARJETAS"/>
    <s v="MENSAJE RETIRE TARJETA"/>
    <s v="CB UNO A UNO"/>
    <s v="CB UNO A UNO"/>
    <s v="EJECUTADO"/>
    <s v="05/11/2025 SE ESCALA PARA VISITA. LLAMAR ANTES DE VISITAR, CONFIRMAR FALLA Y DATOS | 06/11/2025 SE REALIZA GESTIÓN TELEFÓNICA AL NÚMERO 3135385032 SE LE INDICA AL USUARIO TATIANA RUIZ QUE SE LLEGA UNOS MINUTOS TARDE A PARTIR DE LA 1:30 O ANTES SI ABREN LA VÍA YA QUE HAY NOVEDAD EN LA VÍA DONDE SE SITUABA EL ANTIGUO PEAJITO YA QUE HAY UNA MULA ATRAVESADA VARADA, USUARIO ACEPTA | 06/11/2025 SE CAMBIA PINPAD CON LECTOR DE TARJETAS MALO, RECHAZA TODAS LAS TARJETAS, SE DEJAN SERVICIOS FUNCIONANDO CORRECTAMENTE"/>
    <s v="VISITA TECNICA"/>
    <s v="A00JZ763"/>
    <s v="TIPO I"/>
    <s v="TERRESTRE"/>
    <s v="BARRIENTOS HERNANDEZ CRISTIAN HORACIO"/>
    <n v="1"/>
    <s v="0"/>
    <n v="65960"/>
    <n v="75096"/>
    <n v="65960"/>
  </r>
  <r>
    <s v="BOGOTA"/>
    <x v="4"/>
    <x v="5"/>
    <s v="11001"/>
    <s v="2978825"/>
    <s v="3007057035"/>
    <s v="INCIDENTE"/>
    <s v="CUNDINAMARCA"/>
    <s v="BOGOTA"/>
    <s v="DISTRICOL REDPAG QUINTAS"/>
    <s v="REDEBAN"/>
    <s v="FO-25-1783226"/>
    <d v="2025-11-05T13:26:44"/>
    <d v="2025-11-06T12:17:00"/>
    <s v="NO"/>
    <s v="HARDWARE"/>
    <s v="LECTOR DE BARRAS"/>
    <s v="FORMATO INVALIDO LECTOR DAÑADO"/>
    <s v="AGREGADOR"/>
    <s v="DISTRICOL"/>
    <s v="EJECUTADO"/>
    <s v="05/11/2025 SE ESCALA PARA VISITA. LLAMAR ANTES DE VISITAR, CONFIRMAR FALLA Y DATOS | 06/11/2025 SE REPISAN PARÁMETROS DE POS, SE INICIALIZA, SE REINICIA DISPOSITIVO Y CONTINUA LA FALLA DE LA LECTORA, SE CAMBIA LECTORA Y SE REALIZAN PRUEBAS, PRUEBAS OK A CONFORMIDAD DE CLIENTE. SE DEJA CUBRECLAVE QUE"/>
    <s v="VISITA TECNICA"/>
    <s v="XPRZZ701"/>
    <s v="TIPO I"/>
    <s v="TERRESTRE"/>
    <s v="ORTIZ YARA FRANKLYN ISRAEL"/>
    <n v="1"/>
    <s v="0"/>
    <n v="65960"/>
    <n v="75096"/>
    <n v="65960"/>
  </r>
  <r>
    <s v="PASTO"/>
    <x v="0"/>
    <x v="0"/>
    <s v="52001"/>
    <s v="2979001"/>
    <s v="3007018317"/>
    <s v="INCIDENTE"/>
    <s v="NARIÑO"/>
    <s v="PASTO"/>
    <s v="MULTIPAGAS CENTRO PASTO"/>
    <s v="REDEBAN"/>
    <s v="FO-25-1783637"/>
    <d v="2025-11-05T14:02:12"/>
    <d v="2025-11-06T09:50:00"/>
    <s v="NO"/>
    <s v="SOFTWARE"/>
    <s v="LECTOR DE BARRAS"/>
    <s v="FORMATO INVALIDO"/>
    <s v="ROBUSTO"/>
    <s v="MULTIPAGAS"/>
    <s v="EJECUTADO"/>
    <s v="05/11/2025 SE ESCALA PARA VISITA. LLAMAR ANTES DE VISITAR, CONFIRMAR FALLA Y DATOS | 06/11/2025 SE VISITA CB. SE EVIDENCIA LECTORA DE CÓDIGO DE BARRAS QUE PERDIÓ CONFIGURACIÓN, SE REALIZA CAMBIO DE LECTORA. SE REALIZA PRUEBAS TX EXITOSAS. QUEDA OPERATIVO"/>
    <s v="VISITA TECNICA"/>
    <s v="JYZZZ378"/>
    <s v="TIPO I"/>
    <s v="TERRESTRE"/>
    <s v="CASTILLO HERRERA ALEX RICARDO"/>
    <n v="1"/>
    <s v="0"/>
    <n v="65960"/>
    <n v="75096"/>
    <n v="65960"/>
  </r>
  <r>
    <s v="CALI"/>
    <x v="0"/>
    <x v="0"/>
    <s v="76001"/>
    <s v="2979349"/>
    <s v="3007028195"/>
    <s v="INCIDENTE"/>
    <s v="VALLE DEL CAUCA"/>
    <s v="CALI"/>
    <s v="PAGAFACIL   PLAZA CAICEDO II"/>
    <s v="REDEBAN"/>
    <s v="FO-25-1784609"/>
    <d v="2025-11-05T14:44:44"/>
    <d v="2025-11-06T11:35:00"/>
    <s v="NO"/>
    <s v="HARDWARE"/>
    <s v="IMPRESION"/>
    <s v="NO AVANZA PAPEL"/>
    <s v="ROBUSTO"/>
    <s v="PAGAFACIL"/>
    <s v="EJECUTADO"/>
    <s v="05/11/2025 SE ESCALA PARA VISITA. LLAMAR ANTES DE VISITAR, CONFIRMAR FALLA Y DATOS | 06/11/2025 DATAFONO TENIA LA HORA DESCUADRADA SE INICIALIZA Y QUEDA FUNCIONANDO CORRECTAMENTE"/>
    <s v="VISITA TECNICA"/>
    <s v="9LZZZ752"/>
    <s v="TIPO I"/>
    <s v="TERRESTRE"/>
    <s v="CUERO RUIZ JHONNY"/>
    <n v="1"/>
    <s v="0"/>
    <n v="65960"/>
    <n v="75096"/>
    <n v="65960"/>
  </r>
  <r>
    <s v="PEREIRA"/>
    <x v="0"/>
    <x v="1"/>
    <s v="63470"/>
    <s v="2979454"/>
    <s v="3007076142"/>
    <s v="INCIDENTE"/>
    <s v="QUINDIO"/>
    <s v="MONTENEGRO"/>
    <s v="PTM MONTENEGRO TECNIJUEGOS MON"/>
    <s v="REDEBAN"/>
    <s v="FO-25-1784603"/>
    <d v="2025-11-05T14:54:12"/>
    <d v="2025-11-07T10:25:00"/>
    <s v="NO"/>
    <s v="SOFTWARE"/>
    <s v="COMUNICACION"/>
    <s v="VERIFIQUE PARAMETROS"/>
    <s v="AGREGADOR"/>
    <s v="COMCARD - PTM"/>
    <s v="EJECUTADO"/>
    <s v="05/11/2025 SE ESCALA PARA VISITA. LLAMAR ANTES DE VISITAR, CONFIRMAR FALLA Y DATOS | 07/11/2025 SE VISITA COMERCIO SE REALIZÓ RE CONFIGURACIÓN DATAFONO SE REALIZÓ PRUEBA OK."/>
    <s v="VISITA TECNICA"/>
    <s v="SX0GZ293"/>
    <s v="TIPO II"/>
    <s v="TERRESTRE"/>
    <s v="SANCHEZ SOLORZANO JUAN SEBASTIAN"/>
    <n v="1"/>
    <s v="0"/>
    <n v="144968"/>
    <n v="140396"/>
    <n v="144968"/>
  </r>
  <r>
    <s v="CALI"/>
    <x v="0"/>
    <x v="0"/>
    <s v="76001"/>
    <s v="2979468"/>
    <s v="3007021063"/>
    <s v="INCIDENTE"/>
    <s v="VALLE DEL CAUCA"/>
    <s v="CALI"/>
    <s v="MULTIPAGAS UNICENTRO CALI"/>
    <s v="REDEBAN"/>
    <s v="FO-25-1784599"/>
    <d v="2025-11-05T14:56:28"/>
    <d v="2025-11-06T13:05:00"/>
    <m/>
    <s v="SOFTWARE"/>
    <s v="COMUNICACION"/>
    <s v="VERIFIQUE PARAMETROS"/>
    <s v="ROBUSTO"/>
    <s v="MULTIPAGAS"/>
    <m/>
    <s v="05/11/2025 SE ESCALA PARA VISITA. LLAMAR ANTES DE VISITAR, CONFIRMAR FALLA Y DATOS | 06/11/2025 SE HABLA CON LA SRA ANNY GUTIERREZ E INFORMA QUE EL EQUIPO YA ESTÁ OPERATIVO , QUE EL PERSONAL DE SISTEMAS LES AYUDO CON EL INTERNET Y TODO QUEDÓ OK Y OPERATIVO LA CLIENTA AUTORIZA CERRAR LA ORDEN"/>
    <s v="SOPORTE TELEFONICO"/>
    <m/>
    <s v="TIPO I"/>
    <s v="TERRESTRE"/>
    <s v="PAREDES CASTILLO DIEGO"/>
    <n v="0"/>
    <s v="0"/>
    <n v="41241"/>
    <n v="0"/>
    <n v="41241"/>
  </r>
  <r>
    <s v="CUCUTA"/>
    <x v="2"/>
    <x v="3"/>
    <s v="54810"/>
    <s v="2979531"/>
    <s v="3007056139"/>
    <s v="INCIDENTE"/>
    <s v="NORTE DE SANTANDER"/>
    <s v="TIBU"/>
    <s v="BARRIO LIBERTADORES TIBU 4"/>
    <s v="REDEBAN"/>
    <s v="FO-25-1784606"/>
    <d v="2025-11-05T14:51:00"/>
    <d v="2025-11-06T11:26:00"/>
    <s v="NO"/>
    <s v="HARDWARE"/>
    <s v="ALERT IRRUPTION"/>
    <s v="ALERT IRRUPTION"/>
    <s v="CB UNO A UNO"/>
    <s v="CB UNO A UNO"/>
    <s v="EJECUTADO"/>
    <s v="05/11/2025 SE ESCALA PARA VISITA. LLAMAR ANTES DE VISITAR, CONFIRMAR FALLA Y DATOS | 06/11/2025 SE REALIZA SOPORTE EN BODEGA CUCUTA, YA QUE EL EQUIPO ESTE EN ZONA ROJA CATATUMBO, SE REALIZA CAMBIO DE DATAFONO POR DAÑO ALERT RUTION, SE HACEN PRUEBAS EXITOSA, CB OPERATIVO."/>
    <s v="VISITA TECNICA"/>
    <s v="9BMZZ500"/>
    <s v="TIPO V"/>
    <s v="TERRESTRE"/>
    <s v="NARANJO AFANADOR RUBEN JESUS"/>
    <n v="1"/>
    <s v="0"/>
    <n v="479589"/>
    <n v="196537"/>
    <n v="479589"/>
  </r>
  <r>
    <s v="BUCARAMANGA"/>
    <x v="2"/>
    <x v="3"/>
    <s v="68001"/>
    <s v="2979720"/>
    <s v="3007077273"/>
    <s v="INCIDENTE"/>
    <s v="SANTANDER"/>
    <s v="BUCARAMANGA"/>
    <s v="MULTIPAGAS UNICO BUCARAMANGA"/>
    <s v="REDEBAN"/>
    <s v="FO-25-1784597"/>
    <d v="2025-11-05T15:09:53"/>
    <d v="2025-11-06T11:18:00"/>
    <s v="NO"/>
    <s v="HARDWARE"/>
    <s v="COMUNICACION"/>
    <s v="MENSAJE CABLE DE RED DESCONECTADO"/>
    <s v="ROBUSTO"/>
    <s v="MULTIPAGAS"/>
    <s v="EJECUTADO"/>
    <s v="05/11/2025 SE ESCALA PARA VISITA. LLAMAR ANTES DE VISITAR, CONFIRMAR FALLA Y DATOS | 06/11/2025 SE VISITA COMERCIO SE CAMBIA CABLE DE RED SE ENCUENTRA DETERIORADO , PRUEBAS OK"/>
    <s v="VISITA TECNICA"/>
    <s v="FACZZ582"/>
    <s v="TIPO I"/>
    <s v="TERRESTRE"/>
    <s v="HERRERA LUQUE SAUL JAVIER"/>
    <n v="1"/>
    <s v="0"/>
    <n v="65960"/>
    <n v="75096"/>
    <n v="65960"/>
  </r>
  <r>
    <s v="BOGOTA"/>
    <x v="4"/>
    <x v="5"/>
    <s v="11001"/>
    <s v="2979825"/>
    <s v="3007064045"/>
    <s v="INCIDENTE"/>
    <s v="CUNDINAMARCA"/>
    <s v="BOGOTA"/>
    <s v="PTM BOGOTA DISTRIBUIDORA EVALU"/>
    <s v="REDEBAN"/>
    <s v="FO-25-1784594"/>
    <d v="2025-11-05T15:13:42"/>
    <d v="2025-11-06T12:37:00"/>
    <s v="NO"/>
    <s v="HARDWARE"/>
    <s v="CABLEADO"/>
    <s v="CABLE TEFF AVERIADO"/>
    <s v="AGREGADOR"/>
    <s v="COMCARD - PTM"/>
    <s v="EJECUTADO"/>
    <s v="05/11/2025 SE ESCALA PARA VISITA. LLAMAR ANTES DE VISITAR, CONFIRMAR FALLA Y DATOS | 07/11/2025 SE HACE CAMBIO DE FUENTE DE PODER SE ENCUENTRA PARTIDA"/>
    <s v="VISITA TECNICA"/>
    <s v="OA00O658 0A00O499"/>
    <s v="TIPO I"/>
    <s v="TERRESTRE"/>
    <s v="GONZALEZ FANDIÑO SANTIAGO ERNESTO"/>
    <n v="1"/>
    <s v="0"/>
    <n v="65960"/>
    <n v="75096"/>
    <n v="65960"/>
  </r>
  <r>
    <s v="SANTA MARTA"/>
    <x v="5"/>
    <x v="6"/>
    <s v="47053"/>
    <s v="2979961"/>
    <s v="3007012134"/>
    <s v="INCIDENTE"/>
    <s v="MAGDALENA"/>
    <s v="ARACATACA"/>
    <s v="ARACATACA - MAGDALENA"/>
    <s v="REDEBAN"/>
    <s v="FO-25-1784580"/>
    <d v="2025-11-05T15:57:23"/>
    <d v="2025-11-06T12:54:00"/>
    <s v="NO"/>
    <s v="HARDWARE"/>
    <s v="NO ENCIENDE"/>
    <s v="DAÑO POS"/>
    <s v="CB UNO A UNO"/>
    <s v="CB UNO A UNO"/>
    <s v="EJECUTADO"/>
    <s v="05/11/2025 SE ESCALA PARA VISITA. LLAMAR ANTES DE VISITAR, CONFIRMAR FALLA Y DATOS | 06/11/2025 SE REALIZA LA VISITA SE ENCUENTRA EL PINPAD Y EL LECTOR DE BARRAS APAGADO PERO EL DATÁFONO SE ENCUENTRA ENCENDIDO SE REVISA Y EL MAGIC BOX NO ESTÁ MANDANDO CORRIENTE HACIA LOS ACCESORIOS SOLAMENTE HACIA EL DATÁFONO SE PROCEDE A CAMBIAR EL ACCESORIO MAGIC BOX, ARROJANDO RESULTADOS SATISFACTORIOS, Y ENCIENDO LOS ACCESORIOS, SE REALIZAN PRUEBAS Y TODO OK"/>
    <s v="VISITA TECNICA"/>
    <s v="JAAAI250"/>
    <s v="TIPO III"/>
    <s v="TERRESTRE"/>
    <s v="THOMAS  CAMPO SIGIFREDO SEGUNDO"/>
    <n v="1"/>
    <s v="0"/>
    <n v="275729"/>
    <n v="196537"/>
    <n v="275729"/>
  </r>
  <r>
    <s v="MEDELLIN"/>
    <x v="1"/>
    <x v="2"/>
    <s v="5001"/>
    <s v="2980057"/>
    <s v="3007038227"/>
    <s v="INCIDENTE"/>
    <s v="ANTIOQUIA"/>
    <s v="MEDELLIN"/>
    <s v="BARRIO MANRIQUE MEDELLIN 7"/>
    <s v="REDEBAN"/>
    <s v="FO-25-1784582"/>
    <d v="2025-11-05T15:48:15"/>
    <d v="2025-11-06T12:20:00"/>
    <s v="NO"/>
    <s v="HARDWARE"/>
    <s v="COMUNICACION"/>
    <s v="DAÑO POS"/>
    <s v="CB UNO A UNO"/>
    <s v="CB UNO A UNO"/>
    <s v="EJECUTADO / CANCELADO"/>
    <s v="05/11/2025 SE ESCALA PARA VISITA. LLAMAR ANTES DE VISITAR, CONFIRMAR FALLA Y DATOS | 06/11/2025 SE LLEGA AL PUNTO, PERO EL COMERCIO ESTÁ CERRADO. VISITA CANCELADA._x000a__x000a_SE REALIZAN 3 INTENTOS DE LLAMADA PERO NO CONTESTAN EN EL COMERCIO."/>
    <s v="VISITA TECNICA"/>
    <s v="0000000"/>
    <s v="TIPO I"/>
    <s v="TERRESTRE"/>
    <s v="MARIN PIEDRAHITA JIMMY ALEXIS"/>
    <n v="1"/>
    <s v="0"/>
    <n v="65960"/>
    <n v="75096"/>
    <n v="65960"/>
  </r>
  <r>
    <s v="BOGOTA"/>
    <x v="4"/>
    <x v="5"/>
    <s v="25297"/>
    <s v="2980678"/>
    <s v="3007029976"/>
    <s v="INCIDENTE"/>
    <s v="CUNDINAMARCA"/>
    <s v="GACHETA"/>
    <s v="BARRIO GACHETA 1"/>
    <s v="REDEBAN"/>
    <s v="FO-25-1784868"/>
    <d v="2025-11-05T17:23:36"/>
    <d v="2025-11-06T15:59:00"/>
    <s v="NO"/>
    <s v="HARDWARE"/>
    <s v="SE REINICIA"/>
    <s v="DAÑO POS"/>
    <s v="CB UNO A UNO"/>
    <s v="CB UNO A UNO"/>
    <s v="EJECUTADO"/>
    <s v="05/11/2025 SE ESCALA PARA VISITA. LLAMAR ANTES DE VISITAR, CONFIRMAR FALLA Y DATOS | 06/11/2025 SE REALIZA VISITA A CAMPO, SE EVIDENCIA EQUIPO QUE SE REINICIA SOLO, SE PROCEDE A CAMBIAR EQUIPO SE CREA USUARIOS PRUEBAS OK"/>
    <s v="VISITA TECNICA"/>
    <s v="F1MZZ266"/>
    <s v="TIPO III"/>
    <s v="TERRESTRE"/>
    <s v="ARIAS QUILINDO JULIAN"/>
    <n v="1"/>
    <s v="0"/>
    <n v="275729"/>
    <n v="196537"/>
    <n v="275729"/>
  </r>
  <r>
    <s v="MEDELLIN"/>
    <x v="1"/>
    <x v="2"/>
    <s v="5411"/>
    <s v="2980681"/>
    <s v="3007051930"/>
    <s v="INCIDENTE"/>
    <s v="ANTIOQUIA"/>
    <s v="LIBORINA"/>
    <s v="BARRIO SAN DIEGO LIBORINA"/>
    <s v="REDEBAN"/>
    <s v="FO-25-1784865"/>
    <d v="2025-11-05T17:24:52"/>
    <d v="2025-11-08T09:41:00"/>
    <s v="NO"/>
    <s v="HARDWARE"/>
    <s v="LECTOR DE TARJETAS"/>
    <s v="MENSAJE RETIRE TARJETA"/>
    <s v="CB UNO A UNO"/>
    <s v="CB UNO A UNO"/>
    <s v="EJECUTADO"/>
    <s v="05/11/2025 SE ESCALA PARA VISITA. LLAMAR ANTES DE VISITAR, CONFIRMAR FALLA Y DATOS | 08/11/2025 SE LIMPIA CONTACTO DE CHIP SE HACEN PRUEBAS QUEDA OK"/>
    <s v="VISITA TECNICA"/>
    <s v="TR0BZ768"/>
    <s v="TIPO III"/>
    <s v="TERRESTRE"/>
    <s v="ALVAREZ ARENAS VICTOR HUGO"/>
    <n v="1"/>
    <s v="0"/>
    <n v="275729"/>
    <n v="196537"/>
    <n v="275729"/>
  </r>
  <r>
    <s v="NEIVA"/>
    <x v="3"/>
    <x v="4"/>
    <s v="41001"/>
    <s v="2980846"/>
    <s v="3007057051"/>
    <s v="INCIDENTE"/>
    <s v="HUILA"/>
    <s v="NEIVA"/>
    <s v="BARRIO LUIS IGNACIO ANDRADE NE"/>
    <s v="REDEBAN"/>
    <s v="FO-25-1785481"/>
    <d v="2025-11-06T08:00:00"/>
    <d v="2025-11-06T14:51:00"/>
    <s v="NO"/>
    <s v="HARDWARE"/>
    <s v="NO ENCIENDE"/>
    <s v="DAÑO POS"/>
    <s v="CB UNO A UNO"/>
    <s v="CB UNO A UNO"/>
    <s v="EJECUTADO"/>
    <s v="06/11/2025 SE ESCALA PARA VISITA. LLAMAR ANTES DE VISITAR, CONFIRMAR FALLA Y DATOS | 06/11/2025 SE REALIZA VISITA AL PUNTO SE CAMBIA EQUIPO YA QUE ESTE PRESENTA DAÑO EN EL PIN DE CARGA IMPIDIENDO QUE EL EQUIPO ENCIENDA , SE DEJA EQUIPO CON VR 9.90 PRUEBAS CB OK, CB OPERATIVO"/>
    <s v="VISITA TECNICA"/>
    <s v="XPRZZ717"/>
    <s v="TIPO I"/>
    <s v="TERRESTRE"/>
    <s v="DEVIA REINOSO JUAN CARLOS"/>
    <n v="1"/>
    <s v="0"/>
    <n v="65960"/>
    <n v="75096"/>
    <n v="65960"/>
  </r>
  <r>
    <s v="CALI"/>
    <x v="0"/>
    <x v="0"/>
    <s v="76001"/>
    <s v="2980936"/>
    <s v="3007061764"/>
    <s v="INCIDENTE"/>
    <s v="VALLE DEL CAUCA"/>
    <s v="CALI"/>
    <s v="PTM CALI PAPELERIA Y MISCELANE"/>
    <s v="REDEBAN"/>
    <s v="FO-25-1785476"/>
    <d v="2025-11-06T08:00:00"/>
    <d v="2025-11-06T15:35:00"/>
    <m/>
    <s v="HARDWARE"/>
    <s v="COMUNICACION"/>
    <s v="MENSAJE CABLE DE RED DESCONECTADO"/>
    <s v="AGREGADOR"/>
    <s v="COMCARD - PTM"/>
    <m/>
    <s v="06/11/2025 SE ESCALA PARA VISITA. LLAMAR ANTES DE VISITAR, CONFIRMAR FALLA Y DATOS | 06/11/2025 SE REALIZA LLAMADA TELEFÓNICA EN DONDE EL CLIENTE INDICA QUE SI LE PODEMOS RESERVAR LA VISITA PARA LAS 2:30 DE LA TARDE QUE EN LA MAÑANA SE LE PRESENTÓ UN INCONVENIENTE Y A IR A SOLUCIONARLO ENTONCES QUE SI PODEMOS PROGRAMAR LA VISITA PARA LAS 2:30 DE LA TARDE, A LAS 2.30 PM SE REALIZARÁ LA VISITA | 06/11/2025 SE REALIZA LLAMADA TELEFÓNICA EN DONDE ME_x000a_COMUNICÓ CON LA SEÑORA LUCERO NÚÑEZ DONDE ME INDICA QUE TIENE PROBLEMAS CON LA RED QUE OPERA QUE ES CLARO. ME INFORMA QUE YA SE SOLUCIONÓ EL PROBLEMA Y QUE ESTÁ EN FUNCIONAMIENTO EL CORRESPONSAL."/>
    <s v="SOPORTE TELEFONICO"/>
    <m/>
    <s v="TIPO I"/>
    <s v="TERRESTRE"/>
    <s v="ESCOBAR LENIS JUAN SEBASTIAN"/>
    <n v="0"/>
    <s v="0"/>
    <n v="41241"/>
    <n v="0"/>
    <n v="41241"/>
  </r>
  <r>
    <s v="SINCELEJO"/>
    <x v="5"/>
    <x v="6"/>
    <s v="70708"/>
    <s v="2981000"/>
    <s v="3007067337"/>
    <s v="INCIDENTE"/>
    <s v="SUCRE"/>
    <s v="SAN MARCOS"/>
    <s v="DISTRICOL PAGATODO SAN MARCOS"/>
    <s v="REDEBAN"/>
    <s v="FO-25-1784933"/>
    <d v="2025-11-05T17:42:41"/>
    <d v="2025-11-06T15:38:00"/>
    <s v="NO"/>
    <s v="HARDWARE"/>
    <s v="IMPRESION"/>
    <s v="NO IMPRIME UNO O VARIOS CARACTERES"/>
    <s v="AGREGADOR"/>
    <s v="DISTRICOL"/>
    <s v="EJECUTADO"/>
    <s v="05/11/2025 SE ESCALA PARA VISITA. LLAMAR ANTES DE VISITAR, CONFIRMAR FALLA Y DATOS | 06/11/2025 SE VISITA COMERCIO POR FALLA, PUESTO QUE IMPRIME INCOMPLETO, SE LE HACE LIMPIEZA A LA IMPRESORA DEL DATAFONO, SE DEJA CON LA VERSIÓN 10.3, QUEDA FUNCIONANDO CORRECTAMENTE, SE REALIZAN PRUEBAS OK."/>
    <s v="VISITA TECNICA"/>
    <s v="SAZZZ822"/>
    <s v="TIPO III"/>
    <s v="TERRESTRE"/>
    <s v="CACERES HERNANDEZ ANDRES"/>
    <n v="1"/>
    <s v="0"/>
    <n v="275729"/>
    <n v="196537"/>
    <n v="275729"/>
  </r>
  <r>
    <s v="MEDELLIN"/>
    <x v="1"/>
    <x v="2"/>
    <s v="5088"/>
    <s v="2981032"/>
    <s v="3007076564"/>
    <s v="INCIDENTE"/>
    <s v="ANTIOQUIA"/>
    <s v="BELLO"/>
    <s v="PTM BELLO GRANERO Y VARIEDADES"/>
    <s v="REDEBAN"/>
    <s v="FO-25-1785478"/>
    <d v="2025-11-06T08:00:00"/>
    <d v="2025-11-06T12:24:00"/>
    <s v="NO"/>
    <s v="HARDWARE"/>
    <s v="CABLEADO"/>
    <s v="CABLE MAGICBOX AVERIADO"/>
    <s v="AGREGADOR"/>
    <s v="COMCARD - PTM"/>
    <s v="EJECUTADO"/>
    <s v="06/11/2025 SE ESCALA PARA VISITA. LLAMAR ANTES DE VISITAR, CONFIRMAR FALLA Y DATOS | 06/11/2025 SE CAMBIA CABLE MAGICBOX AVERIADO, SE DEJAN SERVICIOS FUNCIONANDO CORRECTAMENTE"/>
    <s v="VISITA TECNICA"/>
    <s v="103ZZ244 103ZZ272"/>
    <s v="TIPO I"/>
    <s v="TERRESTRE"/>
    <s v="BARRIENTOS HERNANDEZ CRISTIAN HORACIO"/>
    <n v="1"/>
    <s v="0"/>
    <n v="65960"/>
    <n v="75096"/>
    <n v="65960"/>
  </r>
  <r>
    <s v="BOGOTA"/>
    <x v="4"/>
    <x v="5"/>
    <s v="11001"/>
    <s v="2981072"/>
    <s v="3007074887"/>
    <s v="INCIDENTE"/>
    <s v="CUNDINAMARCA"/>
    <s v="BOGOTA"/>
    <s v="BARRIO PATIO BONITO 3 BOGOTA"/>
    <s v="REDEBAN"/>
    <s v="FO-25-1786694"/>
    <d v="2025-11-06T08:00:00"/>
    <d v="2025-11-06T15:06:00"/>
    <s v="NO"/>
    <s v="HARDWARE"/>
    <s v="PINPAD"/>
    <s v="COMPATIBILIDAD"/>
    <s v="CB UNO A UNO"/>
    <s v="CB UNO A UNO"/>
    <s v="EJECUTADO"/>
    <s v="06/11/2005 SE ESCALA PARA VISITA. LLAMAR ANTES DE VISITAR, CONFIRMAR FALLA Y DATOS | 06/11/2025 SE REALIZA VISITA DE CAMPO ENCONTRADO QUE PINPAD NO LEE LAS TARJETAS Y EL POS SE REINICIA CONSTANTEMENTE, POR LO ANTERIOR SE CAMBIA EQUIPOS, PRUEBAS CUPO Y USUARIO OK."/>
    <s v="VISITA TECNICA"/>
    <s v="SXSZZ934"/>
    <s v="TIPO I"/>
    <s v="TERRESTRE"/>
    <s v="LOZADA ROJAS CHRISTIAN ANDRES"/>
    <n v="1"/>
    <s v="0"/>
    <n v="65960"/>
    <n v="75096"/>
    <n v="65960"/>
  </r>
  <r>
    <s v="APARTADO"/>
    <x v="1"/>
    <x v="2"/>
    <s v="5480"/>
    <s v="2981459"/>
    <s v="3007072231"/>
    <s v="INCIDENTE"/>
    <s v="ANTIOQUIA"/>
    <s v="MUTATA"/>
    <s v="CENTRO MUTATA ANTIOQUIA"/>
    <s v="REDEBAN"/>
    <s v="FO-25-1786692"/>
    <d v="2025-11-06T08:03:26"/>
    <d v="2025-11-07T09:45:00"/>
    <s v="NO"/>
    <s v="HARDWARE"/>
    <s v="IMPRESION"/>
    <s v="TAPA IMPRESORA"/>
    <s v="CB UNO A UNO"/>
    <s v="CB UNO A UNO"/>
    <s v="EJECUTADO"/>
    <s v="06/11/2005 SE ESCALA PARA VISITA. LLAMAR ANTES DE VISITAR, CONFIRMAR FALLA Y DATOS | 07/11/2025 DATAFONO NO IMPRIME TIENE LA TAPA DE LA IMPRESORA MALA. SE CAMBIA POR UNA BUENA Y SE CORRIGE LA FALLA. SE HACEN PRUEBAS DE IMPRESION Y QUEDA TODO OK"/>
    <s v="VISITA TECNICA"/>
    <s v="ON00N677"/>
    <s v="TIPO II"/>
    <s v="TERRESTRE"/>
    <s v="SALDARRIAGA MIRANDA SANTIAGO"/>
    <n v="1"/>
    <s v="0"/>
    <n v="144968"/>
    <n v="140396"/>
    <n v="144968"/>
  </r>
  <r>
    <s v="MONTERIA"/>
    <x v="5"/>
    <x v="6"/>
    <s v="23001"/>
    <s v="2981484"/>
    <s v="3007080104"/>
    <s v="INCIDENTE"/>
    <s v="CORDOBA"/>
    <s v="MONTERIA"/>
    <s v="DISTRICOL BOLSOS DELUXE"/>
    <s v="REDEBAN"/>
    <s v="FO-25-1786678"/>
    <d v="2025-11-06T08:13:20"/>
    <d v="2025-11-06T17:32:00"/>
    <s v="NO"/>
    <s v="HARDWARE"/>
    <s v="IMPRESION"/>
    <s v="RODILLO AVERIADO"/>
    <s v="AGREGADOR"/>
    <s v="DISTRICOL"/>
    <s v="EJECUTADO"/>
    <s v="06/11/2005 SE ESCALA PARA VISITA. LLAMAR ANTES DE VISITAR, CONFIRMAR FALLA Y DATOS | 06/11/2025 SE LLEGA A AL PUNTO, SE INSPECCIONA EL DATAFONO SE EVIDENCIA QUE NO TIENE EL RODILLO POR CAUSA DE UNA CAÍDA NO IMPRIME, SE PROCEDE A REALIZAR CAMBIO DEL EQUIPO CREACIÓN DE USUARIO OPERADOR Y ADMINISTRADOR, PRUEBAS OK CB OPERANDO CON NORMALIDAD"/>
    <s v="VISITA TECNICA"/>
    <s v="V1ZZZ955"/>
    <s v="TIPO I"/>
    <s v="TERRESTRE"/>
    <s v="ARRAZOLA HERNANDEZ NICOLAS AUGUSTO"/>
    <n v="1"/>
    <s v="0"/>
    <n v="65960"/>
    <n v="75096"/>
    <n v="65960"/>
  </r>
  <r>
    <s v="CALI"/>
    <x v="0"/>
    <x v="0"/>
    <s v="76001"/>
    <s v="2981639"/>
    <s v="3007035516"/>
    <s v="INCIDENTE"/>
    <s v="VALLE DEL CAUCA"/>
    <s v="CALI"/>
    <s v="REDY EL INGENIO"/>
    <s v="REDEBAN"/>
    <s v="FO-25-1786682"/>
    <d v="2025-11-06T08:06:29"/>
    <d v="2025-11-06T17:26:00"/>
    <s v="NO"/>
    <s v="HARDWARE"/>
    <s v="PINPAD"/>
    <s v="SE REINICIA"/>
    <s v="ROBUSTO"/>
    <s v="REDY"/>
    <s v="EJECUTADO"/>
    <s v="06/11/2005 SE ESCALA PARA VISITA. LLAMAR ANTES DE VISITAR, CONFIRMAR FALLA Y DATOS | 06/11/2025 SE REALIZA CAMBIO DE PINPAD C4 NO LEE TARJETAS CHIP, CB BANCOLOMBIA PURO, PRUEBAS OK"/>
    <s v="VISITA TECNICA"/>
    <s v="GZ001381"/>
    <s v="TIPO I"/>
    <s v="TERRESTRE"/>
    <s v="PAREDES CASTILLO DIEGO"/>
    <n v="1"/>
    <s v="0"/>
    <n v="65960"/>
    <n v="75096"/>
    <n v="65960"/>
  </r>
  <r>
    <s v="PASTO"/>
    <x v="0"/>
    <x v="0"/>
    <s v="52560"/>
    <s v="2981954"/>
    <s v="3007040797"/>
    <s v="INCIDENTE"/>
    <s v="NARIÑO"/>
    <s v="POTOSI"/>
    <s v="DISTRICOL SERVINET COM CO"/>
    <s v="REDEBAN"/>
    <s v="FO-25-1786665"/>
    <d v="2025-11-06T08:48:58"/>
    <d v="2025-11-07T12:56:00"/>
    <s v="NO"/>
    <s v="HARDWARE"/>
    <s v="IMPRESION"/>
    <s v="RODILLO AVERIADO"/>
    <s v="AGREGADOR"/>
    <s v="DISTRICOL"/>
    <s v="EJECUTADO"/>
    <s v="06/11/2005 SE ESCALA PARA VISITA. LLAMAR ANTES DE VISITAR, CONFIRMAR FALLA Y DATOS | 07/11/2025 SE REALIZA CAMBIO DE DATÁFONO POR DAÑO EN IMPRESORA SE RECONFIGURA OK PARÁMETROS Y SE REALIZAN PRUEBAS EXITOSAS DE TRANSACCIÓNES"/>
    <s v="VISITA TECNICA"/>
    <s v="AA0OZ790"/>
    <s v="TIPO II"/>
    <s v="TERRESTRE"/>
    <s v="PAZ MARTINEZ RICHARD HUMBERTO"/>
    <n v="1"/>
    <s v="0"/>
    <n v="144968"/>
    <n v="140396"/>
    <n v="144968"/>
  </r>
  <r>
    <s v="PEREIRA"/>
    <x v="0"/>
    <x v="1"/>
    <s v="76895"/>
    <s v="2982122"/>
    <s v="3007052990"/>
    <s v="INCIDENTE"/>
    <s v="VALLE DEL CAUCA"/>
    <s v="ZARZAL"/>
    <s v="BARRIO GONZALO ECHEVERRI ZARZA"/>
    <s v="REDEBAN"/>
    <s v="FO-25-1786660"/>
    <d v="2025-11-06T08:56:04"/>
    <d v="2025-11-07T16:04:00"/>
    <s v="NO"/>
    <s v="HARDWARE"/>
    <s v="LECTOR DE BARRAS"/>
    <s v="DAÑO POS"/>
    <s v="CB UNO A UNO"/>
    <s v="CB UNO A UNO"/>
    <s v="EJECUTADO"/>
    <s v="06/11/2005 SE ESCALA PARA VISITA. LLAMAR ANTES DE VISITAR, CONFIRMAR FALLA Y DATOS | 07/11/2025 SE CAMBIA LECTOR YA QUE NO ENCIENDE, SE REALIZAN PRUEBAS OK."/>
    <s v="VISITA TECNICA"/>
    <s v="9C0LZ905"/>
    <s v="TIPO III"/>
    <s v="TERRESTRE"/>
    <s v="FRANCO CAÑAVERAL YAMID RAUL"/>
    <n v="1"/>
    <s v="0"/>
    <n v="275729"/>
    <n v="196537"/>
    <n v="275729"/>
  </r>
  <r>
    <s v="PEREIRA"/>
    <x v="0"/>
    <x v="1"/>
    <s v="66001"/>
    <s v="2982191"/>
    <s v="3007055674"/>
    <s v="INCIDENTE"/>
    <s v="RISARALDA"/>
    <s v="PEREIRA"/>
    <s v="BARRIO CENTRO PEREIRA 32"/>
    <s v="REDEBAN"/>
    <s v="FO-25-1786654"/>
    <d v="2025-11-06T09:09:47"/>
    <d v="2025-11-06T15:24:00"/>
    <s v="NO"/>
    <s v="HARDWARE"/>
    <s v="IMPRESION"/>
    <s v="NO IMPRIME UNO O VARIOS CARACTERES"/>
    <s v="CB UNO A UNO"/>
    <s v="CB UNO A UNO"/>
    <s v="EJECUTADO"/>
    <s v="06/11/2005 SE ESCALA PARA VISITA. LLAMAR ANTES DE VISITAR, CONFIRMAR FALLA Y DATOS | 06/11/2025 VISITAMOS COMERCIO EL DATÁFONO NO IMPRIME BIEN LAS TRX REALIZAMOS CAMBIO DE DATAFONO LO CONFIGURAMOS Y REALIZAMOS PRUEBAS CON EL NUEVO DATÁFONO OK."/>
    <s v="VISITA TECNICA"/>
    <s v="XPHZZ344"/>
    <s v="TIPO I"/>
    <s v="TERRESTRE"/>
    <s v="ARROYAVE CANO MANUEL GUILLERMO"/>
    <n v="1"/>
    <s v="0"/>
    <n v="65960"/>
    <n v="75096"/>
    <n v="65960"/>
  </r>
  <r>
    <s v="CALI"/>
    <x v="0"/>
    <x v="0"/>
    <s v="19142"/>
    <s v="2982248"/>
    <s v="3007045217"/>
    <s v="INCIDENTE"/>
    <s v="CAUCA"/>
    <s v="CALOTO"/>
    <s v="DISTRICOL ESTACION DE SERVICIO"/>
    <s v="REDEBAN"/>
    <s v="FO-25-1786651"/>
    <d v="2025-11-06T09:11:10"/>
    <d v="2025-11-06T15:30:00"/>
    <s v="NO"/>
    <s v="HARDWARE"/>
    <s v="HUB"/>
    <s v="SE REINICIA"/>
    <s v="AGREGADOR"/>
    <s v="DISTRICOL"/>
    <s v="EJECUTADO"/>
    <s v="06/11/2005 SE ESCALA PARA VISITA. LLAMAR ANTES DE VISITAR, CONFIRMAR FALLA Y DATOS | 06/11/2025 SE REALIZA CAMBIO DE HUB EN CB BANCOLOMBIA DEBIDO A CONSTANTES REINICIOS, SE REALIZAN PRUEBAS OK."/>
    <s v="VISITA TECNICA"/>
    <s v="GA0LZ485"/>
    <s v="TIPO II"/>
    <s v="TERRESTRE"/>
    <s v="MONTERO MUESES GIAN CARLO"/>
    <n v="1"/>
    <s v="0"/>
    <n v="144968"/>
    <n v="140396"/>
    <n v="144968"/>
  </r>
  <r>
    <s v="MEDELLIN"/>
    <x v="1"/>
    <x v="2"/>
    <s v="27787"/>
    <s v="2982379"/>
    <s v="3007033136"/>
    <s v="INCIDENTE"/>
    <s v="CHOCO"/>
    <s v="TADO"/>
    <s v="BARRIO MODELO TADO"/>
    <s v="REDEBAN"/>
    <s v="FO-25-1786636"/>
    <d v="2025-11-06T09:28:40"/>
    <d v="2025-11-10T12:37:00"/>
    <s v="NO"/>
    <s v="HARDWARE"/>
    <s v="COMUNICACION"/>
    <s v="MENSAJE CABLE DE RED DESCONECTADO"/>
    <s v="UNO A UNO"/>
    <s v="CB UNO A UNO"/>
    <s v="EJECUTADO"/>
    <s v="06/11/2005 SE ESCALA PARA VISITA. LLAMAR ANTES DE VISITAR, CONFIRMAR FALLA Y DATOS | 07/11/2025 POR DISPONIBILIDAD DE TRANSPORTE SE LOGRA CONSEGUIR VUELO A CHOCÓ PARA DÍA LUNES 08 EN HORAS DE LA MAÑANA, DEBIDO A ESTO ACTIVIDAD NO SE ATENDERÁ DENTRO DE LOS ANS. | 10/11/2025 SE REVISA EQUIPO Y SE EVIDENCIA QUE LO QUE ESTABA FALLANDO ERA EL ROUTER LO CONECTO DIRECTO AL MÓDEM Y EL EQUIPO QUEDA OK, FUNCIONANDO OK"/>
    <s v="VISITA TECNICA"/>
    <s v="12ZZZ425"/>
    <s v="TIPO V"/>
    <s v="AEREO"/>
    <s v="RUA ALVAREZ RICHARD ANDRES"/>
    <n v="1"/>
    <s v="0"/>
    <n v="988463"/>
    <n v="196537"/>
    <n v="988463"/>
  </r>
  <r>
    <s v="BARRANQUILLA"/>
    <x v="5"/>
    <x v="6"/>
    <s v="8758"/>
    <s v="2982401"/>
    <s v="3007047537"/>
    <s v="INCIDENTE"/>
    <s v="ATLANTICO"/>
    <s v="SOLEDAD"/>
    <s v="BARRIO SOLEDAD 2000 SOLEDAD 4"/>
    <s v="REDEBAN"/>
    <s v="FO-25-1786647"/>
    <d v="2025-11-06T09:12:47"/>
    <d v="2025-11-06T15:44:00"/>
    <s v="NO"/>
    <s v="HARDWARE"/>
    <s v="LECTOR DE BARRAS"/>
    <s v="CABLE LECTORA AVERIADO"/>
    <s v="CB UNO A UNO"/>
    <s v="CB UNO A UNO"/>
    <s v="EJECUTADO"/>
    <s v="06/11/2005 SE ESCALA PARA VISITA. LLAMAR ANTES DE VISITAR, CONFIRMAR FALLA Y DATOS | 06/11/2025 SE REALIZA CAMBIO DE LECTORA YA QUE EL CABLE ESTÁ BASTANTE DETERIORADP Y EN OCASIONES NO FUNCIONA. SE REALIZAN PRUEBAS DE CORRECTO FUNCIONAMIENTO"/>
    <s v="VISITA TECNICA"/>
    <s v="GB00H066"/>
    <s v="TIPO I"/>
    <s v="TERRESTRE"/>
    <s v="VILLACOB VILLACOB ELKIN EDUARDO"/>
    <n v="1"/>
    <s v="0"/>
    <n v="65960"/>
    <n v="75096"/>
    <n v="65960"/>
  </r>
  <r>
    <s v="MANIZALES"/>
    <x v="0"/>
    <x v="1"/>
    <s v="17013"/>
    <s v="2982525"/>
    <s v="3007032157"/>
    <s v="INCIDENTE"/>
    <s v="CALDAS"/>
    <s v="AGUADAS"/>
    <s v="DISTRICOL SUCESORES DE ROBERTO"/>
    <s v="REDEBAN"/>
    <s v="FO-25-1786634"/>
    <d v="2025-11-06T09:35:10"/>
    <d v="2025-11-13T12:17:00"/>
    <m/>
    <s v="HARDWARE"/>
    <s v="LECTOR DE TARJETAS"/>
    <s v="MENSAJE RETIRE TARJETA"/>
    <s v="AGREGADOR"/>
    <s v="DISTRICOL"/>
    <m/>
    <s v="06/11/2005 SE ESCALA PARA VISITA. LLAMAR ANTES DE VISITAR, CONFIRMAR FALLA Y DATOS | 09/11/2025 SE DEBE VALIDAR LA PRÓXIMA SEMANA YA QUE LA VÍA HACIA AGUADAS TIENE RESTRICCIONES | 13/11/2025 SE LOGRA VALIDACION CON EL CLIENTE Y SE ENCUENTRA QUE DESDE EL PIN PAD LE ESTABA PRESENTANDO PROBLEMAS PARA LA LECTURA DE TARJETAS, SE LE PIDE REINICIAR EL DISPOSITIVO, DESCONECTARLO DE TODO EL CABLEADO Y REINICIARLE NUEVA CONEXION, VALIDAR QUE EN EL INTERIOR NO TENGA RESIDUOS, CLIEENTE LO REALIZA Y AL PROBAR UNA TARJETA ESTA LEE SIN PROBLEMA, CLIENTE SEGUIRA REALIZANDO PRUEBAS Y SE LE INDICA QUE SI VUELVE A PRESENTAR EL PROBLEMA GENERAR EL REPORTE PARA CAMBIO"/>
    <s v="SOPORTE TELEFONICO"/>
    <m/>
    <s v="TIPO III"/>
    <s v="TERRESTRE"/>
    <s v="HENAO CARDONA DIEGO FERNANDO"/>
    <n v="0"/>
    <s v="0"/>
    <n v="41241"/>
    <n v="0"/>
    <n v="41241"/>
  </r>
  <r>
    <s v="BOGOTA"/>
    <x v="4"/>
    <x v="5"/>
    <s v="25754"/>
    <s v="2982822"/>
    <s v="3007051944"/>
    <s v="INCIDENTE"/>
    <s v="CUNDINAMARCA"/>
    <s v="SOACHA"/>
    <s v="BARRIO SAN HUMBERTO SOACHA 2"/>
    <s v="REDEBAN"/>
    <s v="FO-25-1786626"/>
    <d v="2025-11-06T09:52:15"/>
    <d v="2025-11-06T14:58:00"/>
    <s v="NO"/>
    <s v="HARDWARE"/>
    <s v="TECLADO"/>
    <s v="DAÑO POS"/>
    <s v="CB UNO A UNO"/>
    <s v="CB UNO A UNO"/>
    <s v="EJECUTADO"/>
    <s v="06/11/2005 SE ESCALA PARA VISITA. LLAMAR ANTES DE VISITAR, CONFIRMAR FALLA Y DATOS | 06/11/2025 SE REALIZA CAMBIO DE EQUIPO POR DAÑO EN TECLADO, SE CAMBIA PINPAD POR COMPATIBILIDAD TECNOLÓGICA SERVICIO OPERATIVO PRUEBAS OK TRNA RBM PRUEBA CON UNA CONSULTA DE SALDO"/>
    <s v="VISITA TECNICA"/>
    <s v="TR0BZ782"/>
    <s v="TIPO I"/>
    <s v="TERRESTRE"/>
    <s v="BUSTOS MORA DIEGO MANUEL"/>
    <n v="1"/>
    <s v="0"/>
    <n v="65960"/>
    <n v="75096"/>
    <n v="65960"/>
  </r>
  <r>
    <s v="MEDELLIN"/>
    <x v="1"/>
    <x v="2"/>
    <s v="5001"/>
    <s v="2982840"/>
    <s v="3007040701"/>
    <s v="INCIDENTE"/>
    <s v="ANTIOQUIA"/>
    <s v="MEDELLIN"/>
    <s v="DISTRICOL LUBRICANTES GUAYABAL"/>
    <s v="REDEBAN"/>
    <s v="FO-25-1786624"/>
    <d v="2025-11-06T09:54:37"/>
    <d v="2025-11-06T19:13:04"/>
    <s v="NO"/>
    <s v="HARDWARE"/>
    <s v="LECTOR DE TARJETAS"/>
    <s v="MENSAJE RETIRE TARJETA"/>
    <s v="AGREGADOR"/>
    <s v="DISTRICOL"/>
    <s v="EJECUTADO"/>
    <s v="06/11/2005 SE ESCALA PARA VISITA. LLAMAR ANTES DE VISITAR, CONFIRMAR FALLA Y DATOS | 06/11/2025 SE REALIZA MANTENIMIENTO GENERAL A DATÁFONO POR MALA LECTURA DE TARJETA, PRUEBAS TODO OK"/>
    <s v="VISITA TECNICA"/>
    <s v="AA0NZ773"/>
    <s v="TIPO I"/>
    <s v="TERRESTRE"/>
    <s v="HERNANDEZ CHAVARRIA JUAN CAMILO"/>
    <n v="1"/>
    <s v="0"/>
    <n v="65960"/>
    <n v="75096"/>
    <n v="65960"/>
  </r>
  <r>
    <s v="MEDELLIN"/>
    <x v="1"/>
    <x v="2"/>
    <s v="5001"/>
    <s v="2983093"/>
    <s v="3007039312"/>
    <s v="INCIDENTE"/>
    <s v="ANTIOQUIA"/>
    <s v="MEDELLIN"/>
    <s v="PTM MED LA 46"/>
    <s v="REDEBAN"/>
    <s v="FO-25-1787163"/>
    <d v="2025-11-06T10:13:25"/>
    <d v="2025-11-06T15:50:00"/>
    <s v="NO"/>
    <s v="HARDWARE"/>
    <s v="LECTOR DE BARRAS"/>
    <s v="FORMATO INVALIDO LECTOR DAÑADO"/>
    <s v="AGREGADOR"/>
    <s v="COMCARD - PTM"/>
    <s v="EJECUTADO"/>
    <s v="06/11/2025 SE REALIZA CAMBIO DE LECTORA Y QUEDA FUNCIONANDO CORRECTAMENTE"/>
    <s v="VISITA TECNICA"/>
    <s v="AA08Z701 XPSZZ094"/>
    <s v="TIPO I"/>
    <s v="TERRESTRE"/>
    <s v="MARIN PIEDRAHITA JIMMY ALEXIS"/>
    <n v="1"/>
    <s v="0"/>
    <n v="65960"/>
    <n v="75096"/>
    <n v="65960"/>
  </r>
  <r>
    <s v="CALI"/>
    <x v="0"/>
    <x v="0"/>
    <s v="76364"/>
    <s v="2983234"/>
    <s v="3007027835"/>
    <s v="INCIDENTE"/>
    <s v="VALLE DEL CAUCA"/>
    <s v="JAMUNDI"/>
    <s v="POPULAR JAMUNDI VALLE DEL CAUC"/>
    <s v="REDEBAN"/>
    <s v="FO-25-1787142"/>
    <d v="2025-11-06T10:21:52"/>
    <d v="2025-11-07T16:39:00"/>
    <s v="NO"/>
    <s v="HARDWARE"/>
    <s v="IMPRESION"/>
    <s v="NO IMPRIME UNO O VARIOS CARACTERES"/>
    <s v="CB UNO A UNO"/>
    <s v="CB UNO A UNO"/>
    <s v="EJECUTADO"/>
    <s v="06/11/2025 SE ESCALA PARA VISITA. LLAMAR ANTES DE VISITAR, CONFIRMAR FALLA Y DATOS | 07/11/2025 SE LLAMA AL CLIENTE Y SE VALIDA INCIDENTE, SE VISITA EL COMERCIO, SE REVISA LOS EQUIPOS ESTÁ MAL AJUSTADA LA TAPA DE LA IMPRESORA, SE ACOMODA SOLUCIONANDO EL PROBLEMA DE LA IMPRESIÓN, PRUEBAS OK, TELECARGA TRNA"/>
    <s v="VISITA TECNICA"/>
    <s v="BL09Z868"/>
    <s v="TIPO II"/>
    <s v="TERRESTRE"/>
    <s v="HERRERA MONAR GEOVANNY"/>
    <n v="1"/>
    <s v="0"/>
    <n v="144968"/>
    <n v="140396"/>
    <n v="144968"/>
  </r>
  <r>
    <s v="PASTO"/>
    <x v="0"/>
    <x v="0"/>
    <s v="86568"/>
    <s v="2983235"/>
    <s v="3007041331"/>
    <s v="INCIDENTE"/>
    <s v="PUTUMAYO"/>
    <s v="PUERTO ASIS"/>
    <s v="PTM COCO ROSE PTO ASIS"/>
    <s v="REDEBAN"/>
    <s v="FO-25-1787136"/>
    <d v="2025-11-06T10:22:24"/>
    <d v="2025-11-06T17:51:00"/>
    <s v="NO"/>
    <s v="HARDWARE"/>
    <s v="TECLADO"/>
    <s v="DAÑO POS"/>
    <s v="AGREGADOR"/>
    <s v="COMCARD - PTM"/>
    <s v="EJECUTADO"/>
    <s v="06/11/2025 SE ESCALA PARA VISITA. LLAMAR ANTES DE VISITAR, CONFIRMAR FALLA Y DATOS | 06/11/2025 SE REALIZA A VISITAR CORRESPONSAL PARA REVISAR FALLA DE DATÁFONO, SE ENCUENTRA CON TECLADO BORROSO, SE REALIZA CAMBIO DE EQUIPO, SE INICIALIZA OK, SE HACEN PRUEBAS OK, CB OPERATIVO"/>
    <s v="VISITA TECNICA"/>
    <s v="JA00K391"/>
    <s v="TIPO IV"/>
    <s v="TERRESTRE"/>
    <s v="GUERRERO RAMIREZ OSCAR DARIO"/>
    <n v="1"/>
    <s v="0"/>
    <n v="479589"/>
    <n v="196537"/>
    <n v="479589"/>
  </r>
  <r>
    <s v="CALI"/>
    <x v="0"/>
    <x v="0"/>
    <s v="76520"/>
    <s v="2983447"/>
    <s v="3007018319"/>
    <s v="INCIDENTE"/>
    <s v="VALLE DEL CAUCA"/>
    <s v="PALMIRA"/>
    <s v="MULTIPAGAS LLANOGRANDE PALMIRA"/>
    <s v="REDEBAN"/>
    <s v="FO-25-1787187"/>
    <d v="2025-11-06T10:44:53"/>
    <d v="2025-11-07T09:54:00"/>
    <s v="NO"/>
    <s v="HARDWARE"/>
    <s v="TECLADO"/>
    <s v="DAÑO POS"/>
    <s v="ROBUSTO"/>
    <s v="MULTIPAGAS"/>
    <s v="EJECUTADO"/>
    <s v="06/11/2025 SE ESCALA PARA VISITA. LLAMAR ANTES DE VISITAR, CONFIRMAR FALLA Y DATOS | 07/11/2025 EN LA VISITA TÉCNICA SE REALIZÓ EL CAMBIO DE DATÁFONO Y PINPAD ,YA QUE EL DATÁFONO TENÍA EL TECLADO MALO Y EL PINPAD NO QUERÍA ENCENDER,SE CARGA EL SO Y VR 9.90 , INICIALIZACIÓN OK,SE REALIZARON LAS PRUEBAS DEJANDO EL SERVICIO OPERANDO SIN FALLAS Y SIN NOVEDAD."/>
    <s v="VISITA TECNICA"/>
    <s v="JYZZZ482"/>
    <s v="TIPO I"/>
    <s v="TERRESTRE"/>
    <s v="SANCHEZ URREGO ROBINSON DAVID"/>
    <n v="1"/>
    <s v="0"/>
    <n v="65960"/>
    <n v="75096"/>
    <n v="65960"/>
  </r>
  <r>
    <s v="CARTAGENA"/>
    <x v="5"/>
    <x v="6"/>
    <s v="13655"/>
    <s v="2983633"/>
    <s v="3007051023"/>
    <s v="INCIDENTE"/>
    <s v="BOLIVAR"/>
    <s v="SAN JACINTO DEL CAUCA"/>
    <s v="BARRIO MARIA AUXILIADORA SAN J"/>
    <s v="REDEBAN"/>
    <s v="FO-25-1787124"/>
    <d v="2025-11-06T10:47:07"/>
    <d v="2025-11-11T13:05:00"/>
    <s v="NO"/>
    <s v="SOFTWARE"/>
    <s v="COMUNICACION"/>
    <s v="PARAMETROS DE CONFIGURACION EN POS"/>
    <s v="UNO A UNO"/>
    <s v="CB UNO A UNO"/>
    <s v="EJECUTADO"/>
    <s v="06/11/2025 SE ESCALA PARA VISITA. LLAMAR ANTES DE VISITAR, CONFIRMAR FALLA Y DATOS | 11/11/2025 SE REALIZÓ INICIALIZACIÓN DE TERMINAL OK, PRUEBAS OK, USUARIOS OK, TELECARGA DRNA."/>
    <s v="VISITA TECNICA"/>
    <s v="AD04Z062"/>
    <s v="TIPO IV"/>
    <s v="TERRESTRE"/>
    <s v="CALDERA SALCEDO CARLOS JULIO"/>
    <n v="1"/>
    <s v="0"/>
    <n v="479589"/>
    <n v="196537"/>
    <n v="479589"/>
  </r>
  <r>
    <s v="BUCARAMANGA"/>
    <x v="2"/>
    <x v="3"/>
    <s v="68001"/>
    <s v="2983995"/>
    <s v="3007036257"/>
    <s v="INCIDENTE"/>
    <s v="SANTANDER"/>
    <s v="BUCARAMANGA"/>
    <s v="BARRIO CENTAUROS BUCARAMANGA 1"/>
    <s v="REDEBAN"/>
    <s v="FO-25-1788766"/>
    <d v="2025-11-06T11:28:35"/>
    <d v="2025-11-07T10:58:00"/>
    <s v="NO"/>
    <s v="SOFTWARE"/>
    <s v="ACTUALIZACION"/>
    <s v="VERSION CARGA SO VR"/>
    <s v="CB UNO A UNO"/>
    <s v="CB UNO A UNO"/>
    <s v="EJECUTADO"/>
    <s v="06/11/2025 SE ESCALA PARA VISITA. LLAMAR ANTES DE VISITAR, CONFIRMAR FALLA Y DATOS | 07/11/2025 SE REALIZA VISITA EN SITIO CLIENTE SOLICITA SERVICIO TÉCNICO POR DESCUADRES SUPERIORES A LOS 8 MILLONES SE COMUNICA A BANCOLOMBIA Y LE INDICAN QUE SALDO Y CUPO SE ENCUENTRAN BIEN EL DESCUADRE SE PRESENTA DESDE EL 28 DE OCTUBRE UNA VEZ SE ACTUALIZARON REMOTAMENTE LAS VERSIONES DE LOS EQUIPOS EN SITIO SE REALIZA VALIDACION CON PAOLA GARZON DE SOPORTE REDEBAN QUIEN NOS INDICA QUE SOLO MANIPULEMOS Y CAMBIEMOS LA VERSIÓN DEL EQUIPO PLACA 981523 QUE SE ENCUENTRA CON VERSIÓN 11.5 SE REALIZA CAMBIO DE S.O Y VERSIÓN 9.90 CB MIXTO PRUEBAS OK SERVICIO OPERATIVO SE VALIDA SALDO Y CUPO CON ENTIDAD Y LE INDICAN AL USUARIO QUE NO PRESENTAN NINGUNA NOVEDAD"/>
    <s v="VISITA TECNICA"/>
    <s v="-GZ00B641 AA4ZZ706"/>
    <s v="TIPO I"/>
    <s v="TERRESTRE"/>
    <s v="REYES RAMIREZ DIEGO ALEXANDER"/>
    <n v="1"/>
    <s v="0"/>
    <n v="65960"/>
    <n v="75096"/>
    <n v="65960"/>
  </r>
  <r>
    <s v="CARTAGENA"/>
    <x v="5"/>
    <x v="6"/>
    <s v="13836"/>
    <s v="2984232"/>
    <s v="3007048796"/>
    <s v="INCIDENTE"/>
    <s v="BOLIVAR"/>
    <s v="TURBACO"/>
    <s v="PTM TURBACO  DROGUERIA LA GRAN"/>
    <s v="REDEBAN"/>
    <s v="FO-25-1788760"/>
    <d v="2025-11-06T11:39:25"/>
    <d v="2025-11-07T15:44:00"/>
    <s v="NO"/>
    <s v="HARDWARE"/>
    <s v="IMPRESION"/>
    <s v="NO IMPRIME UNO O VARIOS CARACTERES"/>
    <s v="AGREGADOR"/>
    <s v="COMCARD - PTM"/>
    <s v="EJECUTADO"/>
    <s v="06/11/2025 SE ESCALA PARA VISITA. LLAMAR ANTES DE VISITAR, CONFIRMAR FALLA Y DATOS | 07/11/2025 SE REALIZA REVISIÓN DEL EQUIPO SE AJUSTA LA TAPA ESTABA IMPRIMIENDO MAL QUEDA FUNCIONANDO SIN PROBLEMA SE AJUSTA LA BASE PARA QUE NO SE CAIGA EL EQUIPO TODO OK"/>
    <s v="VISITA TECNICA"/>
    <s v="II00L308 LA00D439"/>
    <s v="TIPO II"/>
    <s v="TERRESTRE"/>
    <s v="CANEDO HERRERA ALEXANDER"/>
    <n v="1"/>
    <s v="0"/>
    <n v="144968"/>
    <n v="140396"/>
    <n v="144968"/>
  </r>
  <r>
    <s v="MONTERIA"/>
    <x v="5"/>
    <x v="6"/>
    <s v="5154"/>
    <s v="2984297"/>
    <s v="3007075821"/>
    <s v="INCIDENTE"/>
    <s v="ANTIOQUIA"/>
    <s v="CAUCASIA"/>
    <s v="PTM CAUCASIA PAPELERIA G J"/>
    <s v="REDEBAN"/>
    <s v="FO-25-1788756"/>
    <d v="2025-11-06T11:52:21"/>
    <d v="2025-11-07T12:39:00"/>
    <s v="NO"/>
    <s v="HARDWARE"/>
    <s v="IMPRESION"/>
    <s v="NO AVANZA PAPEL"/>
    <s v="AGREGADOR"/>
    <s v="COMCARD - PTM"/>
    <s v="EJECUTADO"/>
    <s v="06/11/2025 SE ESCALA PARA VISITA. LLAMAR ANTES DE VISITAR, CONFIRMAR FALLA Y DATOS | 07/11/2025 SE VISITA SITIO, SE CAMBIA DATAFONO POR DAÑO, NO AVANZA PAPEL, SE INSTALA DESK3500 Y SE REALIZAN PRUEBAS EXITOSAS"/>
    <s v="VISITA TECNICA"/>
    <s v="VRZZZ270"/>
    <s v="TIPO II"/>
    <s v="TERRESTRE"/>
    <s v="COGOLLO VERTEL EDER LUIS"/>
    <n v="1"/>
    <s v="0"/>
    <n v="144968"/>
    <n v="140396"/>
    <n v="144968"/>
  </r>
  <r>
    <s v="MEDELLIN"/>
    <x v="1"/>
    <x v="2"/>
    <s v="5686"/>
    <s v="2984347"/>
    <s v="3007073748"/>
    <s v="INCIDENTE"/>
    <s v="ANTIOQUIA"/>
    <s v="SANTA ROSA DE OSOS"/>
    <s v="BARRIO CALLE REAL SANTA ROSA D"/>
    <s v="REDEBAN"/>
    <s v="FO-25-1788749"/>
    <d v="2025-11-06T11:57:55"/>
    <d v="2025-11-06T15:01:00"/>
    <s v="NO"/>
    <s v="HARDWARE"/>
    <s v="COMUNICACION"/>
    <s v="MENSAJE CABLE DE RED DESCONECTADO"/>
    <s v="CB UNO A UNO"/>
    <s v="CB UNO A UNO"/>
    <s v="EJECUTADO"/>
    <s v="06/11/2025 SE ESCALA PARA VISITA. LLAMAR ANTES DE VISITAR, CONFIRMAR FALLA Y DATOS | 06/11/2025 SE VISITA PUNTO Y SE REALIZA COMPROBACIÓNES DE RED, FUNCIONA BIEN SE REALIZA PRUEBAS OK"/>
    <s v="VISITA TECNICA"/>
    <s v="ON04Z843"/>
    <s v="TIPO II"/>
    <s v="TERRESTRE"/>
    <s v="QUINTERO SANCHEZ JUAN SEBASTIAN"/>
    <n v="1"/>
    <s v="0"/>
    <n v="144968"/>
    <n v="140396"/>
    <n v="144968"/>
  </r>
  <r>
    <s v="CARTAGENA"/>
    <x v="5"/>
    <x v="6"/>
    <s v="13442"/>
    <s v="2984350"/>
    <s v="3007029653"/>
    <s v="INCIDENTE"/>
    <s v="BOLIVAR"/>
    <s v="MARIA LA BAJA"/>
    <s v="BARRIO LA PLAZA MARIA LA BAJA"/>
    <s v="REDEBAN"/>
    <s v="FO-25-1788789"/>
    <d v="2025-11-06T11:58:29"/>
    <d v="2025-11-07T10:40:00"/>
    <s v="NO"/>
    <s v="HARDWARE"/>
    <s v="ALERT IRRUPTION"/>
    <s v="ALERT IRRUPTION"/>
    <s v="CB UNO A UNO"/>
    <s v="CB UNO A UNO"/>
    <s v="EJECUTADO"/>
    <s v="06/11/2025 SE ESCALA PARA VISITA. LLAMAR ANTES DE VISITAR, CONFIRMAR FALLA Y DATOS | 07/11/2025 SE REALIZA CAMBIO DE EQUIPO SALE ALERTA INTERRUPTION SE DEJA EQUIPO NUEVO SE HACEN PRUEBAS TODO OK"/>
    <s v="VISITA TECNICA"/>
    <s v="9A003936"/>
    <s v="TIPO II"/>
    <s v="TERRESTRE"/>
    <s v="CANEDO HERRERA ALEXANDER"/>
    <n v="1"/>
    <s v="0"/>
    <n v="144968"/>
    <n v="140396"/>
    <n v="144968"/>
  </r>
  <r>
    <s v="CALI"/>
    <x v="0"/>
    <x v="0"/>
    <s v="76111"/>
    <s v="2984409"/>
    <s v="3007070864"/>
    <s v="INCIDENTE"/>
    <s v="VALLE DEL CAUCA"/>
    <s v="GUADALAJARA DE BUGA"/>
    <s v="DISTRICOL RAPITIENDA YEPES"/>
    <s v="REDEBAN"/>
    <s v="FO-25-1788752"/>
    <d v="2025-11-06T11:55:02"/>
    <d v="2025-11-08T11:02:00"/>
    <s v="NO"/>
    <s v="HARDWARE"/>
    <s v="DETERIORO"/>
    <s v="DATAFONO"/>
    <s v="AGREGADOR"/>
    <s v="DISTRICOL"/>
    <s v="EJECUTADO"/>
    <s v="06/11/2025 SE ESCALA PARA VISITA. LLAMAR ANTES DE VISITAR, CONFIRMAR FALLA Y DATOS | 07/11/2025 COMERCIO ATIENDE A PARTIR DE LAS 2 PM | 08/11/2025 SE REALIZA CAMBIO, DISPOSITIVO POR DETERIORO SE REALIZAN PRUEBAS OK"/>
    <s v="VISITA TECNICA"/>
    <s v="EF00B394"/>
    <s v="TIPO II"/>
    <s v="TERRESTRE"/>
    <s v="ESCOBAR LENIS JUAN SEBASTIAN"/>
    <n v="1"/>
    <s v="0"/>
    <n v="144968"/>
    <n v="140396"/>
    <n v="144968"/>
  </r>
  <r>
    <s v="MEDELLIN"/>
    <x v="1"/>
    <x v="2"/>
    <s v="5001"/>
    <s v="2984442"/>
    <s v="3007027107"/>
    <s v="INCIDENTE"/>
    <s v="ANTIOQUIA"/>
    <s v="MEDELLIN"/>
    <s v="OPRAP PUNTO DE LA ORIENTAL 1"/>
    <s v="REDEBAN"/>
    <s v="FO-25-1790604"/>
    <d v="2025-11-06T12:14:34"/>
    <d v="2025-11-07T10:19:00"/>
    <s v="NO"/>
    <s v="SOFTWARE"/>
    <s v="ERROR DE TRANSACCIONES"/>
    <s v="RECHAZO GENERAL"/>
    <s v="ROBUSTO"/>
    <s v="OPRAP"/>
    <s v="EJECUTADO"/>
    <s v="06/11/2025 SE ESCALA PARA VISITA. LLAMAR ANTES DE VISITAR, CONFIRMAR FALLA Y DATOS | 07/11/2025 SE VALIDA EL POS Y ESTÁ EN BUEN FUNCIONAMIENTO. EL ERROR QUE PRESENTÓ, SOLAMENTE FUE EN ESE MOMENTO PERO EL POS ESTÁ CONFIGURADO CORRECTAMENTE"/>
    <s v="VISITA TECNICA"/>
    <s v="999VA085"/>
    <s v="TIPO I"/>
    <s v="TERRESTRE"/>
    <s v="MARIN PIEDRAHITA JIMMY ALEXIS"/>
    <n v="1"/>
    <s v="0"/>
    <n v="65960"/>
    <n v="75096"/>
    <n v="65960"/>
  </r>
  <r>
    <s v="CALI"/>
    <x v="0"/>
    <x v="0"/>
    <s v="19455"/>
    <s v="2984487"/>
    <s v="3007042008"/>
    <s v="INCIDENTE"/>
    <s v="CAUCA"/>
    <s v="MIRANDA"/>
    <s v="DISTRICOL UNIVERSAL CELULARES"/>
    <s v="REDEBAN"/>
    <s v="FO-25-1789999"/>
    <d v="2025-11-06T12:35:47"/>
    <d v="2025-11-07T13:40:00"/>
    <s v="NO"/>
    <s v="HARDWARE"/>
    <s v="TECLADO"/>
    <s v="DAÑO POS"/>
    <s v="AGREGADOR"/>
    <s v="DISTRICOL"/>
    <s v="EJECUTADO"/>
    <s v="06/11/2025 SE ESCALA PARA VISITA. LLAMAR ANTES DE VISITAR, CONFIRMAR FALLA Y DATOS | 07/11/2025 SE REALIZA CAMBIO DE EQUIPO F3 TECLADO MALO Y BORROSO, CB BANCOLOMBIA PURO, PRUEBAS OK"/>
    <s v="VISITA TECNICA"/>
    <s v="GZ0WZ903"/>
    <s v="TIPO III"/>
    <s v="TERRESTRE"/>
    <s v="PAREDES CASTILLO DIEGO"/>
    <n v="1"/>
    <s v="0"/>
    <n v="275729"/>
    <n v="196537"/>
    <n v="275729"/>
  </r>
  <r>
    <s v="BUCARAMANGA"/>
    <x v="2"/>
    <x v="3"/>
    <s v="20770"/>
    <s v="2984552"/>
    <s v="3007053312"/>
    <s v="INCIDENTE"/>
    <s v="CESAR"/>
    <s v="SAN MARTIN"/>
    <s v="DISTRICOL MULTSERVICIOSGIOANDY"/>
    <s v="REDEBAN"/>
    <s v="FO-25-1790009"/>
    <d v="2025-11-06T12:15:40"/>
    <d v="2025-11-07T16:46:00"/>
    <s v="NO"/>
    <s v="HARDWARE"/>
    <s v="LECTOR DE TARJETAS"/>
    <s v="DAÑO POS"/>
    <s v="AGREGADOR"/>
    <s v="DISTRICOL"/>
    <s v="EJECUTADO"/>
    <s v="06/11/2025 SE ESCALA PARA VISITA. LLAMAR ANTES DE VISITAR, CONFIRMAR FALLA Y DATOS | 07/11/2025 SE CAMBIA EQUIPO DEBIDO NO LEE TARJETAS SE REALIZA INYECCIÓN DE SISTEMA Y VERSIÓN INICIALIZADA OK PRUEBAS OK"/>
    <s v="VISITA TECNICA"/>
    <s v="II0NZ137"/>
    <s v="TIPO III"/>
    <s v="TERRESTRE"/>
    <s v="HERRERA LUQUE SAUL JAVIER"/>
    <n v="1"/>
    <s v="0"/>
    <n v="275729"/>
    <n v="196537"/>
    <n v="275729"/>
  </r>
  <r>
    <s v="BARRANQUILLA"/>
    <x v="5"/>
    <x v="6"/>
    <s v="8137"/>
    <s v="2984594"/>
    <s v="3007080660"/>
    <s v="INCIDENTE"/>
    <s v="ATLANTICO"/>
    <s v="CAMPO DE LA CRUZ"/>
    <s v="BARRIO CENTRO CAMPO DE LA CRUZ  3"/>
    <s v="REDEBAN"/>
    <s v="FO-25-1790004"/>
    <d v="2025-11-06T12:27:03"/>
    <d v="2025-11-07T15:50:00"/>
    <s v="NO"/>
    <s v="HARDWARE"/>
    <s v="PINPAD"/>
    <s v="DAÑO POS"/>
    <s v="UNO A UNO"/>
    <s v="UNO A UNO"/>
    <s v="EJECUTADO"/>
    <s v="06/11/2025 SE ESCALA PARA VISITA. LLAMAR ANTES DE VISITAR, CONFIRMAR FALLA Y DATOS | 07/11/2025 SE REMPLAZA PIN PAD, NO LEÍA ALGUNAS TARJETAS"/>
    <s v="VISITA TECNICA"/>
    <s v="V8ZZZ405"/>
    <s v="TIPO II"/>
    <s v="TERRESTRE"/>
    <s v="DE AVILA SIADES ALBERTO ENRIQUE"/>
    <n v="1"/>
    <s v="0"/>
    <n v="144968"/>
    <n v="140396"/>
    <n v="144968"/>
  </r>
  <r>
    <s v="CALI"/>
    <x v="0"/>
    <x v="0"/>
    <s v="76001"/>
    <s v="2984653"/>
    <s v="3007064244"/>
    <s v="INCIDENTE"/>
    <s v="VALLE DEL CAUCA"/>
    <s v="CALI"/>
    <s v="DISTRICOL GROOVY"/>
    <s v="REDEBAN"/>
    <s v="FO-25-1790603"/>
    <d v="2025-11-06T12:48:45"/>
    <d v="2025-11-06T16:38:00"/>
    <s v="NO"/>
    <s v="HARDWARE"/>
    <s v="IMPRESION"/>
    <s v="TAPA IMPRESORA"/>
    <s v="AGREGADOR"/>
    <s v="DISTRICOL"/>
    <s v="EJECUTADO"/>
    <s v="06/11/2025 SE ESCALA PARA VISITA. LLAMAR ANTES DE VISITAR, CONFIRMAR FALLA Y DATOS | 06/11/2025 CLIENTE NO TIENE USUARIO ADMINISTRADOR SE CREA USUARIO Y QUEDA FUNCIONANDO CORRECTAMENTE"/>
    <s v="VISITA TECNICA"/>
    <s v="AA000697"/>
    <s v="TIPO I"/>
    <s v="TERRESTRE"/>
    <s v="CUERO RUIZ JHONNY"/>
    <n v="1"/>
    <s v="0"/>
    <n v="65960"/>
    <n v="75096"/>
    <n v="65960"/>
  </r>
  <r>
    <s v="MEDELLIN"/>
    <x v="1"/>
    <x v="2"/>
    <s v="5001"/>
    <s v="2984654"/>
    <s v="3007022446"/>
    <s v="INCIDENTE"/>
    <s v="ANTIOQUIA"/>
    <s v="MEDELLIN"/>
    <s v="COMCARD MED MANRIQUE GARFIELD"/>
    <s v="REDEBAN"/>
    <s v="FO-25-1807639"/>
    <d v="2025-11-06T12:50:08"/>
    <d v="2025-11-11T11:12:00"/>
    <s v="NO"/>
    <s v="HARDWARE"/>
    <s v="ACTUALIZACION"/>
    <s v="VERSION CAMBIO POS"/>
    <s v="AGREGADOR"/>
    <s v="COMCARD - PTM"/>
    <s v="EJECUTADO"/>
    <s v="10/11/2025 SE ESCALA PARA VISITA. LLAMAR ANTES DE VISITAR, CONFIRMAR FALLA Y DATOS | 11/11/2025 SE HACE REPOSICIÓN  DE DATÁFONO OK SE CAMBIA LECTOR POR FALLAS EN CABLEADO NO SE PUEDE REALIZAR PRUEBAS EXITOSAS YA QUÉ USUARIO SE ENCUENTRA BLOQUEADO POR BANCO. SE LLAMA A LA LÍNEA PARA LA ACTIVACIÓN DE TERMINAL SIN ÉXITO"/>
    <s v="VISITA TECNICA"/>
    <s v="AIZZZ292 DA004991"/>
    <s v="TIPO I"/>
    <s v="TERRESTRE"/>
    <s v="DIAZ ZABALA FRANCIS DUBAN"/>
    <n v="1"/>
    <s v="0"/>
    <n v="65960"/>
    <n v="75096"/>
    <n v="65960"/>
  </r>
  <r>
    <s v="VILLAVICENCIO"/>
    <x v="3"/>
    <x v="4"/>
    <s v="50226"/>
    <s v="2984679"/>
    <s v="3007067845"/>
    <s v="INCIDENTE"/>
    <s v="META"/>
    <s v="CUMARAL"/>
    <s v="PAGAFACIL CUMARAL"/>
    <s v="REDEBAN"/>
    <s v="FO-25-1790593"/>
    <d v="2025-11-06T13:12:08"/>
    <d v="2025-11-07T10:22:00"/>
    <s v="NO"/>
    <s v="HARDWARE"/>
    <s v="LECTOR DE TARJETAS"/>
    <s v="DAÑO POS"/>
    <s v="ROBUSTO"/>
    <s v="PAGAFACIL"/>
    <s v="EJECUTADO"/>
    <s v="06/11/2025 SE ESCALA PARA VISITA. LLAMAR ANTES DE VISITAR, CONFIRMAR FALLA Y DATOS | 07/11/2025 SE REALIZA CAMBIO DE LECTOR DE BARRAS POR DAÑO EN CABLE SE REALIZA PRUEBAS BÁSICAS SIN NOVEDAD ENTREGANDO OPERATIVO"/>
    <s v="VISITA TECNICA"/>
    <s v="9T00P661"/>
    <s v="TIPO II"/>
    <s v="TERRESTRE"/>
    <s v="ROZO JIMENEZ EDGAR ARMANDO"/>
    <n v="1"/>
    <s v="0"/>
    <n v="144968"/>
    <n v="140396"/>
    <n v="144968"/>
  </r>
  <r>
    <s v="CARTAGENA"/>
    <x v="5"/>
    <x v="6"/>
    <s v="13052"/>
    <s v="2984729"/>
    <s v="3007060166"/>
    <s v="INCIDENTE"/>
    <s v="BOLIVAR"/>
    <s v="ARJONA"/>
    <s v="BARRIO TURBAQUITO ARJONA 1"/>
    <s v="REDEBAN"/>
    <s v="FO-25-1789994"/>
    <d v="2025-11-06T12:40:55"/>
    <d v="2025-11-07T13:25:00"/>
    <s v="NO"/>
    <s v="HARDWARE"/>
    <s v="ALERT IRRUPTION"/>
    <s v="ALERT IRRUPTION"/>
    <s v="CB UNO A UNO"/>
    <s v="CB UNO A UNO"/>
    <s v="EJECUTADO"/>
    <s v="06/11/2025 SE ESCALA PARA VISITA. LLAMAR ANTES DE VISITAR, CONFIRMAR FALLA Y DATOS | 07/11/2025 SE REALIZA CAMBIO DE EQUIPO PINPAD SALE ALERTA INTERRUPTION Y NO ES COMPATIBLE EL DATAFONO NUEVO SE DEJA TODO NUEVO"/>
    <s v="VISITA TECNICA"/>
    <s v="NA00A477"/>
    <s v="TIPO II"/>
    <s v="TERRESTRE"/>
    <s v="CANEDO HERRERA ALEXANDER"/>
    <n v="1"/>
    <s v="0"/>
    <n v="144968"/>
    <n v="140396"/>
    <n v="144968"/>
  </r>
  <r>
    <s v="SANTA MARTA"/>
    <x v="5"/>
    <x v="6"/>
    <s v="44430"/>
    <s v="2985083"/>
    <s v="3007046317"/>
    <s v="INCIDENTE"/>
    <s v="LA GUAJIRA"/>
    <s v="MAICAO"/>
    <s v="PTM  MAICAO VOICELL MAICAO"/>
    <s v="REDEBAN"/>
    <s v="FO-25-1791513"/>
    <d v="2025-11-06T14:13:17"/>
    <d v="2025-11-11T15:39:00"/>
    <s v="NO"/>
    <s v="SOFTWARE"/>
    <s v="CIERRE"/>
    <s v="CIERRE NO HABILITADO"/>
    <s v="AGREGADOR"/>
    <s v="COMCARD - PTM"/>
    <s v="EJECUTADO"/>
    <s v="06/11/2025 SE ESCALA PARA VISITA. LLAMAR ANTES DE VISITAR, CONFIRMAR FALLA Y DATOS | 11/11/2025 SE REALIZA LA VISITA EL USUARIO INFORMA QUE AL DATÁFONO SE LE CAMBIÓ LA CLAVE DE SUPERVISOR, LO CUAL LE IMPIDE HACER CIERRES, EFECTIVAMENTE LA CLAVE 1526 APARECE ERRADA, SE INGRESA A ADMINISTRADOS Y SE CONFIGURA LA CLAVE 1626 DE SUPERVISOR, SE REALIZAN PRUEBAS DE CIERRE Y TODO OK"/>
    <s v="VISITA TECNICA"/>
    <s v="NA00T813"/>
    <s v="TIPO IV"/>
    <s v="TERRESTRE"/>
    <s v="THOMAS  CAMPO SIGIFREDO SEGUNDO"/>
    <n v="1"/>
    <s v="0"/>
    <n v="479589"/>
    <n v="196537"/>
    <n v="479589"/>
  </r>
  <r>
    <s v="VALLEDUPAR"/>
    <x v="5"/>
    <x v="6"/>
    <s v="20011"/>
    <s v="2985264"/>
    <s v="3007079175"/>
    <s v="INCIDENTE"/>
    <s v="CESAR"/>
    <s v="AGUACHICA"/>
    <s v="BARRIO SAN PEDRO AGUACHICA  2"/>
    <s v="REDEBAN"/>
    <s v="FO-25-1791487"/>
    <d v="2025-11-06T14:33:34"/>
    <d v="2025-11-10T10:05:00"/>
    <m/>
    <s v="HARDWARE"/>
    <s v="IMPRESION"/>
    <s v="NO AVANZA PAPEL"/>
    <s v="CB UNO A UNO"/>
    <s v="CB UNO A UNO"/>
    <m/>
    <s v="06/11/2025 SE ESCALA PARA VISITA. LLAMAR ANTES DE VISITAR, CONFIRMAR FALLA Y DATOS | 10/11/2025 SE LLAMA AL NÚMERO 3156984132 DE LA SEÑORA YANETH ZAPATA E INDICAN EL CB YA NO PRESENTA PROBLEMA EN LA  IMPRESIÓN DEL VOUCHER SE LE CORRIGIÓ YA ESTÁN HACIENDO TRANSACCIÓNES DE MANERA NORMAL."/>
    <s v="SOPORTE TELEFONICO"/>
    <m/>
    <s v="TIPO IV"/>
    <s v="TERRESTRE"/>
    <s v="BENITEZ CARVAJAL ALVARO JAVIER"/>
    <n v="0"/>
    <s v="0"/>
    <n v="41241"/>
    <n v="0"/>
    <n v="41241"/>
  </r>
  <r>
    <s v="CALI"/>
    <x v="0"/>
    <x v="0"/>
    <s v="76520"/>
    <s v="2985374"/>
    <s v="3007024726"/>
    <s v="INCIDENTE"/>
    <s v="VALLE DEL CAUCA"/>
    <s v="PALMIRA"/>
    <s v="BARRIO ZAMORANO PALMIRA"/>
    <s v="REDEBAN"/>
    <s v="FO-25-1791482"/>
    <d v="2025-11-06T14:39:26"/>
    <d v="2025-11-07T11:05:00"/>
    <s v="NO"/>
    <s v="HARDWARE"/>
    <s v="COMUNICACION"/>
    <s v="MENSAJE CABLE DE RED DESCONECTADO"/>
    <s v="CB UNO A UNO"/>
    <s v="CB UNO A UNO"/>
    <s v="EJECUTADO"/>
    <s v="06/11/2025 SE ESCALA PARA VISITA. LLAMAR ANTES DE VISITAR, CONFIRMAR FALLA Y DATOS | 07/11/2025 EN LA VISITA TÉCNICA SE REALIZÓ LA CONFIGURACIÓN DE LOS PARÁMETROS DE EL DATÁFONO,Y SE REALIZÓ LA INICIALIZACIÓN OK,SE REVISA EL CABLEADO, SE CAMBIO CABLE DE ETHERNET,SE REALIZARON LAS PRUEBAS DEJANDO EL SERVICIO OPERANDO SIN FALLAS Y SIN NOVEDAD."/>
    <s v="VISITA TECNICA"/>
    <s v="ABCVZ549"/>
    <s v="TIPO I"/>
    <s v="TERRESTRE"/>
    <s v="SANCHEZ URREGO ROBINSON DAVID"/>
    <n v="1"/>
    <s v="0"/>
    <n v="65960"/>
    <n v="75096"/>
    <n v="65960"/>
  </r>
  <r>
    <s v="APARTADO"/>
    <x v="1"/>
    <x v="2"/>
    <s v="5045"/>
    <s v="2985415"/>
    <s v="3007064886"/>
    <s v="INCIDENTE"/>
    <s v="ANTIOQUIA"/>
    <s v="APARTADO"/>
    <s v="DISRICOL PREMIUM CELL LA 97"/>
    <s v="REDEBAN"/>
    <s v="FO-25-1791512"/>
    <d v="2025-11-06T14:27:14"/>
    <d v="2025-11-07T12:45:00"/>
    <s v="NO"/>
    <s v="HARDWARE"/>
    <s v="IMPRESION"/>
    <s v="DAÑO POS"/>
    <s v="AGREGADOR"/>
    <s v="DISTRICOL"/>
    <s v="EJECUTADO"/>
    <s v="06/11/2025 SE ESCALA PARA VISITA. LLAMAR ANTES DE VISITAR, CONFIRMAR FALLA Y DATOS | 07/11/2025 SE CAMBIA DATAFONO YA QUE EL ACTUAL IMPRIME SOLO UN LADO, SE INSTALA DATAFONO NUEVO Y SE HACEN PRUEBAS DEJANDO TODO OK"/>
    <s v="VISITA TECNICA"/>
    <s v="5A002508"/>
    <s v="TIPO I"/>
    <s v="TERRESTRE"/>
    <s v="SALDARRIAGA MIRANDA SANTIAGO"/>
    <n v="1"/>
    <s v="0"/>
    <n v="65960"/>
    <n v="75096"/>
    <n v="65960"/>
  </r>
  <r>
    <s v="IBAGUE"/>
    <x v="3"/>
    <x v="4"/>
    <s v="73443"/>
    <s v="2985510"/>
    <s v="3007065265"/>
    <s v="INCIDENTE"/>
    <s v="TOLIMA"/>
    <s v="MARIQUITA"/>
    <s v="BARRIO DIVINO NINO SAN SEBASTI"/>
    <s v="REDEBAN"/>
    <s v="FO-25-1791480"/>
    <d v="2025-11-06T14:45:58"/>
    <d v="2025-11-07T12:17:00"/>
    <s v="NO"/>
    <s v="HARDWARE"/>
    <s v="TECLADO"/>
    <s v="DAÑO POS"/>
    <s v="CB UNO A UNO"/>
    <s v="CB UNO A UNO"/>
    <s v="EJECUTADO"/>
    <s v="06/11/2025 SE ESCALA PARA VISITA. LLAMAR ANTES DE VISITAR, CONFIRMAR FALLA Y DATOS | 07/11/2025 SE CAMBIA DATÁFONO POR TECLADO BORROSO. SE HACEN LAS PRUEBAS DE TRANSACCIONES TODO OK"/>
    <s v="VISITA TECNICA"/>
    <s v="2A008804"/>
    <s v="TIPO III"/>
    <s v="TERRESTRE"/>
    <s v="VARGAS HERRERA JHON JAIRO"/>
    <n v="1"/>
    <s v="0"/>
    <n v="275729"/>
    <n v="196537"/>
    <n v="275729"/>
  </r>
  <r>
    <s v="MEDELLIN"/>
    <x v="1"/>
    <x v="2"/>
    <s v="5148"/>
    <s v="2985662"/>
    <s v="3007073576"/>
    <s v="INCIDENTE"/>
    <s v="ANTIOQUIA"/>
    <s v="EL CARMEN DE VIBORAL"/>
    <s v="DISTRICOL TIENDA OWEN EL CARME"/>
    <s v="REDEBAN"/>
    <s v="FO-25-1791620"/>
    <d v="2025-11-06T15:04:44"/>
    <d v="2025-11-07T11:08:00"/>
    <s v="NO"/>
    <s v="HARDWARE"/>
    <s v="SE REINICIA"/>
    <s v="DAÑO POS"/>
    <s v="AGREGADOR"/>
    <s v="DISTRICOL"/>
    <s v="EJECUTADO"/>
    <s v="06/11/2025 SE ESCALA PARA VISITA. LLAMAR ANTES DE VISITAR, CONFIRMAR FALLA Y DATOS | 07/11/2025 SE HACE MANTENIMIENTO OK SE MONTA SO Y SE CAMBIA CABLE DE PINPAD POR DETERIORO"/>
    <s v="VISITA TECNICA"/>
    <s v="SV00W501"/>
    <s v="TIPO II"/>
    <s v="TERRESTRE"/>
    <s v="DIAZ ZABALA FRANCIS DUBAN"/>
    <n v="1"/>
    <s v="0"/>
    <n v="144968"/>
    <n v="140396"/>
    <n v="144968"/>
  </r>
  <r>
    <s v="MEDELLIN"/>
    <x v="1"/>
    <x v="2"/>
    <s v="5368"/>
    <s v="2985942"/>
    <s v="3007068499"/>
    <s v="INCIDENTE"/>
    <s v="ANTIOQUIA"/>
    <s v="JERICO"/>
    <s v="DISTRICOL EXPENDIO DE CARNES R"/>
    <s v="REDEBAN"/>
    <s v="FO-25-1792372"/>
    <d v="2025-11-06T15:31:41"/>
    <d v="2025-11-07T11:15:00"/>
    <s v="NO"/>
    <s v="HARDWARE"/>
    <s v="NO ENCIENDE SE REINICIA"/>
    <s v="FUENTE PODER AVERIADA"/>
    <s v="AGREGADOR"/>
    <s v="DISTRICOL"/>
    <s v="EJECUTADO"/>
    <s v="06/11/2025 SE ESCALA PARA VISITA. LLAMAR ANTES DE VISITAR, CONFIRMAR FALLA Y DATOS | 07/11/2025 SE CAMBIA FUENTE DE PODER"/>
    <s v="VISITA TECNICA"/>
    <s v="AAJQZ393"/>
    <s v="TIPO III"/>
    <s v="TERRESTRE"/>
    <s v="CASTAÑEDA PALACIO CARLOS FELIPE"/>
    <n v="1"/>
    <s v="0"/>
    <n v="275729"/>
    <n v="196537"/>
    <n v="275729"/>
  </r>
  <r>
    <s v="BOGOTA"/>
    <x v="4"/>
    <x v="5"/>
    <s v="11001"/>
    <s v="2986052"/>
    <s v="3007078680"/>
    <s v="INCIDENTE"/>
    <s v="CUNDINAMARCA"/>
    <s v="BOGOTA"/>
    <s v="PTM BOGOTA PAPELES Y TODO"/>
    <s v="REDEBAN"/>
    <s v="FO-25-1792367"/>
    <d v="2025-11-06T15:34:00"/>
    <d v="2025-11-07T12:13:00"/>
    <s v="NO"/>
    <s v="HARDWARE"/>
    <s v="CABLEADO"/>
    <s v="CABLE MAGICBOX AVERIADO"/>
    <s v="AGREGADOR"/>
    <s v="COMCARD - PTM"/>
    <s v="EJECUTADO"/>
    <s v="06/11/2025 SE ESCALA PARA VISITA. LLAMAR ANTES DE VISITAR, CONFIRMAR FALLA Y DATOS | 07/11/2025 SE REALIZA VISITA AL COMERCIO SE REALIZA AJUSTE DE CONEXIONES FÍSICAS SE CAMBIÓ MAGICBOX  SE ENTREGA SERVICIO OPERATIVO"/>
    <s v="VISITA TECNICA"/>
    <s v="10SZZ184"/>
    <s v="TIPO I"/>
    <s v="TERRESTRE"/>
    <s v="HERNANDEZ NARANJO OSCAR EDUARDO"/>
    <n v="1"/>
    <s v="0"/>
    <n v="65960"/>
    <n v="75096"/>
    <n v="65960"/>
  </r>
  <r>
    <s v="BUCARAMANGA"/>
    <x v="2"/>
    <x v="3"/>
    <s v="68081"/>
    <s v="2986137"/>
    <s v="3007062288"/>
    <s v="INCIDENTE"/>
    <s v="SANTANDER"/>
    <s v="BARRANCABERMEJA"/>
    <s v="DISTRICOL CORRESPONSALIA Y VAR"/>
    <s v="REDEBAN"/>
    <s v="FO-25-1792365"/>
    <d v="2025-11-06T15:37:11"/>
    <d v="2025-11-07T14:53:00"/>
    <m/>
    <s v="HARDWARE"/>
    <s v="CABLEADO"/>
    <s v="CABLE MAGICBOX AVERIADO"/>
    <s v="AGREGADOR"/>
    <s v="DISTRICOL"/>
    <m/>
    <s v="06/11/2025 SE ESCALA PARA VISITA. LLAMAR ANTES DE VISITAR, CONFIRMAR FALLA Y DATOS | 07/11/2025 EN COMUNICACIÓN CON LA SEÑORA YESENIA , INFORMA Q POR MOTIVOS PERSONALES NO NOS PUEDE ATENDER EL DIA DE HOY DEBIDO  SE LE PRESENTO ALGO URGENTE Y SALIO DEL LOCAL ,INFORMA Q ELLA SE COMUNICA NUEVAMENTE CON EL BANCO PARA SOLICITAR LA VISITA PARA LA OTRA SEMANA , SE PROCEDE A CERRAR ORDEN"/>
    <s v="SOPORTE TELEFONICO"/>
    <m/>
    <s v="TIPO III"/>
    <s v="TERRESTRE"/>
    <s v="GELVEZ MOGOLLON JOSE ELISEO"/>
    <n v="0"/>
    <s v="0"/>
    <n v="41241"/>
    <n v="0"/>
    <n v="41241"/>
  </r>
  <r>
    <s v="MEDELLIN"/>
    <x v="1"/>
    <x v="2"/>
    <s v="5360"/>
    <s v="2986154"/>
    <s v="3007032316"/>
    <s v="INCIDENTE"/>
    <s v="ANTIOQUIA"/>
    <s v="ITAGUI"/>
    <s v="BARRIO SAN GABRIEL ITAGUI III"/>
    <s v="REDEBAN"/>
    <s v="FO-25-1792524"/>
    <d v="2025-11-06T15:42:48"/>
    <d v="2025-11-07T09:41:00"/>
    <s v="NO"/>
    <s v="HARDWARE"/>
    <s v="IMPRESION"/>
    <s v="TAPA IMPRESORA"/>
    <s v="CB UNO A UNO"/>
    <s v="CB UNO A UNO"/>
    <s v="EJECUTADO"/>
    <s v="06/11/2025 SE ESCALA PARA VISITA. LLAMAR ANTES DE VISITAR, CONFIRMAR FALLA Y DATOS | 07/11/2025 REALIZA CAMBIO DE TAPA DE IMPRESORA PORQUE ESTABA ROTA"/>
    <s v="VISITA TECNICA"/>
    <s v="111OZ429"/>
    <s v="TIPO I"/>
    <s v="TERRESTRE"/>
    <s v="HERNANDEZ CHAVARRIA JUAN CAMILO"/>
    <n v="1"/>
    <s v="0"/>
    <n v="65960"/>
    <n v="75096"/>
    <n v="65960"/>
  </r>
  <r>
    <s v="CALI"/>
    <x v="0"/>
    <x v="0"/>
    <s v="76001"/>
    <s v="2986156"/>
    <s v="3007076441"/>
    <s v="INCIDENTE"/>
    <s v="VALLE DEL CAUCA"/>
    <s v="CALI"/>
    <s v="PTM CALI MUNDO AL REVES NET"/>
    <s v="REDEBAN"/>
    <s v="FO-25-1792517"/>
    <d v="2025-11-06T15:43:40"/>
    <d v="2025-11-07T12:24:00"/>
    <s v="NO"/>
    <s v="SOFTWARE"/>
    <s v="COMUNICACION"/>
    <s v="PARAMETROS DE CONFIGURACION EN POS"/>
    <s v="AGREGADOR"/>
    <s v="COMCARD - PTM"/>
    <s v="EJECUTADO"/>
    <s v="06/11/2025 SE ESCALA PARA VISITA. LLAMAR ANTES DE VISITAR, CONFIRMAR FALLA Y DATOS | 07/11/2025 SE REALIZA CONFIGURACIÓN DE PARÁMETROS DE ETHERNET Y SE DEJA POR DHCP, SE REALIZAN PRUEBAS OK."/>
    <s v="VISITA TECNICA"/>
    <s v="SGZZZ963"/>
    <s v="TIPO I"/>
    <s v="TERRESTRE"/>
    <s v="MONTERO MUESES GIAN CARLO"/>
    <n v="1"/>
    <s v="0"/>
    <n v="65960"/>
    <n v="75096"/>
    <n v="65960"/>
  </r>
  <r>
    <s v="BOGOTA"/>
    <x v="4"/>
    <x v="5"/>
    <s v="11001"/>
    <s v="2986200"/>
    <s v="3007026494"/>
    <s v="INCIDENTE"/>
    <s v="CUNDINAMARCA"/>
    <s v="BOGOTA"/>
    <s v="PAGAFACIL ENGATIVA"/>
    <s v="REDEBAN"/>
    <s v="FO-25-1792515"/>
    <d v="2025-11-06T15:46:44"/>
    <d v="2025-11-07T15:28:00"/>
    <s v="NO"/>
    <s v="HARDWARE"/>
    <s v="PINPAD"/>
    <s v="COMPATIBILIDAD"/>
    <s v="ROBUSTO"/>
    <s v="PAGAFACIL"/>
    <s v="EJECUTADO"/>
    <s v="06/11/2025 SE ESCALA PARA VISITA. LLAMAR ANTES DE VISITAR, CONFIRMAR FALLA Y DATOS | 07/11/2025 SE REALIZA CAMBIO DE PIN PAD POR COMPATIBILIDAD , SE REALIZA PRUEBAS DE FUNCIONAMIENTO DE PIN PAD OK"/>
    <s v="VISITA TECNICA"/>
    <s v="9A2ZZ261"/>
    <s v="TIPO I"/>
    <s v="TERRESTRE"/>
    <s v="MICHELI LOPEZ MIGUEL ANGEL"/>
    <n v="1"/>
    <s v="0"/>
    <n v="65960"/>
    <n v="75096"/>
    <n v="65960"/>
  </r>
  <r>
    <s v="MEDELLIN"/>
    <x v="1"/>
    <x v="2"/>
    <s v="5001"/>
    <s v="2986648"/>
    <s v="3007071078"/>
    <s v="INCIDENTE"/>
    <s v="ANTIOQUIA"/>
    <s v="MEDELLIN"/>
    <s v="MEDELLON LA MILAGROSA"/>
    <s v="REDEBAN"/>
    <s v="FO-25-1792944"/>
    <d v="2025-11-06T16:43:13"/>
    <d v="2025-11-07T12:32:00"/>
    <s v="NO"/>
    <s v="HARDWARE"/>
    <s v="TECLADO"/>
    <s v="DAÑO POS"/>
    <s v="CB UNO A UNO"/>
    <s v="CB UNO A UNO"/>
    <s v="EJECUTADO"/>
    <s v="06/11/2025 SE ESCALA PARA VISITA. LLAMAR ANTES DE VISITAR, CONFIRMAR FALLA Y DATOS | 07/11/2025 SE REALIZA CAMBIO DE POR YA QUE REPORTARON EL TECLADO Y LES CONFIRMARON EL CAMBIO. SE REALIZA CAMBIO Y QUEDA FUNCIONANDO CORRECTAMENTE."/>
    <s v="VISITA TECNICA"/>
    <s v="NN00B500"/>
    <s v="TIPO I"/>
    <s v="TERRESTRE"/>
    <s v="MARIN PIEDRAHITA JIMMY ALEXIS"/>
    <n v="1"/>
    <s v="0"/>
    <n v="65960"/>
    <n v="75096"/>
    <n v="65960"/>
  </r>
  <r>
    <s v="MEDELLIN"/>
    <x v="1"/>
    <x v="2"/>
    <s v="5088"/>
    <s v="2986929"/>
    <s v="3007035462"/>
    <s v="INCIDENTE"/>
    <s v="ANTIOQUIA"/>
    <s v="BELLO"/>
    <s v="COMCARD BELLO MILE Y SAMU"/>
    <s v="REDEBAN"/>
    <s v="FO-25-1793160"/>
    <d v="2025-11-06T17:07:56"/>
    <d v="2025-11-07T17:35:00"/>
    <s v="NO"/>
    <s v="HARDWARE"/>
    <s v="LECTOR DE TARJETAS"/>
    <s v="DAÑO POS"/>
    <s v="AGREGADOR"/>
    <s v="COMCARD - PTM"/>
    <s v="EJECUTADO"/>
    <s v="06/11/2025 SE ESCALA PARA VISITA. LLAMAR ANTES DE VISITAR, CONFIRMAR FALLA Y DATOS | 07/11/2025 SE REALIZA CAMBIO DE EQUIPO POR DAÑO EN EL LECTOR CHIP DE LA TARJETA Y TECLADO MALO EQUIPO QUEDA OPERATIVO CON PRUEBAS EXITOSAS"/>
    <s v="VISITA TECNICA"/>
    <s v="GZ000776 9CMZZ698"/>
    <s v="TIPO I"/>
    <s v="TERRESTRE"/>
    <s v="MARTINEZ TOVAR OSCAR DAVID"/>
    <n v="1"/>
    <s v="0"/>
    <n v="65960"/>
    <n v="75096"/>
    <n v="65960"/>
  </r>
  <r>
    <s v="BOGOTA"/>
    <x v="4"/>
    <x v="5"/>
    <s v="11001"/>
    <s v="2986945"/>
    <s v="3007025523"/>
    <s v="INCIDENTE"/>
    <s v="CUNDINAMARCA"/>
    <s v="BOGOTA"/>
    <s v="PAGAFACIL TERMINAL TRANSPORTE"/>
    <s v="REDEBAN"/>
    <s v="FO-25-1793150"/>
    <d v="2025-11-06T17:12:25"/>
    <d v="2025-11-07T12:00:00"/>
    <s v="NO"/>
    <s v="HARDWARE"/>
    <s v="CABLEADO"/>
    <s v="DAÑO POS"/>
    <s v="ROBUSTO"/>
    <s v="PAGAFACIL"/>
    <s v="EJECUTADO"/>
    <s v="06/11/2025 SE ESCALA PARA VISITA. LLAMAR ANTES DE VISITAR, CONFIRMAR FALLA Y DATOS | 07/11/2025 CB NO PROPORCIONA INGRESO, PASARON 20 MINUTOS E INDICAN QUE NO HAY CORREO DE INGRESO"/>
    <s v="VISITA TECNICA"/>
    <s v="NA"/>
    <s v="TIPO I"/>
    <s v="TERRESTRE"/>
    <s v="MICHELI LOPEZ MIGUEL ANGEL"/>
    <n v="1"/>
    <s v="0"/>
    <n v="65960"/>
    <n v="75096"/>
    <n v="65960"/>
  </r>
  <r>
    <s v="BOGOTA"/>
    <x v="4"/>
    <x v="5"/>
    <s v="11001"/>
    <s v="2987006"/>
    <s v="3007074355"/>
    <s v="INCIDENTE"/>
    <s v="CUNDINAMARCA"/>
    <s v="BOGOTA"/>
    <s v="PTM BOGOTA SOLUCIONES ADOQUINA"/>
    <s v="REDEBAN"/>
    <s v="FO-25-1793162"/>
    <d v="2025-11-06T17:05:02"/>
    <d v="2025-11-07T16:52:00"/>
    <s v="NO"/>
    <s v="HARDWARE"/>
    <s v="HUB"/>
    <s v="SE REINICIA"/>
    <s v="AGREGADOR"/>
    <s v="COMCARD - PTM"/>
    <s v="EJECUTADO"/>
    <s v="06/11/2025 SE ESCALA PARA VISITA. LLAMAR ANTES DE VISITAR, CONFIRMAR FALLA Y DATOS | 07/11/2025 SE HACE CAMBIO DE HUB Y FUENTE DE PODER"/>
    <s v="VISITA TECNICA"/>
    <s v="EF8ZZ155 SV00V285"/>
    <s v="TIPO I"/>
    <s v="TERRESTRE"/>
    <s v="GONZALEZ FANDIÑO SANTIAGO ERNESTO"/>
    <n v="1"/>
    <s v="0"/>
    <n v="65960"/>
    <n v="75096"/>
    <n v="65960"/>
  </r>
  <r>
    <s v="BOGOTA"/>
    <x v="4"/>
    <x v="5"/>
    <s v="25290"/>
    <s v="2987066"/>
    <s v="3007063003"/>
    <s v="INCIDENTE"/>
    <s v="CUNDINAMARCA"/>
    <s v="FUSAGASUGA"/>
    <s v="BARRIO SAN FERNANDO FUSAGASUGA"/>
    <s v="REDEBAN"/>
    <s v="FO-25-1793271"/>
    <d v="2025-11-06T17:42:40"/>
    <d v="2025-11-07T14:23:00"/>
    <s v="NO"/>
    <s v="HARDWARE"/>
    <s v="LECTOR DE BARRAS"/>
    <s v="FORMATO INVALIDO LECTOR DAÑADO"/>
    <s v="CB UNO A UNO"/>
    <s v="CB UNO A UNO"/>
    <s v="EJECUTADO"/>
    <s v="06/11/2025 SE ESCALA PARA VISITA. LLAMAR ANTES DE VISITAR, CONFIRMAR FALLA Y DATOS | 07/11/2025 DURANTE LA VISITA TECNICA ENCONTRAMOS QUE LECTOR DE CODIGO DE BARRAS   NO LE FUNCIONAN NO LEE LAS FACTURAS SE  REALIZA CAMBIO DE LECTOR DE CÓDIGO DE BARRAS PRUEBA OK PARÁMETROS OKAY CIERRE OKAY"/>
    <s v="VISITA TECNICA"/>
    <s v="SX0ZZ718"/>
    <s v="TIPO II"/>
    <s v="TERRESTRE"/>
    <s v="GALEANO SORIANO JUAN DAVID"/>
    <n v="1"/>
    <s v="0"/>
    <n v="144968"/>
    <n v="140396"/>
    <n v="144968"/>
  </r>
  <r>
    <s v="PEREIRA"/>
    <x v="0"/>
    <x v="1"/>
    <s v="76147"/>
    <s v="2987200"/>
    <s v="3007067249"/>
    <s v="INCIDENTE"/>
    <s v="VALLE DEL CAUCA"/>
    <s v="CARTAGO"/>
    <s v="DISTRICOL MISCELANEA Y PANADER"/>
    <s v="REDEBAN"/>
    <s v="FO-25-1793264"/>
    <d v="2025-11-06T17:54:28"/>
    <d v="2025-11-07T12:06:00"/>
    <s v="NO"/>
    <s v="HARDWARE"/>
    <s v="HUB"/>
    <s v="PUERTO USB DAÑADO"/>
    <s v="AGREGADOR"/>
    <s v="DISTRICOL"/>
    <s v="EJECUTADO"/>
    <s v="06/11/2025 SE ESCALA PARA VISITA. LLAMAR ANTES DE VISITAR, CONFIRMAR FALLA Y DATOS | 07/11/2025 SE CAMBIA MAGIC BOX POR DAÑO EN EL PUERTO DE PODER, SE REALIZAN PRUEBAS OK."/>
    <s v="VISITA TECNICA"/>
    <s v="FKZZZ702"/>
    <s v="TIPO I"/>
    <s v="TERRESTRE"/>
    <s v="FRANCO CAÑAVERAL YAMID RAUL"/>
    <n v="1"/>
    <s v="0"/>
    <n v="65960"/>
    <n v="75096"/>
    <n v="65960"/>
  </r>
  <r>
    <s v="PEREIRA"/>
    <x v="0"/>
    <x v="1"/>
    <s v="76403"/>
    <s v="2987309"/>
    <s v="3007066066"/>
    <s v="INCIDENTE"/>
    <s v="VALLE DEL CAUCA"/>
    <s v="LA VICTORIA"/>
    <s v="DISTRICOL PAP NISSI VICTORIA"/>
    <s v="REDEBAN"/>
    <s v="FO-25-1793262"/>
    <d v="2025-11-07T08:00:00"/>
    <d v="2025-11-07T16:02:00"/>
    <s v="NO"/>
    <s v="HARDWARE"/>
    <s v="LECTOR DE TARJETAS"/>
    <s v="MENSAJE RETIRE TARJETA"/>
    <s v="AGREGADOR"/>
    <s v="DISTRICOL"/>
    <s v="EJECUTADO"/>
    <s v="06/11/2025 SE ESCALA PARA VISITA. LLAMAR ANTES DE VISITAR, CONFIRMAR FALLA Y DATOS | 07/11/2025 SE CAMBIA EQUIPO POR DAÑO EN LE LECTOR DE CHIP, SE REALIZAN PRUEBAS OK."/>
    <s v="VISITA TECNICA"/>
    <s v="7A00K528 A30EZ592"/>
    <s v="TIPO II"/>
    <s v="TERRESTRE"/>
    <s v="FRANCO CAÑAVERAL YAMID RAUL"/>
    <n v="1"/>
    <s v="0"/>
    <n v="144968"/>
    <n v="140396"/>
    <n v="144968"/>
  </r>
  <r>
    <s v="BOGOTA"/>
    <x v="4"/>
    <x v="5"/>
    <s v="25488"/>
    <s v="2987338"/>
    <s v="3007050562"/>
    <s v="INCIDENTE"/>
    <s v="CUNDINAMARCA"/>
    <s v="NILO"/>
    <s v="PTM  NILO  LLUVIA DE COLORES"/>
    <s v="REDEBAN"/>
    <s v="FO-25-1793895"/>
    <d v="2025-11-07T08:00:00"/>
    <d v="2025-11-08T15:24:00"/>
    <s v="NO"/>
    <s v="HARDWARE"/>
    <s v="PANTALLA"/>
    <s v="DAÑO POS"/>
    <s v="AGREGADOR"/>
    <s v="COMCARD - PTM"/>
    <s v="EJECUTADO"/>
    <s v="07/11/2025 SE ESCALA PARA VISITA. LLAMAR ANTES DE VISITAR, CONFIRMAR FALLA Y DATOS | 08/11/2025 SE VISITA COMERCIO, EQUIPO EN DAÑO POR CAIDA, SE PROCEDE A REALIZAR EL CAMBIO Y SE REALIZA CAMBIO DE LECTORA PORQUE LECTORA DAÑADO. SE CREA USUARIO, SE REALIZAN PRUEBAS OK SIN NOVEDAD."/>
    <s v="VISITA TECNICA"/>
    <s v="9C00X918"/>
    <s v="TIPO III"/>
    <s v="TERRESTRE"/>
    <s v="ARIAS QUILINDO JULIAN"/>
    <n v="1"/>
    <s v="0"/>
    <n v="275729"/>
    <n v="196537"/>
    <n v="275729"/>
  </r>
  <r>
    <s v="MONTERIA"/>
    <x v="5"/>
    <x v="6"/>
    <s v="23001"/>
    <s v="2987384"/>
    <s v="3007082047"/>
    <s v="INCIDENTE"/>
    <s v="CORDOBA"/>
    <s v="MONTERIA"/>
    <s v="DISTRICOL COFFE MARK 3"/>
    <s v="REDEBAN"/>
    <s v="FO-25-1793890"/>
    <d v="2025-11-07T08:00:00"/>
    <d v="2025-11-07T16:36:00"/>
    <s v="NO"/>
    <s v="HARDWARE"/>
    <s v="PINPAD"/>
    <s v="SE REINICIA"/>
    <s v="AGREGADOR"/>
    <s v="DISTRICOL"/>
    <s v="EJECUTADO"/>
    <s v="07/11/2025 SE ESCALA PARA VISITA. LLAMAR ANTES DE VISITAR, CONFIRMAR FALLA Y DATOS | 07/11/2025 SE REALIZA CAMBIO DE PINPAD, POR REINICIO CONSTANTE DE EQUIPOS, SE INSTALA NUEVO Y SE DEJA SERVICIO OPERATIVO."/>
    <s v="VISITA TECNICA"/>
    <s v="CA002291"/>
    <s v="TIPO I"/>
    <s v="TERRESTRE"/>
    <s v="MARQUEZ HOYOS JEYSON DANIEL"/>
    <n v="1"/>
    <s v="0"/>
    <n v="65960"/>
    <n v="75096"/>
    <n v="65960"/>
  </r>
  <r>
    <s v="MEDELLIN"/>
    <x v="1"/>
    <x v="2"/>
    <s v="5376"/>
    <s v="2988079"/>
    <s v="3007069866"/>
    <s v="INCIDENTE"/>
    <s v="ANTIOQUIA"/>
    <s v="LA CEJA"/>
    <s v="PTM LA CEJA  TIENDA MINIMARKET"/>
    <s v="REDEBAN"/>
    <s v="FO-25-1794760"/>
    <d v="2025-11-07T08:39:51"/>
    <d v="2025-11-08T12:50:00"/>
    <s v="NO"/>
    <s v="HARDWARE"/>
    <s v="LECTOR DE BARRAS"/>
    <s v="FORMATO INVALIDO LECTOR DAÑADO"/>
    <s v="AGREGADOR"/>
    <s v="COMCARD - PTM"/>
    <s v="EJECUTADO"/>
    <s v="07/11/2025 SE ESCALA PARA VISITA. LLAMAR ANTES DE VISITAR, CONFIRMAR FALLA Y DATOS | 08/11/2025 SE REVISA LECTOR DE CÓDIGO DE BARRAS Y SE IDENTIFICA QUE ESTÁ DESCONFIGURADO, SE REALIZA RESPECTIVA CONFIGURACIÓN Y SE DEJAN SERVICIOS FUNCIONANDO CORRECTAMENTE"/>
    <s v="VISITA TECNICA"/>
    <s v="SV003252 SV003313"/>
    <s v="TIPO II"/>
    <s v="TERRESTRE"/>
    <s v="BARRIENTOS HERNANDEZ CRISTIAN HORACIO"/>
    <n v="1"/>
    <s v="0"/>
    <n v="144968"/>
    <n v="140396"/>
    <n v="144968"/>
  </r>
  <r>
    <s v="VALLEDUPAR"/>
    <x v="5"/>
    <x v="6"/>
    <s v="20750"/>
    <s v="2988120"/>
    <s v="3007029150"/>
    <s v="INCIDENTE"/>
    <s v="CESAR"/>
    <s v="SAN DIEGO"/>
    <s v="BARRIO CENTRO 2 SAN DIEGO"/>
    <s v="REDEBAN"/>
    <s v="FO-25-1794768"/>
    <d v="2025-11-07T08:32:21"/>
    <d v="2025-11-08T10:06:00"/>
    <m/>
    <s v="HARDWARE"/>
    <s v="COMUNICACION"/>
    <s v="MENSAJE CABLE DE RED DESCONECTADO"/>
    <s v="CB UNO A UNO"/>
    <s v="CB UNO A UNO"/>
    <m/>
    <s v="07/11/2025 SE ESCALA PARA VISITA. LLAMAR ANTES DE VISITAR, CONFIRMAR FALLA Y DATOS | 08/11/2025 SE LLAMA AL CLIENTE Y ESTE MANIFIESTA QUE HACE DOS DIAS LE SALIA UN MENSAJE DE ERROR DE CONEXIÓN EN EL DATAFONO, PERO QUE DESPUES DE UNAS HORAS SE ARREGLO EL PROBLEMA Y PUDO TRABAJAR SIN INCONVENIENTES HASTA LA FECHA"/>
    <s v="SOPORTE TELEFONICO"/>
    <m/>
    <s v="TIPO II"/>
    <s v="TERRESTRE"/>
    <s v="MONTES DIAZ JOHN FRED"/>
    <n v="0"/>
    <s v="0"/>
    <n v="41241"/>
    <n v="0"/>
    <n v="41241"/>
  </r>
  <r>
    <s v="PASTO"/>
    <x v="0"/>
    <x v="0"/>
    <s v="86568"/>
    <s v="2988446"/>
    <s v="3007075214"/>
    <s v="INCIDENTE"/>
    <s v="PUTUMAYO"/>
    <s v="PUERTO ASIS"/>
    <s v="DISTRICOL EDEN CHAMO SAS"/>
    <s v="REDEBAN"/>
    <s v="FO-25-1794753"/>
    <d v="2025-11-07T09:07:39"/>
    <d v="2025-11-11T08:55:00"/>
    <m/>
    <s v="HARDWARE"/>
    <s v="COMUNICACION"/>
    <s v="MENSAJE CABLE DE RED DESCONECTADO"/>
    <s v="AGREGADOR"/>
    <s v="DISTRICOL"/>
    <m/>
    <s v="07/11/2025 SE ESCALA PARA VISITA. LLAMAR ANTES DE VISITAR, CONFIRMAR FALLA Y DATOS | 11/11/2025 SE ESTABLECE COMUNICACIÓN CON LA SEÑORA DAYRA CHAMORRO SE REALIZA UNAS PRUEBAS DE CONEXIÓN FALLIDAS SE LE INDICA CAMBIAR CABLE PACHORD EN OTRO PUERTO DEL MÓDEM SE REALIZA PRUEBAS DE FUNCIONAMIENTO EXITOSAS Y DE CONEXIÓN INFORMA QUE YA ESTA FUNCIONANDO CORRECTAMENTE Y AUTORIZA CERRAR ORDEN DE SERVICIO"/>
    <s v="SOPORTE TELEFONICO"/>
    <m/>
    <s v="TIPO IV"/>
    <s v="TERRESTRE"/>
    <s v="BRAVO MADROÑERO OSCAR ESTEBAN"/>
    <n v="0"/>
    <s v="0"/>
    <n v="41241"/>
    <n v="0"/>
    <n v="41241"/>
  </r>
  <r>
    <s v="PASTO"/>
    <x v="0"/>
    <x v="0"/>
    <s v="52001"/>
    <s v="2988619"/>
    <s v="3007082053"/>
    <s v="INCIDENTE"/>
    <s v="NARIÑO"/>
    <s v="PASTO"/>
    <s v="DISTRICOL DROG RUMIFARMA"/>
    <s v="REDEBAN"/>
    <s v="FO-25-1794751"/>
    <d v="2025-11-07T09:08:22"/>
    <d v="2025-11-07T12:35:00"/>
    <s v="NO"/>
    <s v="HARDWARE"/>
    <s v="ALERT IRRUPTION"/>
    <s v="ALERT IRRUPTION"/>
    <s v="AGREGADOR"/>
    <s v="DISTRICOL"/>
    <s v="EJECUTADO"/>
    <s v="07/11/2025 SE ESCALA PARA VISITA. LLAMAR ANTES DE VISITAR, CONFIRMAR FALLA Y DATOS | 07/11/2025 SE LLEGA A CORRESPONSAL SE VERIFICA FALLA EQUIPO ALERT IRRUPTION SE REALIZA CAMBIO DE EQUIPO SE INSTALA VERSION SE CONFIGURA PARÁMETROS SE INICIALIZA SE REALIZA PRUEBAS DE FUNCIONAMIENTO EXITOSAS CB QUEDA OPERATIVO"/>
    <s v="VISITA TECNICA"/>
    <s v="CA002298"/>
    <s v="TIPO I"/>
    <s v="TERRESTRE"/>
    <s v="BRAVO MADROÑERO OSCAR ESTEBAN"/>
    <n v="1"/>
    <s v="0"/>
    <n v="65960"/>
    <n v="75096"/>
    <n v="65960"/>
  </r>
  <r>
    <s v="MEDELLIN"/>
    <x v="1"/>
    <x v="2"/>
    <s v="5360"/>
    <s v="2988747"/>
    <s v="3007022222"/>
    <s v="INCIDENTE"/>
    <s v="ANTIOQUIA"/>
    <s v="ITAGUI"/>
    <s v="PRUEBAS REDEBAN"/>
    <s v="REDEBAN"/>
    <s v="FO-25-1795265"/>
    <d v="2025-11-07T09:22:00"/>
    <d v="2025-11-08T08:57:00"/>
    <m/>
    <s v="HARDWARE"/>
    <s v="LECTOR DE BARRAS"/>
    <s v="DAÑO POS"/>
    <s v="UNO A UNO"/>
    <s v="CB UNO A UNO"/>
    <s v="CANCELADO"/>
    <s v="08/11/2025 7-11 SE ESCALA CASO ÉXITO A LA RED**7-11 RESPUESTA DE LA RED: TU SOLICITUD REFERENTE A GENERACIÓN DE CASOS CB EXITO BANCOLOMBIA QUEDÓ RADICADA BAJO EL TICKET NÚMERO 5874742 AL ÁREA ENCARGADA.SE CIERRA CASO | 08/11/2025 7-11 SE ESCALA CASO ÉXITO A LA RED**7-11 RESPUESTA DE LA RED: TU SOLICITUD REFERENTE A GENERACIÓN DE CASOS CB EXITO BANCOLOMBIA QUEDÓ RADICADA BAJO EL TICKET NÚMERO 5874742 AL ÁREA ENCARGADA.SE CIERRA CASO | 08/11/2025 7-11 SE ESCALA CASO ÉXITO A LA RED**7-11 RESPUESTA DE LA RED: TU SOLICITUD REFERENTE A GENERACIÓN DE CASOS CB EXITO BANCOLOMBIA QUEDÓ RADICADA BAJO EL TICKET NÚMERO 5874742 AL ÁREA ENCARGADA.SE CIERRA CASO"/>
    <s v="SOPORTE TELEFONICO"/>
    <m/>
    <s v="TIPO I"/>
    <s v="TERRESTRE"/>
    <s v="GARCIA CHAVARRIA TATIANA"/>
    <n v="0"/>
    <s v="0"/>
    <n v="41241"/>
    <n v="0"/>
    <n v="41241"/>
  </r>
  <r>
    <s v="BUCARAMANGA"/>
    <x v="2"/>
    <x v="3"/>
    <s v="68547"/>
    <s v="2988791"/>
    <s v="3007037247"/>
    <s v="INCIDENTE"/>
    <s v="SANTANDER"/>
    <s v="PIEDECUESTA"/>
    <s v="PTM PIEDECUESTA JHONY"/>
    <s v="REDEBAN"/>
    <s v="FO-25-1796496 | FO-25-1794737"/>
    <d v="2025-11-07T09:33:54"/>
    <d v="2025-11-08T15:08:00"/>
    <s v="NO"/>
    <s v="HARDWARE"/>
    <s v="COMUNICACION"/>
    <s v="MENSAJE CABLE DE RED DESCONECTADO"/>
    <s v="AGREGADOR"/>
    <s v="COMCARD - PTM"/>
    <s v="EJECUTADO | CANCELADO"/>
    <s v="08/11/2025 SE VISITA COMERCIO SE REALIZA EL CAMBIO DE EQUIPO DATÁFONO OK,LECTOR DE BARRAS OK, SE INSTALA VERSION 9.90 OK, PRUEBAS OK, LECTOR DE BARRAS OK , CB OPERATIVO"/>
    <s v="VISITA TECNICA"/>
    <s v="9A00M555 9C6ZZ445"/>
    <s v="TIPO II"/>
    <s v="TERRESTRE"/>
    <s v="BARAJAS BERMUDEZ YAHIR MAURICIO"/>
    <n v="2"/>
    <s v="0"/>
    <n v="289936"/>
    <n v="140396"/>
    <n v="289936"/>
  </r>
  <r>
    <s v="BUCARAMANGA"/>
    <x v="2"/>
    <x v="3"/>
    <s v="68418"/>
    <s v="2988896"/>
    <s v="3007049017"/>
    <s v="INCIDENTE"/>
    <s v="SANTANDER"/>
    <s v="LOS SANTOS"/>
    <s v="DISTRICOL CNDLUBLOSLINDEROS"/>
    <s v="REDEBAN"/>
    <s v="FO-25-1795139"/>
    <d v="2025-11-07T09:58:30"/>
    <d v="2025-11-08T11:05:00"/>
    <s v="NO"/>
    <s v="HARDWARE"/>
    <s v="COMUNICACION"/>
    <s v="MENSAJE CABLE DE RED DESCONECTADO"/>
    <s v="AGREGADOR"/>
    <s v="DISTRICOL"/>
    <s v="EJECUTADO"/>
    <s v="07/11/2025 SE ESCALA PARA VISITA. LLAMAR ANTES DE VISITAR, CONFIRMAR FALLA Y DATOS | 08/11/2025 SE VISITA COMERCIO SE REALIZA EL CAMBIO DE EQUIPO DATÁFONO OK SE INSTALA VERSION 10.3 OK, SE REALIZAN PRUEBAS OK, LECTOR DE BARRAS OK, CB OPERATIVO"/>
    <s v="VISITA TECNICA"/>
    <s v="AD00O654"/>
    <s v="TIPO II"/>
    <s v="TERRESTRE"/>
    <s v="BARAJAS BERMUDEZ YAHIR MAURICIO"/>
    <n v="1"/>
    <s v="0"/>
    <n v="144968"/>
    <n v="140396"/>
    <n v="144968"/>
  </r>
  <r>
    <s v="VILLAVICENCIO"/>
    <x v="3"/>
    <x v="4"/>
    <s v="50001"/>
    <s v="2988931"/>
    <s v="3007059982"/>
    <s v="INCIDENTE"/>
    <s v="META"/>
    <s v="VILLAVICENCIO"/>
    <s v="BARRIO BRR ROSA BLANCA VILLAVI"/>
    <s v="REDEBAN"/>
    <s v="FO-25-1794735"/>
    <d v="2025-11-07T09:41:10"/>
    <d v="2025-11-07T12:53:00"/>
    <s v="NO"/>
    <s v="HARDWARE"/>
    <s v="IMPRESION"/>
    <s v="TAPA IMPRESORA"/>
    <s v="CB UNO A UNO"/>
    <s v="CB UNO A UNO"/>
    <s v="EJECUTADO"/>
    <s v="07/11/2025 SE VISITA A CB Y SE REALIZA AJUSTE DE TAPA DE IMPRESORA. SE REALIZAN PRUEBAS EXITOSAS PRUEBAS OK"/>
    <s v="VISITA TECNICA"/>
    <s v="LA00A076"/>
    <s v="TIPO I"/>
    <s v="TERRESTRE"/>
    <s v="GARZON RUIZ LUIS MIGUEL"/>
    <n v="1"/>
    <s v="0"/>
    <n v="65960"/>
    <n v="75096"/>
    <n v="65960"/>
  </r>
  <r>
    <s v="PASTO"/>
    <x v="0"/>
    <x v="0"/>
    <s v="52565"/>
    <s v="2989023"/>
    <s v="3007010996"/>
    <s v="INCIDENTE"/>
    <s v="NARIÑO"/>
    <s v="PROVIDENCIA"/>
    <s v="PROVIDENCIA - NARINO"/>
    <s v="REDEBAN"/>
    <s v="FO-25-1795143"/>
    <d v="2025-11-07T09:45:39"/>
    <d v="2025-11-10T13:35:00"/>
    <s v="NO"/>
    <s v="SOFTWARE"/>
    <s v="SE REINICIA"/>
    <s v="AL REALIZAR CIERRE CARGA VERSION"/>
    <s v="CB UNO A UNO"/>
    <s v="CB UNO A UNO"/>
    <s v="EJECUTADO"/>
    <s v="07/11/2025 SE ESCALA PARA VISITA. LLAMAR ANTES DE VISITAR, CONFIRMAR FALLA Y DATOS | 10/11/2025 SE ESTA PENDIENTE DE DESPLAZAMIENTO YA QUE SE ESTA A ALA ESPERA DE QUE HABILITEN EL TRANSPORTE HACIA EL MUNICIPIO. | 10/11/2025 SE VISITA CB. DATAFONO INFORMA QUE EL DATAFONO SE REINICIA ALGUNAS VECES Y DECLINA LAS TRANSACCIONES. SE FORMATEA, SE REINSTALA SISTEMA OPERATIVO Y VERSIÓN. SE REALIZAN PRUEBAS TX EXITOSAS. QUEDA OPERATIVO"/>
    <s v="VISITA TECNICA"/>
    <s v="IZ5ZZ325"/>
    <s v="TIPO III"/>
    <s v="TERRESTRE"/>
    <s v="CASTILLO HERRERA ALEX RICARDO"/>
    <n v="1"/>
    <s v="0"/>
    <n v="275729"/>
    <n v="196537"/>
    <n v="275729"/>
  </r>
  <r>
    <s v="CALI"/>
    <x v="0"/>
    <x v="0"/>
    <s v="76109"/>
    <s v="2989170"/>
    <s v="3007030027"/>
    <s v="INCIDENTE"/>
    <s v="VALLE DEL CAUCA"/>
    <s v="BUENAVENTURA"/>
    <s v="PAGAFACIL PUEBLO NUEVO"/>
    <s v="REDEBAN"/>
    <s v="FO-25-1795133"/>
    <d v="2025-11-07T10:18:49"/>
    <d v="2025-11-10T11:39:00"/>
    <s v="NO"/>
    <s v="HARDWARE"/>
    <s v="IMPRESION"/>
    <s v="NO AVANZA PAPEL"/>
    <s v="ROBUSTO"/>
    <s v="PAGAFACIL"/>
    <s v="EJECUTADO"/>
    <s v="07/11/2025 SE ESCALA PARA VISITA. LLAMAR ANTES DE VISITAR, CONFIRMAR FALLA Y DATOS | 08/11/2025 POR PROBLEMAS EN LA VIA HACIA BUENAVENTURA NO SE PUEDE REALIZAR DESPLAZAMIENTO EL DIA DE HOY, SE VALIDARA DESPLAZAMIENTO EL DIA LUNES | 10/11/2025 SE REALIZA CAMBIO DE DISPOSITIVO, PORQUE EL DISPOSITIVO QUE SE ENCUENTRA EN EL LOCAL SE ENCUENTRA EN DETERIORO. ENTONCES SE REALIZA CAMBIO DE DISPOSITIVO COMPRUEBAS EN BUEN ESTADO."/>
    <s v="VISITA TECNICA"/>
    <s v="BBNZZ854"/>
    <s v="TIPO III"/>
    <s v="TERRESTRE"/>
    <s v="ESCOBAR LENIS JUAN SEBASTIAN"/>
    <n v="1"/>
    <s v="0"/>
    <n v="275729"/>
    <n v="196537"/>
    <n v="275729"/>
  </r>
  <r>
    <s v="CALI"/>
    <x v="0"/>
    <x v="0"/>
    <s v="76520"/>
    <s v="2989179"/>
    <s v="3007078654"/>
    <s v="INCIDENTE"/>
    <s v="VALLE DEL CAUCA"/>
    <s v="PALMIRA"/>
    <s v="PTM PALMIRA AUTO LUJOS LIAM"/>
    <s v="REDEBAN"/>
    <s v="FO-25-1795132"/>
    <d v="2025-11-07T10:21:47"/>
    <d v="2025-11-08T11:18:00"/>
    <s v="NO"/>
    <s v="HARDWARE"/>
    <s v="DETERIORO"/>
    <s v="DATAFONO"/>
    <s v="AGREGADOR"/>
    <s v="COMCARD - PTM"/>
    <s v="EJECUTADO"/>
    <s v="07/11/2025 SE ESCALA PARA VISITA. LLAMAR ANTES DE VISITAR, CONFIRMAR FALLA Y DATOS | 08/11/2025 SE LLEGÓ AL SITIO PERO CLIENTE PIDE ESPERA YA QUE HAY NOVEDADES CON LA LÍNEA DE BANCOLOMBIA PARA CONFIRMAR LOS DATOS. | 08/11/2025 EN LA VISITA TÉCNICA SE REALIZÓ EL CAMBIO DE DATÁFONO  YA QUE SE ENCONTRÓ CON EL PUERTO USB AVERIADO,SE CAMBIÓ EL LECTOR DE CÓDIGO DE BARRAS YA QUE SE ENCONTRÓ PRESENTANDO DIFERENTES FALLAS YA QUE NO ESTABA ENVIANDO LOS DATOS NI SIQUIERA DESPUÉS DE ESTAR CON EL NUEVO DATÁFONO Y SER CONFIGURADO,LOS CAMBIOS QUEDARON OK ,INICIALIZACIONES OK ,SE REALIZARON LAS PRUEBAS DEJANDO EL SERVICIO OPERANDO SIN FALLAS Y SIN NOVEDAD."/>
    <s v="VISITA TECNICA"/>
    <s v="SAOZZ070 SAOZZ654"/>
    <s v="TIPO I"/>
    <s v="TERRESTRE"/>
    <s v="SANCHEZ URREGO ROBINSON DAVID"/>
    <n v="1"/>
    <s v="0"/>
    <n v="65960"/>
    <n v="75096"/>
    <n v="65960"/>
  </r>
  <r>
    <s v="MEDELLIN"/>
    <x v="1"/>
    <x v="2"/>
    <s v="5001"/>
    <s v="2989254"/>
    <s v="3007062819"/>
    <s v="INCIDENTE"/>
    <s v="ANTIOQUIA"/>
    <s v="MEDELLIN"/>
    <s v="BARRIO SANTA CRUZ LA ROSA MEDE"/>
    <s v="REDEBAN"/>
    <s v="FO-25-1795136"/>
    <d v="2025-11-07T10:13:22"/>
    <d v="2025-11-07T15:43:00"/>
    <s v="NO"/>
    <s v="HARDWARE"/>
    <s v="IMPRESION"/>
    <s v="TAPA IMPRESORA"/>
    <s v="CB UNO A UNO"/>
    <s v="CB UNO A UNO"/>
    <s v="EJECUTADO"/>
    <s v="07/11/2025 SE ESCALA PARA VISITA. LLAMAR ANTES DE VISITAR, CONFIRMAR FALLA Y DATOS | 07/11/2025 SE REALIZA CAMBIO DE TAPA DE IMPRESORA Y QUEDA FUNCIONANDO CORRECTAMENTE."/>
    <s v="VISITA TECNICA"/>
    <s v="LA00Q031"/>
    <s v="TIPO I"/>
    <s v="TERRESTRE"/>
    <s v="MARIN PIEDRAHITA JIMMY ALEXIS"/>
    <n v="1"/>
    <s v="0"/>
    <n v="65960"/>
    <n v="75096"/>
    <n v="65960"/>
  </r>
  <r>
    <s v="YOPAL"/>
    <x v="3"/>
    <x v="4"/>
    <s v="85225"/>
    <s v="2989612"/>
    <s v="3007081503"/>
    <s v="INCIDENTE"/>
    <s v="CASANARE"/>
    <s v="NUNCHIA"/>
    <s v="DISTRICOL FERRETERIA 5 ESTRELL"/>
    <s v="REDEBAN"/>
    <s v="FO-25-1795468"/>
    <d v="2025-11-07T10:39:49"/>
    <d v="2025-11-10T16:21:00"/>
    <s v="NO"/>
    <s v="HARDWARE"/>
    <s v="DETERIORO"/>
    <s v="DATAFONO"/>
    <s v="AGREGADOR"/>
    <s v="DISTRICOL"/>
    <s v="EJECUTADO"/>
    <s v="07/11/2025 SE ESCALA PARA VISITA. LLAMAR ANTES DE VISITAR, CONFIRMAR FALLA Y DATOS | 09/11/2025 SIN SOPORTE DE ACTIVOS RBM PARA CAMBIO DE EQUIPOS. | 10/11/2025 SE VISITA COMERCIO, SE REALIZA CAMBIO DE DATAFONO. PRUEBAS OK. OPERATIVO EL SERVICIO."/>
    <s v="VISITA TECNICA"/>
    <s v="FSZZZ894"/>
    <s v="TIPO II"/>
    <s v="TERRESTRE"/>
    <s v="BERNAL ELAICA EDGAR ALEXIS"/>
    <n v="1"/>
    <s v="0"/>
    <n v="144968"/>
    <n v="140396"/>
    <n v="144968"/>
  </r>
  <r>
    <s v="BOGOTA"/>
    <x v="4"/>
    <x v="5"/>
    <s v="11001"/>
    <s v="2989852"/>
    <s v="3007039356"/>
    <s v="INCIDENTE"/>
    <s v="CUNDINAMARCA"/>
    <s v="BOGOTA"/>
    <s v="PTM BOGOTA CENTRO DE PAGOS"/>
    <s v="REDEBAN"/>
    <s v="FO-25-1795605"/>
    <d v="2025-11-07T11:17:40"/>
    <d v="2025-11-07T15:48:00"/>
    <s v="NO"/>
    <s v="HARDWARE"/>
    <s v="TECLADO"/>
    <s v="DAÑO POS"/>
    <s v="AGREGADOR"/>
    <s v="COMCARD - PTM"/>
    <s v="EJECUTADO / CANCELADO"/>
    <s v="07/11/2025 SE ESCALA PARA VISITA. LLAMAR ANTES DE VISITAR, CONFIRMAR FALLA Y DATOS | 07/11/2025 SE REALIZA VISITA A CB PARA ATENDER INCIDENTE SE ENCUENTRA CERRADO SE COMUNICA CON LA SEÑORA MARITZA CHAVES INDICANDO QUE CUANDO LLAMO LE DIJIERON QUE LA VISITA ERA EL LUNES LA CLIENTE YA CERRÓ EL CB"/>
    <s v="VISITA TECNICA"/>
    <s v="NO"/>
    <s v="TIPO I"/>
    <s v="TERRESTRE"/>
    <s v="GALINDO ROJAS LUIS FELIPE"/>
    <n v="1"/>
    <s v="0"/>
    <n v="65960"/>
    <n v="75096"/>
    <n v="65960"/>
  </r>
  <r>
    <s v="IBAGUE"/>
    <x v="3"/>
    <x v="4"/>
    <s v="73001"/>
    <s v="2989897"/>
    <s v="3007023580"/>
    <s v="INCIDENTE"/>
    <s v="TOLIMA"/>
    <s v="IBAGUE"/>
    <s v="MULTIPAGAS IBAGUE"/>
    <s v="REDEBAN"/>
    <s v="FO-25-1795624"/>
    <d v="2025-11-07T11:25:09"/>
    <d v="2025-11-07T14:07:00"/>
    <s v="NO"/>
    <s v="HARDWARE"/>
    <s v="IMPRESION"/>
    <s v="NO IMPRIME UNO O VARIOS CARACTERES"/>
    <s v="ROBUSTO"/>
    <s v="MULTIPAGAS"/>
    <s v="EJECUTADO"/>
    <s v="07/11/2025 SE ESCALA PARA VISITA. LLAMAR ANTES DE VISITAR, CONFIRMAR FALLA Y DATOS | 07/11/2025 SE REALIZA CAMBIO DE DATÁFONO POR DAÑO EN IMPRESIÓN, SE REALIZA PRUEBAS DE FUNCIONAMIENTO EXITOSAS. CUBRE CLAVE INSTALADO."/>
    <s v="VISITA TECNICA"/>
    <s v="ABC09598"/>
    <s v="TIPO I"/>
    <s v="TERRESTRE"/>
    <s v="BARRAGAN TAFUR EDWIN ESTEBAN"/>
    <n v="1"/>
    <s v="0"/>
    <n v="65960"/>
    <n v="75096"/>
    <n v="65960"/>
  </r>
  <r>
    <s v="MEDELLIN"/>
    <x v="1"/>
    <x v="2"/>
    <s v="5360"/>
    <s v="2989964"/>
    <s v="3007042253"/>
    <s v="INCIDENTE"/>
    <s v="ANTIOQUIA"/>
    <s v="ITAGUI"/>
    <s v="PTM ITAGUI SALSAMENTARIA PABLO"/>
    <s v="REDEBAN"/>
    <s v="FO-25-1795608"/>
    <d v="2025-11-07T11:14:24"/>
    <d v="2025-11-07T13:37:00"/>
    <s v="NO"/>
    <s v="HARDWARE"/>
    <s v="LECTOR DE BARRAS"/>
    <s v="DAÑO POS"/>
    <s v="AGREGADOR"/>
    <s v="COMCARD - PTM"/>
    <s v="EJECUTADO"/>
    <s v="07/11/2025 SE ESCALA PARA VISITA. LLAMAR ANTES DE VISITAR, CONFIRMAR FALLA Y DATOS | 07/11/2025 SE REALIZA ÉL CAMBIO DE DATAFONO POR LECTOR DE TARJETAS MALO SE HACEN PRUEBAS OK"/>
    <s v="VISITA TECNICA"/>
    <s v="AA2ZZ022"/>
    <s v="TIPO I"/>
    <s v="TERRESTRE"/>
    <s v="MONTOYA VELEZ ANDRES FELIPE"/>
    <n v="1"/>
    <s v="0"/>
    <n v="65960"/>
    <n v="75096"/>
    <n v="65960"/>
  </r>
  <r>
    <s v="MEDELLIN"/>
    <x v="1"/>
    <x v="2"/>
    <s v="5088"/>
    <s v="2990007"/>
    <s v="3007044062"/>
    <s v="INCIDENTE"/>
    <s v="ANTIOQUIA"/>
    <s v="BELLO"/>
    <s v="COLOMBIANA DE COMERCIO S A"/>
    <s v="REDEBAN"/>
    <s v="FO-25-1795602"/>
    <d v="2025-11-07T11:20:17"/>
    <d v="2025-11-07T15:56:00"/>
    <s v="NO"/>
    <s v="HARDWARE"/>
    <s v="DETERIORO"/>
    <s v="DATAFONO"/>
    <s v="RETAIL"/>
    <s v="CONTIGO / ALKOMPRAR"/>
    <s v="EJECUTADO"/>
    <s v="07/11/2025 SE ESCALA PARA VISITA. LLAMAR ANTES DE VISITAR, CONFIRMAR FALLA Y DATOS | 07/11/2025 SE REALIZA VISITA TÉCNICA EN ATENCIÓN AL INCIDENTE REPORTADO CON EL DATÁFONO DEL CORRESPONSAL BANCOLOMBIA. EL USUARIO CONFIRMA SU IDENTIFICACIÓN Y MANIFIESTA QUE EL LECTOR NO ESTÁ RECONOCIENDO LAS FACTURAS. AL VALIDAR EL FUNCIONAMIENTO, SE EVIDENCIA DETERIORO FÍSICO EN EL PUERTO USB DEL DATÁFONO, ESPECÍFICAMENTE EN EL CONECTOR DONDE SE ENLAZA EL LECTOR. DEBIDO A ESTA FALLA, SE PROCEDE AL REEMPLAZO DEL EQUIPO POR DETERIORO. EL NUEVO DATÁFONO QUEDA INSTALADO Y OPERATIVO, CONFIRMANDO SU CORRECTO FUNCIONAMIENTO."/>
    <s v="VISITA TECNICA"/>
    <s v="GZUZZ185"/>
    <s v="TIPO I"/>
    <s v="TERRESTRE"/>
    <s v="MARTINEZ TOVAR OSCAR DAVID"/>
    <n v="1"/>
    <s v="0"/>
    <n v="65960"/>
    <n v="75096"/>
    <n v="65960"/>
  </r>
  <r>
    <s v="MEDELLIN"/>
    <x v="1"/>
    <x v="2"/>
    <s v="5001"/>
    <s v="2990275"/>
    <s v="3007016358"/>
    <s v="INCIDENTE"/>
    <s v="ANTIOQUIA"/>
    <s v="MEDELLIN"/>
    <s v="PAGAFACIL CENTRO  PAGOS MONTER"/>
    <s v="REDEBAN"/>
    <s v="FO-25-1795891"/>
    <d v="2025-11-07T11:49:51"/>
    <d v="2025-11-07T15:39:00"/>
    <s v="NO"/>
    <s v="HARDWARE"/>
    <s v="PINPAD"/>
    <s v="ALERTADO"/>
    <s v="ROBUSTO"/>
    <s v="PAGAFACIL"/>
    <s v="EJECUTADO"/>
    <s v="07/11/2025 SE ESCALA PARA VISITA. LLAMAR ANTES DE VISITAR, CONFIRMAR FALLA Y DATOS | 07/11/2025 SE REALIZA CAMBIO DE PINPAD ALERTADO SE HACEN PRUEBAS OK"/>
    <s v="VISITA TECNICA"/>
    <s v="JCZZZ331"/>
    <s v="TIPO I"/>
    <s v="TERRESTRE"/>
    <s v="MONTOYA VELEZ ANDRES FELIPE"/>
    <n v="1"/>
    <s v="0"/>
    <n v="65960"/>
    <n v="75096"/>
    <n v="65960"/>
  </r>
  <r>
    <s v="CALI"/>
    <x v="0"/>
    <x v="0"/>
    <s v="76001"/>
    <s v="2990319"/>
    <s v="3007034986"/>
    <s v="INCIDENTE"/>
    <s v="VALLE DEL CAUCA"/>
    <s v="CALI"/>
    <s v="DISTRICOL INTEGRAL CENTRO DE S"/>
    <s v="REDEBAN"/>
    <s v="FO-25-1796005"/>
    <d v="2025-11-07T11:57:28"/>
    <d v="2025-11-08T12:28:00"/>
    <s v="NO"/>
    <s v="HARDWARE"/>
    <s v="IMPRESION"/>
    <s v="TAPA IMPRESORA"/>
    <s v="AGREGADOR"/>
    <s v="DISTRICOL"/>
    <s v="EJECUTADO"/>
    <s v="07/11/2025 SE ESCALA PARA VISITA. LLAMAR ANTES DE VISITAR, CONFIRMAR FALLA Y DATOS | 08/11/2025 SE VISITA EL CORRESPONSAL PERO CAJERA INDICA QUE EL DATÁFONO SE ENCUENTRA EN CAJA FUERTE Y QUE EL JEFE ESTÁ EN CAMINO PARA ENTREGARLO PARA PODER EJECUTAR LA ACTIVIDAD.  ESPERANDO INGRESO AL CORRESPONSAL. | 08/11/2025 SE VISITA CORRESPONSAL Y SE REEMPLAZA TAPA DATÁFONO POR DAÑO. TRANSACCIONES DE PRUEBA EXITOSAS"/>
    <s v="VISITA TECNICA"/>
    <s v="BL01X118"/>
    <s v="TIPO I"/>
    <s v="TERRESTRE"/>
    <s v="BOLAÑOS TABORDA JORGE ENRIQUE"/>
    <n v="1"/>
    <s v="0"/>
    <n v="65960"/>
    <n v="75096"/>
    <n v="65960"/>
  </r>
  <r>
    <s v="PASTO"/>
    <x v="0"/>
    <x v="0"/>
    <s v="52001"/>
    <s v="2990364"/>
    <s v="3007079834"/>
    <s v="INCIDENTE"/>
    <s v="NARIÑO"/>
    <s v="PASTO"/>
    <s v="PTM PASTO BONNE VIE CAFE"/>
    <s v="REDEBAN"/>
    <s v="FO-25-1796065"/>
    <d v="2025-11-07T12:17:56"/>
    <d v="2025-11-08T10:44:00"/>
    <s v="NO"/>
    <s v="HARDWARE"/>
    <s v="DETERIORO"/>
    <s v="DATAFONO"/>
    <s v="AGREGADOR"/>
    <s v="COMCARD - PTM"/>
    <s v="EJECUTADO"/>
    <s v="07/11/2025 SE ESCALA PARA VISITA. LLAMAR ANTES DE VISITAR, CONFIRMAR FALLA Y DATOS | 08/11/2025 SE VISITA CB. SE ENCUENTRA DATAFONO CON PUERTO USB DAÑADO. SE REALIZA CAMBIO DE EQUIPO. SE REALIZAN PRUEBAS TX EXITOSAS. QUEDA OPERATIVO"/>
    <s v="VISITA TECNICA"/>
    <s v="FAVZZ673 F1ZZZ015"/>
    <s v="TIPO I"/>
    <s v="TERRESTRE"/>
    <s v="CASTILLO HERRERA ALEX RICARDO"/>
    <n v="1"/>
    <s v="0"/>
    <n v="65960"/>
    <n v="75096"/>
    <n v="65960"/>
  </r>
  <r>
    <s v="MEDELLIN"/>
    <x v="1"/>
    <x v="2"/>
    <s v="5360"/>
    <s v="2990546"/>
    <s v="3007053763"/>
    <s v="INCIDENTE"/>
    <s v="ANTIOQUIA"/>
    <s v="ITAGUI"/>
    <s v="PTM ITAGUI FRUVER LA 61"/>
    <s v="REDEBAN"/>
    <s v="FO-25-1796002"/>
    <d v="2025-11-07T12:12:02"/>
    <d v="2025-11-07T14:48:00"/>
    <s v="NO"/>
    <s v="HARDWARE"/>
    <s v="TECLADO"/>
    <s v="DAÑO POS"/>
    <s v="AGREGADOR"/>
    <s v="COMCARD - PTM"/>
    <s v="EJECUTADO"/>
    <s v="07/11/2025 SE ESCALA PARA VISITA. LLAMAR ANTES DE VISITAR, CONFIRMAR FALLA Y DATOS | 07/11/2025 SE REALIZA CAMBIO DE EQUIPO YA QUE PRESENTA LAS TECLAS PEGADAS"/>
    <s v="VISITA TECNICA"/>
    <s v="II0XZ210 II0BZ450"/>
    <s v="TIPO I"/>
    <s v="TERRESTRE"/>
    <s v="HERNANDEZ CHAVARRIA JUAN CAMILO"/>
    <n v="1"/>
    <s v="0"/>
    <n v="65960"/>
    <n v="75096"/>
    <n v="65960"/>
  </r>
  <r>
    <s v="PASTO"/>
    <x v="0"/>
    <x v="0"/>
    <s v="52399"/>
    <s v="2990740"/>
    <s v="3007082043"/>
    <s v="INCIDENTE"/>
    <s v="NARIÑO"/>
    <s v="LA UNION"/>
    <s v="DISTRICOL PAP Y MIS DEL PARQUE"/>
    <s v="REDEBAN"/>
    <s v="FO-25-1796259"/>
    <d v="2025-11-07T13:03:10"/>
    <d v="2025-11-08T10:22:00"/>
    <m/>
    <s v="HARDWARE"/>
    <s v="IMPRESION"/>
    <s v="NO IMPRIME UNO O VARIOS CARACTERES"/>
    <s v="AGREGADOR"/>
    <s v="DISTRICOL"/>
    <m/>
    <s v="07/11/2025 SE ESCALA PARA VISITA. LLAMAR ANTES DE VISITAR, CONFIRMAR FALLA Y DATOS | 08/11/2025 SE VALIDA CON EL CLIENTE Y SE ENCUENTRA QUE COLOCO MAL EL ROLLO, SE LE INDICA COMO COLOCARLO, SE PROCEDE A REALIZAR PRUEBAS Y SON EXITOSAS"/>
    <s v="SOPORTE TELEFONICO"/>
    <m/>
    <s v="TIPO III"/>
    <s v="TERRESTRE"/>
    <s v="HENAO CARDONA DIEGO FERNANDO"/>
    <n v="0"/>
    <s v="0"/>
    <n v="41241"/>
    <n v="0"/>
    <n v="41241"/>
  </r>
  <r>
    <s v="PEREIRA"/>
    <x v="0"/>
    <x v="1"/>
    <s v="63130"/>
    <s v="2990882"/>
    <s v="3007054575"/>
    <s v="INCIDENTE"/>
    <s v="QUINDIO"/>
    <s v="CALARCA"/>
    <s v="O AV COLON CALARCA"/>
    <s v="REDEBAN"/>
    <s v="FO-25-1796592"/>
    <d v="2025-11-07T13:48:04"/>
    <d v="2025-11-08T12:53:00"/>
    <s v="NO"/>
    <s v="HARDWARE"/>
    <s v="PANTALLA"/>
    <s v="DAÑO POS"/>
    <s v="CB UNO A UNO"/>
    <s v="CB UNO A UNO"/>
    <s v="EJECUTADO"/>
    <s v="07/11/2025 SE ESCALA PARA VISITA. LLAMAR ANTES DE VISITAR, CONFIRMAR FALLA Y DATOS | 08/11/2025 SE CAMBIA EQUIPO YA QUE LA PANTALLA SE VE DISTORSIONADA, SE REALIZAN PRUEBAS OK."/>
    <s v="VISITA TECNICA"/>
    <s v="II5ZZ965"/>
    <s v="TIPO II"/>
    <s v="TERRESTRE"/>
    <s v="FRANCO CAÑAVERAL YAMID RAUL"/>
    <n v="1"/>
    <s v="0"/>
    <n v="144968"/>
    <n v="140396"/>
    <n v="144968"/>
  </r>
  <r>
    <s v="TUNJA"/>
    <x v="2"/>
    <x v="3"/>
    <s v="15542"/>
    <s v="2990884"/>
    <s v="3007032077"/>
    <s v="INCIDENTE"/>
    <s v="BOYACA"/>
    <s v="PESCA"/>
    <s v="BARRIO CENTRO 2 PESCA"/>
    <s v="REDEBAN"/>
    <s v="FO-25-1796591"/>
    <d v="2025-11-07T13:49:09"/>
    <d v="2025-11-10T12:10:00"/>
    <s v="NO"/>
    <s v="HARDWARE"/>
    <s v="ALERT IRRUPTION"/>
    <s v="ALERT IRRUPTION"/>
    <s v="CB UNO A UNO"/>
    <s v="CB UNO A UNO"/>
    <s v="EJECUTADO"/>
    <s v="07/11/2025 SE ESCALA PARA VISITA. LLAMAR ANTES DE VISITAR, CONFIRMAR FALLA Y DATOS | 08/11/2025 EN COMUNICACIÓN CON LA LÍNEA 3203218439 EL SEÑOR EDISON SUAREZ CONFIRMA VISITA PARA EL DÍA LUNES 10/11 DEBIDO A QUE NO ABRE ESTABLECIMIENTO FINES DE SEMANA, ADICIONAL SE LE INDICA QUE POR DISPONIBILIDAD DE TRASPORTE SE ESTARÁ VISITANDO EL DÍA LUNES 10/11 POR DISPOSICIÓN DEL TRASPORTE | 10/11/2025 SE VISITA CB MANTENIMIENTO DE EQUIPO CAMBIO DE POS POR DAÑO PRUEBAS EXITOSAS"/>
    <s v="VISITA TECNICA"/>
    <s v="BL01X739"/>
    <s v="TIPO III"/>
    <s v="TERRESTRE"/>
    <s v="GONZALEZ GONZALEZ MARIO ALBERTO"/>
    <n v="1"/>
    <s v="0"/>
    <n v="275729"/>
    <n v="196537"/>
    <n v="275729"/>
  </r>
  <r>
    <s v="MEDELLIN"/>
    <x v="1"/>
    <x v="2"/>
    <s v="5440"/>
    <s v="2990932"/>
    <s v="3007020726"/>
    <s v="INCIDENTE"/>
    <s v="ANTIOQUIA"/>
    <s v="MARINILLA"/>
    <s v="MULTIPAGAS MARINILLA"/>
    <s v="REDEBAN"/>
    <s v="FO-25-1796582"/>
    <d v="2025-11-07T14:07:55"/>
    <d v="2025-11-08T10:39:00"/>
    <s v="NO"/>
    <s v="HARDWARE"/>
    <s v="LECTOR DE TARJETAS"/>
    <s v="MENSAJE RETIRE TARJETA"/>
    <s v="ROBUSTO"/>
    <s v="MULTIPAGAS"/>
    <s v="EJECUTADO"/>
    <s v="07/11/2025 SE ESCALA PARA VISITA. LLAMAR ANTES DE VISITAR, CONFIRMAR FALLA Y DATOS | 08/11/2025 SE REALIZA LIMPIEZA AL PINPAD NO RECONOCÍA TARJETAS, SE DEJAN SERVICIOS FUNCIONANDO CORRECTAMENTE"/>
    <s v="VISITA TECNICA"/>
    <s v="AAAAX317"/>
    <s v="TIPO II"/>
    <s v="TERRESTRE"/>
    <s v="BARRIENTOS HERNANDEZ CRISTIAN HORACIO"/>
    <n v="1"/>
    <s v="0"/>
    <n v="144968"/>
    <n v="140396"/>
    <n v="144968"/>
  </r>
  <r>
    <s v="APARTADO"/>
    <x v="1"/>
    <x v="2"/>
    <s v="5045"/>
    <s v="2990977"/>
    <s v="3007044407"/>
    <s v="INCIDENTE"/>
    <s v="ANTIOQUIA"/>
    <s v="APARTADO"/>
    <s v="DISTRICOL GRANERO 3 DE ABRIL"/>
    <s v="REDEBAN"/>
    <s v="FO-25-1797005"/>
    <d v="2025-11-07T14:25:01"/>
    <d v="2025-11-08T12:37:00"/>
    <s v="NO"/>
    <s v="HARDWARE"/>
    <s v="COMUNICACION"/>
    <s v="DAÑO POS"/>
    <s v="AGREGADOR"/>
    <s v="DISTRICOL"/>
    <s v="EJECUTADO"/>
    <s v="07/11/2025 SE ESCALA PARA VISITA. LLAMAR ANTES DE VISITAR, CONFIRMAR FALLA Y DATOS | 08/11/2025 DATAFONO NO CONECTA AL INTERNET DAÑO PUERTO ETHERNET. SE CAMBIA POR UN NUEVO DATAFONO SE CORRIGE LA FALLA Y SE HACEN PRUEBAS DEJANDO TODO OK"/>
    <s v="VISITA TECNICA"/>
    <s v="1A00N232"/>
    <s v="TIPO I"/>
    <s v="TERRESTRE"/>
    <s v="SALDARRIAGA MIRANDA SANTIAGO"/>
    <n v="1"/>
    <s v="0"/>
    <n v="65960"/>
    <n v="75096"/>
    <n v="65960"/>
  </r>
  <r>
    <s v="MEDELLIN"/>
    <x v="1"/>
    <x v="2"/>
    <s v="5615"/>
    <s v="2991050"/>
    <s v="3007017445"/>
    <s v="INCIDENTE"/>
    <s v="ANTIOQUIA"/>
    <s v="RIONEGRO"/>
    <s v="BARRIO SECTOR GALERIA RIONEGRO"/>
    <s v="REDEBAN"/>
    <s v="FO-25-1797006"/>
    <d v="2025-11-07T14:24:02"/>
    <d v="2025-11-08T11:54:00"/>
    <s v="NO"/>
    <s v="HARDWARE"/>
    <s v="ALERT IRRUPTION"/>
    <s v="ALERT IRRUPTION"/>
    <s v="CB UNO A UNO"/>
    <s v="CB UNO A UNO"/>
    <s v="EJECUTADO"/>
    <s v="07/11/2025 SE ESCALA PARA VISITA. LLAMAR ANTES DE VISITAR, CONFIRMAR FALLA Y DATOS | 08/11/2025 SE CAMBIA PINPAD ALERTADO, SE DEJAN SERVICIOS FUNCIONANDO CORRECTAMENTE"/>
    <s v="VISITA TECNICA"/>
    <s v="A00JZ280"/>
    <s v="TIPO II"/>
    <s v="TERRESTRE"/>
    <s v="BARRIENTOS HERNANDEZ CRISTIAN HORACIO"/>
    <n v="1"/>
    <s v="0"/>
    <n v="144968"/>
    <n v="140396"/>
    <n v="144968"/>
  </r>
  <r>
    <s v="BOGOTA"/>
    <x v="4"/>
    <x v="5"/>
    <s v="25740"/>
    <s v="2992175"/>
    <s v="3007068756"/>
    <s v="INCIDENTE"/>
    <s v="CUNDINAMARCA"/>
    <s v="SIBATE"/>
    <s v="MULTIPAGAS SIBATE"/>
    <s v="REDEBAN"/>
    <s v="FO-25-1797911"/>
    <d v="2025-11-07T16:08:40"/>
    <d v="2025-11-08T11:40:00"/>
    <s v="NO"/>
    <s v="SOFTWARE"/>
    <s v="ACTUALIZACION"/>
    <s v="VERSION CARGA SO VR"/>
    <s v="ROBUSTO"/>
    <s v="MULTIPAGAS"/>
    <s v="EJECUTADO"/>
    <s v="08/11/2025 DURANTE LA VISITA DE TECNICA ENCONTRAMOS QUE DATÁFONO DESACTUALIZADO PROCEDE A REALIZAR ACTUALIZACIÓN DE SO Y VERSION SE CREAN USUARIOS SE REALIZAN PRUEBAS QUEDANDO SERVICIO OK A CONFORMIDAD DE CB"/>
    <s v="VISITA TECNICA"/>
    <s v="AALUZ182"/>
    <s v="TIPO II"/>
    <s v="TERRESTRE"/>
    <s v="GALEANO SORIANO JUAN DAVID"/>
    <n v="1"/>
    <s v="0"/>
    <n v="144968"/>
    <n v="140396"/>
    <n v="144968"/>
  </r>
  <r>
    <s v="YOPAL"/>
    <x v="3"/>
    <x v="4"/>
    <s v="85001"/>
    <s v="2992189"/>
    <s v="3007024876"/>
    <s v="INCIDENTE"/>
    <s v="CASANARE"/>
    <s v="YOPAL"/>
    <s v="MULTIPAGAS MORICHAL PLAZA"/>
    <s v="REDEBAN"/>
    <s v="FO-25-1797903"/>
    <d v="2025-11-07T16:10:51"/>
    <d v="2025-11-08T12:55:00"/>
    <s v="NO"/>
    <s v="HARDWARE"/>
    <s v="DETERIORO"/>
    <s v="DATAFONO"/>
    <s v="ROBUSTO"/>
    <s v="MULTIPAGAS"/>
    <s v="EJECUTADO"/>
    <s v="08/11/2025 SE VISITA COMERCIO, SE REALIZA CAMBIO DE DATAFONO Y PINPAD POR TECNOLOGIA Y DAÑO FÍSICO. PRUEBAS OK. OPERATIVO EL SERVICIO."/>
    <s v="VISITA TECNICA"/>
    <s v="ABGZZ423-ABGZZ426"/>
    <s v="TIPO I"/>
    <s v="TERRESTRE"/>
    <s v="BERNAL ELAICA EDGAR ALEXIS"/>
    <n v="1"/>
    <s v="0"/>
    <n v="65960"/>
    <n v="75096"/>
    <n v="65960"/>
  </r>
  <r>
    <s v="IBAGUE"/>
    <x v="3"/>
    <x v="4"/>
    <s v="73268"/>
    <s v="2992490"/>
    <s v="3007068294"/>
    <s v="INCIDENTE"/>
    <s v="TOLIMA"/>
    <s v="ESPINAL"/>
    <s v="BARRIO VILLA CATALINA ESPINAL"/>
    <s v="REDEBAN"/>
    <s v="FO-25-1797890"/>
    <d v="2025-11-07T16:45:37"/>
    <d v="2025-11-08T13:05:00"/>
    <s v="NO"/>
    <s v="HARDWARE"/>
    <s v="DETERIORO"/>
    <s v="DATAFONO"/>
    <s v="CB UNO A UNO"/>
    <s v="CB UNO A UNO"/>
    <s v="EJECUTADO"/>
    <s v="08/11/2025 SE CAMBIA DATÁFONO Y PIN PAD POR FALLAS. SE HACEN LAS PRUEBAS DE TRANSACCIONES TODO OK"/>
    <s v="VISITA TECNICA"/>
    <s v="A1006515"/>
    <s v="TIPO II"/>
    <s v="TERRESTRE"/>
    <s v="VARGAS HERRERA JHON JAIRO"/>
    <n v="1"/>
    <s v="0"/>
    <n v="144968"/>
    <n v="140396"/>
    <n v="144968"/>
  </r>
  <r>
    <s v="CALI"/>
    <x v="0"/>
    <x v="0"/>
    <s v="76520"/>
    <s v="2992522"/>
    <s v="3007077083"/>
    <s v="INCIDENTE"/>
    <s v="VALLE DEL CAUCA"/>
    <s v="PALMIRA"/>
    <s v="DISTRICOL RAPITIENDA LOS PAISA"/>
    <s v="REDEBAN"/>
    <s v="FO-25-1797892"/>
    <d v="2025-11-07T16:42:39"/>
    <d v="2025-11-08T11:47:00"/>
    <s v="NO"/>
    <s v="HARDWARE"/>
    <s v="SE REINICIA"/>
    <s v="DAÑO POS"/>
    <s v="AGREGADOR"/>
    <s v="DISTRICOL"/>
    <s v="EJECUTADO"/>
    <s v="08/11/2025 DATAFONO SE REINICIA A CADA RATO SE CAMBIAN DATÁFONO Y PINPAD POR TECNOLOGÍA SE HACEN PRUEBAS Y QUEDA FUNCIONANDO CORRECTAMENTE"/>
    <s v="VISITA TECNICA"/>
    <s v="LM7ZZ457"/>
    <s v="TIPO I"/>
    <s v="TERRESTRE"/>
    <s v="CUERO RUIZ JHONNY"/>
    <n v="1"/>
    <s v="0"/>
    <n v="65960"/>
    <n v="75096"/>
    <n v="65960"/>
  </r>
  <r>
    <s v="CALI"/>
    <x v="0"/>
    <x v="0"/>
    <s v="76001"/>
    <s v="2992576"/>
    <s v="3007079228"/>
    <s v="INCIDENTE"/>
    <s v="VALLE DEL CAUCA"/>
    <s v="CALI"/>
    <s v="DISTRICOL TUSITIO TEC NET"/>
    <s v="REDEBAN"/>
    <s v="FO-25-1798050"/>
    <d v="2025-11-07T17:10:40"/>
    <d v="2025-11-08T10:42:00"/>
    <s v="NO"/>
    <s v="HARDWARE"/>
    <s v="IMPRESION"/>
    <s v="TAPA IMPRESORA"/>
    <s v="AGREGADOR"/>
    <s v="DISTRICOL"/>
    <s v="EJECUTADO"/>
    <s v="07/11/2025 SE ESCALA PARA VISITA. LLAMAR ANTES DE VISITAR, CONFIRMAR FALLA Y DATOS | 08/11/2025 SE AJUSTA TAPA DE LA IMPRESORA QUE ESTABA SUELTA EN LA ESQUINA IZQUIERDA, CB BANCOLOMBIA PURO, PRUEBAS OK"/>
    <s v="VISITA TECNICA"/>
    <s v="A4WZZ105"/>
    <s v="TIPO I"/>
    <s v="TERRESTRE"/>
    <s v="PAREDES CASTILLO DIEGO"/>
    <n v="1"/>
    <s v="0"/>
    <n v="65960"/>
    <n v="75096"/>
    <n v="65960"/>
  </r>
  <r>
    <s v="BOGOTA"/>
    <x v="4"/>
    <x v="5"/>
    <s v="25843"/>
    <s v="2992616"/>
    <s v="3007081945"/>
    <s v="INCIDENTE"/>
    <s v="CUNDINAMARCA"/>
    <s v="VILLA DE SAN DIEGO DE UBATE"/>
    <s v="PTM VILLA DE SAN DIEGO PAPELER"/>
    <s v="REDEBAN"/>
    <s v="FO-25-1798057"/>
    <d v="2025-11-07T16:50:46"/>
    <d v="2025-11-10T14:58:00"/>
    <s v="NO"/>
    <s v="HARDWARE"/>
    <s v="IMPRESION"/>
    <s v="NO AVANZA PAPEL"/>
    <s v="AGREGADOR"/>
    <s v="COMCARD - PTM"/>
    <s v="EJECUTADO"/>
    <s v="07/11/2025 SE ESCALA PARA VISITA. LLAMAR ANTES DE VISITAR, CONFIRMAR FALLA Y DATOS | 08/11/2025 NO HAY SOPORTE DE ACTIVOS PARA ATENDER ACTIVIDAD | 10/11/2025 SE REALIZA DESCONEXION DEL DATAFONO Y REINICIO DE ESTE PROVOCANDO QUE FUNCIONES LA IMPRESIÓN"/>
    <s v="VISITA TECNICA"/>
    <s v="AE003975 AE003384"/>
    <s v="TIPO II"/>
    <s v="TERRESTRE"/>
    <s v="ALARCON AREVALO JOHAN STIVEN"/>
    <n v="1"/>
    <s v="0"/>
    <n v="144968"/>
    <n v="140396"/>
    <n v="144968"/>
  </r>
  <r>
    <s v="PASTO"/>
    <x v="0"/>
    <x v="0"/>
    <s v="52835"/>
    <s v="2992708"/>
    <s v="3007078461"/>
    <s v="INCIDENTE"/>
    <s v="NARIÑO"/>
    <s v="SAN ANDRES DE TUMACO"/>
    <s v="BARRIO V R LLORENTE SAN ANDRES"/>
    <s v="REDEBAN"/>
    <s v="FO-25-1798053"/>
    <d v="2025-11-07T16:52:39"/>
    <d v="2025-11-11T12:02:00"/>
    <s v="NO"/>
    <s v="HARDWARE"/>
    <s v="CABLEADO"/>
    <s v="CABLE MAGICBOX AVERIADO"/>
    <s v="CB UNO A UNO"/>
    <s v="CB UNO A UNO"/>
    <s v="EJECUTADO"/>
    <s v="07/11/2025 SE ESCALA PARA VISITA. LLAMAR ANTES DE VISITAR, CONFIRMAR FALLA Y DATOS | 11/11/2025 SE ENCUENTRA DATÁFONO CON CABLE MAGIC BOX DAÑADO SE REALIZA CAMBIO DE CABLE Y SE OBTIENE FUNCIONAMIENTO EXITOSO, CONFIGURACIÓN OK PARÁMETROS OK Y PRUEBAS EXITOSAS DE TRANSACCIONES"/>
    <s v="VISITA TECNICA"/>
    <s v="V1OZZ854"/>
    <s v="TIPO IV"/>
    <s v="TERRESTRE"/>
    <s v="PAZ MARTINEZ RICHARD HUMBERTO"/>
    <n v="1"/>
    <s v="0"/>
    <n v="479589"/>
    <n v="196537"/>
    <n v="479589"/>
  </r>
  <r>
    <s v="MEDELLIN"/>
    <x v="1"/>
    <x v="2"/>
    <s v="5001"/>
    <s v="2992744"/>
    <s v="3007040282"/>
    <s v="INCIDENTE"/>
    <s v="ANTIOQUIA"/>
    <s v="MEDELLIN"/>
    <s v="BARRIO FLORESTA MEDELLIN 1"/>
    <s v="REDEBAN"/>
    <s v="FO-25-1798049"/>
    <d v="2025-11-07T17:24:39"/>
    <d v="2025-11-08T12:42:00"/>
    <s v="NO"/>
    <s v="HARDWARE"/>
    <s v="CIERRE"/>
    <s v="MEMORIA DEL DISPOSITIVO INSUFICIENTE"/>
    <s v="CB UNO A UNO"/>
    <s v="CB UNO A UNO"/>
    <s v="EJECUTADO"/>
    <s v="07/11/2025 SE ESCALA PARA VISITA. LLAMAR ANTES DE VISITAR, CONFIRMAR FALLA Y DATOS | 08/11/2025 SE REALIZA FORMATEO Y RECARGA DE SO Y VERSIÓN EN EQUIPO, PRUEBAS OK"/>
    <s v="VISITA TECNICA"/>
    <s v="AB0HZ574"/>
    <s v="TIPO I"/>
    <s v="TERRESTRE"/>
    <s v="QUINTERO SANCHEZ JUAN SEBASTIAN"/>
    <n v="1"/>
    <s v="0"/>
    <n v="65960"/>
    <n v="75096"/>
    <n v="65960"/>
  </r>
  <r>
    <s v="CALI"/>
    <x v="0"/>
    <x v="0"/>
    <s v="76001"/>
    <s v="2992839"/>
    <s v="3007051374"/>
    <s v="INCIDENTE"/>
    <s v="VALLE DEL CAUCA"/>
    <s v="CALI"/>
    <s v="PTM CALI MUNDO MOVIL JYL 2"/>
    <s v="REDEBAN"/>
    <s v="FO-25-1798146"/>
    <d v="2025-11-08T08:00:00"/>
    <d v="2025-11-08T12:03:00"/>
    <s v="NO"/>
    <s v="SOFTWARE"/>
    <s v="LLT"/>
    <s v="LLT"/>
    <s v="AGREGADOR"/>
    <s v="COMCARD - PTM"/>
    <s v="EJECUTADO"/>
    <s v="07/11/2025 SE ESCALA PARA VISITA. LLAMAR ANTES DE VISITAR, CONFIRMAR FALLA Y DATOS | 08/11/2025 SE REALIZA CAMBIO DE DATÁFONO POR ALERT IRRUPTION._x000a_‎SE REALIZAN PRUEBAS OPERATIVAS SIN NOVEDAD._x000a_‎CB  QUEDA OKEY"/>
    <s v="VISITA TECNICA"/>
    <s v="TR07Z402"/>
    <s v="TIPO I"/>
    <s v="TERRESTRE"/>
    <s v="TORRES GARCIA JENDRY JOSE"/>
    <n v="1"/>
    <s v="0"/>
    <n v="65960"/>
    <n v="75096"/>
    <n v="65960"/>
  </r>
  <r>
    <s v="CARTAGENA"/>
    <x v="5"/>
    <x v="6"/>
    <s v="13001"/>
    <s v="2992911"/>
    <s v="3007030754"/>
    <s v="INCIDENTE"/>
    <s v="BOLIVAR"/>
    <s v="CARTAGENA"/>
    <s v="BARRIO PIE DE LA POPA CARTAGEN"/>
    <s v="REDEBAN"/>
    <s v="FO-25-1798084"/>
    <d v="2025-11-07T17:38:30"/>
    <d v="2025-11-08T10:08:00"/>
    <s v="NO"/>
    <s v="HARDWARE"/>
    <s v="ALERT IRRUPTION"/>
    <s v="ALERT IRRUPTION"/>
    <s v="CB UNO A UNO"/>
    <s v="CB UNO A UNO"/>
    <s v="EJECUTADO"/>
    <s v="07/11/2025 SE ESCALA PARA VISITA. LLAMAR ANTES DE VISITAR, CONFIRMAR FALLA Y DATOS | 08/11/2025 SE REALIZA CAMBIO DE EQUIPO SALE ALERTA INTERRUPTION QUEDA UNO NUEVO FUNCIONANDO SIN NOVEDAD DE HACEN PRUEBAS"/>
    <s v="VISITA TECNICA"/>
    <s v="BL014654"/>
    <s v="TIPO I"/>
    <s v="TERRESTRE"/>
    <s v="CANEDO HERRERA ALEXANDER"/>
    <n v="1"/>
    <s v="0"/>
    <n v="65960"/>
    <n v="75096"/>
    <n v="65960"/>
  </r>
  <r>
    <s v="MANIZALES"/>
    <x v="0"/>
    <x v="1"/>
    <s v="17001"/>
    <s v="2992966"/>
    <s v="3007020867"/>
    <s v="INCIDENTE"/>
    <s v="CALDAS"/>
    <s v="MANIZALES"/>
    <s v="BARRIO ESTAMBUL II MANIZALEZ"/>
    <s v="REDEBAN"/>
    <s v="FO-25-1799200"/>
    <d v="2025-11-08T08:00:00"/>
    <d v="2025-11-10T11:26:00"/>
    <s v="NO"/>
    <s v="HARDWARE"/>
    <s v="LECTOR DE TARJETAS"/>
    <s v="DAÑO POS"/>
    <s v="CB UNO A UNO"/>
    <s v="CB UNO A UNO"/>
    <s v="EJECUTADO"/>
    <s v="08/11/2025 SE ESCALA PARA VISITA. LLAMAR ANTES DE VISITAR, CONFIRMAR FALLA Y DATOS | 08/11/2025 SE VALIDA CLINETE SOLO LABORA HASTA MEDIO DIA, SE PROGRAMARA VISITA PARA EL DIA LUNES | 10/11/2025 VISITAMOS COMERCIO EL DATÁFONO NO LEE LAS TARJETAS, REALIZAMOS CAMBIO DE DATAFONO LO CONFIGURAMOS Y REALIZAMOS PRUEBAS CON EL NUEVO DATÁFONO OK."/>
    <s v="VISITA TECNICA"/>
    <s v="AAAGZ518"/>
    <s v="TIPO I"/>
    <s v="TERRESTRE"/>
    <s v="ARROYAVE CANO MANUEL GUILLERMO"/>
    <n v="1"/>
    <s v="0"/>
    <n v="65960"/>
    <n v="75096"/>
    <n v="65960"/>
  </r>
  <r>
    <s v="NEIVA"/>
    <x v="3"/>
    <x v="4"/>
    <s v="41551"/>
    <s v="2993326"/>
    <s v="3007042287"/>
    <s v="INCIDENTE"/>
    <s v="HUILA"/>
    <s v="PITALITO"/>
    <s v="BARRIO SOLARTE PITALITO"/>
    <s v="REDEBAN"/>
    <s v="FO-25-1799547"/>
    <d v="2025-11-08T09:29:43"/>
    <d v="2025-11-11T08:53:00"/>
    <s v="NO"/>
    <s v="HARDWARE"/>
    <s v="IMPRESION"/>
    <s v="DAÑO POS"/>
    <s v="CB UNO A UNO"/>
    <s v="CB UNO A UNO"/>
    <s v="EJECUTADO"/>
    <s v="08/11/2025 SE ESCALA PARA VISITA. LLAMAR ANTES DE VISITAR, CONFIRMAR FALLA Y DATOS | 11/11/2025 SE REALIZA VISITA AL PUNTO SE CAMBIA EQUIPO YA QUE ESTE PRESENTA DAÑO EN LA IMPRESORA Y HACE QUE SE ATASQUE EL PAPEL , SE DEJA EQUIPO CON VR 10.3 PRUEBAS CB OK, CB OPERATIVO"/>
    <s v="VISITA TECNICA"/>
    <s v="9B0NZ869"/>
    <s v="TIPO III"/>
    <s v="TERRESTRE"/>
    <s v="DEVIA REINOSO JUAN CARLOS"/>
    <n v="1"/>
    <s v="0"/>
    <n v="275729"/>
    <n v="196537"/>
    <n v="275729"/>
  </r>
  <r>
    <s v="CARTAGENA"/>
    <x v="5"/>
    <x v="6"/>
    <s v="13647"/>
    <s v="2993360"/>
    <s v="3007012251"/>
    <s v="INCIDENTE"/>
    <s v="BOLIVAR"/>
    <s v="SAN ESTANISLAO"/>
    <s v="SAN ESTANISLAO - BOLIVAR"/>
    <s v="REDEBAN"/>
    <s v="FO-25-1799882"/>
    <d v="2025-11-08T10:32:43"/>
    <d v="2025-11-10T15:22:00"/>
    <s v="NO"/>
    <s v="HARDWARE"/>
    <s v="IMPRESION"/>
    <s v="NO IMPRIME UNO O VARIOS CARACTERES"/>
    <s v="CB UNO A UNO"/>
    <s v="CB UNO A UNO"/>
    <s v="EJECUTADO"/>
    <s v="08/11/2025 SE ESCALA PARA VISITA. LLAMAR ANTES DE VISITAR, CONFIRMAR FALLA Y DATOS | 10/11/2025 SE CAMBIA EQUIPO POR PROBLEMAS DE IMPRESORA SE ATASCA EL PAPEL A LA HORA DE IMPRIMIR Y TENÍA EL CABLE DEL DATAFONO DEGOLLADO POR LO QUE TAMBIÉN SE CAMBIA Y SE DEJA UNO NUEVO SE HACEN PRUEBAS TODO OK"/>
    <s v="VISITA TECNICA"/>
    <s v="JAAAM604"/>
    <s v="TIPO II"/>
    <s v="TERRESTRE"/>
    <s v="MARTINEZ SALGUEDO ANDRES AUGUSTO"/>
    <n v="1"/>
    <s v="0"/>
    <n v="144968"/>
    <n v="140396"/>
    <n v="144968"/>
  </r>
  <r>
    <s v="APARTADO"/>
    <x v="1"/>
    <x v="2"/>
    <s v="5045"/>
    <s v="2993402"/>
    <s v="3007078482"/>
    <s v="INCIDENTE"/>
    <s v="ANTIOQUIA"/>
    <s v="APARTADO"/>
    <s v="PTM LA PAZ APARTADO CYBER LA P"/>
    <s v="REDEBAN"/>
    <s v="FO-25-1799191"/>
    <d v="2025-11-08T08:00:00"/>
    <d v="2025-11-08T15:03:00"/>
    <s v="NO"/>
    <s v="HARDWARE"/>
    <s v="COMUNICACION"/>
    <s v="DAÑO POS"/>
    <s v="AGREGADOR"/>
    <s v="COMCARD - PTM"/>
    <s v="EJECUTADO"/>
    <s v="08/11/2025 SE ESCALA PARA VISITA. LLAMAR ANTES DE VISITAR, CONFIRMAR FALLA Y DATOS | 08/11/2025 DATAFONO MALO EN EL PUERTO USB DONDE SE CONECTA LA LECTORA, USUARIA MANIFIESTA QUE POR EL MOVIMIENTO DE ELLA CON LOS CLIENTES SE DAÑO EL PUERTO, SE REQUIERE UN PIN PAD PARA EVITAR ESTAS NOVEDADES A FUTURO. SE CAMBIA DATAFONO POR UNO NUEVO. SE HACEN PRUEBAS Y SE DEJA TODO OK"/>
    <s v="VISITA TECNICA"/>
    <s v="F1KZZ746 TR1ZZ475"/>
    <s v="TIPO I"/>
    <s v="TERRESTRE"/>
    <s v="SALDARRIAGA MIRANDA SANTIAGO"/>
    <n v="1"/>
    <s v="0"/>
    <n v="65960"/>
    <n v="75096"/>
    <n v="65960"/>
  </r>
  <r>
    <s v="CARTAGENA"/>
    <x v="5"/>
    <x v="6"/>
    <s v="13244"/>
    <s v="2993406"/>
    <s v="3007017580"/>
    <s v="INCIDENTE"/>
    <s v="BOLIVAR"/>
    <s v="EL CARMEN DE BOLIVAR"/>
    <s v="BARRIO CENTRO II EL CARMEN DE"/>
    <s v="REDEBAN"/>
    <s v="FO-25-1799187"/>
    <d v="2025-11-08T08:26:35"/>
    <d v="2025-11-10T16:48:00"/>
    <s v="NO"/>
    <s v="SOFTWARE"/>
    <s v="COMUNICACION"/>
    <s v="PARAMETROS DE CONFIGURACION EN POS"/>
    <s v="CB UNO A UNO"/>
    <s v="CB UNO A UNO"/>
    <s v="EJECUTADO"/>
    <s v="08/11/2025 SE ESCALA PARA VISITA. LLAMAR ANTES DE VISITAR, CONFIRMAR FALLA Y DATOS | 10/11/2025 SE VISITA COMERCIO POR FALLA, YA QUE SALÍA ERROR SIN CONEXIÓN, SE REALIZA BORRADO DEL S.O Y SE CARGA NUEVAMENTE, SE DEJA CON LA VERSIÓN 9.90 Y SE INICIALIZA DATAFONO, QUEDA FUNCIONANDO CORRECTAMENTE, SE REALIZAN PRUEBAS OK, SE CREA USUARIO Y CONTRASEÑA."/>
    <s v="VISITA TECNICA"/>
    <s v="9B08Z086"/>
    <s v="TIPO III"/>
    <s v="TERRESTRE"/>
    <s v="CACERES HERNANDEZ ANDRES"/>
    <n v="1"/>
    <s v="0"/>
    <n v="275729"/>
    <n v="196537"/>
    <n v="275729"/>
  </r>
  <r>
    <s v="MEDELLIN"/>
    <x v="1"/>
    <x v="2"/>
    <s v="5088"/>
    <s v="2993458"/>
    <s v="3007068912"/>
    <s v="INCIDENTE"/>
    <s v="ANTIOQUIA"/>
    <s v="BELLO"/>
    <s v="PTM BELLO MUNDO COLORES"/>
    <s v="REDEBAN"/>
    <s v="FO-25-1799586"/>
    <d v="2025-11-08T10:09:19"/>
    <d v="2025-11-08T15:12:00"/>
    <s v="NO"/>
    <s v="HARDWARE"/>
    <s v="NO ENCIENDE"/>
    <s v="DAÑO POS"/>
    <s v="AGREGADOR"/>
    <s v="COMCARD - PTM"/>
    <s v="EJECUTADO"/>
    <s v="08/11/2025 SE ESCALA PARA VISITA. LLAMAR ANTES DE VISITAR, CONFIRMAR FALLA Y DATOS | 08/11/2025 SE REALIZA MANTENIMIENTO DE Y LIMPIEZA DEL EQUIPO Y EMPIEZA A FUNCIONAR CON NORMALIDAD SE REALIZAN PRUEBAS EXITOSAS SERVICIO OPERATIVO OK"/>
    <s v="VISITA TECNICA"/>
    <s v="A300Z715 A104Z894"/>
    <s v="TIPO I"/>
    <s v="TERRESTRE"/>
    <s v="ZAPATA LOPEZ EDWARD ASDRUBAL"/>
    <n v="1"/>
    <s v="0"/>
    <n v="65960"/>
    <n v="75096"/>
    <n v="65960"/>
  </r>
  <r>
    <s v="SINCELEJO"/>
    <x v="5"/>
    <x v="6"/>
    <s v="70001"/>
    <s v="2993461"/>
    <s v="3007032301"/>
    <s v="INCIDENTE"/>
    <s v="SUCRE"/>
    <s v="SINCELEJO"/>
    <s v="MULTIPAGAS LAS PENITAS"/>
    <s v="REDEBAN"/>
    <s v="FO-25-1799584"/>
    <d v="2025-11-08T10:10:58"/>
    <d v="2025-11-10T12:18:00"/>
    <s v="NO"/>
    <s v="HARDWARE"/>
    <s v="TECLADO"/>
    <s v="DAÑO POS"/>
    <s v="ROBUSTO"/>
    <s v="MULTIPAGAS"/>
    <s v="EJECUTADO"/>
    <s v="08/11/2025 SE ESCALA PARA VISITA. LLAMAR ANTES DE VISITAR, CONFIRMAR FALLA Y DATOS | 09/11/2025 MULTIPAGAS PEÑITAS NO LABORA LOS DOMINGOS, SE REAGENDA PARA EL 10 DE NOVIEMBRE. | 10/11/2025 SE VISITA SITIO SE VERIFICA INFORMACIÓN SE REALIZA PRIMEROS AUXILIOS, DATÁFONO PRESENTA FALLA TECLADO BORROSO, DAÑO POS, CIERRE OK, PRUEBA TRX EXITOSA. SE CAMBIA LECTORA NO ENCIENDE."/>
    <s v="VISITA TECNICA"/>
    <s v="111JZ947"/>
    <s v="TIPO I"/>
    <s v="TERRESTRE"/>
    <s v="SANTOS GUZMAN CHRISTIAN FELIPE"/>
    <n v="1"/>
    <s v="0"/>
    <n v="65960"/>
    <n v="75096"/>
    <n v="65960"/>
  </r>
  <r>
    <s v="MEDELLIN"/>
    <x v="1"/>
    <x v="2"/>
    <s v="5001"/>
    <s v="2993463"/>
    <s v="3007068764"/>
    <s v="INCIDENTE"/>
    <s v="ANTIOQUIA"/>
    <s v="MEDELLIN"/>
    <s v="PTM MEDELLIN DISTRIBUIDORA MOR"/>
    <s v="REDEBAN"/>
    <s v="FO-25-1799581"/>
    <d v="2025-11-08T10:11:37"/>
    <d v="2025-11-08T12:00:00"/>
    <s v="NO"/>
    <s v="SOFTWARE"/>
    <s v="LECTOR DE BARRAS"/>
    <s v="LECTOR DESCONFIGURADO"/>
    <s v="AGREGADOR"/>
    <s v="COMCARD - PTM"/>
    <s v="EJECUTADO"/>
    <s v="08/11/2025 SE ESCALA PARA VISITA. LLAMAR ANTES DE VISITAR, CONFIRMAR FALLA Y DATOS | 08/11/2025 SE REALIZA HABILITACIÓN DE LECTURA EN CÓDIGO DE BARRAS, SE REINICIA Y QUEDA FUNCIONANDO CORRECTAMENTE."/>
    <s v="VISITA TECNICA"/>
    <s v="AALUZ190 AALUZ336"/>
    <s v="TIPO I"/>
    <s v="TERRESTRE"/>
    <s v="MARIN PIEDRAHITA JIMMY ALEXIS"/>
    <n v="1"/>
    <s v="0"/>
    <n v="65960"/>
    <n v="75096"/>
    <n v="65960"/>
  </r>
  <r>
    <s v="CALI"/>
    <x v="0"/>
    <x v="0"/>
    <s v="76834"/>
    <s v="2993465"/>
    <s v="3007067684"/>
    <s v="INCIDENTE"/>
    <s v="VALLE DEL CAUCA"/>
    <s v="TULUA"/>
    <s v="BARRIO LA PAZ TULUA 1"/>
    <s v="REDEBAN"/>
    <s v="FO-25-1811264"/>
    <d v="2025-11-11T08:07:00"/>
    <d v="2025-11-11T12:33:00"/>
    <s v="NO"/>
    <s v="HARDWARE"/>
    <s v="SE REINICIA"/>
    <s v="DAÑO POS"/>
    <s v="CB UNO A UNO"/>
    <s v="CB UNO A UNO"/>
    <s v="EJECUTADO"/>
    <s v="11/11/2025 EN LA VISITA TÉCNICA SE REALIZÓ EL CAMBIO DE DATÁFONO YA QUE SE ENCONTRÓ CON TECLADO BORROSO ADICIONAL A ESO TAPA IMPRESORA AVERIADA,SE REALIZÓ CAMBIO DE LECTOR DE CÓDIGO DE BARRAS YA QUE SE ENCONTRÓ CON DESGASTE EN EL CABLE,LOS CAMBIOS SE APRUEBAN, VERSIÓN 9.90 INICIALIZACIÓN OK,SE CREARON LOS USUARIOS Y SE REALIZARON LAS PRUEBAS DEJANDO EL SERVICIO OPERANDO SIN FALLAS Y SIN NOVEDAD."/>
    <s v="VISITA TECNICA"/>
    <s v="AAQ0N458"/>
    <s v="TIPO II"/>
    <s v="TERRESTRE"/>
    <s v="SANCHEZ URREGO ROBINSON DAVID"/>
    <n v="1"/>
    <s v="0"/>
    <n v="144968"/>
    <n v="140396"/>
    <n v="144968"/>
  </r>
  <r>
    <s v="MEDELLIN"/>
    <x v="1"/>
    <x v="2"/>
    <s v="5736"/>
    <s v="2993473"/>
    <s v="3007026802"/>
    <s v="INCIDENTE"/>
    <s v="ANTIOQUIA"/>
    <s v="SEGOVIA"/>
    <s v="CALLE LA 70 SEGOVIA I   ANTIOQ"/>
    <s v="REDEBAN"/>
    <s v="FO-25-1799891"/>
    <d v="2025-11-08T10:26:13"/>
    <d v="2025-11-10T16:02:00"/>
    <s v="NO"/>
    <s v="HARDWARE"/>
    <s v="SE REINICIA"/>
    <s v="DAÑO POS"/>
    <s v="CB UNO A UNO"/>
    <s v="CB UNO A UNO"/>
    <s v="EJECUTADO"/>
    <s v="08/11/2025 SE ESCALA PARA VISITA. LLAMAR ANTES DE VISITAR, CONFIRMAR FALLA Y DATOS | 10/11/2025 SE REALIZA CAMBIO DE DATAFONO PORQUE SE REINICIA , SE HACEN PRUEBAS OK"/>
    <s v="VISITA TECNICA"/>
    <s v="9999X053"/>
    <s v="TIPO IV"/>
    <s v="TERRESTRE"/>
    <s v="MONTOYA VELEZ ANDRES FELIPE"/>
    <n v="1"/>
    <s v="0"/>
    <n v="479589"/>
    <n v="196537"/>
    <n v="479589"/>
  </r>
  <r>
    <s v="VALLEDUPAR"/>
    <x v="5"/>
    <x v="6"/>
    <s v="20013"/>
    <s v="2993521"/>
    <s v="3007065050"/>
    <s v="INCIDENTE"/>
    <s v="CESAR"/>
    <s v="AGUSTIN CODAZZI"/>
    <s v="BARRIO EL CARMEN AGUSTIN CODAZ"/>
    <s v="REDEBAN"/>
    <s v="FO-25-1799186"/>
    <d v="2025-11-08T09:11:30"/>
    <d v="2025-11-10T15:13:00"/>
    <s v="NO"/>
    <s v="HARDWARE"/>
    <s v="ALERT IRRUPTION"/>
    <s v="ALERT IRRUPTION"/>
    <s v="CB UNO A UNO"/>
    <s v="CB UNO A UNO"/>
    <s v="EJECUTADO"/>
    <s v="08/11/2025 SE ESCALA PARA VISITA. LLAMAR ANTES DE VISITAR, CONFIRMAR FALLA Y DATOS | 10/11/2025 SE REALIZA CAMBIO DE DATAFONO, YA QUE SE ENCONTRABA ALERTADO, SE REALIZAN PRUEBAS DEJANDO SERVICIO FUNCIONAL AL 100 %"/>
    <s v="VISITA TECNICA"/>
    <s v="6Z005718 A300T052"/>
    <s v="TIPO II"/>
    <s v="TERRESTRE"/>
    <s v="MONTES DIAZ JOHN FRED"/>
    <n v="1"/>
    <s v="0"/>
    <n v="144968"/>
    <n v="140396"/>
    <n v="144968"/>
  </r>
  <r>
    <s v="BOGOTA"/>
    <x v="4"/>
    <x v="5"/>
    <s v="25402"/>
    <s v="2993549"/>
    <s v="3007023945"/>
    <s v="INCIDENTE"/>
    <s v="CUNDINAMARCA"/>
    <s v="LA VEGA"/>
    <s v="BARRIO EL VINO BARRIO EL VINO"/>
    <s v="REDEBAN"/>
    <s v="FO-25-1799886"/>
    <d v="2025-11-08T10:30:56"/>
    <d v="2025-11-10T13:52:00"/>
    <s v="NO"/>
    <s v="HARDWARE"/>
    <s v="TECLADO"/>
    <s v="DAÑO POS"/>
    <s v="UNO A UNO"/>
    <s v="CB UNO A UNO"/>
    <s v="EJECUTADO"/>
    <s v="08/11/2025 SE ESCALA PARA VISITA. LLAMAR ANTES DE VISITAR, CONFIRMAR FALLA Y DATOS | 08/11/2025 SE REALIZA CONTACTO CON EL CLIENTE PARA CONFIRMAR VISITA CLIENTE INDICA NO ATENDER LOS FINES DE SEMANA Y QUE LE HABIAN DICHO EN EL CALL CENTER QUE LO ATENDIAN EL DIA LUNES | 10/11/2025 SE LLEGA A LA DIRECCIÓN INDICADA Y SE CAMBIA EQUIPO POR DAÑO EN TECLADO BOTÓN VERDE Y TECHA ARRIBA , CON DETERIORO E INTERMITENTES. SE REALIZA CONFIGURACIÓN Y VERSIONAMIENTO, USUARIO OK, CUPO OK POR PLATAFORMA, SE REALIZAN PRUEBAS ÉXITOSAS"/>
    <s v="VISITA TECNICA"/>
    <s v="ABC0Q640"/>
    <s v="TIPO II"/>
    <s v="TERRESTRE"/>
    <s v="GARCIA PASTRANA KEVIN FERNANDO"/>
    <n v="1"/>
    <s v="0"/>
    <n v="144968"/>
    <n v="140396"/>
    <n v="144968"/>
  </r>
  <r>
    <s v="BOGOTA"/>
    <x v="4"/>
    <x v="5"/>
    <s v="25754"/>
    <s v="2993571"/>
    <s v="3007072703"/>
    <s v="INCIDENTE"/>
    <s v="CUNDINAMARCA"/>
    <s v="SOACHA"/>
    <s v="SOACHA LEON XIII 2"/>
    <s v="REDEBAN"/>
    <s v="FO-25-1800347"/>
    <d v="2025-11-08T11:56:24"/>
    <d v="2025-11-10T12:13:00"/>
    <s v="NO"/>
    <s v="HARDWARE"/>
    <s v="PINPAD"/>
    <s v="DAÑO POS"/>
    <s v="CB UNO A UNO"/>
    <s v="CB UNO A UNO"/>
    <s v="EJECUTADO"/>
    <s v="08/11/2025 SE ESCALA PARA VISITA. LLAMAR ANTES DE VISITAR, CONFIRMAR FALLA Y DATOS | 09/11/2025 NO SE TIENE SOPORTE DE REDEBAN | 10/11/2025 SE REALIZA CAMBIOS DE PINPAD POR DAÑO RETIRE TARJETA, SE CAMBIA EQUIPO POR COMPATIBILIDAD SERVICIO OPERATIVO PRUEBAS OK TRNA RBM"/>
    <s v="VISITA TECNICA"/>
    <s v="EF00R080"/>
    <s v="TIPO I"/>
    <s v="TERRESTRE"/>
    <s v="BUSTOS MORA DIEGO MANUEL"/>
    <n v="1"/>
    <s v="0"/>
    <n v="65960"/>
    <n v="75096"/>
    <n v="65960"/>
  </r>
  <r>
    <s v="CALI"/>
    <x v="0"/>
    <x v="0"/>
    <s v="76520"/>
    <s v="2993591"/>
    <s v="3007036201"/>
    <s v="INCIDENTE"/>
    <s v="VALLE DEL CAUCA"/>
    <s v="PALMIRA"/>
    <s v="DISTRICOL ACCESORIOS Y TELEFON"/>
    <s v="REDEBAN"/>
    <s v="FO-25-1802296 | FO-25-1801329"/>
    <d v="2025-11-08T14:08:17"/>
    <d v="2025-11-10T10:36:00"/>
    <s v="NO"/>
    <s v="HARDWARE"/>
    <s v="COMUNICACION"/>
    <s v="DAÑO POS"/>
    <s v="AGREGADOR"/>
    <s v="DISTRICOL"/>
    <s v="EJECUTADO"/>
    <s v="10/11/2025 EN LA VISITA TÉCNICA SE REALIZÓ EL CAMBIO DE DATÁFONO YA QUE SE ENCONTRÓ CON EL PUERTO IP QUEMADO Y NO RECONOCIA LA RED DE INTERNET,SE CAMBIÓ PINPAD POR TECNOLOGÍA,SE INSTALA MAGIC BOX 2600 Y SE RETIRÓ EL HUB, SISTEMA OPERATIVO OK VERSIÓN 10.3N CON INICIALIZACIÓN OK,SE CREARON LOS USUARIOS Y SE REALIZARON LAS PRUEBAS DEJANDO EL SERVICIO OPERANDO SIN FALLAS Y SIN NOVEDAD."/>
    <s v="VISITA TECNICA"/>
    <s v="AB11T072"/>
    <s v="TIPO I"/>
    <s v="TERRESTRE"/>
    <s v="CUERO RUIZ JHONNY"/>
    <n v="2"/>
    <s v="0"/>
    <n v="131920"/>
    <n v="75096"/>
    <n v="131920"/>
  </r>
  <r>
    <s v="APARTADO"/>
    <x v="1"/>
    <x v="2"/>
    <s v="5172"/>
    <s v="2993593"/>
    <s v="3007045712"/>
    <s v="INCIDENTE"/>
    <s v="ANTIOQUIA"/>
    <s v="CHIGORODO"/>
    <s v="DISTRICOL MINIMERCADO MERCASA"/>
    <s v="REDEBAN"/>
    <s v="FO-25-1801297"/>
    <d v="2025-11-08T14:47:57"/>
    <d v="2025-11-10T13:37:00"/>
    <s v="NO"/>
    <s v="SOFTWARE"/>
    <s v="FLASH FULL"/>
    <s v="ACTUALIZACION VERSION"/>
    <s v="AGREGADOR"/>
    <s v="DISTRICOL"/>
    <s v="EJECUTADO"/>
    <s v="08/11/2025 SE ESCALA PARA VISITA. LLAMAR ANTES DE VISITAR, CONFIRMAR FALLA Y DATOS | 10/11/2025 AVISO KEY JAMMED NO DEJA HACER TRANSACCIONES. SE FORMATEA EQUIPO, QUEDAN OPERATIVO."/>
    <s v="VISITA TECNICA"/>
    <s v="BA000717"/>
    <s v="TIPO II"/>
    <s v="TERRESTRE"/>
    <s v="CASTRO HENAO DANIEL ESTEBAN"/>
    <n v="1"/>
    <s v="0"/>
    <n v="144968"/>
    <n v="140396"/>
    <n v="144968"/>
  </r>
  <r>
    <s v="CALI"/>
    <x v="0"/>
    <x v="0"/>
    <s v="19001"/>
    <s v="2993717"/>
    <s v="3007036365"/>
    <s v="INCIDENTE"/>
    <s v="CAUCA"/>
    <s v="POPAYAN"/>
    <s v="BARRIO ALICANTE POPAYAN"/>
    <s v="REDEBAN"/>
    <s v="FO-25-1800592"/>
    <d v="2025-11-08T12:37:39"/>
    <d v="2025-11-10T11:37:00"/>
    <s v="NO"/>
    <s v="HARDWARE"/>
    <s v="TECLADO"/>
    <s v="DAÑO POS"/>
    <s v="CB UNO A UNO"/>
    <s v="CB UNO A UNO"/>
    <s v="EJECUTADO"/>
    <s v="08/11/2025 SE ESCALA PARA VISITA. LLAMAR ANTES DE VISITAR, CONFIRMAR FALLA Y DATOS | 10/11/2025 SE INGRESA EQUIPO CON TECLADO BORROSO E IMPRESORA MALA SE CAMBIA EQUIPO SE HACEN PRUEBAS OK TELECARGA DRNA"/>
    <s v="VISITA TECNICA"/>
    <s v="AB00C022"/>
    <s v="TIPO III"/>
    <s v="TERRESTRE"/>
    <s v="GIMBUEL LASSO LUIS GERMAN"/>
    <n v="1"/>
    <s v="0"/>
    <n v="275729"/>
    <n v="196537"/>
    <n v="275729"/>
  </r>
  <r>
    <s v="BUCARAMANGA"/>
    <x v="2"/>
    <x v="3"/>
    <s v="68276"/>
    <s v="2993720"/>
    <s v="3007035168"/>
    <s v="INCIDENTE"/>
    <s v="SANTANDER"/>
    <s v="FLORIDABLANCA"/>
    <s v="COMCARD FLORIDABLANCA SONIA"/>
    <s v="REDEBAN"/>
    <s v="FO-25-1801314"/>
    <d v="2025-11-08T13:00:35"/>
    <d v="2025-11-10T08:41:00"/>
    <s v="NO"/>
    <s v="HARDWARE"/>
    <s v="LECTOR DE BARRAS"/>
    <s v="CABLE LECTORA AVERIADO"/>
    <s v="AGREGADOR"/>
    <s v="COMCARD - PTM"/>
    <s v="EJECUTADO"/>
    <s v="08/11/2025 SE ESCALA PARA VISITA. LLAMAR ANTES DE VISITAR, CONFIRMAR FALLA Y DATOS | 08/11/2025 EN COMUNICACIÓN CON LA SEÑORA SONIA MARTÍNEZ AL NÚMERO 3102783266 NOS INDICA QUE EL DATÁFONO SE LE REINICIA CONSTANTEMENTE Y NO IMPRIME ALGUNAS PARTES ADEMÁS DE ESO EL LECTOR DEL CÓDIGO DE BARRAS NO ESTÁ LEYENDO ALGUNOS CÓDIGOS SE LE INDICA QUE SE REALIZARÁ VISITA EL DÍA LUNES A PARTIR DE LAS 8 AM DEBIDO A QUE EL DÍA DE HOY Y MAÑANA NO HAY SOPORTE DE REDEBAN PARA HACER CAMBIO DE EQUIPOS HORARIO DE ATENCIÓN LUNES A VIERNES DE 8-12 Y 2-6 Y SÁBADOS 8-12 | 10/11/2025 SE ESTABLECE COMUNICACIÓN CON LA SEÑORA SONIA MARTÍNEZ AL NÚMERO 3102783266 NOS INDICA QUE ESTARA LLEGANDO SOBRE LAS 8:20 AM PARA PODERNOS ATENDER | 10/11/2025 SE REALIZA CAMBIO DE LECTORA POR DAÑO REINICIA PERIFÉRICOS PRUEBAS OK SERVICIO OPERATIVO"/>
    <s v="VISITA TECNICA"/>
    <s v="BL0CZ283 XP08Z080"/>
    <s v="TIPO I"/>
    <s v="TERRESTRE"/>
    <s v="REYES RAMIREZ DIEGO ALEXANDER"/>
    <n v="1"/>
    <s v="0"/>
    <n v="65960"/>
    <n v="75096"/>
    <n v="65960"/>
  </r>
  <r>
    <s v="MONTERIA"/>
    <x v="5"/>
    <x v="6"/>
    <s v="23001"/>
    <s v="2993748"/>
    <s v="3007059839"/>
    <s v="INCIDENTE"/>
    <s v="CORDOBA"/>
    <s v="MONTERIA"/>
    <s v="BARRIO MANDALA MONTERIA"/>
    <s v="REDEBAN"/>
    <s v="FO-25-1801296"/>
    <d v="2025-11-08T14:54:18"/>
    <d v="2025-11-10T11:54:00"/>
    <s v="NO"/>
    <s v="HARDWARE"/>
    <s v="IMPRESION"/>
    <s v="NO IMPRIME UNO O VARIOS CARACTERES"/>
    <s v="CB UNO A UNO"/>
    <s v="CB UNO A UNO"/>
    <s v="EJECUTADO / CANCELADO"/>
    <s v="08/11/2025 SE ESCALA PARA VISITA. LLAMAR ANTES DE VISITAR, CONFIRMAR FALLA Y DATOS | 09/11/2025 SE VALORA DAÑO DE LA IMPRESORA TELEFÓNICAMENTE Y SE REQUIERE CAMBIO DEL EQUIPO YA QUE LA FALLA ES DE LA IMPRESORA, DEBIDO A QUE RMB NO ATIENDE CAMBIO EL DÍA DOMINGO,, EL SERVICIO NO SE PODRÁ REALIZAR EXITOSO, SE ACORDÓ VISITA PARA EL DÍA LUNES PARA PODER REALIZAR EL CAMBIO. | 10/11/2025 SE LLEGA AL SITIO PARA REVISIÓN TÉCNICA DEL DATAFONO DE REDEBAN, SE ENCONTRÓ EN SITIO YA EL DATAFONO DE WOMPI, LO QUE INDICAN QUE YA EL CB FUE MIGRADO, SE EXPLICA AL CB QUE NO SE PUEDE ATENDER LA TA YA QUE SE ENCUENTRA MIGRADO A NUEVA RED._x000a_NOTA: NO SE REALIZA INTERVENCIÓN DE EQUIPOS."/>
    <s v="VISITA TECNICA"/>
    <s v="NO APLICA"/>
    <s v="TIPO I"/>
    <s v="TERRESTRE"/>
    <s v="CASSIANI PEREZ RAUL RAMIRO"/>
    <n v="1"/>
    <s v="0"/>
    <n v="65960"/>
    <n v="75096"/>
    <n v="65960"/>
  </r>
  <r>
    <s v="CARTAGENA"/>
    <x v="5"/>
    <x v="6"/>
    <s v="13001"/>
    <s v="2993760"/>
    <s v="3007025260"/>
    <s v="INCIDENTE"/>
    <s v="BOLIVAR"/>
    <s v="CARTAGENA"/>
    <s v="ARA0113 CARTAGENA TESCA"/>
    <s v="REDEBAN"/>
    <s v="FO-25-1802388"/>
    <d v="2025-11-08T16:44:00"/>
    <d v="2025-11-09T13:19:00"/>
    <m/>
    <s v="HARDWARE"/>
    <s v="CABLEADO"/>
    <s v="CABLE TEFF AVERIADO"/>
    <s v="RETAIL"/>
    <s v="TIENDAS ARA"/>
    <s v="CANCELADO"/>
    <m/>
    <s v="SOPORTE TELEFONICO"/>
    <m/>
    <s v="TIPO I"/>
    <s v="TERRESTRE"/>
    <s v="GOMEZ FERRARO JOHANA"/>
    <n v="0"/>
    <s v="0"/>
    <n v="41241"/>
    <n v="0"/>
    <n v="41241"/>
  </r>
  <r>
    <s v="PASTO"/>
    <x v="0"/>
    <x v="0"/>
    <s v="86865"/>
    <s v="2993778"/>
    <s v="3007046863"/>
    <s v="INCIDENTE"/>
    <s v="PUTUMAYO"/>
    <s v="VALLE DEL GUAMUEZ"/>
    <s v="DISTRICOL PAPELERIA JAVIER"/>
    <s v="REDEBAN"/>
    <s v="FO-25-1801844"/>
    <d v="2025-11-09T08:52:52"/>
    <d v="2025-11-11T15:06:00"/>
    <s v="NO"/>
    <s v="HARDWARE"/>
    <s v="ALERT IRRUPTION"/>
    <s v="ALERT IRRUPTION"/>
    <s v="AGREGADOR"/>
    <s v="DISTRICOL"/>
    <s v="EJECUTADO"/>
    <s v="09/11/2025 SE ESCALA PARA VISITA. LLAMAR ANTES DE VISITAR, CONFIRMAR FALLA Y DATOS | 11/11/2025 SE LLEGA A CORRESPONSAL SE VERIFICA FALLA EQUIPO ALERT IRRUPTION SE CONFIGURA NUEVO EQUIPO SE REALIZA PRUEBAS DE FUNCIONAMIENTO EXITOSAS CB QUEDA OPERATIVO"/>
    <s v="VISITA TECNICA"/>
    <s v="AD00A024"/>
    <s v="TIPO IV"/>
    <s v="TERRESTRE"/>
    <s v="BRAVO MADROÑERO OSCAR ESTEBAN"/>
    <n v="1"/>
    <s v="0"/>
    <n v="479589"/>
    <n v="196537"/>
    <n v="479589"/>
  </r>
  <r>
    <s v="VILLAVICENCIO"/>
    <x v="3"/>
    <x v="4"/>
    <s v="50110"/>
    <s v="2993782"/>
    <s v="3007074158"/>
    <s v="INCIDENTE"/>
    <s v="META"/>
    <s v="BARRANCA DE UPIA"/>
    <s v="BARRIO LAS FERIAS BARRANCA DE"/>
    <s v="REDEBAN"/>
    <s v="FO-25-1801948"/>
    <d v="2025-11-09T09:38:04"/>
    <d v="2025-11-10T14:07:00"/>
    <s v="NO"/>
    <s v="HARDWARE"/>
    <s v="IMPRESION"/>
    <s v="NO AVANZA PAPEL"/>
    <s v="CB UNO A UNO"/>
    <s v="CB UNO A UNO"/>
    <s v="EJECUTADO"/>
    <s v="09/11/2025 SE ESCALA PARA VISITA. LLAMAR ANTES DE VISITAR, CONFIRMAR FALLA Y DATOS | 10/11/2025 SE REALIZA CAMBIO DE DATAFONO EN TERMINAL SV0UZ873, SE CAMBIA MAGICBOX2600, CABLE DE DATOS Y CABLE DE PODER, SE CREA USUARIO, PRUEBAS OK, EN LA TERMINAL FIZZZ332 NO FUE NECESARIO REALIZAR INTERVENCIÓN, EL REINICIO DEL DATAFONO ERA SOBRE CARGA DEL CIRCUITO ELÉCTRICO."/>
    <s v="VISITA TECNICA"/>
    <s v="SV0UZ873"/>
    <s v="TIPO II"/>
    <s v="TERRESTRE"/>
    <s v="MURCIA HERNANDEZ HARVEY IGNACIO"/>
    <n v="1"/>
    <s v="0"/>
    <n v="144968"/>
    <n v="140396"/>
    <n v="144968"/>
  </r>
  <r>
    <s v="MEDELLIN"/>
    <x v="1"/>
    <x v="2"/>
    <s v="5001"/>
    <s v="2993795"/>
    <s v="3007060536"/>
    <s v="INCIDENTE"/>
    <s v="ANTIOQUIA"/>
    <s v="MEDELLIN"/>
    <s v="BARRIO ENCISO MEDELLIN 16"/>
    <s v="REDEBAN"/>
    <s v="FO-25-1802256"/>
    <d v="2025-11-09T11:59:08"/>
    <d v="2025-11-10T13:21:00"/>
    <s v="NO"/>
    <s v="HARDWARE"/>
    <s v="SE REINICIA"/>
    <s v="DAÑO POS"/>
    <s v="CB UNO A UNO"/>
    <s v="CB UNO A UNO"/>
    <s v="EJECUTADO"/>
    <s v="09/11/2025 SE ESCALA PARA VISITA. LLAMAR ANTES DE VISITAR, CONFIRMAR FALLA Y DATOS | 10/11/2025 CALLE DE INGRESO AL BARRIO EL PINAL CERRADA POR OBRAS LAS CUALES DIFICULTAN EL ACCESO. | 10/11/2025 SE REALIZA CAMBIO DE POS POR FALLAS EN EL DATÁFONO CON LA BATERÍA."/>
    <s v="VISITA TECNICA"/>
    <s v="JA00E931"/>
    <s v="TIPO I"/>
    <s v="TERRESTRE"/>
    <s v="MARIN PIEDRAHITA JIMMY ALEXIS"/>
    <n v="1"/>
    <s v="0"/>
    <n v="65960"/>
    <n v="75096"/>
    <n v="65960"/>
  </r>
  <r>
    <s v="YOPAL"/>
    <x v="3"/>
    <x v="4"/>
    <s v="85139"/>
    <s v="2993798"/>
    <s v="3007048943"/>
    <s v="INCIDENTE"/>
    <s v="CASANARE"/>
    <s v="MANI"/>
    <s v="DISTRICOL COMUNICACIONES RED C"/>
    <s v="REDEBAN"/>
    <s v="FO-25-1802403"/>
    <d v="2025-11-09T13:06:27"/>
    <d v="2025-11-11T11:34:00"/>
    <s v="NO"/>
    <s v="HARDWARE"/>
    <s v="DETERIORO"/>
    <s v="DATAFONO"/>
    <s v="AGREGADOR"/>
    <s v="DISTRICOL"/>
    <s v="EJECUTADO"/>
    <s v="09/11/2025 SE ESCALA PARA VISITA. LLAMAR ANTES DE VISITAR, CONFIRMAR FALLA Y DATOS | 11/11/2025 SE VISITA COMERCIO, SE REALIZA CAMBIO DE DATAFONO Y LECTOR DE BARRAS. PRUEBAS OK. OPERATIVO EL SERVICIO"/>
    <s v="VISITA TECNICA"/>
    <s v="UV008957"/>
    <s v="TIPO II"/>
    <s v="TERRESTRE"/>
    <s v="BERNAL ELAICA EDGAR ALEXIS"/>
    <n v="1"/>
    <s v="0"/>
    <n v="144968"/>
    <n v="140396"/>
    <n v="144968"/>
  </r>
  <r>
    <s v="BOGOTA"/>
    <x v="4"/>
    <x v="5"/>
    <s v="11001"/>
    <s v="2993816"/>
    <s v="3007074101"/>
    <s v="INCIDENTE"/>
    <s v="CUNDINAMARCA"/>
    <s v="BOGOTA"/>
    <s v="PTM BOGOTA MYO EL CARMEN"/>
    <s v="REDEBAN"/>
    <s v="FO-25-1801306"/>
    <d v="2025-11-08T13:53:30"/>
    <d v="2025-11-10T12:05:00"/>
    <s v="NO"/>
    <s v="HARDWARE"/>
    <s v="CABLEADO"/>
    <s v="CABLE MAGICBOX AVERIADO"/>
    <s v="AGREGADOR"/>
    <s v="COMCARD - PTM"/>
    <s v="EJECUTADO"/>
    <s v="08/11/2025 SE ESCALA PARA VISITA. LLAMAR ANTES DE VISITAR, CONFIRMAR FALLA Y DATOS | 09/11/2025 NO SE TIENE SOPORTE DE REDEBAN | 10/11/2025 SE REALIZA VISITA DE CAMPO ENCONTRADO QUE EQUIPO SE REINICIA CONSTANTEMENTE, POR LO ANTERIOR SE CAMBIA CABLE MAGIC BOX, PRUEBAS CUPO Y USUARIO OK"/>
    <s v="VISITA TECNICA"/>
    <s v="UV0PZ181-SV00V267"/>
    <s v="TIPO I"/>
    <s v="TERRESTRE"/>
    <s v="LOZADA ROJAS CHRISTIAN ANDRES"/>
    <n v="1"/>
    <s v="0"/>
    <n v="65960"/>
    <n v="75096"/>
    <n v="65960"/>
  </r>
  <r>
    <s v="MEDELLIN"/>
    <x v="1"/>
    <x v="2"/>
    <s v="27361"/>
    <s v="2993824"/>
    <s v="3007046094"/>
    <s v="INCIDENTE"/>
    <s v="CHOCO"/>
    <s v="ISTMINA"/>
    <s v="BARRIO CALLE PRINCIPAL ISTMINA"/>
    <s v="REDEBAN"/>
    <s v="FO-25-1801304"/>
    <d v="2025-11-08T14:05:08"/>
    <d v="2025-11-10T17:09:00"/>
    <s v="NO"/>
    <s v="HARDWARE"/>
    <s v="LECTOR DE BARRAS"/>
    <s v="CABLE LECTORA AVERIADO"/>
    <s v="CB UNO A UNO"/>
    <s v="CB UNO A UNO"/>
    <s v="EJECUTADO"/>
    <s v="08/11/2025 SE ESCALA PARA VISITA. LLAMAR ANTES DE VISITAR, CONFIRMAR FALLA Y DATOS | 10/11/2025 SE CAMBIA LECTORA DE BARRAS POR CABLE DAÑADO"/>
    <s v="VISITA TECNICA"/>
    <s v="XP004638"/>
    <s v="TIPO V"/>
    <s v="AEREO"/>
    <s v="RUA ALVAREZ RICHARD ANDRES"/>
    <n v="1"/>
    <s v="0"/>
    <n v="988463"/>
    <n v="196537"/>
    <n v="988463"/>
  </r>
  <r>
    <s v="BOGOTA"/>
    <x v="4"/>
    <x v="5"/>
    <s v="11001"/>
    <s v="2993825"/>
    <s v="3007073188"/>
    <s v="INCIDENTE"/>
    <s v="CUNDINAMARCA"/>
    <s v="BOGOTA"/>
    <s v="PTM BOGOTA DISTRIBUIDORA NYSI"/>
    <s v="REDEBAN"/>
    <s v="FO-25-1801299"/>
    <d v="2025-11-08T14:10:08"/>
    <d v="2025-11-10T12:44:00"/>
    <s v="NO"/>
    <s v="HARDWARE"/>
    <s v="TECLADO"/>
    <s v="DAÑO POS"/>
    <s v="AGREGADOR"/>
    <s v="COMCARD - PTM"/>
    <s v="EJECUTADO"/>
    <s v="08/11/2025 SE ESCALA PARA VISITA. LLAMAR ANTES DE VISITAR, CONFIRMAR FALLA Y DATOS | 09/11/2025 NO DE TIENE SOPORTE DE REDEBAN | 10/11/2025 SE REALIZA VISITA A CB PARA ATENDER INCIDENTE SE REALIZA CAMBIO DE DATAFONO POR FALLA EN TECLADO ,SE REALIZAN PRUEBAS OK"/>
    <s v="VISITA TECNICA"/>
    <s v="NN00R494 EG00A296"/>
    <s v="TIPO I"/>
    <s v="TERRESTRE"/>
    <s v="GALINDO ROJAS LUIS FELIPE"/>
    <n v="1"/>
    <s v="0"/>
    <n v="65960"/>
    <n v="75096"/>
    <n v="65960"/>
  </r>
  <r>
    <s v="PASTO"/>
    <x v="0"/>
    <x v="0"/>
    <s v="52427"/>
    <s v="2993964"/>
    <s v="3007080675"/>
    <s v="INCIDENTE"/>
    <s v="NARIÑO"/>
    <s v="MAGUI"/>
    <s v="BARRIO LA PISTA MAGUI"/>
    <s v="REDEBAN"/>
    <s v="FO-25-1803385"/>
    <d v="2025-11-10T08:00:00"/>
    <d v="2025-11-24T10:26:00"/>
    <s v="NO"/>
    <s v="HARDWARE"/>
    <s v="IMPRESION"/>
    <s v="DAÑO POS"/>
    <s v="UNO A UNO"/>
    <s v="UNO A UNO"/>
    <s v="EJECUTADO"/>
    <s v="10/11/2025 SE ESCALA PARA VISITA. LLAMAR ANTES DE VISITAR, CONFIRMAR FALLA Y DATOS | 13/11/2025 SE REALIZA CAMBIO DE DATÁFONO 2 VECES PERO NO FUNCIONA, NO INICIALIZA EL DATÁFONO SE ESCALA Y ENCUENTRAN NOVEDAD CON LA TERMINAL, REDEBAN CREA UNA NUEVA TERMINAL PERO LO LOGRAN LIGARLA A LA PLACA CON ÉXITO POR LO CUAL REDEBAN AUTORIZA RETIRARME DEL SITIO DEJANDO LA TA ABIERTA PARA EN LA TARDE O MAÑANA INICIALIZAR EL DATÁFONO DE FORMA REMOTA Y CERRAR LA TA... | 24/11/2025 SE REALIZA CAMBIO DE DATÁFONO POR DAÑO EN IMPRESORA PERO NO FUNCIONA, SE REALIZA OTRO CAMBIO DE DATÁFONO POR SOLICITUD DE REDEBAN PERO LA FALLA PERSISTE SE ESCALA Y INFORMAN QUE ES LA TERMINAL LA QUE ESTA DAÑADA HACEN CAMBIO DE TERMINAL PERO LA TERMINAL NO SE LIGA AL DATAFONO POR LO CUAL REDEBAN SOLICITA RETIRARME DEL SITIO YA QUE NO HAY SOPORTE DE OPERACIÓNES Y SE INICIALICE DE FORMA REMOTA CUANDO LA TERMINAL YA ESTÉ ACTIVA Y SE RECONFIGURA OK PARÁMETROS OK Y EL DATÁFONO QUEDA LISTO PARA INICIALIZACION, DÍA 18/11/25 REDEBAN INFORMA QUE LA TERMINAL ESTA ACTIVA SE LLAMA AL CLIENTE Y SE INICIALIZA EL DATAFONO DE FORMA REMOTA, INICIALIZACION OK Y SE REALIZAN PRUEBAS EXITOSAS DE TRANSACCIONES POR LO CUAL SE CIERRA LA TA."/>
    <s v="VISITA TECNICA"/>
    <s v="FB002951"/>
    <s v="TIPO V"/>
    <s v="FLUVIAL"/>
    <s v="PAZ MARTINEZ RICHARD HUMBERTO"/>
    <n v="1"/>
    <s v="0"/>
    <n v="479589"/>
    <n v="196537"/>
    <n v="479589"/>
  </r>
  <r>
    <s v="MANIZALES"/>
    <x v="0"/>
    <x v="1"/>
    <s v="17662"/>
    <s v="2994005"/>
    <s v="3007019704"/>
    <s v="INCIDENTE"/>
    <s v="CALDAS"/>
    <s v="SAMANA"/>
    <s v="CENTRO SAMANA CALDAS"/>
    <s v="REDEBAN"/>
    <s v="FO-25-1802028"/>
    <d v="2025-11-09T10:06:13"/>
    <d v="2025-11-12T16:12:00"/>
    <s v="NO"/>
    <s v="HARDWARE"/>
    <s v="COMUNICACION"/>
    <s v="MENSAJE CABLE DE RED DESCONECTADO"/>
    <s v="CB UNO A UNO"/>
    <s v="CB UNO A UNO"/>
    <s v="EJECUTADO"/>
    <s v="09/11/2025 SE ESCALA PARA VISITA. LLAMAR ANTES DE VISITAR, CONFIRMAR FALLA Y DATOS | 12/11/2025 SE REALIZA VISITA SE CAMBIA DATAFONO POR MENSAJE CABLE DE RED DESCONECTADO NO RECONOCE MODEM, SE CREAN USUARIOS SE HACEN PRUEBAS SERVICIO OK"/>
    <s v="VISITA TECNICA"/>
    <s v="AAAAH379"/>
    <s v="TIPO IV"/>
    <s v="TERRESTRE"/>
    <s v="AGUIRRE HENAO RAUL EDUARDO"/>
    <n v="1"/>
    <s v="0"/>
    <n v="479589"/>
    <n v="196537"/>
    <n v="479589"/>
  </r>
  <r>
    <s v="MEDELLIN"/>
    <x v="1"/>
    <x v="2"/>
    <s v="5001"/>
    <s v="2994012"/>
    <s v="3007069086"/>
    <s v="INCIDENTE"/>
    <s v="ANTIOQUIA"/>
    <s v="MEDELLIN"/>
    <s v="PTM MEDELLIN MERCADOS SANTA CE"/>
    <s v="REDEBAN"/>
    <s v="FO-25-1802241"/>
    <d v="2025-11-09T11:53:00"/>
    <d v="2025-11-10T10:13:00"/>
    <s v="NO"/>
    <s v="HARDWARE"/>
    <s v="LECTOR DE BARRAS"/>
    <s v="CABLE LECTORA AVERIADO"/>
    <s v="AGREGADOR"/>
    <s v="COMCARD - PTM"/>
    <s v="EJECUTADO"/>
    <s v="09/11/2025 SE ESCALA PARA VISITA. LLAMAR ANTES DE VISITAR, CONFIRMAR FALLA Y DATOS | 11/11/2025 SE REA LIZA CAMBIO DE LECTORA YA QUE LA QUE TIENE, MUESTRA PROBLEMA EN EL CABLE Y COMO ES DIRECTA, HAY QUE CAMBIARLA TODA."/>
    <s v="VISITA TECNICA"/>
    <s v="A103Z492 A104Z864"/>
    <s v="TIPO I"/>
    <s v="TERRESTRE"/>
    <s v="MARIN PIEDRAHITA JIMMY ALEXIS"/>
    <n v="1"/>
    <s v="0"/>
    <n v="65960"/>
    <n v="75096"/>
    <n v="65960"/>
  </r>
  <r>
    <s v="MEDELLIN"/>
    <x v="1"/>
    <x v="2"/>
    <s v="5660"/>
    <s v="2994033"/>
    <s v="3007048963"/>
    <s v="INCIDENTE"/>
    <s v="ANTIOQUIA"/>
    <s v="SAN LUIS"/>
    <s v="DISTRICOL ALM Y MIS DANNY"/>
    <s v="REDEBAN"/>
    <s v="FO-25-1803394"/>
    <d v="2025-11-10T08:00:00"/>
    <d v="2025-11-12T08:46:00"/>
    <s v="NO"/>
    <s v="HARDWARE"/>
    <s v="LECTOR DE BARRAS"/>
    <s v="CABLE LECTORA AVERIADO"/>
    <s v="AGREGADOR"/>
    <s v="DISTRICOL"/>
    <s v="EJECUTADO"/>
    <s v="10/11/2025 SE ESCALA PARA VISITA. LLAMAR ANTES DE VISITAR, CONFIRMAR FALLA Y DATOS | 12/11/2025 SE CAMBIA LECTORA YA QUE NO ENCIENDE TODO QUEDA OK"/>
    <s v="VISITA TECNICA"/>
    <s v="AD00O600"/>
    <s v="TIPO III"/>
    <s v="TERRESTRE"/>
    <s v="ALVAREZ ARENAS VICTOR HUGO"/>
    <n v="1"/>
    <s v="0"/>
    <n v="275729"/>
    <n v="196537"/>
    <n v="275729"/>
  </r>
  <r>
    <s v="TUNJA"/>
    <x v="2"/>
    <x v="3"/>
    <s v="15740"/>
    <s v="2994059"/>
    <s v="3007050560"/>
    <s v="INCIDENTE"/>
    <s v="BOYACA"/>
    <s v="SIACHOQUE"/>
    <s v="PTM SIACHOQUE PAPELERIA SAN AL"/>
    <s v="REDEBAN"/>
    <s v="FO-25-1803383"/>
    <d v="2025-11-10T08:00:00"/>
    <d v="2025-11-11T12:09:00"/>
    <s v="NO"/>
    <s v="HARDWARE"/>
    <s v="TECLADO"/>
    <s v="DAÑO POS"/>
    <s v="AGREGADOR"/>
    <s v="COMCARD - PTM"/>
    <s v="EJECUTADO"/>
    <s v="10/11/2025 SE ESCALA PARA VISITA. LLAMAR ANTES DE VISITAR, CONFIRMAR FALLA Y DATOS | 11/11/2025 SE REALIZA VISITA AL COMERCIO, SE CAMBIA EQUIPO POR DAÑO EN TECLADO, SE HACEN PRUEBAS OK."/>
    <s v="VISITA TECNICA"/>
    <s v="9C00X916"/>
    <s v="TIPO II"/>
    <s v="TERRESTRE"/>
    <s v="SOLER HOYOS CRISTIAN LEONARDO"/>
    <n v="1"/>
    <s v="0"/>
    <n v="144968"/>
    <n v="140396"/>
    <n v="144968"/>
  </r>
  <r>
    <s v="VALLEDUPAR"/>
    <x v="5"/>
    <x v="6"/>
    <s v="20517"/>
    <s v="2994066"/>
    <s v="3007041424"/>
    <s v="INCIDENTE"/>
    <s v="CESAR"/>
    <s v="PAILITAS"/>
    <s v="BARRIO ALFONSO LOPEZ PAILITAS"/>
    <s v="REDEBAN"/>
    <s v="FO-25-1803378"/>
    <d v="2025-11-10T08:00:00"/>
    <d v="2025-11-11T16:27:00"/>
    <s v="NO"/>
    <s v="SOFTWARE"/>
    <s v="CIERRE"/>
    <s v="CIERRE NO HABILITADO"/>
    <s v="CB UNO A UNO"/>
    <s v="CB UNO A UNO"/>
    <s v="EJECUTADO"/>
    <s v="10/11/2025 SE ESCALA PARA VISITA. LLAMAR ANTES DE VISITAR, CONFIRMAR FALLA Y DATOS | 11/11/2025 BUENAS TARDES SE VISITA CB Y SE LE HABILITA EL CIERRE CON LA CLAVE SUPERVISOR YA QUE SALÍA INCORRECTA"/>
    <s v="VISITA TECNICA"/>
    <s v="AB1EZ132"/>
    <s v="TIPO IV"/>
    <s v="TERRESTRE"/>
    <s v="BENITEZ CARVAJAL ALVARO JAVIER"/>
    <n v="1"/>
    <s v="0"/>
    <n v="479589"/>
    <n v="196537"/>
    <n v="479589"/>
  </r>
  <r>
    <s v="MEDELLIN"/>
    <x v="1"/>
    <x v="2"/>
    <s v="5380"/>
    <s v="2994511"/>
    <s v="3007024599"/>
    <s v="INCIDENTE"/>
    <s v="ANTIOQUIA"/>
    <s v="LA ESTRELLA"/>
    <s v="REDY LA ESTRELLA"/>
    <s v="REDEBAN"/>
    <s v="FO-25-1803562"/>
    <d v="2025-11-10T08:14:52"/>
    <d v="2025-11-10T11:22:00"/>
    <s v="NO"/>
    <s v="HARDWARE"/>
    <s v="LECTOR DE BARRAS"/>
    <s v="CABLE LECTORA AVERIADO"/>
    <s v="ROBUSTO"/>
    <s v="REDY"/>
    <s v="EJECUTADO"/>
    <s v="10/11/2025 SE ESCALA PARA VISITA. LLAMAR ANTES DE VISITAR, CONFIRMAR FALLA Y DATOS | 10/11/2025 SE REALIZA CAMBIO DE HUB PORQ ESTABA PROVOCANDO REINICIOS Y SE CAMBIA LECTORA PORQUE SE APAGA CONSTANTEMENTE CON DAÑO EN CABLE"/>
    <s v="VISITA TECNICA"/>
    <s v="AAL7Z460"/>
    <s v="TIPO I"/>
    <s v="TERRESTRE"/>
    <s v="HERNANDEZ CHAVARRIA JUAN CAMILO"/>
    <n v="1"/>
    <s v="0"/>
    <n v="65960"/>
    <n v="75096"/>
    <n v="65960"/>
  </r>
  <r>
    <s v="BOGOTA"/>
    <x v="4"/>
    <x v="5"/>
    <s v="25269"/>
    <s v="2994526"/>
    <s v="3007031371"/>
    <s v="INCIDENTE"/>
    <s v="CUNDINAMARCA"/>
    <s v="FACATATIVA"/>
    <s v="PAGAFACIL FACATATIVA II"/>
    <s v="REDEBAN"/>
    <s v="FO-25-1803560"/>
    <d v="2025-11-10T08:20:48"/>
    <d v="2025-11-10T16:38:00"/>
    <s v="NO"/>
    <s v="HARDWARE"/>
    <s v="NO ENCIENDE"/>
    <s v="DAÑO POS"/>
    <s v="ROBUSTO"/>
    <s v="PAGAFACIL"/>
    <s v="EJECUTADO"/>
    <s v="10/11/2025 SE ESCALA PARA VISITA. LLAMAR ANTES DE VISITAR, CONFIRMAR FALLA Y DATOS | 10/11/2025 SE REALIZA CAMBIO DE DATÁFONO NO PRENDE SE CAMBIA LECTORA Y PIND PAD SE REALIZAN PRUEBAS EXITOSAS"/>
    <s v="VISITA TECNICA"/>
    <s v="11119876"/>
    <s v="TIPO II"/>
    <s v="TERRESTRE"/>
    <s v="INFANTE SIERRA MANUEL FERNANDO"/>
    <n v="1"/>
    <s v="0"/>
    <n v="144968"/>
    <n v="140396"/>
    <n v="144968"/>
  </r>
  <r>
    <s v="BOGOTA"/>
    <x v="4"/>
    <x v="5"/>
    <s v="11001"/>
    <s v="2994609"/>
    <s v="3007046325"/>
    <s v="INCIDENTE"/>
    <s v="CUNDINAMARCA"/>
    <s v="BOGOTA"/>
    <s v="PTM  BOGOTA  MINIMARKET JYM"/>
    <s v="REDEBAN"/>
    <s v="FO-25-1803959"/>
    <d v="2025-11-10T08:44:56"/>
    <d v="2025-11-11T08:39:00"/>
    <s v="NO"/>
    <s v="SOFTWARE"/>
    <s v="ACTUALIZACION"/>
    <s v="VERSION CARGA SO VR"/>
    <s v="AGREGADOR"/>
    <s v="COMCARD - PTM"/>
    <s v="EJECUTADO / CANCELADO"/>
    <s v="10/11/2025 SE ESCALA PARA VISITA. LLAMAR ANTES DE VISITAR, CONFIRMAR FALLA Y DATOS | 11/11/2025 SE LLEGA A LA DIRECCIÓN INDICADA Y SE ENCUENTRA COMERCIO CERRADO SE INTENTA ESTABLECER COMUNICACIÓN #3502149451 PERO NO ES POSIBLE SE ESPERA 15 MINUTOS PERO COMERCIO NO ABRE."/>
    <s v="VISITA TECNICA"/>
    <s v="0"/>
    <s v="TIPO I"/>
    <s v="TERRESTRE"/>
    <s v="GARCIA PASTRANA KEVIN FERNANDO"/>
    <n v="1"/>
    <s v="0"/>
    <n v="65960"/>
    <n v="75096"/>
    <n v="65960"/>
  </r>
  <r>
    <s v="BOGOTA"/>
    <x v="4"/>
    <x v="5"/>
    <s v="25754"/>
    <s v="2994770"/>
    <s v="3007031703"/>
    <s v="INCIDENTE"/>
    <s v="CUNDINAMARCA"/>
    <s v="SOACHA"/>
    <s v="OPRAP VENTURA TERREROS"/>
    <s v="REDEBAN"/>
    <s v="FO-25-1803949"/>
    <d v="2025-11-10T09:00:01"/>
    <d v="2025-11-11T08:17:00"/>
    <s v="NO"/>
    <s v="HARDWARE"/>
    <s v="IMPRESION"/>
    <s v="NO IMPRIME UNO O VARIOS CARACTERES"/>
    <s v="ROBUSTO"/>
    <s v="OPRAP"/>
    <s v="EJECUTADO / CANCELADO"/>
    <s v="10/11/2025 SE ESCALA PARA VISITA. LLAMAR ANTES DE VISITAR, CONFIRMAR FALLA Y DATOS | 11/11/2025 DURANTE LA VISITA TECNICA A COMERCIO PARA ATENDER INCIDENTE REPORTADO POR CORRESPONSAL AL LLEGAR SE EVIDENCIA QUE COMERCIO SE ENCUENTRA CERRADO SE LLAMA AL CELULAR 3108013538 SIN TENER RESPUESTA SE DEJA SOPORTÉ FOTOGRÁFICO SE INFORMA A COORDINADOR Y SE PROCEDE A CIERRE DE LA VISITA TECNICA"/>
    <s v="VISITA TECNICA"/>
    <s v="1111H887"/>
    <s v="TIPO I"/>
    <s v="TERRESTRE"/>
    <s v="GALEANO SORIANO JUAN DAVID"/>
    <n v="1"/>
    <s v="0"/>
    <n v="65960"/>
    <n v="75096"/>
    <n v="65960"/>
  </r>
  <r>
    <s v="MEDELLIN"/>
    <x v="1"/>
    <x v="2"/>
    <s v="5376"/>
    <s v="2994948"/>
    <s v="3007044519"/>
    <s v="INCIDENTE"/>
    <s v="ANTIOQUIA"/>
    <s v="LA CEJA"/>
    <s v="DISTRICOL VARIEDADES YENIEST"/>
    <s v="REDEBAN"/>
    <s v="FO-25-1804482"/>
    <d v="2025-11-10T09:17:18"/>
    <d v="2025-11-11T13:08:00"/>
    <s v="NO"/>
    <s v="HARDWARE"/>
    <s v="TECLADO"/>
    <s v="DAÑO POS"/>
    <s v="AGREGADOR"/>
    <s v="DISTRICOL"/>
    <s v="EJECUTADO"/>
    <s v="10/11/2025 SE ESCALA PARA VISITA. LLAMAR ANTES DE VISITAR, CONFIRMAR FALLA Y DATOS | 11/11/2025 SE REALIZA CAMBIO DE POS YA QUE EL QUE TIENEN, SE ENCUENTRA CON EL TECLADO BORROSO."/>
    <s v="VISITA TECNICA"/>
    <s v="AC07Z839"/>
    <s v="TIPO II"/>
    <s v="TERRESTRE"/>
    <s v="MARIN PIEDRAHITA JIMMY ALEXIS"/>
    <n v="1"/>
    <s v="0"/>
    <n v="144968"/>
    <n v="140396"/>
    <n v="144968"/>
  </r>
  <r>
    <s v="BOGOTA"/>
    <x v="4"/>
    <x v="5"/>
    <s v="11001"/>
    <s v="2995237"/>
    <s v="3007019795"/>
    <s v="INCIDENTE"/>
    <s v="CUNDINAMARCA"/>
    <s v="BOGOTA"/>
    <s v="PAGAFACIL TOBERIN"/>
    <s v="REDEBAN"/>
    <s v="FO-25-1804478"/>
    <d v="2025-11-10T09:25:19"/>
    <d v="2025-11-10T13:31:00"/>
    <s v="NO"/>
    <s v="HARDWARE"/>
    <s v="IMPRESION"/>
    <s v="TAPA IMPRESORA"/>
    <s v="ROBUSTO"/>
    <s v="PAGAFACIL"/>
    <s v="EJECUTADO"/>
    <s v="10/11/2025 SE ESCALA PARA VISITA. LLAMAR ANTES DE VISITAR, CONFIRMAR FALLA Y DATOS | 10/11/2025 DURANTE LA VISITA TECNICA  ENCONTRAMOS QUE DATÁFONO NO REALIZA UNA CORRECTA IMPRESION ENCONTRANDO DAÑO EN LA TAPA DE IMPRESORA Y EL RODILLO SE REALIZA CAMBIO DE TAPA Y RODILLO CON PRUEBAS IMPRESORA  OK PARÁMETROS OKAY CIERRE OKAY SALDO OK A CONFORMIDAD DE CORRESPONSAL SIN NOVEDAD"/>
    <s v="VISITA TECNICA"/>
    <s v="AAAAL088"/>
    <s v="TIPO I"/>
    <s v="TERRESTRE"/>
    <s v="GALEANO SORIANO JUAN DAVID"/>
    <n v="1"/>
    <s v="0"/>
    <n v="65960"/>
    <n v="75096"/>
    <n v="65960"/>
  </r>
  <r>
    <s v="APARTADO"/>
    <x v="1"/>
    <x v="2"/>
    <s v="5172"/>
    <s v="2995451"/>
    <s v="3007039952"/>
    <s v="INCIDENTE"/>
    <s v="ANTIOQUIA"/>
    <s v="CHIGORODO"/>
    <s v="BARRIO CENTRO CHIGORODO"/>
    <s v="REDEBAN"/>
    <s v="FO-25-1804585"/>
    <d v="2025-11-10T09:51:47"/>
    <d v="2025-11-10T14:46:00"/>
    <s v="NO"/>
    <s v="HARDWARE"/>
    <s v="IMPRESION"/>
    <s v="TAPA IMPRESORA"/>
    <s v="CB UNO A UNO"/>
    <s v="CB UNO A UNO"/>
    <s v="EJECUTADO"/>
    <s v="10/11/2025 SE ESCALA PARA VISITA. LLAMAR ANTES DE VISITAR, CONFIRMAR FALLA Y DATOS | 10/11/2025 SE REALIZA CAMBIO DATAFONO POR TAPA MALA"/>
    <s v="VISITA TECNICA"/>
    <s v="9A0FZ574"/>
    <s v="TIPO II"/>
    <s v="TERRESTRE"/>
    <s v="CASTRO HENAO DANIEL ESTEBAN"/>
    <n v="1"/>
    <s v="0"/>
    <n v="144968"/>
    <n v="140396"/>
    <n v="144968"/>
  </r>
  <r>
    <s v="MEDELLIN"/>
    <x v="1"/>
    <x v="2"/>
    <s v="5001"/>
    <s v="2995562"/>
    <s v="3007044341"/>
    <s v="INCIDENTE"/>
    <s v="ANTIOQUIA"/>
    <s v="MEDELLIN"/>
    <s v="DISTRICOL DEYACOS"/>
    <s v="REDEBAN"/>
    <s v="FO-25-1805112"/>
    <d v="2025-11-10T10:07:18"/>
    <d v="2025-11-10T13:00:00"/>
    <s v="NO"/>
    <s v="HARDWARE"/>
    <s v="COMUNICACION"/>
    <s v="MENSAJE CABLE DE RED DESCONECTADO"/>
    <s v="AGREGADOR"/>
    <s v="DISTRICOL"/>
    <s v="EJECUTADO"/>
    <s v="10/11/2025 SE ESCALA PARA VISITA. LLAMAR ANTES DE VISITAR, CONFIRMAR FALLA Y DATOS | 10/11/2025 SE CAMBIA EQUIPO YA QUE SE QUEMO PUERTO ETHERNET TODO QUEDA OK"/>
    <s v="VISITA TECNICA"/>
    <s v="AB19Z085"/>
    <s v="TIPO I"/>
    <s v="TERRESTRE"/>
    <s v="ALVAREZ ARENAS VICTOR HUGO"/>
    <n v="1"/>
    <s v="0"/>
    <n v="65960"/>
    <n v="75096"/>
    <n v="65960"/>
  </r>
  <r>
    <s v="CALI"/>
    <x v="0"/>
    <x v="0"/>
    <s v="76111"/>
    <s v="2995863"/>
    <s v="3007080151"/>
    <s v="INCIDENTE"/>
    <s v="VALLE DEL CAUCA"/>
    <s v="GUADALAJARA DE BUGA"/>
    <s v="BARRIO SANTA BARBARA GUADALAJARA DE BUGA 4"/>
    <s v="REDEBAN"/>
    <s v="FO-25-1805101"/>
    <d v="2025-11-10T10:27:39"/>
    <d v="2025-11-11T15:31:00"/>
    <s v="NO"/>
    <s v="SOFTWARE"/>
    <s v="CIERRE"/>
    <s v="CIERRE NO HABILITADO"/>
    <s v="UNO A UNO"/>
    <s v="UNO A UNO"/>
    <s v="EJECUTADO"/>
    <s v="10/11/2025 SE ESCALA PARA VISITA. LLAMAR ANTES DE VISITAR, CONFIRMAR FALLA Y DATOS | 11/11/2025 SE REALIZA BORRADO DE TRANSACCIONES, SE REALIZARON PRUEBAS OPERATIVAS Y LUEGO SE REALIZO CIERRE, SE ME EXPLICO A EL CB EL PROCESO PARA REALIZAR EL CIERRE EXITOSO._x000a_CB QUEDA OKEY."/>
    <s v="VISITA TECNICA"/>
    <s v="F1ZZZ722"/>
    <s v="TIPO II"/>
    <s v="TERRESTRE"/>
    <s v="TORRES GARCIA JENDRY JOSE"/>
    <n v="1"/>
    <s v="0"/>
    <n v="144968"/>
    <n v="140396"/>
    <n v="144968"/>
  </r>
  <r>
    <s v="BOGOTA"/>
    <x v="4"/>
    <x v="5"/>
    <s v="11001"/>
    <s v="2996199"/>
    <s v="3007025523"/>
    <s v="INCIDENTE"/>
    <s v="CUNDINAMARCA"/>
    <s v="BOGOTA"/>
    <s v="PAGAFACIL TERMINAL TRANSPORTE"/>
    <s v="REDEBAN"/>
    <s v="FO-25-1805479"/>
    <d v="2025-11-10T11:21:14"/>
    <d v="2025-11-11T10:51:00"/>
    <s v="NO"/>
    <s v="HARDWARE"/>
    <s v="HUB"/>
    <s v="SE REINICIA"/>
    <s v="ROBUSTO"/>
    <s v="PAGAFACIL"/>
    <s v="EJECUTADO"/>
    <s v="10/11/2025 SE ESCALA PARA VISITA. LLAMAR ANTES DE VISITAR, CONFIRMAR FALLA Y DATOS | 11/11/2025 SE REALIZA CAMBIO DE MAGIC BOX DAÑADA Y SE CONFIGURA TERMINAL CELUCOMPRA PARA CERTIFICAR SERVICIO. NO SÉ REALIZA PRUEBA CON TARJETA BANCOLOMBIA DEBIDO A QUE NINGUNO TENÍA A LA MANO ESTÁ TARJETA"/>
    <s v="VISITA TECNICA"/>
    <s v="BLOGZ758/AA6ZZ240"/>
    <s v="TIPO I"/>
    <s v="TERRESTRE"/>
    <s v="ALARCON AREVALO JOHAN STIVEN"/>
    <n v="1"/>
    <s v="0"/>
    <n v="65960"/>
    <n v="75096"/>
    <n v="65960"/>
  </r>
  <r>
    <s v="CUCUTA"/>
    <x v="2"/>
    <x v="3"/>
    <s v="54001"/>
    <s v="2996212"/>
    <s v="3007075343"/>
    <s v="INCIDENTE"/>
    <s v="NORTE DE SANTANDER"/>
    <s v="CUCUTA"/>
    <s v="BARRIO SEVILLA CUCUTA 3"/>
    <s v="REDEBAN"/>
    <s v="FO-25-1805482"/>
    <d v="2025-11-10T11:18:36"/>
    <d v="2025-11-10T16:41:00"/>
    <s v="NO"/>
    <s v="SOFTWARE"/>
    <s v="LECTOR DE BARRAS"/>
    <s v="LECTOR DESCONFIGURADO"/>
    <s v="UNO A UNO"/>
    <s v="UNO A UNO"/>
    <s v="EJECUTADO"/>
    <s v="10/11/2025 SE ESCALA PARA VISITA. LLAMAR ANTES DE VISITAR, CONFIRMAR FALLA Y DATOS | 10/11/2025 SE VISTA COMERCIO, SE REALIZA CONFIGURA LECTOR DE CODIGOS, SE HACEN PRUEBAS EXITOSA, CB OPERATIVO."/>
    <s v="VISITA TECNICA"/>
    <s v="10008817"/>
    <s v="TIPO I"/>
    <s v="TERRESTRE"/>
    <s v="NARANJO AFANADOR RUBEN JESUS"/>
    <n v="1"/>
    <s v="0"/>
    <n v="65960"/>
    <n v="75096"/>
    <n v="65960"/>
  </r>
  <r>
    <s v="PEREIRA"/>
    <x v="0"/>
    <x v="1"/>
    <s v="66440"/>
    <s v="2996278"/>
    <s v="3007010963"/>
    <s v="INCIDENTE"/>
    <s v="RISARALDA"/>
    <s v="MARSELLA"/>
    <s v="MARSELLA - RISARALDA"/>
    <s v="REDEBAN"/>
    <s v="FO-25-1805557"/>
    <d v="2025-11-10T11:42:25"/>
    <d v="2025-11-11T17:29:00"/>
    <s v="NO"/>
    <s v="SOFTWARE"/>
    <s v="ERROR DE TRANSACCIONES"/>
    <s v="RECHAZO GENERAL"/>
    <s v="CB UNO A UNO"/>
    <s v="CB UNO A UNO"/>
    <s v="EJECUTADO"/>
    <s v="10/11/2025 SE ESCALA PARA VISITA. LLAMAR ANTES DE VISITAR, CONFIRMAR FALLA Y DATOS | 11/11/2025 SE VISITA COMERCIO SE IDENTIFICA DATÁFONO CON FALLA TARJETA NO SOPORTADA SE REALIZA CAMBIO DE DATÁFONO SE REALIZA PRUEBAS OK"/>
    <s v="VISITA TECNICA"/>
    <s v="BXZZZ638 JAAAB977"/>
    <s v="TIPO II"/>
    <s v="TERRESTRE"/>
    <s v="LOAIZA LOPEZ JHON FREDDY"/>
    <n v="1"/>
    <s v="0"/>
    <n v="144968"/>
    <n v="140396"/>
    <n v="144968"/>
  </r>
  <r>
    <s v="APARTADO"/>
    <x v="1"/>
    <x v="2"/>
    <s v="5045"/>
    <s v="2996285"/>
    <s v="3007078482"/>
    <s v="INCIDENTE"/>
    <s v="ANTIOQUIA"/>
    <s v="APARTADO"/>
    <s v="PTM LA PAZ APARTADO CYBER LA P"/>
    <s v="REDEBAN"/>
    <s v="FO-25-1805654"/>
    <d v="2025-11-10T11:44:39"/>
    <d v="2025-11-11T10:58:00"/>
    <s v="NO"/>
    <s v="HARDWARE"/>
    <s v="LECTOR DE BARRAS"/>
    <s v="DAÑO POS"/>
    <s v="AGREGADOR"/>
    <s v="COMCARD - PTM"/>
    <s v="EJECUTADO"/>
    <s v="10/11/2025 SE ESCALA PARA VISITA. LLAMAR ANTES DE VISITAR, CONFIRMAR FALLA Y DATOS | 11/11/2025 LECTORA NO ENCIENDE, SE CAMBIA POR UNA NUEVA SE HACEN PRUBAS Y SE DEJA TODO OK"/>
    <s v="VISITA TECNICA"/>
    <s v="F1KZZ746 TR1ZZ475"/>
    <s v="TIPO I"/>
    <s v="TERRESTRE"/>
    <s v="SALDARRIAGA MIRANDA SANTIAGO"/>
    <n v="1"/>
    <s v="0"/>
    <n v="65960"/>
    <n v="75096"/>
    <n v="65960"/>
  </r>
  <r>
    <s v="TUNJA"/>
    <x v="2"/>
    <x v="3"/>
    <s v="15176"/>
    <s v="2996357"/>
    <s v="3007039211"/>
    <s v="INCIDENTE"/>
    <s v="BOYACA"/>
    <s v="CHIQUINQUIRA"/>
    <s v="BARRIO EL POLO CHIQUINQUIRA"/>
    <s v="REDEBAN"/>
    <s v="FO-25-1805476"/>
    <d v="2025-11-10T11:33:43"/>
    <d v="2025-11-11T11:37:00"/>
    <s v="NO"/>
    <s v="HARDWARE"/>
    <s v="IMPRESION"/>
    <s v="NO AVANZA PAPEL"/>
    <s v="CB UNO A UNO"/>
    <s v="CB UNO A UNO"/>
    <s v="EJECUTADO"/>
    <s v="10/11/2025 SE ESCALA PARA VISITA. LLAMAR ANTES DE VISITAR, CONFIRMAR FALLA Y DATOS | 11/11/2025 SE REALIZA CAMBIO DE EQUIPO POR FALLA EN LA IMPRESORA Y EL TECLADO PRUEBAS OK CLIENTE CONFORME"/>
    <s v="VISITA TECNICA"/>
    <s v="GZ05Z829"/>
    <s v="TIPO III"/>
    <s v="TERRESTRE"/>
    <s v="RODRIGUEZ MURCIA YERSON IVAN"/>
    <n v="1"/>
    <s v="0"/>
    <n v="275729"/>
    <n v="196537"/>
    <n v="275729"/>
  </r>
  <r>
    <s v="APARTADO"/>
    <x v="1"/>
    <x v="2"/>
    <s v="5045"/>
    <s v="2996375"/>
    <s v="3007044407"/>
    <s v="INCIDENTE"/>
    <s v="ANTIOQUIA"/>
    <s v="APARTADO"/>
    <s v="DISTRICOL GRANERO 3 DE ABRIL"/>
    <s v="REDEBAN"/>
    <s v="FO-25-1805562"/>
    <d v="2025-11-10T11:40:18"/>
    <d v="2025-11-11T10:36:00"/>
    <s v="NO"/>
    <s v="HARDWARE"/>
    <s v="DETERIORO"/>
    <s v="DATAFONO"/>
    <s v="AGREGADOR"/>
    <s v="DISTRICOL"/>
    <s v="EJECUTADO"/>
    <s v="10/11/2025 SE ESCALA PARA VISITA. LLAMAR ANTES DE VISITAR, CONFIRMAR FALLA Y DATOS | 11/11/2025 DATAFONO CON TAPA IMPRESORA MALA. RODILLO DE IMPRESION MALO, TECLADO BORROSO Y SE REINICIA CONSTANTEMENTE. SE CAMBIA POR UN NUEVO DATAFONO Y SE HACEN PRUEBAS DEJANDO TODO OK"/>
    <s v="VISITA TECNICA"/>
    <s v="AB19Z218"/>
    <s v="TIPO I"/>
    <s v="TERRESTRE"/>
    <s v="SALDARRIAGA MIRANDA SANTIAGO"/>
    <n v="1"/>
    <s v="0"/>
    <n v="65960"/>
    <n v="75096"/>
    <n v="65960"/>
  </r>
  <r>
    <s v="BOGOTA"/>
    <x v="4"/>
    <x v="5"/>
    <s v="25260"/>
    <s v="2996538"/>
    <s v="3007071823"/>
    <s v="INCIDENTE"/>
    <s v="CUNDINAMARCA"/>
    <s v="EL ROSAL"/>
    <s v="EL ROSAL SAN JOSE"/>
    <s v="REDEBAN"/>
    <s v="FO-25-1805751"/>
    <d v="2025-11-10T12:01:14"/>
    <d v="2025-11-11T12:50:00"/>
    <s v="NO"/>
    <s v="HARDWARE"/>
    <s v="HUB"/>
    <s v="PUERTO USB DAÑADO"/>
    <s v="CB UNO A UNO"/>
    <s v="CB UNO A UNO"/>
    <s v="EJECUTADO"/>
    <s v="10/11/2025 SE ESCALA PARA VISITA. LLAMAR ANTES DE VISITAR, CONFIRMAR FALLA Y DATOS | 11/11/2025 SE REALIZA CAMBIO DE EQUIPO Y HUB YA QUE PRESENTAN FALLA EN PUERTO USB , SE REALIZAN PRUEBAS DE FUNCIONAMIENTO OK"/>
    <s v="VISITA TECNICA"/>
    <s v="A30TZ881"/>
    <s v="TIPO II"/>
    <s v="TERRESTRE"/>
    <s v="MICHELI LOPEZ MIGUEL ANGEL"/>
    <n v="1"/>
    <s v="0"/>
    <n v="144968"/>
    <n v="140396"/>
    <n v="144968"/>
  </r>
  <r>
    <s v="NEIVA"/>
    <x v="3"/>
    <x v="4"/>
    <s v="41132"/>
    <s v="2996684"/>
    <s v="3007069360"/>
    <s v="INCIDENTE"/>
    <s v="HUILA"/>
    <s v="CAMPOALEGRE"/>
    <s v="DISTRICOL G Y G MULTISERVICIOS"/>
    <s v="REDEBAN"/>
    <s v="FO-25-1805845"/>
    <d v="2025-11-10T12:16:09"/>
    <d v="2025-11-10T18:12:00"/>
    <s v="NO"/>
    <s v="SOFTWARE"/>
    <s v="LECTOR DE BARRAS"/>
    <s v="LECTOR DESCONFIGURADO"/>
    <s v="AGREGADOR"/>
    <s v="DISTRICOL"/>
    <s v="EJECUTADO"/>
    <s v="10/11/2025 SE ESCALA PARA VISITA. LLAMAR ANTES DE VISITAR, CONFIRMAR FALLA Y DATOS | 10/11/2025 SE LLEGA A SITIO, SE REALIZA CONFIGURACIÓN DE LECTOR DE CÓDIGO DE BARRAS"/>
    <s v="VISITA TECNICA"/>
    <s v="9B5ZZ296"/>
    <s v="TIPO II"/>
    <s v="TERRESTRE"/>
    <s v="ANDRADE HERNANDEZ JUAN CARLOS"/>
    <n v="1"/>
    <s v="0"/>
    <n v="144968"/>
    <n v="140396"/>
    <n v="144968"/>
  </r>
  <r>
    <s v="MEDELLIN"/>
    <x v="1"/>
    <x v="2"/>
    <s v="5001"/>
    <s v="2996798"/>
    <s v="3007079006"/>
    <s v="INCIDENTE"/>
    <s v="ANTIOQUIA"/>
    <s v="MEDELLIN"/>
    <s v="PTM CARIBE MEDELLIN ALMACEN Y"/>
    <s v="REDEBAN"/>
    <s v="FO-25-1805963"/>
    <d v="2025-11-10T12:30:52"/>
    <d v="2025-11-11T10:24:00"/>
    <s v="NO"/>
    <s v="HARDWARE"/>
    <s v="ALERT IRRUPTION"/>
    <s v="ALERT IRRUPTION"/>
    <s v="AGREGADOR"/>
    <s v="COMCARD - PTM"/>
    <s v="EJECUTADO"/>
    <s v="10/11/2025 SE ESCALA PARA VISITA. LLAMAR ANTES DE VISITAR, CONFIRMAR FALLA Y DATOS | 11/11/2025 SE CAMBIA EQUIPO POR ALERT IRRUPTION, PRUEBAS OK"/>
    <s v="VISITA TECNICA"/>
    <s v="FATZZ880 FATZZ493"/>
    <s v="TIPO I"/>
    <s v="TERRESTRE"/>
    <s v="CARDONA MOLINA BROLIN STIVEN"/>
    <n v="1"/>
    <s v="0"/>
    <n v="65960"/>
    <n v="75096"/>
    <n v="65960"/>
  </r>
  <r>
    <s v="CALI"/>
    <x v="0"/>
    <x v="0"/>
    <s v="76001"/>
    <s v="2996846"/>
    <s v="3007045128"/>
    <s v="INCIDENTE"/>
    <s v="VALLE DEL CAUCA"/>
    <s v="CALI"/>
    <s v="PTM CALI RAPITIENDA LA DECIMA"/>
    <s v="REDEBAN"/>
    <s v="FO-25-1805873"/>
    <d v="2025-11-10T12:28:06"/>
    <d v="2025-11-10T18:09:00"/>
    <s v="NO"/>
    <s v="HARDWARE"/>
    <s v="NO ENCIENDE SE REINICIA"/>
    <s v="FUENTE PODER AVERIADA"/>
    <s v="AGREGADOR"/>
    <s v="COMCARD - PTM"/>
    <s v="EJECUTADO"/>
    <s v="10/11/2025 SE ESCALA PARA VISITA. LLAMAR ANTES DE VISITAR, CONFIRMAR FALLA Y DATOS | 10/11/2025 SE REALIZA CAMBIO DE MAGIC BOX EN CB BANCOLOMBIA MIXTO DEBIDO A QUE SE ENCUENTRA EN MAL ESTADO."/>
    <s v="VISITA TECNICA"/>
    <s v="AC0IZ713 6Z0IZ251"/>
    <s v="TIPO I"/>
    <s v="TERRESTRE"/>
    <s v="MONTERO MUESES GIAN CARLO"/>
    <n v="1"/>
    <s v="0"/>
    <n v="65960"/>
    <n v="75096"/>
    <n v="65960"/>
  </r>
  <r>
    <s v="CALI"/>
    <x v="0"/>
    <x v="0"/>
    <s v="76001"/>
    <s v="2997222"/>
    <s v="3007015178"/>
    <s v="INCIDENTE"/>
    <s v="VALLE DEL CAUCA"/>
    <s v="CALI"/>
    <s v="ALKOMPRAR CALI N 2"/>
    <s v="REDEBAN"/>
    <s v="FO-25-1806689"/>
    <d v="2025-11-10T14:04:20"/>
    <d v="2025-11-10T17:28:00"/>
    <s v="NO"/>
    <s v="HARDWARE"/>
    <s v="SE REINICIA"/>
    <s v="DAÑO POS"/>
    <s v="RETAIL"/>
    <s v="ALKOMPRAR"/>
    <s v="EJECUTADO"/>
    <s v="10/11/2025 SE ESCALA PARA VISITA. LLAMAR ANTES DE VISITAR, CONFIRMAR FALLA Y DATOS | 10/11/2025 SE CAMBIA DATÁFONO YA QUE EL DEL CLIENTE SE REINICIA CUANDO ESTA IMPRIMIENDO TIRILLA"/>
    <s v="VISITA TECNICA"/>
    <s v="JUZZZ072"/>
    <s v="TIPO I"/>
    <s v="TERRESTRE"/>
    <s v="CUERO RUIZ JHONNY"/>
    <n v="1"/>
    <s v="0"/>
    <n v="65960"/>
    <n v="75096"/>
    <n v="65960"/>
  </r>
  <r>
    <s v="CALI"/>
    <x v="0"/>
    <x v="0"/>
    <s v="76001"/>
    <s v="2997688"/>
    <s v="3007080837"/>
    <s v="INCIDENTE"/>
    <s v="VALLE DEL CAUCA"/>
    <s v="CALI"/>
    <s v="PTM CALI MULTISERVICIOS DAOR"/>
    <s v="REDEBAN"/>
    <s v="FO-25-1807115"/>
    <d v="2025-11-10T14:55:55"/>
    <d v="2025-11-11T11:46:00"/>
    <s v="NO"/>
    <s v="HARDWARE"/>
    <s v="IMPRESION"/>
    <s v="NO IMPRIME UNO O VARIOS CARACTERES"/>
    <s v="AGREGADOR"/>
    <s v="COMCARD - PTM"/>
    <s v="EJECUTADO"/>
    <s v="10/11/2025 SE ESCALA PARA VISITA. LLAMAR ANTES DE VISITAR, CONFIRMAR FALLA Y DATOS | 11/11/2025 SE REALIZA LIMPIEZA DEL SENSOR DE LA IMPRESORA, IMPRESIÓN BORROSA, CB BANCOLOMBIA MIXTO, PRUEBAS OK"/>
    <s v="VISITA TECNICA"/>
    <s v="FHZZZ019 EF03Z196"/>
    <s v="TIPO I"/>
    <s v="TERRESTRE"/>
    <s v="PAREDES CASTILLO DIEGO"/>
    <n v="1"/>
    <s v="0"/>
    <n v="65960"/>
    <n v="75096"/>
    <n v="65960"/>
  </r>
  <r>
    <s v="VALLEDUPAR"/>
    <x v="5"/>
    <x v="6"/>
    <s v="20011"/>
    <s v="2997726"/>
    <s v="3007048994"/>
    <s v="INCIDENTE"/>
    <s v="CESAR"/>
    <s v="AGUACHICA"/>
    <s v="DISTRICOL EDS NEW NOREAN"/>
    <s v="REDEBAN"/>
    <s v="FO-25-1807011"/>
    <d v="2025-11-10T14:47:52"/>
    <d v="2025-11-11T11:31:00"/>
    <m/>
    <s v="SOFTWARE"/>
    <s v="COMUNICACION"/>
    <s v="VERIFIQUE PARAMETROS"/>
    <s v="AGREGADOR"/>
    <s v="DISTRICOL"/>
    <m/>
    <s v="10/11/2025 SE ESCALA PARA VISITA. LLAMAR ANTES DE VISITAR, CONFIRMAR FALLA Y DATOS | 11/11/2025 BUENOS DIAS SE LLAMA AL USUARIO Y ME INDICA PROBLEMAS DE CLAVE CON RESPECTO AL DATAFONO PERO EL DATAFONOS DEL CUAL ME HABLA NO PERTENECE A CORRESPONSAL EL DATAFONO ES EL 1164892 EL CUAL PERTENECE AL CÓDIGO ÚNICO 14228506._x000a_SE LE INFORMA AL USUARIO QUE DEBE LLAMAR A LA LINEA 018000931022 PARA QUE LA ATIENDAN DE LA SECCIONAL ENCARGADA"/>
    <s v="SOPORTE TELEFONICO"/>
    <m/>
    <s v="TIPO IV"/>
    <s v="TERRESTRE"/>
    <s v="BENITEZ CARVAJAL ALVARO JAVIER"/>
    <n v="0"/>
    <s v="0"/>
    <n v="41241"/>
    <n v="0"/>
    <n v="41241"/>
  </r>
  <r>
    <s v="PASTO"/>
    <x v="0"/>
    <x v="0"/>
    <s v="86568"/>
    <s v="2998155"/>
    <s v="3007032484"/>
    <s v="INCIDENTE"/>
    <s v="PUTUMAYO"/>
    <s v="PUERTO ASIS"/>
    <s v="DISTRICOL DROGUERIA P Y P"/>
    <s v="REDEBAN"/>
    <s v="FO-25-1807765"/>
    <d v="2025-11-10T15:38:17"/>
    <d v="2025-11-12T14:58:00"/>
    <s v="NO"/>
    <s v="SOFTWARE"/>
    <s v="ACTUALIZACION"/>
    <s v="TECNOLOGIA"/>
    <s v="AGREGADOR"/>
    <s v="DISTRICOL"/>
    <s v="EJECUTADO"/>
    <s v="10/11/2025 SE ESCALA PARA VISITA. LLAMAR ANTES DE VISITAR, CONFIRMAR FALLA Y DATOS | 12/11/2025 SE REALIZA CAMBIO DE EQUIPO POR TECNOLOGÍA DISPOSITIVO NO COMPATIBLE SE CONFIGURA NUEVO EQUIPO SE INSTALA VERSION SE CONFIGURA PARÁMETROS SE INICIALIZA SE REALIZA PRUEBAS DE FUNCIONAMIENTO EXITOSAS CB QUEDA OPERATIVO"/>
    <s v="VISITA TECNICA"/>
    <s v="11GZZ441"/>
    <s v="TIPO IV"/>
    <s v="TERRESTRE"/>
    <s v="BRAVO MADROÑERO OSCAR ESTEBAN"/>
    <n v="1"/>
    <s v="0"/>
    <n v="479589"/>
    <n v="196537"/>
    <n v="479589"/>
  </r>
  <r>
    <s v="BOGOTA"/>
    <x v="4"/>
    <x v="5"/>
    <s v="25430"/>
    <s v="2998245"/>
    <s v="3007046065"/>
    <s v="INCIDENTE"/>
    <s v="CUNDINAMARCA"/>
    <s v="MADRID"/>
    <s v="REVAL MADRID CODENSA"/>
    <s v="REDEBAN"/>
    <s v="FO-25-1807754"/>
    <d v="2025-11-10T15:45:41"/>
    <d v="2025-11-11T11:54:00"/>
    <s v="NO"/>
    <s v="HARDWARE"/>
    <s v="ALERT IRRUPTION"/>
    <s v="ALERT IRRUPTION"/>
    <s v="ROBUSTO"/>
    <s v="REVAL"/>
    <s v="EJECUTADO"/>
    <s v="10/11/2025 SE ESCALA PARA VISITA. LLAMAR ANTES DE VISITAR, CONFIRMAR FALLA Y DATOS | 11/11/2025 CAMBIO DE 2 EQUIPOS EN DAÑO CON TODOS SUS ACCESORIOS PRUEBAS OK NO SE REALIZA PRUEBAS CON TARJETA NI CONSULTA DE SALDO YA QUE NO SE CUENTA CON TARJETA"/>
    <s v="VISITA TECNICA"/>
    <s v="XP004572"/>
    <s v="TIPO II"/>
    <s v="TERRESTRE"/>
    <s v="GOMEZ VEGA DAVID SNEYDER"/>
    <n v="1"/>
    <s v="0"/>
    <n v="144968"/>
    <n v="140396"/>
    <n v="144968"/>
  </r>
  <r>
    <s v="CALI"/>
    <x v="0"/>
    <x v="0"/>
    <s v="76001"/>
    <s v="2998345"/>
    <s v="3007020916"/>
    <s v="INCIDENTE"/>
    <s v="VALLE DEL CAUCA"/>
    <s v="CALI"/>
    <s v="PAGAFACIL CALLE CATORCE"/>
    <s v="REDEBAN"/>
    <s v="FO-25-1807797"/>
    <d v="2025-11-10T16:00:39"/>
    <d v="2025-11-11T11:09:00"/>
    <s v="NO"/>
    <s v="HARDWARE"/>
    <s v="HUB"/>
    <s v="DETERIORO CABLE"/>
    <s v="ROBUSTO"/>
    <s v="PAGAFACIL"/>
    <s v="EJECUTADO"/>
    <s v="10/11/2025 SE ESCALA PARA VISITA. LLAMAR ANTES DE VISITAR, CONFIRMAR FALLA Y DATOS | 11/11/2025 SE CAMBIA HUB YA QUE EL DEL CLIENTE ESTABA MALO"/>
    <s v="VISITA TECNICA"/>
    <s v="AAAGZ531"/>
    <s v="TIPO I"/>
    <s v="TERRESTRE"/>
    <s v="CUERO RUIZ JHONNY"/>
    <n v="1"/>
    <s v="0"/>
    <n v="65960"/>
    <n v="75096"/>
    <n v="65960"/>
  </r>
  <r>
    <s v="CALI"/>
    <x v="0"/>
    <x v="0"/>
    <s v="76109"/>
    <s v="2998375"/>
    <s v="3007081467"/>
    <s v="INCIDENTE"/>
    <s v="VALLE DEL CAUCA"/>
    <s v="BUENAVENTURA"/>
    <s v="PTM BUENAVENTURA AUTOSERVICIO"/>
    <s v="REDEBAN"/>
    <s v="FO-25-1807874"/>
    <d v="2025-11-10T16:11:17"/>
    <d v="2025-11-12T13:30:00"/>
    <s v="NO"/>
    <s v="HARDWARE"/>
    <s v="ALERT IRRUPTION"/>
    <s v="ALERT IRRUPTION"/>
    <s v="AGREGADOR"/>
    <s v="COMCARD - PTM"/>
    <s v="EJECUTADO"/>
    <s v="10/11/2025 SE ESCALA PARA VISITA. LLAMAR ANTES DE VISITAR, CONFIRMAR FALLA Y DATOS | 12/11/2025 SE REALIZA CAMBIO DE DATAFONO EN CB BANCOLOMBIA MIXTO DEBIDO A MENSAJE DE &quot;WARNING KEY JANNED&quot;, SE REALIZAN PRUEBAS OK."/>
    <s v="VISITA TECNICA"/>
    <s v="VJZZZ931 VJZZZ685"/>
    <s v="TIPO III"/>
    <s v="TERRESTRE"/>
    <s v="MONTERO MUESES GIAN CARLO"/>
    <n v="1"/>
    <s v="0"/>
    <n v="275729"/>
    <n v="196537"/>
    <n v="275729"/>
  </r>
  <r>
    <s v="MEDELLIN"/>
    <x v="1"/>
    <x v="2"/>
    <s v="5209"/>
    <s v="2998388"/>
    <s v="3007027709"/>
    <s v="INCIDENTE"/>
    <s v="ANTIOQUIA"/>
    <s v="CONCORDIA"/>
    <s v="DISTRICOL VARIEDADES ANGELA"/>
    <s v="REDEBAN"/>
    <s v="FO-25-1807872"/>
    <d v="2025-11-10T16:13:54"/>
    <d v="2025-11-12T13:49:00"/>
    <s v="NO"/>
    <s v="HARDWARE"/>
    <s v="TECLADO"/>
    <s v="DAÑO POS"/>
    <s v="AGREGADOR"/>
    <s v="DISTRICOL"/>
    <s v="EJECUTADO"/>
    <s v="10/11/2025 SE ESCALA PARA VISITA. LLAMAR ANTES DE VISITAR, CONFIRMAR FALLA Y DATOS | 12/11/2025 SE REALIZA VISITA TÉCNICA EN ATENCIÓN AL INCIDENTE REPORTADO POR EL CORRESPONSAL BANCOLOMBIA. EL USUARIO CONFIRMA LA IDENTIFICACIÓN DEL TÉCNICO Y REPORTA QUE UNO DE LOS DATÁFONOS PRESENTA DESGASTE EN EL TECLADO, DIFICULTANDO LA LECTURA, MIENTRAS QUE EL OTRO TIENE TECLAS QUE SE TILDAN Y NO REALIZA LECTURA DE TARJETAS. SE EFECTÚA MANTENIMIENTO PREVENTIVO EN AMBOS EQUIPOS, PERO LAS FALLAS PERSISTEN, POR LO QUE SE PROCEDE CON EL REEMPLAZO DE LOS DOS DATÁFONOS. AL FINALIZAR LA INTERVENCIÓN, LOS NUEVOS EQUIPOS QUEDAN OPERATIVOS Y EN CORRECTO FUNCIONAMIENTO."/>
    <s v="VISITA TECNICA"/>
    <s v="A19ZZ541-99WZZ887"/>
    <s v="TIPO III"/>
    <s v="TERRESTRE"/>
    <s v="MARTINEZ TOVAR OSCAR DAVID"/>
    <n v="1"/>
    <s v="0"/>
    <n v="275729"/>
    <n v="196537"/>
    <n v="275729"/>
  </r>
  <r>
    <s v="BOGOTA"/>
    <x v="4"/>
    <x v="5"/>
    <s v="25290"/>
    <s v="2998626"/>
    <s v="3007045405"/>
    <s v="INCIDENTE"/>
    <s v="CUNDINAMARCA"/>
    <s v="FUSAGASUGA"/>
    <s v="BARRIO CENTRO FUSAGASUGA 9"/>
    <s v="REDEBAN"/>
    <s v="FO-25-1807828"/>
    <d v="2025-11-10T16:06:19"/>
    <d v="2025-11-12T14:51:00"/>
    <s v="NO"/>
    <s v="HARDWARE"/>
    <s v="FLAS FULL"/>
    <s v="DAÑO POS"/>
    <s v="CB UNO A UNO"/>
    <s v="CB UNO A UNO"/>
    <s v="EJECUTADO"/>
    <s v="10/11/2025 SE ESCALA PARA VISITA. LLAMAR ANTES DE VISITAR, CONFIRMAR FALLA Y DATOS | 12/11/2025 SE LLEGA A LA DIRECCIÓN INDICADA Y SE REALIZA CAMBIO DE PINPAD ALERTADO"/>
    <s v="VISITA TECNICA"/>
    <s v="AC0MZ744"/>
    <s v="TIPO II"/>
    <s v="TERRESTRE"/>
    <s v="GARCIA PASTRANA KEVIN FERNANDO"/>
    <n v="1"/>
    <s v="0"/>
    <n v="144968"/>
    <n v="140396"/>
    <n v="144968"/>
  </r>
  <r>
    <s v="CUCUTA"/>
    <x v="2"/>
    <x v="3"/>
    <s v="54001"/>
    <s v="2999081"/>
    <s v="3007058757"/>
    <s v="INCIDENTE"/>
    <s v="NORTE DE SANTANDER"/>
    <s v="CUCUTA"/>
    <s v="PTM CUCUTA DROGUERIA SERVISAL"/>
    <s v="REDEBAN"/>
    <s v="FO-25-1808312"/>
    <d v="2025-11-10T17:23:04"/>
    <d v="2025-11-11T17:23:00"/>
    <s v="NO"/>
    <s v="HARDWARE"/>
    <s v="CABLEADO"/>
    <s v="CABLE MAGICBOX AVERIADO"/>
    <s v="AGREGADOR"/>
    <s v="COMCARD - PTM"/>
    <s v="EJECUTADO"/>
    <s v="10/11/2025 SE ESCALA PARA VISITA. LLAMAR ANTES DE VISITAR, CONFIRMAR FALLA Y DATOS | 11/11/2025 SE VISITA COMERCIO, SE REALIZA CAMBIO DE CABLE MAGIC BOX POR DAÑO, SE HACEN PRUEBAS EXITOSA, CB OPERATIVO."/>
    <s v="VISITA TECNICA"/>
    <s v="JA000982 AATZZ235"/>
    <s v="TIPO I"/>
    <s v="TERRESTRE"/>
    <s v="NARANJO AFANADOR RUBEN JESUS"/>
    <n v="1"/>
    <s v="0"/>
    <n v="65960"/>
    <n v="75096"/>
    <n v="65960"/>
  </r>
  <r>
    <s v="NEIVA"/>
    <x v="3"/>
    <x v="4"/>
    <s v="18460"/>
    <s v="2999086"/>
    <s v="3007081016"/>
    <s v="INCIDENTE"/>
    <s v="CAQUETA"/>
    <s v="MILAN"/>
    <s v="DISTRICOL MISELANEA FAMILIAR"/>
    <s v="REDEBAN"/>
    <s v="FO-25-1808307"/>
    <d v="2025-11-10T17:24:57"/>
    <d v="2025-11-12T10:11:00"/>
    <s v="NO"/>
    <s v="HARDWARE"/>
    <s v="CABLEADO"/>
    <s v="DAÑO POS"/>
    <s v="AGREGADOR"/>
    <s v="DISTRICOL"/>
    <s v="EJECUTADO"/>
    <s v="10/11/2025 SE ESCALA PARA VISITA. LLAMAR ANTES DE VISITAR, CONFIRMAR FALLA Y DATOS | 12/11/2025 SE REALIZA CAMBIO DE MAGIC BOX PARA DATAFONO DESK2600 YA QUE SE QUEMÓ EL PUERTO DE RED, PRUEBAS CB OK SE DEJA OPERATIVO"/>
    <s v="VISITA TECNICA"/>
    <s v="FJZZZ905"/>
    <s v="TIPO IV"/>
    <s v="TERRESTRE"/>
    <s v="BERMUDEZ SANCHEZ JOSE NEYBER"/>
    <n v="1"/>
    <s v="0"/>
    <n v="479589"/>
    <n v="196537"/>
    <n v="479589"/>
  </r>
  <r>
    <s v="BOGOTA"/>
    <x v="4"/>
    <x v="5"/>
    <s v="11001"/>
    <s v="2999165"/>
    <s v="3007051979"/>
    <s v="INCIDENTE"/>
    <s v="CUNDINAMARCA"/>
    <s v="BOGOTA"/>
    <s v="PAGAFACIL  PUENTE ARANDA"/>
    <s v="REDEBAN"/>
    <s v="FO-25-1808352"/>
    <d v="2025-11-10T17:54:38"/>
    <d v="2025-11-11T12:55:00"/>
    <s v="NO"/>
    <s v="HARDWARE"/>
    <s v="IMPRESION"/>
    <s v="RODILLO AVERIADO"/>
    <s v="ROBUSTO"/>
    <s v="PAGAFACIL"/>
    <s v="EJECUTADO"/>
    <s v="10/11/2025 SE ESCALA PARA VISITA. LLAMAR ANTES DE VISITAR, CONFIRMAR FALLA Y DATOS | 26/11/2025 SE CAMBIA POR DAÑO DATAFONO Y PIND PAD Y HUB"/>
    <s v="VISITA TECNICA"/>
    <s v="9C0DZ840"/>
    <s v="TIPO I"/>
    <s v="TERRESTRE"/>
    <s v="INFANTE SIERRA MANUEL FERNANDO"/>
    <n v="1"/>
    <s v="0"/>
    <n v="65960"/>
    <n v="75096"/>
    <n v="65960"/>
  </r>
  <r>
    <s v="CALI"/>
    <x v="0"/>
    <x v="0"/>
    <s v="76520"/>
    <s v="2999191"/>
    <s v="3007081671"/>
    <s v="INCIDENTE"/>
    <s v="VALLE DEL CAUCA"/>
    <s v="PALMIRA"/>
    <s v="DISTRICOL VARIEDADES JOSUE"/>
    <s v="REDEBAN"/>
    <s v="FO-25-1809415"/>
    <d v="2025-11-11T08:00:00"/>
    <d v="2025-11-11T12:18:00"/>
    <s v="NO"/>
    <s v="HARDWARE"/>
    <s v="ALERT IRRUPTION"/>
    <s v="ALERT IRRUPTION"/>
    <s v="AGREGADOR"/>
    <s v="DISTRICOL"/>
    <s v="EJECUTADO"/>
    <s v="11/11/2025 SE ESCALA PARA VISITA. LLAMAR ANTES DE VISITAR, CONFIRMAR FALLA Y DATOS | 11/11/2025 SE REALIZA CAMBIO DE DATAFONO EN CB BANCOLOMBIA PURO DEBIDO A MENSAJE &quot;WARNING KEY JANNED&quot;, SE REALIZAN PRUEBAS OK."/>
    <s v="VISITA TECNICA"/>
    <s v="FWZZZ489"/>
    <s v="TIPO I"/>
    <s v="TERRESTRE"/>
    <s v="MONTERO MUESES GIAN CARLO"/>
    <n v="1"/>
    <s v="0"/>
    <n v="65960"/>
    <n v="75096"/>
    <n v="65960"/>
  </r>
  <r>
    <s v="BARRANQUILLA"/>
    <x v="5"/>
    <x v="6"/>
    <s v="47675"/>
    <s v="2999612"/>
    <s v="3007035493"/>
    <s v="INCIDENTE"/>
    <s v="MAGDALENA"/>
    <s v="SALAMINA"/>
    <s v="DISTRICOL LA PERSEVERANCIA"/>
    <s v="REDEBAN"/>
    <s v="FO-25-1809403"/>
    <d v="2025-11-11T08:00:00"/>
    <d v="2025-11-12T11:12:00"/>
    <s v="NO"/>
    <s v="HARDWARE"/>
    <s v="IMPRESION"/>
    <s v="NO IMPRIME UNO O VARIOS CARACTERES"/>
    <s v="AGREGADOR"/>
    <s v="DISTRICOL"/>
    <s v="EJECUTADO"/>
    <s v="11/11/2025 SE ESCALA PARA VISITA. LLAMAR ANTES DE VISITAR, CONFIRMAR FALLA Y DATOS | 12/11/2025 SE REALIZA VISITA AL COMERCIO SE ENCUENTRA DATÁFONO CON IMPRESORA DAÑADA LO CUAL NO DEJABA IMPRIMIR UNO O VARIAS CARACTERES SE CAMBIA DATÁFONO SE INSTALA VERSIÓN 9.90 SE REALIZAN PRUEBAS EXITOSAS Y EL CB QUEDA OPERATIVO"/>
    <s v="VISITA TECNICA"/>
    <s v="GZ000516"/>
    <s v="TIPO II"/>
    <s v="TERRESTRE"/>
    <s v="PEÑALOZA GUTIERREZ RAFAEL GUSTAVO"/>
    <n v="1"/>
    <s v="0"/>
    <n v="144968"/>
    <n v="140396"/>
    <n v="144968"/>
  </r>
  <r>
    <s v="BUCARAMANGA"/>
    <x v="2"/>
    <x v="3"/>
    <s v="68307"/>
    <s v="3000082"/>
    <s v="3007015531"/>
    <s v="INCIDENTE"/>
    <s v="SANTANDER"/>
    <s v="GIRON"/>
    <s v="MULTIPAGAS GIRON"/>
    <s v="REDEBAN"/>
    <s v="FO-25-1810017"/>
    <d v="2025-11-11T08:32:37"/>
    <d v="2025-11-11T12:27:00"/>
    <s v="NO"/>
    <s v="HARDWARE"/>
    <s v="PINPAD"/>
    <s v="DAÑO POS"/>
    <s v="ROBUSTO"/>
    <s v="MULTIPAGAS"/>
    <s v="EJECUTADO"/>
    <s v="11/11/2025 SE ESCALA PARA VISITA. LLAMAR ANTES DE VISITAR, CONFIRMAR FALLA Y DATOS | 11/11/2025 CB CON PINPAD EN DAÑO, EQUIPO CON VERSION 9.90, CAMBIO DE PINPAD, CONFIGURACION CB OK, PRUEBAS OK. NO PERMITE CIERRE POR FLUJO DE CLIENTES."/>
    <s v="VISITA TECNICA"/>
    <s v="CZZZZ469"/>
    <s v="TIPO I"/>
    <s v="TERRESTRE"/>
    <s v="SANTOS GONZALEZ JOHAN FABIAN"/>
    <n v="1"/>
    <s v="0"/>
    <n v="65960"/>
    <n v="75096"/>
    <n v="65960"/>
  </r>
  <r>
    <s v="CALI"/>
    <x v="0"/>
    <x v="0"/>
    <s v="76001"/>
    <s v="3000701"/>
    <s v="3007023594"/>
    <s v="INCIDENTE"/>
    <s v="VALLE DEL CAUCA"/>
    <s v="CALI"/>
    <s v="MULTIPAGAS EL LIMONAR PREMIER"/>
    <s v="REDEBAN"/>
    <s v="FO-25-1810012"/>
    <d v="2025-11-11T08:51:53"/>
    <d v="2025-11-11T15:16:00"/>
    <s v="NO"/>
    <s v="SOFTWARE"/>
    <s v="COMUNICACION"/>
    <s v="PARAMETROS DE CONFIGURACION EN POS"/>
    <s v="ROBUSTO"/>
    <s v="MULTIPAGAS"/>
    <s v="EJECUTADO"/>
    <s v="11/11/2025 SE ESCALA PARA VISITA. LLAMAR ANTES DE VISITAR, CONFIRMAR FALLA Y DATOS | 11/11/2025 SE REALIZA CONFIGURACIÓN DE PARÁMETROS DE COMUNICACIÓN EN CB BANCOLOMBIA DEBIDO A MENSAJE &quot;SIN TONO&quot;, SE REALIZAN PRUEBAS OK."/>
    <s v="VISITA TECNICA"/>
    <s v="ABC09276"/>
    <s v="TIPO I"/>
    <s v="TERRESTRE"/>
    <s v="MONTERO MUESES GIAN CARLO"/>
    <n v="1"/>
    <s v="0"/>
    <n v="65960"/>
    <n v="75096"/>
    <n v="65960"/>
  </r>
  <r>
    <s v="TUNJA"/>
    <x v="2"/>
    <x v="3"/>
    <s v="15469"/>
    <s v="3000831"/>
    <s v="3007039331"/>
    <s v="INCIDENTE"/>
    <s v="BOYACA"/>
    <s v="MONIQUIRA"/>
    <s v="PTM MONIQUIRA LUCIANA DC"/>
    <s v="REDEBAN"/>
    <s v="FO-25-1810207"/>
    <d v="2025-11-11T09:12:12"/>
    <d v="2025-11-12T12:12:00"/>
    <s v="NO"/>
    <s v="HARDWARE"/>
    <s v="TECLADO"/>
    <s v="DAÑO POS"/>
    <s v="AGREGADOR"/>
    <s v="COMCARD - PTM"/>
    <s v="EJECUTADO"/>
    <s v="11/11/2025 SE ESCALA PARA VISITA. LLAMAR ANTES DE VISITAR, CONFIRMAR FALLA Y DATOS | 12/11/2025 SE VISITA CB MANTENIMIENTO DE EQUIPO CAMBIO DE POS POR DAÑO PRUEBAS EXITOSAS"/>
    <s v="VISITA TECNICA"/>
    <s v="AA08Z679"/>
    <s v="TIPO II"/>
    <s v="TERRESTRE"/>
    <s v="GONZALEZ GONZALEZ MARIO ALBERTO"/>
    <n v="1"/>
    <s v="0"/>
    <n v="144968"/>
    <n v="140396"/>
    <n v="144968"/>
  </r>
  <r>
    <s v="BOGOTA"/>
    <x v="4"/>
    <x v="5"/>
    <s v="11001"/>
    <s v="3001447"/>
    <s v="3007039356"/>
    <s v="INCIDENTE"/>
    <s v="CUNDINAMARCA"/>
    <s v="BOGOTA"/>
    <s v="PTM BOGOTA CENTRO DE PAGOS"/>
    <s v="REDEBAN"/>
    <s v="FO-25-1810801"/>
    <d v="2025-11-11T09:55:30"/>
    <d v="2025-11-11T15:46:00"/>
    <s v="NO"/>
    <s v="HARDWARE"/>
    <s v="DETERIORO"/>
    <s v="DATAFONO"/>
    <s v="AGREGADOR"/>
    <s v="COMCARD - PTM"/>
    <s v="EJECUTADO"/>
    <s v="11/11/2025 SE ESCALA PARA VISITA. LLAMAR ANTES DE VISITAR, CONFIRMAR FALLA Y DATOS | 12/11/2025 SE REALIZA CAMBIO DEL DATAFONO POR DETERIORO  EN LAS TECLAS NO FUNCIONAN Y DEL CABLE DE RED POR DETERIORO DE ESTE"/>
    <s v="VISITA TECNICA"/>
    <s v="AA08Z542"/>
    <s v="TIPO I"/>
    <s v="TERRESTRE"/>
    <s v="ALARCON AREVALO JOHAN STIVEN"/>
    <n v="1"/>
    <s v="0"/>
    <n v="65960"/>
    <n v="75096"/>
    <n v="65960"/>
  </r>
  <r>
    <s v="MEDELLIN"/>
    <x v="1"/>
    <x v="2"/>
    <s v="5001"/>
    <s v="3002100"/>
    <s v="3007016356"/>
    <s v="INCIDENTE"/>
    <s v="ANTIOQUIA"/>
    <s v="MEDELLIN"/>
    <s v="PAGAFACIL  TERM TRANSP NORTE"/>
    <s v="REDEBAN"/>
    <s v="FO-25-1810792"/>
    <d v="2025-11-11T10:32:31"/>
    <d v="2025-11-11T12:44:00"/>
    <s v="NO"/>
    <s v="HARDWARE"/>
    <s v="HUB"/>
    <s v="DAÑO POS"/>
    <s v="ROBUSTO"/>
    <s v="PAGAFACIL"/>
    <s v="EJECUTADO"/>
    <s v="11/11/2025 SE ESCALA PARA VISITA. LLAMAR ANTES DE VISITAR, CONFIRMAR FALLA Y DATOS | 11/11/2025 SE CAMBIA MAGIC BOX POR DAÑO"/>
    <s v="VISITA TECNICA"/>
    <s v="JCZZZ326"/>
    <s v="TIPO I"/>
    <s v="TERRESTRE"/>
    <s v="CARDONA MOLINA BROLIN STIVEN"/>
    <n v="1"/>
    <s v="0"/>
    <n v="65960"/>
    <n v="75096"/>
    <n v="65960"/>
  </r>
  <r>
    <s v="BOGOTA"/>
    <x v="4"/>
    <x v="5"/>
    <s v="25260"/>
    <s v="3002228"/>
    <s v="3007016008"/>
    <s v="INCIDENTE"/>
    <s v="CUNDINAMARCA"/>
    <s v="EL ROSAL"/>
    <s v="DROGUERIA AQUIDROGAS EL ROSAL2"/>
    <s v="REDEBAN"/>
    <s v="FO-25-1810867"/>
    <d v="2025-11-11T10:47:32"/>
    <d v="2025-11-11T15:04:00"/>
    <s v="NO"/>
    <s v="HARDWARE"/>
    <s v="SE REINICIA"/>
    <s v="DAÑO POS"/>
    <s v="CB UNO A UNO"/>
    <s v="CB UNO A UNO"/>
    <s v="EJECUTADO"/>
    <s v="11/11/2025 SE ESCALA PARA VISITA. LLAMAR ANTES DE VISITAR, CONFIRMAR FALLA Y DATOS | 11/11/2025 SE REALIZA CAMBIO DE DATÁFONO POR DAÑO EN CONECTOR DE ENCENDIDO, SE CAMBIA PIN PAD Y HUB POR COMPATIBILIDAD, SE INSTALA MAGICBOX, PRUEBAS DE FUNCIONAMIENTO OK"/>
    <s v="VISITA TECNICA"/>
    <s v="A00JZ040"/>
    <s v="TIPO II"/>
    <s v="TERRESTRE"/>
    <s v="MICHELI LOPEZ MIGUEL ANGEL"/>
    <n v="1"/>
    <s v="0"/>
    <n v="144968"/>
    <n v="140396"/>
    <n v="144968"/>
  </r>
  <r>
    <s v="MEDELLIN"/>
    <x v="1"/>
    <x v="2"/>
    <s v="15572"/>
    <s v="3002286"/>
    <s v="3007028118"/>
    <s v="INCIDENTE"/>
    <s v="BOYACA"/>
    <s v="PUERTO BOYACA"/>
    <s v="DISTRICOL TIENDA EMMANUEL"/>
    <s v="REDEBAN"/>
    <s v="FO-25-1811067"/>
    <d v="2025-11-11T11:07:18"/>
    <d v="2025-11-14T09:51:00"/>
    <s v="NO"/>
    <s v="HARDWARE"/>
    <s v="COMUNICACION"/>
    <s v="DAÑO POS"/>
    <s v="AGREGADOR"/>
    <s v="DISTRICOL"/>
    <s v="EJECUTADO"/>
    <s v="11/11/2025 SE ESCALA PARA VISITA. LLAMAR ANTES DE VISITAR, CONFIRMAR FALLA Y DATOS | 14/11/2025 SE REALIZA VISITA TÉCNICA AL CORRESPONSAL BANCOLOMBIA POR REPORTE DE FALLA EN EL DATÁFONO; EL USUARIO CONFIRMA LA IDENTIFICACIÓN DEL TÉCNICO ASIGNADO Y COMUNICA QUE EL EQUIPO NO LOGRA CONECTARSE A INTERNET. TRAS VALIDAR CABLEADO Y CONEXIONES, SE DETERMINA QUE EL PUERTO DE INTERNET DEL DISPOSITIVO PRESENTA DAÑO FÍSICO, RAZÓN POR LA CUAL NO ESTABLECE CONEXIÓN. SE PROCEDE AL REEMPLAZO DEL DATÁFONO POR UN EQUIPO NUEVO, EL CUAL QUEDA INSTALADO Y OPERATIVO, CON PRUEBAS DE CONEXIÓN REALIZADAS EXITOSAMENTE QUE CONFIRMAN SU CORRECTO FUNCIONAMIENTO."/>
    <s v="VISITA TECNICA"/>
    <s v="1KZZZ619"/>
    <s v="TIPO IV"/>
    <s v="TERRESTRE"/>
    <s v="MARTINEZ TOVAR OSCAR DAVID"/>
    <n v="1"/>
    <s v="0"/>
    <n v="479589"/>
    <n v="196537"/>
    <n v="479589"/>
  </r>
  <r>
    <s v="SANTA MARTA"/>
    <x v="5"/>
    <x v="6"/>
    <s v="47189"/>
    <s v="3002290"/>
    <s v="3007053759"/>
    <s v="INCIDENTE"/>
    <s v="MAGDALENA"/>
    <s v="CIENAGA"/>
    <s v="PTM CIENAGA VARIEDADES VPM"/>
    <s v="REDEBAN"/>
    <s v="FO-25-1811063"/>
    <d v="2025-11-11T11:08:19"/>
    <d v="2025-11-12T14:09:00"/>
    <s v="NO"/>
    <s v="HARDWARE"/>
    <s v="IMPRESION"/>
    <s v="NO AVANZA PAPEL"/>
    <s v="AGREGADOR"/>
    <s v="COMCARD - PTM"/>
    <s v="EJECUTADO"/>
    <s v="11/11/2025 SE ESCALA PARA VISITA. LLAMAR ANTES DE VISITAR, CONFIRMAR FALLA Y DATOS | 12/11/2025 SE REALIZA LA VISITA SE ENCUENTRA EL DATÁFONO CON PROBLEMA DE IMPRESIÓN YA QUE NO AVANZA PAPEL SE PROCEDE A REVISAR Y LOS ENGRANES SE ENCUENTRA MUY FLOJO LO CUAL IMPIDE EL AVANCE DEL PAPEL SE PROCEDE A CAMBIAR LA TAPA PERO EL PROBLEMA PERSISTE SE PROCEDE A CAMBIAR EL DATÁFONO SE REALIZAN PRUEBAS Y TODO OKAY"/>
    <s v="VISITA TECNICA"/>
    <s v="II0XZ206"/>
    <s v="TIPO II"/>
    <s v="TERRESTRE"/>
    <s v="THOMAS  CAMPO SIGIFREDO SEGUNDO"/>
    <n v="1"/>
    <s v="0"/>
    <n v="144968"/>
    <n v="140396"/>
    <n v="144968"/>
  </r>
  <r>
    <s v="CALI"/>
    <x v="0"/>
    <x v="0"/>
    <s v="76001"/>
    <s v="3002323"/>
    <s v="3007020918"/>
    <s v="INCIDENTE"/>
    <s v="VALLE DEL CAUCA"/>
    <s v="CALI"/>
    <s v="PAGAFACIL SAN NICOLAS CALI"/>
    <s v="REDEBAN"/>
    <s v="FO-25-1811069"/>
    <d v="2025-11-11T11:05:53"/>
    <d v="2025-11-11T15:37:00"/>
    <s v="NO"/>
    <s v="HARDWARE"/>
    <s v="IMPRESION"/>
    <s v="NO AVANZA PAPEL"/>
    <s v="ROBUSTO"/>
    <s v="PAGAFACIL"/>
    <s v="EJECUTADO"/>
    <s v="11/11/2025 SE ESCALA PARA VISITA. LLAMAR ANTES DE VISITAR, CONFIRMAR FALLA Y DATOS | 11/11/2025 SE CAMBIA DATÁFONO YA QUE EL DEL CLIENTE TENIA MALO LA IMPRESORA SE CAMBIA HUB YA QUE TENIA MALO CONCETOR"/>
    <s v="VISITA TECNICA"/>
    <s v="AAAGZ538"/>
    <s v="TIPO I"/>
    <s v="TERRESTRE"/>
    <s v="CUERO RUIZ JHONNY"/>
    <n v="1"/>
    <s v="0"/>
    <n v="65960"/>
    <n v="75096"/>
    <n v="65960"/>
  </r>
  <r>
    <s v="MEDELLIN"/>
    <x v="1"/>
    <x v="2"/>
    <s v="27361"/>
    <s v="3002362"/>
    <s v="3007067920"/>
    <s v="INCIDENTE"/>
    <s v="CHOCO"/>
    <s v="ISTMINA"/>
    <s v="BARRIO INDEPENDENCIA ISTMINA"/>
    <s v="REDEBAN"/>
    <s v="FO-25-1811150"/>
    <d v="2025-11-11T11:13:53"/>
    <d v="2025-11-11T13:34:00"/>
    <s v="NO"/>
    <s v="HARDWARE"/>
    <s v="COMUNICACION"/>
    <s v="MENSAJE CABLE DE RED DESCONECTADO"/>
    <s v="CB UNO A UNO"/>
    <s v="CB UNO A UNO"/>
    <s v="EJECUTADO"/>
    <s v="11/11/2025 SE ESCALA PARA VISITA. LLAMAR ANTES DE VISITAR, CONFIRMAR FALLA Y DATOS | 11/11/2025 SE FORMATEA EQUIPO PORQUE ESTABA FALLANDO LA PARAMETRIZACIÓN EN EL EQUIPO (SIN COMUNICACIÓN QUEDA OK"/>
    <s v="VISITA TECNICA"/>
    <s v="AAJ0T860"/>
    <s v="TIPO V"/>
    <s v="AEREO"/>
    <s v="RUA ALVAREZ RICHARD ANDRES"/>
    <n v="1"/>
    <s v="0"/>
    <n v="988463"/>
    <n v="196537"/>
    <n v="988463"/>
  </r>
  <r>
    <s v="MEDELLIN"/>
    <x v="1"/>
    <x v="2"/>
    <s v="5380"/>
    <s v="3002433"/>
    <s v="3007039056"/>
    <s v="INCIDENTE"/>
    <s v="ANTIOQUIA"/>
    <s v="LA ESTRELLA"/>
    <s v="DISTRICOL CIBERPAIS NET"/>
    <s v="REDEBAN"/>
    <s v="FO-25-1811158"/>
    <d v="2025-11-11T11:09:33"/>
    <d v="2025-11-11T15:54:00"/>
    <s v="NO"/>
    <s v="HARDWARE"/>
    <s v="TECLADO"/>
    <s v="DAÑO POS"/>
    <s v="AGREGADOR"/>
    <s v="DISTRICOL"/>
    <s v="EJECUTADO"/>
    <s v="11/11/2025 SE ESCALA PARA VISITA. LLAMAR ANTES DE VISITAR, CONFIRMAR FALLA Y DATOS | 11/11/2025 SE CAMBIA DATÁFONO POR DAÑO EN TECLADO"/>
    <s v="VISITA TECNICA"/>
    <s v="AA06Z901"/>
    <s v="TIPO I"/>
    <s v="TERRESTRE"/>
    <s v="CASTAÑEDA PALACIO CARLOS FELIPE"/>
    <n v="1"/>
    <s v="0"/>
    <n v="65960"/>
    <n v="75096"/>
    <n v="65960"/>
  </r>
  <r>
    <s v="VALLEDUPAR"/>
    <x v="5"/>
    <x v="6"/>
    <s v="20011"/>
    <s v="3002434"/>
    <s v="3007079175"/>
    <s v="INCIDENTE"/>
    <s v="CESAR"/>
    <s v="AGUACHICA"/>
    <s v="BARRIO SAN PEDRO AGUACHICA  2"/>
    <s v="REDEBAN"/>
    <s v="FO-25-1811154"/>
    <d v="2025-11-11T11:11:02"/>
    <d v="2025-11-11T12:40:00"/>
    <s v="NO"/>
    <s v="HARDWARE"/>
    <s v="IMPRESION"/>
    <s v="NO AVANZA PAPEL"/>
    <s v="CB UNO A UNO"/>
    <s v="CB UNO A UNO"/>
    <s v="EJECUTADO"/>
    <s v="11/11/2025 SE ESCALA PARA VISITA. LLAMAR ANTES DE VISITAR, CONFIRMAR FALLA Y DATOS | 11/11/2025 SE VISITA CB Y SE LE HACE CAMBIO DE  DATAFONO POR MOTIVOS DE IMPRESIÓN, SE HACEN PRUEBAS Y TODO QUEDA OK"/>
    <s v="VISITA TECNICA"/>
    <s v="A4UZZ529"/>
    <s v="TIPO IV"/>
    <s v="TERRESTRE"/>
    <s v="BENITEZ CARVAJAL ALVARO JAVIER"/>
    <n v="1"/>
    <s v="0"/>
    <n v="479589"/>
    <n v="196537"/>
    <n v="479589"/>
  </r>
  <r>
    <s v="BOGOTA"/>
    <x v="4"/>
    <x v="5"/>
    <s v="11001"/>
    <s v="3002793"/>
    <s v="3007071786"/>
    <s v="INCIDENTE"/>
    <s v="CUNDINAMARCA"/>
    <s v="BOGOTA"/>
    <s v="DISTRICOL PI#ATERIA  PAPELERIA"/>
    <s v="REDEBAN"/>
    <s v="FO-25-1811366"/>
    <d v="2025-11-11T11:42:02"/>
    <d v="2025-11-11T13:22:00"/>
    <s v="NO"/>
    <s v="HARDWARE"/>
    <s v="LECTOR DE BARRAS"/>
    <s v="CABLE LECTORA AVERIADO"/>
    <s v="AGREGADOR"/>
    <s v="DISTRICOL"/>
    <s v="EJECUTADO"/>
    <s v="11/11/2025 SE ESCALA PARA VISITA. LLAMAR ANTES DE VISITAR, CONFIRMAR FALLA Y DATOS | 11/11/2025 CAMBIO DE LECTORA POR DAÑO EN EL CABLEADO SE REALIZAN PRUEBAS OK SE ENTREGA SERVICIO OPERATIVO"/>
    <s v="VISITA TECNICA"/>
    <s v="SV00J189"/>
    <s v="TIPO I"/>
    <s v="TERRESTRE"/>
    <s v="HERNANDEZ NARANJO OSCAR EDUARDO"/>
    <n v="1"/>
    <s v="0"/>
    <n v="65960"/>
    <n v="75096"/>
    <n v="65960"/>
  </r>
  <r>
    <s v="CARTAGENA"/>
    <x v="5"/>
    <x v="6"/>
    <s v="13001"/>
    <s v="3002798"/>
    <s v="3007058792"/>
    <s v="INCIDENTE"/>
    <s v="BOLIVAR"/>
    <s v="CARTAGENA"/>
    <s v="PTM CARTAGENA DISTRIMED MIS B"/>
    <s v="REDEBAN"/>
    <s v="FO-25-1811404"/>
    <d v="2025-11-11T11:44:47"/>
    <d v="2025-11-12T09:55:00"/>
    <s v="NO"/>
    <s v="HARDWARE"/>
    <s v="IMPRESION"/>
    <s v="NO IMPRIME UNO O VARIOS CARACTERES"/>
    <s v="AGREGADOR"/>
    <s v="COMCARD - PTM"/>
    <s v="EJECUTADO"/>
    <s v="11/11/2025 SE ESCALA PARA VISITA. LLAMAR ANTES DE VISITAR, CONFIRMAR FALLA Y DATOS | 12/11/2025 SE REALIZA CAMBIO DE EQUIPO POR PROBLEMAS DE IMPRESORA SE DEJA UNO NUEVO Y TODO QUEDA OK"/>
    <s v="VISITA TECNICA"/>
    <s v="LA002007 LA002295"/>
    <s v="TIPO I"/>
    <s v="TERRESTRE"/>
    <s v="MARTINEZ SALGUEDO ANDRES AUGUSTO"/>
    <n v="1"/>
    <s v="0"/>
    <n v="65960"/>
    <n v="75096"/>
    <n v="65960"/>
  </r>
  <r>
    <s v="CALI"/>
    <x v="0"/>
    <x v="0"/>
    <s v="76001"/>
    <s v="3002913"/>
    <s v="3007015178"/>
    <s v="INCIDENTE"/>
    <s v="VALLE DEL CAUCA"/>
    <s v="CALI"/>
    <s v="ALKOMPRAR CALI N 2"/>
    <s v="REDEBAN"/>
    <s v="FO-25-1811367"/>
    <d v="2025-11-11T11:40:56"/>
    <d v="2025-11-12T10:42:00"/>
    <s v="NO"/>
    <s v="HARDWARE"/>
    <s v="IMPRESION"/>
    <s v="DAÑO POS"/>
    <s v="RETAIL"/>
    <s v="ALKOMPRAR"/>
    <s v="EJECUTADO"/>
    <s v="11/11/2025 SE ESCALA PARA VISITA. LLAMAR ANTES DE VISITAR, CONFIRMAR FALLA Y DATOS | 12/11/2025 SE CAMBIA FUENTE YA QUE ESTABA MALA SE HACEN PRUEBAS Y QUEDA FUNCIONANDO CORRECTAMENTE"/>
    <s v="VISITA TECNICA"/>
    <s v="JUZZZ072"/>
    <s v="TIPO I"/>
    <s v="TERRESTRE"/>
    <s v="CUERO RUIZ JHONNY"/>
    <n v="1"/>
    <s v="0"/>
    <n v="65960"/>
    <n v="75096"/>
    <n v="65960"/>
  </r>
  <r>
    <s v="BOGOTA"/>
    <x v="4"/>
    <x v="5"/>
    <s v="25269"/>
    <s v="3002925"/>
    <s v="3007065451"/>
    <s v="INCIDENTE"/>
    <s v="CUNDINAMARCA"/>
    <s v="FACATATIVA"/>
    <s v="DISTRICOL SERVICIOS Y TRAMITES"/>
    <s v="REDEBAN"/>
    <s v="FO-25-1813169 | FO-25-1811405"/>
    <d v="2025-11-11T11:43:30"/>
    <d v="2025-11-12T13:27:00"/>
    <s v="NO"/>
    <s v="HARDWARE"/>
    <s v="PINPAD"/>
    <s v="DAÑO POS"/>
    <s v="AGREGADOR"/>
    <s v="DISTRICOL"/>
    <s v="EJECUTADO / CANCELADO"/>
    <s v="12/11/2025 DURANTE LA VISITA TECNICA A COMERCIO PARA ATENDER INCIDENTE REPORTADO POR CORRESPONSAL AL LLEGAR SE EVIDENCIA QUE COMERCIO SE ENCUENTRA CERRADO SE LLAMA AL CELULAR 3208958069 EN EL CUAL ATIENDE ADMISTRADOR DE CORRESPONSAL Y NOS INDICA QUE SE ENCUENTRA EN CITA MÉDICA Y NO ES POSIBLE LA ATENCIÓN EL DÍA DE HOY SE DEJA SOPORTÉ FOTOGRÁFICO SE INFORMA A COORDINADOR Y SE PROCEDE A CIERRE DE LA VISITA TECNICA"/>
    <s v="VISITA TECNICA"/>
    <s v="0"/>
    <s v="TIPO II"/>
    <s v="TERRESTRE"/>
    <s v="GALEANO SORIANO JUAN DAVID"/>
    <n v="2"/>
    <s v="0"/>
    <n v="289936"/>
    <n v="140396"/>
    <n v="289936"/>
  </r>
  <r>
    <s v="MONTERIA"/>
    <x v="5"/>
    <x v="6"/>
    <s v="5154"/>
    <s v="3002930"/>
    <s v="3007055526"/>
    <s v="INCIDENTE"/>
    <s v="ANTIOQUIA"/>
    <s v="CAUCASIA"/>
    <s v="DISTRICOL VARIEDADES INTERPLEY"/>
    <s v="REDEBAN"/>
    <s v="FO-25-1811403"/>
    <d v="2025-11-11T11:45:43"/>
    <d v="2025-11-12T12:00:00"/>
    <s v="NO"/>
    <s v="HARDWARE"/>
    <s v="PINPAD"/>
    <s v="DAÑO POS"/>
    <s v="AGREGADOR"/>
    <s v="DISTRICOL"/>
    <s v="EJECUTADO"/>
    <s v="11/11/2025 SE ESCALA PARA VISITA. LLAMAR ANTES DE VISITAR, CONFIRMAR FALLA Y DATOS | 12/11/2025 SE VISTA SITIO, SE CAMBIA PINPAD Y HUB POR DAÑO OK. SE REALIZAN PRUEBAS EXITOSAS AL 1"/>
    <s v="VISITA TECNICA"/>
    <s v="9CGZZ296"/>
    <s v="TIPO II"/>
    <s v="TERRESTRE"/>
    <s v="COGOLLO VERTEL EDER LUIS"/>
    <n v="1"/>
    <s v="0"/>
    <n v="144968"/>
    <n v="140396"/>
    <n v="144968"/>
  </r>
  <r>
    <s v="CALI"/>
    <x v="0"/>
    <x v="0"/>
    <s v="76001"/>
    <s v="3003088"/>
    <s v="3007058730"/>
    <s v="INCIDENTE"/>
    <s v="VALLE DEL CAUCA"/>
    <s v="CALI"/>
    <s v="PTM CALI CASA DIGITAL 73"/>
    <s v="REDEBAN"/>
    <s v="FO-25-1812090"/>
    <d v="2025-11-11T12:51:47"/>
    <d v="2025-11-12T11:01:00"/>
    <s v="NO"/>
    <s v="HARDWARE"/>
    <s v="COMUNICACION"/>
    <s v="MENSAJE CABLE DE RED DESCONECTADO"/>
    <s v="AGREGADOR"/>
    <s v="COMCARD - PTM"/>
    <s v="EJECUTADO"/>
    <s v="12/11/2025 SE VISITA CORRESPONSAL Y SE CONECTORIZA CABLE DE RED DE ACOMETIDA POR MAL ESTADO. TRANSACCIONES DE PRUEBA EXITOSAS."/>
    <s v="VISITA TECNICA"/>
    <s v="HA001004"/>
    <s v="TIPO I"/>
    <s v="TERRESTRE"/>
    <s v="BOLAÑOS TABORDA JORGE ENRIQUE"/>
    <n v="1"/>
    <s v="0"/>
    <n v="65960"/>
    <n v="75096"/>
    <n v="65960"/>
  </r>
  <r>
    <s v="CALI"/>
    <x v="0"/>
    <x v="0"/>
    <s v="76834"/>
    <s v="3003197"/>
    <s v="3007079256"/>
    <s v="INCIDENTE"/>
    <s v="VALLE DEL CAUCA"/>
    <s v="TULUA"/>
    <s v="DISTRICOL EL RINCON DEL VECINO"/>
    <s v="REDEBAN"/>
    <s v="FO-25-1812097"/>
    <d v="2025-11-11T12:46:06"/>
    <d v="2025-11-12T14:15:00"/>
    <s v="NO"/>
    <s v="HARDWARE"/>
    <s v="NO ENCIENDE SE REINICIA"/>
    <s v="FUENTE PODER AVERIADA"/>
    <s v="AGREGADOR"/>
    <s v="DISTRICOL"/>
    <s v="EJECUTADO"/>
    <s v="12/11/2025 SE LLAMA AL CLIENTE SE VALIDA INCIDENTE Y DIRECCIÓN, SE VISITA EL COMERCIO, SE REVISA LOS EQUIPOS ESTÁ FALLANDO EL DATAFONO SE REINICIA AL IMPRIMIR LAS TRANSACCIONES POR LO QUE SE CAMBIA RESOLVIENDO EL DAÑO, PRUEBAS OK, TELECARGA TRNA"/>
    <s v="VISITA TECNICA"/>
    <s v="A4WZZ133"/>
    <s v="TIPO II"/>
    <s v="TERRESTRE"/>
    <s v="HERRERA MONAR GEOVANNY"/>
    <n v="1"/>
    <s v="0"/>
    <n v="144968"/>
    <n v="140396"/>
    <n v="144968"/>
  </r>
  <r>
    <s v="MONTERIA"/>
    <x v="5"/>
    <x v="6"/>
    <s v="23162"/>
    <s v="3003246"/>
    <s v="3007066025"/>
    <s v="INCIDENTE"/>
    <s v="CORDOBA"/>
    <s v="CERETE"/>
    <s v="BARRIO CORREGIMIENTO EL QUEMAO"/>
    <s v="REDEBAN"/>
    <s v="FO-25-1812086"/>
    <d v="2025-11-11T12:55:34"/>
    <d v="2025-11-12T11:19:00"/>
    <s v="NO"/>
    <s v="HARDWARE"/>
    <s v="PINPAD"/>
    <s v="DAÑO POS"/>
    <s v="CB UNO A UNO"/>
    <s v="CB UNO A UNO"/>
    <s v="EJECUTADO"/>
    <s v="11/11/2025 SE ESCALA PARA VISITA. LLAMAR ANTES DE VISITAR, CONFIRMAR FALLA Y DATOS | 12/11/2025 SE REALIZA CAMBIO DE PINPAD POR DAÑO EN EL LECTOR DE TARJETA, AL INGRESAR AL PINPAD SALE RECHAZO GENERAL, SE INSTALA NUEVO PINPAD OPERATIVO OK, PRUEBAS EXITOSAS OK, CLIENTE CB VALIDA SALDO ANTES Y DESPUÉS DEL MANTENIMIENTO OK, SE DEJA CB OPERATIVO SIN NOVEDAD"/>
    <s v="VISITA TECNICA"/>
    <s v="9A00N489"/>
    <s v="TIPO I"/>
    <s v="TERRESTRE"/>
    <s v="GONZALEZ FERRER JESUS ALEXANDER"/>
    <n v="1"/>
    <s v="0"/>
    <n v="65960"/>
    <n v="75096"/>
    <n v="65960"/>
  </r>
  <r>
    <s v="BOGOTA"/>
    <x v="4"/>
    <x v="5"/>
    <s v="25386"/>
    <s v="3003267"/>
    <s v="3007080612"/>
    <s v="INCIDENTE"/>
    <s v="CUNDINAMARCA"/>
    <s v="LA MESA"/>
    <s v="BARRIO SAN JOAQUIN LA MESA LA MESA"/>
    <s v="REDEBAN"/>
    <s v="FO-25-1812138"/>
    <d v="2025-11-11T13:09:49"/>
    <d v="2025-11-12T12:52:00"/>
    <s v="NO"/>
    <s v="HARDWARE"/>
    <s v="IMPRESION"/>
    <s v="TAPA IMPRESORA"/>
    <s v="UNO A UNO"/>
    <s v="UNO A UNO"/>
    <s v="EJECUTADO"/>
    <s v="11/11/2025 SE ESCALA PARA VISITA. LLAMAR ANTES DE VISITAR, CONFIRMAR FALLA Y DATOS | 12/11/2025 SE REALIZA AJUSTE EN EL DATAFONO SE REALIZA AJUSTE EN LA TAPA DE LA IMPRESORA SE REALIZAN PRUEBAS OK SE ENTREGA SERVICIO OPERATIVO"/>
    <s v="VISITA TECNICA"/>
    <s v="V6ZZZ801"/>
    <s v="TIPO II"/>
    <s v="TERRESTRE"/>
    <s v="HERNANDEZ NARANJO OSCAR EDUARDO"/>
    <n v="1"/>
    <s v="0"/>
    <n v="144968"/>
    <n v="140396"/>
    <n v="144968"/>
  </r>
  <r>
    <s v="VALLEDUPAR"/>
    <x v="5"/>
    <x v="6"/>
    <s v="20032"/>
    <s v="3003522"/>
    <s v="3007040350"/>
    <s v="INCIDENTE"/>
    <s v="CESAR"/>
    <s v="ASTREA"/>
    <s v="BARRIO CORR ARJONA ASTREA"/>
    <s v="REDEBAN"/>
    <s v="FO-25-1812081"/>
    <d v="2025-11-11T12:58:06"/>
    <d v="2025-11-12T14:39:00"/>
    <s v="NO"/>
    <s v="HARDWARE"/>
    <s v="IMPRESION"/>
    <s v="TAPA IMPRESORA"/>
    <s v="CB UNO A UNO"/>
    <s v="CB UNO A UNO"/>
    <s v="EJECUTADO"/>
    <s v="11/11/2025 SE ESCALA PARA VISITA. LLAMAR ANTES DE VISITAR, CONFIRMAR FALLA Y DATOS | 12/11/2025 SE RELAIZA CAMBIO DE DATAFONO YA QUE TENIA LA TAPA DE LA IMPRESORA AVERIADA, SE REALIZAN PRUEBAS DEJANDO SERVICIO FUNCIONAL AL 100 %"/>
    <s v="VISITA TECNICA"/>
    <s v="9A0KZ246"/>
    <s v="TIPO III"/>
    <s v="TERRESTRE"/>
    <s v="MONTES DIAZ JOHN FRED"/>
    <n v="1"/>
    <s v="0"/>
    <n v="275729"/>
    <n v="196537"/>
    <n v="275729"/>
  </r>
  <r>
    <s v="BOGOTA"/>
    <x v="4"/>
    <x v="5"/>
    <s v="11001"/>
    <s v="3003525"/>
    <s v="3007046325"/>
    <s v="INCIDENTE"/>
    <s v="CUNDINAMARCA"/>
    <s v="BOGOTA"/>
    <s v="PTM  BOGOTA  MINIMARKET JYM"/>
    <s v="REDEBAN"/>
    <s v="FO-25-1812078"/>
    <d v="2025-11-11T12:59:05"/>
    <d v="2025-11-11T17:34:00"/>
    <s v="NO"/>
    <s v="SOFTWARE"/>
    <s v="ACTUALIZACION"/>
    <s v="VERSION CARGA SO VR"/>
    <s v="AGREGADOR"/>
    <s v="COMCARD - PTM"/>
    <s v="EJECUTADO"/>
    <s v="11/11/2025 SE ESCALA PARA VISITA. LLAMAR ANTES DE VISITAR, CONFIRMAR FALLA Y DATOS | 11/11/2025 SE LLEGA A  LA DIRECCIÓN INDICADA Y SE CAMBIA EQUIPO POR DAÑO EN IMPRESIÓN , SE REALIZA"/>
    <s v="VISITA TECNICA"/>
    <s v="BA005169"/>
    <s v="TIPO I"/>
    <s v="TERRESTRE"/>
    <s v="GARCIA PASTRANA KEVIN FERNANDO"/>
    <n v="1"/>
    <s v="0"/>
    <n v="65960"/>
    <n v="75096"/>
    <n v="65960"/>
  </r>
  <r>
    <s v="SANTA MARTA"/>
    <x v="5"/>
    <x v="6"/>
    <s v="44001"/>
    <s v="3003536"/>
    <s v="3007072040"/>
    <s v="INCIDENTE"/>
    <s v="LA GUAJIRA"/>
    <s v="RIOHACHA"/>
    <s v="DISTRICOL DROGUERIA C Y G"/>
    <s v="REDEBAN"/>
    <s v="FO-25-1812072"/>
    <d v="2025-11-11T13:08:30"/>
    <d v="2025-11-14T09:22:00"/>
    <s v="NO"/>
    <s v="HARDWARE"/>
    <s v="IMPRESION"/>
    <s v="NO IMPRIME UNO O VARIOS CARACTERES"/>
    <s v="AGREGADOR"/>
    <s v="DISTRICOL"/>
    <s v="EJECUTADO"/>
    <s v="11/11/2025 SE ESCALA PARA VISITA. LLAMAR ANTES DE VISITAR, CONFIRMAR FALLA Y DATOS | 14/11/2025 SE REALIZA CAMBIO DE DATAFONO, YA QUE NO SE IMPRIMIA ALGUNOS CARACTERES EN LAS TIRILLAS, SE REALIZAN PRUEBAS DEJANDO SERVICIO FUNCIONAL AL 100 %"/>
    <s v="VISITA TECNICA"/>
    <s v="MN00O634"/>
    <s v="TIPO III"/>
    <s v="TERRESTRE"/>
    <s v="MONTES DIAZ JOHN FRED"/>
    <n v="1"/>
    <s v="0"/>
    <n v="275729"/>
    <n v="196537"/>
    <n v="275729"/>
  </r>
  <r>
    <s v="BOGOTA"/>
    <x v="4"/>
    <x v="5"/>
    <s v="11001"/>
    <s v="3003559"/>
    <s v="3007056214"/>
    <s v="INCIDENTE"/>
    <s v="CUNDINAMARCA"/>
    <s v="BOGOTA"/>
    <s v="BARRIO NUEVA ZELANDIA BOGOTA 5"/>
    <s v="REDEBAN"/>
    <s v="FO-25-1812251"/>
    <d v="2025-11-11T13:31:42"/>
    <d v="2025-11-12T12:26:00"/>
    <s v="NO"/>
    <s v="HARDWARE"/>
    <s v="IMPRESION"/>
    <s v="TAPA IMPRESORA"/>
    <s v="UNO A UNO"/>
    <s v="CB UNO A UNO"/>
    <s v="EJECUTADO"/>
    <s v="11/11/2025 SE ESCALA PARA VISITA. LLAMAR ANTES DE VISITAR, CONFIRMAR FALLA Y DATOS | 12/11/2025 SE VISITA COMERCIO SE CAMBIA POS POR DAÑO IMPRESO,,, POS NO DETECTA PAPEL, SE REALIZAN PRUEBAS, PRUEBAS OK DE"/>
    <s v="VISITA TECNICA"/>
    <s v="XPMZZ099"/>
    <s v="TIPO I"/>
    <s v="TERRESTRE"/>
    <s v="ORTIZ YARA FRANKLYN ISRAEL"/>
    <n v="1"/>
    <s v="0"/>
    <n v="65960"/>
    <n v="75096"/>
    <n v="65960"/>
  </r>
  <r>
    <s v="VILLAVICENCIO"/>
    <x v="3"/>
    <x v="4"/>
    <s v="50330"/>
    <s v="3003602"/>
    <s v="3007063913"/>
    <s v="INCIDENTE"/>
    <s v="META"/>
    <s v="MESETAS"/>
    <s v="BARRIO CENTRO MESETAS 9"/>
    <s v="REDEBAN"/>
    <s v="FO-25-1812075"/>
    <d v="2025-11-11T13:07:38"/>
    <d v="2025-11-13T13:19:00"/>
    <s v="NO"/>
    <s v="HARDWARE"/>
    <s v="DETERIORO"/>
    <s v="DATAFONO"/>
    <s v="CB UNO A UNO"/>
    <s v="CB UNO A UNO"/>
    <s v="EJECUTADO"/>
    <s v="11/11/2025 SE ESCALA PARA VISITA. LLAMAR ANTES DE VISITAR, CONFIRMAR FALLA Y DATOS | 13/11/2025 SE REALIZA CAMBIO DE DATÁFONO POR DAÑO TAPA IMPRESORA, SE CREA USUARIO, SE INSTALA CUBRE CLAVE, PRUEBAS OK, SE CAMBIA CABLE MAGICBOX 3500."/>
    <s v="VISITA TECNICA"/>
    <s v="LA00X276"/>
    <s v="TIPO III"/>
    <s v="TERRESTRE"/>
    <s v="MURCIA HERNANDEZ HARVEY IGNACIO"/>
    <n v="1"/>
    <s v="0"/>
    <n v="275729"/>
    <n v="196537"/>
    <n v="275729"/>
  </r>
  <r>
    <s v="PEREIRA"/>
    <x v="0"/>
    <x v="1"/>
    <s v="66001"/>
    <s v="3003611"/>
    <s v="3007080851"/>
    <s v="INCIDENTE"/>
    <s v="RISARALDA"/>
    <s v="PEREIRA"/>
    <s v="PTM PEREIRA YOUR NEW LOOK"/>
    <s v="REDEBAN"/>
    <s v="FO-25-1812155"/>
    <d v="2025-11-11T13:22:14"/>
    <d v="2025-11-12T11:49:00"/>
    <s v="NO"/>
    <s v="HARDWARE"/>
    <s v="HUB"/>
    <s v="DETERIORO CABLE"/>
    <s v="AGREGADOR"/>
    <s v="COMCARD - PTM"/>
    <s v="EJECUTADO"/>
    <s v="11/11/2025 SE ESCALA PARA VISITA. LLAMAR ANTES DE VISITAR, CONFIRMAR FALLA Y DATOS | 12/11/2025 VISITAMOS COMERCIO EL DATÁFONO NO CONECTA A LA RED REVISAMOS CABLEADO Y ENCONTRAMOS QUE EL CABLE DEL MAGIC 2600 NO COMUNICA, REALOZAMOS CAMBIA DEL MAGIC BOX DESK 2600 REALIZAMOS PRUEBAS OK."/>
    <s v="VISITA TECNICA"/>
    <s v="FHZZZ008 F9ZZZ995"/>
    <s v="TIPO I"/>
    <s v="TERRESTRE"/>
    <s v="ARROYAVE CANO MANUEL GUILLERMO"/>
    <n v="1"/>
    <s v="0"/>
    <n v="65960"/>
    <n v="75096"/>
    <n v="65960"/>
  </r>
  <r>
    <s v="BARRANQUILLA"/>
    <x v="5"/>
    <x v="6"/>
    <s v="8433"/>
    <s v="3004215"/>
    <s v="3007080788"/>
    <s v="INCIDENTE"/>
    <s v="ATLANTICO"/>
    <s v="MALAMBO"/>
    <s v="BARRIO CONCOR MALAMBO 4"/>
    <s v="REDEBAN"/>
    <s v="FO-25-1813130"/>
    <d v="2025-11-11T14:41:33"/>
    <d v="2025-11-12T14:18:00"/>
    <s v="NO"/>
    <s v="HARDWARE"/>
    <s v="IMPRESION"/>
    <s v="TAPA IMPRESORA"/>
    <s v="UNO A UNO"/>
    <s v="UNO A UNO"/>
    <s v="EJECUTADO"/>
    <s v="11/11/2025 SE ESCALA ACTIVIDAD PARA GESTION WOMPI | 12/11/2025 SE REALIZA VISITA AL COMERCIO SE ENCUENTRA DATÁFONO CON TAPA DE IMPRESORA DAÑADA LO CUAL NO DEJABA IMPRIMIR BIEN LOS VAUCHER SE CAMBIA TAPA DE IMPRESORA SE REALIZAN PRUEBAS EXITOSAS Y EL CB QUEDA OPERATIVO"/>
    <s v="VISITA TECNICA"/>
    <s v="F7ZZZ995"/>
    <s v="TIPO II"/>
    <s v="TERRESTRE"/>
    <s v="PEÑALOZA GUTIERREZ RAFAEL GUSTAVO"/>
    <n v="1"/>
    <s v="0"/>
    <n v="144968"/>
    <n v="140396"/>
    <n v="144968"/>
  </r>
  <r>
    <s v="VALLEDUPAR"/>
    <x v="5"/>
    <x v="6"/>
    <s v="44650"/>
    <s v="3004224"/>
    <s v="3007051918"/>
    <s v="INCIDENTE"/>
    <s v="LA GUAJIRA"/>
    <s v="SAN JUAN DEL CESAR"/>
    <s v="SAN JUAN DEL CESAR"/>
    <s v="REDEBAN"/>
    <s v="FO-25-1813124"/>
    <d v="2025-11-11T14:43:23"/>
    <d v="2025-11-12T11:06:00"/>
    <s v="NO"/>
    <s v="HARDWARE"/>
    <s v="IMPRESION"/>
    <s v="NO AVANZA PAPEL"/>
    <s v="ROBUSTO"/>
    <s v="REVAL"/>
    <s v="EJECUTADO"/>
    <s v="11/11/2025 SE ESCALA PARA VISITA. LLAMAR ANTES DE VISITAR, CONFIRMAR FALLA Y DATOS | 12/11/2025 BUENOS DÍAS SE VISITA CB Y SE LE HACE CAMBIO DE DATAFONO YA QUE TIENE PROBLEMAS DE IMPRESIÓN"/>
    <s v="VISITA TECNICA"/>
    <s v="TR0BZ858"/>
    <s v="TIPO II"/>
    <s v="TERRESTRE"/>
    <s v="BENITEZ CARVAJAL ALVARO JAVIER"/>
    <n v="1"/>
    <s v="0"/>
    <n v="144968"/>
    <n v="140396"/>
    <n v="144968"/>
  </r>
  <r>
    <s v="APARTADO"/>
    <x v="1"/>
    <x v="2"/>
    <s v="27615"/>
    <s v="3004329"/>
    <s v="3007042849"/>
    <s v="INCIDENTE"/>
    <s v="CHOCO"/>
    <s v="RIOSUCIO"/>
    <s v="DISTRICOL TECNO CHUI ACCESORIO"/>
    <s v="REDEBAN"/>
    <s v="FO-25-1813119"/>
    <d v="2025-11-11T14:47:24"/>
    <d v="2025-11-12T13:40:00"/>
    <s v="NO"/>
    <s v="HARDWARE"/>
    <s v="COMUNICACION"/>
    <s v="MENSAJE CABLE DE RED DESCONECTADO"/>
    <s v="AGREGADOR"/>
    <s v="DISTRICOL"/>
    <s v="EJECUTADO"/>
    <s v="11/11/2025 SE ESCALA PARA VISITA. LLAMAR ANTES DE VISITAR, CONFIRMAR FALLA Y DATOS | 12/11/2025 DATAFONO CON PLACA 1072467 MUESTRA MENSAJE DE CLABLE ETHERNET DESCONECTADO. SE VALIDA Y EL PROBLEMA ERA EL CABLE ETHERNET DEL ROUTER AL DATAFONO. SE CAMBIA CABLE SUMINISTRADOR USUARIO Y SE CORRIGE FALLA. SE HACE PRUEBA DE CONSULTA DE SALDO Y VERSION DEJANDOLO OK_x000a_DATAFONO 1195564 NO ARRASTRA PAPEL, SE HACE LIMPIEZA AL RODILLO Y AL DEPOSITO DE PAPEL CORRIGIENDO LA FALLA SE DEJA TODO OK, SE LE RECOMIENDA AL USUARIO TENER LA MAQUINA EN UN LUGAR MAS CERRADO Y LIMPIAR SI SE LLEGA A OCURRIR ESTA FALLA NUEVAMENTE."/>
    <s v="VISITA TECNICA"/>
    <s v="GZ7ZZ070-EHZZZ071"/>
    <s v="TIPO V"/>
    <s v="TERRESTRE/FLUVIAL"/>
    <s v="SALDARRIAGA MIRANDA SANTIAGO"/>
    <n v="1"/>
    <s v="0"/>
    <n v="479589"/>
    <n v="196537"/>
    <n v="479589"/>
  </r>
  <r>
    <s v="VALLEDUPAR"/>
    <x v="5"/>
    <x v="6"/>
    <s v="20787"/>
    <s v="3004758"/>
    <s v="3007065372"/>
    <s v="INCIDENTE"/>
    <s v="CESAR"/>
    <s v="TAMALAMEQUE"/>
    <s v="BARRIO PALMIRA TAMALAMEQUE"/>
    <s v="REDEBAN"/>
    <s v="FO-25-1813980"/>
    <d v="2025-11-11T15:46:37"/>
    <d v="2025-11-12T11:55:00"/>
    <s v="NO"/>
    <s v="HARDWARE"/>
    <s v="ALERT IRRUPTION"/>
    <s v="ALERT IRRUPTION"/>
    <s v="CB UNO A UNO"/>
    <s v="CB UNO A UNO"/>
    <s v="EJECUTADO"/>
    <s v="11/11/2025 SE ESCALA PARA VISITA. LLAMAR ANTES DE VISITAR, CONFIRMAR FALLA Y DATOS | 12/11/2025 SE REALIZA CAMBIO DE DATAFONO YA QUE SE ENCUENTRA BLOQUEADO, SALE UNE MENSAJE DE RETIRE LA TARJETA Y NO DEJA HACER NADA, SE REALIZAN PRUEBAS DEJANDO EL SERVICIO FUNCIONAL AL 100 %"/>
    <s v="VISITA TECNICA"/>
    <s v="4A009766"/>
    <s v="TIPO IV"/>
    <s v="TERRESTRE"/>
    <s v="MONTES DIAZ JOHN FRED"/>
    <n v="1"/>
    <s v="0"/>
    <n v="479589"/>
    <n v="196537"/>
    <n v="479589"/>
  </r>
  <r>
    <s v="MEDELLIN"/>
    <x v="1"/>
    <x v="2"/>
    <s v="5790"/>
    <s v="3004954"/>
    <s v="3007044608"/>
    <s v="INCIDENTE"/>
    <s v="ANTIOQUIA"/>
    <s v="TARAZA"/>
    <s v="PTM TARAZA DROGUERIA LA FE TAR"/>
    <s v="REDEBAN"/>
    <s v="FO-25-1813978"/>
    <d v="2025-11-11T15:49:47"/>
    <d v="2025-11-12T08:43:00"/>
    <s v="NO"/>
    <s v="HARDWARE"/>
    <s v="PINPAD"/>
    <s v="DAÑO POS"/>
    <s v="AGREGADOR"/>
    <s v="COMCARD - PTM"/>
    <s v="EJECUTADO"/>
    <s v="11/11/2025 SE ESCALA PARA VISITA. LLAMAR ANTES DE VISITAR, CONFIRMAR FALLA Y DATOS | 12/11/2025 CAMBIO DE PIN PAD POR DAÑO RECHAZA TARJETAS CONSTANTEMENTE PRUEBAS OK NO TELECARGA"/>
    <s v="VISITA TECNICA"/>
    <s v="GA0AZ083"/>
    <s v="TIPO IV"/>
    <s v="TERRESTRE"/>
    <s v="PAREJA ECHAVARRIA JHON DAVID"/>
    <n v="1"/>
    <s v="0"/>
    <n v="479589"/>
    <n v="196537"/>
    <n v="479589"/>
  </r>
  <r>
    <s v="CUCUTA"/>
    <x v="2"/>
    <x v="3"/>
    <s v="54001"/>
    <s v="3004992"/>
    <s v="3007081322"/>
    <s v="INCIDENTE"/>
    <s v="NORTE DE SANTANDER"/>
    <s v="CUCUTA"/>
    <s v="PTM CUCUTA INTERNET Y PAPELERI"/>
    <s v="REDEBAN"/>
    <s v="FO-25-1813975"/>
    <d v="2025-11-11T16:07:22"/>
    <d v="2025-11-12T15:49:00"/>
    <m/>
    <s v="SOFTWARE"/>
    <s v="COMUNICACION"/>
    <s v="VERIFIQUE PARAMETROS"/>
    <s v="AGREGADOR"/>
    <s v="COMCARD - PTM"/>
    <m/>
    <s v="11/11/2025 SE ESCALA PARA VISITA. LLAMAR ANTES DE VISITAR, CONFIRMAR FALLA Y DATOS | 12/11/2025 SE COMUNICA CON CLIENTE LINA CARRASCAL AL # 3204135333, NOS INFORMA QUE LA FALLA YA SE SOLUCIONO Y NO PRESENTA NOVEDAD, DATAFONO OPERATIVO."/>
    <s v="SOPORTE TELEFONICO"/>
    <m/>
    <s v="TIPO I"/>
    <s v="TERRESTRE"/>
    <s v="NARANJO AFANADOR RUBEN JESUS"/>
    <n v="0"/>
    <s v="0"/>
    <n v="41241"/>
    <n v="0"/>
    <n v="41241"/>
  </r>
  <r>
    <s v="PEREIRA"/>
    <x v="0"/>
    <x v="1"/>
    <s v="66001"/>
    <s v="3005265"/>
    <s v="3007076555"/>
    <s v="INCIDENTE"/>
    <s v="RISARALDA"/>
    <s v="PEREIRA"/>
    <s v="PTM PEREIRA PAPELERIA CAVERNA"/>
    <s v="REDEBAN"/>
    <s v="FO-25-1814118"/>
    <d v="2025-11-11T16:27:48"/>
    <d v="2025-11-12T13:21:00"/>
    <s v="NO"/>
    <s v="HARDWARE"/>
    <s v="IMPRESION"/>
    <s v="NO IMPRIME UNO O VARIOS CARACTERES"/>
    <s v="AGREGADOR"/>
    <s v="COMCARD - PTM"/>
    <s v="EJECUTADO"/>
    <s v="14/01/2026 SE ESCALA PARA VISITA. LLAMAR ANTES DE VISITAR, CONFIRMAR FALLA Y DATOS | 12/11/2025 SE VISITA COMERCIO SE IDENTIFICA DATÁFONO CON FALLA EN IMPRESIÓN SE REALIZA CAMBIO DE DATÁFONO SE REALIZA PRUEBAS OK"/>
    <s v="VISITA TECNICA"/>
    <s v="103ZZ278 103ZZ235"/>
    <s v="TIPO I"/>
    <s v="TERRESTRE"/>
    <s v="LOAIZA LOPEZ JHON FREDDY"/>
    <n v="1"/>
    <s v="0"/>
    <n v="65960"/>
    <n v="75096"/>
    <n v="65960"/>
  </r>
  <r>
    <s v="BOGOTA"/>
    <x v="4"/>
    <x v="5"/>
    <s v="11001"/>
    <s v="3005954"/>
    <s v="3007018901"/>
    <s v="INCIDENTE"/>
    <s v="CUNDINAMARCA"/>
    <s v="BOGOTA"/>
    <s v="PAGAFACIL CENTRO SUBA"/>
    <s v="REDEBAN"/>
    <s v="FO-25-1815071"/>
    <d v="2025-11-12T08:00:00"/>
    <d v="2025-11-12T12:36:00"/>
    <s v="NO"/>
    <s v="HARDWARE"/>
    <s v="IMPRESION"/>
    <s v="NO IMPRIME UNO O VARIOS CARACTERES"/>
    <s v="ROBUSTO"/>
    <s v="PAGAFACIL"/>
    <s v="EJECUTADO"/>
    <s v="12/11/2025 SE ESCALA PARA VISITA. LLAMAR ANTES DE VISITAR, CONFIRMAR FALLA Y DATOS | 12/11/2025 SE REALIZA VISITA, SE HACE CAMBIO DE DATAFONO DAÑO EN IMPRESORA PRUEBAS OK DEMORAS EN EL INGRESO A PAGAFACIL MÁS DE 30 MINUTOS Y DEMORAS EN CAMBIO DE EQUIPO POR PARTE DE ACTIVOS MÁS DE 30 MINUTOS"/>
    <s v="VISITA TECNICA"/>
    <s v="TZZZZ168"/>
    <s v="TIPO I"/>
    <s v="TERRESTRE"/>
    <s v="GOMEZ VEGA DAVID SNEYDER"/>
    <n v="1"/>
    <s v="0"/>
    <n v="65960"/>
    <n v="75096"/>
    <n v="65960"/>
  </r>
  <r>
    <s v="MEDELLIN"/>
    <x v="1"/>
    <x v="2"/>
    <s v="5890"/>
    <s v="3006031"/>
    <s v="3007035959"/>
    <s v="INCIDENTE"/>
    <s v="ANTIOQUIA"/>
    <s v="YOLOMBO"/>
    <s v="BARRIO PARQUE PRINCIPAL YOLOMB"/>
    <s v="REDEBAN"/>
    <s v="FO-25-1815047"/>
    <d v="2025-11-12T08:00:00"/>
    <d v="2025-11-13T14:28:00"/>
    <s v="NO"/>
    <s v="HARDWARE"/>
    <s v="IMPRESION"/>
    <s v="NO IMPRIME UNO O VARIOS CARACTERES"/>
    <s v="CB UNO A UNO"/>
    <s v="CB UNO A UNO"/>
    <s v="EJECUTADO"/>
    <s v="12/11/2025 SE ESCALA PARA VISITA. LLAMAR ANTES DE VISITAR, CONFIRMAR FALLA Y DATOS | 13/11/2025 SE REALIZA CAMBIO DE EQUIPO DESPUÉS DE COMPROBACIONES POR DAÑO EN IMPRESORA, PRUEBAS OK"/>
    <s v="VISITA TECNICA"/>
    <s v="9A008676"/>
    <s v="TIPO II"/>
    <s v="TERRESTRE"/>
    <s v="QUINTERO SANCHEZ JUAN SEBASTIAN"/>
    <n v="1"/>
    <s v="0"/>
    <n v="144968"/>
    <n v="140396"/>
    <n v="144968"/>
  </r>
  <r>
    <s v="MEDELLIN"/>
    <x v="1"/>
    <x v="2"/>
    <s v="5890"/>
    <s v="3006032"/>
    <s v="3007028250"/>
    <s v="INCIDENTE"/>
    <s v="ANTIOQUIA"/>
    <s v="YOLOMBO"/>
    <s v="CALLE COLOMBIA YOLOMBO ANTIO"/>
    <s v="REDEBAN"/>
    <s v="FO-25-1815044"/>
    <d v="2025-11-12T08:00:00"/>
    <d v="2025-11-13T14:41:00"/>
    <s v="NO"/>
    <s v="HARDWARE"/>
    <s v="LECTOR DE BARRAS"/>
    <s v="CABLE LECTORA AVERIADO"/>
    <s v="CB UNO A UNO"/>
    <s v="CB UNO A UNO"/>
    <s v="EJECUTADO"/>
    <s v="12/11/2025 SE ESCALA PARA VISITA. LLAMAR ANTES DE VISITAR, CONFIRMAR FALLA Y DATOS | 13/11/2025 SE REALIZA CAMBIO DE EQUIPO DEBIDO A DAÑO EN CABLE LECTORA DE BARRAS, PRUEBAS OK"/>
    <s v="VISITA TECNICA"/>
    <s v="9PZZZ358"/>
    <s v="TIPO II"/>
    <s v="TERRESTRE"/>
    <s v="QUINTERO SANCHEZ JUAN SEBASTIAN"/>
    <n v="1"/>
    <s v="0"/>
    <n v="144968"/>
    <n v="140396"/>
    <n v="144968"/>
  </r>
  <r>
    <s v="CALI"/>
    <x v="0"/>
    <x v="0"/>
    <s v="76520"/>
    <s v="3006034"/>
    <s v="3007069957"/>
    <s v="INCIDENTE"/>
    <s v="VALLE DEL CAUCA"/>
    <s v="PALMIRA"/>
    <s v="PTM PALMIRA ELECTROMUEBLES PAL"/>
    <s v="REDEBAN"/>
    <s v="FO-25-1815041"/>
    <d v="2025-11-12T08:00:00"/>
    <d v="2025-11-12T11:35:00"/>
    <s v="NO"/>
    <s v="SOFTWARE"/>
    <s v="COMUNICACION"/>
    <s v="PARAMETROS DE CONFIGURACION EN POS"/>
    <s v="AGREGADOR"/>
    <s v="COMCARD - PTM"/>
    <s v="EJECUTADO"/>
    <s v="12/11/2025 SE ESCALA PARA VISITA. LLAMAR ANTES DE VISITAR, CONFIRMAR FALLA Y DATOS | 12/11/2025 EN LA VISITA TÉCNICA SE REALIZÓ LA CONFIGURACIÓN E INICIALIZACIÓN AL DATÁFONO QUE ESTABA INSTALADO PERO AL MOMENTO DE REALIZAR LAS PRUEBAS SE ENCONTRÓ BLOQUEADO,SE REALIZÓ EL CAMBIO SE INSTALA DESK 2600 Y MAGIC BOX 2600 , SISTEMA OPERATIVO Y VERSIÓN 10.3N , CONFIGURACIÓN E INICIALIZACIÓN OK, SE CREARON LOS USUARIOS Y SE REALIZARON LAS PRUEBAS DEJANDO EL SERVICIO OPERANDO SIN FALLAS Y SIN NOVEDAD."/>
    <s v="VISITA TECNICA"/>
    <s v="TV002835 A300R558"/>
    <s v="TIPO I"/>
    <s v="TERRESTRE"/>
    <s v="SANCHEZ URREGO ROBINSON DAVID"/>
    <n v="1"/>
    <s v="0"/>
    <n v="65960"/>
    <n v="75096"/>
    <n v="65960"/>
  </r>
  <r>
    <s v="PASTO"/>
    <x v="0"/>
    <x v="0"/>
    <s v="52585"/>
    <s v="3006048"/>
    <s v="3007049587"/>
    <s v="INCIDENTE"/>
    <s v="NARIÑO"/>
    <s v="PUPIALES"/>
    <s v="PTM PUPIALES HELADERIA ZONA 7"/>
    <s v="REDEBAN"/>
    <s v="FO-25-1815035"/>
    <d v="2025-11-12T08:00:00"/>
    <d v="2025-11-13T12:04:00"/>
    <s v="NO"/>
    <s v="HARDWARE"/>
    <s v="IMPRESION"/>
    <s v="RODILLO AVERIADO"/>
    <s v="AGREGADOR"/>
    <s v="COMCARD - PTM"/>
    <s v="EJECUTADO"/>
    <s v="12/11/2025 SE ESCALA PARA VISITA. LLAMAR ANTES DE VISITAR, CONFIRMAR FALLA Y DATOS | 13/11/2025 SE REALIZA VISITA PARA REVISAR FALLA DEL CB DATAFONO NO IMPRIME, SE ENCUENTRA RODILLO MALO, SE CAMBIA EQUIPO, SE HACE PRUEBAS OK, CORRESPONSAL OPERATIVO"/>
    <s v="VISITA TECNICA"/>
    <s v="II00Q018"/>
    <s v="TIPO II"/>
    <s v="TERRESTRE"/>
    <s v="GUERRERO RAMIREZ OSCAR DARIO"/>
    <n v="1"/>
    <s v="0"/>
    <n v="144968"/>
    <n v="140396"/>
    <n v="144968"/>
  </r>
  <r>
    <s v="BOGOTA"/>
    <x v="4"/>
    <x v="5"/>
    <s v="11001"/>
    <s v="3006124"/>
    <s v="3007066110"/>
    <s v="INCIDENTE"/>
    <s v="CUNDINAMARCA"/>
    <s v="BOGOTA"/>
    <s v="BARRIO BILBAO BOGOTA 5"/>
    <s v="REDEBAN"/>
    <s v="FO-25-1815027"/>
    <d v="2025-11-12T08:00:00"/>
    <d v="2025-11-12T13:06:00"/>
    <s v="NO"/>
    <s v="SOFTWARE"/>
    <s v="COMUNICACION"/>
    <s v="VERIFIQUE PARAMETROS"/>
    <s v="UNO A UNO"/>
    <s v="CB UNO A UNO"/>
    <s v="EJECUTADO"/>
    <s v="12/11/2025 SE ESCALA PARA VISITA. LLAMAR ANTES DE VISITAR, CONFIRMAR FALLA Y DATOS | 12/11/2025 SE REALIZA REVISIÓN DEL EQUIPO, DEL CABLEADO Y SE OBSERVA QUE LA RED ESTÁ CON EL DHCP OFF CON IP 192.168.100.4 SE COLOCA DHCP EN ON. SE REALIZAN PRUEBAS"/>
    <s v="VISITA TECNICA"/>
    <s v="7A00K572"/>
    <s v="TIPO I"/>
    <s v="TERRESTRE"/>
    <s v="ALARCON AREVALO JOHAN STIVEN"/>
    <n v="1"/>
    <s v="0"/>
    <n v="65960"/>
    <n v="75096"/>
    <n v="65960"/>
  </r>
  <r>
    <s v="BOGOTA"/>
    <x v="4"/>
    <x v="5"/>
    <s v="25572"/>
    <s v="3006254"/>
    <s v="3007063014"/>
    <s v="INCIDENTE"/>
    <s v="CUNDINAMARCA"/>
    <s v="PUERTO SALGAR"/>
    <s v="BARRIO VEREDA YERBABUENA PUERT"/>
    <s v="REDEBAN"/>
    <s v="FO-25-1815200"/>
    <d v="2025-11-12T08:00:00"/>
    <d v="2025-11-13T15:21:00"/>
    <s v="NO"/>
    <s v="HARDWARE"/>
    <s v="TECLADO"/>
    <s v="DAÑO POS"/>
    <s v="CB UNO A UNO"/>
    <s v="CB UNO A UNO"/>
    <s v="EJECUTADO"/>
    <s v="12/11/2025 SE ESCALA PARA VISITA. LLAMAR ANTES DE VISITAR, CONFIRMAR FALLA Y DATOS | 13/11/2025 SE VISITA COMERCIO, SE EVIDENCIA DETERIORO EN CABLE HUB Y PUESTO USB DATÁFONO, SE CAMBIA DATÁFONO Y HUB, SE REALIZAN PRUEBAS, PRUEBAS OK"/>
    <s v="VISITA TECNICA"/>
    <s v="CZZZZ775"/>
    <s v="TIPO IV"/>
    <s v="TERRESTRE"/>
    <s v="ORTIZ YARA FRANKLYN ISRAEL"/>
    <n v="1"/>
    <s v="0"/>
    <n v="479589"/>
    <n v="196537"/>
    <n v="479589"/>
  </r>
  <r>
    <s v="MEDELLIN"/>
    <x v="1"/>
    <x v="2"/>
    <s v="5361"/>
    <s v="3006739"/>
    <s v="3007052169"/>
    <s v="INCIDENTE"/>
    <s v="ANTIOQUIA"/>
    <s v="ITUANGO"/>
    <s v="DISTRICOL EL PAPA DE TODO"/>
    <s v="REDEBAN"/>
    <s v="FO-25-1815457"/>
    <d v="2025-11-12T08:34:53"/>
    <d v="2025-11-14T09:05:00"/>
    <m/>
    <s v="HARDWARE"/>
    <s v="COMUNICACION"/>
    <s v="MENSAJE CABLE DE RED DESCONECTADO"/>
    <s v="AGREGADOR"/>
    <s v="DISTRICOL"/>
    <m/>
    <s v="12/11/2025 SE ESCALA PARA VISITA. LLAMAR ANTES DE VISITAR, CONFIRMAR FALLA Y DATOS | 14/11/2025 EN COMUNICACIÓN CON LA SRA DANIELA SE LOGRA DAR SOLUCIÓN A LA FALLA QUE PRESENTA. SE ENSEÑA HACER EL CIERRE CORRECTAMENTE Y COMO USUARIO HACER BORRADO DE TXS SE LE INDICA COMO ES QUE SE DEBE HACER. CLAVE ADM SUMINISTRADA POR LA LINEA. EQUIPOS FUNCIONANDO Y CORRECTAMENTE"/>
    <s v="SOPORTE TELEFONICO"/>
    <m/>
    <s v="TIPO IV"/>
    <s v="TERRESTRE"/>
    <s v="DIAZ ZABALA FRANCIS DUBAN"/>
    <n v="0"/>
    <s v="0"/>
    <n v="41241"/>
    <n v="0"/>
    <n v="41241"/>
  </r>
  <r>
    <s v="MEDELLIN"/>
    <x v="1"/>
    <x v="2"/>
    <s v="5001"/>
    <s v="3006764"/>
    <s v="3007070715"/>
    <s v="INCIDENTE"/>
    <s v="ANTIOQUIA"/>
    <s v="MEDELLIN"/>
    <s v="REVAL OR LOS COLORES"/>
    <s v="REDEBAN"/>
    <s v="FO-25-1815451"/>
    <d v="2025-11-12T08:43:10"/>
    <d v="2025-11-12T12:21:00"/>
    <s v="NO"/>
    <s v="SOFTWARE"/>
    <s v="ACTUALIZACION"/>
    <s v="VERSION CARGA SO VR"/>
    <s v="ROBUSTO"/>
    <s v="REVAL"/>
    <s v="EJECUTADO"/>
    <s v="12/11/2025 SE ESCALA PARA VISITA. LLAMAR ANTES DE VISITAR, CONFIRMAR FALLA Y DATOS | 12/11/2025 SE REALIZÓ ACTUALIZACIÓN DE VERSIÓN POS OK LECTOR OK"/>
    <s v="VISITA TECNICA"/>
    <s v="A30JZ517"/>
    <s v="TIPO I"/>
    <s v="TERRESTRE"/>
    <s v="CASTAÑEDA PALACIO CARLOS FELIPE"/>
    <n v="1"/>
    <s v="0"/>
    <n v="65960"/>
    <n v="75096"/>
    <n v="65960"/>
  </r>
  <r>
    <s v="PASTO"/>
    <x v="0"/>
    <x v="0"/>
    <s v="52835"/>
    <s v="3006777"/>
    <s v="3007028435"/>
    <s v="INCIDENTE"/>
    <s v="NARIÑO"/>
    <s v="SAN ANDRES DE TUMACO"/>
    <s v="MULTIPAGAS SEGURIDAD DEL SUR"/>
    <s v="REDEBAN"/>
    <s v="FO-25-1816183"/>
    <d v="2025-11-12T08:45:13"/>
    <d v="2025-11-18T10:30:00"/>
    <m/>
    <s v="HARDWARE"/>
    <s v="IMPRESION"/>
    <s v="NO IMPRIME UNO O VARIOS CARACTERES"/>
    <s v="ROBUSTO"/>
    <s v="MULTIPAGAS"/>
    <m/>
    <s v="12/11/2025 SE ESCALA PARA VISITA. LLAMAR ANTES DE VISITAR, CONFIRMAR FALLA Y DATOS | 14/11/2025 CB SE DEBE VISITAR LA PROXIMA SEMANA POR PROBLEMAS DE ACCESO HACIA LA ZONA DE TUMACO NO SE LOGRA TRANSPORTE. | 18/11/2025 SE REALIZA DESPLAZAMIENTO HASTA TERMINAL PARA VIAJAR A SITIO PERO INFORMAN QUE NO ESTÁN VIAJANDO POR MOTIVO DE QUE LA VÍA ESTÁ CERRADA POR PARO INDÍGENA Y DESLIZAMIENTOS DE TIERRA EN LA VÍA POR LO CUAL SE DEBE ESPERAR A QUE ABRAN LA VÍA PARA PODER VIAJAR.... | 18/11/2025 SE REALIZA LLAMADA TELEFÓNICA PARA CONFIRMAR VISITA Y DISPONIBILIDAD, SE LOGRA CONTACTO CON LA SEÑORA LEIDY PANDALES LA CUAL ME INFORMA QUE CAMBIARON EL ROLLO DE PAPEL EN EL DATÁFONO Y YALES IMPRIME NORMALMENTE POR LO CUAL YA NO DESEA VISITA TÉCNICA, POR LO CUAL SE CIERRA LA TA..."/>
    <s v="SOPORTE TELEFONICO"/>
    <m/>
    <s v="TIPO IV"/>
    <s v="TERRESTRE"/>
    <s v="PAZ MARTINEZ RICHARD HUMBERTO"/>
    <n v="0"/>
    <s v="0"/>
    <n v="41241"/>
    <n v="0"/>
    <n v="41241"/>
  </r>
  <r>
    <s v="TUNJA"/>
    <x v="2"/>
    <x v="3"/>
    <s v="15238"/>
    <s v="3007020"/>
    <s v="3007062877"/>
    <s v="INCIDENTE"/>
    <s v="BOYACA"/>
    <s v="DUITAMA"/>
    <s v="BARRIO JUAN GRANDE DUITAMA 4"/>
    <s v="REDEBAN"/>
    <s v="FO-25-1815453"/>
    <d v="2025-11-12T08:37:43"/>
    <d v="2025-11-13T10:19:00"/>
    <s v="NO"/>
    <s v="SOFTWARE"/>
    <s v="ACTUALIZACION"/>
    <s v="VERSION CARGA SO VR"/>
    <s v="CB UNO A UNO"/>
    <s v="CB UNO A UNO"/>
    <s v="EJECUTADO"/>
    <s v="12/11/2025 SE ESCALA PARA VISITA. LLAMAR ANTES DE VISITAR, CONFIRMAR FALLA Y DATOS | 13/11/2025 SE REALIZA VISITA AL COMERCIO, SE BORRA Y ACTUALIZA EQUIPO, SE HACEN PRUEBAS OK."/>
    <s v="VISITA TECNICA"/>
    <s v="MA00Q847"/>
    <s v="TIPO II"/>
    <s v="TERRESTRE"/>
    <s v="SOLER HOYOS CRISTIAN LEONARDO"/>
    <n v="1"/>
    <s v="0"/>
    <n v="144968"/>
    <n v="140396"/>
    <n v="144968"/>
  </r>
  <r>
    <s v="MEDELLIN"/>
    <x v="1"/>
    <x v="2"/>
    <s v="5308"/>
    <s v="3007181"/>
    <s v="3007013629"/>
    <s v="INCIDENTE"/>
    <s v="ANTIOQUIA"/>
    <s v="GIRARDOTA"/>
    <s v="BARRIO PARQUE PRINCIPAL GIRARD"/>
    <s v="REDEBAN"/>
    <s v="FO-25-1816178"/>
    <d v="2025-11-12T09:08:24"/>
    <d v="2025-11-12T13:24:00"/>
    <s v="NO"/>
    <s v="HARDWARE"/>
    <s v="IMPRESION"/>
    <s v="NO IMPRIME UNO O VARIOS CARACTERES"/>
    <s v="CB UNO A UNO"/>
    <s v="CB UNO A UNO"/>
    <s v="EJECUTADO"/>
    <s v="12/11/2025 SE ESCALA PARA VISITA. LLAMAR ANTES DE VISITAR, CONFIRMAR FALLA Y DATOS | 12/11/2025 SE REALIZA LIMPIEZA A LA IMPRESORA DEL DATÁFONO, SE DEJAN SERVICIOS FUNCIONANDO CORRECTAMENTE"/>
    <s v="VISITA TECNICA"/>
    <s v="JAAWZ871"/>
    <s v="TIPO I"/>
    <s v="TERRESTRE"/>
    <s v="BARRIENTOS HERNANDEZ CRISTIAN HORACIO"/>
    <n v="1"/>
    <s v="0"/>
    <n v="65960"/>
    <n v="75096"/>
    <n v="65960"/>
  </r>
  <r>
    <s v="MEDELLIN"/>
    <x v="1"/>
    <x v="2"/>
    <s v="5001"/>
    <s v="3007350"/>
    <s v="3007046765"/>
    <s v="INCIDENTE"/>
    <s v="ANTIOQUIA"/>
    <s v="MEDELLIN"/>
    <s v="PTM MEDELLIN ALMACEN TROPICAL"/>
    <s v="REDEBAN"/>
    <s v="FO-25-1816410"/>
    <d v="2025-11-12T09:27:17"/>
    <d v="2025-11-12T13:55:00"/>
    <s v="NO"/>
    <s v="HARDWARE"/>
    <s v="LECTOR DE BARRAS"/>
    <s v="DAÑO POS"/>
    <s v="AGREGADOR"/>
    <s v="COMCARD - PTM"/>
    <s v="EJECUTADO"/>
    <s v="12/11/2025 SE ESCALA PARA VISITA. LLAMAR ANTES DE VISITAR, CONFIRMAR FALLA Y DATOS | 12/11/2025 SE REALIZA CAMBIO DE LECTORA Y DE DATÁFONO YA QUE EL LECTOR PRESENTA FALLAS DE LECTURA Y EL POS TIENE PANTALLA OPACA Y MANIFIESTAN QUE A VECES HAY QUE INSERTAR HASTA 4 VECES LA TARJETA."/>
    <s v="VISITA TECNICA"/>
    <s v="9C00B071 OA00N933"/>
    <s v="TIPO I"/>
    <s v="TERRESTRE"/>
    <s v="MARIN PIEDRAHITA JIMMY ALEXIS"/>
    <n v="1"/>
    <s v="0"/>
    <n v="65960"/>
    <n v="75096"/>
    <n v="65960"/>
  </r>
  <r>
    <s v="BOGOTA"/>
    <x v="4"/>
    <x v="5"/>
    <s v="25290"/>
    <s v="3007352"/>
    <s v="3007081077"/>
    <s v="INCIDENTE"/>
    <s v="CUNDINAMARCA"/>
    <s v="FUSAGASUGA"/>
    <s v="BARRIO RECREO FUSAGASUGA"/>
    <s v="REDEBAN"/>
    <s v="FO-25-1816407"/>
    <d v="2025-11-12T09:28:32"/>
    <d v="2025-11-12T16:02:00"/>
    <s v="NO"/>
    <s v="HARDWARE"/>
    <s v="IMPRESION"/>
    <s v="NO IMPRIME UNO O VARIOS CARACTERES"/>
    <s v="UNO A UNO"/>
    <s v="UNO A UNO"/>
    <s v="EJECUTADO"/>
    <s v="12/11/2025 SE ESCALA PARA VISITA. LLAMAR ANTES DE VISITAR, CONFIRMAR FALLA Y DATOS | 12/11/2025 SE LLEGA A LA DIRECCIÓN INDICADA Y SE REALIZA CAMBIO DE EQUIPO POR DAÑO EN IMPRESORA, SE CONFIGURA Y SE DEJA CON VERSIÓN 10.3N , USUARIO OK , PRUEBAS ÉXITOSAS"/>
    <s v="VISITA TECNICA"/>
    <s v="SGZZZ975 VIZZZ383"/>
    <s v="TIPO II"/>
    <s v="TERRESTRE"/>
    <s v="GARCIA PASTRANA KEVIN FERNANDO"/>
    <n v="1"/>
    <s v="0"/>
    <n v="144968"/>
    <n v="140396"/>
    <n v="144968"/>
  </r>
  <r>
    <s v="BARRANQUILLA"/>
    <x v="5"/>
    <x v="6"/>
    <s v="8573"/>
    <s v="3007364"/>
    <s v="3007044592"/>
    <s v="INCIDENTE"/>
    <s v="ATLANTICO"/>
    <s v="PUERTO COLOMBIA"/>
    <s v="MULTIPAGAS PUERTO COLOMBIA"/>
    <s v="REDEBAN"/>
    <s v="FO-25-1816400"/>
    <d v="2025-11-12T09:32:05"/>
    <d v="2025-11-12T13:18:00"/>
    <s v="NO"/>
    <s v="HARDWARE"/>
    <s v="IMPRESION"/>
    <s v="TAPA IMPRESORA"/>
    <s v="ROBUSTO"/>
    <s v="MULTIPAGAS"/>
    <s v="EJECUTADO"/>
    <s v="12/11/2025 SE ESCALA PARA VISITA. LLAMAR ANTES DE VISITAR, CONFIRMAR FALLA Y DATOS | 12/11/2025 SE REMPLAZA TAPA DE IMPRESIÓN DEL DATAFONO, ESTABA PARTIDA"/>
    <s v="VISITA TECNICA"/>
    <s v="AC08Z400"/>
    <s v="TIPO II"/>
    <s v="TERRESTRE"/>
    <s v="DE AVILA SIADES ALBERTO ENRIQUE"/>
    <n v="1"/>
    <s v="0"/>
    <n v="144968"/>
    <n v="140396"/>
    <n v="144968"/>
  </r>
  <r>
    <s v="BOGOTA"/>
    <x v="4"/>
    <x v="5"/>
    <s v="25394"/>
    <s v="3007798"/>
    <s v="3007040153"/>
    <s v="INCIDENTE"/>
    <s v="CUNDINAMARCA"/>
    <s v="LA PALMA"/>
    <s v="BARRIO CUNDINAMARCA LA PALMA"/>
    <s v="REDEBAN"/>
    <s v="FO-25-1816712"/>
    <d v="2025-11-12T10:03:14"/>
    <d v="2025-11-14T10:56:00"/>
    <s v="NO"/>
    <s v="HARDWARE"/>
    <s v="LECTOR DE BARRAS"/>
    <s v="CABLE LECTORA AVERIADO"/>
    <s v="CB UNO A UNO"/>
    <s v="CB UNO A UNO"/>
    <s v="EJECUTADO"/>
    <s v="12/11/2025 SE ESCALA PARA VISITA. LLAMAR ANTES DE VISITAR, CONFIRMAR FALLA Y DATOS | 14/11/2025 CAMBIO DE LECTORA DE BARRAS EN DAÑO  CABLE PRUEBAS OK"/>
    <s v="VISITA TECNICA"/>
    <s v="AB0LZ192"/>
    <s v="TIPO III"/>
    <s v="TERRESTRE"/>
    <s v="GOMEZ VEGA DAVID SNEYDER"/>
    <n v="1"/>
    <s v="0"/>
    <n v="275729"/>
    <n v="196537"/>
    <n v="275729"/>
  </r>
  <r>
    <s v="MEDELLIN"/>
    <x v="1"/>
    <x v="2"/>
    <s v="5107"/>
    <s v="3007833"/>
    <s v="3007021263"/>
    <s v="INCIDENTE"/>
    <s v="ANTIOQUIA"/>
    <s v="BRICEÑO"/>
    <s v="HOSPITAL BRICENO  ANTIOQUIA"/>
    <s v="REDEBAN"/>
    <s v="FO-25-1816715"/>
    <d v="2025-11-12T09:55:31"/>
    <d v="2025-11-13T14:59:00"/>
    <s v="NO"/>
    <s v="HARDWARE"/>
    <s v="IMPRESION"/>
    <s v="NO IMPRIME UNO O VARIOS CARACTERES"/>
    <s v="CB UNO A UNO"/>
    <s v="CB UNO A UNO"/>
    <s v="EJECUTADO"/>
    <s v="12/11/2025 SE ESCALA PARA VISITA. LLAMAR ANTES DE VISITAR, CONFIRMAR FALLA Y DATOS | 13/11/2025 SE CAMBIA DATÁFONO POR FALLAS EN IMPRESIÓN"/>
    <s v="VISITA TECNICA"/>
    <s v="BBEZZ629"/>
    <s v="TIPO III"/>
    <s v="TERRESTRE"/>
    <s v="DIAZ ZABALA FRANCIS DUBAN"/>
    <n v="1"/>
    <s v="0"/>
    <n v="275729"/>
    <n v="196537"/>
    <n v="275729"/>
  </r>
  <r>
    <s v="PEREIRA"/>
    <x v="0"/>
    <x v="1"/>
    <s v="63001"/>
    <s v="3007872"/>
    <s v="3007054791"/>
    <s v="INCIDENTE"/>
    <s v="QUINDIO"/>
    <s v="ARMENIA"/>
    <s v="DISTRICOL BELLEZ CANINA SHAKY"/>
    <s v="REDEBAN"/>
    <s v="FO-25-1816710"/>
    <d v="2025-11-12T10:11:03"/>
    <d v="2025-11-13T11:46:00"/>
    <s v="NO"/>
    <s v="SOFTWARE"/>
    <s v="COMUNICACION"/>
    <s v="VERIFIQUE PARAMETROS"/>
    <s v="AGREGADOR"/>
    <s v="DISTRICOL"/>
    <s v="EJECUTADO"/>
    <s v="12/11/2025 SE ESCALA PARA VISITA. LLAMAR ANTES DE VISITAR, CONFIRMAR FALLA Y DATOS | 13/11/2025 SE VISITA COMERCIO SE REALIZÓ MANTENIMIENTO Y CONFIGURACIÓN PARÁMETROS SE REALIZÓ PRUEBAS OK."/>
    <s v="VISITA TECNICA"/>
    <s v="TR8ZZ947"/>
    <s v="TIPO II"/>
    <s v="TERRESTRE"/>
    <s v="SANCHEZ SOLORZANO JUAN SEBASTIAN"/>
    <n v="1"/>
    <s v="0"/>
    <n v="144968"/>
    <n v="140396"/>
    <n v="144968"/>
  </r>
  <r>
    <s v="CALI"/>
    <x v="0"/>
    <x v="0"/>
    <s v="76001"/>
    <s v="3007892"/>
    <s v="3007052580"/>
    <s v="INCIDENTE"/>
    <s v="VALLE DEL CAUCA"/>
    <s v="CALI"/>
    <s v="BARRIO EL JARDIN CALI 1"/>
    <s v="REDEBAN"/>
    <s v="FO-25-1817118"/>
    <d v="2025-11-12T10:21:11"/>
    <d v="2025-11-12T18:33:00"/>
    <s v="NO"/>
    <s v="SOFTWARE"/>
    <s v="CIERRE"/>
    <s v="CIERRE NO HABILITADO"/>
    <s v="CB UNO A UNO"/>
    <s v="CB UNO A UNO"/>
    <s v="EJECUTADO"/>
    <s v="12/11/2025 SE REALIZA ASIGNACIÓN DE CLAVE SUPERVISOR Y SE REALIZA BORRADO DE TRANSACCIÓN._x000a_SE REALIZARON PRUEBAS OPERATIVAS SIN NOVEDAD."/>
    <s v="VISITA TECNICA"/>
    <s v="1A00N227"/>
    <s v="TIPO I"/>
    <s v="TERRESTRE"/>
    <s v="TORRES GARCIA JENDRY JOSE"/>
    <n v="1"/>
    <s v="0"/>
    <n v="65960"/>
    <n v="75096"/>
    <n v="65960"/>
  </r>
  <r>
    <s v="MEDELLIN"/>
    <x v="1"/>
    <x v="2"/>
    <s v="5001"/>
    <s v="3008064"/>
    <s v="3007037044"/>
    <s v="INCIDENTE"/>
    <s v="ANTIOQUIA"/>
    <s v="MEDELLIN"/>
    <s v="PTM MED COPICOPIAS"/>
    <s v="REDEBAN"/>
    <s v="FO-25-1817110"/>
    <d v="2025-11-12T10:25:47"/>
    <d v="2025-11-13T09:20:00"/>
    <s v="NO"/>
    <s v="SOFTWARE"/>
    <s v="COMUNICACION"/>
    <s v="PARAMETROS DE CONFIGURACION EN POS"/>
    <s v="AGREGADOR"/>
    <s v="COMCARD - PTM"/>
    <s v="EJECUTADO"/>
    <s v="12/11/2025 SE ESCALA PARA VISITA. LLAMAR ANTES DE VISITAR, CONFIRMAR FALLA Y DATOS | 13/11/2025 SE REALIZA PARAMETRIZACIÓN DE CONFIGURACIÓN DE RED Y QUEDA FUNCIONANDO CORRECTAMENTE."/>
    <s v="VISITA TECNICA"/>
    <s v="GZ00K012 TRZZZ940"/>
    <s v="TIPO I"/>
    <s v="TERRESTRE"/>
    <s v="MARIN PIEDRAHITA JIMMY ALEXIS"/>
    <n v="1"/>
    <s v="0"/>
    <n v="65960"/>
    <n v="75096"/>
    <n v="65960"/>
  </r>
  <r>
    <s v="BUCARAMANGA"/>
    <x v="2"/>
    <x v="3"/>
    <s v="68655"/>
    <s v="3008523"/>
    <s v="3007041731"/>
    <s v="INCIDENTE"/>
    <s v="SANTANDER"/>
    <s v="SABANA DE TORRES"/>
    <s v="BARRIO SAN RAFAEL DE PAYOA SAB"/>
    <s v="REDEBAN"/>
    <s v="FO-25-1817108"/>
    <d v="2025-11-12T10:49:57"/>
    <d v="2025-11-13T12:14:00"/>
    <s v="NO"/>
    <s v="HARDWARE"/>
    <s v="LECTOR DE TARJETAS"/>
    <s v="DAÑO POS"/>
    <s v="CB UNO A UNO"/>
    <s v="CB UNO A UNO"/>
    <s v="EJECUTADO"/>
    <s v="12/11/2025 SE ESCALA PARA VISITA. LLAMAR ANTES DE VISITAR, CONFIRMAR FALLA Y DATOS | 13/11/2025 SE HACE PRESENCIA EN COMERCIO SE REALIZA CAMBIO DE PIN PAD DEBIDO A QUE NO LEE CHIP DE LAS TARJETAS SE REALIZA CAMBIO DE DATÁFONO DEBIDO A QUE NO ES COMPATIBLE CON EL PIN PAD A INSTALAR SE REALIZAN PRUEBAS OK SE CREAN USUARIOS Y CONTRASEÑA"/>
    <s v="VISITA TECNICA"/>
    <s v="GZ0WZ865"/>
    <s v="TIPO III"/>
    <s v="TERRESTRE"/>
    <s v="BARRERA ORTEGA MARLON STWAR"/>
    <n v="1"/>
    <s v="0"/>
    <n v="275729"/>
    <n v="196537"/>
    <n v="275729"/>
  </r>
  <r>
    <s v="APARTADO"/>
    <x v="1"/>
    <x v="2"/>
    <s v="5045"/>
    <s v="3008551"/>
    <s v="3007035610"/>
    <s v="INCIDENTE"/>
    <s v="ANTIOQUIA"/>
    <s v="APARTADO"/>
    <s v="DISTRICOL COMUNICACIONES KATEB"/>
    <s v="REDEBAN"/>
    <s v="FO-25-1817215"/>
    <d v="2025-11-12T11:01:22"/>
    <d v="2025-11-12T16:51:00"/>
    <s v="NO"/>
    <s v="HARDWARE"/>
    <s v="IMPRESION"/>
    <s v="NO AVANZA PAPEL"/>
    <s v="AGREGADOR"/>
    <s v="DISTRICOL"/>
    <s v="EJECUTADO"/>
    <s v="12/11/2025 SE ESCALA PARA VISITA. LLAMAR ANTES DE VISITAR, CONFIRMAR FALLA Y DATOS | 13/11/2025 SE REALIZA CAMBIO DE DATAFONO DEBIDO A IMPRESORA MALA. DATAFONO QUEDA OPERATIVO."/>
    <s v="VISITA TECNICA"/>
    <s v="NA004517"/>
    <s v="TIPO I"/>
    <s v="TERRESTRE"/>
    <s v="CASTRO HENAO DANIEL ESTEBAN"/>
    <n v="1"/>
    <s v="0"/>
    <n v="65960"/>
    <n v="75096"/>
    <n v="65960"/>
  </r>
  <r>
    <s v="BOGOTA"/>
    <x v="4"/>
    <x v="5"/>
    <s v="11001"/>
    <s v="3008788"/>
    <s v="3007058989"/>
    <s v="INCIDENTE"/>
    <s v="CUNDINAMARCA"/>
    <s v="BOGOTA"/>
    <s v="REVAL CADE TOBERIN"/>
    <s v="REDEBAN"/>
    <s v="FO-25-1817655"/>
    <d v="2025-11-12T11:48:35"/>
    <d v="2025-11-12T13:55:00"/>
    <s v="NO"/>
    <s v="HARDWARE"/>
    <s v="PINPAD"/>
    <s v="CABLE AVERIADO"/>
    <s v="ROBUSTO"/>
    <s v="REVAL"/>
    <s v="EJECUTADO"/>
    <s v="12/11/2025 SE ESCALA PARA VISITA. LLAMAR ANTES DE VISITAR, CONFIRMAR FALLA Y DATOS | 12/11/2025 SE VISITA COMERCIO, SE EVIDENCIA QUE   PINPAD SE ENCUENTRA MAL CONECTADO"/>
    <s v="VISITA TECNICA"/>
    <s v="MA002245"/>
    <s v="TIPO I"/>
    <s v="TERRESTRE"/>
    <s v="ORTIZ YARA FRANKLYN ISRAEL"/>
    <n v="1"/>
    <s v="0"/>
    <n v="65960"/>
    <n v="75096"/>
    <n v="65960"/>
  </r>
  <r>
    <s v="BARRANQUILLA"/>
    <x v="5"/>
    <x v="6"/>
    <s v="8758"/>
    <s v="3009120"/>
    <s v="3007063191"/>
    <s v="INCIDENTE"/>
    <s v="ATLANTICO"/>
    <s v="SOLEDAD"/>
    <s v="PTM SOLEDAD GALAXYA STORE"/>
    <s v="REDEBAN"/>
    <s v="FO-25-1817646"/>
    <d v="2025-11-12T11:52:26"/>
    <d v="2025-11-13T09:44:00"/>
    <s v="NO"/>
    <s v="HARDWARE"/>
    <s v="LECTOR DE BARRAS"/>
    <s v="DAÑO POS"/>
    <s v="AGREGADOR"/>
    <s v="COMCARD - PTM"/>
    <s v="EJECUTADO"/>
    <s v="12/11/2025 SE ESCALA PARA VISITA. LLAMAR ANTES DE VISITAR, CONFIRMAR FALLA Y DATOS | 13/11/2025 SE REALIZA VISITA AL COMERCIO SE ENCUENTRA LECTOR DE BARRAS DAÑADO LO CUAL NO ENCENDÍA SE CAMBIA LECTOR DE BARRAS SE REALIZAN PRUEBAS EXITOSAS Y EL CB QUEDA OPERATIVO"/>
    <s v="VISITA TECNICA"/>
    <s v="NA00T210"/>
    <s v="TIPO I"/>
    <s v="TERRESTRE"/>
    <s v="PEÑALOZA GUTIERREZ RAFAEL GUSTAVO"/>
    <n v="1"/>
    <s v="0"/>
    <n v="65960"/>
    <n v="75096"/>
    <n v="65960"/>
  </r>
  <r>
    <s v="MEDELLIN"/>
    <x v="1"/>
    <x v="2"/>
    <s v="5001"/>
    <s v="3009204"/>
    <s v="3007046519"/>
    <s v="INCIDENTE"/>
    <s v="ANTIOQUIA"/>
    <s v="MEDELLIN"/>
    <s v="DISTRICOL PAPELERIA Y VARIEDAD"/>
    <s v="REDEBAN"/>
    <s v="FO-25-1818052"/>
    <d v="2025-11-12T11:54:44"/>
    <d v="2025-11-13T10:05:00"/>
    <s v="NO"/>
    <s v="HARDWARE"/>
    <s v="ACTUALIZACION"/>
    <s v="VERSION CAMBIO POS"/>
    <s v="AGREGADOR"/>
    <s v="DISTRICOL"/>
    <s v="EJECUTADO"/>
    <s v="12/11/2025 SE ESCALA PARA VISITA. LLAMAR ANTES DE VISITAR, CONFIRMAR FALLA Y DATOS | 13/11/2025 SE INICIALIZA EQUIPO OK, DIRECCIÓN NUEVA OK, SE LE INFORMA AL USUARIO QUE DEBE LLAMAR A LA LÍNEA A PEDIR UN TRASLADO PORQUE A MENOS DE 50 METROS HAY OTRO CORRESPONSAL"/>
    <s v="VISITA TECNICA"/>
    <s v="AD009307"/>
    <s v="TIPO I"/>
    <s v="TERRESTRE"/>
    <s v="RUA ALVAREZ RICHARD ANDRES"/>
    <n v="1"/>
    <s v="0"/>
    <n v="65960"/>
    <n v="75096"/>
    <n v="65960"/>
  </r>
  <r>
    <s v="MEDELLIN"/>
    <x v="1"/>
    <x v="2"/>
    <s v="5001"/>
    <s v="3009290"/>
    <s v="3007040594"/>
    <s v="INCIDENTE"/>
    <s v="ANTIOQUIA"/>
    <s v="MEDELLIN"/>
    <s v="BARRIO SANTA LUCIA MEDELLIN 1"/>
    <s v="REDEBAN"/>
    <s v="FO-25-1818411"/>
    <d v="2025-11-12T13:11:04"/>
    <d v="2025-11-13T12:31:00"/>
    <s v="NO"/>
    <s v="HARDWARE"/>
    <s v="PINPAD"/>
    <s v="DAÑO POS"/>
    <s v="CB UNO A UNO"/>
    <s v="CB UNO A UNO"/>
    <s v="EJECUTADO"/>
    <s v="12/11/2025 SE ESCALA PARA VISITA. LLAMAR ANTES DE VISITAR, CONFIRMAR FALLA Y DATOS | 13/11/2025 SE CAMBIA PINPAD PORQUE NO ESTA LEYENDO LAS TARJETAS"/>
    <s v="VISITA TECNICA"/>
    <s v="9A0NZ933"/>
    <s v="TIPO I"/>
    <s v="TERRESTRE"/>
    <s v="RUA ALVAREZ RICHARD ANDRES"/>
    <n v="1"/>
    <s v="0"/>
    <n v="65960"/>
    <n v="75096"/>
    <n v="65960"/>
  </r>
  <r>
    <s v="MEDELLIN"/>
    <x v="1"/>
    <x v="2"/>
    <s v="5001"/>
    <s v="3009435"/>
    <s v="3007030085"/>
    <s v="INCIDENTE"/>
    <s v="ANTIOQUIA"/>
    <s v="MEDELLIN"/>
    <s v="COMCARD MED MEDIFARM JV"/>
    <s v="REDEBAN"/>
    <s v="FO-25-1818048"/>
    <d v="2025-11-12T12:42:45"/>
    <d v="2025-11-13T11:43:00"/>
    <s v="NO"/>
    <s v="HARDWARE"/>
    <s v="TECLADO"/>
    <s v="DAÑO POS"/>
    <s v="AGREGADOR"/>
    <s v="COMCARD - PTM"/>
    <s v="EJECUTADO"/>
    <s v="12/11/2025 SE ESCALA PARA VISITA. LLAMAR ANTES DE VISITAR, CONFIRMAR FALLA Y DATOS | 13/11/2025 SE CAMBIA DATAFONO POR TECLADO BORROSO"/>
    <s v="VISITA TECNICA"/>
    <s v="BBTZZ890 II00T069"/>
    <s v="TIPO I"/>
    <s v="TERRESTRE"/>
    <s v="RUA ALVAREZ RICHARD ANDRES"/>
    <n v="1"/>
    <s v="0"/>
    <n v="65960"/>
    <n v="75096"/>
    <n v="65960"/>
  </r>
  <r>
    <s v="BARRANQUILLA"/>
    <x v="5"/>
    <x v="6"/>
    <s v="8758"/>
    <s v="3009644"/>
    <s v="3007080917"/>
    <s v="INCIDENTE"/>
    <s v="ATLANTICO"/>
    <s v="SOLEDAD"/>
    <s v="BARRIO MANANTIALES SOLEDAD"/>
    <s v="REDEBAN"/>
    <s v="FO-25-1818672"/>
    <d v="2025-11-12T14:00:24"/>
    <d v="2025-11-13T10:38:00"/>
    <s v="NO"/>
    <s v="HARDWARE"/>
    <s v="COMUNICACION"/>
    <s v="MENSAJE CABLE DE RED DESCONECTADO"/>
    <s v="UNO A UNO"/>
    <s v="UNO A UNO"/>
    <s v="EJECUTADO"/>
    <s v="12/11/2025 SE ESCALA PARA VISITA. LLAMAR ANTES DE VISITAR, CONFIRMAR FALLA Y DATOS | 13/11/2025 SE REALIZA VISITA AL COMERCIO SE ENCUENTRA DATÁFONO CON CABLE DE RED DESCONECTADO LO CUAL NO DEJABA REALIZAR NINGUNA OPERACIÓN SE CONFIGURA NUEVAMENTE SE REALIZAN PRUEBAS EXITOSAS Y EL CB QUEDA OPERATIVO"/>
    <s v="VISITA TECNICA"/>
    <s v="FGZZZ913"/>
    <s v="TIPO I"/>
    <s v="TERRESTRE"/>
    <s v="PEÑALOZA GUTIERREZ RAFAEL GUSTAVO"/>
    <n v="1"/>
    <s v="0"/>
    <n v="65960"/>
    <n v="75096"/>
    <n v="65960"/>
  </r>
  <r>
    <s v="SINCELEJO"/>
    <x v="5"/>
    <x v="6"/>
    <s v="70708"/>
    <s v="3009886"/>
    <s v="3007077806"/>
    <s v="INCIDENTE"/>
    <s v="SUCRE"/>
    <s v="SAN MARCOS"/>
    <s v="BARRIO SAN MARQUITO SAN MARCOS"/>
    <s v="REDEBAN"/>
    <s v="FO-25-1819238"/>
    <d v="2025-11-12T14:18:18"/>
    <d v="2025-11-13T15:27:00"/>
    <s v="NO"/>
    <s v="HARDWARE"/>
    <s v="NO ENCIENDE SE REINICIA"/>
    <s v="FUENTE PODER AVERIADA"/>
    <s v="CB UNO A UNO"/>
    <s v="CB UNO A UNO"/>
    <s v="EJECUTADO"/>
    <s v="12/11/2025 SE ESCALA PARA VISITA. LLAMAR ANTES DE VISITAR, CONFIRMAR FALLA Y DATOS | 13/11/2025 SE REALIZA CAMBIO DE FUENTE DE PODER, LA QUE SE ENCONTRÓ INSTALADA ESTÁ AVERIADA, REINICIANDO CONSTANTEMENTE EL EQUIPO, SE INSTALA NUEVA FUENTE OPERTIVA OK, PRUEBAS EXITOSAS OK"/>
    <s v="VISITA TECNICA"/>
    <s v="10OZZ067"/>
    <s v="TIPO III"/>
    <s v="TERRESTRE"/>
    <s v="GONZALEZ FERRER JESUS ALEXANDER"/>
    <n v="1"/>
    <s v="0"/>
    <n v="275729"/>
    <n v="196537"/>
    <n v="275729"/>
  </r>
  <r>
    <s v="NEIVA"/>
    <x v="3"/>
    <x v="4"/>
    <s v="41001"/>
    <s v="3010138"/>
    <s v="3007057051"/>
    <s v="INCIDENTE"/>
    <s v="HUILA"/>
    <s v="NEIVA"/>
    <s v="BARRIO LUIS IGNACIO ANDRADE NE"/>
    <s v="REDEBAN"/>
    <s v="FO-25-1819231"/>
    <d v="2025-11-12T14:38:09"/>
    <d v="2025-11-13T13:33:00"/>
    <s v="NO"/>
    <s v="SOFTWARE"/>
    <s v="SE REINICIA"/>
    <s v="AL REALIZAR CIERRE CARGA VERSION"/>
    <s v="CB UNO A UNO"/>
    <s v="CB UNO A UNO"/>
    <s v="EJECUTADO"/>
    <s v="12/11/2025 SE ESCALA PARA VISITA. LLAMAR ANTES DE VISITAR, CONFIRMAR FALLA Y DATOS | 13/11/2025 SE REALIZA RESER Y ACTUALIZACIÓN DE VERSIÓN, SE HACEN PRUEBAS EFECTIVAS"/>
    <s v="VISITA TECNICA"/>
    <s v="XPRZZ717"/>
    <s v="TIPO I"/>
    <s v="TERRESTRE"/>
    <s v="DIAZ VARGAS JONATHAN MIGUEL"/>
    <n v="1"/>
    <s v="0"/>
    <n v="65960"/>
    <n v="75096"/>
    <n v="65960"/>
  </r>
  <r>
    <s v="MEDELLIN"/>
    <x v="1"/>
    <x v="2"/>
    <s v="5360"/>
    <s v="3010179"/>
    <s v="3007018551"/>
    <s v="INCIDENTE"/>
    <s v="ANTIOQUIA"/>
    <s v="ITAGUI"/>
    <s v="BARRIO SIMON BOLIVAR II ITAGUI"/>
    <s v="REDEBAN"/>
    <s v="FO-25-1819222"/>
    <d v="2025-11-12T14:52:22"/>
    <d v="2025-11-13T10:35:00"/>
    <s v="NO"/>
    <s v="HARDWARE"/>
    <s v="ALERT IRRUPTION"/>
    <s v="ALERT IRRUPTION"/>
    <s v="CB UNO A UNO"/>
    <s v="CB UNO A UNO"/>
    <s v="EJECUTADO"/>
    <s v="12/11/2025 SE ESCALA PARA VISITA. LLAMAR ANTES DE VISITAR, CONFIRMAR FALLA Y DATOS | 13/11/2025 SE CAMBIA DATAFONO POR LLT"/>
    <s v="VISITA TECNICA"/>
    <s v="NZZZZ116"/>
    <s v="TIPO I"/>
    <s v="TERRESTRE"/>
    <s v="CASTAÑEDA PALACIO CARLOS FELIPE"/>
    <n v="1"/>
    <s v="0"/>
    <n v="65960"/>
    <n v="75096"/>
    <n v="65960"/>
  </r>
  <r>
    <s v="MONTERIA"/>
    <x v="5"/>
    <x v="6"/>
    <s v="5051"/>
    <s v="3010201"/>
    <s v="3007012079"/>
    <s v="INCIDENTE"/>
    <s v="ANTIOQUIA"/>
    <s v="ARBOLETES"/>
    <s v="ARBOLETES II"/>
    <s v="REDEBAN"/>
    <s v="FO-25-1819236"/>
    <d v="2025-11-12T14:19:54"/>
    <d v="2025-11-13T11:49:00"/>
    <s v="NO"/>
    <s v="HARDWARE"/>
    <s v="LECTOR DE TARJETAS"/>
    <s v="MENSAJE RETIRE TARJETA"/>
    <s v="CB UNO A UNO"/>
    <s v="CB UNO A UNO"/>
    <s v="EJECUTADO"/>
    <s v="12/11/2025 SE ESCALA PARA VISITA. LLAMAR ANTES DE VISITAR, CONFIRMAR FALLA Y DATOS | 13/11/2025 SE VISITA SITIO, SE CAMBIA DATAFONO POR DAÑO EN LECTOR DE TARJETAS OK. SE INSTALA NUEVO EQUIPO Y SE REALIZAN PRUEBAS EXITOSAS"/>
    <s v="VISITA TECNICA"/>
    <s v="ABXZZ240"/>
    <s v="TIPO II"/>
    <s v="TERRESTRE"/>
    <s v="COGOLLO VERTEL EDER LUIS"/>
    <n v="1"/>
    <s v="0"/>
    <n v="144968"/>
    <n v="140396"/>
    <n v="144968"/>
  </r>
  <r>
    <s v="MEDELLIN"/>
    <x v="1"/>
    <x v="2"/>
    <s v="27001"/>
    <s v="3010320"/>
    <s v="3007056160"/>
    <s v="INCIDENTE"/>
    <s v="CHOCO"/>
    <s v="QUIBDO"/>
    <s v="PTM QUIBDO PAPELES Y CACHARRO"/>
    <s v="REDEBAN"/>
    <s v="FO-25-1819218"/>
    <d v="2025-11-12T14:58:18"/>
    <d v="2025-11-14T11:33:00"/>
    <s v="NO"/>
    <s v="HARDWARE"/>
    <s v="SE REINICIA"/>
    <s v="DAÑO POS"/>
    <s v="AGREGADOR"/>
    <s v="COMCARD - PTM"/>
    <s v="EJECUTADO"/>
    <s v="12/11/2025 SE ESCALA PARA VISITA. LLAMAR ANTES DE VISITAR, CONFIRMAR FALLA Y DATOS | 13/11/2025 SE RECIBEN EQUIPOS, SE DIALOGA CONNEL CLIENTE Y COMENTA QUE EL SECTOR NO CUENTA CON FLUIDO ELÉCTRICO | 14/11/2025 SE REALIZA CAMBIO DE EQUIPOS POR REINICIO CONSTANTES, SE RRALIZAN PRUEBAS Y EL CB QUEDA OPERATIVO"/>
    <s v="VISITA TECNICA"/>
    <s v="TV00E583"/>
    <s v="TIPO V"/>
    <s v="AEREO"/>
    <s v="ROBLEDO DIAZ ANDRES FELIPE"/>
    <n v="1"/>
    <s v="0"/>
    <n v="988463"/>
    <n v="196537"/>
    <n v="988463"/>
  </r>
  <r>
    <s v="PEREIRA"/>
    <x v="0"/>
    <x v="1"/>
    <s v="63470"/>
    <s v="3010436"/>
    <s v="3007074224"/>
    <s v="INCIDENTE"/>
    <s v="QUINDIO"/>
    <s v="MONTENEGRO"/>
    <s v="MULTIPAGAS MONTENEGRO"/>
    <s v="REDEBAN"/>
    <s v="FO-25-1819217"/>
    <d v="2025-11-12T15:04:58"/>
    <d v="2025-11-13T10:57:00"/>
    <s v="NO"/>
    <s v="SOFTWARE"/>
    <s v="SE REINICIA"/>
    <s v="AL REALIZAR CIERRE CARGA VERSION"/>
    <s v="ROBUSTO"/>
    <s v="MULTIPAGAS"/>
    <s v="EJECUTADO"/>
    <s v="12/11/2025 SE ESCALA PARA VISITA. LLAMAR ANTES DE VISITAR, CONFIRMAR FALLA Y DATOS | 13/11/2025 SE VISITA COMERCIO SE REALIZÓ VERIFICACIÓN Y AJUSTE DE PARÁMETROS SERVICIOS Y PRUEBAS OK."/>
    <s v="VISITA TECNICA"/>
    <s v="LN3ZZ005"/>
    <s v="TIPO II"/>
    <s v="TERRESTRE"/>
    <s v="SANCHEZ SOLORZANO JUAN SEBASTIAN"/>
    <n v="1"/>
    <s v="0"/>
    <n v="144968"/>
    <n v="140396"/>
    <n v="144968"/>
  </r>
  <r>
    <s v="MEDELLIN"/>
    <x v="1"/>
    <x v="2"/>
    <s v="5001"/>
    <s v="3010443"/>
    <s v="3007034401"/>
    <s v="INCIDENTE"/>
    <s v="ANTIOQUIA"/>
    <s v="MEDELLIN"/>
    <s v="COMCARD MED JANAVI"/>
    <s v="REDEBAN"/>
    <s v="FO-25-1819388"/>
    <d v="2025-11-12T15:07:13"/>
    <d v="2025-11-13T13:02:00"/>
    <m/>
    <s v="HARDWARE"/>
    <s v="CABLEADO"/>
    <s v="DAÑO POS"/>
    <s v="AGREGADOR"/>
    <s v="COMCARD - PTM"/>
    <m/>
    <s v="12/11/2025 SE ESCALA PARA VISITA. LLAMAR ANTES DE VISITAR, CONFIRMAR FALLA Y DATOS | 13/11/2025 SE REALIZÓ GESTIÓN TELEFÓNICA SE HABLÓ CON EL SEÑOR DIONER NOS INFORMA QUE LA FECHA DE APERTURA DEL CORRESPONSAL ES FINALIZANDO EL DÍA SE LE INFORMA QUE POR HORARIO LABORAL NO ALCANZAMOS A ATENDERLO EN SU HORA DE APERTURA NOS INFORMA QUE PROCEDERÁ A LLAMAR A LA LÍNEA A COLOCAR OTRO RADICADO"/>
    <s v="SOPORTE TELEFONICO"/>
    <m/>
    <s v="TIPO I"/>
    <s v="TERRESTRE"/>
    <s v="CASTAÑEDA PALACIO CARLOS FELIPE"/>
    <n v="0"/>
    <s v="0"/>
    <n v="41241"/>
    <n v="0"/>
    <n v="41241"/>
  </r>
  <r>
    <s v="PASTO"/>
    <x v="0"/>
    <x v="0"/>
    <s v="52356"/>
    <s v="3010769"/>
    <s v="3007069937"/>
    <s v="INCIDENTE"/>
    <s v="NARIÑO"/>
    <s v="IPIALES"/>
    <s v="DISTRICOL INTER ENVIOS IPIALES"/>
    <s v="REDEBAN"/>
    <s v="FO-25-1819695"/>
    <d v="2025-11-12T15:43:07"/>
    <d v="2025-11-13T15:02:00"/>
    <s v="NO"/>
    <s v="HARDWARE"/>
    <s v="LECTOR DE BARRAS"/>
    <s v="FORMATO INVALIDO LECTOR DAÑADO"/>
    <s v="AGREGADOR"/>
    <s v="DISTRICOL"/>
    <s v="EJECUTADO"/>
    <s v="13/11/2025 SE VISITA EL CORRESPONSAL PARA REVISAR FALLA DEL LECTOR, DA FORMATO INVÁLIDO, SE APLICA CONFIGURACIÓN A LA LECTORA Y SE HACEN PRUEBAS CON RESULTADO EXITOSO, EL CORRESPONSAL QUEDA OPERATIVO"/>
    <s v="VISITA TECNICA"/>
    <s v="TV000698"/>
    <s v="TIPO II"/>
    <s v="TERRESTRE"/>
    <s v="GUERRERO RAMIREZ OSCAR DARIO"/>
    <n v="1"/>
    <s v="0"/>
    <n v="144968"/>
    <n v="140396"/>
    <n v="144968"/>
  </r>
  <r>
    <s v="BOGOTA"/>
    <x v="4"/>
    <x v="5"/>
    <s v="11001"/>
    <s v="3010770"/>
    <s v="3007018239"/>
    <s v="INCIDENTE"/>
    <s v="CUNDINAMARCA"/>
    <s v="BOGOTA"/>
    <s v="PAGAFACIL CENTRO DE PAGOS FONT"/>
    <s v="REDEBAN"/>
    <s v="FO-25-1819694"/>
    <d v="2025-11-12T15:43:27"/>
    <d v="2025-11-13T15:14:00"/>
    <s v="NO"/>
    <s v="HARDWARE"/>
    <s v="CABLEADO"/>
    <s v="CABLE TEFF AVERIADO"/>
    <s v="ROBUSTO"/>
    <s v="PAGAFACIL"/>
    <s v="EJECUTADO"/>
    <s v="12/11/2025 SE ESCALA PARA VISITA. LLAMAR ANTES DE VISITAR, CONFIRMAR FALLA Y DATOS | 13/11/2025 SE REALIZA CAMBIO DE CABLE DE FUENTE DE PODER CABLE TEF"/>
    <s v="VISITA TECNICA"/>
    <s v="AAAXZ284"/>
    <s v="TIPO I"/>
    <s v="TERRESTRE"/>
    <s v="GONZALEZ FANDIÑO SANTIAGO ERNESTO"/>
    <n v="1"/>
    <s v="0"/>
    <n v="65960"/>
    <n v="75096"/>
    <n v="65960"/>
  </r>
  <r>
    <s v="BARRANQUILLA"/>
    <x v="5"/>
    <x v="6"/>
    <s v="8638"/>
    <s v="3010909"/>
    <s v="3007068760"/>
    <s v="INCIDENTE"/>
    <s v="ATLANTICO"/>
    <s v="SABANALARGA"/>
    <s v="PAGAFACIL SABANALARGA"/>
    <s v="REDEBAN"/>
    <s v="FO-25-1819698"/>
    <d v="2025-11-12T15:34:31"/>
    <d v="2025-11-13T13:10:00"/>
    <s v="NO"/>
    <s v="HARDWARE"/>
    <s v="LECTOR DE BARRAS"/>
    <s v="DAÑO POS"/>
    <s v="ROBUSTO"/>
    <s v="PAGAFACIL"/>
    <s v="EJECUTADO"/>
    <s v="12/11/2025 SE ESCALA PARA VISITA. LLAMAR ANTES DE VISITAR, CONFIRMAR FALLA Y DATOS | 13/11/2025 SE REALIZA GESTIÓN TELEFÓNICA PARA VALIDAR LA FALLA DEL CB, CLIENTE INDICA QUE TOCA CAMBIAR LOS LECTORES DE CODIGO DE BARRAS. | 13/11/2025 SE REALIZA VISITA TÉCNICA, SE CAMBIA LECTOR DE BARRAS, SE REALIZAN PRUEBAS EXITOSAS, EQUIPO FUNCIONA CORRECTAMENTE, CB QUEDA OPERATIVO."/>
    <s v="VISITA TECNICA"/>
    <s v="AAJVZ982 - AAJVZ981"/>
    <s v="TIPO II"/>
    <s v="TERRESTRE"/>
    <s v="DE AGUAS MUÑOZ DAVID JOSE"/>
    <n v="1"/>
    <s v="0"/>
    <n v="144968"/>
    <n v="140396"/>
    <n v="144968"/>
  </r>
  <r>
    <s v="MEDELLIN"/>
    <x v="1"/>
    <x v="2"/>
    <s v="5001"/>
    <s v="3011288"/>
    <s v="3007013623"/>
    <s v="INCIDENTE"/>
    <s v="ANTIOQUIA"/>
    <s v="MEDELLIN"/>
    <s v="MULTIPAGAS MANRIQUE"/>
    <s v="REDEBAN"/>
    <s v="FO-25-1820020"/>
    <d v="2025-11-12T16:46:10"/>
    <d v="2025-11-13T11:51:00"/>
    <s v="NO"/>
    <s v="HARDWARE"/>
    <s v="TECLADO"/>
    <s v="DAÑO POS"/>
    <s v="ROBUSTO"/>
    <s v="MULTIPAGAS"/>
    <s v="EJECUTADO"/>
    <s v="12/11/2025 SE ESCALA PARA VISITA. LLAMAR ANTES DE VISITAR, CONFIRMAR FALLA Y DATOS | 13/11/2025 SE REALIZA CAMBIO DE POS YA QUE LAS TECLAS DEL DATÁFONO SE QUEDAN PEGADAS CONSTANTEMENTE."/>
    <s v="VISITA TECNICA"/>
    <s v="JAAVZ971"/>
    <s v="TIPO I"/>
    <s v="TERRESTRE"/>
    <s v="MARIN PIEDRAHITA JIMMY ALEXIS"/>
    <n v="1"/>
    <s v="0"/>
    <n v="65960"/>
    <n v="75096"/>
    <n v="65960"/>
  </r>
  <r>
    <s v="APARTADO"/>
    <x v="1"/>
    <x v="2"/>
    <s v="27077"/>
    <s v="3011319"/>
    <s v="3007080971"/>
    <s v="INCIDENTE"/>
    <s v="CHOCO"/>
    <s v="BAJO BAUDO"/>
    <s v="BARRIO PUEBLO NUEVO BAJO BAUDO 1"/>
    <s v="REDEBAN"/>
    <s v="FO-25-1819924"/>
    <d v="2025-11-12T16:20:54"/>
    <d v="2025-11-20T16:59:00"/>
    <s v="NO"/>
    <s v="HARDWARE"/>
    <s v="COMUNICACION"/>
    <s v="MENSAJE CABLE DE RED DESCONECTADO"/>
    <s v="UNO A UNO"/>
    <s v="UNO A UNO"/>
    <s v="EJECUTADO"/>
    <s v="12/11/2025 SE ESCALA PARA VISITA. LLAMAR ANTES DE VISITAR, CONFIRMAR FALLA Y DATOS | 13/11/2025 SE REALIZA CONTACTO CON LA SEÑORA ANA,  SE INCITA DAR SOLUCIÓN REMOTA SIN TENER EXITO | 15/11/2025 EN CONVERSACIÓN CON USUARIA SE ACUERDA REALIZAR VISITA EL DÍA MARTES YA QUE EL ACCESO A LA ZONA ES LIMITADO POR DISPONIBILIDAD DE TRANSPORTE AL MUNICIPIO Y SE DEBE TOMAR BUS Y LANCHA PARA LLEGAR. SE ACUERDA CON USUARIA VISITAR MARTES 18. | 20/11/2025 SE REALIZA CAMBIO DE EQUIPO POR FALLAS EN LA CONEXION, SE REALIZAN PRUEBAS Y EL CB QUEDA OPERATIVO"/>
    <s v="VISITA TECNICA"/>
    <s v="FIZZZ295"/>
    <s v="TIPO V"/>
    <s v="AEREO"/>
    <s v="ROBLEDO DIAZ ANDRES FELIPE"/>
    <n v="1"/>
    <s v="0"/>
    <n v="988463"/>
    <n v="196537"/>
    <n v="988463"/>
  </r>
  <r>
    <s v="YOPAL"/>
    <x v="3"/>
    <x v="4"/>
    <s v="85001"/>
    <s v="3011595"/>
    <s v="3007054058"/>
    <s v="INCIDENTE"/>
    <s v="CASANARE"/>
    <s v="YOPAL"/>
    <s v="DISTRICOL DROGUERIA LA CAMPINA"/>
    <s v="REDEBAN"/>
    <s v="FO-25-1821849"/>
    <d v="2025-11-13T08:00:00"/>
    <d v="2025-11-13T11:55:00"/>
    <s v="NO"/>
    <s v="HARDWARE"/>
    <s v="DETERIORO"/>
    <s v="DATAFONO"/>
    <s v="AGREGADOR"/>
    <s v="DISTRICOL"/>
    <s v="EJECUTADO"/>
    <s v="13/11/2025 SE VISITA COMERCIO, SE CAMBIA DATÁFONO Y MAGICBOX. PRUEBAS OK. OPERATIVO EL SERVICIO"/>
    <s v="VISITA TECNICA"/>
    <s v="9B2ZZ619"/>
    <s v="TIPO I"/>
    <s v="TERRESTRE"/>
    <s v="BERNAL ELAICA EDGAR ALEXIS"/>
    <n v="1"/>
    <s v="0"/>
    <n v="65960"/>
    <n v="75096"/>
    <n v="65960"/>
  </r>
  <r>
    <s v="BUCARAMANGA"/>
    <x v="2"/>
    <x v="3"/>
    <s v="68575"/>
    <s v="3011731"/>
    <s v="3007081883"/>
    <s v="INCIDENTE"/>
    <s v="SANTANDER"/>
    <s v="PUERTO WILCHES"/>
    <s v="PTM PUERTO WILCHES LEIMATH' DA"/>
    <s v="REDEBAN"/>
    <s v="FO-25-1820203"/>
    <d v="2025-11-12T17:08:25"/>
    <d v="2025-11-13T16:55:00"/>
    <s v="NO"/>
    <s v="HARDWARE"/>
    <s v="CABLEADO"/>
    <s v="CABLE MAGICBOX AVERIADO"/>
    <s v="AGREGADOR"/>
    <s v="COMCARD - PTM"/>
    <s v="EJECUTADO"/>
    <s v="12/11/2025 SE ESCALA PARA VISITA. LLAMAR ANTES DE VISITAR, CONFIRMAR FALLA Y DATOS | 13/11/2025 SE REALIZA VISITA AL COMERCIO CB BANCOLOMBIA PURO, SE VALIDA Y SE ENCUENTRA QUE EL CABLE QUE VA DEL MÁGIC BOX AL DATÁFONO SE LE DAÑO EL CONECTOR, SE PROCEDE A CAMBIAR EL MÁGIC BOX Y TODOS LOS CABLES, SE HACEN LAS RESPECTIVAS PRUEBAS DEJANDO TODOS OK_x000a_SE HACE LA DECLARACIÓN QUE DICHO MAGIC BOX FUE INSTALADO PREVIAMENTE PARA HACER EL CAMBIO DE DICHO ACCESORIO QUE YA SE HABÍA CARGADO EN EL MO PERO EMPEZÓ A PRESENTAR FALLAS A NO DEJAR CONECTAR EL CABLE DE RED Y NO PROPORCIONAR LA NAVEGACIÓN POR TAL MOTIVO SE HACE EL CAMBIO NUEVAMENTE DE ACCESORIO MAGIC BOX Y ESTE BACKUP ESTA EN DAÑO"/>
    <s v="VISITA TECNICA"/>
    <s v="AE001935"/>
    <s v="TIPO IV"/>
    <s v="TERRESTRE"/>
    <s v="GONZALEZ ESTUPIÑAN YEISON WALTER ANTONIO"/>
    <n v="1"/>
    <s v="0"/>
    <n v="479589"/>
    <n v="196537"/>
    <n v="479589"/>
  </r>
  <r>
    <s v="VILLAVICENCIO"/>
    <x v="3"/>
    <x v="4"/>
    <s v="50006"/>
    <s v="3011887"/>
    <s v="3007063999"/>
    <s v="INCIDENTE"/>
    <s v="META"/>
    <s v="ACACIAS"/>
    <s v="BARRIO GUARATARA I ACACIAS 1"/>
    <s v="REDEBAN"/>
    <s v="FO-25-1821842"/>
    <d v="2025-11-13T08:00:00"/>
    <d v="2025-11-14T12:35:00"/>
    <s v="NO"/>
    <s v="HARDWARE"/>
    <s v="ALERT IRRUPTION"/>
    <s v="ALERT IRRUPTION"/>
    <s v="CB UNO A UNO"/>
    <s v="CB UNO A UNO"/>
    <s v="EJECUTADO"/>
    <s v="13/11/2025 SE ESCALA PARA VISITA. LLAMAR ANTES DE VISITAR, CONFIRMAR FALLA Y DATOS | 14/11/2025 SE VISITA CB Y SE REALIZA CAMBIO DE DATÁFONO Y PIN PAD POR DAÑO. SE INSTALA NUEVO EQUIPO, SE CONFIGURA POS SE INICIALIZA SE CREAN USUARIOS CORRECTAMENTE Y SE REALIZAN PRUEBAS EXITOSAS PRUEBAS OK"/>
    <s v="VISITA TECNICA"/>
    <s v="NA00Y837"/>
    <s v="TIPO II"/>
    <s v="TERRESTRE"/>
    <s v="GARZON RUIZ LUIS MIGUEL"/>
    <n v="1"/>
    <s v="0"/>
    <n v="144968"/>
    <n v="140396"/>
    <n v="144968"/>
  </r>
  <r>
    <s v="MEDELLIN"/>
    <x v="1"/>
    <x v="2"/>
    <s v="5101"/>
    <s v="3011932"/>
    <s v="3007045808"/>
    <s v="INCIDENTE"/>
    <s v="ANTIOQUIA"/>
    <s v="CIUDAD BOLIVAR"/>
    <s v="DISTRICOL ABARROTES LA FORTUNA"/>
    <s v="REDEBAN"/>
    <s v="FO-25-1821859"/>
    <d v="2025-11-13T08:00:00"/>
    <d v="2025-11-14T09:30:00"/>
    <s v="NO"/>
    <s v="HARDWARE"/>
    <s v="TECLADO"/>
    <s v="DAÑO POS"/>
    <s v="AGREGADOR"/>
    <s v="DISTRICOL"/>
    <s v="EJECUTADO"/>
    <s v="13/11/2025 SE ESCALA PARA VISITA. LLAMAR ANTES DE VISITAR, CONFIRMAR FALLA Y DATOS | 14/11/2025 SE CAMBIA POR TECLADO DAÑADO"/>
    <s v="VISITA TECNICA"/>
    <s v="XP000715"/>
    <s v="TIPO II"/>
    <s v="TERRESTRE"/>
    <s v="CASTAÑEDA PALACIO CARLOS FELIPE"/>
    <n v="1"/>
    <s v="0"/>
    <n v="144968"/>
    <n v="140396"/>
    <n v="144968"/>
  </r>
  <r>
    <s v="BOGOTA"/>
    <x v="4"/>
    <x v="5"/>
    <s v="11001"/>
    <s v="3011975"/>
    <s v="3007026671"/>
    <s v="INCIDENTE"/>
    <s v="CUNDINAMARCA"/>
    <s v="BOGOTA"/>
    <s v="PAGAFACIL CORABASTOS"/>
    <s v="REDEBAN"/>
    <s v="FO-25-1821837"/>
    <d v="2025-11-13T08:02:33"/>
    <d v="2025-11-13T16:38:00"/>
    <s v="NO"/>
    <s v="HARDWARE"/>
    <s v="SE REINICIA"/>
    <s v="DAÑO POS"/>
    <s v="ROBUSTO"/>
    <s v="PAGAFACIL"/>
    <s v="EJECUTADO"/>
    <s v="13/11/2025 SE ESCALA PARA VISITA. LLAMAR ANTES DE VISITAR, CONFIRMAR FALLA Y DATOS | 13/11/2025 SE REALIZA CAMBIO DE DATADONO POR REINICIO SE REALIZAN PRUEBAS OK"/>
    <s v="VISITA TECNICA"/>
    <s v="999JZ591"/>
    <s v="TIPO I"/>
    <s v="TERRESTRE"/>
    <s v="SOTO LONDOÑO FREDY ALEXANDER"/>
    <n v="1"/>
    <s v="0"/>
    <n v="65960"/>
    <n v="75096"/>
    <n v="65960"/>
  </r>
  <r>
    <s v="MONTERIA"/>
    <x v="5"/>
    <x v="6"/>
    <s v="23660"/>
    <s v="3012922"/>
    <s v="3007028140"/>
    <s v="INCIDENTE"/>
    <s v="CORDOBA"/>
    <s v="SAHAGUN"/>
    <s v="DISTRICOL SUPERTIENDA EL ANTOJ"/>
    <s v="REDEBAN"/>
    <s v="FO-25-1821834"/>
    <d v="2025-11-13T08:38:34"/>
    <d v="2025-11-14T14:59:00"/>
    <s v="NO"/>
    <s v="HARDWARE"/>
    <s v="PINPAD"/>
    <s v="ALERTADO"/>
    <s v="AGREGADOR"/>
    <s v="DISTRICOL"/>
    <s v="EJECUTADO"/>
    <s v="13/11/2025 SE ESCALA PARA VISITA. LLAMAR ANTES DE VISITAR, CONFIRMAR FALLA Y DATOS | 14/11/2025 SE REALIZA CAMBIO DE PINPAD POR DAÑO."/>
    <s v="VISITA TECNICA"/>
    <s v="9MZZZ448"/>
    <s v="TIPO II"/>
    <s v="TERRESTRE"/>
    <s v="MARQUEZ HOYOS JEYSON DANIEL"/>
    <n v="1"/>
    <s v="0"/>
    <n v="144968"/>
    <n v="140396"/>
    <n v="144968"/>
  </r>
  <r>
    <s v="MEDELLIN"/>
    <x v="1"/>
    <x v="2"/>
    <s v="5031"/>
    <s v="3012974"/>
    <s v="3007064911"/>
    <s v="INCIDENTE"/>
    <s v="ANTIOQUIA"/>
    <s v="AMALFI"/>
    <s v="BARRIO CENTRO AMALFI 2"/>
    <s v="REDEBAN"/>
    <s v="FO-25-1821832"/>
    <d v="2025-11-13T08:54:37"/>
    <d v="2025-11-14T09:03:00"/>
    <s v="NO"/>
    <s v="HARDWARE"/>
    <s v="LECTOR DE BARRAS"/>
    <s v="DAÑO POS"/>
    <s v="CB UNO A UNO"/>
    <s v="CB UNO A UNO"/>
    <s v="EJECUTADO"/>
    <s v="13/11/2025 SE ESCALA PARA VISITA. LLAMAR ANTES DE VISITAR, CONFIRMAR FALLA Y DATOS | 14/11/2025 SE HACEN PRUEBAS CON LA LECTORA PERO NO RECONOCE CÓDIGO BARRAS POR LO QUE SE CAMBIA LECTORA"/>
    <s v="VISITA TECNICA"/>
    <s v="5A002533"/>
    <s v="TIPO IV"/>
    <s v="TERRESTRE"/>
    <s v="ALVAREZ ARENAS VICTOR HUGO"/>
    <n v="1"/>
    <s v="0"/>
    <n v="479589"/>
    <n v="196537"/>
    <n v="479589"/>
  </r>
  <r>
    <s v="BOGOTA"/>
    <x v="4"/>
    <x v="5"/>
    <s v="25754"/>
    <s v="3013017"/>
    <s v="3007031703"/>
    <s v="INCIDENTE"/>
    <s v="CUNDINAMARCA"/>
    <s v="SOACHA"/>
    <s v="OPRAP VENTURA TERREROS"/>
    <s v="REDEBAN"/>
    <s v="FO-25-1821828"/>
    <d v="2025-11-13T08:59:34"/>
    <d v="2025-11-13T17:32:00"/>
    <s v="NO"/>
    <s v="HARDWARE"/>
    <s v="IMPRESION"/>
    <s v="NO IMPRIME UNO O VARIOS CARACTERES"/>
    <s v="ROBUSTO"/>
    <s v="OPRAP"/>
    <s v="EJECUTADO"/>
    <s v="13/11/2025 SE ESCALA PARA VISITA. LLAMAR ANTES DE VISITAR, CONFIRMAR FALLA Y DATOS | 13/11/2025 EN ESPERA DE PERMISOS PARA INGRESO | 13/11/2025 SE REALIZA CAMBIO DE EQUIPO POR DAÑO EN IMPRESORA NO SE VE EL LADO IZQUIERDO SERVICIO OPERATIVO PRUEBAS OK TRNA RBM SE HACE CONSULTA DE SALDO NO HAY COMO HACER CONSIGNACIÓN Y RETIRO"/>
    <s v="VISITA TECNICA"/>
    <s v="1111H887"/>
    <s v="TIPO I"/>
    <s v="TERRESTRE"/>
    <s v="BUSTOS MORA DIEGO MANUEL"/>
    <n v="1"/>
    <s v="0"/>
    <n v="65960"/>
    <n v="75096"/>
    <n v="65960"/>
  </r>
  <r>
    <s v="BOGOTA"/>
    <x v="4"/>
    <x v="5"/>
    <s v="11001"/>
    <s v="3013252"/>
    <s v="3007071368"/>
    <s v="INCIDENTE"/>
    <s v="CUNDINAMARCA"/>
    <s v="BOGOTA"/>
    <s v="PTM BOGOTA MINIMARKET LA FORTU"/>
    <s v="REDEBAN"/>
    <s v="FO-25-1821825"/>
    <d v="2025-11-13T09:19:39"/>
    <d v="2025-11-14T08:09:00"/>
    <s v="NO"/>
    <s v="HARDWARE"/>
    <s v="ALERT IRRUPTION"/>
    <s v="ALERT IRRUPTION"/>
    <s v="AGREGADOR"/>
    <s v="COMCARD - PTM"/>
    <s v="EJECUTADO / CANCELADO"/>
    <s v="13/11/2025 SE ESCALA PARA VISITA. LLAMAR ANTES DE VISITAR, CONFIRMAR FALLA Y DATOS | 14/11/2025 SE VISITA COMERCIO PARA ATENDER INCIDENTE PERO AL LLEGAR AL PUNTO NO SE ENCUENTRA EL SEÑOR WILMAR QUE NOS CONTACTAMOS AL NÚMERO 3213420303 Y NOS INDICA QUE NO SE ENCUENTRA EN EL ESTABLECIMIENTO POR TANTO SOLICITA ATENDERLO A PARTIR DE LAS 8 A.M EL DÍA 14 DE NOVIEMBRE DEL 2025"/>
    <s v="VISITA TECNICA"/>
    <s v="0"/>
    <s v="TIPO I"/>
    <s v="TERRESTRE"/>
    <s v="SOTO LONDOÑO FREDY ALEXANDER"/>
    <n v="1"/>
    <s v="0"/>
    <n v="65960"/>
    <n v="75096"/>
    <n v="65960"/>
  </r>
  <r>
    <s v="BARRANQUILLA"/>
    <x v="5"/>
    <x v="6"/>
    <s v="8001"/>
    <s v="3013778"/>
    <s v="3007042098"/>
    <s v="INCIDENTE"/>
    <s v="ATLANTICO"/>
    <s v="BARRANQUILLA"/>
    <s v="PAGAFACIL BUENAVISTA BARRANQU"/>
    <s v="REDEBAN"/>
    <s v="FO-25-1822366"/>
    <d v="2025-11-13T10:07:31"/>
    <d v="2025-11-13T12:33:00"/>
    <s v="NO"/>
    <s v="HARDWARE"/>
    <s v="LECTOR DE BARRAS"/>
    <s v="DAÑO POS"/>
    <s v="ROBUSTO"/>
    <s v="PAGAFACIL"/>
    <s v="EJECUTADO"/>
    <s v="13/11/2025 SE ESCALA PARA VISITA. LLAMAR ANTES DE VISITAR, CONFIRMAR FALLA Y DATOS | 13/11/2025 SE REALIZA VISITA AL COMERCIO SE ENCUENTRA DATÁFONO CON LECTOR DAÑADO SE CAMBIA LECTOR DE BARRAS SE REALIZAN PRUEBAS EXITOSAS Y EL CB QUEDA OPERATIVO"/>
    <s v="VISITA TECNICA"/>
    <s v="GZ0WZ972"/>
    <s v="TIPO I"/>
    <s v="TERRESTRE"/>
    <s v="PEÑALOZA GUTIERREZ RAFAEL GUSTAVO"/>
    <n v="1"/>
    <s v="0"/>
    <n v="65960"/>
    <n v="75096"/>
    <n v="65960"/>
  </r>
  <r>
    <s v="CARTAGENA"/>
    <x v="5"/>
    <x v="6"/>
    <s v="13001"/>
    <s v="3013903"/>
    <s v="3007080839"/>
    <s v="INCIDENTE"/>
    <s v="BOLIVAR"/>
    <s v="CARTAGENA"/>
    <s v="PTM CARTAGENA DROGUERIA Y FARM"/>
    <s v="REDEBAN"/>
    <s v="FO-25-1822361"/>
    <d v="2025-11-13T10:11:10"/>
    <d v="2025-11-13T15:05:00"/>
    <s v="NO"/>
    <s v="HARDWARE"/>
    <s v="PANTALLA"/>
    <s v="DAÑO POS"/>
    <s v="AGREGADOR"/>
    <s v="COMCARD - PTM"/>
    <s v="EJECUTADO"/>
    <s v="13/11/2025 SE ESCALA PARA VISITA. LLAMAR ANTES DE VISITAR, CONFIRMAR FALLA Y DATOS | 13/11/2025 SE REALIZA CAMBIO DE EQUIPO POR DAÑO DE  DISPLAY SALE AZUL SE COLOCA UNO NUEVO SE REALIZAN PRUEBAS Y TODO OK"/>
    <s v="VISITA TECNICA"/>
    <s v="FHZZZ006 F9ZZZ993"/>
    <s v="TIPO I"/>
    <s v="TERRESTRE"/>
    <s v="MARTINEZ SALGUEDO ANDRES AUGUSTO"/>
    <n v="1"/>
    <s v="0"/>
    <n v="65960"/>
    <n v="75096"/>
    <n v="65960"/>
  </r>
  <r>
    <s v="BOGOTA"/>
    <x v="4"/>
    <x v="5"/>
    <s v="25754"/>
    <s v="3013987"/>
    <s v="3007079521"/>
    <s v="INCIDENTE"/>
    <s v="CUNDINAMARCA"/>
    <s v="SOACHA"/>
    <s v="BARRIO LEON  13 SOACHA SOACHA"/>
    <s v="REDEBAN"/>
    <s v="FO-25-1822521"/>
    <d v="2025-11-13T10:38:42"/>
    <d v="2025-11-14T09:32:00"/>
    <s v="NO"/>
    <s v="SOFTWARE"/>
    <s v="COMUNICACION"/>
    <s v="PARAMETROS DE CONFIGURACION EN POS"/>
    <s v="UNO A UNO"/>
    <s v="UNO A UNO"/>
    <s v="EJECUTADO"/>
    <s v="13/11/2025 SE ESCALA PARA VISITA. LLAMAR ANTES DE VISITAR, CONFIRMAR FALLA Y DATOS | 14/11/2025 ESPERANDO VALIDACIÓN DE DATOS CON EL BANCO | 14/11/2025 SE REALIZA VISITA A CB PARA ATENDER INCIDENTE SE REALIZA ACTUALIZACIÓN VERSIÓN 10.3 ,SE REALIZAN PRUEBAS OK"/>
    <s v="VISITA TECNICA"/>
    <s v="A1VZZ400"/>
    <s v="TIPO I"/>
    <s v="TERRESTRE"/>
    <s v="GALINDO ROJAS LUIS FELIPE"/>
    <n v="1"/>
    <s v="0"/>
    <n v="65960"/>
    <n v="75096"/>
    <n v="65960"/>
  </r>
  <r>
    <s v="YOPAL"/>
    <x v="3"/>
    <x v="4"/>
    <s v="85001"/>
    <s v="3013991"/>
    <s v="3007047857"/>
    <s v="INCIDENTE"/>
    <s v="CASANARE"/>
    <s v="YOPAL"/>
    <s v="DISTRICOL DROGUERIA FARMACA CE"/>
    <s v="REDEBAN"/>
    <s v="FO-25-1822517"/>
    <d v="2025-11-13T10:40:09"/>
    <d v="2025-11-13T12:59:00"/>
    <s v="NO"/>
    <s v="HARDWARE"/>
    <s v="DETERIORO"/>
    <s v="DATAFONO"/>
    <s v="AGREGADOR"/>
    <s v="DISTRICOL"/>
    <s v="EJECUTADO"/>
    <s v="13/11/2025 SE ESCALA PARA VISITA. LLAMAR ANTES DE VISITAR, CONFIRMAR FALLA Y DATOS | 13/11/2025 SE VISITA COMERCIO, SE REALIZA CAMBIO DE DATAFONO. PRUEBAS OK. OPERATIVO EL SERVICIO"/>
    <s v="VISITA TECNICA"/>
    <s v="II00F649"/>
    <s v="TIPO I"/>
    <s v="TERRESTRE"/>
    <s v="BERNAL ELAICA EDGAR ALEXIS"/>
    <n v="1"/>
    <s v="0"/>
    <n v="65960"/>
    <n v="75096"/>
    <n v="65960"/>
  </r>
  <r>
    <s v="SANTA MARTA"/>
    <x v="5"/>
    <x v="6"/>
    <s v="47001"/>
    <s v="3014056"/>
    <s v="3007063065"/>
    <s v="INCIDENTE"/>
    <s v="MAGDALENA"/>
    <s v="SANTA MARTA"/>
    <s v="PAGAFACIL  CC LAS PALMAS"/>
    <s v="REDEBAN"/>
    <s v="FO-25-1822525"/>
    <d v="2025-11-13T10:34:31"/>
    <d v="2025-11-14T10:18:00"/>
    <s v="NO"/>
    <s v="HARDWARE"/>
    <s v="PINPAD"/>
    <s v="DAÑO POS"/>
    <s v="ROBUSTO"/>
    <s v="PAGAFACIL"/>
    <s v="EJECUTADO"/>
    <s v="13/11/2025 SE REALIZA LA VISITA PARA ATENDER INCIDENTE, EN EL SITIO SOLICITAN CARNET O CÉDULA PARA INGRESO LA CUAL EN EL MOMENTO NO POSEO YA QUE  LA NOCHE ANTERIOR PERDÍ MI CARTERA Y CON ELLA LOS DOCUMENTOS PERSONALES, SEÑORA MILET MOJICA, POR ORDEN DE SU JEFE INMEDIATO, NO PERMITEN EL INGRESO PARA ATENDER LA VISITA YA QUE EXIGEN EL DOCUMENTO FÍSICO, SE PROCEDE A REALIZAR LA VISITA CUANDO SE TENGA EL DOCUMENTO | 14/11/2025 SE REALIZA LA VISITA, SE ENCUENTRA EL DATÁFONO PLACA 762771 CON EL PIN PAD DAÑADO, YA QUE NO LEE TARJETAS, SE PROCEDE A CAMBIAR EL EQUIPOS POR COMBO 2600, LA LECTORA DEL DATÁFONO PLACA 1032018, CUENTA CON LA LECTORA AVERIADA YA QUE ALGUNOS RECIBÍS NO LOS LEE SE PROCEDE A CAMBIAR EL ACCESORIO, Y TIENE LA TAPA DE LA IMPRESORA DAÑADA Y NO PERMITE ABRIR EN OCASIONES PARA METER LOS ROLLOS, SE CAMBIA TAPA DE IMPRESORA, SE REALIZAN PRUEBAS Y TODO OK"/>
    <s v="VISITA TECNICA"/>
    <s v="HA00R820-KA00R79"/>
    <s v="TIPO I"/>
    <s v="TERRESTRE"/>
    <s v="THOMAS  CAMPO SIGIFREDO SEGUNDO"/>
    <n v="1"/>
    <s v="0"/>
    <n v="65960"/>
    <n v="75096"/>
    <n v="65960"/>
  </r>
  <r>
    <s v="CARTAGENA"/>
    <x v="5"/>
    <x v="6"/>
    <s v="13001"/>
    <s v="3014589"/>
    <s v="3007031028"/>
    <s v="INCIDENTE"/>
    <s v="BOLIVAR"/>
    <s v="CARTAGENA"/>
    <s v="BARRIO PASACABALLO 3"/>
    <s v="REDEBAN"/>
    <s v="FO-25-1823147"/>
    <d v="2025-11-13T11:28:30"/>
    <d v="2025-11-14T10:19:00"/>
    <s v="NO"/>
    <s v="HARDWARE"/>
    <s v="LECTOR DE BARRAS"/>
    <s v="DAÑO POS"/>
    <s v="CB UNO A UNO"/>
    <s v="CB UNO A UNO"/>
    <s v="EJECUTADO"/>
    <s v="13/11/2025 SE ESCALA PARA VISITA. LLAMAR ANTES DE VISITAR, CONFIRMAR FALLA Y DATOS | 14/11/2025 SE REALIZA CAMBIO DE LECTORA DE BARRAS POR PROBLEMAS DE LECTURA SE INSTALA UNA NUEVA Y QUEDA TODO OK"/>
    <s v="VISITA TECNICA"/>
    <s v="9A002696"/>
    <s v="TIPO I"/>
    <s v="TERRESTRE"/>
    <s v="MARTINEZ SALGUEDO ANDRES AUGUSTO"/>
    <n v="1"/>
    <s v="0"/>
    <n v="65960"/>
    <n v="75096"/>
    <n v="65960"/>
  </r>
  <r>
    <s v="MEDELLIN"/>
    <x v="1"/>
    <x v="2"/>
    <s v="5001"/>
    <s v="3014620"/>
    <s v="3007027468"/>
    <s v="INCIDENTE"/>
    <s v="ANTIOQUIA"/>
    <s v="MEDELLIN"/>
    <s v="DISTRICOL AVT COMUNICACIONES"/>
    <s v="REDEBAN"/>
    <s v="FO-25-1823167"/>
    <d v="2025-11-13T11:13:10"/>
    <d v="2025-11-13T13:22:00"/>
    <s v="NO"/>
    <s v="HARDWARE"/>
    <s v="LECTOR DE BARRAS"/>
    <s v="DAÑO POS"/>
    <s v="AGREGADOR"/>
    <s v="DISTRICOL"/>
    <s v="EJECUTADO"/>
    <s v="13/11/2025 SE ESCALA PARA VISITA. LLAMAR ANTES DE VISITAR, CONFIRMAR FALLA Y DATOS | 13/11/2025 CAMBIO DE EQUIPO POR DAÑO PUERTO USB MALO Y LECTOR NO ENCIENDE PRUEBAS OK NO TELECARGA"/>
    <s v="VISITA TECNICA"/>
    <s v="EF004286"/>
    <s v="TIPO I"/>
    <s v="TERRESTRE"/>
    <s v="PAREJA ECHAVARRIA JHON DAVID"/>
    <n v="1"/>
    <s v="0"/>
    <n v="65960"/>
    <n v="75096"/>
    <n v="65960"/>
  </r>
  <r>
    <s v="MONTERIA"/>
    <x v="5"/>
    <x v="6"/>
    <s v="23675"/>
    <s v="3014637"/>
    <s v="3007040756"/>
    <s v="INCIDENTE"/>
    <s v="CORDOBA"/>
    <s v="SAN BERNARDO DEL VIENTO"/>
    <s v="DISTRICOL ALMACEN CICLO PEDAL"/>
    <s v="REDEBAN"/>
    <s v="FO-25-1823165"/>
    <d v="2025-11-13T11:18:08"/>
    <d v="2025-11-13T15:25:00"/>
    <s v="NO"/>
    <s v="HARDWARE"/>
    <s v="NO ENCIENDE"/>
    <s v="DAÑO POS"/>
    <s v="AGREGADOR"/>
    <s v="DISTRICOL"/>
    <s v="EJECUTADO"/>
    <s v="13/11/2025 SE ESCALA ACTIVIDAD PARA GESTION WOMPI | 13/11/2025 SE REALIZA VISITA TÉCNICA Y SE HACE CAMBIO DE DATAFONO POR FALLAS DE ENCENDIDO, SE REINICIA ALOMENTO DE TRANSAR, SE RETIRA DATÁFONO PLACA 931315 Y SE INSTALA DATAFONO PLACA 759550, SE REALIZAN PRUEBAS Y SE DEJA EL SERVICIO FUNCIONANDO CORRECTAMENTE."/>
    <s v="VISITA TECNICA"/>
    <s v="AA0OZ030"/>
    <s v="TIPO II"/>
    <s v="TERRESTRE"/>
    <s v="CASSIANI PEREZ RAUL RAMIRO"/>
    <n v="1"/>
    <s v="0"/>
    <n v="144968"/>
    <n v="140396"/>
    <n v="144968"/>
  </r>
  <r>
    <s v="MEDELLIN"/>
    <x v="1"/>
    <x v="2"/>
    <s v="5088"/>
    <s v="3014654"/>
    <s v="3007070581"/>
    <s v="INCIDENTE"/>
    <s v="ANTIOQUIA"/>
    <s v="BELLO"/>
    <s v="DISTRICOL ROSA DIVINA"/>
    <s v="REDEBAN"/>
    <s v="FO-25-1823159"/>
    <d v="2025-11-13T11:24:57"/>
    <d v="2025-11-13T16:04:00"/>
    <s v="NO"/>
    <s v="HARDWARE"/>
    <s v="LECTOR DE BARRAS"/>
    <s v="CABLE LECTORA AVERIADO"/>
    <s v="AGREGADOR"/>
    <s v="DISTRICOL"/>
    <s v="EJECUTADO"/>
    <s v="13/11/2025 SE ESCALA PARA VISITA. LLAMAR ANTES DE VISITAR, CONFIRMAR FALLA Y DATOS | 14/11/2025 SE CAMBIA LECTORA POR DAÑO, PRUEBAS OK, AL LECTOR RETIRADO NO SE LE VE LA PLACA"/>
    <s v="VISITA TECNICA"/>
    <s v="TV009842"/>
    <s v="TIPO I"/>
    <s v="TERRESTRE"/>
    <s v="CARDONA MOLINA BROLIN STIVEN"/>
    <n v="1"/>
    <s v="0"/>
    <n v="65960"/>
    <n v="75096"/>
    <n v="65960"/>
  </r>
  <r>
    <s v="MEDELLIN"/>
    <x v="1"/>
    <x v="2"/>
    <s v="5209"/>
    <s v="3014672"/>
    <s v="3007027709"/>
    <s v="INCIDENTE"/>
    <s v="ANTIOQUIA"/>
    <s v="CONCORDIA"/>
    <s v="DISTRICOL VARIEDADES ANGELA"/>
    <s v="REDEBAN"/>
    <s v="FO-25-1823143"/>
    <d v="2025-11-13T11:29:41"/>
    <d v="2025-11-14T17:28:00"/>
    <m/>
    <s v="SOFTWARE"/>
    <s v="LECTOR DE BARRAS"/>
    <s v="LECTOR DESCONFIGURADO"/>
    <s v="AGREGADOR"/>
    <s v="DISTRICOL"/>
    <m/>
    <s v="13/11/2025 SE ESCALA PARA VISITA. LLAMAR ANTES DE VISITAR, CONFIRMAR FALLA Y DATOS | 14/11/2025 SE REALIZÓ GESTIÓN TELEFÓNICA SE HABLÓ CON LA SEÑORA ÁNGELA CARDONA SE REALIZÓ RECONFIGURACIÓN DEL LECTOR SE REALIZARON PRUEBAS DATÁFONO LEO FACTURA SIN PROBLEMAS SE PROCEDE A CERRAR EL CASO"/>
    <s v="SOPORTE TELEFONICO"/>
    <m/>
    <s v="TIPO III"/>
    <s v="TERRESTRE"/>
    <s v="CASTAÑEDA PALACIO CARLOS FELIPE"/>
    <n v="0"/>
    <s v="0"/>
    <n v="41241"/>
    <n v="0"/>
    <n v="41241"/>
  </r>
  <r>
    <s v="CARTAGENA"/>
    <x v="5"/>
    <x v="6"/>
    <s v="13001"/>
    <s v="3014732"/>
    <s v="3007066704"/>
    <s v="INCIDENTE"/>
    <s v="BOLIVAR"/>
    <s v="CARTAGENA"/>
    <s v="BARRIO PASACABALLO CARTAGENA D"/>
    <s v="REDEBAN"/>
    <s v="FO-25-1823150"/>
    <d v="2025-11-13T11:27:45"/>
    <d v="2025-11-14T11:24:00"/>
    <s v="NO"/>
    <s v="HARDWARE"/>
    <s v="ALERT IRRUPTION"/>
    <s v="ALERT IRRUPTION"/>
    <s v="CB UNO A UNO"/>
    <s v="CB UNO A UNO"/>
    <s v="EJECUTADO"/>
    <s v="13/11/2025 SE ESCALA PARA VISITA. LLAMAR ANTES DE VISITAR, CONFIRMAR FALLA Y DATOS | 14/11/2025 EN SITIO ESPERANDO CAMBIO DE EQUIPO POR PARTE DE REDEBAN | 14/11/2025 PROCESO DE CAMBIO REALIZADO EN ESPERA DE PROCESO DE RECHAZO GENERAL POR PARTE DE REDEBAN | 14/11/2025 AUN PERSISTE EL RECHAZO SE REPORTA NOVEDAD AL CORDINADOR | 14/11/2025 SE CAMBIA EQUIPO POR DAÑO DE ALERTA INTERRUPCIÓN CLIENTE INFORMA QUE SE DESPRENDIÓ LA BASE Y SE CALLO EL EQUIPO POR LO QUE SE COLOCA UNO NUEVO Y SE CAMBIA LA LECTORA POR CABLE DEGOLLADO SE DEJA UNA NUEVA Y TODO QUEDA OK"/>
    <s v="VISITA TECNICA"/>
    <s v="2A0EZ013"/>
    <s v="TIPO I"/>
    <s v="TERRESTRE"/>
    <s v="MARTINEZ SALGUEDO ANDRES AUGUSTO"/>
    <n v="1"/>
    <s v="0"/>
    <n v="65960"/>
    <n v="75096"/>
    <n v="65960"/>
  </r>
  <r>
    <s v="CALI"/>
    <x v="0"/>
    <x v="0"/>
    <s v="76890"/>
    <s v="3014752"/>
    <s v="3007064858"/>
    <s v="INCIDENTE"/>
    <s v="VALLE DEL CAUCA"/>
    <s v="YOTOCO"/>
    <s v="BARRIO MEDIA CANOA YOTOCO"/>
    <s v="REDEBAN"/>
    <s v="FO-25-1823138"/>
    <d v="2025-11-13T11:32:59"/>
    <d v="2025-11-14T12:16:00"/>
    <s v="NO"/>
    <s v="HARDWARE"/>
    <s v="CABLEADO"/>
    <s v="CABLE MAGICBOX AVERIADO"/>
    <s v="UNO A UNO"/>
    <s v="CB UNO A UNO"/>
    <s v="EJECUTADO"/>
    <s v="13/11/2025 SE ESCALA PARA VISITA. LLAMAR ANTES DE VISITAR, CONFIRMAR FALLA Y DATOS | 14/11/2025 SE VISITA CORRESPONSAL Y SE REEMPLAZA CABLE MAGIC BOX POR DAÑO. TRANSACCIONES DE PRUEBA EXITOSA A"/>
    <s v="VISITA TECNICA"/>
    <s v="4A003842"/>
    <s v="TIPO II"/>
    <s v="TERRESTRE"/>
    <s v="BOLAÑOS TABORDA JORGE ENRIQUE"/>
    <n v="1"/>
    <s v="0"/>
    <n v="144968"/>
    <n v="140396"/>
    <n v="144968"/>
  </r>
  <r>
    <s v="BUCARAMANGA"/>
    <x v="2"/>
    <x v="3"/>
    <s v="68689"/>
    <s v="3015019"/>
    <s v="3007040695"/>
    <s v="INCIDENTE"/>
    <s v="SANTANDER"/>
    <s v="SAN VICENTE DE CHUCURI"/>
    <s v="PTM TIENDA LE CENTRAL DE YARIM"/>
    <s v="REDEBAN"/>
    <s v="FO-25-1823490"/>
    <d v="2025-11-13T11:58:52"/>
    <d v="2025-11-14T11:01:00"/>
    <s v="NO"/>
    <s v="HARDWARE"/>
    <s v="LECTOR DE BARRAS"/>
    <s v="DAÑO POS"/>
    <s v="AGREGADOR"/>
    <s v="COMCARD - PTM"/>
    <s v="EJECUTADO"/>
    <s v="13/11/2025 SE ESCALA PARA VISITA. LLAMAR ANTES DE VISITAR, CONFIRMAR FALLA Y DATOS | 14/11/2025 CB CON LECTOR DE BARRAS, CABLE DAÑADO Y NO ENVÍA LA DATA, CAMBIO DE CABLE, PERSISTE LA FALLA, CAMBIO DE LECTOR, EQUIPO CON VERSION 9.90, CUBRE CLAVE OK, PRUEBAS OK, CLIENTE NO PERMITE CIERRE POR FLUJO DE CLIENTES."/>
    <s v="VISITA TECNICA"/>
    <s v="AB0MZ726"/>
    <s v="TIPO III"/>
    <s v="TERRESTRE"/>
    <s v="SANTOS GONZALEZ JOHAN FABIAN"/>
    <n v="1"/>
    <s v="0"/>
    <n v="275729"/>
    <n v="196537"/>
    <n v="275729"/>
  </r>
  <r>
    <s v="MEDELLIN"/>
    <x v="1"/>
    <x v="2"/>
    <s v="5088"/>
    <s v="3015411"/>
    <s v="3007074040"/>
    <s v="INCIDENTE"/>
    <s v="ANTIOQUIA"/>
    <s v="BELLO"/>
    <s v="OPRAP ESTACIÓN NIQUIA"/>
    <s v="REDEBAN"/>
    <s v="FO-25-1823657"/>
    <d v="2025-11-13T12:41:06"/>
    <d v="2025-11-14T09:42:00"/>
    <s v="NO"/>
    <s v="HARDWARE"/>
    <s v="SE REINICIA"/>
    <s v="DAÑO POS"/>
    <s v="ROBUSTO"/>
    <s v="OPRAP"/>
    <s v="EJECUTADO"/>
    <s v="13/11/2025 SE ESCALA PARA VISITA. LLAMAR ANTES DE VISITAR, CONFIRMAR FALLA Y DATOS | 14/11/2025 SE CAMBIA DATÁFONO CON CONSTANTES REINICIOS, SE DEJAN SERVICIOS FUNCIONANDO CORRECTAMENTE"/>
    <s v="VISITA TECNICA"/>
    <s v="SV0TZ815"/>
    <s v="TIPO I"/>
    <s v="TERRESTRE"/>
    <s v="BARRIENTOS HERNANDEZ CRISTIAN HORACIO"/>
    <n v="1"/>
    <s v="0"/>
    <n v="65960"/>
    <n v="75096"/>
    <n v="65960"/>
  </r>
  <r>
    <s v="YOPAL"/>
    <x v="3"/>
    <x v="4"/>
    <s v="85001"/>
    <s v="3015444"/>
    <s v="3007028467"/>
    <s v="INCIDENTE"/>
    <s v="CASANARE"/>
    <s v="YOPAL"/>
    <s v="MULTIPAGAS ALCARAVAN"/>
    <s v="REDEBAN"/>
    <s v="FO-25-1823951"/>
    <d v="2025-11-13T13:25:12"/>
    <d v="2025-11-14T13:00:00"/>
    <s v="NO"/>
    <s v="HARDWARE"/>
    <s v="DETERIORO"/>
    <s v="DATAFONO"/>
    <s v="ROBUSTO"/>
    <s v="MULTIPAGAS"/>
    <s v="EJECUTADO"/>
    <s v="13/11/2025 SE ESCALA PARA VISITA. LLAMAR ANTES DE VISITAR, CONFIRMAR FALLA Y DATOS | 14/11/2025 SE VISITA COMERCIO, SE CAMBIAN DATAFONOS, PINPAD Y LECTOR"/>
    <s v="VISITA TECNICA"/>
    <s v="9WZZZ108-7A00K670"/>
    <s v="TIPO I"/>
    <s v="TERRESTRE"/>
    <s v="BERNAL ELAICA EDGAR ALEXIS"/>
    <n v="1"/>
    <s v="0"/>
    <n v="65960"/>
    <n v="75096"/>
    <n v="65960"/>
  </r>
  <r>
    <s v="MEDELLIN"/>
    <x v="1"/>
    <x v="2"/>
    <s v="5001"/>
    <s v="3015721"/>
    <s v="3007032237"/>
    <s v="INCIDENTE"/>
    <s v="ANTIOQUIA"/>
    <s v="MEDELLIN"/>
    <s v="COMCARD MED ECOCONTROLES"/>
    <s v="REDEBAN"/>
    <s v="FO-25-1823944"/>
    <d v="2025-11-13T13:29:36"/>
    <d v="2025-11-14T11:52:00"/>
    <s v="NO"/>
    <s v="HARDWARE"/>
    <s v="ALERT IRRUPTION"/>
    <s v="ALERT IRRUPTION"/>
    <s v="AGREGADOR"/>
    <s v="COMCARD - PTM"/>
    <s v="EJECUTADO"/>
    <s v="13/11/2025 SE ESCALA PARA VISITA. LLAMAR ANTES DE VISITAR, CONFIRMAR FALLA Y DATOS | 14/11/2025 SE CAMBIA DATÁFONO POR ALERT IRRUPTION, PRUEBAS OK"/>
    <s v="VISITA TECNICA"/>
    <s v="111DZ930 AD09Z108"/>
    <s v="TIPO I"/>
    <s v="TERRESTRE"/>
    <s v="CARDONA MOLINA BROLIN STIVEN"/>
    <n v="1"/>
    <s v="0"/>
    <n v="65960"/>
    <n v="75096"/>
    <n v="65960"/>
  </r>
  <r>
    <s v="PEREIRA"/>
    <x v="0"/>
    <x v="1"/>
    <s v="66001"/>
    <s v="3015769"/>
    <s v="3007080042"/>
    <s v="INCIDENTE"/>
    <s v="RISARALDA"/>
    <s v="PEREIRA"/>
    <s v="BARRIO VILLA SANTANA LAS MARGARITAS PEREIRA"/>
    <s v="REDEBAN"/>
    <s v="FO-25-1824481"/>
    <d v="2025-11-13T14:05:31"/>
    <d v="2025-11-14T09:09:00"/>
    <s v="NO"/>
    <s v="HARDWARE"/>
    <s v="HUB"/>
    <s v="DAÑO HUB"/>
    <s v="UNO A UNO"/>
    <s v="UNO A UNO"/>
    <s v="EJECUTADO"/>
    <s v="13/11/2025 SE ESCALA PARA VISITA. LLAMAR ANTES DE VISITAR, CONFIRMAR FALLA Y DATOS | 14/11/2025 VISITAMOS COMERCIO EL DATÁFONO NO SE PUEDE CONECTAR AL INTERNET ENCONTRAMOS QUE EL MAGIC BOX DESK 2600 EL PUERTO DE RED ESTA DAÑADO LO CAMBIAMOS REALIZAMOS PRUEBAS CON EL NUEVO MAGIC BOX DESK 2600 OK"/>
    <s v="VISITA TECNICA"/>
    <s v="SAXZZ521"/>
    <s v="TIPO I"/>
    <s v="TERRESTRE"/>
    <s v="ARROYAVE CANO MANUEL GUILLERMO"/>
    <n v="1"/>
    <s v="0"/>
    <n v="65960"/>
    <n v="75096"/>
    <n v="65960"/>
  </r>
  <r>
    <s v="MONTERIA"/>
    <x v="5"/>
    <x v="6"/>
    <s v="5154"/>
    <s v="3015916"/>
    <s v="3007080876"/>
    <s v="INCIDENTE"/>
    <s v="ANTIOQUIA"/>
    <s v="CAUCASIA"/>
    <s v="BARRIO ASOVIVIENDA CAUCASIA 2"/>
    <s v="REDEBAN"/>
    <s v="FO-25-1824479"/>
    <d v="2025-11-13T14:12:23"/>
    <d v="2025-11-14T12:09:00"/>
    <s v="NO"/>
    <s v="HARDWARE"/>
    <s v="IMPRESION"/>
    <s v="RODILLO AVERIADO"/>
    <s v="UNO A UNO"/>
    <s v="UNO A UNO"/>
    <s v="EJECUTADO"/>
    <s v="13/11/2025 SE ESCALA PARA VISITA. LLAMAR ANTES DE VISITAR, CONFIRMAR FALLA Y DATOS | 14/11/2025 SE REALIZA VISITA TÉCNICA Y SE HACE NECESARIO EL CAMBIO DE DATAFONO YA QUE EL RODILLO DE LA IMPRESORA SE ENCONTRÓ AVERIADO OCASIONANDO DIFICULTAD EN LA IMPRESIÓN DEL BAUCHER, SE RETIRA DATAFONO PLACA 1255407 Y SE INSTALA DATÁFONO PLACA 1192088, SE REALIZAN PRUEBAS Y SE DEJA NUEVAMENTE EL SERVICIO FUNCIONANDO CORRECTAMENTE._x000a_NOTA: NO SE CAMBIA MAGICBOX YA QUE SEN ENCONTRÓ EN PERFECTO FUNCIONAMIENTO."/>
    <s v="VISITA TECNICA"/>
    <s v="FGZZZ910"/>
    <s v="TIPO II"/>
    <s v="TERRESTRE"/>
    <s v="CASSIANI PEREZ RAUL RAMIRO"/>
    <n v="1"/>
    <s v="0"/>
    <n v="144968"/>
    <n v="140396"/>
    <n v="144968"/>
  </r>
  <r>
    <s v="MEDELLIN"/>
    <x v="1"/>
    <x v="2"/>
    <s v="5266"/>
    <s v="3016122"/>
    <s v="3007027549"/>
    <s v="INCIDENTE"/>
    <s v="ANTIOQUIA"/>
    <s v="ENVIGADO"/>
    <s v="COMCARD ENVIGADO SANAMOR"/>
    <s v="REDEBAN"/>
    <s v="FO-25-1824469"/>
    <d v="2025-11-13T14:27:17"/>
    <d v="2025-11-14T10:15:00"/>
    <s v="NO"/>
    <s v="HARDWARE"/>
    <s v="COMUNICACION"/>
    <s v="MENSAJE CABLE DE RED DESCONECTADO"/>
    <s v="AGREGADOR"/>
    <s v="COMCARD - PTM"/>
    <s v="EJECUTADO"/>
    <s v="13/11/2025 SE ESCALA PARA VISITA. LLAMAR ANTES DE VISITAR, CONFIRMAR FALLA Y DATOS | 14/11/2025 SE REALIZA CONEXIÓN DE CABLE DE RED, TODO OK"/>
    <s v="VISITA TECNICA"/>
    <s v="99DZZ431 AD09Z080"/>
    <s v="TIPO I"/>
    <s v="TERRESTRE"/>
    <s v="HERNANDEZ CHAVARRIA JUAN CAMILO"/>
    <n v="1"/>
    <s v="0"/>
    <n v="65960"/>
    <n v="75096"/>
    <n v="65960"/>
  </r>
  <r>
    <s v="MEDELLIN"/>
    <x v="1"/>
    <x v="2"/>
    <s v="5001"/>
    <s v="3016132"/>
    <s v="3007027671"/>
    <s v="INCIDENTE"/>
    <s v="ANTIOQUIA"/>
    <s v="MEDELLIN"/>
    <s v="DISTRICOL DROGUERIA LA EFICAZ"/>
    <s v="REDEBAN"/>
    <s v="FO-25-1824464"/>
    <d v="2025-11-13T14:31:52"/>
    <d v="2025-11-14T10:27:00"/>
    <s v="NO"/>
    <s v="HARDWARE"/>
    <s v="SE REINICIA"/>
    <s v="DAÑO POS"/>
    <s v="AGREGADOR"/>
    <s v="DISTRICOL"/>
    <s v="EJECUTADO"/>
    <s v="13/11/2025 SE ESCALA PARA VISITA. LLAMAR ANTES DE VISITAR, CONFIRMAR FALLA Y DATOS | 14/11/2025 SE REVISA EQUIPO SE HACEN PRUEBAS Y EL EQUIPO ESTA OK, NO SE ENCUENTRA NOVEDAD ALGUNA"/>
    <s v="VISITA TECNICA"/>
    <s v="99WZZ940"/>
    <s v="TIPO I"/>
    <s v="TERRESTRE"/>
    <s v="RUA ALVAREZ RICHARD ANDRES"/>
    <n v="1"/>
    <s v="0"/>
    <n v="65960"/>
    <n v="75096"/>
    <n v="65960"/>
  </r>
  <r>
    <s v="BARRANQUILLA"/>
    <x v="5"/>
    <x v="6"/>
    <s v="8001"/>
    <s v="3016263"/>
    <s v="3007019792"/>
    <s v="INCIDENTE"/>
    <s v="ATLANTICO"/>
    <s v="BARRANQUILLA"/>
    <s v="PAGAFACIL OLAYA HERRERA B/QUIL"/>
    <s v="REDEBAN"/>
    <s v="FO-25-1825208"/>
    <d v="2025-11-13T15:18:40"/>
    <d v="2025-11-14T14:16:00"/>
    <s v="NO"/>
    <s v="HARDWARE"/>
    <s v="LECTOR DE BARRAS"/>
    <s v="DAÑO POS"/>
    <s v="ROBUSTO"/>
    <s v="PAGAFACIL"/>
    <s v="EJECUTADO"/>
    <s v="13/11/2025 SE ESCALA PARA VISITA. LLAMAR ANTES DE VISITAR, CONFIRMAR FALLA Y DATOS | 14/11/2025 SE REMPLAZA LECTOR, NO LEÍA NINGUNA FACTURA"/>
    <s v="VISITA TECNICA"/>
    <s v="AAAAL065"/>
    <s v="TIPO I"/>
    <s v="TERRESTRE"/>
    <s v="DE AVILA SIADES ALBERTO ENRIQUE"/>
    <n v="1"/>
    <s v="0"/>
    <n v="65960"/>
    <n v="75096"/>
    <n v="65960"/>
  </r>
  <r>
    <s v="CALI"/>
    <x v="0"/>
    <x v="0"/>
    <s v="76001"/>
    <s v="3016313"/>
    <s v="3007028672"/>
    <s v="INCIDENTE"/>
    <s v="VALLE DEL CAUCA"/>
    <s v="CALI"/>
    <s v="OPRAP VERSALLES"/>
    <s v="REDEBAN"/>
    <s v="FO-25-1825210"/>
    <d v="2025-11-13T14:59:51"/>
    <d v="2025-11-14T11:09:00"/>
    <s v="NO"/>
    <s v="HARDWARE"/>
    <s v="IMPRESION"/>
    <s v="NO IMPRIME UNO O VARIOS CARACTERES"/>
    <s v="ROBUSTO"/>
    <s v="OPRAP"/>
    <s v="EJECUTADO"/>
    <s v="13/11/2025 SE ESCALA PARA VISITA. LLAMAR ANTES DE VISITAR, CONFIRMAR FALLA Y DATOS | 14/11/2025 SE LIMPIA PORTA ROLLOS Y Q UEDA FUNCIONANDO CORRECTAMENTE"/>
    <s v="VISITA TECNICA"/>
    <s v="FYZZZ431"/>
    <s v="TIPO I"/>
    <s v="TERRESTRE"/>
    <s v="CUERO RUIZ JHONNY"/>
    <n v="1"/>
    <s v="0"/>
    <n v="65960"/>
    <n v="75096"/>
    <n v="65960"/>
  </r>
  <r>
    <s v="TUNJA"/>
    <x v="2"/>
    <x v="3"/>
    <s v="15238"/>
    <s v="3016873"/>
    <s v="3007065528"/>
    <s v="INCIDENTE"/>
    <s v="BOYACA"/>
    <s v="DUITAMA"/>
    <s v="DISTRICOL LUXURY TECH HUB"/>
    <s v="REDEBAN"/>
    <s v="FO-25-1825512"/>
    <d v="2025-11-13T16:31:06"/>
    <d v="2025-11-14T12:12:00"/>
    <s v="NO"/>
    <s v="SOFTWARE"/>
    <s v="ACTUALIZACION"/>
    <s v="VERSION CARGA SO VR"/>
    <s v="AGREGADOR"/>
    <s v="DISTRICOL"/>
    <s v="EJECUTADO"/>
    <s v="13/11/2025 SE ESCALA PARA VISITA. LLAMAR ANTES DE VISITAR, CONFIRMAR FALLA Y DATOS | 14/11/2025 SE REALIZA VISITA AL COMERCIO, SE BORRA Y ACTUALIZA EQUIPO, SE HACEN PRUEBAS OK."/>
    <s v="VISITA TECNICA"/>
    <s v="1A00D105"/>
    <s v="TIPO II"/>
    <s v="TERRESTRE"/>
    <s v="SOLER HOYOS CRISTIAN LEONARDO"/>
    <n v="1"/>
    <s v="0"/>
    <n v="144968"/>
    <n v="140396"/>
    <n v="144968"/>
  </r>
  <r>
    <s v="MEDELLIN"/>
    <x v="1"/>
    <x v="2"/>
    <s v="5001"/>
    <s v="3017040"/>
    <s v="3007063317"/>
    <s v="INCIDENTE"/>
    <s v="ANTIOQUIA"/>
    <s v="MEDELLIN"/>
    <s v="PTM MEDELLIN INVERSIONES INMOB"/>
    <s v="REDEBAN"/>
    <s v="FO-25-1825511"/>
    <d v="2025-11-13T16:33:17"/>
    <d v="2025-11-14T11:01:00"/>
    <s v="NO"/>
    <s v="HARDWARE"/>
    <s v="LECTOR DE TARJETAS"/>
    <s v="MENSAJE RETIRE TARJETA"/>
    <s v="AGREGADOR"/>
    <s v="COMCARD - PTM"/>
    <s v="CANCELADO"/>
    <s v="13/11/2025 SE ESCALA PARA VISITA. LLAMAR ANTES DE VISITAR, CONFIRMAR FALLA Y DATOS | 14/11/2025 SE LLAMA A LA USUARIA CON ANTICIPACIÓN PARA CONFIRMAR LA VISITA AL NO CONTESTAR ME DESPLAZO AL SITIO, PERO ENCUENTRO EL COMERCIO CERRADO, ESPERO POR AL REDEDOR DE UNA HORA PERO NO CONTESTAN NI ABREN EL COMERCIO."/>
    <s v="VISITA TECNICA"/>
    <m/>
    <s v="TIPO I"/>
    <s v="TERRESTRE"/>
    <s v="RUA ALVAREZ RICHARD ANDRES"/>
    <n v="1"/>
    <s v="0"/>
    <n v="65960"/>
    <n v="75096"/>
    <n v="65960"/>
  </r>
  <r>
    <s v="BARRANQUILLA"/>
    <x v="5"/>
    <x v="6"/>
    <s v="8001"/>
    <s v="3017072"/>
    <s v="3007021412"/>
    <s v="INCIDENTE"/>
    <s v="ATLANTICO"/>
    <s v="BARRANQUILLA"/>
    <s v="PAGAFACIL DANN CARLTON"/>
    <s v="REDEBAN"/>
    <s v="FO-25-1825610"/>
    <d v="2025-11-13T16:58:36"/>
    <d v="2025-11-14T10:26:00"/>
    <s v="NO"/>
    <s v="HARDWARE"/>
    <s v="IMPRESION"/>
    <s v="TAPA IMPRESORA"/>
    <s v="ROBUSTO"/>
    <s v="PAGAFACIL"/>
    <s v="EJECUTADO"/>
    <s v="13/11/2025 SE ESCALA PARA VISITA. LLAMAR ANTES DE VISITAR, CONFIRMAR FALLA Y DATOS | 14/11/2025 SE REALIZA VISITA TÉCNICA, SE CAMBIA LA TAPA DE LA IMPRESORA DEL  DATAFONO, SE REALIZAN PRUEBAS EXITOSAS, EQUIPO FUNCIONA CORRECTAMENTE, CB QUEDA OPERATIVO."/>
    <s v="VISITA TECNICA"/>
    <s v="11QZZ799"/>
    <s v="TIPO I"/>
    <s v="TERRESTRE"/>
    <s v="DE AGUAS MUÑOZ DAVID JOSE"/>
    <n v="1"/>
    <s v="0"/>
    <n v="65960"/>
    <n v="75096"/>
    <n v="65960"/>
  </r>
  <r>
    <s v="IBAGUE"/>
    <x v="3"/>
    <x v="4"/>
    <s v="73236"/>
    <s v="3017399"/>
    <s v="3007039710"/>
    <s v="INCIDENTE"/>
    <s v="TOLIMA"/>
    <s v="DOLORES"/>
    <s v="BARRIO CENTRO DOLORES 2"/>
    <s v="REDEBAN"/>
    <s v="FO-25-1825721"/>
    <d v="2025-11-13T17:58:11"/>
    <d v="2025-11-19T09:04:00"/>
    <s v="NO"/>
    <s v="HARDWARE"/>
    <s v="TECLADO"/>
    <s v="DAÑO POS"/>
    <s v="CB UNO A UNO"/>
    <s v="CB UNO A UNO"/>
    <s v="EJECUTADO"/>
    <s v="13/11/2025 SE ESCALA PARA VISITA. LLAMAR ANTES DE VISITAR, CONFIRMAR FALLA Y DATOS | 19/11/2025 SE CAMBIA DATÁFONO POR TECLADO BORROSO. SE HACEN LAS PRUEBAS DE TRANSACCIONES TODO OK"/>
    <s v="VISITA TECNICA"/>
    <s v="GZ0AZ596 - UV008737 19355254"/>
    <s v="TIPO IV"/>
    <s v="TERRESTRE"/>
    <s v="VARGAS HERRERA JHON JAIRO"/>
    <n v="1"/>
    <s v="0"/>
    <n v="479589"/>
    <n v="196537"/>
    <n v="479589"/>
  </r>
  <r>
    <s v="YOPAL"/>
    <x v="3"/>
    <x v="4"/>
    <s v="85001"/>
    <s v="3017473"/>
    <s v="3007081044"/>
    <s v="INCIDENTE"/>
    <s v="CASANARE"/>
    <s v="YOPAL"/>
    <s v="DISTRICOL COPIDESCUENTOS LA 30"/>
    <s v="REDEBAN"/>
    <s v="FO-25-1825720"/>
    <d v="2025-11-14T08:00:00"/>
    <d v="2025-11-14T17:10:00"/>
    <s v="NO"/>
    <s v="HARDWARE"/>
    <s v="DETERIORO"/>
    <s v="DATAFONO"/>
    <s v="AGREGADOR"/>
    <s v="DISTRICOL"/>
    <s v="EJECUTADO"/>
    <s v="13/11/2025 SE ESCALA PARA VISITA. LLAMAR ANTES DE VISITAR, CONFIRMAR FALLA Y DATOS | 14/11/2025 SE VISITA COMERCIO, SE REALIZA CAMBIO DE DATAFONO. PRUEBAS OK. OPERATIVO EL SERVICIO."/>
    <s v="VISITA TECNICA"/>
    <s v="FJZZZ937"/>
    <s v="TIPO I"/>
    <s v="TERRESTRE"/>
    <s v="BERNAL ELAICA EDGAR ALEXIS"/>
    <n v="1"/>
    <s v="0"/>
    <n v="65960"/>
    <n v="75096"/>
    <n v="65960"/>
  </r>
  <r>
    <s v="IBAGUE"/>
    <x v="3"/>
    <x v="4"/>
    <s v="73671"/>
    <s v="3017580"/>
    <s v="3007068404"/>
    <s v="INCIDENTE"/>
    <s v="TOLIMA"/>
    <s v="SALDAÑA"/>
    <s v="EL JARDIN SALDANA"/>
    <s v="REDEBAN"/>
    <s v="FO-25-1826936"/>
    <d v="2025-11-14T08:00:00"/>
    <d v="2025-11-15T12:21:00"/>
    <s v="NO"/>
    <s v="HARDWARE"/>
    <s v="IMPRESION"/>
    <s v="RODILLO AVERIADO"/>
    <s v="CB UNO A UNO"/>
    <s v="CB UNO A UNO"/>
    <s v="EJECUTADO"/>
    <s v="14/11/2025 SE ESCALA PARA VISITA. LLAMAR ANTES DE VISITAR, CONFIRMAR FALLA Y DATOS | 15/11/2025 SE CAMBIA DATÁFONO POR FALLA DE IMPRESORA. SE HACEN LAS PRUEBAS DE TRANSACCIONES TODO OK"/>
    <s v="VISITA TECNICA"/>
    <s v="AALFZ758"/>
    <s v="TIPO II"/>
    <s v="TERRESTRE"/>
    <s v="VARGAS HERRERA JHON JAIRO"/>
    <n v="1"/>
    <s v="0"/>
    <n v="144968"/>
    <n v="140396"/>
    <n v="144968"/>
  </r>
  <r>
    <s v="NEIVA"/>
    <x v="3"/>
    <x v="4"/>
    <s v="18610"/>
    <s v="3017636"/>
    <s v="3007025819"/>
    <s v="INCIDENTE"/>
    <s v="CAQUETA"/>
    <s v="SAN JOSE DEL FRAGUA"/>
    <s v="CENTRO SAN JOSE DE FRAGUA   CA"/>
    <s v="REDEBAN"/>
    <s v="FO-25-1826939"/>
    <d v="2025-11-14T08:00:00"/>
    <d v="2025-11-14T15:23:00"/>
    <s v="NO"/>
    <s v="HARDWARE"/>
    <s v="TECLADO"/>
    <s v="DAÑO POS"/>
    <s v="UNO A UNO"/>
    <s v="CB UNO A UNO"/>
    <s v="EJECUTADO"/>
    <s v="14/11/2025 SE ESCALA ACTIVIDAD PARA GESTION WOMPI | 14/11/2025 SE LLEGA AL CB Y CB SE ENCUENTRA FUNCIONANDO CON NORMALIDAD CLIENTE MANIFIESTA QUE LA TECLA 3 SE LE HABÍA PEGADO Y ESTO LE GENERÓ EL ERROR, PRUEBAS CB OK SE DEJA OPERATIVO"/>
    <s v="VISITA TECNICA"/>
    <s v="A02ZZ485"/>
    <s v="TIPO IV"/>
    <s v="TERRESTRE"/>
    <s v="BERMUDEZ SANCHEZ JOSE NEYBER"/>
    <n v="1"/>
    <s v="0"/>
    <n v="479589"/>
    <n v="196537"/>
    <n v="479589"/>
  </r>
  <r>
    <s v="BOGOTA"/>
    <x v="4"/>
    <x v="5"/>
    <s v="25772"/>
    <s v="3017648"/>
    <s v="3007027879"/>
    <s v="INCIDENTE"/>
    <s v="CUNDINAMARCA"/>
    <s v="SUESCA"/>
    <s v="BARRIO CENTRO 3 SUESCA"/>
    <s v="REDEBAN"/>
    <s v="FO-25-1826916"/>
    <d v="2025-11-14T08:00:00"/>
    <d v="2025-11-15T10:26:00"/>
    <s v="NO"/>
    <s v="HARDWARE"/>
    <s v="ALERT IRRUPTION"/>
    <s v="ALERT IRRUPTION"/>
    <s v="CB UNO A UNO"/>
    <s v="CB UNO A UNO"/>
    <s v="EJECUTADO / CANCELADO"/>
    <s v="14/11/2025 SE ESCALA PARA VISITA. LLAMAR ANTES DE VISITAR, CONFIRMAR FALLA Y DATOS | 15/11/2025 SE REALIZA VISITA DE CAMPO ENCONTRADO QUE COMERCIO ESTA CERRADO, SE INTENTA COMUNICACIÓN A LA LÍNEA 3213706149 NO HAY RESPUESTA, SE ESPERA POR 20 MIN PERO NUNCA ABRIERON, SE INFORMA A SUPERVISOR QUIEN AUTORIZA CIERRE DE SOLICITUD"/>
    <s v="VISITA TECNICA"/>
    <m/>
    <s v="TIPO II"/>
    <s v="TERRESTRE"/>
    <s v="LOZADA ROJAS CHRISTIAN ANDRES"/>
    <n v="1"/>
    <s v="0"/>
    <n v="144968"/>
    <n v="140396"/>
    <n v="144968"/>
  </r>
  <r>
    <s v="MEDELLIN"/>
    <x v="1"/>
    <x v="2"/>
    <s v="5001"/>
    <s v="3017705"/>
    <s v="3007034401"/>
    <s v="INCIDENTE"/>
    <s v="ANTIOQUIA"/>
    <s v="MEDELLIN"/>
    <s v="COMCARD MED JANAVI"/>
    <s v="REDEBAN"/>
    <s v="FO-25-1826929"/>
    <d v="2025-11-14T08:00:00"/>
    <d v="2025-11-14T15:34:00"/>
    <s v="NO"/>
    <s v="HARDWARE"/>
    <s v="CABLEADO"/>
    <s v="CABLE TEFF AVERIADO"/>
    <s v="AGREGADOR"/>
    <s v="COMCARD - PTM"/>
    <s v="EJECUTADO"/>
    <s v="14/11/2025 SE ESCALA PARA VISITA. LLAMAR ANTES DE VISITAR, CONFIRMAR FALLA Y DATOS | 14/11/2025 SE REALIZA CAMBIO DE CABLE ENSORTIJADO Y FUENTE DE PODER SE HACEN PRUEBAS OK"/>
    <s v="VISITA TECNICA"/>
    <s v="BL015970 II00T035"/>
    <s v="TIPO I"/>
    <s v="TERRESTRE"/>
    <s v="MONTOYA VELEZ ANDRES FELIPE"/>
    <n v="1"/>
    <s v="0"/>
    <n v="65960"/>
    <n v="75096"/>
    <n v="65960"/>
  </r>
  <r>
    <s v="MONTERIA"/>
    <x v="5"/>
    <x v="6"/>
    <s v="23686"/>
    <s v="3017792"/>
    <s v="3007055460"/>
    <s v="INCIDENTE"/>
    <s v="CORDOBA"/>
    <s v="SAN PELAYO"/>
    <s v="BARRIO SANTO DOMINGO SAN PELAY"/>
    <s v="REDEBAN"/>
    <s v="FO-25-1826903"/>
    <d v="2025-11-14T08:30:31"/>
    <d v="2025-11-14T16:58:00"/>
    <s v="NO"/>
    <s v="HARDWARE"/>
    <s v="IMPRESION"/>
    <s v="NO AVANZA PAPEL"/>
    <s v="CB UNO A UNO"/>
    <s v="CB UNO A UNO"/>
    <s v="EJECUTADO"/>
    <s v="14/11/2025 SE ESCALA PARA VISITA. LLAMAR ANTES DE VISITAR, CONFIRMAR FALLA Y DATOS | 14/11/2025 SE VISITA SITIO, SE CAMBIA DATAFONO POR DAÑO EN IMPRESORA OK SE REALIZAN PRUEBAS EXITOSAS"/>
    <s v="VISITA TECNICA"/>
    <s v="9BGZZ231"/>
    <s v="TIPO II"/>
    <s v="TERRESTRE"/>
    <s v="COGOLLO VERTEL EDER LUIS"/>
    <n v="1"/>
    <s v="0"/>
    <n v="144968"/>
    <n v="140396"/>
    <n v="144968"/>
  </r>
  <r>
    <s v="PASTO"/>
    <x v="0"/>
    <x v="0"/>
    <s v="86573"/>
    <s v="3018032"/>
    <s v="3007058973"/>
    <s v="INCIDENTE"/>
    <s v="PUTUMAYO"/>
    <s v="LEGUIZAMO"/>
    <s v="BARRIO EL PROGRESO PUERTO LEGU"/>
    <s v="REDEBAN"/>
    <s v="FO-25-1826915"/>
    <d v="2025-11-14T08:02:43"/>
    <d v="2025-11-20T09:24:00"/>
    <s v="NO"/>
    <s v="HARDWARE"/>
    <s v="ALERT IRRUPTION"/>
    <s v="ALERT IRRUPTION"/>
    <s v="CB UNO A UNO"/>
    <s v="CB UNO A UNO"/>
    <s v="EJECUTADO"/>
    <s v="14/11/2025 SE ESCALA PARA VISITA. LLAMAR ANTES DE VISITAR, CONFIRMAR FALLA Y DATOS | 15/11/2025 EL VUELO PARA ATENCION DE ESTA ACTIVIDAD ESTA PROGRAMADO PARA EL MIERCOLES 19 DE NOVIEMBRE. | 20/11/2025 SE VISITA CB. SE ENCUENTRA DATAFONO CON PANTALLA BLANCA. SE REALIZA CAMBIO DE EQUIPO POR DAÑO, SE REALIZAN PRUEBAS TX EXITOSAS. QUEDA OPERATIVO"/>
    <s v="VISITA TECNICA"/>
    <s v="LA002188"/>
    <s v="TIPO IV"/>
    <s v="AEREO"/>
    <s v="CASTILLO HERRERA ALEX RICARDO"/>
    <n v="1"/>
    <s v="0"/>
    <n v="988463"/>
    <n v="196537"/>
    <n v="988463"/>
  </r>
  <r>
    <s v="CARTAGENA"/>
    <x v="5"/>
    <x v="6"/>
    <s v="13657"/>
    <s v="3018869"/>
    <s v="3007047374"/>
    <s v="INCIDENTE"/>
    <s v="BOLIVAR"/>
    <s v="SAN JUAN NEPOMUCENO"/>
    <s v="BARRIO SAN CAYETANO SAN JUAN N"/>
    <s v="REDEBAN"/>
    <s v="FO-25-1827777"/>
    <d v="2025-11-14T09:41:18"/>
    <d v="2025-11-15T10:53:00"/>
    <s v="NO"/>
    <s v="HARDWARE"/>
    <s v="COMUNICACION"/>
    <s v="MENSAJE CABLE DE RED DESCONECTADO"/>
    <s v="UNO A UNO"/>
    <s v="CB UNO A UNO"/>
    <s v="EJECUTADO"/>
    <s v="14/11/2025 SE ESCALA PARA VISITA. LLAMAR ANTES DE VISITAR, CONFIRMAR FALLA Y DATOS | 15/11/2025 SE CAMBIA EQUIPO POR PROBLEMAS DE COMUNICACIÓN NO CONECTA SE DEJA UNO NUEVO CON MAGIC BOX Y TODO QUEDA OK"/>
    <s v="VISITA TECNICA"/>
    <s v="9C00G020"/>
    <s v="TIPO II"/>
    <s v="TERRESTRE"/>
    <s v="MARTINEZ SALGUEDO ANDRES AUGUSTO"/>
    <n v="1"/>
    <s v="0"/>
    <n v="144968"/>
    <n v="140396"/>
    <n v="144968"/>
  </r>
  <r>
    <s v="BOGOTA"/>
    <x v="4"/>
    <x v="5"/>
    <s v="11001"/>
    <s v="3018932"/>
    <s v="3007071368"/>
    <s v="INCIDENTE"/>
    <s v="CUNDINAMARCA"/>
    <s v="BOGOTA"/>
    <s v="PTM BOGOTA MINIMARKET LA FORTU"/>
    <s v="REDEBAN"/>
    <s v="FO-25-1827779"/>
    <d v="2025-11-14T09:40:24"/>
    <d v="2025-11-14T16:27:00"/>
    <s v="NO"/>
    <s v="HARDWARE"/>
    <s v="ALERT IRRUPTION"/>
    <s v="ALERT IRRUPTION"/>
    <s v="AGREGADOR"/>
    <s v="COMCARD - PTM"/>
    <s v="EJECUTADO"/>
    <s v="14/11/2025 SE ESCALA PARA VISITA. LLAMAR ANTES DE VISITAR, CONFIRMAR FALLA Y DATOS | 14/11/2025 SE LLEGA A LA DIRECCIÓN INDICADA Y SE REALIZA CAMBIO DE DATÁFONO ALERTADO."/>
    <s v="VISITA TECNICA"/>
    <s v="SV00C191 EG00A077"/>
    <s v="TIPO I"/>
    <s v="TERRESTRE"/>
    <s v="GARCIA PASTRANA KEVIN FERNANDO"/>
    <n v="1"/>
    <s v="0"/>
    <n v="65960"/>
    <n v="75096"/>
    <n v="65960"/>
  </r>
  <r>
    <s v="CALI"/>
    <x v="0"/>
    <x v="0"/>
    <s v="76001"/>
    <s v="3019272"/>
    <s v="3007062290"/>
    <s v="INCIDENTE"/>
    <s v="VALLE DEL CAUCA"/>
    <s v="CALI"/>
    <s v="REDY COMFANDI EL PRADO"/>
    <s v="REDEBAN"/>
    <s v="FO-25-1828149"/>
    <d v="2025-11-14T10:38:42"/>
    <d v="2025-11-14T16:21:00"/>
    <s v="NO"/>
    <s v="HARDWARE"/>
    <s v="COMUNICACION"/>
    <s v="MENSAJE CABLE DE RED DESCONECTADO"/>
    <s v="ROBUSTO"/>
    <s v="REDY"/>
    <s v="EJECUTADO"/>
    <s v="14/11/2025 SE ESCALA PARA VISITA. LLAMAR ANTES DE VISITAR, CONFIRMAR FALLA Y DATOS | 14/11/2025 SE LIMPIA DATAFONO SE CONFIGURA Y QUEDA FUNCIONANDO CORRECTAMENTE"/>
    <s v="VISITA TECNICA"/>
    <s v="OA00C209"/>
    <s v="TIPO I"/>
    <s v="TERRESTRE"/>
    <s v="CUERO RUIZ JHONNY"/>
    <n v="1"/>
    <s v="0"/>
    <n v="65960"/>
    <n v="75096"/>
    <n v="65960"/>
  </r>
  <r>
    <s v="MANIZALES"/>
    <x v="0"/>
    <x v="1"/>
    <s v="17042"/>
    <s v="3019383"/>
    <s v="3007028386"/>
    <s v="INCIDENTE"/>
    <s v="CALDAS"/>
    <s v="ANSERMA"/>
    <s v="DISTRICOL DROGUERIA LA FAVORIT"/>
    <s v="REDEBAN"/>
    <s v="FO-25-1828142"/>
    <d v="2025-11-14T10:42:21"/>
    <d v="2025-11-15T11:22:00"/>
    <s v="NO"/>
    <s v="HARDWARE"/>
    <s v="IMPRESION"/>
    <s v="NO IMPRIME UNO O VARIOS CARACTERES"/>
    <s v="AGREGADOR"/>
    <s v="DISTRICOL"/>
    <s v="EJECUTADO"/>
    <s v="14/11/2025 SE ESCALA PARA VISITA. LLAMAR ANTES DE VISITAR, CONFIRMAR FALLA Y DATOS | 15/11/2025 VISITAMOS COMERCIO EL DATÁFONO NO IMPRIME BIEN LAS TRX REALIZAMOS CAMBIO LO CONFIGURAMOS Y REALIZAMOS PRUEBAS CON EL NUEVO DATÁFONO OK."/>
    <s v="VISITA TECNICA"/>
    <s v="9UZZZ755"/>
    <s v="TIPO II"/>
    <s v="TERRESTRE"/>
    <s v="ARROYAVE CANO MANUEL GUILLERMO"/>
    <n v="1"/>
    <s v="0"/>
    <n v="144968"/>
    <n v="140396"/>
    <n v="144968"/>
  </r>
  <r>
    <s v="CALI"/>
    <x v="0"/>
    <x v="0"/>
    <s v="19001"/>
    <s v="3019605"/>
    <s v="3007041226"/>
    <s v="INCIDENTE"/>
    <s v="CAUCA"/>
    <s v="POPAYAN"/>
    <s v="BARRIO CENTRO POPAYAN 15"/>
    <s v="REDEBAN"/>
    <s v="FO-25-1828150"/>
    <d v="2025-11-14T10:38:01"/>
    <d v="2025-11-15T11:05:00"/>
    <s v="NO"/>
    <s v="HARDWARE"/>
    <s v="LECTOR DE BARRAS"/>
    <s v="FORMATO INVALIDO LECTOR DAÑADO"/>
    <s v="UNO A UNO"/>
    <s v="CB UNO A UNO"/>
    <s v="EJECUTADO"/>
    <s v="14/11/2025 SE ESCALA PARA VISITA. LLAMAR ANTES DE VISITAR, CONFIRMAR FALLA Y DATOS | 15/11/2025 SE INGRESA SE CONFIGURA LECTOR DE BARRAS SE HACEN PRUEBAS OK TELECARGA DRNA"/>
    <s v="VISITA TECNICA"/>
    <s v="AA0QZ361"/>
    <s v="TIPO III"/>
    <s v="TERRESTRE"/>
    <s v="GIMBUEL LASSO LUIS GERMAN"/>
    <n v="1"/>
    <s v="0"/>
    <n v="275729"/>
    <n v="196537"/>
    <n v="275729"/>
  </r>
  <r>
    <s v="BOGOTA"/>
    <x v="4"/>
    <x v="5"/>
    <s v="11001"/>
    <s v="3019634"/>
    <s v="3007075011"/>
    <s v="INCIDENTE"/>
    <s v="CUNDINAMARCA"/>
    <s v="BOGOTA"/>
    <s v="PTM BOGOTA DROGUERIA BUENA SAL"/>
    <s v="REDEBAN"/>
    <s v="FO-25-1829238 | FO-25-1828139"/>
    <d v="2025-11-14T10:49:51"/>
    <d v="2025-11-14T17:43:00"/>
    <s v="NO"/>
    <s v="SOFTWARE"/>
    <s v="ACTUALIZACION"/>
    <s v="VERSION CARGA SO VR"/>
    <s v="AGREGADOR"/>
    <s v="COMCARD - PTM"/>
    <s v="EJECUTADO | EJECUTADO / CANCELADO"/>
    <s v="14/11/2025 SE BORRA VERSIÓN Y SE ACTUALIZA A LA VERSIÓN 9.90 SE BORRA MEMORIA Y SE INICIALIZA CORRESPONSAL BANCARIO SE DEJA EN FUNCIONAMIENTO"/>
    <s v="VISITA TECNICA"/>
    <s v="LPZZZ826 SV00V322"/>
    <s v="TIPO I"/>
    <s v="TERRESTRE"/>
    <s v="ROZO ROZO WILLIAM ASDRUBAL"/>
    <n v="2"/>
    <s v="0"/>
    <n v="131920"/>
    <n v="75096"/>
    <n v="131920"/>
  </r>
  <r>
    <s v="BOGOTA"/>
    <x v="4"/>
    <x v="5"/>
    <s v="11001"/>
    <s v="3019705"/>
    <s v="3007073655"/>
    <s v="INCIDENTE"/>
    <s v="CUNDINAMARCA"/>
    <s v="BOGOTA"/>
    <s v="DISTRICOL JOHEPLAST"/>
    <s v="REDEBAN"/>
    <s v="FO-25-1828387"/>
    <d v="2025-11-14T10:52:57"/>
    <d v="2025-11-14T16:38:00"/>
    <s v="NO"/>
    <s v="HARDWARE"/>
    <s v="CABLEADO"/>
    <s v="DAÑO POS"/>
    <s v="AGREGADOR"/>
    <s v="DISTRICOL"/>
    <s v="EJECUTADO / CANCELADO"/>
    <s v="14/11/2025 SE ESCALA PARA VISITA. LLAMAR ANTES DE VISITAR, CONFIRMAR FALLA Y DATOS | 14/11/2025 SE REALIZA VISITA AL PUNTO PERO EN PORTERÍA ME INDICAN QUE EL NEGOCIO SE ENCUENTRA CERRADO Y QUE SOLO ATIENDEN EN HORARIO AM, SE LLAMA A LOS NÚMEROS INDICADOS Y  SE ESCALA A SUPERVISÓR  SE PROCEDE A CERRAR INCIDENTE"/>
    <s v="VISITA TECNICA"/>
    <s v="EF02Z332"/>
    <s v="TIPO I"/>
    <s v="TERRESTRE"/>
    <s v="ALARCON AREVALO JOHAN STIVEN"/>
    <n v="1"/>
    <s v="0"/>
    <n v="65960"/>
    <n v="75096"/>
    <n v="65960"/>
  </r>
  <r>
    <s v="CALI"/>
    <x v="0"/>
    <x v="0"/>
    <s v="76834"/>
    <s v="3019826"/>
    <s v="3007034676"/>
    <s v="INCIDENTE"/>
    <s v="VALLE DEL CAUCA"/>
    <s v="TULUA"/>
    <s v="BARRIO NUEVO PRINCIPE TULUA 1"/>
    <s v="REDEBAN"/>
    <s v="FO-25-1828381"/>
    <d v="2025-11-14T10:58:30"/>
    <d v="2025-11-15T12:16:00"/>
    <s v="NO"/>
    <s v="HARDWARE"/>
    <s v="IMPRESION"/>
    <s v="NO IMPRIME UNO O VARIOS CARACTERES"/>
    <s v="CB UNO A UNO"/>
    <s v="CB UNO A UNO"/>
    <s v="EJECUTADO"/>
    <s v="14/11/2025 SE ESCALA PARA VISITA. LLAMAR ANTES DE VISITAR, CONFIRMAR FALLA Y DATOS | 15/11/2025 SE REALIZA CAMBIO DE EQUIPO  G3 TAPA DE IMPRESORA MALA Y F2 TECLADO BORROSO, CB BANCOLOMBIA PURO, PRUEBAS OK"/>
    <s v="VISITA TECNICA"/>
    <s v="9CLZZ333"/>
    <s v="TIPO II"/>
    <s v="TERRESTRE"/>
    <s v="PAREDES CASTILLO DIEGO"/>
    <n v="1"/>
    <s v="0"/>
    <n v="144968"/>
    <n v="140396"/>
    <n v="144968"/>
  </r>
  <r>
    <s v="NEIVA"/>
    <x v="3"/>
    <x v="4"/>
    <s v="18785"/>
    <s v="3020226"/>
    <s v="3007057222"/>
    <s v="INCIDENTE"/>
    <s v="CAQUETA"/>
    <s v="SOLITA"/>
    <s v="BARRIO NUEVA COLOMBIA SOLITA 1"/>
    <s v="REDEBAN"/>
    <s v="FO-25-1828770"/>
    <d v="2025-11-14T11:53:31"/>
    <d v="2025-11-18T11:01:00"/>
    <s v="NO"/>
    <s v="HARDWARE"/>
    <s v="COMUNICACION"/>
    <s v="DAÑO POS"/>
    <s v="CB UNO A UNO"/>
    <s v="CB UNO A UNO"/>
    <s v="EJECUTADO"/>
    <s v="14/11/2025 SE ESCALA PARA VISITA. LLAMAR ANTES DE VISITAR, CONFIRMAR FALLA Y DATOS | 18/11/2025 SE REALIZA CAMBIO DE EQUIPO YA QUE EL PUERTO DE INTERNET DEL DATAFONO SE QUEMÓ, PRUEBAS CB OK SE DEJA OPERATIVO"/>
    <s v="VISITA TECNICA"/>
    <s v="TRSZZ789"/>
    <s v="TIPO IV"/>
    <s v="TERRESTRE"/>
    <s v="BERMUDEZ SANCHEZ JOSE NEYBER"/>
    <n v="1"/>
    <s v="0"/>
    <n v="479589"/>
    <n v="196537"/>
    <n v="479589"/>
  </r>
  <r>
    <s v="MEDELLIN"/>
    <x v="1"/>
    <x v="2"/>
    <s v="5088"/>
    <s v="3020363"/>
    <s v="3007021104"/>
    <s v="INCIDENTE"/>
    <s v="ANTIOQUIA"/>
    <s v="BELLO"/>
    <s v="REVAL BARRIO PARIS"/>
    <s v="REDEBAN"/>
    <s v="FO-25-1828768"/>
    <d v="2025-11-14T12:04:03"/>
    <d v="2025-11-15T11:50:00"/>
    <s v="NO"/>
    <s v="HARDWARE"/>
    <s v="IMPRESION"/>
    <s v="NO AVANZA PAPEL"/>
    <s v="ROBUSTO"/>
    <s v="REVAL"/>
    <s v="EJECUTADO"/>
    <s v="14/11/2025 SE ESCALA PARA VISITA. LLAMAR ANTES DE VISITAR, CONFIRMAR FALLA Y DATOS | 15/11/2025 SE CAMBIA EQUIPO POR INPRESORA AVERIADA, PRUEBAS OK"/>
    <s v="VISITA TECNICA"/>
    <s v="AB0XZ115"/>
    <s v="TIPO I"/>
    <s v="TERRESTRE"/>
    <s v="CARDONA MOLINA BROLIN STIVEN"/>
    <n v="1"/>
    <s v="0"/>
    <n v="65960"/>
    <n v="75096"/>
    <n v="65960"/>
  </r>
  <r>
    <s v="VILLAVICENCIO"/>
    <x v="3"/>
    <x v="4"/>
    <s v="50606"/>
    <s v="3020651"/>
    <s v="3007056153"/>
    <s v="INCIDENTE"/>
    <s v="META"/>
    <s v="RESTREPO"/>
    <s v="REVAL RESTREPO"/>
    <s v="REDEBAN"/>
    <s v="FO-25-1829181"/>
    <d v="2025-11-14T13:33:19"/>
    <d v="2025-11-15T11:35:00"/>
    <s v="NO"/>
    <s v="HARDWARE"/>
    <s v="LECTOR DE TARJETAS"/>
    <s v="MENSAJE RETIRE TARJETA"/>
    <s v="ROBUSTO"/>
    <s v="REVAL"/>
    <s v="EJECUTADO"/>
    <s v="14/11/2025 SE ESCALA PARA VISITA. LLAMAR ANTES DE VISITAR, CONFIRMAR FALLA Y DATOS | 15/11/2025 SE REALIZA CAMBIO DE EQUIPO POR INCOMPATIBILIDAD PINPAD LECTOR CHIP MALO PRUEBAS OK SIN NOVEDAD"/>
    <s v="VISITA TECNICA"/>
    <s v="XPMZZ118"/>
    <s v="TIPO II"/>
    <s v="TERRESTRE"/>
    <s v="CASTRILLON URREA LONDIER LEANDRO"/>
    <n v="1"/>
    <s v="0"/>
    <n v="144968"/>
    <n v="140396"/>
    <n v="144968"/>
  </r>
  <r>
    <s v="BOGOTA"/>
    <x v="4"/>
    <x v="5"/>
    <s v="11001"/>
    <s v="3020735"/>
    <s v="3007066843"/>
    <s v="INCIDENTE"/>
    <s v="CUNDINAMARCA"/>
    <s v="BOGOTA"/>
    <s v="BARRIO PATIO BONITO RIVERAS DE"/>
    <s v="REDEBAN"/>
    <s v="FO-25-1829118"/>
    <d v="2025-11-14T13:05:18"/>
    <d v="2025-11-14T15:46:00"/>
    <s v="NO"/>
    <s v="HARDWARE"/>
    <s v="LECTOR DE BARRAS"/>
    <s v="CABLE LECTORA AVERIADO"/>
    <s v="CB UNO A UNO"/>
    <s v="CB UNO A UNO"/>
    <s v="EJECUTADO"/>
    <s v="14/11/2025 SE ESCALA PARA VISITA. LLAMAR ANTES DE VISITAR, CONFIRMAR FALLA Y DATOS | 14/11/2025 SE REALIZA VISITA DE CAMPO ENCONTRADO QUE LECTORA NO ENCIENDE, POR LO ANTERIOR SE PROCEDE A CAMBIAR EQUIPO PRUEBAS, CUPO Y USUARIO OK."/>
    <s v="VISITA TECNICA"/>
    <s v="3A0CZ803"/>
    <s v="TIPO I"/>
    <s v="TERRESTRE"/>
    <s v="LOZADA ROJAS CHRISTIAN ANDRES"/>
    <n v="1"/>
    <s v="0"/>
    <n v="65960"/>
    <n v="75096"/>
    <n v="65960"/>
  </r>
  <r>
    <s v="MEDELLIN"/>
    <x v="1"/>
    <x v="2"/>
    <s v="5360"/>
    <s v="3020857"/>
    <s v="3007022222"/>
    <s v="INCIDENTE"/>
    <s v="ANTIOQUIA"/>
    <s v="ITAGUI"/>
    <s v="PRUEBAS REDEBAN"/>
    <s v="REDEBAN"/>
    <s v="FO-25-1829822"/>
    <d v="2025-11-14T10:00:00"/>
    <d v="2025-11-14T16:14:00"/>
    <m/>
    <s v="HARDWARE"/>
    <s v="LECTOR DE BARRAS"/>
    <s v="DAÑO POS"/>
    <s v="UNO A UNO"/>
    <s v="CB UNO A UNO"/>
    <s v="CANCELADO"/>
    <s v="14/11/2025 14-11 SE ESCALA CASO EXITO A LA RED** RESPUESTA DE LA RED: TU SOLICITUD REFERENTE A “GENERACIÓN DE CASOS CB EXITO BANCOLOMBIA OC  3020857 CB 19989” QUEDÓ RADICADA BAJO EL TICKET NÚMERO 5886423 AL ÁREA ENCARGADA. PRONTO TE DARÁN RESPUESTA.SE CIERRA CASO | 14/11/2025 14-11 SE ESCALA CASO EXITO A LA RED** RESPUESTA DE LA RED: TU SOLICITUD REFERENTE A “GENERACIÓN DE CASOS CB EXITO BANCOLOMBIA OC  3020857 CB 19989” QUEDÓ RADICADA BAJO EL TICKET NÚMERO 5886423 AL ÁREA ENCARGADA. PRONTO TE DARÁN RESPUESTA.SE CIERRA CASO | 14/11/2025 14-11 SE ESCALA CASO EXITO A LA RED** RESPUESTA DE LA RED: TU SOLICITUD REFERENTE A “GENERACIÓN DE CASOS CB EXITO BANCOLOMBIA OC  3020857 CB 19989” QUEDÓ RADICADA BAJO EL TICKET NÚMERO 5886423 AL ÁREA ENCARGADA. PRONTO TE DARÁN RESPUESTA.SE CIERRA CASO"/>
    <s v="SOPORTE TELEFONICO"/>
    <m/>
    <s v="TIPO I"/>
    <s v="TERRESTRE"/>
    <s v="GARCIA CHAVARRIA TATIANA EDELMIRA"/>
    <n v="0"/>
    <s v="0"/>
    <n v="41241"/>
    <n v="0"/>
    <n v="41241"/>
  </r>
  <r>
    <s v="MEDELLIN"/>
    <x v="1"/>
    <x v="2"/>
    <s v="5088"/>
    <s v="3021019"/>
    <s v="3007070581"/>
    <s v="INCIDENTE"/>
    <s v="ANTIOQUIA"/>
    <s v="BELLO"/>
    <s v="DISTRICOL ROSA DIVINA"/>
    <s v="REDEBAN"/>
    <s v="FO-25-1829714"/>
    <d v="2025-11-14T14:26:51"/>
    <d v="2025-11-15T12:43:00"/>
    <s v="NO"/>
    <s v="HARDWARE"/>
    <s v="LECTOR DE BARRAS"/>
    <s v="FORMATO INVALIDO LECTOR DAÑADO"/>
    <s v="AGREGADOR"/>
    <s v="DISTRICOL"/>
    <s v="EJECUTADO"/>
    <s v="14/11/2025 SE ESCALA PARA VISITA. LLAMAR ANTES DE VISITAR, CONFIRMAR FALLA Y DATOS | 15/11/2025 SE REALIZA CONFIGURACIÓN DEL LECTOR DE BARRAS E INICIALIZACIÓN AL DATÁFONO YA QUE USUARIO REPORTA REINICIOS DEL DATÁFONO, SE DEJAN SERVICIOS FUNCIONANDO CORRECTAMENTE"/>
    <s v="VISITA TECNICA"/>
    <s v="TV009842"/>
    <s v="TIPO I"/>
    <s v="TERRESTRE"/>
    <s v="BARRIENTOS HERNANDEZ CRISTIAN HORACIO"/>
    <n v="1"/>
    <s v="0"/>
    <n v="65960"/>
    <n v="75096"/>
    <n v="65960"/>
  </r>
  <r>
    <s v="MEDELLIN"/>
    <x v="1"/>
    <x v="2"/>
    <s v="5631"/>
    <s v="3021475"/>
    <s v="3007027745"/>
    <s v="INCIDENTE"/>
    <s v="ANTIOQUIA"/>
    <s v="SABANETA"/>
    <s v="DISTRICOL SUPERTIENDA EL REFLE"/>
    <s v="REDEBAN"/>
    <s v="FO-25-1830336"/>
    <d v="2025-11-14T15:51:23"/>
    <d v="2025-11-15T10:38:00"/>
    <s v="NO"/>
    <s v="HARDWARE"/>
    <s v="PANTALLA"/>
    <s v="DAÑO POS"/>
    <s v="AGREGADOR"/>
    <s v="DISTRICOL"/>
    <s v="EJECUTADO"/>
    <s v="14/11/2025 SE ESCALA PARA VISITA. LLAMAR ANTES DE VISITAR, CONFIRMAR FALLA Y DATOS | 15/11/2025 SE REALIZA CAMBIO DE DATAFONO POR DISPLAY EN BLANCO SE HACEN PRUEBAS OK"/>
    <s v="VISITA TECNICA"/>
    <s v="99WZZ845"/>
    <s v="TIPO I"/>
    <s v="TERRESTRE"/>
    <s v="MONTOYA VELEZ ANDRES FELIPE"/>
    <n v="1"/>
    <s v="0"/>
    <n v="65960"/>
    <n v="75096"/>
    <n v="65960"/>
  </r>
  <r>
    <s v="VALLEDUPAR"/>
    <x v="5"/>
    <x v="6"/>
    <s v="20238"/>
    <s v="3021484"/>
    <s v="3007054138"/>
    <s v="INCIDENTE"/>
    <s v="CESAR"/>
    <s v="EL COPEY"/>
    <s v="BARRIO CENTRO EL COPEY 4"/>
    <s v="REDEBAN"/>
    <s v="FO-25-1830333"/>
    <d v="2025-11-14T15:52:46"/>
    <d v="2025-11-15T11:09:00"/>
    <s v="NO"/>
    <s v="HARDWARE"/>
    <s v="COMUNICACION"/>
    <s v="DAÑO POS"/>
    <s v="CB UNO A UNO"/>
    <s v="CB UNO A UNO"/>
    <s v="EJECUTADO"/>
    <s v="14/11/2025 SE ESCALA PARA VISITA. LLAMAR ANTES DE VISITAR, CONFIRMAR FALLA Y DATOS | 15/11/2025 BUENOS DIAS SE HACE VISITA DEL CB Y SE LE VUELVE A INSTALAR PARÁMETROS AL DATAFONO _x000a_SE HACEN PRUEBAS Y TODO QUEDA OK"/>
    <s v="VISITA TECNICA"/>
    <s v="XP3ZZ030"/>
    <s v="TIPO II"/>
    <s v="TERRESTRE"/>
    <s v="BENITEZ CARVAJAL ALVARO JAVIER"/>
    <n v="1"/>
    <s v="0"/>
    <n v="144968"/>
    <n v="140396"/>
    <n v="144968"/>
  </r>
  <r>
    <s v="BARRANQUILLA"/>
    <x v="5"/>
    <x v="6"/>
    <s v="47258"/>
    <s v="3021740"/>
    <s v="3007036955"/>
    <s v="INCIDENTE"/>
    <s v="MAGDALENA"/>
    <s v="EL PIÑON"/>
    <s v="DISTRICOL FERRETERIA LA CENTRA"/>
    <s v="REDEBAN"/>
    <s v="FO-25-1830330"/>
    <d v="2025-11-14T15:55:32"/>
    <d v="2025-11-18T10:04:00"/>
    <s v="NO"/>
    <s v="HARDWARE"/>
    <s v="LECTOR DE BARRAS"/>
    <s v="CABLE LECTORA AVERIADO"/>
    <s v="AGREGADOR"/>
    <s v="DISTRICOL"/>
    <s v="EJECUTADO"/>
    <s v="14/11/2025 SE ESCALA PARA VISITA. LLAMAR ANTES DE VISITAR, CONFIRMAR FALLA Y DATOS | 17/11/2025 COMERCIO NO ATIENDE EL CB DOMINGO NI FESTIVO, SE REAGENDA MARTES 18 NOV | 18/11/2025 SE REALIZA VISITA AL COMERCIO SE ENCUENTRA LECTOR DE BARRAS CON CABLE DAÑADO Y FUENTE DE PODER DAÑADA SE CAMBIA CABLE Y FUENTE DE PODER SE REALIZAN PRUEBAS EXITOSAS Y EL CB QUEDA OPERATIVO"/>
    <s v="VISITA TECNICA"/>
    <s v="AA00J155"/>
    <s v="TIPO III"/>
    <s v="TERRESTRE"/>
    <s v="PEÑALOZA GUTIERREZ RAFAEL GUSTAVO"/>
    <n v="1"/>
    <s v="0"/>
    <n v="275729"/>
    <n v="196537"/>
    <n v="275729"/>
  </r>
  <r>
    <s v="MEDELLIN"/>
    <x v="1"/>
    <x v="2"/>
    <s v="5792"/>
    <s v="3021772"/>
    <s v="3007028000"/>
    <s v="INCIDENTE"/>
    <s v="ANTIOQUIA"/>
    <s v="TARSO"/>
    <s v="LAS COLONIAS TARSO   ANTIOQUIA"/>
    <s v="REDEBAN"/>
    <s v="FO-25-1830318"/>
    <d v="2025-11-14T16:11:55"/>
    <d v="2025-11-14T17:26:00"/>
    <m/>
    <s v="SOFTWARE"/>
    <s v="LECTOR DE BARRAS"/>
    <s v="LECTOR DESCONFIGURADO"/>
    <s v="UNO A UNO"/>
    <s v="CB UNO A UNO"/>
    <m/>
    <s v="14/11/2025 SE ESCALA PARA VISITA. LLAMAR ANTES DE VISITAR, CONFIRMAR FALLA Y DATOS | 14/11/2025 SE REALIZÓ GESTIÓN TELEFÓNICA SE HABLÓ CON LA SEÑORA GISELLE CASTAÑEDA SE REALIZÓ RECONFIGURACIÓN DE LECTOR SE REALIZARON PRUEBAS DATÁFONO QUEDA FUNCIONANDO NORMALMENTE SE PROCEDE A CERRAR CASO"/>
    <s v="SOPORTE TELEFONICO"/>
    <m/>
    <s v="TIPO III"/>
    <s v="TERRESTRE"/>
    <s v="CASTAÑEDA PALACIO CARLOS FELIPE"/>
    <n v="0"/>
    <s v="0"/>
    <n v="41241"/>
    <n v="0"/>
    <n v="41241"/>
  </r>
  <r>
    <s v="TUNJA"/>
    <x v="2"/>
    <x v="3"/>
    <s v="15759"/>
    <s v="3022098"/>
    <s v="3007035733"/>
    <s v="INCIDENTE"/>
    <s v="BOYACA"/>
    <s v="SOGAMOSO"/>
    <s v="BARRIO CATALUNA SOGAMOSO 1"/>
    <s v="REDEBAN"/>
    <s v="FO-25-1830697"/>
    <d v="2025-11-14T17:47:34"/>
    <d v="2025-11-15T14:06:00"/>
    <s v="NO"/>
    <s v="HARDWARE"/>
    <s v="IMPRESION"/>
    <s v="RODILLO AVERIADO"/>
    <s v="CB UNO A UNO"/>
    <s v="CB UNO A UNO"/>
    <s v="EJECUTADO"/>
    <s v="14/11/2025 SE ESCALA PARA VISITA. LLAMAR ANTES DE VISITAR, CONFIRMAR FALLA Y DATOS | 15/11/2025 SE HA INTENTADO ESTABLECER COMUNICACIÓN CON LA SEÑORA MARY CEVATO AL NÚMERO CELULAR 3115221479 PROPORCIONADO PARA CONFIRMAR LA FALLA Y COORDINAR LA VISITA. SIN EMBARGO, NO HA SIDO POSIBLE LA COMUNICACIÓN, YA QUE LA LLAMADA VA DIRECTO AL BUZÓN DE VOZ Y TAMPOCO SE HA OBTENIDO RESPUESTA POR WHATSAPP. SE CONTINUARÁ CON LA GESTIÓN DURANTE EL DÍA PARA VERIFICAR SI LA FALLA SE HA RESUELTO O PERSISTE, Y ASÍ PODER PROGRAMAR LA VISITA CORRESPONDIENTE. ES IMPORTANTE TENER EN CUENTA QUE, AL TRATARSE DE FIN DE SEMANA, EL MUNICIPIO DE SOGAMOSO SE ENCUENTRA DISTANTE DE LA CIUDAD BASE, LO QUE PUEDE GENERAR RIESGOS DE FALTA DE SOPORTE POR PARTE DE RBM REDEBAN  AL LLEGAR AL SITIO . | 15/11/2025 SE LOGRA COMUNICACIÓN CON LA SEÑORA MERY SIABATO , EL CUAL CONFIRMA ATENCION DE VISITA  Y LA REVISIÓN DEL EQUIPO SE PROCEDERA CON EL EL DESPLAZAMIENTO | 15/11/2025 SE LLEGA A SITIO COMERCIO CERRADO SE COMUNICA CON EL CLIENTE INDICA QUE LO ESPEREMOS QUE SE ENCUENTRA A 3 CUADRAR DEL PUNTO . | 15/11/2025 SE REALIZA CAMBIO DE EQUIPO POR DAÑO IMPRESIÓN - CAMBIO PINPAD  POR COMPATIBILIDAD Y LECTOR DE BARRAS POR CABLE EN MAL ESTADO,  DEJANDO PRUEBAS OK SIN TELECARGA NO AUTORIZADA"/>
    <s v="VISITA TECNICA"/>
    <s v="9A005568"/>
    <s v="TIPO II"/>
    <s v="TERRESTRE"/>
    <s v="ALVARADO MORENO CRISTHIAN"/>
    <n v="1"/>
    <s v="0"/>
    <n v="144968"/>
    <n v="140396"/>
    <n v="144968"/>
  </r>
  <r>
    <s v="MEDELLIN"/>
    <x v="1"/>
    <x v="2"/>
    <s v="5148"/>
    <s v="3022108"/>
    <s v="3007062077"/>
    <s v="INCIDENTE"/>
    <s v="ANTIOQUIA"/>
    <s v="EL CARMEN DE VIBORAL"/>
    <s v="BARRIO CENTRO EL CARMEN DE VIB"/>
    <s v="REDEBAN"/>
    <s v="FO-25-1830487"/>
    <d v="2025-11-14T16:40:30"/>
    <d v="2025-11-15T12:04:00"/>
    <s v="NO"/>
    <s v="HARDWARE"/>
    <s v="TECLADO"/>
    <s v="DAÑO POS"/>
    <s v="CB UNO A UNO"/>
    <s v="CB UNO A UNO"/>
    <s v="EJECUTADO"/>
    <s v="14/11/2025 SE ESCALA PARA VISITA. LLAMAR ANTES DE VISITAR, CONFIRMAR FALLA Y DATOS | 15/11/2025 SE CAMBIA EQUIPO POR TECLADO BORROSO Y FALLAS EN LA LECTURA DE TARJETAS"/>
    <s v="VISITA TECNICA"/>
    <s v="JA00L813"/>
    <s v="TIPO II"/>
    <s v="TERRESTRE"/>
    <s v="RUA ALVAREZ RICHARD ANDRES"/>
    <n v="1"/>
    <s v="0"/>
    <n v="144968"/>
    <n v="140396"/>
    <n v="144968"/>
  </r>
  <r>
    <s v="NEIVA"/>
    <x v="3"/>
    <x v="4"/>
    <s v="41524"/>
    <s v="3022326"/>
    <s v="3007054255"/>
    <s v="INCIDENTE"/>
    <s v="HUILA"/>
    <s v="PALERMO"/>
    <s v="BARRIO LA FLORESTA PALERMO 1"/>
    <s v="REDEBAN"/>
    <s v="FO-25-1830608"/>
    <d v="2025-11-14T17:25:05"/>
    <d v="2025-11-15T15:06:00"/>
    <s v="NO"/>
    <s v="HARDWARE"/>
    <s v="ALERT IRRUPTION"/>
    <s v="ALERT IRRUPTION"/>
    <s v="CB UNO A UNO"/>
    <s v="CB UNO A UNO"/>
    <s v="EJECUTADO / CANCELADO"/>
    <s v="14/11/2025 SE ESCALA PARA VISITA. LLAMAR ANTES DE VISITAR, CONFIRMAR FALLA Y DATOS | 15/11/2025 SE LLEGA AL PUNTO ,ES UNA VIVIENDA FAMILIAR  DONDE NO HAY NADIE , NO HAY CORRESPONSAL , VECINOS COMENTAN QUE EL CB ESTÁ EN OTRO CORRESPONSAL EN EL PARQUE DEL MUNICIPIO."/>
    <s v="VISITA TECNICA"/>
    <s v="N/A"/>
    <s v="TIPO I"/>
    <s v="TERRESTRE"/>
    <s v="ANDRADE HERNANDEZ JUAN CARLOS"/>
    <n v="1"/>
    <s v="0"/>
    <n v="65960"/>
    <n v="75096"/>
    <n v="65960"/>
  </r>
  <r>
    <s v="APARTADO"/>
    <x v="1"/>
    <x v="2"/>
    <s v="27615"/>
    <s v="3022361"/>
    <s v="3007015734"/>
    <s v="INCIDENTE"/>
    <s v="CHOCO"/>
    <s v="RIOSUCIO"/>
    <s v="BELEN DE BAJIRA IV CHOCO"/>
    <s v="REDEBAN"/>
    <s v="FO-25-1831361"/>
    <d v="2025-11-15T08:00:00"/>
    <d v="2025-11-18T13:11:00"/>
    <s v="NO"/>
    <s v="HARDWARE"/>
    <s v="LECTOR DE TARJETAS"/>
    <s v="DAÑO POS"/>
    <s v="CB UNO A UNO"/>
    <s v="CB UNO A UNO"/>
    <s v="EJECUTADO"/>
    <s v="15/11/2025 SE ESCALA PARA VISITA. LLAMAR ANTES DE VISITAR, CONFIRMAR FALLA Y DATOS | 18/11/2025 DATAFONO NO LEE TARJETAS, INTERNAMENTE LA ATASCA Y LAS RAYA. SE VALIDA DETECTANDO PROBLEMAS CON LOS PINES DE CONTACTO PARA EL CHIT DE LAS TARJETAS._x000a_SE PROCEDE HACER CAMBIO DE DATAFONO Y SE CAMBIA TAMBIEN LECTORA YA QUE LA ACTUAL TIENE EL CABLE MUY CORTO PAR LA TECNOLOGIA DESK 2600._x000a_SE HACEN PRUEBAS DE CONSULTA,RETIRO,CONSIGNACION Y PRUEBA DE LECTORA DEJANDO TODO OK"/>
    <s v="VISITA TECNICA"/>
    <s v="A00DZ261"/>
    <s v="TIPO V"/>
    <s v="TERRESTRE/FLUVIAL"/>
    <s v="SALDARRIAGA MIRANDA SANTIAGO"/>
    <n v="1"/>
    <s v="0"/>
    <n v="479589"/>
    <n v="196537"/>
    <n v="479589"/>
  </r>
  <r>
    <s v="CALI"/>
    <x v="0"/>
    <x v="0"/>
    <s v="76111"/>
    <s v="3022390"/>
    <s v="3007076895"/>
    <s v="INCIDENTE"/>
    <s v="VALLE DEL CAUCA"/>
    <s v="GUADALAJARA DE BUGA"/>
    <s v="BARRIO POPULAR GUADALAJARA DE"/>
    <s v="REDEBAN"/>
    <s v="FO-25-1831349"/>
    <d v="2025-11-15T08:00:00"/>
    <d v="2025-11-15T14:53:00"/>
    <s v="NO"/>
    <s v="HARDWARE"/>
    <s v="CABLEADO"/>
    <s v="CABLE MAGICBOX AVERIADO"/>
    <s v="CB UNO A UNO"/>
    <s v="CB UNO A UNO"/>
    <s v="EJECUTADO"/>
    <s v="15/11/2025 SE ESCALA PARA VISITA. LLAMAR ANTES DE VISITAR, CONFIRMAR FALLA Y DATOS | 15/11/2025 SE REALIZA CAMBIO DE CABLE MAGIC BOX AVERIADO, SE REINICIABA EL EQUIPO, CB BANCOLOMBIA PURO, PRUEBAS OK"/>
    <s v="VISITA TECNICA"/>
    <s v="A16ZZ194"/>
    <s v="TIPO II"/>
    <s v="TERRESTRE"/>
    <s v="PAREDES CASTILLO DIEGO"/>
    <n v="1"/>
    <s v="0"/>
    <n v="144968"/>
    <n v="140396"/>
    <n v="144968"/>
  </r>
  <r>
    <s v="BUCARAMANGA"/>
    <x v="2"/>
    <x v="3"/>
    <s v="68001"/>
    <s v="3022398"/>
    <s v="3007018907"/>
    <s v="INCIDENTE"/>
    <s v="SANTANDER"/>
    <s v="BUCARAMANGA"/>
    <s v="PAGAFACIL LAS PALMAS"/>
    <s v="REDEBAN"/>
    <s v="FO-25-1831347"/>
    <d v="2025-11-15T08:27:17"/>
    <d v="2025-11-18T11:58:00"/>
    <s v="NO"/>
    <s v="HARDWARE"/>
    <s v="SE REINICIA"/>
    <s v="DAÑO POS"/>
    <s v="ROBUSTO"/>
    <s v="PAGAFACIL"/>
    <s v="EJECUTADO"/>
    <s v="15/11/2025 SE ESCALA PARA VISITA. LLAMAR ANTES DE VISITAR, CONFIRMAR FALLA Y DATOS | 15/11/2025 SE ESTA ESTABLECE COMUNICACIÓN CON LA SEÑORA YURLEY AL NÚMERO 3153678876 PARA VALIDAR FALLA A LO QUE INFORMA QUE DESEA QUE SE LE CAMBIE EL EQUIPO YA QUE SE LE DIERON LOS PRIMEROS AUXILIOS Y LA FALLA PERSISTE SE LE INFORMA QUE POR LA HORA NO TENEMOS SOPORTE PARA REALIZAR EL CAMBIO DEL MISMO POR LO QUE SE REPROGRAMA ORDEN PARA EL DIA MARTES EN EL TRANSCURSO DEL DIA | 18/11/2025 SE HACE PRESENCIA EN COMERCIO SE REALIZA CAMBIO DE EQUIPO DEBIDO A QUE REINICIABA LOS EQUIPOS SE REALIZA CAMBIO DE MAGIC BOX DEBIDO A QUE EL CABLE QUE ALIMENTA EL DATAFONO ESTA DAÑADO SE REALIZA CAMBIO DE 2 LECTORES CABLE EN MAL ESTADO SE REALIZAN PRUEBAS OK SE CREAN USUARIOS Y CONTRASEÑA"/>
    <s v="VISITA TECNICA"/>
    <s v="TZZZZ602 - TZZZZ600 - TZZZZ601"/>
    <s v="TIPO I"/>
    <s v="TERRESTRE"/>
    <s v="BARRERA ORTEGA MARLON STWAR"/>
    <n v="1"/>
    <s v="0"/>
    <n v="65960"/>
    <n v="75096"/>
    <n v="65960"/>
  </r>
  <r>
    <s v="CARTAGENA"/>
    <x v="5"/>
    <x v="6"/>
    <s v="13468"/>
    <s v="3022492"/>
    <s v="3007070920"/>
    <s v="INCIDENTE"/>
    <s v="BOLIVAR"/>
    <s v="MOMPOS"/>
    <s v="MULTIPAGAS MOMPOX"/>
    <s v="REDEBAN"/>
    <s v="FO-25-1831584"/>
    <d v="2025-11-15T09:19:36"/>
    <d v="2025-11-18T15:36:00"/>
    <s v="NO"/>
    <s v="SOFTWARE"/>
    <s v="COMUNICACION"/>
    <s v="PARAMETROS DE CONFIGURACION EN POS"/>
    <s v="ROBUSTO"/>
    <s v="REVAL"/>
    <s v="EJECUTADO"/>
    <s v="15/11/2025 SE ESCALA PARA VISITA. LLAMAR ANTES DE VISITAR, CONFIRMAR FALLA Y DATOS | 17/11/2025 COMERCIO NO ATIENDE DOMINGO NI FESTIVOS, SE REAGENDA VISITA MARTES 18 NOV, DESPUES DE 10:00 AM YA QUE HAY POCA FRECUENCIA DE TRANSPORTE HACIA MUNICIPIO | 18/11/2025 BUENAS TARDES SE VISITA CB Y SE ENCUENTRA ERROR DE TONO EN EL DATAFONO, SE BORRAN PARÁMETROS Y SE ACTUALIZAN NUEVAMENTE, SE INICIALIZA DATAFONO._x000a_SE HACEN PRUEBAS DE TRANSACCIONES OK"/>
    <s v="VISITA TECNICA"/>
    <s v="LN00E905"/>
    <s v="TIPO IV"/>
    <s v="TERRESTRE"/>
    <s v="BENITEZ CARVAJAL ALVARO JAVIER"/>
    <n v="1"/>
    <s v="0"/>
    <n v="479589"/>
    <n v="196537"/>
    <n v="479589"/>
  </r>
  <r>
    <s v="TUNJA"/>
    <x v="2"/>
    <x v="3"/>
    <s v="25745"/>
    <s v="3022498"/>
    <s v="3007061836"/>
    <s v="INCIDENTE"/>
    <s v="CUNDINAMARCA"/>
    <s v="SIMIJACA"/>
    <s v="BARRIO CENTRO SIMIJACA 4"/>
    <s v="REDEBAN"/>
    <s v="FO-25-1831856"/>
    <d v="2025-11-15T09:48:29"/>
    <d v="2025-11-18T12:20:00"/>
    <s v="NO"/>
    <s v="HARDWARE"/>
    <s v="COMUNICACION"/>
    <s v="MENSAJE CABLE DE RED DESCONECTADO"/>
    <s v="CB UNO A UNO"/>
    <s v="CB UNO A UNO"/>
    <s v="EJECUTADO"/>
    <s v="15/11/2025 SE ESCALA PARA VISITA. LLAMAR ANTES DE VISITAR, CONFIRMAR FALLA Y DATOS | 15/11/2025 SE LOGRA COMUNICACION CON LA SEÑORA BLANCA NELLY CABRA AL NUMERO TELEFONICO 3106669826 QUIEN NOS CONFIRMA QUE LA FALLA PERSISTE,  SE LE INDICA AL CLIENTE QUE LO MAS POSIBLE ES QUE HALLA QUE CAMBIAR EL EQUIPO Y QUE POR TEMAS DE SOPORTE POR PARTE DE REDEBAN Y DESPLAZAMIENTO AL LUGAR EL DIA DE HOY NO SE PODRIA ATENDER, CLIENTE CONFIRMA VISITA PARA EL DIA MARTES 18/11 A LA 1PM. | 18/11/2025 SE REALIZA CAMBIO DE EQUIPO POR DAÑO, SE REALIZAN PRUEBAS OK."/>
    <s v="VISITA TECNICA"/>
    <s v="HA00L083"/>
    <s v="TIPO III"/>
    <s v="TERRESTRE"/>
    <s v="SOLER HOYOS CRISTIAN LEONARDO"/>
    <n v="1"/>
    <s v="0"/>
    <n v="275729"/>
    <n v="196537"/>
    <n v="275729"/>
  </r>
  <r>
    <s v="BARRANQUILLA"/>
    <x v="5"/>
    <x v="6"/>
    <s v="8001"/>
    <s v="3022578"/>
    <s v="3007017034"/>
    <s v="INCIDENTE"/>
    <s v="ATLANTICO"/>
    <s v="BARRANQUILLA"/>
    <s v="BARRIO LAS PALMAS II BARRANQUI"/>
    <s v="REDEBAN"/>
    <s v="FO-25-1832009"/>
    <d v="2025-11-15T10:10:17"/>
    <d v="2025-11-15T14:16:00"/>
    <s v="NO"/>
    <s v="HARDWARE"/>
    <s v="IMPRESION"/>
    <s v="DAÑO POS"/>
    <s v="CB UNO A UNO"/>
    <s v="CB UNO A UNO"/>
    <s v="EJECUTADO"/>
    <s v="15/11/2025 SE ESCALA ACTIVIDAD PARA GESTION WOMPI | 19/11/2025 SE REALIZA CAMBIO DE EQUIPO DATAFONO YA QUE TENIA PROBLEMAS DE IMPRESIÓN. SE REALIZAN PRUEBAS DE CORRECTO FUNCIONAMIENTO. SERVICIO QUEDA OPERATIVO"/>
    <s v="VISITA TECNICA"/>
    <s v="9A003910 GZ0LZ411"/>
    <s v="TIPO I"/>
    <s v="TERRESTRE"/>
    <s v="VILLACOB VILLACOB ELKIN EDUARDO"/>
    <n v="1"/>
    <s v="0"/>
    <n v="65960"/>
    <n v="75096"/>
    <n v="65960"/>
  </r>
  <r>
    <s v="NEIVA"/>
    <x v="3"/>
    <x v="4"/>
    <s v="41396"/>
    <s v="3022594"/>
    <s v="3007045845"/>
    <s v="INCIDENTE"/>
    <s v="HUILA"/>
    <s v="LA PLATA"/>
    <s v="DISTRICOL DULCE Y AMOR"/>
    <s v="REDEBAN"/>
    <s v="FO-25-1832429"/>
    <d v="2025-11-15T11:12:31"/>
    <d v="2025-11-18T15:29:00"/>
    <s v="NO"/>
    <s v="SOFTWARE"/>
    <s v="SE REINICIA"/>
    <s v="AL REALIZAR CIERRE CARGA VERSION"/>
    <s v="AGREGADOR"/>
    <s v="DISTRICOL"/>
    <s v="EJECUTADO"/>
    <s v="15/11/2025 SE ESCALA PARA VISITA. LLAMAR ANTES DE VISITAR, CONFIRMAR FALLA Y DATOS | 18/11/2025 SE ENVÍDENCIA LENTITUD EN LA VÍA POR  PARE Y SIGA POR TRABAJOS SOBRE LA VÍA AL SUR . | 18/11/2025 SE REALIZA VISITA AL PUNTO, SE CAMBIA EQUIPO YA QUE ESTE PRESENTA DAÑO CON LA BATERÍA INTERNA Y SE REINICIA CONSTANTEMENTE. SE DEJA EQUIPO INSTALADO CON VR 10.3, PRUEBAS CB OK OK ,"/>
    <s v="VISITA TECNICA"/>
    <s v="SAZZZ820"/>
    <s v="TIPO III"/>
    <s v="TERRESTRE"/>
    <s v="DEVIA REINOSO JUAN CARLOS"/>
    <n v="1"/>
    <s v="0"/>
    <n v="275729"/>
    <n v="196537"/>
    <n v="275729"/>
  </r>
  <r>
    <s v="BUCARAMANGA"/>
    <x v="2"/>
    <x v="3"/>
    <s v="68001"/>
    <s v="3022909"/>
    <s v="3007071937"/>
    <s v="INCIDENTE"/>
    <s v="SANTANDER"/>
    <s v="BUCARAMANGA"/>
    <s v="DISTRICOL EL VIEJO ISAZA"/>
    <s v="REDEBAN"/>
    <s v="FO-25-1831588"/>
    <d v="2025-11-15T08:52:45"/>
    <d v="2025-11-15T11:45:00"/>
    <s v="NO"/>
    <s v="HARDWARE"/>
    <s v="NO ENCIENDE"/>
    <s v="DAÑO POS"/>
    <s v="AGREGADOR"/>
    <s v="DISTRICOL"/>
    <s v="EJECUTADO"/>
    <s v="15/11/2025 SE ESCALA PARA VISITA. LLAMAR ANTES DE VISITAR, CONFIRMAR FALLA Y DATOS | 15/11/2025 SE HACE PRESENCIA EN COMERCIO SE REALIZA CAMBIO DE CABLE DEL PIN PAD EL CUAL NO DEJABA QUE EL EQUIPO ENCENDIERA SE REALIZA PRUEBAS OK SE REALIZA ACOMPAÑAMIENTO POR 20 MINUTOS EQUIPO OPERATIVO"/>
    <s v="VISITA TECNICA"/>
    <s v="LN00M147"/>
    <s v="TIPO I"/>
    <s v="TERRESTRE"/>
    <s v="BARRERA ORTEGA MARLON STWAR"/>
    <n v="1"/>
    <s v="0"/>
    <n v="65960"/>
    <n v="75096"/>
    <n v="65960"/>
  </r>
  <r>
    <s v="MEDELLIN"/>
    <x v="1"/>
    <x v="2"/>
    <s v="5411"/>
    <s v="3022934"/>
    <s v="3007019441"/>
    <s v="INCIDENTE"/>
    <s v="ANTIOQUIA"/>
    <s v="LIBORINA"/>
    <s v="SIMON BOLIVAR LIBORINA"/>
    <s v="REDEBAN"/>
    <s v="FO-25-1832457"/>
    <d v="2025-11-15T10:21:11"/>
    <d v="2025-11-18T09:29:00"/>
    <s v="NO"/>
    <s v="HARDWARE"/>
    <s v="LECTOR DE BARRAS"/>
    <s v="DAÑO POS"/>
    <s v="CB UNO A UNO"/>
    <s v="CB UNO A UNO"/>
    <s v="EJECUTADO"/>
    <s v="15/11/2025 SE ESCALA PARA VISITA. LLAMAR ANTES DE VISITAR, CONFIRMAR FALLA Y DATOS | 18/11/2025 SE CAMBIA EQUIPO POR POSIBLES PROBLEMAS CON PUERTO USB SE HACEN PRUEBAS Y TODO QUEDA OK"/>
    <s v="VISITA TECNICA"/>
    <s v="AAAAA342"/>
    <s v="TIPO III"/>
    <s v="TERRESTRE"/>
    <s v="ALVAREZ ARENAS VICTOR HUGO"/>
    <n v="1"/>
    <s v="0"/>
    <n v="275729"/>
    <n v="196537"/>
    <n v="275729"/>
  </r>
  <r>
    <s v="BUCARAMANGA"/>
    <x v="2"/>
    <x v="3"/>
    <s v="68547"/>
    <s v="3022940"/>
    <s v="3007044989"/>
    <s v="INCIDENTE"/>
    <s v="SANTANDER"/>
    <s v="PIEDECUESTA"/>
    <s v="DISTRICOL MANTINET"/>
    <s v="REDEBAN"/>
    <s v="FO-25-1832438"/>
    <d v="2025-11-15T10:42:31"/>
    <d v="2025-11-16T11:40:00"/>
    <s v="NO"/>
    <s v="SOFTWARE"/>
    <s v="SE REINICIA"/>
    <s v="AL REALIZAR CIERRE CARGA VERSION"/>
    <s v="AGREGADOR"/>
    <s v="DISTRICOL"/>
    <s v="EJECUTADO"/>
    <s v="15/11/2025 SE ESCALA PARA VISITA. LLAMAR ANTES DE VISITAR, CONFIRMAR FALLA Y DATOS | 16/11/2025 SE CAMBIA CABLE PINPAD SE ENCUENTRA DETERIORADO, SE REALIZA PRUEBAS OK"/>
    <s v="VISITA TECNICA"/>
    <s v="AAJVZ989"/>
    <s v="TIPO II"/>
    <s v="TERRESTRE"/>
    <s v="HERRERA LUQUE SAUL JAVIER"/>
    <n v="1"/>
    <s v="0"/>
    <n v="144968"/>
    <n v="140396"/>
    <n v="144968"/>
  </r>
  <r>
    <s v="VALLEDUPAR"/>
    <x v="5"/>
    <x v="6"/>
    <s v="20001"/>
    <s v="3022947"/>
    <s v="3007054485"/>
    <s v="INCIDENTE"/>
    <s v="CESAR"/>
    <s v="VALLEDUPAR"/>
    <s v="PTM VALLEDUPAR CLICKPAGO LOS"/>
    <s v="REDEBAN"/>
    <s v="FO-25-1832436"/>
    <d v="2025-11-15T10:52:54"/>
    <d v="2025-11-18T10:43:00"/>
    <s v="NO"/>
    <s v="HARDWARE"/>
    <s v="IMPRESION"/>
    <s v="TAPA IMPRESORA"/>
    <s v="AGREGADOR"/>
    <s v="COMCARD - PTM"/>
    <s v="EJECUTADO"/>
    <s v="15/11/2025 SE ESCALA PARA VISITA. LLAMAR ANTES DE VISITAR, CONFIRMAR FALLA Y DATOS | 15/11/2025 SE REAGENDAR VISITA PARA EL DÍA 18 DE NOVIEMBRE YA QUE SE REQUIERE CAMBIO DE EQUIPO Y NO SÉ CUENTA CONSO SORTE REDEBAN HOY SÁBADO DESPUÉS DE 1 PM | 18/11/2025 SE REALIZA VISITA TÉCNICA SOLICITADA POR EL CLIETE, SE LLEGA A SITIÓ SE EVIDENCIA EQUIPO CON PROBLEMAS AL IMPRIMIR Y EL LECTOR DE BARRAS SE REALIZAN CAMBIO DE LOS MISMO QUEDANDO EQUIPÓ OPERÁTIVO AL 100 %"/>
    <s v="VISITA TECNICA"/>
    <s v="TR7XZ568 II5ZZ122"/>
    <s v="TIPO I"/>
    <s v="TERRESTRE"/>
    <s v="MAESTRE MENGUAL EDGAR ENRIQUE"/>
    <n v="1"/>
    <s v="0"/>
    <n v="65960"/>
    <n v="75096"/>
    <n v="65960"/>
  </r>
  <r>
    <s v="MEDELLIN"/>
    <x v="1"/>
    <x v="2"/>
    <s v="27361"/>
    <s v="3022961"/>
    <s v="3007073470"/>
    <s v="INCIDENTE"/>
    <s v="CHOCO"/>
    <s v="ISTMINA"/>
    <s v="PTM ITSMINA VARIEDADES MARIAMI"/>
    <s v="REDEBAN"/>
    <s v="FO-25-1832542"/>
    <d v="2025-11-15T11:30:04"/>
    <d v="2025-11-20T08:10:00"/>
    <m/>
    <s v="HARDWARE"/>
    <s v="NO ENCIENDE"/>
    <s v="DAÑO POS"/>
    <s v="AGREGADOR"/>
    <s v="COMCARD - PTM"/>
    <m/>
    <s v="15/11/2025 SE ESCALA PARA VISITA. LLAMAR ANTES DE VISITAR, CONFIRMAR FALLA Y DATOS | 19/11/2025 SE PRESENTA NOVEDAD EN LA VÍA QUIBDO-ITSMINA A LA ALTURA DE YUTO, HAY UNA VÍA CERRADA POR MANIFESTANTES, COLABORADOR SIN SEÑAL EN VÍA. AUN ESTAMOS A LA ESPERA DE HABILITACION. SE INFORMA A USUARIA QUE PASAMOS EN HORAS DE LA TARDE. | 20/11/2025 SE CONTACTA CON LA CLIENTE Y COMENTA QUE SOLICITO CIERRE DEL CORESPONSAL"/>
    <s v="SOPORTE TELEFONICO"/>
    <m/>
    <s v="TIPO V"/>
    <s v="AEREO"/>
    <s v="ROBLEDO DIAZ ANDRES FELIPE"/>
    <n v="0"/>
    <s v="0"/>
    <n v="41241"/>
    <n v="0"/>
    <n v="41241"/>
  </r>
  <r>
    <s v="CALI"/>
    <x v="0"/>
    <x v="0"/>
    <s v="76001"/>
    <s v="3022965"/>
    <s v="3007071562"/>
    <s v="INCIDENTE"/>
    <s v="VALLE DEL CAUCA"/>
    <s v="CALI"/>
    <s v="OPRAP ÉXITO GALERÍA LA FLORA"/>
    <s v="REDEBAN"/>
    <s v="FO-25-1832738"/>
    <d v="2025-11-15T11:44:58"/>
    <d v="2025-11-18T10:37:00"/>
    <s v="NO"/>
    <s v="HARDWARE"/>
    <s v="LECTOR DE TARJETAS"/>
    <s v="DAÑO POS"/>
    <s v="ROBUSTO"/>
    <s v="OPRAP"/>
    <s v="EJECUTADO"/>
    <s v="15/11/2025 SE ESCALA PARA VISITA. LLAMAR ANTES DE VISITAR, CONFIRMAR FALLA Y DATOS | 15/11/2025 SE VALIDA DAÑO PERO INDICAN QUE EL PIN PAD ESTA PRESENTANDO MUCHO PROBLEMA, SE PROGRAMA VISITA PARA EL DIA MARTES EL CLIENTE SOLO LABORA HASTA LAS DOS DEL DIA DE HOY Y ADICIONAL SI SE DEBE CAMBIAR PINPAD SE DEBE CAMBIAR EL EQUIPO COMPLETO POR COMPATIBILIDAD. | 18/11/2025 SE REALIZA CAMBIO DE MAGIC BOX EL CUÁL NO PERMITÍA LA COMUNICACIÓN ENTRE EL PIN PAD Y CONEXIÓN DE RED._x000a_SE REALIZARON PRUEBAS OPERATIVAS SIN NOVEDAD."/>
    <s v="VISITA TECNICA"/>
    <s v="A30KZ489"/>
    <s v="TIPO I"/>
    <s v="TERRESTRE"/>
    <s v="TORRES GARCIA JENDRY JOSE"/>
    <n v="1"/>
    <s v="0"/>
    <n v="65960"/>
    <n v="75096"/>
    <n v="65960"/>
  </r>
  <r>
    <s v="VALLEDUPAR"/>
    <x v="5"/>
    <x v="6"/>
    <s v="47460"/>
    <s v="3022979"/>
    <s v="3007012525"/>
    <s v="INCIDENTE"/>
    <s v="MAGDALENA"/>
    <s v="NUEVA GRANADA"/>
    <s v="EL PUEBLITO DE LOS ANDES II NU"/>
    <s v="REDEBAN"/>
    <s v="FO-25-1832731"/>
    <d v="2025-11-15T11:47:26"/>
    <d v="2025-11-18T12:47:00"/>
    <s v="NO"/>
    <s v="HARDWARE"/>
    <s v="IMPRESION"/>
    <s v="NO AVANZA PAPEL"/>
    <s v="CB UNO A UNO"/>
    <s v="CB UNO A UNO"/>
    <s v="EJECUTADO"/>
    <s v="15/11/2025 SE ESCALA PARA VISITA. LLAMAR ANTES DE VISITAR, CONFIRMAR FALLA Y DATOS | 18/11/2025 BUENOS DÍAS SE VISITA CB Y SE LE HACE CAMBIO DE EQUIPO YA QUE TIENE PROBLEMAS PARA IMPRIMIR_x000a_SE HACEN PRUEBAS Y TODO QUEDA OK"/>
    <s v="VISITA TECNICA"/>
    <s v="JAAAU908"/>
    <s v="TIPO IV"/>
    <s v="TERRESTRE"/>
    <s v="BENITEZ CARVAJAL ALVARO JAVIER"/>
    <n v="1"/>
    <s v="0"/>
    <n v="479589"/>
    <n v="196537"/>
    <n v="479589"/>
  </r>
  <r>
    <s v="MEDELLIN"/>
    <x v="1"/>
    <x v="2"/>
    <s v="5887"/>
    <s v="3022995"/>
    <s v="3007024274"/>
    <s v="INCIDENTE"/>
    <s v="ANTIOQUIA"/>
    <s v="YARUMAL"/>
    <s v="LLANOS DE CUIVA YARUMAL ANTIOQ"/>
    <s v="REDEBAN"/>
    <s v="FO-25-1832799"/>
    <d v="2025-11-15T12:18:27"/>
    <d v="2025-11-18T11:31:00"/>
    <s v="NO"/>
    <s v="HARDWARE"/>
    <s v="LECTOR DE BARRAS"/>
    <s v="DAÑO POS"/>
    <s v="CB UNO A UNO"/>
    <s v="CB UNO A UNO"/>
    <s v="EJECUTADO"/>
    <s v="15/11/2025 SE ESCALA PARA VISITA. LLAMAR ANTES DE VISITAR, CONFIRMAR FALLA Y DATOS | 16/11/2025 SE COMUNICA CON CLIENTE E INDICA QUE EL LECTOR SE REINICIA Y NO PASA INFORMACIÓN, TAMBIÉN INDICA QUE NO NOS PODRÍA ATENDER HASTA EL MARTES | 18/11/2025 SE CAMBIA LECTOR DE CÓDIGO DE BARRAS MALO NO LEE FACTURAS, SE DEJAN SERVICIOS FUNCIONANDO CORRECTAMENTE"/>
    <s v="VISITA TECNICA"/>
    <s v="ABC9Z828"/>
    <s v="TIPO III"/>
    <s v="TERRESTRE"/>
    <s v="BARRIENTOS HERNANDEZ CRISTIAN HORACIO"/>
    <n v="1"/>
    <s v="0"/>
    <n v="275729"/>
    <n v="196537"/>
    <n v="275729"/>
  </r>
  <r>
    <s v="BOGOTA"/>
    <x v="4"/>
    <x v="5"/>
    <s v="11001"/>
    <s v="3022997"/>
    <s v="3007029455"/>
    <s v="INCIDENTE"/>
    <s v="CUNDINAMARCA"/>
    <s v="BOGOTA"/>
    <s v="OPRAP TUNAL CENTRO COMERCIAL"/>
    <s v="REDEBAN"/>
    <s v="FO-25-1832876"/>
    <d v="2025-11-15T12:22:17"/>
    <d v="2025-11-18T10:48:00"/>
    <s v="NO"/>
    <s v="SOFTWARE"/>
    <s v="PINPAD"/>
    <s v="PINPAD DESCONFIGURADO"/>
    <s v="ROBUSTO"/>
    <s v="OPRAP"/>
    <s v="EJECUTADO"/>
    <s v="15/11/2025 SE ESCALA PARA VISITA. LLAMAR ANTES DE VISITAR, CONFIRMAR FALLA Y DATOS | 16/11/2025 SE REALIZA CONTACTO AL NÚMERO TELEFÓNICO 3183623591 LA PERSONA QUE CONTESTA INDICA QUE ES UN CB ROBUSTO POR LO TANTO NO TIENEN ATENCIÓN LOS FINES DE SEMANA NI FESTIVOS, PIDE QUE SE VISITE EL DÍA MARTES 18 DE NOVIEMBRE DESPUÉS DEL PUENTE | 18/11/2025 SE CAMBIA PINPAD, SE REALIZAN PRUEBAS, PRUEBAS OK"/>
    <s v="VISITA TECNICA"/>
    <s v="BBBBV666"/>
    <s v="TIPO I"/>
    <s v="TERRESTRE"/>
    <s v="ORTIZ YARA FRANKLYN ISRAEL"/>
    <n v="1"/>
    <s v="0"/>
    <n v="65960"/>
    <n v="75096"/>
    <n v="65960"/>
  </r>
  <r>
    <s v="SINCELEJO"/>
    <x v="5"/>
    <x v="6"/>
    <s v="70708"/>
    <s v="3023136"/>
    <s v="3007067337"/>
    <s v="INCIDENTE"/>
    <s v="SUCRE"/>
    <s v="SAN MARCOS"/>
    <s v="DISTRICOL PAGATODO SAN MARCOS"/>
    <s v="REDEBAN"/>
    <s v="FO-25-1832543"/>
    <d v="2025-11-15T11:25:23"/>
    <d v="2025-11-18T10:55:00"/>
    <s v="NO"/>
    <s v="HARDWARE"/>
    <s v="IMPRESION"/>
    <s v="TAPA IMPRESORA"/>
    <s v="AGREGADOR"/>
    <s v="DISTRICOL"/>
    <s v="EJECUTADO"/>
    <s v="15/11/2025 SE ESCALA PARA VISITA. LLAMAR ANTES DE VISITAR, CONFIRMAR FALLA Y DATOS | 18/11/2025 SE REALIZA VISITA TÉCNICA Y SE HACE NECESARIO EL CAMBIO DE DATAFONO, POR DAÑO EN LA TAPA DE LA IMPRESORA,  AVERIADA Y DIFICULTAD EL AVANCE DEL PAPEL, DE IGUAL MANERA DE CAMBIA MAGICBOX SERIALIZADO POR FALLAS DE RECEPCIÓN DE VOLTAJE OCASIONANDO PAGADOS FRECUENTE DEL DATAFONO, SE INSTALA DATAFONO PLACA 1192021 Y SE RETIRA DATAFONO PLACA 1242375, SE REALIZAN PRUEBAS Y SE DEJA EL SERVICIO FUNCIONANDO CORRECTAMENTE."/>
    <s v="VISITA TECNICA"/>
    <s v="SAZZZ822"/>
    <s v="TIPO III"/>
    <s v="TERRESTRE"/>
    <s v="CASSIANI PEREZ RAUL RAMIRO"/>
    <n v="1"/>
    <s v="0"/>
    <n v="275729"/>
    <n v="196537"/>
    <n v="275729"/>
  </r>
  <r>
    <s v="CALI"/>
    <x v="0"/>
    <x v="0"/>
    <s v="76001"/>
    <s v="3023158"/>
    <s v="3007061764"/>
    <s v="INCIDENTE"/>
    <s v="VALLE DEL CAUCA"/>
    <s v="CALI"/>
    <s v="PTM CALI PAPELERIA Y MISCELANE"/>
    <s v="REDEBAN"/>
    <s v="FO-25-1832718"/>
    <d v="2025-11-15T11:59:13"/>
    <d v="2025-11-18T15:22:00"/>
    <s v="NO"/>
    <s v="HARDWARE"/>
    <s v="COMUNICACION"/>
    <s v="MENSAJE CABLE DE RED DESCONECTADO"/>
    <s v="AGREGADOR"/>
    <s v="COMCARD - PTM"/>
    <s v="EJECUTADO / CANCELADO"/>
    <s v="15/11/2025 SE ESCALA PARA VISITA. LLAMAR ANTES DE VISITAR, CONFIRMAR FALLA Y DATOS | 15/11/2025 SE VALIDA INCONVENIENTE CON EL CLIENTE INDICA QUE EL DATAFONO EN ESTE MOMENTO ESTA FUNCIONANDO PERO DE UN MOMENTO A OTRO SE CAE SOLICITA VISITA Y SOLICITA EL DIA MARTES YA QUE HOY CIERRA A LA 1 | 18/11/2025 SE LLAMA AL CLIENTE NO CONTESTA SE LLEGA AL COMERCIO Y SE ENCUENTRA CERRADO"/>
    <s v="VISITA TECNICA"/>
    <s v="HA00L01133"/>
    <s v="TIPO I"/>
    <s v="TERRESTRE"/>
    <s v="CUERO RUIZ JHONNY"/>
    <n v="1"/>
    <s v="0"/>
    <n v="65960"/>
    <n v="75096"/>
    <n v="65960"/>
  </r>
  <r>
    <s v="CALI"/>
    <x v="0"/>
    <x v="0"/>
    <s v="76113"/>
    <s v="3023177"/>
    <s v="3007013197"/>
    <s v="INCIDENTE"/>
    <s v="VALLE DEL CAUCA"/>
    <s v="BUGALAGRANDE"/>
    <s v="MULTIPAGAS BUGALAGRANDE"/>
    <s v="REDEBAN"/>
    <s v="FO-25-1833132"/>
    <d v="2025-11-15T13:07:23"/>
    <d v="2025-11-18T15:45:00"/>
    <s v="NO"/>
    <s v="HARDWARE"/>
    <s v="LECTOR DE BARRAS"/>
    <s v="CABLE LECTORA AVERIADO"/>
    <s v="ROBUSTO"/>
    <s v="MULTIPAGAS"/>
    <s v="EJECUTADO"/>
    <s v="15/11/2025 SE ESCALA PARA VISITA. LLAMAR ANTES DE VISITAR, CONFIRMAR FALLA Y DATOS | 16/11/2025 SE REALIZA LLAMADA TELEFÓNICA AL CLIENTE, DONDE EL CLIENTE SOLICITA VISITA PARA EL DÍA MARTES YA QUE EL DÍA DE HOY DOMINGO NO LABORA, ME DICE EL CLIENTE QUE SOLICITA VISITA EN DIAS OPERATIVOS DE LA SEMANA. | 18/11/2025 SE VISITA CORRESPONSAL Y SE REEMPLAZA LECTOR POR DAÑO. A DEMÁS S DENCONTRO DATÁFONO DESCONFIGURADO. TX DE PRUEBA EXITOSAS"/>
    <s v="VISITA TECNICA"/>
    <s v="JABZZ431"/>
    <s v="TIPO II"/>
    <s v="TERRESTRE"/>
    <s v="BOLAÑOS TABORDA JORGE ENRIQUE"/>
    <n v="1"/>
    <s v="0"/>
    <n v="144968"/>
    <n v="140396"/>
    <n v="144968"/>
  </r>
  <r>
    <s v="BOGOTA"/>
    <x v="4"/>
    <x v="5"/>
    <s v="25260"/>
    <s v="3023317"/>
    <s v="3007016008"/>
    <s v="INCIDENTE"/>
    <s v="CUNDINAMARCA"/>
    <s v="EL ROSAL"/>
    <s v="DROGUERIA AQUIDROGAS EL ROSAL2"/>
    <s v="REDEBAN"/>
    <s v="FO-25-1832722"/>
    <d v="2025-11-15T11:50:02"/>
    <d v="2025-11-18T13:22:00"/>
    <s v="NO"/>
    <s v="HARDWARE"/>
    <s v="COMUNICACION"/>
    <s v="MENSAJE CABLE DE RED DESCONECTADO"/>
    <s v="CB UNO A UNO"/>
    <s v="CB UNO A UNO"/>
    <s v="EJECUTADO"/>
    <s v="15/11/2025 SE ESCALA PARA VISITA. LLAMAR ANTES DE VISITAR, CONFIRMAR FALLA Y DATOS | 16/11/2025 SE REALIZA CONTACTO AL NÚMERO 3214301340 CON LA SEÑORA ANDREA QUIEN INDICA EL CB NO ABRE LOS DÍAS FESTIVOS POR ATENDER EL MARTES 18 DE NOVIEMBRE LO MÁS TEMPRANO POSIBLE | 18/11/2025 SE VISITA COMERCIO, LA SEÑORA PAULA QUE LA FALLA ERA DEL OPERADOR DEL INTERNET, SE REALIZA PRUEBA EXITOSA SIN NOVEDAD. NO SE MANIPULA EQUIPO."/>
    <s v="VISITA TECNICA"/>
    <s v="A00JZ040"/>
    <s v="TIPO II"/>
    <s v="TERRESTRE"/>
    <s v="ARIAS QUILINDO JULIAN"/>
    <n v="1"/>
    <s v="0"/>
    <n v="144968"/>
    <n v="140396"/>
    <n v="144968"/>
  </r>
  <r>
    <s v="BUCARAMANGA"/>
    <x v="2"/>
    <x v="3"/>
    <s v="68081"/>
    <s v="3023350"/>
    <s v="3007037939"/>
    <s v="INCIDENTE"/>
    <s v="SANTANDER"/>
    <s v="BARRANCABERMEJA"/>
    <s v="PTM BARRANCABERMEJA DADELA"/>
    <s v="REDEBAN"/>
    <s v="FO-25-1834317"/>
    <d v="2025-11-15T15:41:53"/>
    <d v="2025-11-18T15:39:00"/>
    <s v="NO"/>
    <s v="HARDWARE"/>
    <s v="PINPAD"/>
    <s v="CABLE AVERIADO"/>
    <s v="AGREGADOR"/>
    <s v="COMCARD - PTM"/>
    <s v="EJECUTADO"/>
    <s v="16/11/2025 SE ESCALA PARA VISITA. LLAMAR ANTES DE VISITAR, CONFIRMAR FALLA Y DATOS | 18/11/2025 CB CON CABLE D E PINPAD Y MAGIC BOX EN MAL ESTADO, DATAFONO CON RODILLO INTERNO MALO, CAMBIO DE CABLE DE PINPAD Y MAGIBOX,CAMBIO DE DATAFONO, BORRADO E INYECCION DE SO +VER 10.3N,CONFIGURACION CB OK, PRUEBAS OK."/>
    <s v="VISITA TECNICA"/>
    <s v="9A00T074 LA00A464"/>
    <s v="TIPO III"/>
    <s v="TERRESTRE"/>
    <s v="SANTOS GONZALEZ JOHAN FABIAN"/>
    <n v="1"/>
    <s v="0"/>
    <n v="275729"/>
    <n v="196537"/>
    <n v="275729"/>
  </r>
  <r>
    <s v="MONTERIA"/>
    <x v="5"/>
    <x v="6"/>
    <s v="5895"/>
    <s v="3023351"/>
    <s v="3007025440"/>
    <s v="INCIDENTE"/>
    <s v="ANTIOQUIA"/>
    <s v="ZARAGOZA"/>
    <s v="DISTRICOL ACCES NAYLEN ALGO MA"/>
    <s v="REDEBAN"/>
    <s v="FO-25-1834314"/>
    <d v="2025-11-15T15:43:06"/>
    <d v="2025-11-18T16:00:00"/>
    <s v="NO"/>
    <s v="HARDWARE"/>
    <s v="LECTOR DE BARRAS"/>
    <s v="CABLE LECTORA AVERIADO"/>
    <s v="AGREGADOR"/>
    <s v="DISTRICOL"/>
    <s v="EJECUTADO"/>
    <s v="16/11/2025 SE ESCALA PARA VISITA. LLAMAR ANTES DE VISITAR, CONFIRMAR FALLA Y DATOS | 18/11/2025 SE VISITA SITIO, SE CAMBIA LECTOR POR CABLE PARTIDO OK. SE REALIZAN PRUEBAS EXITOSAS"/>
    <s v="VISITA TECNICA"/>
    <s v="A000T849"/>
    <s v="TIPO IV"/>
    <s v="TERRESTRE"/>
    <s v="COGOLLO VERTEL EDER LUIS"/>
    <n v="1"/>
    <s v="0"/>
    <n v="479589"/>
    <n v="196537"/>
    <n v="479589"/>
  </r>
  <r>
    <s v="NEIVA"/>
    <x v="3"/>
    <x v="4"/>
    <s v="18001"/>
    <s v="3023353"/>
    <s v="3007053542"/>
    <s v="INCIDENTE"/>
    <s v="CAQUETA"/>
    <s v="FLORENCIA"/>
    <s v="DISTRICOL VARIEDADES MARY"/>
    <s v="REDEBAN"/>
    <s v="FO-25-1834311"/>
    <d v="2025-11-15T15:49:34"/>
    <d v="2025-11-19T10:44:00"/>
    <s v="NO"/>
    <s v="HARDWARE"/>
    <s v="TECLADO"/>
    <s v="DAÑO POS"/>
    <s v="AGREGADOR"/>
    <s v="DISTRICOL"/>
    <s v="EJECUTADO"/>
    <s v="16/11/2025 SE ESCALA PARA VISITA. LLAMAR ANTES DE VISITAR, CONFIRMAR FALLA Y DATOS | 19/11/2025 SE REALIZA CAMBIO DE DATAFONO YA QUE LA CLIENTE MANIFIESTA QUE EL DATAFONO TIENE LAS TECLAS MUY DURAS QUE SE PEGAN Y SE BLOQUEA EL DATAFONO, PRUEBAS CB OK SE DEJA OPERATIVO"/>
    <s v="VISITA TECNICA"/>
    <s v="TR0VZ619"/>
    <s v="TIPO IV"/>
    <s v="TERRESTRE"/>
    <s v="BERMUDEZ SANCHEZ JOSE NEYBER"/>
    <n v="1"/>
    <s v="0"/>
    <n v="479589"/>
    <n v="196537"/>
    <n v="479589"/>
  </r>
  <r>
    <s v="MEDELLIN"/>
    <x v="1"/>
    <x v="2"/>
    <s v="5129"/>
    <s v="3023354"/>
    <s v="3007078483"/>
    <s v="INCIDENTE"/>
    <s v="ANTIOQUIA"/>
    <s v="CALDAS"/>
    <s v="PTM DROGUERIA LA ESPECIALISTA"/>
    <s v="REDEBAN"/>
    <s v="FO-25-1834309"/>
    <d v="2025-11-15T15:51:59"/>
    <d v="2025-11-18T12:24:00"/>
    <s v="NO"/>
    <s v="HARDWARE"/>
    <s v="IMPRESION"/>
    <s v="RODILLO AVERIADO"/>
    <s v="AGREGADOR"/>
    <s v="COMCARD - PTM"/>
    <s v="EJECUTADO"/>
    <s v="16/11/2025 SE ESCALA PARA VISITA. LLAMAR ANTES DE VISITAR, CONFIRMAR FALLA Y DATOS | 16/11/2025 FALLA REQUIERE CAMBIO DE EQUIPO DEBIDO A IMPRESORA ATORADA, CAMBIOS NO SE PROCESA EN DOMINGO NI FESTIVOS, SE APLAZA VISITA | 18/11/2025 SE REALIZA VALIDACIÓN DEL FUNCIONAMIENTO DEL DATAFONO SE EVIDENCIA QUE ESTÁ BIEN, SE CAMBI RODILLO Y BATERÍA SE HACEN PRUEBAS OK"/>
    <s v="VISITA TECNICA"/>
    <s v="F1KZZ747"/>
    <s v="TIPO I"/>
    <s v="TERRESTRE"/>
    <s v="MONTOYA VELEZ ANDRES FELIPE"/>
    <n v="1"/>
    <s v="0"/>
    <n v="65960"/>
    <n v="75096"/>
    <n v="65960"/>
  </r>
  <r>
    <s v="MEDELLIN"/>
    <x v="1"/>
    <x v="2"/>
    <s v="5579"/>
    <s v="3023368"/>
    <s v="3007023362"/>
    <s v="INCIDENTE"/>
    <s v="ANTIOQUIA"/>
    <s v="PUERTO BERRIO"/>
    <s v="CENTRO PUERTO BERRIO ANTIOQUIA"/>
    <s v="REDEBAN"/>
    <s v="FO-25-1834289"/>
    <d v="2025-11-16T08:00:00"/>
    <d v="2025-11-18T15:39:00"/>
    <s v="NO"/>
    <s v="HARDWARE"/>
    <s v="LECTOR DE TARJETAS"/>
    <s v="DAÑO POS"/>
    <s v="CB UNO A UNO"/>
    <s v="CB UNO A UNO"/>
    <s v="EJECUTADO"/>
    <s v="16/11/2025 SE ESCALA PARA VISITA. LLAMAR ANTES DE VISITAR, CONFIRMAR FALLA Y DATOS | 18/11/2025 SE REVISA EQUIPO SE SE REALIZA MANTENIMIENTO Y SIGUE EL PINPAD SIN LEER TARJETAS SE REALIZA CAMBIO SE REALIZAN PRUEBAS EXITOSAS SERVICIO OPERATIVO OK"/>
    <s v="VISITA TECNICA"/>
    <s v="ABC03913"/>
    <s v="TIPO III"/>
    <s v="TERRESTRE"/>
    <s v="ZAPATA LOPEZ EDWARD ASDRUBAL"/>
    <n v="1"/>
    <s v="0"/>
    <n v="275729"/>
    <n v="196537"/>
    <n v="275729"/>
  </r>
  <r>
    <s v="CUCUTA"/>
    <x v="2"/>
    <x v="3"/>
    <s v="54001"/>
    <s v="3023371"/>
    <s v="3007066746"/>
    <s v="INCIDENTE"/>
    <s v="NORTE DE SANTANDER"/>
    <s v="CUCUTA"/>
    <s v="PTM CUCUTA MINIMERCADO MW"/>
    <s v="REDEBAN"/>
    <s v="FO-25-1834286"/>
    <d v="2025-11-16T08:00:00"/>
    <d v="2025-11-18T10:17:00"/>
    <s v="NO"/>
    <s v="HARDWARE"/>
    <s v="ALERT IRRUPTION"/>
    <s v="ALERT IRRUPTION"/>
    <s v="AGREGADOR"/>
    <s v="COMCARD - PTM"/>
    <s v="EJECUTADO"/>
    <s v="16/11/2025 SE ESCALA PARA VISITA. LLAMAR ANTES DE VISITAR, CONFIRMAR FALLA Y DATOS | 16/11/2025 FALLA ALERT INTERRUPTION, NO SE PROGRAMA A TECNICO YA QUE POR POSIBLE CAMBIO DE EQUIPO NO HAY SOPORTE DE LA RED, SE REPROGRAMA PARA DIA HABIL | 18/11/2025 SE REALIZA VISITA AL COMERCIO Y SE ENCUENTRA DATAFONO ALERTADO, SE REALIZA CAMBIO DE EQUIPO PRUEBAS EXITOSAS"/>
    <s v="VISITA TECNICA"/>
    <s v="3A0CZ706 3A0CZ384"/>
    <s v="TIPO I"/>
    <s v="TERRESTRE"/>
    <s v="MORA VEGA JEAMPIER"/>
    <n v="1"/>
    <s v="0"/>
    <n v="65960"/>
    <n v="75096"/>
    <n v="65960"/>
  </r>
  <r>
    <s v="IBAGUE"/>
    <x v="3"/>
    <x v="4"/>
    <s v="73870"/>
    <s v="3023373"/>
    <s v="3007041301"/>
    <s v="INCIDENTE"/>
    <s v="TOLIMA"/>
    <s v="VILLAHERMOSA"/>
    <s v="BARRIO CENTRO VILLAHERMOSA 2"/>
    <s v="REDEBAN"/>
    <s v="FO-25-1834284"/>
    <d v="2025-11-16T08:00:00"/>
    <d v="2025-11-26T08:57:00"/>
    <s v="SI"/>
    <s v="HARDWARE"/>
    <s v="CABLEADO"/>
    <s v="CABLE MAGICBOX AVERIADO"/>
    <s v="CB UNO A UNO"/>
    <s v="CB UNO A UNO"/>
    <s v="EJECUTADO"/>
    <s v="16/11/2025 SE ESCALA PARA VISITA. LLAMAR ANTES DE VISITAR, CONFIRMAR FALLA Y DATOS | 26/11/2025 SE CAMBIA CABLE MAGIC BOX, CABLE, FUENTE DE PODER Y CABLE DE RED POR DETERIORO. SE HACEN LAS PRUEBAS DE TRANSACCIONES TODO OK"/>
    <s v="VISITA TECNICA"/>
    <s v="AB0QZ076 II00B770"/>
    <s v="TIPO III"/>
    <s v="TERRESTRE"/>
    <s v="VARGAS HERRERA JHON JAIRO"/>
    <n v="1"/>
    <s v="0"/>
    <n v="275729"/>
    <n v="196537"/>
    <n v="275729"/>
  </r>
  <r>
    <s v="IBAGUE"/>
    <x v="3"/>
    <x v="4"/>
    <s v="73001"/>
    <s v="3023383"/>
    <s v="3007066193"/>
    <s v="INCIDENTE"/>
    <s v="TOLIMA"/>
    <s v="IBAGUE"/>
    <s v="PTM IBAGUE MULTISERVICIOS LA A"/>
    <s v="REDEBAN"/>
    <s v="FO-25-1834664"/>
    <d v="2025-11-16T10:31:11"/>
    <d v="2025-11-18T15:12:00"/>
    <s v="NO"/>
    <s v="SOFTWARE"/>
    <s v="ACTUALIZACION"/>
    <s v="VERSION CARGA SO VR"/>
    <s v="AGREGADOR"/>
    <s v="COMCARD - PTM"/>
    <s v="EJECUTADO"/>
    <s v="16/11/2025 SE ESCALA PARA VISITA. LLAMAR ANTES DE VISITAR, CONFIRMAR FALLA Y DATOS | 16/11/2025 SE HABLA CON LA SEÑORA CLAUDIA EN EL NÚMERO DE TELÉFONO 3102412042, ME INDICA QUE ME RECIBE EL MARTES 18/11/2025 EN FRANJA AM. | 18/11/2025 SE REALIZA BORRADO Y ACTUALIZACIÓN DE VERSIÓN POR DEMORA EN CIERRES, SE REALIZA PRUEBAS DE FUNCIONAMIENTO EXITOSAS. CUBRE CLAVE INSTALADO"/>
    <s v="VISITA TECNICA"/>
    <s v="2A00L271 2A00K932"/>
    <s v="TIPO I"/>
    <s v="TERRESTRE"/>
    <s v="BARRAGAN TAFUR EDWIN ESTEBAN"/>
    <n v="1"/>
    <s v="0"/>
    <n v="65960"/>
    <n v="75096"/>
    <n v="65960"/>
  </r>
  <r>
    <s v="IBAGUE"/>
    <x v="3"/>
    <x v="4"/>
    <s v="17380"/>
    <s v="3023408"/>
    <s v="3007075541"/>
    <s v="INCIDENTE"/>
    <s v="CALDAS"/>
    <s v="LA DORADA"/>
    <s v="PTM LA DORADA MULTISERVICIOS J"/>
    <s v="REDEBAN"/>
    <s v="FO-25-1833110"/>
    <d v="2025-11-15T13:35:36"/>
    <d v="2025-11-25T11:06:00"/>
    <s v="NO"/>
    <s v="HARDWARE"/>
    <s v="IMPRESION"/>
    <s v="TAPA IMPRESORA"/>
    <s v="AGREGADOR"/>
    <s v="COMCARD - PTM"/>
    <s v="EJECUTADO"/>
    <s v="15/11/2025 SE ESCALA PARA VISITA. LLAMAR ANTES DE VISITAR, CONFIRMAR FALLA Y DATOS | 25/11/2025 SE CAMBIA DATÁFONO POR FALLA DE IMPRESORA Y CABLES DEL MAGIC BOX DAÑADO. SE HACEN LAS PRUEBAS DE TRANSACCIONES TODO OK"/>
    <s v="VISITA TECNICA"/>
    <s v="SX00J098 SX00J246"/>
    <s v="TIPO III"/>
    <s v="TERRESTRE"/>
    <s v="VARGAS HERRERA JHON JAIRO"/>
    <n v="1"/>
    <s v="0"/>
    <n v="275729"/>
    <n v="196537"/>
    <n v="275729"/>
  </r>
  <r>
    <s v="APARTADO"/>
    <x v="1"/>
    <x v="2"/>
    <s v="5045"/>
    <s v="3023617"/>
    <s v="3007081497"/>
    <s v="INCIDENTE"/>
    <s v="ANTIOQUIA"/>
    <s v="APARTADO"/>
    <s v="DISTRICOL FERROUNO"/>
    <s v="REDEBAN"/>
    <s v="FO-25-1834292"/>
    <d v="2025-11-16T08:00:00"/>
    <d v="2025-11-18T13:39:00"/>
    <s v="NO"/>
    <s v="HARDWARE"/>
    <s v="COMUNICACION"/>
    <s v="MENSAJE CABLE DE RED DESCONECTADO"/>
    <s v="AGREGADOR"/>
    <s v="DISTRICOL"/>
    <s v="EJECUTADO"/>
    <s v="16/11/2025 SE ESCALA PARA VISITA. LLAMAR ANTES DE VISITAR, CONFIRMAR FALLA Y DATOS | 16/11/2025 SE REQUIERE CAMBIO DE EQUIPO, REDEBAN NO PROCESA CAMBIO EN DOMINGO NI FESTIVO, SE APLAZA PARA EL MARTES | 18/11/2025 SE REALIZA CAMBIO DATAFONO POR QUE NO ENCENDÍA."/>
    <s v="VISITA TECNICA"/>
    <s v="FSZZZ896"/>
    <s v="TIPO I"/>
    <s v="TERRESTRE"/>
    <s v="CASTRO HENAO DANIEL ESTEBAN"/>
    <n v="1"/>
    <s v="0"/>
    <n v="65960"/>
    <n v="75096"/>
    <n v="65960"/>
  </r>
  <r>
    <s v="BUCARAMANGA"/>
    <x v="2"/>
    <x v="3"/>
    <s v="68190"/>
    <s v="3023618"/>
    <s v="3007041921"/>
    <s v="INCIDENTE"/>
    <s v="SANTANDER"/>
    <s v="CIMITARRA"/>
    <s v="BARRIO VDA LA TERRAZA CIMITARR"/>
    <s v="REDEBAN"/>
    <s v="FO-25-1834283"/>
    <d v="2025-11-16T08:00:00"/>
    <d v="2025-11-19T09:48:00"/>
    <s v="NO"/>
    <s v="HARDWARE"/>
    <s v="DETERIORO"/>
    <s v="DATAFONO"/>
    <s v="CB UNO A UNO"/>
    <s v="CB UNO A UNO"/>
    <s v="EJECUTADO"/>
    <s v="16/11/2025 SE ESCALA PARA VISITA. LLAMAR ANTES DE VISITAR, CONFIRMAR FALLA Y DATOS | 19/11/2025 SE CAMBIA EQUIPO DEBIDO SE ENCUENTRA DETERIORADO , SE CAMBIA CABLE PINPAD DEBIDO SE ENCUENTRA DETERIORADO , SE REALIZA INYECCIÓN DE SISTEMA Y VERSIÓN INICIALIZADA OK PRUEBAS OK CUBRE CLAVE OK"/>
    <s v="VISITA TECNICA"/>
    <s v="AA0WZ571"/>
    <s v="TIPO IV"/>
    <s v="TERRESTRE"/>
    <s v="HERRERA LUQUE SAUL JAVIER"/>
    <n v="1"/>
    <s v="0"/>
    <n v="479589"/>
    <n v="196537"/>
    <n v="479589"/>
  </r>
  <r>
    <s v="BUCARAMANGA"/>
    <x v="2"/>
    <x v="3"/>
    <s v="68276"/>
    <s v="3023630"/>
    <s v="3007058155"/>
    <s v="INCIDENTE"/>
    <s v="SANTANDER"/>
    <s v="FLORIDABLANCA"/>
    <s v="PTM FLORIDABLNACA PAPELERIA MI"/>
    <s v="REDEBAN"/>
    <s v="FO-25-1834765"/>
    <d v="2025-11-16T11:30:20"/>
    <d v="2025-11-18T15:50:00"/>
    <s v="NO"/>
    <s v="HARDWARE"/>
    <s v="TECLADO"/>
    <s v="DAÑO POS"/>
    <s v="AGREGADOR"/>
    <s v="COMCARD - PTM"/>
    <s v="EJECUTADO"/>
    <s v="16/11/2025 SE ESCALA PARA VISITA. LLAMAR ANTES DE VISITAR, CONFIRMAR FALLA Y DATOS | 16/11/2025 POR POSIBLE CAMBIO DE EQUIPOS Y LA FALTA DE SOPORTE, SE REPROGRAMA PARA DIA HABIL | 18/11/2025 EN COMUNICACIÓN CON EL SEÑOR WILLIAN INFORMA A ABREA LAS 2:30 PM, Q POR FAVOR SE PASE A ESA HORA | 18/11/2025 F3 TECLADO MALO , SE REALIZA CAMBIO DE DATAFONO SE DEJA DSK 3500 CON VERSION9.90 SE HACEN PRUEBAS OK VISITA EXITOSA"/>
    <s v="VISITA TECNICA"/>
    <s v="TUZZZ346 XP08Z083"/>
    <s v="TIPO I"/>
    <s v="TERRESTRE"/>
    <s v="GELVEZ MOGOLLON JOSE ELISEO"/>
    <n v="1"/>
    <s v="0"/>
    <n v="65960"/>
    <n v="75096"/>
    <n v="65960"/>
  </r>
  <r>
    <s v="MEDELLIN"/>
    <x v="1"/>
    <x v="2"/>
    <s v="5376"/>
    <s v="3023633"/>
    <s v="3007035208"/>
    <s v="INCIDENTE"/>
    <s v="ANTIOQUIA"/>
    <s v="LA CEJA"/>
    <s v="BARRIO PARQUE PRINCIPAL LA CEJ"/>
    <s v="REDEBAN"/>
    <s v="FO-25-1834779"/>
    <d v="2025-11-16T12:24:20"/>
    <d v="2025-11-18T11:09:00"/>
    <s v="NO"/>
    <s v="HARDWARE"/>
    <s v="IMPRESION"/>
    <s v="NO AVANZA PAPEL"/>
    <s v="CB UNO A UNO"/>
    <s v="CB UNO A UNO"/>
    <s v="EJECUTADO"/>
    <s v="16/11/2025 SE ESCALA PARA VISITA. LLAMAR ANTES DE VISITAR, CONFIRMAR FALLA Y DATOS | 18/11/2025 SE CAMBIA POR DAÑO EN IMPRESORA"/>
    <s v="VISITA TECNICA"/>
    <s v="BL0DZ110"/>
    <s v="TIPO II"/>
    <s v="TERRESTRE"/>
    <s v="CASTAÑEDA PALACIO CARLOS FELIPE"/>
    <n v="1"/>
    <s v="0"/>
    <n v="144968"/>
    <n v="140396"/>
    <n v="144968"/>
  </r>
  <r>
    <s v="PEREIRA"/>
    <x v="0"/>
    <x v="1"/>
    <s v="17877"/>
    <s v="3023635"/>
    <s v="3007044740"/>
    <s v="INCIDENTE"/>
    <s v="CALDAS"/>
    <s v="VITERBO"/>
    <s v="DISTRICOL CALZADO MODA PIES Y"/>
    <s v="REDEBAN"/>
    <s v="FO-25-1834826"/>
    <d v="2025-11-16T12:26:27"/>
    <d v="2025-11-18T10:00:00"/>
    <s v="NO"/>
    <s v="SOFTWARE"/>
    <s v="COMUNICACION"/>
    <s v="VERIFIQUE PARAMETROS"/>
    <s v="AGREGADOR"/>
    <s v="DISTRICOL"/>
    <s v="EJECUTADO"/>
    <s v="16/11/2025 SE ESCALA PARA VISITA. LLAMAR ANTES DE VISITAR, CONFIRMAR FALLA Y DATOS | 18/11/2025 SE ESTARA REALIZANDO DESPLAZAMIENTO EL DIA DE HOY 18 YA QUE EL CLIENTE NO LABORABA FIN DE SEMANA Y SE ENCUENTRA RESTRICCION CON EL PASO DE PEREIRA A VITERBO POR CERRITOS. | 18/11/2025 SE FORMATEA, CONFIGURA E INICIALIZA EQUIPO, SE REALIZAN PRUEBAS OK."/>
    <s v="VISITA TECNICA"/>
    <s v="AB1EZ041"/>
    <s v="TIPO II"/>
    <s v="TERRESTRE"/>
    <s v="FRANCO CAÑAVERAL YAMID RAUL"/>
    <n v="1"/>
    <s v="0"/>
    <n v="144968"/>
    <n v="140396"/>
    <n v="144968"/>
  </r>
  <r>
    <s v="MEDELLIN"/>
    <x v="1"/>
    <x v="2"/>
    <s v="5790"/>
    <s v="3024105"/>
    <s v="3007077868"/>
    <s v="INCIDENTE"/>
    <s v="ANTIOQUIA"/>
    <s v="TARAZA"/>
    <s v="DISTRICOL VARIEDADES MARCE PG"/>
    <s v="REDEBAN"/>
    <s v="FO-25-1834989"/>
    <d v="2025-11-16T14:47:25"/>
    <d v="2025-11-20T10:32:00"/>
    <s v="NO"/>
    <s v="HARDWARE"/>
    <s v="PANTALLA"/>
    <s v="DAÑO POS"/>
    <s v="AGREGADOR"/>
    <s v="DISTRICOL"/>
    <s v="EJECUTADO"/>
    <s v="16/11/2025 SE ESCALA PARA VISITA. LLAMAR ANTES DE VISITAR, CONFIRMAR FALLA Y DATOS | 20/11/2025 SE REALIZA VISITA TÉCNICA Y SE REALIZA CAMBIO DE DATAFONO POR DAÑO, PANTALLAS SIN INFORMACIÓN COMPLETAMENTE EN BLANCO, SE INSTALA DATAFONO PLACA 783734 Y SE RETIRA DATAFONO PLACA 1106037, SE REALIZAN PRUEBAS Y SE DEJA EL SERVICIO FUNCIONANDO CORRECTAMENTE."/>
    <s v="VISITA TECNICA"/>
    <s v="A1MZZ052"/>
    <s v="TIPO IV"/>
    <s v="TERRESTRE"/>
    <s v="CASSIANI PEREZ RAUL RAMIRO"/>
    <n v="1"/>
    <s v="0"/>
    <n v="479589"/>
    <n v="196537"/>
    <n v="479589"/>
  </r>
  <r>
    <s v="BUCARAMANGA"/>
    <x v="2"/>
    <x v="3"/>
    <s v="68679"/>
    <s v="3024631"/>
    <s v="3007076164"/>
    <s v="INCIDENTE"/>
    <s v="SANTANDER"/>
    <s v="SAN GIL"/>
    <s v="PTM SAN GIL LA M S ECONOMICA D"/>
    <s v="REDEBAN"/>
    <s v="FO-25-1836445"/>
    <d v="2025-11-17T11:24:30"/>
    <d v="2025-11-18T12:27:00"/>
    <s v="NO"/>
    <s v="SOFTWARE"/>
    <s v="CIERRE"/>
    <s v="CIERRE NO HABILITADO"/>
    <s v="AGREGADOR"/>
    <s v="COMCARD - PTM"/>
    <s v="EJECUTADO"/>
    <s v="17/11/2025 SE ESCALA PARA VISITA. LLAMAR ANTES DE VISITAR, CONFIRMAR FALLA Y DATOS | 18/11/2025 SE LLEGA A SITIO, CLIENTE INFORMA QUE NO LE ESTÁ PERMITIDO REALIZAR LOS CIERRES SE QUEDA PROCESANDO, SE REALIZA BORRADO E INYECCIÓN DE VERSIÓN 9.90, SE REALIZA PRUEBAS Y CIERRE EXITOSO."/>
    <s v="VISITA TECNICA"/>
    <s v="SX0GZ315 SX0HZ569"/>
    <s v="TIPO II"/>
    <s v="TERRESTRE"/>
    <s v="MARTINEZ FLOREZ DONIS ALBERTO"/>
    <n v="1"/>
    <s v="0"/>
    <n v="144968"/>
    <n v="140396"/>
    <n v="144968"/>
  </r>
  <r>
    <s v="NEIVA"/>
    <x v="3"/>
    <x v="4"/>
    <s v="41006"/>
    <s v="3024642"/>
    <s v="3007033140"/>
    <s v="INCIDENTE"/>
    <s v="HUILA"/>
    <s v="ACEVEDO"/>
    <s v="BARRIO CENTRO ACEVEDO 1"/>
    <s v="REDEBAN"/>
    <s v="FO-25-1836433"/>
    <d v="2025-11-17T11:48:52"/>
    <d v="2025-11-19T16:11:00"/>
    <s v="NO"/>
    <s v="HARDWARE"/>
    <s v="LECTOR DE BARRAS"/>
    <s v="CABLE LECTORA AVERIADO"/>
    <s v="CB UNO A UNO"/>
    <s v="CB UNO A UNO"/>
    <s v="EJECUTADO"/>
    <s v="17/11/2025 SE ESCALA PARA VISITA. LLAMAR ANTES DE VISITAR, CONFIRMAR FALLA Y DATOS | 19/11/2025 SE CONFIGURA LECTORA DE BARRAS , SE REALIZA PRUEBAS OK, PERO SE REALIZA CAMBIO POR NO TENER PLACA DE INVENTARIO"/>
    <s v="VISITA TECNICA"/>
    <s v="11YZZ964"/>
    <s v="TIPO III"/>
    <s v="TERRESTRE"/>
    <s v="ANDRADE HERNANDEZ JUAN CARLOS"/>
    <n v="1"/>
    <s v="0"/>
    <n v="275729"/>
    <n v="196537"/>
    <n v="275729"/>
  </r>
  <r>
    <s v="MONTERIA"/>
    <x v="5"/>
    <x v="6"/>
    <s v="23466"/>
    <s v="3024648"/>
    <s v="3007069567"/>
    <s v="INCIDENTE"/>
    <s v="CORDOBA"/>
    <s v="MONTELIBANO"/>
    <s v="BARRIO SAN BERNARDO MONTELIBAN"/>
    <s v="REDEBAN"/>
    <s v="FO-25-1836429"/>
    <d v="2025-11-17T11:50:33"/>
    <d v="2025-11-18T16:05:00"/>
    <s v="NO"/>
    <s v="HARDWARE"/>
    <s v="COMUNICACION"/>
    <s v="MENSAJE CABLE DE RED DESCONECTADO"/>
    <s v="CB UNO A UNO"/>
    <s v="CB UNO A UNO"/>
    <s v="EJECUTADO"/>
    <s v="17/11/2025 SE ESCALA PARA VISITA. LLAMAR ANTES DE VISITAR, CONFIRMAR FALLA Y DATOS | 18/11/2025 SE REALIZA CAMBIO DE MAGIBOX, CABLE TERIORADO, CAUSADO DESCONEXIÓN DE LA RED Y REINICIO DEL EQUIPO, SE INSTALA NUEVO MAGIBOX OPERATIVO OK, SE REALIZAN PRUEBAS EXITOSAS OK, CLIENTE CB VALIDA SALDO ANTES Y DESPUÉS DEL MANTENIMIENTO OK, SE DEJA CB OPERATIVO SIN NOVEDAD"/>
    <s v="VISITA TECNICA"/>
    <s v="EG004559"/>
    <s v="TIPO IV"/>
    <s v="TERRESTRE"/>
    <s v="GONZALEZ FERRER JESUS ALEXANDER"/>
    <n v="1"/>
    <s v="0"/>
    <n v="479589"/>
    <n v="196537"/>
    <n v="479589"/>
  </r>
  <r>
    <s v="CALI"/>
    <x v="0"/>
    <x v="0"/>
    <s v="19256"/>
    <s v="3025090"/>
    <s v="3007076591"/>
    <s v="INCIDENTE"/>
    <s v="CAUCA"/>
    <s v="EL TAMBO"/>
    <s v="BARRIO PIAGUA CORREGIMIENTO PIAGUA EL TAMBO"/>
    <s v="REDEBAN"/>
    <s v="FO-25-1837817"/>
    <d v="2025-11-17T17:24:08"/>
    <d v="2025-11-19T14:22:00"/>
    <m/>
    <s v="HARDWARE"/>
    <s v="LECTOR DE BARRAS"/>
    <s v="FORMATO INVALIDO LECTOR DAÑADO"/>
    <s v="UNO A UNO"/>
    <s v="UNO A UNO"/>
    <m/>
    <s v="18/11/2025 SE INTENTA COMUNICACION CON EL USUARIO AL NUMERO 3185186982, SE ESCALA PARA VISITA. LLAMAR ANTES DE VISITAR, CONFIRMAR FALLA Y DATOS | 19/11/2025 SE REALIZA LLAMADA CON LA SEÑORA MARIA TRUJILLO INFORMA YA NO NECESITA VISITA YA QUELE CAMBIARON EL DATAFONO A WOMPI EL DIA DE HOY"/>
    <s v="SOPORTE TELEFONICO"/>
    <m/>
    <s v="TIPO III"/>
    <s v="TERRESTRE"/>
    <s v="GIMBUEL LASSO LUIS GERMAN"/>
    <n v="0"/>
    <s v="0"/>
    <n v="41241"/>
    <n v="0"/>
    <n v="41241"/>
  </r>
  <r>
    <s v="MEDELLIN"/>
    <x v="1"/>
    <x v="2"/>
    <s v="5368"/>
    <s v="3025120"/>
    <s v="3007041223"/>
    <s v="INCIDENTE"/>
    <s v="ANTIOQUIA"/>
    <s v="JERICO"/>
    <s v="BARRIO CIEN ESCALAS JERICO"/>
    <s v="REDEBAN"/>
    <s v="FO-25-1837225"/>
    <d v="2025-11-17T15:18:33"/>
    <d v="2025-11-19T09:24:00"/>
    <s v="NO"/>
    <s v="HARDWARE"/>
    <s v="NO ENCIENDE"/>
    <s v="DAÑO POS"/>
    <s v="UNO A UNO"/>
    <s v="UNO A UNO"/>
    <s v="EJECUTADO"/>
    <s v="17/11/2025 SE ESCALA PARA VISITA. LLAMAR ANTES DE VISITAR, CONFIRMAR FALLA Y DATOS | 19/11/2025 SE CAMBIA DATAFONO QUE NO PRENDE"/>
    <s v="VISITA TECNICA"/>
    <s v="A33ZZ259"/>
    <s v="TIPO III"/>
    <s v="TERRESTRE"/>
    <s v="CASTAÑEDA PALACIO CARLOS FELIPE"/>
    <n v="1"/>
    <s v="0"/>
    <n v="275729"/>
    <n v="196537"/>
    <n v="275729"/>
  </r>
  <r>
    <s v="MONTERIA"/>
    <x v="5"/>
    <x v="6"/>
    <s v="23500"/>
    <s v="3025450"/>
    <s v="3007060823"/>
    <s v="INCIDENTE"/>
    <s v="CORDOBA"/>
    <s v="MOÑITOS"/>
    <s v="BARRIO LAS FLORES DE MANGA MON"/>
    <s v="REDEBAN"/>
    <s v="FO-25-1838353"/>
    <d v="2025-11-18T08:18:46"/>
    <d v="2025-11-19T16:16:00"/>
    <s v="NO"/>
    <s v="HARDWARE"/>
    <s v="PANTALLA"/>
    <s v="DAÑO POS"/>
    <s v="CB UNO A UNO"/>
    <s v="CB UNO A UNO"/>
    <s v="EJECUTADO"/>
    <s v="18/11/2025 SE INTENTA COMUNICACION CON EL USUARIO AL NUMERO 3018055405, SE ESCALA PARA VISITA. LLAMAR ANTES DE VISITAR, CONFIRMAR FALLA Y DATOS | 19/11/2025 SE REALIZA CAMBIO DE DATÁFONO POR DAÑO EN PANTALLA"/>
    <s v="VISITA TECNICA"/>
    <s v="FUA0G707"/>
    <s v="TIPO III"/>
    <s v="TERRESTRE"/>
    <s v="MARQUEZ HOYOS JEYSON DANIEL"/>
    <n v="1"/>
    <s v="0"/>
    <n v="275729"/>
    <n v="196537"/>
    <n v="275729"/>
  </r>
  <r>
    <s v="MONTERIA"/>
    <x v="5"/>
    <x v="6"/>
    <s v="23466"/>
    <s v="3025496"/>
    <s v="3007067392"/>
    <s v="INCIDENTE"/>
    <s v="CORDOBA"/>
    <s v="MONTELIBANO"/>
    <s v="MULTIPAGAS MONTELIBANO"/>
    <s v="REDEBAN"/>
    <s v="FO-25-1838468"/>
    <d v="2025-11-18T08:37:28"/>
    <d v="2025-11-18T15:11:00"/>
    <s v="NO"/>
    <s v="SOFTWARE"/>
    <s v="COMUNICACION"/>
    <s v="PARAMETROS DE CONFIGURACION EN POS"/>
    <s v="ROBUSTO"/>
    <s v="MULTIPAGAS"/>
    <s v="EJECUTADO"/>
    <s v="18/11/2025 SE INTENTA COMUNICACION CON EL USUARIO AL NUMERO 3147073020, SE ESCALA PARA VISITA. LLAMAR ANTES DE VISITAR, CONFIRMAR FALLA Y DATOS | 18/11/2025 SE REALIZA MANTENIMIENTO AL SO Y VR OK, SE CONFIGURA PARÁMETROS EN POS OK, INICIALIZACIÓN OK, PRUEBAS EXITOSAS OK, EQUIPOS OPERATIVOS, CLIENTE CB VALIDA SALDO ANTES Y DESPUÉS DEL MANTENIMIENTO OK, SE DEJA CB OPERATIVO SIN NOVEDAD"/>
    <s v="VISITA TECNICA"/>
    <s v="AAL0H194"/>
    <s v="TIPO IV"/>
    <s v="TERRESTRE"/>
    <s v="GONZALEZ FERRER JESUS ALEXANDER"/>
    <n v="1"/>
    <s v="0"/>
    <n v="479589"/>
    <n v="196537"/>
    <n v="479589"/>
  </r>
  <r>
    <s v="BUCARAMANGA"/>
    <x v="2"/>
    <x v="3"/>
    <s v="68770"/>
    <s v="3025759"/>
    <s v="3007080065"/>
    <s v="INCIDENTE"/>
    <s v="SANTANDER"/>
    <s v="SUAITA"/>
    <s v="BARRIO OLIVAL SUAITA"/>
    <s v="REDEBAN"/>
    <s v="FO-25-1838411"/>
    <d v="2025-11-18T08:24:04"/>
    <d v="2025-11-18T15:22:00"/>
    <s v="NO"/>
    <s v="HARDWARE"/>
    <s v="LECTOR DE BARRAS"/>
    <s v="FORMATO INVALIDO LECTOR DAÑADO"/>
    <s v="UNO A UNO"/>
    <s v="UNO A UNO"/>
    <s v="EJECUTADO"/>
    <s v="18/11/2025 SE INTENTA COMUNICACION CON EL USUARIO AL NUMERO 3133877220-3242679657, SE ESCALA PARA VISITA. LLAMAR ANTES DE VISITAR, CONFIRMAR FALLA Y DATOS | 18/11/2025 SE REALIZA CAMBIO DE LECTOR DE BARRAS POR FALLA DE FORMATO INVÁLIDO, PRUEBAS EXITOSA"/>
    <s v="VISITA TECNICA"/>
    <s v="SAXZZ515"/>
    <s v="TIPO III"/>
    <s v="TERRESTRE"/>
    <s v="MARTINEZ FLOREZ DONIS ALBERTO"/>
    <n v="1"/>
    <s v="0"/>
    <n v="275729"/>
    <n v="196537"/>
    <n v="275729"/>
  </r>
  <r>
    <s v="PASTO"/>
    <x v="0"/>
    <x v="0"/>
    <s v="52356"/>
    <s v="3025765"/>
    <s v="3007078710"/>
    <s v="INCIDENTE"/>
    <s v="NARIÑO"/>
    <s v="IPIALES"/>
    <s v="PTM NARINO ECOFARMALINE"/>
    <s v="REDEBAN"/>
    <s v="FO-25-1838041"/>
    <d v="2025-11-18T08:26:24"/>
    <d v="2025-11-18T17:53:00"/>
    <s v="NO"/>
    <s v="HARDWARE"/>
    <s v="COMUNICACION"/>
    <s v="MENSAJE CABLE DE RED DESCONECTADO"/>
    <s v="AGREGADOR"/>
    <s v="COMCARD - PTM"/>
    <s v="EJECUTADO"/>
    <s v="18/11/2025 SE ESCALA PARA VISITA. LLAMAR ANTES DE VISITAR, CONFIRMAR FALLA Y DATOS | 18/11/2025 SE VISITA EL CB PARA REVISAR FALLA DE CONEXIÓN, SE OBSERVA MALA CONEXIÓN DEL CABLE DE RED DEL DATÁFONO, SE REALIZA CONEXIONES DE FORMA CORRECTA, Y SE EXPLICA A LA USUARIA COMO DEBE CONECTARLO DE FORMA CORRECTA PARA QUE NO VUELVA A PRESENTARSE EL MISMO ERROR, SE HACEN PRUEBAS OK, CB OPERATIVO"/>
    <s v="VISITA TECNICA"/>
    <s v="A1RZZ260 A1RZZ376"/>
    <s v="TIPO II"/>
    <s v="TERRESTRE"/>
    <s v="GUERRERO RAMIREZ OSCAR DARIO"/>
    <n v="1"/>
    <s v="0"/>
    <n v="144968"/>
    <n v="140396"/>
    <n v="144968"/>
  </r>
  <r>
    <s v="VALLEDUPAR"/>
    <x v="5"/>
    <x v="6"/>
    <s v="20178"/>
    <s v="3025776"/>
    <s v="3007058869"/>
    <s v="INCIDENTE"/>
    <s v="CESAR"/>
    <s v="CHIRIGUANA"/>
    <s v="BARRIO CENTRO CHIRIGUANA 1"/>
    <s v="REDEBAN"/>
    <s v="FO-25-1838190"/>
    <d v="2025-11-18T08:28:52"/>
    <d v="2025-11-20T14:52:00"/>
    <s v="NO"/>
    <s v="HARDWARE"/>
    <s v="COMUNICACION"/>
    <s v="MENSAJE CABLE DE RED DESCONECTADO"/>
    <s v="CB UNO A UNO"/>
    <s v="CB UNO A UNO"/>
    <s v="EJECUTADO"/>
    <s v="18/11/2025 EN COMUNICACION CON EL SR JONIER TORO QUINTERO AL NUMERO 3108307493 SE CONFIRMAR FALLA Y DATOS . SE ESCALA PARA VISITA. | 20/11/2025 BUENAS TARDES SE VISITA CB Y SE LE HACE CAMBIO DE DATAFONO YA QUE PRESENTA PROBLEMAS POR DESCONEXIÓN DE INTERNET, CABLE DE RED EN BUEN ESTADO E INTERNET OPERATIVO OK"/>
    <s v="VISITA TECNICA"/>
    <s v="LA002084"/>
    <s v="TIPO III"/>
    <s v="TERRESTRE"/>
    <s v="BENITEZ CARVAJAL ALVARO JAVIER"/>
    <n v="1"/>
    <s v="0"/>
    <n v="275729"/>
    <n v="196537"/>
    <n v="275729"/>
  </r>
  <r>
    <s v="APARTADO"/>
    <x v="1"/>
    <x v="2"/>
    <s v="5147"/>
    <s v="3026048"/>
    <s v="3007070406"/>
    <s v="INCIDENTE"/>
    <s v="ANTIOQUIA"/>
    <s v="CAREPA"/>
    <s v="DISTRICOL DISTRIBUIDORA TROPIC"/>
    <s v="REDEBAN"/>
    <s v="FO-25-1838301"/>
    <d v="2025-11-18T08:47:36"/>
    <d v="2025-11-18T15:59:00"/>
    <s v="NO"/>
    <s v="HARDWARE"/>
    <s v="COMUNICACION"/>
    <s v="MENSAJE CABLE DE RED DESCONECTADO"/>
    <s v="AGREGADOR"/>
    <s v="DISTRICOL"/>
    <s v="EJECUTADO"/>
    <s v="18/11/2025 SE ESCALA PARA VISITA. LLAMAR ANTES DE VISITAR, CONFIRMAR FALLA Y DATOS | 18/11/2025 DATAFONO MUESTRA MENSAJE CABLE DE RED DESCONECTADO, SE DEMORA EN HACER LOS MOVIMIENTOS Y EN OCACIONES SE CANCELAN. SE PROCEDE A VALIDAR CON EXORTIJADO NUEVO, CABLE QUE SE TIENE DE BACKUP Y SE PERSISTE LA FALLA SE HACE REINICIO DEL ROUTER DE CLARO Y SE LE CAMBIA EL PUERTO ETHERNET, SE INICIALIZA EL EQUIPO Y SE CORRIGE LA FALLA, SE PROCEDE A INFORMARLE AL ENCARGADO QUE ESTE ES UN PROBLEMA DE NAVEGACION DEL PROVEEDOR DE INTERNET&quot;CLARO&quot; ._x000a_SE HACEN PRUEBAS DE CONSULTA DE SALDO Y TODO QUEDA OK"/>
    <s v="VISITA TECNICA"/>
    <s v="F1SZZ091"/>
    <s v="TIPO I"/>
    <s v="TERRESTRE"/>
    <s v="SALDARRIAGA MIRANDA SANTIAGO"/>
    <n v="1"/>
    <s v="0"/>
    <n v="65960"/>
    <n v="75096"/>
    <n v="65960"/>
  </r>
  <r>
    <s v="MEDELLIN"/>
    <x v="1"/>
    <x v="2"/>
    <s v="5615"/>
    <s v="3026066"/>
    <s v="3007027018"/>
    <s v="INCIDENTE"/>
    <s v="ANTIOQUIA"/>
    <s v="RIONEGRO"/>
    <s v="LLANOGRANDE RIONEGRO ANTIOQU"/>
    <s v="REDEBAN"/>
    <s v="FO-25-1838490"/>
    <d v="2025-11-18T09:01:28"/>
    <d v="2025-11-18T11:36:00"/>
    <s v="NO"/>
    <s v="SOFTWARE"/>
    <s v="ACTUALIZACION"/>
    <s v="VERSION CARGA SO VR"/>
    <s v="CB UNO A UNO"/>
    <s v="CB UNO A UNO"/>
    <s v="EJECUTADO"/>
    <s v="18/11/2025 SE ESCALA PARA VISITA. LLAMAR ANTES DE VISITAR, CONFIRMAR FALLA Y DATOS | 18/11/2025 SE REALIZÓ ACTUALIZACIÓN DE VERSIÓN"/>
    <s v="VISITA TECNICA"/>
    <s v="999HZ283"/>
    <s v="TIPO II"/>
    <s v="TERRESTRE"/>
    <s v="CASTAÑEDA PALACIO CARLOS FELIPE"/>
    <n v="1"/>
    <s v="0"/>
    <n v="144968"/>
    <n v="140396"/>
    <n v="144968"/>
  </r>
  <r>
    <s v="MEDELLIN"/>
    <x v="1"/>
    <x v="2"/>
    <s v="5001"/>
    <s v="3026860"/>
    <s v="3007069352"/>
    <s v="INCIDENTE"/>
    <s v="ANTIOQUIA"/>
    <s v="MEDELLIN"/>
    <s v="DISTRICOL SALPIHELADOS DAMA"/>
    <s v="REDEBAN"/>
    <s v="FO-25-1838857"/>
    <d v="2025-11-18T09:39:50"/>
    <d v="2025-11-19T15:53:00"/>
    <s v="NO"/>
    <s v="HARDWARE"/>
    <s v="LECTOR DE TARJETAS"/>
    <s v="MENSAJE RETIRE TARJETA"/>
    <s v="AGREGADOR"/>
    <s v="DISTRICOL"/>
    <s v="EJECUTADO"/>
    <s v="18/11/2025 SE ESCALA PARA VISITA. LLAMAR ANTES DE VISITAR, CONFIRMAR FALLA Y DATOS | 19/11/2025 SE REALIZA LIMPIEZA DEL LECTOR CHIP, SE ENSAYAN SERVICIOS Y QUEDAN OK"/>
    <s v="VISITA TECNICA"/>
    <s v="9T5ZZ288"/>
    <s v="TIPO I"/>
    <s v="TERRESTRE"/>
    <s v="BARRIENTOS HERNANDEZ CRISTIAN HORACIO"/>
    <n v="1"/>
    <s v="0"/>
    <n v="65960"/>
    <n v="75096"/>
    <n v="65960"/>
  </r>
  <r>
    <s v="APARTADO"/>
    <x v="1"/>
    <x v="2"/>
    <s v="5665"/>
    <s v="3026868"/>
    <s v="3007064731"/>
    <s v="INCIDENTE"/>
    <s v="ANTIOQUIA"/>
    <s v="SAN PEDRO DE URABA"/>
    <s v="BARRIO CENTRO SAN PEDRO DE URA"/>
    <s v="REDEBAN"/>
    <s v="FO-25-1838984"/>
    <d v="2025-11-18T09:43:34"/>
    <d v="2025-11-19T11:03:00"/>
    <s v="NO"/>
    <s v="HARDWARE"/>
    <s v="LECTOR DE TARJETAS"/>
    <s v="DAÑO POS"/>
    <s v="CB UNO A UNO"/>
    <s v="CB UNO A UNO"/>
    <s v="EJECUTADO"/>
    <s v="18/11/2025 EN COMUNICACION CON EL SR YURANY PEREZ AL NUMERO 3104191948 SE CONFIRMAR FALLA Y DATOS . SE ESCALA PARA VISITA. | 19/11/2025 CAMBIO DATAFONO POR QUE LO LEE TARJETAS. DATAFONO QUEDA OPERATIVO."/>
    <s v="VISITA TECNICA"/>
    <s v="3A003108"/>
    <s v="TIPO III"/>
    <s v="TERRESTRE"/>
    <s v="CASTRO HENAO DANIEL ESTEBAN"/>
    <n v="1"/>
    <s v="0"/>
    <n v="275729"/>
    <n v="196537"/>
    <n v="275729"/>
  </r>
  <r>
    <s v="APARTADO"/>
    <x v="1"/>
    <x v="2"/>
    <s v="27615"/>
    <s v="3027001"/>
    <s v="3007039537"/>
    <s v="INCIDENTE"/>
    <s v="CHOCO"/>
    <s v="RIOSUCIO"/>
    <s v="PTM RIOSUCIO MALAYON"/>
    <s v="REDEBAN"/>
    <s v="FO-25-1839273"/>
    <d v="2025-11-18T09:44:49"/>
    <d v="2025-11-21T12:46:00"/>
    <m/>
    <s v="HARDWARE"/>
    <s v="DETERIORO"/>
    <s v="DATAFONO"/>
    <s v="AGREGADOR"/>
    <s v="COMCARD - PTM"/>
    <m/>
    <s v="18/11/2025 EN COMUNICACION CON EL SR MARIA MEDINA AL NUMERO 3137604516 SE CONFIRMAR FALLA Y DATOS . SE ESCALA PARA VISITA. | 21/11/2025 SE COMUNICA CON LA SEÑORA MARIA Y NOS INFORMA QUE EN LA ZONA HAY PROBLEMAS DE ORDEN PUBLICO TODO RIO SUCIO Y SUS ALREDEDORES ESTAN EN PARO, NOS RECOMIENDA QUE NO HAGAMOS DESPLAZAMIENTO POR PRECAUCION . SE LE INFORMA A LA USUARIA COMUNICARCE UNA VEZ LA SITUACION SE MEJORE. | 21/11/2025 SE COMUNICA CON LA SEÑORA MARIA Y NOS INFORMA QUE EN LA ZONA HAY PROBLEMAS DE ORDEN PUBLICO TODO RIO SUCIO Y SUS ALREDEDORES ESTAN EN PARO, NOS RECOMIENDA QUE NO HAGAMOS DESPLAZAMIENTO POR PRECAUCION . SE LE INFORMA A LA USUARIA COMUNICARCE UNA VEZ LA SITUACION SE MEJORE."/>
    <s v="SOPORTE TELEFONICO"/>
    <m/>
    <s v="TIPO V"/>
    <s v="TERRESTRE/FLUVIAL"/>
    <s v="SALDARRIAGA MIRANDA SANTIAGO"/>
    <n v="0"/>
    <s v="0"/>
    <n v="41241"/>
    <n v="0"/>
    <n v="41241"/>
  </r>
  <r>
    <s v="SANTA MARTA"/>
    <x v="5"/>
    <x v="6"/>
    <s v="47692"/>
    <s v="3027013"/>
    <s v="3007044572"/>
    <s v="INCIDENTE"/>
    <s v="MAGDALENA"/>
    <s v="SAN SEBASTIAN DE BUENAVISTA"/>
    <s v="DISTRICOL DISTRIHOGAR EL BARAR"/>
    <s v="REDEBAN"/>
    <s v="FO-25-1839134"/>
    <d v="2025-11-18T09:46:18"/>
    <d v="2025-11-18T17:22:00"/>
    <s v="NO"/>
    <s v="HARDWARE"/>
    <s v="LECTOR DE BARRAS"/>
    <s v="DAÑO POS"/>
    <s v="AGREGADOR"/>
    <s v="DISTRICOL"/>
    <s v="EJECUTADO"/>
    <s v="18/11/2025 EN COMUNICACION CON EL SR YAQUELINE DE LA PEÑA AL NUMERO 3126573943 SE CONFIRMAR FALLA Y DATOS . SE ESCALA PARA VISITA. | 18/11/2025 BUENAS TARDES SE VISITA CB Y SE LE HACE CAMBIO DE DATAFONO YA QUE EL ANTERIOR NO LEE TARJETAS, SE HACEN PRUEBAS DE TRANSACCIONES Y TODO QUEDA OK"/>
    <s v="VISITA TECNICA"/>
    <s v="AC08Z235"/>
    <s v="TIPO IV"/>
    <s v="TERRESTRE"/>
    <s v="BENITEZ CARVAJAL ALVARO JAVIER"/>
    <n v="1"/>
    <s v="0"/>
    <n v="479589"/>
    <n v="196537"/>
    <n v="479589"/>
  </r>
  <r>
    <s v="BARRANQUILLA"/>
    <x v="5"/>
    <x v="6"/>
    <s v="8758"/>
    <s v="3027029"/>
    <s v="3007060886"/>
    <s v="INCIDENTE"/>
    <s v="ATLANTICO"/>
    <s v="SOLEDAD"/>
    <s v="PTM SOLEDAD VARIEDADES Y MISC"/>
    <s v="REDEBAN"/>
    <s v="FO-25-1839169"/>
    <d v="2025-11-18T09:50:40"/>
    <d v="2025-11-18T15:49:00"/>
    <s v="NO"/>
    <s v="HARDWARE"/>
    <s v="COMUNICACION"/>
    <s v="DAÑO POS"/>
    <s v="AGREGADOR"/>
    <s v="COMCARD - PTM"/>
    <s v="EJECUTADO"/>
    <s v="18/11/2025 SE ESCALA PARA VISITA. LLAMAR ANTES DE VISITAR, CONFIRMAR FALLA Y DATOS | 18/11/2025 SE REALIZA VISITA TÉCNICA, SE CAMBIA EL DATAFONO, SE REALIZAN PRUEBAS EXITOSAS, EQUIPO FUNCIONA CORRECTAMENTE, CB QUEDA OPERATIVO."/>
    <s v="VISITA TECNICA"/>
    <s v="KA00F787 FUA0G600"/>
    <s v="TIPO I"/>
    <s v="TERRESTRE"/>
    <s v="DE AGUAS MUÑOZ DAVID JOSE"/>
    <n v="1"/>
    <s v="0"/>
    <n v="65960"/>
    <n v="75096"/>
    <n v="65960"/>
  </r>
  <r>
    <s v="CALI"/>
    <x v="0"/>
    <x v="0"/>
    <s v="76001"/>
    <s v="3027191"/>
    <s v="3007028672"/>
    <s v="INCIDENTE"/>
    <s v="VALLE DEL CAUCA"/>
    <s v="CALI"/>
    <s v="OPRAP VERSALLES"/>
    <s v="REDEBAN"/>
    <s v="FO-25-1839318"/>
    <d v="2025-11-18T10:13:40"/>
    <d v="2025-11-18T12:38:00"/>
    <s v="NO"/>
    <s v="HARDWARE"/>
    <s v="IMPRESION"/>
    <s v="DAÑO POS"/>
    <s v="ROBUSTO"/>
    <s v="OPRAP"/>
    <s v="EJECUTADO"/>
    <s v="18/11/2025 SE ESCALA PARA VISITA. LLAMAR ANTES DE VISITAR, CONFIRMAR FALLA Y DATOS | 18/11/2025 SE REALIZA CAMBIO DE DATÁFONO POR MOTIVO QUE EL CB INDICA QUE LA IMPRESIÓN SALE MONTADA LA INFORMACIÓN, Y QUE EL TECLADO ES DEMASIADO DURO._x000a_SE REALIZAN PRUEBAS OPERATIVAS SIN NOVEDAD.CB QUEDA OKEY."/>
    <s v="VISITA TECNICA"/>
    <s v="FYZZZ431"/>
    <s v="TIPO I"/>
    <s v="TERRESTRE"/>
    <s v="TORRES GARCIA JENDRY JOSE"/>
    <n v="1"/>
    <s v="0"/>
    <n v="65960"/>
    <n v="75096"/>
    <n v="65960"/>
  </r>
  <r>
    <s v="MEDELLIN"/>
    <x v="1"/>
    <x v="2"/>
    <s v="5001"/>
    <s v="3027493"/>
    <s v="3007050575"/>
    <s v="INCIDENTE"/>
    <s v="ANTIOQUIA"/>
    <s v="MEDELLIN"/>
    <s v="BARRIO PABLO ESCOBAR MEDELLIN"/>
    <s v="REDEBAN"/>
    <s v="FO-25-1839559"/>
    <d v="2025-11-18T10:43:00"/>
    <d v="2025-11-18T12:06:00"/>
    <s v="NO"/>
    <s v="HARDWARE"/>
    <s v="LECTOR DE TARJETAS"/>
    <s v="MENSAJE RETIRE TARJETA"/>
    <s v="CB UNO A UNO"/>
    <s v="CB UNO A UNO"/>
    <s v="EJECUTADO"/>
    <s v="18/11/2025 SE ESCALA PARA VISITA. LLAMAR ANTES DE VISITAR, CONFIRMAR FALLA Y DATOS | 18/11/2025 SE LE HACE LIMPIEZA AL EQUIPO PORQUE EN OCASIONES AL INGRESAR LA TARJETA LA RECHAZABA O AUTOMÁTICAMENTE ARROJABA VOUCHER. TODO QUEDA OK."/>
    <s v="VISITA TECNICA"/>
    <s v="9C00X931"/>
    <s v="TIPO I"/>
    <s v="TERRESTRE"/>
    <s v="RODRIGUEZ PEREA JUAN CAMILO"/>
    <n v="1"/>
    <s v="0"/>
    <n v="65960"/>
    <n v="75096"/>
    <n v="65960"/>
  </r>
  <r>
    <s v="CALI"/>
    <x v="0"/>
    <x v="0"/>
    <s v="76248"/>
    <s v="3027518"/>
    <s v="3007079299"/>
    <s v="INCIDENTE"/>
    <s v="VALLE DEL CAUCA"/>
    <s v="EL CERRITO"/>
    <s v="BARRIO LA ESTRELLA EL CERRITO"/>
    <s v="REDEBAN"/>
    <s v="FO-25-1839350"/>
    <d v="2025-11-18T10:18:24"/>
    <d v="2025-11-19T12:39:00"/>
    <s v="NO"/>
    <s v="HARDWARE"/>
    <s v="COMUNICACION"/>
    <s v="DAÑO POS"/>
    <s v="CB UNO A UNO"/>
    <s v="CB UNO A UNO"/>
    <s v="EJECUTADO"/>
    <s v="18/11/2025 SE ESCALA PARA VISITA. LLAMAR ANTES DE VISITAR, CONFIRMAR FALLA Y DATOS | 19/11/2025 SE LLAMA AL CLIENTE SE VÁLIDA INCIDENTE Y DIRECCIÓN, SE VISITA EL COMERCIO ESTA FALLANDO LA CAJA DEL MAGIC BOX A VECES NO DA CONEXION A INTERNET Y EL DATANO NO IMPRIME UNO O VARIOS CARACTERES POR LO QUE SE CAMBIA EQUIPOS RESOLVIENDO EL DAÑO, SE CAMBIA EL PINPAD TETRA 2600 POR TECNOLOGÍA TETRA 1500,  PRUEBAS OK, TELECARGA TRNA"/>
    <s v="VISITA TECNICA"/>
    <s v="A4WZZ826"/>
    <s v="TIPO II"/>
    <s v="TERRESTRE"/>
    <s v="HERRERA MONAR GEOVANNY"/>
    <n v="1"/>
    <s v="0"/>
    <n v="144968"/>
    <n v="140396"/>
    <n v="144968"/>
  </r>
  <r>
    <s v="MEDELLIN"/>
    <x v="1"/>
    <x v="2"/>
    <s v="5001"/>
    <s v="3027811"/>
    <s v="3007064977"/>
    <s v="INCIDENTE"/>
    <s v="ANTIOQUIA"/>
    <s v="MEDELLIN"/>
    <s v="PTM MEDELLIN MINIMERCADO BENEM"/>
    <s v="REDEBAN"/>
    <s v="FO-25-1839694"/>
    <d v="2025-11-18T10:51:16"/>
    <d v="2025-11-18T15:56:00"/>
    <s v="NO"/>
    <s v="HARDWARE"/>
    <s v="LECTOR DE TARJETAS"/>
    <s v="MENSAJE RETIRE TARJETA"/>
    <s v="AGREGADOR"/>
    <s v="COMCARD - PTM"/>
    <s v="EJECUTADO"/>
    <s v="18/11/2025 SE ESCALA PARA VISITA. LLAMAR ANTES DE VISITAR, CONFIRMAR FALLA Y DATOS | 18/11/2025 SE CAMBIA DATÁFONO POR MENSAJE DE RETIRÉ LA TARJETA, PRUEBAS OK"/>
    <s v="VISITA TECNICA"/>
    <s v="6A008619 XPBZZ070"/>
    <s v="TIPO I"/>
    <s v="TERRESTRE"/>
    <s v="CARDONA MOLINA BROLIN STIVEN"/>
    <n v="1"/>
    <s v="0"/>
    <n v="65960"/>
    <n v="75096"/>
    <n v="65960"/>
  </r>
  <r>
    <s v="MEDELLIN"/>
    <x v="1"/>
    <x v="2"/>
    <s v="5440"/>
    <s v="3027900"/>
    <s v="3007010544"/>
    <s v="INCIDENTE"/>
    <s v="ANTIOQUIA"/>
    <s v="MARINILLA"/>
    <s v="MARINILLA"/>
    <s v="REDEBAN"/>
    <s v="FO-25-1839697"/>
    <d v="2025-11-18T10:46:41"/>
    <d v="2025-11-20T10:41:00"/>
    <s v="NO"/>
    <s v="HARDWARE"/>
    <s v="TECLADO"/>
    <s v="DAÑO POS"/>
    <s v="CB UNO A UNO"/>
    <s v="CB UNO A UNO"/>
    <s v="EJECUTADO"/>
    <s v="18/11/2025 SE ESCALA PARA VISITA. LLAMAR ANTES DE VISITAR, CONFIRMAR FALLA Y DATOS | 20/11/2025 SE REALIZA CAMBIO DE 2  DATÁFONOS POR TECLADOS BORRADOS  Y PINPAD YA QUE NO RECIBE LAS TARJETAS PRUEBAS OK"/>
    <s v="VISITA TECNICA"/>
    <s v="IZ0XZ747"/>
    <s v="TIPO II"/>
    <s v="TERRESTRE"/>
    <s v="MONTOYA VELEZ ANDRES FELIPE"/>
    <n v="1"/>
    <s v="0"/>
    <n v="144968"/>
    <n v="140396"/>
    <n v="144968"/>
  </r>
  <r>
    <s v="YOPAL"/>
    <x v="3"/>
    <x v="4"/>
    <s v="85001"/>
    <s v="3028799"/>
    <s v="3007032213"/>
    <s v="INCIDENTE"/>
    <s v="CASANARE"/>
    <s v="YOPAL"/>
    <s v="DISTRICOL ESTACION DE SERVICIO"/>
    <s v="REDEBAN"/>
    <s v="FO-25-1840951"/>
    <d v="2025-11-18T12:39:26"/>
    <d v="2025-11-18T15:53:00"/>
    <s v="NO"/>
    <s v="HARDWARE"/>
    <s v="DETERIORO"/>
    <s v="DATAFONO"/>
    <s v="AGREGADOR"/>
    <s v="DISTRICOL"/>
    <s v="EJECUTADO"/>
    <s v="18/11/2025 SE ESCALA PARA VISITA. LLAMAR ANTES DE VISITAR, CONFIRMAR FALLA Y DATOS | 18/11/2025 SE VISITA COMERCIO, SE REALIZA CAMBIO DE DATAFONO. PRUEBAS OK OPERATIVO EL SERVICIO"/>
    <s v="VISITA TECNICA"/>
    <s v="1118Z076"/>
    <s v="TIPO I"/>
    <s v="TERRESTRE"/>
    <s v="BERNAL ELAICA EDGAR ALEXIS"/>
    <n v="1"/>
    <s v="0"/>
    <n v="65960"/>
    <n v="75096"/>
    <n v="65960"/>
  </r>
  <r>
    <s v="CALI"/>
    <x v="0"/>
    <x v="0"/>
    <s v="76001"/>
    <s v="3028870"/>
    <s v="3007024236"/>
    <s v="INCIDENTE"/>
    <s v="VALLE DEL CAUCA"/>
    <s v="CALI"/>
    <s v="BARRIO COMFENALCO CALI"/>
    <s v="REDEBAN"/>
    <s v="FO-25-1840955"/>
    <d v="2025-11-18T12:29:23"/>
    <d v="2025-11-19T12:45:00"/>
    <s v="NO"/>
    <s v="HARDWARE"/>
    <s v="IMPRESION"/>
    <s v="NO AVANZA PAPEL"/>
    <s v="CB UNO A UNO"/>
    <s v="CB UNO A UNO"/>
    <s v="EJECUTADO"/>
    <s v="18/11/2025 SE ESCALA PARA VISITA. LLAMAR ANTES DE VISITAR, CONFIRMAR FALLA Y DATOS | 19/11/2025 SE CAMBIA DATÁFONO YA QUE EL DEL CLIENTE NO IMPRIMIA Y SE CAMBIA PINPAD POR COMPATIBILIDAD SE HACEN PRUEBAS Y QUEDA FUNCIONANDO CORRECTAMENTE"/>
    <s v="VISITA TECNICA"/>
    <s v="GA00W588"/>
    <s v="TIPO I"/>
    <s v="TERRESTRE"/>
    <s v="CUERO RUIZ JHONNY"/>
    <n v="1"/>
    <s v="0"/>
    <n v="65960"/>
    <n v="75096"/>
    <n v="65960"/>
  </r>
  <r>
    <s v="BUCARAMANGA"/>
    <x v="2"/>
    <x v="3"/>
    <s v="68001"/>
    <s v="3028899"/>
    <s v="3007043694"/>
    <s v="INCIDENTE"/>
    <s v="SANTANDER"/>
    <s v="BUCARAMANGA"/>
    <s v="PTM BUCARAMANGA DONA CECI"/>
    <s v="REDEBAN"/>
    <s v="FO-25-1840946"/>
    <d v="2025-11-18T12:50:27"/>
    <d v="2025-11-18T16:31:00"/>
    <s v="NO"/>
    <s v="HARDWARE"/>
    <s v="IMPRESION"/>
    <s v="TAPA IMPRESORA"/>
    <s v="AGREGADOR"/>
    <s v="COMCARD - PTM"/>
    <s v="EJECUTADO"/>
    <s v="18/11/2025 SE ESCALA PARA VISITA. LLAMAR ANTES DE VISITAR, CONFIRMAR FALLA Y DATOS | 18/11/2025 SE REALIZA VISITA AL COMERCIO CB , SE VALIDA Y SR ENCUENTRA QUE EL DATÁFONO ESTA EN DAÑO TECLAS PEGADAS Y ADICIONAL LA TAPA DE LA IMPRESORA SE DAÑO, EL HUB TENIA EL CABLE DAÑADO, SE PROCEDE A HACER CAMBIO TANTO DEL EQUIPO COMO DEL ACCESORIO, SE HACEN LAS RESPECTIVAS CONFIGURACIONES, SE HACEN PRUEBAS DEJANDO TODO OK"/>
    <s v="VISITA TECNICA"/>
    <s v="ABHZZ167 II00S851"/>
    <s v="TIPO I"/>
    <s v="TERRESTRE"/>
    <s v="GONZALEZ ESTUPIÑAN YEISON WALTER ANTONIO"/>
    <n v="1"/>
    <s v="0"/>
    <n v="65960"/>
    <n v="75096"/>
    <n v="65960"/>
  </r>
  <r>
    <s v="SINCELEJO"/>
    <x v="5"/>
    <x v="6"/>
    <s v="70823"/>
    <s v="3028914"/>
    <s v="3007034643"/>
    <s v="INCIDENTE"/>
    <s v="SUCRE"/>
    <s v="TOLU VIEJO"/>
    <s v="DISTRICOL LUNETTES GAFAS Y MON"/>
    <s v="REDEBAN"/>
    <s v="FO-25-1840948"/>
    <d v="2025-11-18T12:44:59"/>
    <d v="2025-11-19T13:28:00"/>
    <s v="NO"/>
    <s v="HARDWARE"/>
    <s v="TECLADO"/>
    <s v="DAÑO POS"/>
    <s v="AGREGADOR"/>
    <s v="DISTRICOL"/>
    <s v="EJECUTADO"/>
    <s v="18/11/2025 SE ESCALA PARA VISITA. LLAMAR ANTES DE VISITAR, CONFIRMAR FALLA Y DATOS | 19/11/2025 SE VISITA SITIO SE VERIFICA INFORMACIÓN SE REALIZA PRIMEROS AUXILIOS, DATÁFONO PRESENTA FALLA TECLADO BORROSO, DAÑO POS, CIERRE OK, PRUEBA TRX EXITOSA."/>
    <s v="VISITA TECNICA"/>
    <s v="BL01B123"/>
    <s v="TIPO II"/>
    <s v="TERRESTRE"/>
    <s v="SANTOS GUZMAN CHRISTIAN FELIPE"/>
    <n v="1"/>
    <s v="0"/>
    <n v="144968"/>
    <n v="140396"/>
    <n v="144968"/>
  </r>
  <r>
    <s v="PEREIRA"/>
    <x v="0"/>
    <x v="1"/>
    <s v="66001"/>
    <s v="3029159"/>
    <s v="3007062028"/>
    <s v="INCIDENTE"/>
    <s v="RISARALDA"/>
    <s v="PEREIRA"/>
    <s v="DISTRICOL SUBURBAN OFI"/>
    <s v="REDEBAN"/>
    <s v="FO-25-1840977"/>
    <d v="2025-11-18T13:42:39"/>
    <d v="2025-11-19T10:38:00"/>
    <s v="NO"/>
    <s v="HARDWARE"/>
    <s v="PINPAD"/>
    <s v="ALERTADO"/>
    <s v="AGREGADOR"/>
    <s v="DISTRICOL"/>
    <s v="EJECUTADO"/>
    <s v="18/11/2025 SE ESCALA PARA VISITA. LLAMAR ANTES DE VISITAR, CONFIRMAR FALLA Y DATOS | 19/11/2025 SE CAMBIA PIN PAD YA QUE PRESENTA ALERT INTERRUPTION, SE CAMBIA EQUIPO YA QUE NO ES COMPATIBLE CON EL PIN PAD 1600, SE INSTALA MAGIC BOX 2600 Y SE REALIZAN PRUEBAS OK."/>
    <s v="VISITA TECNICA"/>
    <s v="A30QZ850"/>
    <s v="TIPO I"/>
    <s v="TERRESTRE"/>
    <s v="FRANCO CAÑAVERAL YAMID RAUL"/>
    <n v="1"/>
    <s v="0"/>
    <n v="65960"/>
    <n v="75096"/>
    <n v="65960"/>
  </r>
  <r>
    <s v="MEDELLIN"/>
    <x v="1"/>
    <x v="2"/>
    <s v="5631"/>
    <s v="3029181"/>
    <s v="3007030873"/>
    <s v="INCIDENTE"/>
    <s v="ANTIOQUIA"/>
    <s v="SABANETA"/>
    <s v="REDY SABANETA LA VAQUITA"/>
    <s v="REDEBAN"/>
    <s v="FO-25-1841223"/>
    <d v="2025-11-18T14:04:32"/>
    <d v="2025-11-19T10:55:00"/>
    <s v="NO"/>
    <s v="HARDWARE"/>
    <s v="SE REINICIA"/>
    <s v="DAÑO POS"/>
    <s v="ROBUSTO"/>
    <s v="REDY"/>
    <s v="EJECUTADO"/>
    <s v="18/11/2025 SE ESCALA PARA VISITA. LLAMAR ANTES DE VISITAR, CONFIRMAR FALLA Y DATOS | 19/11/2025 SE FORMATEA EQUIPO DEJÁNDOLO OK Y FUNCIONANDO CON TOTAL NORMALIDAD"/>
    <s v="VISITA TECNICA"/>
    <s v="BUZZZ709"/>
    <s v="TIPO I"/>
    <s v="TERRESTRE"/>
    <s v="RUA ALVAREZ RICHARD ANDRES"/>
    <n v="1"/>
    <s v="0"/>
    <n v="65960"/>
    <n v="75096"/>
    <n v="65960"/>
  </r>
  <r>
    <s v="TUNJA"/>
    <x v="2"/>
    <x v="3"/>
    <s v="68077"/>
    <s v="3029239"/>
    <s v="3007033018"/>
    <s v="INCIDENTE"/>
    <s v="SANTANDER"/>
    <s v="BARBOSA"/>
    <s v="BARRIO CENTRO BARBOSA 1"/>
    <s v="REDEBAN"/>
    <s v="FO-25-1840945"/>
    <d v="2025-11-18T13:23:39"/>
    <d v="2025-11-19T16:07:00"/>
    <s v="NO"/>
    <s v="HARDWARE"/>
    <s v="TECLADO"/>
    <s v="DAÑO POS"/>
    <s v="CB UNO A UNO"/>
    <s v="CB UNO A UNO"/>
    <s v="EJECUTADO"/>
    <s v="18/11/2025 SE ESCALA PARA VISITA. LLAMAR ANTES DE VISITAR, CONFIRMAR FALLA Y DATOS | 19/11/2025 CAMBIO DE EQUIPO DEBIDO A TECLADO BORROSO PRUEBAS OK"/>
    <s v="VISITA TECNICA"/>
    <s v="11WZZ055"/>
    <s v="TIPO II"/>
    <s v="TERRESTRE"/>
    <s v="HERRERA GARZON JEYSON STEVENT"/>
    <n v="1"/>
    <s v="0"/>
    <n v="144968"/>
    <n v="140396"/>
    <n v="144968"/>
  </r>
  <r>
    <s v="CALI"/>
    <x v="0"/>
    <x v="0"/>
    <s v="76001"/>
    <s v="3029631"/>
    <s v="3007059308"/>
    <s v="INCIDENTE"/>
    <s v="VALLE DEL CAUCA"/>
    <s v="CALI"/>
    <s v="PTM CALI MINIMARKET MERKET"/>
    <s v="REDEBAN"/>
    <s v="FO-25-1841305"/>
    <d v="2025-11-18T14:25:01"/>
    <d v="2025-11-19T10:31:00"/>
    <s v="NO"/>
    <s v="HARDWARE"/>
    <s v="LECTOR DE BARRAS"/>
    <s v="DAÑO POS"/>
    <s v="AGREGADOR"/>
    <s v="COMCARD - PTM"/>
    <s v="EJECUTADO"/>
    <s v="18/11/2025 SE ESCALA PARA VISITA. LLAMAR ANTES DE VISITAR, CONFIRMAR FALLA Y DATOS | 19/11/2025 SE VISITA CORRESPONSAL Y SE REEMPLAZA LECTOR POR DAÑO. TRANSACCIONES DE PRUEBA EXITOSAS."/>
    <s v="VISITA TECNICA"/>
    <s v="NA003193"/>
    <s v="TIPO I"/>
    <s v="TERRESTRE"/>
    <s v="BOLAÑOS TABORDA JORGE ENRIQUE"/>
    <n v="1"/>
    <s v="0"/>
    <n v="65960"/>
    <n v="75096"/>
    <n v="65960"/>
  </r>
  <r>
    <s v="CUCUTA"/>
    <x v="2"/>
    <x v="3"/>
    <s v="54001"/>
    <s v="3029708"/>
    <s v="3007048292"/>
    <s v="INCIDENTE"/>
    <s v="NORTE DE SANTANDER"/>
    <s v="CUCUTA"/>
    <s v="PAGAFACIL TERMINAL CUCUTA"/>
    <s v="REDEBAN"/>
    <s v="FO-25-1841339"/>
    <d v="2025-11-18T14:39:07"/>
    <d v="2025-11-19T09:38:00"/>
    <s v="NO"/>
    <s v="HARDWARE"/>
    <s v="PINPAD"/>
    <s v="DAÑO POS"/>
    <s v="ROBUSTO"/>
    <s v="PAGAFACIL"/>
    <s v="EJECUTADO"/>
    <s v="18/11/2025 SE ESCALA PARA VISITA. LLAMAR ANTES DE VISITAR, CONFIRMAR FALLA Y DATOS | 19/11/2025 SE REALIZA VISITA AL COMERCIO Y SE ENCUENTRA PID PAD NO LEE TARJETAS, SE REALIZA CAMBIO DE PID PAD PRUEBAS EXITOSAS"/>
    <s v="VISITA TECNICA"/>
    <s v="AD00I829"/>
    <s v="TIPO I"/>
    <s v="TERRESTRE"/>
    <s v="MORA VEGA JEAMPIER"/>
    <n v="1"/>
    <s v="0"/>
    <n v="65960"/>
    <n v="75096"/>
    <n v="65960"/>
  </r>
  <r>
    <s v="MEDELLIN"/>
    <x v="1"/>
    <x v="2"/>
    <s v="5001"/>
    <s v="3029737"/>
    <s v="3007073143"/>
    <s v="INCIDENTE"/>
    <s v="ANTIOQUIA"/>
    <s v="MEDELLIN"/>
    <s v="DISTRICOL CELESTE"/>
    <s v="REDEBAN"/>
    <s v="FO-25-1841413"/>
    <d v="2025-11-18T14:45:04"/>
    <d v="2025-11-19T12:11:00"/>
    <s v="NO"/>
    <s v="HARDWARE"/>
    <s v="COMUNICACION"/>
    <s v="DAÑO POS"/>
    <s v="AGREGADOR"/>
    <s v="DISTRICOL"/>
    <s v="EJECUTADO"/>
    <s v="18/11/2025 SE ESCALA PARA VISITA. LLAMAR ANTES DE VISITAR, CONFIRMAR FALLA Y DATOS | 19/11/2025 SE REALIZA CAMBIO DE EQUIPO DESPUÉS DE COMPROBAR QUE SE PRESENTA DAÑO EN EL PUERTO ETHERNET, PRUEBAS OK"/>
    <s v="VISITA TECNICA"/>
    <s v="NN00R449"/>
    <s v="TIPO I"/>
    <s v="TERRESTRE"/>
    <s v="QUINTERO SANCHEZ JUAN SEBASTIAN"/>
    <n v="1"/>
    <s v="0"/>
    <n v="65960"/>
    <n v="75096"/>
    <n v="65960"/>
  </r>
  <r>
    <s v="BOGOTA"/>
    <x v="4"/>
    <x v="5"/>
    <s v="11001"/>
    <s v="3029877"/>
    <s v="3007072000"/>
    <s v="INCIDENTE"/>
    <s v="CUNDINAMARCA"/>
    <s v="BOGOTA"/>
    <s v="MARATU"/>
    <s v="REDEBAN"/>
    <s v="FO-25-1842315 | FO-25-1841396"/>
    <d v="2025-11-18T14:48:00"/>
    <d v="2025-11-19T14:34:00"/>
    <s v="NO"/>
    <s v="HARDWARE"/>
    <s v="ALERT IRRUPTION"/>
    <s v="ALERT IRRUPTION"/>
    <s v="CB UNO A UNO"/>
    <s v="CB UNO A UNO"/>
    <s v="EJECUTADO"/>
    <s v="19/11/2025 SE REALIZA VISITA A CB PARA ATENDER INCIDENTE SE REALIZA CAMBIO DE DATAFONO POR FALLA ALERTADO ,SE REPORTA CON REDEBAN POR QUÉ CONTINÚA FALLA AL MOMENTO DE INCIALIZAR SE REINICIA Y NO COMPLETA EL PROCESO DE INICIALIZACIÓN ,PAOLA DE REDEBAN INDICA QUE VA A ESCALAR A OTRO NIVEL A LA ESPERAR DE RESPUESGA POR PARTE DE ELLA ,NO SE PUEDEN REALIZAR PRUEBAS EXITOSAS CLIENTE NO FIRMA"/>
    <s v="VISITA TECNICA"/>
    <s v="LN00M210"/>
    <s v="TIPO I"/>
    <s v="TERRESTRE"/>
    <s v="GALINDO ROJAS LUIS FELIPE"/>
    <n v="2"/>
    <s v="0"/>
    <n v="131920"/>
    <n v="75096"/>
    <n v="131920"/>
  </r>
  <r>
    <s v="TUNJA"/>
    <x v="2"/>
    <x v="3"/>
    <s v="68077"/>
    <s v="3030116"/>
    <s v="3007057806"/>
    <s v="INCIDENTE"/>
    <s v="SANTANDER"/>
    <s v="BARBOSA"/>
    <s v="BARRIO JUAN VARGAS BARBOSA"/>
    <s v="REDEBAN"/>
    <s v="FO-25-1841660"/>
    <d v="2025-11-18T15:02:43"/>
    <d v="2025-11-19T16:03:00"/>
    <s v="NO"/>
    <s v="HARDWARE"/>
    <s v="HUB"/>
    <s v="DETERIORO CABLE"/>
    <s v="CB UNO A UNO"/>
    <s v="CB UNO A UNO"/>
    <s v="EJECUTADO"/>
    <s v="18/11/2025 SE ESCALA PARA VISITA. LLAMAR ANTES DE VISITAR, CONFIRMAR FALLA Y DATOS | 19/11/2025 CAMBIO DE HUB USB, PRUEBAS OK"/>
    <s v="VISITA TECNICA"/>
    <s v="TSZZZ662"/>
    <s v="TIPO II"/>
    <s v="TERRESTRE"/>
    <s v="HERRERA GARZON JEYSON STEVENT"/>
    <n v="1"/>
    <s v="0"/>
    <n v="144968"/>
    <n v="140396"/>
    <n v="144968"/>
  </r>
  <r>
    <s v="CALI"/>
    <x v="0"/>
    <x v="0"/>
    <s v="76364"/>
    <s v="3030191"/>
    <s v="3007078743"/>
    <s v="INCIDENTE"/>
    <s v="VALLE DEL CAUCA"/>
    <s v="JAMUNDI"/>
    <s v="PTM JAMUNDI CUMBA NET"/>
    <s v="REDEBAN"/>
    <s v="FO-25-1841876"/>
    <d v="2025-11-18T15:34:11"/>
    <d v="2025-11-19T13:42:00"/>
    <s v="NO"/>
    <s v="HARDWARE"/>
    <s v="IMPRESION"/>
    <s v="TAPA IMPRESORA"/>
    <s v="AGREGADOR"/>
    <s v="COMCARD - PTM"/>
    <s v="EJECUTADO"/>
    <s v="18/11/2025 SE ESCALA PARA VISITA. LLAMAR ANTES DE VISITAR, CONFIRMAR FALLA Y DATOS | 19/11/2025 SE REALIZA LIMPIEZA DEL CABEZAL, SE REALIZA PRUEBAS OPERATIVAS SIN NOVEDAD."/>
    <s v="VISITA TECNICA"/>
    <s v="LMQZZ733 LMQZZ760"/>
    <s v="TIPO II"/>
    <s v="TERRESTRE"/>
    <s v="TORRES GARCIA JENDRY JOSE"/>
    <n v="1"/>
    <s v="0"/>
    <n v="144968"/>
    <n v="140396"/>
    <n v="144968"/>
  </r>
  <r>
    <s v="BOGOTA"/>
    <x v="4"/>
    <x v="5"/>
    <s v="11001"/>
    <s v="3030300"/>
    <s v="3007023137"/>
    <s v="INCIDENTE"/>
    <s v="CUNDINAMARCA"/>
    <s v="BOGOTA"/>
    <s v="MULTIPAGAS MULTIPLAZA DRIVE"/>
    <s v="REDEBAN"/>
    <s v="FO-25-1841659"/>
    <d v="2025-11-18T15:05:17"/>
    <d v="2025-11-19T12:34:00"/>
    <s v="NO"/>
    <s v="SOFTWARE"/>
    <s v="ACTUALIZACION"/>
    <s v="TECNOLOGIA"/>
    <s v="ROBUSTO"/>
    <s v="MULTIPAGAS"/>
    <s v="EJECUTADO"/>
    <s v="18/11/2025 SE ESCALA PARA VISITA. LLAMAR ANTES DE VISITAR, CONFIRMAR FALLA Y DATOS | 19/11/2025 SE REALIZA ACTUALIZACIÓN DE EQUIPO SE CAMBIA HUB SE REALIZAN PRUEBAS EXITOSA"/>
    <s v="VISITA TECNICA"/>
    <s v="9C006344"/>
    <s v="TIPO I"/>
    <s v="TERRESTRE"/>
    <s v="INFANTE SIERRA MANUEL FERNANDO"/>
    <n v="1"/>
    <s v="0"/>
    <n v="65960"/>
    <n v="75096"/>
    <n v="65960"/>
  </r>
  <r>
    <s v="MEDELLIN"/>
    <x v="1"/>
    <x v="2"/>
    <s v="5376"/>
    <s v="3030397"/>
    <s v="3007081035"/>
    <s v="INCIDENTE"/>
    <s v="ANTIOQUIA"/>
    <s v="LA CEJA"/>
    <s v="DISTRICOL CREDIPLUS M Y M"/>
    <s v="REDEBAN"/>
    <s v="FO-25-1841931"/>
    <d v="2025-11-18T15:38:43"/>
    <d v="2025-11-20T14:30:00"/>
    <s v="NO"/>
    <s v="HARDWARE"/>
    <s v="COMUNICACION"/>
    <s v="MENSAJE CABLE DE RED DESCONECTADO"/>
    <s v="AGREGADOR"/>
    <s v="DISTRICOL"/>
    <s v="EJECUTADO"/>
    <s v="18/11/2025 SE ESCALA PARA VISITA. LLAMAR ANTES DE VISITAR, CONFIRMAR FALLA Y DATOS | 20/11/2025 SE CAMBIA EQUIPO POR PUERTO ETHERNET QUEMADO SE HACEN PRUEBAS QUEDA OK"/>
    <s v="VISITA TECNICA"/>
    <s v="FJZZZ898"/>
    <s v="TIPO II"/>
    <s v="TERRESTRE"/>
    <s v="ALVAREZ ARENAS VICTOR HUGO"/>
    <n v="1"/>
    <s v="0"/>
    <n v="144968"/>
    <n v="140396"/>
    <n v="144968"/>
  </r>
  <r>
    <s v="APARTADO"/>
    <x v="1"/>
    <x v="2"/>
    <s v="5147"/>
    <s v="3030435"/>
    <s v="3007079885"/>
    <s v="INCIDENTE"/>
    <s v="ANTIOQUIA"/>
    <s v="CAREPA"/>
    <s v="DISTRICOL METALUM ALUMINTOS Y"/>
    <s v="REDEBAN"/>
    <s v="FO-25-1842061"/>
    <d v="2025-11-18T15:56:39"/>
    <d v="2025-11-19T11:55:00"/>
    <s v="NO"/>
    <s v="HARDWARE"/>
    <s v="LECTOR DE BARRAS"/>
    <s v="DAÑO POS"/>
    <s v="AGREGADOR"/>
    <s v="DISTRICOL"/>
    <s v="EJECUTADO"/>
    <s v="18/11/2025 SE ESCALA PARA VISITA. LLAMAR ANTES DE VISITAR, CONFIRMAR FALLA Y DATOS | 19/11/2025 LECTOR DE BARRAS NO LEE CODIGOS. SE CONFIGURA NUEVAMENTE Y PERSISTE EL PRIBLEMA, SE HACE CAMBIO DE LECTORA Y SE HACEN PRUEBAS DEJANDO OK"/>
    <s v="VISITA TECNICA"/>
    <s v="SAUZZ944"/>
    <s v="TIPO I"/>
    <s v="TERRESTRE"/>
    <s v="SALDARRIAGA MIRANDA SANTIAGO"/>
    <n v="1"/>
    <s v="0"/>
    <n v="65960"/>
    <n v="75096"/>
    <n v="65960"/>
  </r>
  <r>
    <s v="MEDELLIN"/>
    <x v="1"/>
    <x v="2"/>
    <s v="5376"/>
    <s v="3030479"/>
    <s v="3007035563"/>
    <s v="INCIDENTE"/>
    <s v="ANTIOQUIA"/>
    <s v="LA CEJA"/>
    <s v="COMCARD LA CEJA COMPUARTE"/>
    <s v="REDEBAN"/>
    <s v="FO-25-1842207"/>
    <d v="2025-11-18T16:14:08"/>
    <d v="2025-11-20T14:33:00"/>
    <m/>
    <s v="HARDWARE"/>
    <s v="IMPRESION"/>
    <s v="NO AVANZA PAPEL"/>
    <s v="AGREGADOR"/>
    <s v="COMCARD - PTM"/>
    <m/>
    <s v="18/11/2025 SE ESCALA PARA VISITA. LLAMAR ANTES DE VISITAR, CONFIRMAR FALLA Y DATOS | 20/11/2025 SE LLAMA AL 3148204004 SE HABLA CON LA SRA PATRICIA PARA INFORMARLE QUE AHORA PASÁBAMOS PERO ESTÁ INFORMA QUE YER LLAMARON A CANCELAR EL SERVICIO POR Q YA LES FUNCIONABA BIEN Y NO NECESITABAN EL SERVICIO POR LO QUE SE CIERRA TA"/>
    <s v="SOPORTE TELEFONICO"/>
    <m/>
    <s v="TIPO II"/>
    <s v="TERRESTRE"/>
    <s v="ALVAREZ ARENAS VICTOR HUGO"/>
    <n v="0"/>
    <s v="0"/>
    <n v="41241"/>
    <n v="0"/>
    <n v="41241"/>
  </r>
  <r>
    <s v="VILLAVICENCIO"/>
    <x v="3"/>
    <x v="4"/>
    <s v="95001"/>
    <s v="3030483"/>
    <s v="3007034263"/>
    <s v="INCIDENTE"/>
    <s v="GUAVIARE"/>
    <s v="SAN JOSE DEL GUAVIARE"/>
    <s v="MULTIPAGAS SAN JOSE DEL GUAVIA"/>
    <s v="REDEBAN"/>
    <s v="FO-25-1842265"/>
    <d v="2025-11-18T16:14:06"/>
    <d v="2025-11-19T10:12:00"/>
    <s v="NO"/>
    <s v="HARDWARE"/>
    <s v="ALERT IRRUPTION"/>
    <s v="ALERT IRRUPTION"/>
    <s v="ROBUSTO"/>
    <s v="MULTIPAGAS"/>
    <s v="EJECUTADO"/>
    <s v="18/11/2025 EN COMUNICACION CON EL SR LINA PIÑEROS AL NUMERO 3222323731 SE CONFIRMAR FALLA Y DATOS . SE ESCALA PARA VISITA. | 20/11/2025 SE REALIZA CAMBIO POR DAÑO ALERT IRRUPTION"/>
    <s v="VISITA TECNICA"/>
    <s v="GZ9ZZ663"/>
    <s v="TIPO IV"/>
    <s v="TERRESTRE"/>
    <s v="PEDREROS CONTRERAS MICHAEL STEVENS"/>
    <n v="1"/>
    <s v="0"/>
    <n v="479589"/>
    <n v="196537"/>
    <n v="479589"/>
  </r>
  <r>
    <s v="APARTADO"/>
    <x v="1"/>
    <x v="2"/>
    <s v="5147"/>
    <s v="3030536"/>
    <s v="3007073581"/>
    <s v="INCIDENTE"/>
    <s v="ANTIOQUIA"/>
    <s v="CAREPA"/>
    <s v="DISTRICOL SALSAMENTARIA VILLA"/>
    <s v="REDEBAN"/>
    <s v="FO-25-1842062"/>
    <d v="2025-11-18T15:53:26"/>
    <d v="2025-11-19T12:51:00"/>
    <s v="NO"/>
    <s v="HARDWARE"/>
    <s v="LECTOR DE TARJETAS"/>
    <s v="DAÑO POS"/>
    <s v="AGREGADOR"/>
    <s v="DISTRICOL"/>
    <s v="EJECUTADO"/>
    <s v="18/11/2025 SE ESCALA PARA VISITA. LLAMAR ANTES DE VISITAR, CONFIRMAR FALLA Y DATOS | 19/11/2025 DATAFONO NO LEE NINGUNA TARGETA,_x000a_SE HACE CAMBIO POR DATAFONO NUEVO Y SE HACEN PRUEBAS DEJANDO TODO FUNCUONANDO CORRECTAMENTE"/>
    <s v="VISITA TECNICA"/>
    <s v="SV00W506"/>
    <s v="TIPO I"/>
    <s v="TERRESTRE"/>
    <s v="SALDARRIAGA MIRANDA SANTIAGO"/>
    <n v="1"/>
    <s v="0"/>
    <n v="65960"/>
    <n v="75096"/>
    <n v="65960"/>
  </r>
  <r>
    <s v="VALLEDUPAR"/>
    <x v="5"/>
    <x v="6"/>
    <s v="20011"/>
    <s v="3030571"/>
    <s v="3007028395"/>
    <s v="INCIDENTE"/>
    <s v="CESAR"/>
    <s v="AGUACHICA"/>
    <s v="MULTIPAGAS AGUACHICA"/>
    <s v="REDEBAN"/>
    <s v="FO-25-1842198"/>
    <d v="2025-11-18T16:09:35"/>
    <d v="2025-11-21T13:52:00"/>
    <s v="NO"/>
    <s v="HARDWARE"/>
    <s v="IMPRESION"/>
    <s v="NO AVANZA PAPEL"/>
    <s v="ROBUSTO"/>
    <s v="MULTIPAGAS"/>
    <s v="EJECUTADO"/>
    <s v="18/11/2025 SE INTENTA COMUNICACION CON EL USUARIO AL NUMERO 3105630052, SE ESCALA PARA VISITA. LLAMAR ANTES DE VISITAR, CONFIRMAR FALLA Y DATOS | 21/11/2025 BUENAS TARDES SE VISITA CB Y SE LE HACE CAMBIO DE DATAFONO YA QUE TIENE PROBLEMAS DE IMPRESIÓN, SE HACEN PRUEBAS Y TODO FUNCIONA OK_x000a_SE LE ESCRIBE PLACA AL DATAFONO RETIRADO YA QUE LA TIENE BORRADA"/>
    <s v="VISITA TECNICA"/>
    <s v="TR0BZ877"/>
    <s v="TIPO IV"/>
    <s v="TERRESTRE"/>
    <s v="BENITEZ CARVAJAL ALVARO JAVIER"/>
    <n v="1"/>
    <s v="0"/>
    <n v="479589"/>
    <n v="196537"/>
    <n v="479589"/>
  </r>
  <r>
    <s v="MEDELLIN"/>
    <x v="1"/>
    <x v="2"/>
    <s v="5138"/>
    <s v="3030673"/>
    <s v="3007032062"/>
    <s v="INCIDENTE"/>
    <s v="ANTIOQUIA"/>
    <s v="CAÑASGORDAS"/>
    <s v="BARRIO CARRERA BOLIVAR CANASGO"/>
    <s v="REDEBAN"/>
    <s v="FO-25-1842656"/>
    <d v="2025-11-18T16:11:34"/>
    <d v="2025-11-20T14:48:00"/>
    <s v="NO"/>
    <s v="HARDWARE"/>
    <s v="IMPRESION"/>
    <s v="NO IMPRIME UNO O VARIOS CARACTERES"/>
    <s v="CB UNO A UNO"/>
    <s v="CB UNO A UNO"/>
    <s v="EJECUTADO"/>
    <s v="18/11/2025 SE INTENTA COMUNICACION CON EL USUARIO AL NUMERO 3127126226, SE ESCALA PARA VISITA. LLAMAR ANTES DE VISITAR, CONFIRMAR FALLA Y DATOS | 20/11/2025 SE REALIZA VISITA TÉCNICA AL CORRESPONSAL BANCOLOMBIA TRAS REPORTE DE FALLAS EN EL DATÁFONO. EL USUARIO CONFIRMA SU IDENTIFICACIÓN Y MANIFIESTA QUE EL DISPOSITIVO PRESENTA DAÑOS EN LA IMPRESIÓN: LOS COMPROBANTES OMITEN CARACTERES Y EN OCASIONES NO SE GENERAN COMPLETOS.  _x000a_AL VALIDAR, SE CONFIRMA LA NOVEDAD. SE EJECUTA MANTENIMIENTO PREVENTIVO, PERO LA FALLA PERSISTE. ANTE ELLO, SE PROCEDE AL REEMPLAZO DEL EQUIPO POR UN DATÁFONO NUEVO.  _x000a_FINALMENTE, EL DISPOSITIVO QUEDA INSTALADO Y OPERATIVO, VERIFICÁNDOSE TRANSACCIONES EXITOSAS QUE GARANTIZAN LA CONTINUIDAD DEL SERVICIO."/>
    <s v="VISITA TECNICA"/>
    <s v="BL01X721"/>
    <s v="TIPO III"/>
    <s v="TERRESTRE"/>
    <s v="MARTINEZ TOVAR OSCAR DAVID"/>
    <n v="1"/>
    <s v="0"/>
    <n v="275729"/>
    <n v="196537"/>
    <n v="275729"/>
  </r>
  <r>
    <s v="MEDELLIN"/>
    <x v="1"/>
    <x v="2"/>
    <s v="5380"/>
    <s v="3030853"/>
    <s v="3007055109"/>
    <s v="INCIDENTE"/>
    <s v="ANTIOQUIA"/>
    <s v="LA ESTRELLA"/>
    <s v="PTM LA ESTRELLA MAX PHONE A O"/>
    <s v="REDEBAN"/>
    <s v="FO-25-1842704"/>
    <d v="2025-11-18T16:52:44"/>
    <d v="2025-11-19T12:31:00"/>
    <s v="NO"/>
    <s v="HARDWARE"/>
    <s v="LECTOR DE BARRAS"/>
    <s v="CABLE LECTORA AVERIADO"/>
    <s v="AGREGADOR"/>
    <s v="COMCARD - PTM"/>
    <s v="EJECUTADO"/>
    <s v="18/11/2025 SE ESCALA PARA VISITA. LLAMAR ANTES DE VISITAR, CONFIRMAR FALLA Y DATOS | 19/11/2025 SE CAMBIA LECTORA DE BARRAS POR CABLE DAÑADO"/>
    <s v="VISITA TECNICA"/>
    <s v="XPBZZ931 XPBZZ089"/>
    <s v="TIPO I"/>
    <s v="TERRESTRE"/>
    <s v="RUA ALVAREZ RICHARD ANDRES"/>
    <n v="1"/>
    <s v="0"/>
    <n v="65960"/>
    <n v="75096"/>
    <n v="65960"/>
  </r>
  <r>
    <s v="SANTA MARTA"/>
    <x v="5"/>
    <x v="6"/>
    <s v="47288"/>
    <s v="3030869"/>
    <s v="3007041560"/>
    <s v="INCIDENTE"/>
    <s v="MAGDALENA"/>
    <s v="FUNDACION"/>
    <s v="BARRIO FUNDACIÓN EL CENTRO"/>
    <s v="REDEBAN"/>
    <s v="FO-25-1842958"/>
    <d v="2025-11-18T16:57:28"/>
    <d v="2025-11-19T13:16:00"/>
    <s v="NO"/>
    <s v="HARDWARE"/>
    <s v="PINPAD"/>
    <s v="SE REINICIA"/>
    <s v="CB UNO A UNO"/>
    <s v="CB UNO A UNO"/>
    <s v="EJECUTADO"/>
    <s v="18/11/2025 SE INTENTA COMUNICACION CON EL USUARIO AL NUMERO 3192372829 , SE ESCALA PARA VISITA. LLAMAR ANTES DE VISITAR, CONFIRMAR FALLA Y DATOS | 19/11/2025 SE REALIZA LA VISITA SE ENCUENTRA EL PIN PAD AVERIADO YA QUE SE REINICIA CONSTANTEMENTE Y NO ESTÁ LEYENDO TARJETAS SE PROCEDE A CAMBIAR EL EQUIPO POR COMBO 2600 SE REALIZAN PRUEBAS Y TODO OKAY"/>
    <s v="VISITA TECNICA"/>
    <s v="GZ0TZ927"/>
    <s v="TIPO III"/>
    <s v="TERRESTRE"/>
    <s v="THOMAS  CAMPO SIGIFREDO SEGUNDO"/>
    <n v="1"/>
    <s v="0"/>
    <n v="275729"/>
    <n v="196537"/>
    <n v="275729"/>
  </r>
  <r>
    <s v="PASTO"/>
    <x v="0"/>
    <x v="0"/>
    <s v="52001"/>
    <s v="3031004"/>
    <s v="3007076024"/>
    <s v="INCIDENTE"/>
    <s v="NARIÑO"/>
    <s v="PASTO"/>
    <s v="PTM PASTO DROGUERIA RIBER DV"/>
    <s v="REDEBAN"/>
    <s v="FO-25-1842648"/>
    <d v="2025-11-18T16:20:43"/>
    <d v="2025-11-19T12:06:00"/>
    <s v="NO"/>
    <s v="HARDWARE"/>
    <s v="ALERT IRRUPTION"/>
    <s v="ALERT IRRUPTION"/>
    <s v="AGREGADOR"/>
    <s v="COMCARD - PTM"/>
    <s v="EJECUTADO"/>
    <s v="18/11/2025 SE ESCALA PARA VISITA. LLAMAR ANTES DE VISITAR, CONFIRMAR FALLA Y DATOS | 19/11/2025 SE VISITA EL CORRESPONSAL PARA REVISAR FALLA DE DATÁFONO, SE ENCUENTRA EQUIPO CON ALERT IRRUPTION, SE REALIZA CAMBIO DE EQUIPO, PRUEBAS DE CB Y ADQUIRIENCIA OK, CB OPERATIVO"/>
    <s v="VISITA TECNICA"/>
    <s v="LM0BZ669 LM0CZ677"/>
    <s v="TIPO I"/>
    <s v="TERRESTRE"/>
    <s v="GUERRERO RAMIREZ OSCAR DARIO"/>
    <n v="1"/>
    <s v="0"/>
    <n v="65960"/>
    <n v="75096"/>
    <n v="65960"/>
  </r>
  <r>
    <s v="MEDELLIN"/>
    <x v="1"/>
    <x v="2"/>
    <s v="5001"/>
    <s v="3031291"/>
    <s v="3007075177"/>
    <s v="INCIDENTE"/>
    <s v="ANTIOQUIA"/>
    <s v="MEDELLIN"/>
    <s v="DISTRICOL DISTRIBUIDORA JG"/>
    <s v="REDEBAN"/>
    <s v="FO-25-1843270"/>
    <d v="2025-11-19T08:00:00"/>
    <d v="2025-11-19T11:51:00"/>
    <s v="NO"/>
    <s v="HARDWARE"/>
    <s v="ALERT IRRUPTION"/>
    <s v="ALERT IRRUPTION"/>
    <s v="AGREGADOR"/>
    <s v="DISTRICOL"/>
    <s v="EJECUTADO"/>
    <s v="18/11/2025 SE ESCALA PARA VISITA. LLAMAR ANTES DE VISITAR, CONFIRMAR FALLA Y DATOS | 19/11/2025 SE CAMBIA DATÁFONO ALERTADO, SE DEJAN SERVICIOS FUNCIONANDO CORRECTAMENTE"/>
    <s v="VISITA TECNICA"/>
    <s v="MSZZZ652"/>
    <s v="TIPO I"/>
    <s v="TERRESTRE"/>
    <s v="BARRIENTOS HERNANDEZ CRISTIAN HORACIO"/>
    <n v="1"/>
    <s v="0"/>
    <n v="65960"/>
    <n v="75096"/>
    <n v="65960"/>
  </r>
  <r>
    <s v="SANTA MARTA"/>
    <x v="5"/>
    <x v="6"/>
    <s v="47245"/>
    <s v="3031320"/>
    <s v="3007066501"/>
    <s v="INCIDENTE"/>
    <s v="MAGDALENA"/>
    <s v="EL BANCO"/>
    <s v="PTM EL BANCO VARIEDADES DOMIX"/>
    <s v="REDEBAN"/>
    <s v="FO-25-1843014"/>
    <d v="2025-11-18T17:19:08"/>
    <d v="2025-11-21T11:49:00"/>
    <s v="NO"/>
    <s v="HARDWARE"/>
    <s v="IMPRESION"/>
    <s v="NO IMPRIME UNO O VARIOS CARACTERES"/>
    <s v="AGREGADOR"/>
    <s v="COMCARD - PTM"/>
    <s v="EJECUTADO"/>
    <s v="18/11/2025 SE INTENTA COMUNICACION CON EL USUARIO AL NUMERO 3246128600 , SE ESCALA PARA VISITA. LLAMAR ANTES DE VISITAR, CONFIRMAR FALLA Y DATOS | 21/11/2025 SE REALIZA CAMBIO DE DATAFONO, YA QUE NO IMPRIMIA ALGUNOS CARACTERES O SE QUEDABA TRABADO EL PAPEL, SE REALIZAN PRUEBAS CON EL NUEVO DATAFONO DEJANDO SERVICIO FUNCIONAL AL 100 %"/>
    <s v="VISITA TECNICA"/>
    <s v="VGZZZ816"/>
    <s v="TIPO IV"/>
    <s v="TERRESTRE"/>
    <s v="MONTES DIAZ JOHN FRED"/>
    <n v="1"/>
    <s v="0"/>
    <n v="479589"/>
    <n v="196537"/>
    <n v="479589"/>
  </r>
  <r>
    <s v="BARRANQUILLA"/>
    <x v="5"/>
    <x v="6"/>
    <s v="8758"/>
    <s v="3031444"/>
    <s v="3007047181"/>
    <s v="INCIDENTE"/>
    <s v="ATLANTICO"/>
    <s v="SOLEDAD"/>
    <s v="PTM  SOLEDAD CARNES FRUTAS Y V"/>
    <s v="REDEBAN"/>
    <s v="FO-25-1843231"/>
    <d v="2025-11-18T17:46:26"/>
    <d v="2025-11-19T13:31:00"/>
    <s v="NO"/>
    <s v="HARDWARE"/>
    <s v="ALERT IRRUPTION"/>
    <s v="ALERT IRRUPTION"/>
    <s v="AGREGADOR"/>
    <s v="COMCARD - PTM"/>
    <s v="EJECUTADO"/>
    <s v="18/11/2025 SE ESCALA PARA VISITA. LLAMAR ANTES DE VISITAR, CONFIRMAR FALLA Y DATOS | 19/11/2025 SE REALIZA VISITA SE PROCEDE A CAMBIAR DATAFONO ,YA QUE SALE ALERTH INTERRUPTION ,SE PROCEDE A CAMBIAR SE HACEN PRUEBAS Y TODO OK ,CB OPERATIVO"/>
    <s v="VISITA TECNICA"/>
    <s v="AD00C931 MA00V105"/>
    <s v="TIPO I"/>
    <s v="TERRESTRE"/>
    <s v="PORRAS CASTRO DARLON NASCK"/>
    <n v="1"/>
    <s v="0"/>
    <n v="65960"/>
    <n v="75096"/>
    <n v="65960"/>
  </r>
  <r>
    <s v="TUNJA"/>
    <x v="2"/>
    <x v="3"/>
    <s v="68385"/>
    <s v="3031478"/>
    <s v="3007012067"/>
    <s v="INCIDENTE"/>
    <s v="SANTANDER"/>
    <s v="LANDAZURI"/>
    <s v="LANDAZURI - SANTANDER"/>
    <s v="REDEBAN"/>
    <s v="FO-25-1846583"/>
    <d v="2025-11-19T08:00:00"/>
    <d v="2025-11-19T16:22:00"/>
    <s v="NO"/>
    <s v="HARDWARE"/>
    <s v="IMPRESION"/>
    <s v="RODILLO AVERIADO"/>
    <s v="CB UNO A UNO"/>
    <s v="CB UNO A UNO"/>
    <s v="EJECUTADO"/>
    <s v="19/11/2025 SE ESCALA PARA VISITA. LLAMAR ANTES DE VISITAR, CONFIRMAR FALLA Y DATOS | 19/11/2025 SE CAMBIA EQUIPO DEBIDO RODILLO AVERIADO, SE REALIZA INYECCIÓN DE SISTEMA Y VERSIÓN INICIALIZADA OK PRUEBAS OK"/>
    <s v="VISITA TECNICA"/>
    <s v="JAAAE385"/>
    <s v="TIPO III"/>
    <s v="TERRESTRE"/>
    <s v="HERRERA LUQUE SAUL JAVIER"/>
    <n v="1"/>
    <s v="0"/>
    <n v="275729"/>
    <n v="196537"/>
    <n v="275729"/>
  </r>
  <r>
    <s v="MEDELLIN"/>
    <x v="1"/>
    <x v="2"/>
    <s v="5318"/>
    <s v="3032337"/>
    <s v="3007071510"/>
    <s v="INCIDENTE"/>
    <s v="ANTIOQUIA"/>
    <s v="GUARNE"/>
    <s v="BARRIO PARQUE DE GUARNE ANTIOQ"/>
    <s v="REDEBAN"/>
    <s v="FO-25-1844790"/>
    <d v="2025-11-19T08:30:03"/>
    <d v="2025-11-19T14:12:00"/>
    <s v="NO"/>
    <s v="HARDWARE"/>
    <s v="LECTOR DE BARRAS"/>
    <s v="DAÑO POS"/>
    <s v="CB UNO A UNO"/>
    <s v="CB UNO A UNO"/>
    <s v="EJECUTADO"/>
    <s v="19/11/2025 SE ESCALA PARA VISITA. LLAMAR ANTES DE VISITAR, CONFIRMAR FALLA Y DATOS | 19/11/2025 SE REALIZA CAMBIO DE DATAFONO POR PUERTO USB MALO SE HACEN PRUEBAS OK"/>
    <s v="VISITA TECNICA"/>
    <s v="A30KZ077"/>
    <s v="TIPO II"/>
    <s v="TERRESTRE"/>
    <s v="MONTOYA VELEZ ANDRES FELIPE"/>
    <n v="1"/>
    <s v="0"/>
    <n v="144968"/>
    <n v="140396"/>
    <n v="144968"/>
  </r>
  <r>
    <s v="BARRANQUILLA"/>
    <x v="5"/>
    <x v="6"/>
    <s v="8638"/>
    <s v="3032513"/>
    <s v="3007068760"/>
    <s v="INCIDENTE"/>
    <s v="ATLANTICO"/>
    <s v="SABANALARGA"/>
    <s v="PAGAFACIL SABANALARGA"/>
    <s v="REDEBAN"/>
    <s v="FO-25-1844796"/>
    <d v="2025-11-19T08:27:10"/>
    <d v="2025-11-19T16:53:00"/>
    <s v="NO"/>
    <s v="HARDWARE"/>
    <s v="IMPRESION"/>
    <s v="DAÑO POS"/>
    <s v="ROBUSTO"/>
    <s v="PAGAFACIL"/>
    <s v="EJECUTADO"/>
    <s v="19/11/2025 SE ESCALA PARA VISITA. LLAMAR ANTES DE VISITAR, CONFIRMAR FALLA Y DATOS | 19/11/2025 SE REALIZA VISITA TÉCNICA, SE CAMBIA DATAFONO, PIN PAD Y HUB, SE REALIZAN PRUEBAS EXITOSAS, EQUIPO FUNCIONA CORRECTAMENTE, CB QUEDA OPERATIVO."/>
    <s v="VISITA TECNICA"/>
    <s v="AAJVZ982"/>
    <s v="TIPO II"/>
    <s v="TERRESTRE"/>
    <s v="DE AGUAS MUÑOZ DAVID JOSE"/>
    <n v="1"/>
    <s v="0"/>
    <n v="144968"/>
    <n v="140396"/>
    <n v="144968"/>
  </r>
  <r>
    <s v="BOGOTA"/>
    <x v="4"/>
    <x v="5"/>
    <s v="25473"/>
    <s v="3032781"/>
    <s v="3007068159"/>
    <s v="INCIDENTE"/>
    <s v="CUNDINAMARCA"/>
    <s v="MOSQUERA"/>
    <s v="VILLA MARIA ET 4"/>
    <s v="REDEBAN"/>
    <s v="FO-25-1844851"/>
    <d v="2025-11-19T09:15:16"/>
    <d v="2025-11-20T08:51:00"/>
    <s v="NO"/>
    <s v="HARDWARE"/>
    <s v="CABLEADO"/>
    <s v="CABLE MAGICBOX AVERIADO"/>
    <s v="CB UNO A UNO"/>
    <s v="CB UNO A UNO"/>
    <s v="EJECUTADO"/>
    <s v="19/11/2025 SE ESCALA PARA VISITA. LLAMAR ANTES DE VISITAR, CONFIRMAR FALLA Y DATOS | 20/11/2025 SE PRESENTA NOVEDAD EN DESPLAZAMIENTO DEBIDO AL ALTO FLUJO VEHÍCULOS. | 20/11/2025 SE REALIZA VISITA DE CAMPO ENCONTRADO QUE EQUIPO NO ENCIENDE. POR LO ANTERIOR SE CAMBIA MAGIC BOX, SE HACEN PRUEBAS CUPO Y USUARIO OK."/>
    <s v="VISITA TECNICA"/>
    <s v="9L08Z762"/>
    <s v="TIPO I"/>
    <s v="TERRESTRE"/>
    <s v="LOZADA ROJAS CHRISTIAN ANDRES"/>
    <n v="1"/>
    <s v="0"/>
    <n v="65960"/>
    <n v="75096"/>
    <n v="65960"/>
  </r>
  <r>
    <s v="VALLEDUPAR"/>
    <x v="5"/>
    <x v="6"/>
    <s v="20011"/>
    <s v="3033349"/>
    <s v="3007039373"/>
    <s v="INCIDENTE"/>
    <s v="CESAR"/>
    <s v="AGUACHICA"/>
    <s v="DISTRICOL TODO MATERIALES JM"/>
    <s v="REDEBAN"/>
    <s v="FO-25-1844883"/>
    <d v="2025-11-19T09:33:06"/>
    <d v="2025-11-21T15:17:00"/>
    <s v="NO"/>
    <s v="HARDWARE"/>
    <s v="COMUNICACION"/>
    <s v="MENSAJE CABLE DE RED DESCONECTADO"/>
    <s v="AGREGADOR"/>
    <s v="DISTRICOL"/>
    <s v="EJECUTADO"/>
    <s v="19/11/2025 SE ESCALA PARA VISITA. LLAMAR ANTES DE VISITAR, CONFIRMAR FALLA Y DATOS | 21/11/2025 BUENAS TARDES SE VISITA CB Y SE LE HACE CAMBIO DE FUENTE DEL DATAFONO YA QUE ESTÁ TIENE DAÑO Y AFECTA EL INTERNET , SE HACEN PRUEBAS Y TODO QUEDA OK"/>
    <s v="VISITA TECNICA"/>
    <s v="AA08Z505"/>
    <s v="TIPO IV"/>
    <s v="TERRESTRE"/>
    <s v="BENITEZ CARVAJAL ALVARO JAVIER"/>
    <n v="1"/>
    <s v="0"/>
    <n v="479589"/>
    <n v="196537"/>
    <n v="479589"/>
  </r>
  <r>
    <s v="CALI"/>
    <x v="0"/>
    <x v="0"/>
    <s v="19001"/>
    <s v="3033352"/>
    <s v="3007066887"/>
    <s v="INCIDENTE"/>
    <s v="CAUCA"/>
    <s v="POPAYAN"/>
    <s v="BARRIO LA ESMERALDA POPAYAN 6"/>
    <s v="REDEBAN"/>
    <s v="FO-25-1845006"/>
    <d v="2025-11-19T09:37:02"/>
    <d v="2025-11-20T13:13:00"/>
    <s v="NO"/>
    <s v="HARDWARE"/>
    <s v="NO ENCIENDE"/>
    <s v="DAÑO POS"/>
    <s v="UNO A UNO"/>
    <s v="CB UNO A UNO"/>
    <s v="EJECUTADO"/>
    <s v="19/11/2025 SE ESCALA PARA VISITA. LLAMAR ANTES DE VISITAR, CONFIRMAR FALLA Y DATOS | 20/11/2025 SE INGRESA EQUIPO PANTALLA BLANCA  SE CAMBIA EQUIPO SE INSTALA SISTEMA OPERATIVO VERSION CREACION DE USUARIOS PRUEBAS OK"/>
    <s v="VISITA TECNICA"/>
    <s v="4A0AZ415"/>
    <s v="TIPO III"/>
    <s v="TERRESTRE"/>
    <s v="GIMBUEL LASSO LUIS GERMAN"/>
    <n v="1"/>
    <s v="0"/>
    <n v="275729"/>
    <n v="196537"/>
    <n v="275729"/>
  </r>
  <r>
    <s v="MEDELLIN"/>
    <x v="1"/>
    <x v="2"/>
    <s v="5237"/>
    <s v="3033380"/>
    <s v="3007047966"/>
    <s v="INCIDENTE"/>
    <s v="ANTIOQUIA"/>
    <s v="DON MATIAS"/>
    <s v="PTM  DON MATIAS  TIENDA MARIAN"/>
    <s v="REDEBAN"/>
    <s v="FO-25-1845463"/>
    <d v="2025-11-19T09:45:43"/>
    <d v="2025-11-20T11:59:00"/>
    <s v="NO"/>
    <s v="HARDWARE"/>
    <s v="LECTOR DE BARRAS"/>
    <s v="DAÑO POS"/>
    <s v="AGREGADOR"/>
    <s v="COMCARD - PTM"/>
    <s v="EJECUTADO"/>
    <s v="20/11/2025 CLIENTE INFORMA QUE HOY NO NOS PUEDE ATENDER DEBIDO A QUE TIENE QUE REALIZAR UN TRAMITE MÉDICO EN MEDELLIN | 20/11/2025 SE REALIZA CAMBIO DE LECTORA DEBIDO A QUE NO TRASMITE DATA, PRUEBAS OK"/>
    <s v="VISITA TECNICA"/>
    <s v="9C00I704"/>
    <s v="TIPO II"/>
    <s v="TERRESTRE"/>
    <s v="QUINTERO SANCHEZ JUAN SEBASTIAN"/>
    <n v="1"/>
    <s v="0"/>
    <n v="144968"/>
    <n v="140396"/>
    <n v="144968"/>
  </r>
  <r>
    <s v="NEIVA"/>
    <x v="3"/>
    <x v="4"/>
    <s v="41001"/>
    <s v="3033562"/>
    <s v="3007057051"/>
    <s v="INCIDENTE"/>
    <s v="HUILA"/>
    <s v="NEIVA"/>
    <s v="BARRIO LUIS IGNACIO ANDRADE NE"/>
    <s v="REDEBAN"/>
    <s v="FO-25-1845628"/>
    <d v="2025-11-19T10:06:44"/>
    <d v="2025-11-20T09:57:00"/>
    <s v="NO"/>
    <s v="HARDWARE"/>
    <s v="NO ENCIENDE SE REINICIA"/>
    <s v="FUENTE PODER AVERIADA"/>
    <s v="CB UNO A UNO"/>
    <s v="CB UNO A UNO"/>
    <s v="EJECUTADO"/>
    <s v="19/11/2025 SE ESCALA PARA VISITA. LLAMAR ANTES DE VISITAR, CONFIRMAR FALLA Y DATOS | 20/11/2025 SE REALIZA CAMBIO DE EQUIPO POR FALLA SE REINICIA, SE CAMBIA HUB 4 PUERTOS"/>
    <s v="VISITA TECNICA"/>
    <s v="XPRZZ717"/>
    <s v="TIPO I"/>
    <s v="TERRESTRE"/>
    <s v="DIAZ VARGAS JONATHAN MIGUEL"/>
    <n v="1"/>
    <s v="0"/>
    <n v="65960"/>
    <n v="75096"/>
    <n v="65960"/>
  </r>
  <r>
    <s v="PASTO"/>
    <x v="0"/>
    <x v="0"/>
    <s v="52786"/>
    <s v="3034053"/>
    <s v="3007079327"/>
    <s v="INCIDENTE"/>
    <s v="NARIÑO"/>
    <s v="TAMINANGO"/>
    <s v="BARRIO CORR EL PARAMO TAMINANGO"/>
    <s v="REDEBAN"/>
    <s v="FO-25-1846054"/>
    <d v="2025-11-19T10:30:28"/>
    <d v="2025-11-20T14:43:00"/>
    <s v="NO"/>
    <s v="HARDWARE"/>
    <s v="PANTALLA"/>
    <s v="DAÑO POS"/>
    <s v="UNO A UNO"/>
    <s v="UNO A UNO"/>
    <s v="EJECUTADO"/>
    <s v="19/11/2025 SE ESCALA PARA VISITA. LLAMAR ANTES DE VISITAR, CONFIRMAR FALLA Y DATOS | 20/11/2025 SE REALIZA CAMBIO DE DATÁFONO POR DAÑO NO ENCIENDE, SE RECONFIGURA OK PARÁMETROS OK Y SE REALIZAN PRUEBAS DE TRANSACCIONES EN LAS CUALES ARROJA RECHAZO GENERAL DEL CUAL REDEBAN INFORMA QUE ESTAN PRESENTANDO FALLAS Y AUTORIZAN DEJAR EL DATÁFONO CON RECHAZO GENERAL INDICANDO AL CLIENTE QUE EN EL TRANSCURSO DEL DÍA YA VA A FUNCIONAR NORMALMENTE EL DATÁFONO SE CIERRA TA"/>
    <s v="VISITA TECNICA"/>
    <s v="A4WZZ854"/>
    <s v="TIPO II"/>
    <s v="TERRESTRE"/>
    <s v="PAZ MARTINEZ RICHARD HUMBERTO"/>
    <n v="1"/>
    <s v="0"/>
    <n v="144968"/>
    <n v="140396"/>
    <n v="144968"/>
  </r>
  <r>
    <s v="VILLAVICENCIO"/>
    <x v="3"/>
    <x v="4"/>
    <s v="85440"/>
    <s v="3034321"/>
    <s v="3007076986"/>
    <s v="INCIDENTE"/>
    <s v="CASANARE"/>
    <s v="VILLANUEVA"/>
    <s v="BARRIO EL BOSQUE VILLANUEVA"/>
    <s v="REDEBAN"/>
    <s v="FO-25-1846046"/>
    <d v="2025-11-19T10:57:49"/>
    <d v="2025-11-20T12:07:00"/>
    <s v="NO"/>
    <s v="HARDWARE"/>
    <s v="IMPRESION"/>
    <s v="RODILLO AVERIADO"/>
    <s v="CB UNO A UNO"/>
    <s v="CB UNO A UNO"/>
    <s v="EJECUTADO"/>
    <s v="19/11/2025 SE ESCALA PARA VISITA. LLAMAR ANTES DE VISITAR, CONFIRMAR FALLA Y DATOS | 20/11/2025 SE REALIZA VISITA AL CB POR SOLICITUD NO IMPRIME SE VERIFICA EL DATÁFONO DONDE SE EVIDENCIA QUE EL RODILLO ESTA DESGASTADO SE REALIZA EL CAMBIO DEL RODILLO Y SE REALIZAN PRUEBAS Y TODO OK"/>
    <s v="VISITA TECNICA"/>
    <s v="A18ZZ423"/>
    <s v="TIPO III"/>
    <s v="TERRESTRE"/>
    <s v="MOLINA CASTRO JAVIER ALBERTO"/>
    <n v="1"/>
    <s v="0"/>
    <n v="275729"/>
    <n v="196537"/>
    <n v="275729"/>
  </r>
  <r>
    <s v="BUCARAMANGA"/>
    <x v="2"/>
    <x v="3"/>
    <s v="68001"/>
    <s v="3034326"/>
    <s v="3007039745"/>
    <s v="INCIDENTE"/>
    <s v="SANTANDER"/>
    <s v="BUCARAMANGA"/>
    <s v="PTM B MANGA ELIECER CASTRO"/>
    <s v="REDEBAN"/>
    <s v="FO-25-1846041"/>
    <d v="2025-11-19T10:59:06"/>
    <d v="2025-11-19T16:00:00"/>
    <s v="NO"/>
    <s v="HARDWARE"/>
    <s v="LECTOR DE TARJETAS"/>
    <s v="MENSAJE RETIRE TARJETA"/>
    <s v="AGREGADOR"/>
    <s v="COMCARD - PTM"/>
    <s v="EJECUTADO"/>
    <s v="19/11/2025 SE ESCALA PARA VISITA. LLAMAR ANTES DE VISITAR, CONFIRMAR FALLA Y DATOS | 19/11/2025 SE REALIZA VISITA AL COMERCIO SE HACE CAMBIO DE DATAFONO Y LECTORA DE REALIZAN PRUEBAS OK"/>
    <s v="VISITA TECNICA"/>
    <s v="EF00B696"/>
    <s v="TIPO I"/>
    <s v="TERRESTRE"/>
    <s v="MARIÑO PABON JORGE ENRIQUE"/>
    <n v="1"/>
    <s v="0"/>
    <n v="65960"/>
    <n v="75096"/>
    <n v="65960"/>
  </r>
  <r>
    <s v="MEDELLIN"/>
    <x v="1"/>
    <x v="2"/>
    <s v="5001"/>
    <s v="3034508"/>
    <s v="3007049486"/>
    <s v="INCIDENTE"/>
    <s v="ANTIOQUIA"/>
    <s v="MEDELLIN"/>
    <s v="DISTRICOL IMPRYSE IMPRE Y SERV"/>
    <s v="REDEBAN"/>
    <s v="FO-25-1846040"/>
    <d v="2025-11-19T11:00:08"/>
    <d v="2025-11-19T14:06:00"/>
    <s v="NO"/>
    <s v="HARDWARE"/>
    <s v="LECTOR DE TARJETAS"/>
    <s v="DAÑO POS"/>
    <s v="AGREGADOR"/>
    <s v="DISTRICOL"/>
    <s v="EJECUTADO"/>
    <s v="19/11/2025 SE ESCALA PARA VISITA. LLAMAR ANTES DE VISITAR, CONFIRMAR FALLA Y DATOS | 19/11/2025 SE REALIZA CAMBIO DE EQUIPO DEBIDO A DAÑO EN PIN DE LECTURA DE TARJETAS, PRUEBAS OK"/>
    <s v="VISITA TECNICA"/>
    <s v="AD00Q063"/>
    <s v="TIPO I"/>
    <s v="TERRESTRE"/>
    <s v="QUINTERO SANCHEZ JUAN SEBASTIAN"/>
    <n v="1"/>
    <s v="0"/>
    <n v="65960"/>
    <n v="75096"/>
    <n v="65960"/>
  </r>
  <r>
    <s v="APARTADO"/>
    <x v="1"/>
    <x v="2"/>
    <s v="5490"/>
    <s v="3034744"/>
    <s v="3007021274"/>
    <s v="INCIDENTE"/>
    <s v="ANTIOQUIA"/>
    <s v="NECOCLI"/>
    <s v="COMCARD NECOCLI OROPEL"/>
    <s v="REDEBAN"/>
    <s v="FO-25-1846504"/>
    <d v="2025-11-19T11:35:30"/>
    <d v="2025-11-20T11:43:00"/>
    <s v="NO"/>
    <s v="HARDWARE"/>
    <s v="PINPAD"/>
    <s v="DAÑO POS"/>
    <s v="AGREGADOR"/>
    <s v="COMCARD - PTM"/>
    <s v="EJECUTADO"/>
    <s v="19/11/2025 SE ESCALA PARA VISITA. LLAMAR ANTES DE VISITAR, CONFIRMAR FALLA Y DATOS | 20/11/2025 CAMBIO PIN PAD NO LEE TARJETAS."/>
    <s v="VISITA TECNICA"/>
    <s v="AAHZZ596"/>
    <s v="TIPO II"/>
    <s v="TERRESTRE"/>
    <s v="CASTRO HENAO DANIEL ESTEBAN"/>
    <n v="1"/>
    <s v="0"/>
    <n v="144968"/>
    <n v="140396"/>
    <n v="144968"/>
  </r>
  <r>
    <s v="MEDELLIN"/>
    <x v="1"/>
    <x v="2"/>
    <s v="5697"/>
    <s v="3034770"/>
    <s v="3007015041"/>
    <s v="INCIDENTE"/>
    <s v="ANTIOQUIA"/>
    <s v="EL SANTUARIO"/>
    <s v="PLAZA PPAL EL SANTUARIO"/>
    <s v="REDEBAN"/>
    <s v="FO-25-1846499"/>
    <d v="2025-11-19T11:46:18"/>
    <d v="2025-11-19T14:48:00"/>
    <s v="NO"/>
    <s v="HARDWARE"/>
    <s v="LECTOR DE TARJETAS"/>
    <s v="MENSAJE RETIRE TARJETA"/>
    <s v="CB UNO A UNO"/>
    <s v="CB UNO A UNO"/>
    <s v="EJECUTADO"/>
    <s v="19/11/2025 SE ESCALA PARA VISITA. LLAMAR ANTES DE VISITAR, CONFIRMAR FALLA Y DATOS | 19/11/2025 SE REALIZA CAMBIO DE EQUIPO YA QUE SE DAÑÓ EL CHIP DE LECTUR DE TARJETAS SE REALIZAN PRUEBAS EXITOSAS SERVICIO OPERATIVO"/>
    <s v="VISITA TECNICA"/>
    <s v="LN3ZZ000"/>
    <s v="TIPO II"/>
    <s v="TERRESTRE"/>
    <s v="ZAPATA LOPEZ EDWARD ASDRUBAL"/>
    <n v="1"/>
    <s v="0"/>
    <n v="144968"/>
    <n v="140396"/>
    <n v="144968"/>
  </r>
  <r>
    <s v="NEIVA"/>
    <x v="3"/>
    <x v="4"/>
    <s v="41524"/>
    <s v="3034873"/>
    <s v="3007054255"/>
    <s v="INCIDENTE"/>
    <s v="HUILA"/>
    <s v="PALERMO"/>
    <s v="BARRIO LA FLORESTA PALERMO 1"/>
    <s v="REDEBAN"/>
    <s v="FO-25-1846721"/>
    <d v="2025-11-19T11:54:55"/>
    <d v="2025-11-20T09:14:00"/>
    <s v="NO"/>
    <s v="HARDWARE"/>
    <s v="ALERT IRRUPTION"/>
    <s v="ALERT IRRUPTION"/>
    <s v="CB UNO A UNO"/>
    <s v="CB UNO A UNO"/>
    <s v="EJECUTADO"/>
    <s v="19/11/2025 SE ESCALA PARA VISITA. LLAMAR ANTES DE VISITAR, CONFIRMAR FALLA Y DATOS | 20/11/2025 SE REALIZA VISITA AL PUNTO,SE CAMBIA EQUIPO POR DAÑO ALERT IRRUPTION, SE DEJA EQUIPO CON VR ,9.90 PRUEBAS CB OK. CB OPERATIVO"/>
    <s v="VISITA TECNICA"/>
    <s v="9C6ZZ507"/>
    <s v="TIPO I"/>
    <s v="TERRESTRE"/>
    <s v="DEVIA REINOSO JUAN CARLOS"/>
    <n v="1"/>
    <s v="0"/>
    <n v="65960"/>
    <n v="75096"/>
    <n v="65960"/>
  </r>
  <r>
    <s v="MEDELLIN"/>
    <x v="1"/>
    <x v="2"/>
    <s v="5736"/>
    <s v="3035165"/>
    <s v="3007026802"/>
    <s v="INCIDENTE"/>
    <s v="ANTIOQUIA"/>
    <s v="SEGOVIA"/>
    <s v="CALLE LA 70 SEGOVIA I   ANTIOQ"/>
    <s v="REDEBAN"/>
    <s v="FO-25-1847023"/>
    <d v="2025-11-19T12:57:29"/>
    <d v="2025-11-25T12:34:00"/>
    <s v="NO"/>
    <s v="HARDWARE"/>
    <s v="PANTALLA"/>
    <s v="DAÑO POS"/>
    <s v="CB UNO A UNO"/>
    <s v="CB UNO A UNO"/>
    <s v="EJECUTADO"/>
    <s v="19/11/2025 EN COMUNICACION CON LA SEÑORA DORIELA ASTRID OCHOA AL NUMERO 3103724908 INDICA QUE EL DTAFONO TIENE LA PANTALLA BORRROSA, CONFIRMA DATOS, SE ESCALA PARA VISITA | 25/11/2025 SE VALIDA EQUIPO Y SE ENCUENTRA FUNCIONANDO CON TOTAL NORMALIDAD, LA PANTALLA ESTA OK, SIN NINGÚN DAÑO FÍSICO, LO ESCALO CON MI COORDINADOR Y COINCIDE CONMIGO"/>
    <s v="VISITA TECNICA"/>
    <s v="9999X053"/>
    <s v="TIPO IV"/>
    <s v="TERRESTRE"/>
    <s v="RUA ALVAREZ RICHARD ANDRES"/>
    <n v="1"/>
    <s v="0"/>
    <n v="479589"/>
    <n v="196537"/>
    <n v="479589"/>
  </r>
  <r>
    <s v="NEIVA"/>
    <x v="3"/>
    <x v="4"/>
    <s v="41016"/>
    <s v="3035237"/>
    <s v="3007079027"/>
    <s v="INCIDENTE"/>
    <s v="HUILA"/>
    <s v="AIPE"/>
    <s v="BARRIO VEREDA CRUCE DE GUACIRCO AIPE"/>
    <s v="REDEBAN"/>
    <s v="FO-25-1858036 | FO-25-1846756"/>
    <d v="2025-11-19T12:15:05"/>
    <d v="2025-11-21T16:10:00"/>
    <s v="NO"/>
    <s v="HARDWARE"/>
    <s v="NO ENCIENDE"/>
    <s v="DAÑO POS"/>
    <s v="UNO A UNO"/>
    <s v="UNO A UNO"/>
    <s v="EJECUTADO | EJECUTADO / CANCELADO"/>
    <s v="21/11/2025 SE REALIZA VISITA AL PUNTO,SE CAMBIA FUENTE DE PODER YA QUE ESTÁ SE ENCUENTRA DAÑADA Y NO PERMITE QUE EL EQUIPO ENCIENDA. PRUEBAS CB OK, CON OPERATIVO"/>
    <s v="VISITA TECNICA"/>
    <s v="SASZZ602"/>
    <s v="TIPO II"/>
    <s v="TERRESTRE"/>
    <s v="DEVIA REINOSO JUAN CARLOS"/>
    <n v="2"/>
    <s v="0"/>
    <n v="289936"/>
    <n v="140396"/>
    <n v="289936"/>
  </r>
  <r>
    <s v="PEREIRA"/>
    <x v="0"/>
    <x v="1"/>
    <s v="66001"/>
    <s v="3035260"/>
    <s v="3007070026"/>
    <s v="INCIDENTE"/>
    <s v="RISARALDA"/>
    <s v="PEREIRA"/>
    <s v="REDY PEREIRA"/>
    <s v="REDEBAN"/>
    <s v="FO-25-1847031"/>
    <d v="2025-11-19T12:30:37"/>
    <d v="2025-11-19T15:56:00"/>
    <s v="NO"/>
    <s v="HARDWARE"/>
    <s v="IMPRESION"/>
    <s v="NO IMPRIME UNO O VARIOS CARACTERES"/>
    <s v="ROBUSTO"/>
    <s v="REDY"/>
    <s v="EJECUTADO"/>
    <s v="19/11/2025 SE ESCALA PARA VISITA. LLAMAR ANTES DE VISITAR, CONFIRMAR FALLA Y DATOS | 19/11/2025 VISITAMOS COMERCIO EL DATÁFONO EDTA IMPRIMIENDO MUY BORROSAS LAS TRX REALIZAMOS CAMBIO LO CONFIGURAMOS Y REALIZAMOS PRUEBAS CON EL NUEVO DATÁFONO OK."/>
    <s v="VISITA TECNICA"/>
    <s v="UV002108"/>
    <s v="TIPO I"/>
    <s v="TERRESTRE"/>
    <s v="ARROYAVE CANO MANUEL GUILLERMO"/>
    <n v="1"/>
    <s v="0"/>
    <n v="65960"/>
    <n v="75096"/>
    <n v="65960"/>
  </r>
  <r>
    <s v="MONTERIA"/>
    <x v="5"/>
    <x v="6"/>
    <s v="5250"/>
    <s v="3035343"/>
    <s v="3007025749"/>
    <s v="INCIDENTE"/>
    <s v="ANTIOQUIA"/>
    <s v="EL BAGRE"/>
    <s v="DISTRICOL VARIEDADES ADELA"/>
    <s v="REDEBAN"/>
    <s v="FO-25-1847033"/>
    <d v="2025-11-19T12:27:11"/>
    <d v="2025-11-21T11:54:00"/>
    <s v="NO"/>
    <s v="HARDWARE"/>
    <s v="IMPRESION"/>
    <s v="NO IMPRIME UNO O VARIOS CARACTERES"/>
    <s v="AGREGADOR"/>
    <s v="DISTRICOL"/>
    <s v="EJECUTADO"/>
    <s v="19/11/2025 EN COMUNICACION CON LA SEÑORA KATERIN SALAS AL NUMERO 3107028049  INDICA QUE EL DATAFONO  ESTA IMPRIMIENDO LOS VAUCHER MALOS, LA INFORMACION NO ES CLARA, CONFIRMA DATOS, SE ESCALA PARA VISITA | 21/11/2025 SE REALIZÓ CAMBIO DE EQUIPO OK, USUARIOS OK, PRUEBAS OK, TELECARGA DRNA."/>
    <s v="VISITA TECNICA"/>
    <s v="A00WZ413"/>
    <s v="TIPO IV"/>
    <s v="TERRESTRE"/>
    <s v="CALDERA SALCEDO CARLOS JULIO"/>
    <n v="1"/>
    <s v="0"/>
    <n v="479589"/>
    <n v="196537"/>
    <n v="479589"/>
  </r>
  <r>
    <s v="MEDELLIN"/>
    <x v="1"/>
    <x v="2"/>
    <s v="5585"/>
    <s v="3035613"/>
    <s v="3007043458"/>
    <s v="INCIDENTE"/>
    <s v="ANTIOQUIA"/>
    <s v="PUERTO NARE"/>
    <s v="PTM PUERTO NARE AUTOSERVICIO J"/>
    <s v="REDEBAN"/>
    <s v="FO-25-1847369"/>
    <d v="2025-11-19T13:49:26"/>
    <d v="2025-11-21T16:26:00"/>
    <s v="NO"/>
    <s v="HARDWARE"/>
    <s v="DETERIORO"/>
    <s v="DATAFONO"/>
    <s v="AGREGADOR"/>
    <s v="COMCARD - PTM"/>
    <s v="EJECUTADO"/>
    <s v="19/11/2025 SE ESCALA PARA VISITA. LLAMAR ANTES DE VISITAR, CONFIRMAR FALLA Y DATOS | 21/11/2025 SE HACE MANTENIMIENTO OK SE CAMBIA DATÁFONO POR FALLAS TECLADO Y ADEMÁS ESTÁN PARTIDO ES LA PARTE DE LAS TARJETAS DE RECAUDO"/>
    <s v="VISITA TECNICA"/>
    <s v="9AEZZ610"/>
    <s v="TIPO IV"/>
    <s v="TERRESTRE"/>
    <s v="DIAZ ZABALA FRANCIS DUBAN"/>
    <n v="1"/>
    <s v="0"/>
    <n v="479589"/>
    <n v="196537"/>
    <n v="479589"/>
  </r>
  <r>
    <s v="PEREIRA"/>
    <x v="0"/>
    <x v="1"/>
    <s v="66001"/>
    <s v="3035652"/>
    <s v="3007070665"/>
    <s v="INCIDENTE"/>
    <s v="RISARALDA"/>
    <s v="PEREIRA"/>
    <s v="MULTIPAGAS VICTORIA PLAZA II"/>
    <s v="REDEBAN"/>
    <s v="FO-25-1847803"/>
    <d v="2025-11-19T14:17:44"/>
    <d v="2025-11-20T11:39:00"/>
    <s v="NO"/>
    <s v="HARDWARE"/>
    <s v="HUB"/>
    <s v="SE REINICIA"/>
    <s v="ROBUSTO"/>
    <s v="MULTIPAGAS"/>
    <s v="EJECUTADO"/>
    <s v="19/11/2025 SE ESCALA PARA VISITA. LLAMAR ANTES DE VISITAR, CONFIRMAR FALLA Y DATOS | 20/11/2025 SE VISITA COMERCIO SE IDENTIFICA HUB MAL POSICIONADO GENERANDO DESCONEXIÓN SE REACOMODA HUB SE REALIZA MÚLTIPLES PRUEBAS OK"/>
    <s v="VISITA TECNICA"/>
    <s v="UV008407"/>
    <s v="TIPO I"/>
    <s v="TERRESTRE"/>
    <s v="LOAIZA LOPEZ JHON FREDDY"/>
    <n v="1"/>
    <s v="0"/>
    <n v="65960"/>
    <n v="75096"/>
    <n v="65960"/>
  </r>
  <r>
    <s v="PASTO"/>
    <x v="0"/>
    <x v="0"/>
    <s v="86568"/>
    <s v="3035758"/>
    <s v="3007032484"/>
    <s v="INCIDENTE"/>
    <s v="PUTUMAYO"/>
    <s v="PUERTO ASIS"/>
    <s v="DISTRICOL DROGUERIA P Y P"/>
    <s v="REDEBAN"/>
    <s v="FO-25-1847789"/>
    <d v="2025-11-19T14:24:54"/>
    <d v="2025-11-21T16:20:00"/>
    <s v="NO"/>
    <s v="HARDWARE"/>
    <s v="NO ENCIENDE SE REINICIA"/>
    <s v="FUENTE PODER AVERIADA"/>
    <s v="AGREGADOR"/>
    <s v="DISTRICOL"/>
    <s v="EJECUTADO"/>
    <s v="19/11/2025 SE ESCALA PARA VISITA. LLAMAR ANTES DE VISITAR, CONFIRMAR FALLA Y DATOS | 21/11/2025 SE VISITA CB. SE ENCUENTRA DATAFONO CON FUENTE DE PODER DIFERENTE A LA INSTALADA POR LOS TÉCNICOS DE REDEBAN. SE REALIZA CAMBIO DE FUENTE. SE REALIZAN PRUEBAS TX EXITOSAS. QUEDA OPERATIVO"/>
    <s v="VISITA TECNICA"/>
    <s v="11GZZ441"/>
    <s v="TIPO IV"/>
    <s v="TERRESTRE"/>
    <s v="CASTILLO HERRERA ALEX RICARDO"/>
    <n v="1"/>
    <s v="0"/>
    <n v="479589"/>
    <n v="196537"/>
    <n v="479589"/>
  </r>
  <r>
    <s v="BOGOTA"/>
    <x v="4"/>
    <x v="5"/>
    <s v="25772"/>
    <s v="3036011"/>
    <s v="3007027879"/>
    <s v="INCIDENTE"/>
    <s v="CUNDINAMARCA"/>
    <s v="SUESCA"/>
    <s v="BARRIO CENTRO 3 SUESCA"/>
    <s v="REDEBAN"/>
    <s v="FO-25-1847792"/>
    <d v="2025-11-19T14:23:49"/>
    <d v="2025-11-20T13:08:00"/>
    <s v="NO"/>
    <s v="HARDWARE"/>
    <s v="ALERT IRRUPTION"/>
    <s v="ALERT IRRUPTION"/>
    <s v="CB UNO A UNO"/>
    <s v="CB UNO A UNO"/>
    <s v="EJECUTADO"/>
    <s v="19/11/2025 SE ESCALA PARA VISITA. LLAMAR ANTES DE VISITAR, CONFIRMAR FALLA Y DATOS | 20/11/2025 CAMBIO DE EQUIPO QUEMADO. SE ESCALA CON REDEBAN POR RG CON PAOLA GARZÓN YA QUE DESPUÉS DE 2 HORAS SIGUE CON RG SE VALIDA NOVEDAD EN EL PROCEDIMIENTO . POR TAL MOTIVO INDICAN CERRAR Y DEJAR LA NOVEDAD DEL CASO"/>
    <s v="VISITA TECNICA"/>
    <s v="99ZZZ513"/>
    <s v="TIPO II"/>
    <s v="TERRESTRE"/>
    <s v="GOMEZ VEGA DAVID SNEYDER"/>
    <n v="1"/>
    <s v="0"/>
    <n v="144968"/>
    <n v="140396"/>
    <n v="144968"/>
  </r>
  <r>
    <s v="IBAGUE"/>
    <x v="3"/>
    <x v="4"/>
    <s v="73001"/>
    <s v="3036115"/>
    <s v="3007014543"/>
    <s v="INCIDENTE"/>
    <s v="TOLIMA"/>
    <s v="IBAGUE"/>
    <s v="BARRIO LA 14 IBAGUE"/>
    <s v="REDEBAN"/>
    <s v="FO-25-1848061"/>
    <d v="2025-11-19T14:37:49"/>
    <d v="2025-11-20T10:50:00"/>
    <s v="NO"/>
    <s v="HARDWARE"/>
    <s v="NO ENCIENDE"/>
    <s v="DAÑO POS"/>
    <s v="CB UNO A UNO"/>
    <s v="CB UNO A UNO"/>
    <s v="EJECUTADO"/>
    <s v="19/11/2025 SE ESCALA PARA VISITA. LLAMAR ANTES DE VISITAR, CONFIRMAR FALLA Y DATOS | 20/11/2025 SE REALIZA CAMBIO DE DATÁFONO POR DAÑO ; SE PRESENTA BLOQUEO DEL DATAFONO POR MOTIVO DE AUSENCIA SEGÚN INDICA LA ASESORA DE BANCOLOMBIA JULIETH ALFONZO. NO SÉ REALIZA PRUEBAS EXITOSAS POR MOTIVO DE LA ENTIDAD."/>
    <s v="VISITA TECNICA"/>
    <s v="BL07Z997"/>
    <s v="TIPO I"/>
    <s v="TERRESTRE"/>
    <s v="BARRAGAN TAFUR EDWIN ESTEBAN"/>
    <n v="1"/>
    <s v="0"/>
    <n v="65960"/>
    <n v="75096"/>
    <n v="65960"/>
  </r>
  <r>
    <s v="CALI"/>
    <x v="0"/>
    <x v="0"/>
    <s v="19100"/>
    <s v="3036146"/>
    <s v="3007040688"/>
    <s v="INCIDENTE"/>
    <s v="CAUCA"/>
    <s v="BOLIVAR"/>
    <s v="PTM BOLIVAR MULTISERVICIOS"/>
    <s v="REDEBAN"/>
    <s v="FO-25-1848057"/>
    <d v="2025-11-19T14:49:29"/>
    <d v="2025-11-22T10:10:00"/>
    <s v="NO"/>
    <s v="HARDWARE"/>
    <s v="TECLADO"/>
    <s v="DAÑO POS"/>
    <s v="AGREGADOR"/>
    <s v="COMCARD - PTM"/>
    <s v="EJECUTADO"/>
    <s v="19/11/2025 SE ESCALA PARA VISITA. LLAMAR ANTES DE VISITAR, CONFIRMAR FALLA Y DATOS | 22/11/2025 SE INGRES TECLADO MALO SE PROCEDE A CAMBIAR EQUIPO SE HACEN PRUEBAS OK TELECARGA DRNA"/>
    <s v="VISITA TECNICA"/>
    <s v="AA0OZ223"/>
    <s v="TIPO IV"/>
    <s v="TERRESTRE"/>
    <s v="GIMBUEL LASSO LUIS GERMAN"/>
    <n v="1"/>
    <s v="0"/>
    <n v="479589"/>
    <n v="196537"/>
    <n v="479589"/>
  </r>
  <r>
    <s v="MEDELLIN"/>
    <x v="1"/>
    <x v="2"/>
    <s v="5631"/>
    <s v="3036489"/>
    <s v="3007078059"/>
    <s v="INCIDENTE"/>
    <s v="ANTIOQUIA"/>
    <s v="SABANETA"/>
    <s v="PTM SABANETA DROGUERIA NATURAL"/>
    <s v="REDEBAN"/>
    <s v="FO-25-1848339"/>
    <d v="2025-11-19T15:25:55"/>
    <d v="2025-11-20T13:02:00"/>
    <s v="NO"/>
    <s v="HARDWARE"/>
    <s v="TECLADO"/>
    <s v="DAÑO POS"/>
    <s v="AGREGADOR"/>
    <s v="COMCARD - PTM"/>
    <s v="EJECUTADO"/>
    <s v="19/11/2025 SE ESCALA PARA VISITA. LLAMAR ANTES DE VISITAR, CONFIRMAR FALLA Y DATOS | 20/11/2025 SE REALIZA L VALIDACIÓN Y SE EVIDENCIA QUE TENÍA UNA TECLA PEGADA , SE LE EXPLICA AL USURO SE HACEN PRUEBAS OK"/>
    <s v="VISITA TECNICA"/>
    <s v="LMMZZ554"/>
    <s v="TIPO I"/>
    <s v="TERRESTRE"/>
    <s v="MONTOYA VELEZ ANDRES FELIPE"/>
    <n v="1"/>
    <s v="0"/>
    <n v="65960"/>
    <n v="75096"/>
    <n v="65960"/>
  </r>
  <r>
    <s v="BOGOTA"/>
    <x v="4"/>
    <x v="5"/>
    <s v="11001"/>
    <s v="3036539"/>
    <s v="3007025911"/>
    <s v="INCIDENTE"/>
    <s v="CUNDINAMARCA"/>
    <s v="BOGOTA"/>
    <s v="BARRIO LA ESPANOLA BOGOTA"/>
    <s v="REDEBAN"/>
    <s v="FO-25-1848337"/>
    <d v="2025-11-19T15:29:18"/>
    <d v="2025-11-20T15:08:00"/>
    <s v="NO"/>
    <s v="HARDWARE"/>
    <s v="IMPRESION"/>
    <s v="RODILLO AVERIADO"/>
    <s v="CB UNO A UNO"/>
    <s v="CB UNO A UNO"/>
    <s v="EJECUTADO"/>
    <s v="19/11/2025 SE ESCALA PARA VISITA. LLAMAR ANTES DE VISITAR, CONFIRMAR FALLA Y DATOS | 20/11/2025 EQUIPO PRESENTA RECHAZO GENERAL DESPUÉS DEL CAMBIO, PASAN MÁS DE 15 MINUTOS Y PERSISTE DESDE RBM VUELVEN A ESCRIBIR DESPUÉS QUE AUTORIZARON RETIRO QUE ESPEREMOS HASTA LAS 3PM VOLVER A INICIALIZAR Y YA DEBE FUNCIONAR SE ESPERARA EL TIEMPO MENSIONADO | 20/11/2025 SE REALIZA CAMBIO DE EQUIPO POR DAÑO EN IMPRESORA SERVICIO OPERATIVO PRUEBAS OK CON UNA CONSIGNACIÓN, DEMORAS EN LA ENTREGA DEL SERVICIO POR FALLA EN PLATAFORMA RBME RECHAZO GENERAL"/>
    <s v="VISITA TECNICA"/>
    <s v="AB001169"/>
    <s v="TIPO I"/>
    <s v="TERRESTRE"/>
    <s v="BUSTOS MORA DIEGO MANUEL"/>
    <n v="1"/>
    <s v="0"/>
    <n v="65960"/>
    <n v="75096"/>
    <n v="65960"/>
  </r>
  <r>
    <s v="BUCARAMANGA"/>
    <x v="2"/>
    <x v="3"/>
    <s v="68001"/>
    <s v="3036555"/>
    <s v="3007081703"/>
    <s v="INCIDENTE"/>
    <s v="SANTANDER"/>
    <s v="BUCARAMANGA"/>
    <s v="DISTRICOL OPULENCE SHOES"/>
    <s v="REDEBAN"/>
    <s v="FO-25-1848471"/>
    <d v="2025-11-19T15:39:14"/>
    <d v="2025-11-20T10:56:00"/>
    <s v="NO"/>
    <s v="SOFTWARE"/>
    <s v="ACTUALIZACION"/>
    <s v="VERSION CARGA SO VR"/>
    <s v="AGREGADOR"/>
    <s v="DISTRICOL"/>
    <s v="EJECUTADO"/>
    <s v="19/11/2025 SE ESCALA PARA VISITA. LLAMAR ANTES DE VISITAR, CONFIRMAR FALLA Y DATOS | 20/11/2025 SE REALIZA BORRADO E INSTALACIÓN DE S.O Y VERSIÓN 10.3 CREACIÓN DE USUARIOS PRUEBAS OK SERVICIO OPERATIVO"/>
    <s v="VISITA TECNICA"/>
    <s v="FYZZZ196"/>
    <s v="TIPO I"/>
    <s v="TERRESTRE"/>
    <s v="REYES RAMIREZ DIEGO ALEXANDER"/>
    <n v="1"/>
    <s v="0"/>
    <n v="65960"/>
    <n v="75096"/>
    <n v="65960"/>
  </r>
  <r>
    <s v="BOGOTA"/>
    <x v="4"/>
    <x v="5"/>
    <s v="11001"/>
    <s v="3036795"/>
    <s v="3007024035"/>
    <s v="INCIDENTE"/>
    <s v="CUNDINAMARCA"/>
    <s v="BOGOTA"/>
    <s v="BARRIO LINJACA  BOGOTA"/>
    <s v="REDEBAN"/>
    <s v="FO-25-1848694"/>
    <d v="2025-11-19T16:02:45"/>
    <d v="2025-11-20T15:31:00"/>
    <s v="NO"/>
    <s v="HARDWARE"/>
    <s v="IMPRESION"/>
    <s v="TAPA IMPRESORA"/>
    <s v="CB UNO A UNO"/>
    <s v="CB UNO A UNO"/>
    <s v="EJECUTADO"/>
    <s v="19/11/2025 SE ESCALA PARA VISITA. LLAMAR ANTES DE VISITAR, CONFIRMAR FALLA Y DATOS | 20/11/2025 FUERTE LLUVIA EN LA CIUDAD | 20/11/2025 SE REALIZA CAMBIO DE TAPA DE IMPRESORA SE ENCUENTRA QUEBRADA POR LA PARTE DEL RODILLO Y PARTIDA EN GENERAL LA TAPA"/>
    <s v="VISITA TECNICA"/>
    <s v="AB000111"/>
    <s v="TIPO I"/>
    <s v="TERRESTRE"/>
    <s v="GONZALEZ FANDIÑO SANTIAGO ERNESTO"/>
    <n v="1"/>
    <s v="0"/>
    <n v="65960"/>
    <n v="75096"/>
    <n v="65960"/>
  </r>
  <r>
    <s v="BUCARAMANGA"/>
    <x v="2"/>
    <x v="3"/>
    <s v="81794"/>
    <s v="3036950"/>
    <s v="3007049445"/>
    <s v="INCIDENTE"/>
    <s v="ARAUCA"/>
    <s v="TAME"/>
    <s v="BARRIO VEREDA PUERTO JORDAN TA"/>
    <s v="REDEBAN"/>
    <s v="FO-25-1848778"/>
    <d v="2025-11-19T16:07:52"/>
    <d v="2025-11-20T13:17:00"/>
    <s v="NO"/>
    <s v="HARDWARE"/>
    <s v="LECTOR DE TARJETAS"/>
    <s v="MENSAJE RETIRE TARJETA"/>
    <s v="CB UNO A UNO"/>
    <s v="CB UNO A UNO"/>
    <s v="EJECUTADO"/>
    <s v="19/11/2025 SE ESCALA PARA VISITA. LLAMAR ANTES DE VISITAR, CONFIRMAR FALLA Y DATOS | 20/11/2025 SE HACE PRESENCIA EN COMERCIO SE REALIZA CAMBIO DE EQUIPO DEBIDO A QUE NO LEE CHIP DE TARJETA SE CREAN USUARIOS Y CONTRASEÑA NO ES POSIBLE REALIZAR PRUEBAS DEBIDO A UNA FALLA EN EL SERVIDOR DE REDEBAN SE ESCALA CASO CON PAOLA GARZON QUIEN AUTORIZA DEJAR EL EQUIPO EN SITIO OPERATIVO Y RETIRARME"/>
    <s v="VISITA TECNICA"/>
    <s v="AD00P295"/>
    <s v="TIPO V"/>
    <s v="AEREO"/>
    <s v="BARRERA ORTEGA MARLON STWAR"/>
    <n v="1"/>
    <s v="0"/>
    <n v="988463"/>
    <n v="196537"/>
    <n v="988463"/>
  </r>
  <r>
    <s v="MEDELLIN"/>
    <x v="1"/>
    <x v="2"/>
    <s v="5001"/>
    <s v="3037077"/>
    <s v="3007038227"/>
    <s v="INCIDENTE"/>
    <s v="ANTIOQUIA"/>
    <s v="MEDELLIN"/>
    <s v="BARRIO MANRIQUE MEDELLIN 7"/>
    <s v="REDEBAN"/>
    <s v="FO-25-1848979"/>
    <d v="2025-11-19T16:38:54"/>
    <d v="2025-11-20T11:07:00"/>
    <s v="NO"/>
    <s v="HARDWARE"/>
    <s v="ALERT IRRUPTION"/>
    <s v="ALERT IRRUPTION"/>
    <s v="CB UNO A UNO"/>
    <s v="CB UNO A UNO"/>
    <s v="EJECUTADO"/>
    <s v="19/11/2025 SE ESCALA PARA VISITA. LLAMAR ANTES DE VISITAR, CONFIRMAR FALLA Y DATOS | 20/11/2025 SE CAMBIA DATAFONO POR DAÑO (ALERT IRRUPTION) Y SE CAMBIA PINPAD POR INCOMPATIBILIDAD"/>
    <s v="VISITA TECNICA"/>
    <s v="AA00U324"/>
    <s v="TIPO I"/>
    <s v="TERRESTRE"/>
    <s v="RUA ALVAREZ RICHARD ANDRES"/>
    <n v="1"/>
    <s v="0"/>
    <n v="65960"/>
    <n v="75096"/>
    <n v="65960"/>
  </r>
  <r>
    <s v="BOGOTA"/>
    <x v="4"/>
    <x v="5"/>
    <s v="11001"/>
    <s v="3037500"/>
    <s v="3007082120"/>
    <s v="INCIDENTE"/>
    <s v="CUNDINAMARCA"/>
    <s v="BOGOTA"/>
    <s v="DISTRICOL DIAMOND FASHION"/>
    <s v="REDEBAN"/>
    <s v="FO-25-1848978"/>
    <d v="2025-11-19T16:43:33"/>
    <d v="2025-11-20T16:37:00"/>
    <s v="NO"/>
    <s v="HARDWARE"/>
    <s v="IMPRESION"/>
    <s v="NO AVANZA PAPEL"/>
    <m/>
    <m/>
    <s v="EJECUTADO"/>
    <s v="19/11/2025 SE ESCALA PARA VISITA. LLAMAR ANTES DE VISITAR, CONFIRMAR FALLA Y DATOS | 20/11/2025 FUERTE LLUVIA POR LA CIUDAD | 20/11/2025 SE REALIZA LIMPIEZA DEL SISTEMA DE IMPRESIÓN DEL POS SE ENCUENTRA CON POLVO Y EN LOS SENSORES DE LA IMPRESORA SE REALIZA LIMPIEZA SE HACEN PRUEBAS Y QUEDA FUNCIONANDO CORRECTAMENTE"/>
    <s v="VISITA TECNICA"/>
    <s v="DA000413"/>
    <s v="TIPO I"/>
    <s v="TERRESTRE"/>
    <s v="GONZALEZ FANDIÑO SANTIAGO ERNESTO"/>
    <n v="1"/>
    <s v="0"/>
    <n v="65960"/>
    <n v="75096"/>
    <n v="65960"/>
  </r>
  <r>
    <s v="MEDELLIN"/>
    <x v="1"/>
    <x v="2"/>
    <s v="5761"/>
    <s v="3037681"/>
    <s v="3007044135"/>
    <s v="INCIDENTE"/>
    <s v="ANTIOQUIA"/>
    <s v="SOPETRAN"/>
    <s v="MULTIPAGAS SOPETRAN"/>
    <s v="REDEBAN"/>
    <s v="FO-25-1849283"/>
    <d v="2025-11-19T17:48:23"/>
    <d v="2025-11-20T11:53:00"/>
    <s v="NO"/>
    <s v="HARDWARE"/>
    <s v="ALERT IRRUPTION"/>
    <s v="ALERT IRRUPTION"/>
    <s v="ROBUSTO"/>
    <s v="MULTIPAGAS"/>
    <s v="EJECUTADO"/>
    <s v="19/11/2025 SE ESCALA PARA VISITA. LLAMAR ANTES DE VISITAR, CONFIRMAR FALLA Y DATOS | 20/11/2025 SE CAMBIA PIN PAD POR ALERT IRRUPTION. TODO QUEDA OK."/>
    <s v="VISITA TECNICA"/>
    <s v="9B00Z188"/>
    <s v="TIPO II"/>
    <s v="TERRESTRE"/>
    <s v="RODRIGUEZ PEREA JUAN CAMILO"/>
    <n v="1"/>
    <s v="0"/>
    <n v="144968"/>
    <n v="140396"/>
    <n v="144968"/>
  </r>
  <r>
    <s v="MEDELLIN"/>
    <x v="1"/>
    <x v="2"/>
    <s v="5001"/>
    <s v="3037712"/>
    <s v="3007040473"/>
    <s v="INCIDENTE"/>
    <s v="ANTIOQUIA"/>
    <s v="MEDELLIN"/>
    <s v="DISTRICOL MISCELANEA LA 45"/>
    <s v="REDEBAN"/>
    <s v="FO-25-1849197"/>
    <d v="2025-11-19T17:23:08"/>
    <d v="2025-11-20T11:34:00"/>
    <s v="NO"/>
    <s v="HARDWARE"/>
    <s v="SE REINICIA"/>
    <s v="DAÑO POS"/>
    <s v="AGREGADOR"/>
    <s v="DISTRICOL"/>
    <s v="EJECUTADO / CANCELADO"/>
    <s v="19/11/2025 SE ESCALA ACTIVIDAD PARA GESTION WOMPI | 20/11/2025 SE LLEGA AL SITIO Y EL COMERCIO SE ENCUENTRA CERRADO SE INTENTA COMUNICACIÓN CON EL USUARIO EN VARIAS OCASIONES SIN RESPUESTA"/>
    <s v="VISITA TECNICA"/>
    <s v="AB0LZ209"/>
    <s v="TIPO I"/>
    <s v="TERRESTRE"/>
    <s v="ZAPATA LOPEZ EDWARD ASDRUBAL"/>
    <n v="1"/>
    <s v="0"/>
    <n v="65960"/>
    <n v="75096"/>
    <n v="65960"/>
  </r>
  <r>
    <s v="NEIVA"/>
    <x v="3"/>
    <x v="4"/>
    <s v="41020"/>
    <s v="3037718"/>
    <s v="3007080233"/>
    <s v="INCIDENTE"/>
    <s v="HUILA"/>
    <s v="ALGECIRAS"/>
    <s v="BARRIO VEREDA LA ARCADIA ALGECIRAS"/>
    <s v="REDEBAN"/>
    <s v="FO-25-1849192"/>
    <d v="2025-11-19T17:27:39"/>
    <d v="2025-11-20T10:24:00"/>
    <m/>
    <s v="HARDWARE"/>
    <s v="IMPRESION"/>
    <s v="NO AVANZA PAPEL"/>
    <s v="UNO A UNO"/>
    <s v="UNO A UNO"/>
    <m/>
    <s v="19/11/2025 SE ESCALA PARA VISITA. LLAMAR ANTES DE VISITAR, CONFIRMAR FALLA Y DATOS | 20/11/2025 MEN COMUNICACIÓN CON LA SEÑORA YULI PAOLA AL CELULAR 3107872709  PARA CONFIRMAR FALLA Y DIRECCIÓN COMENTA QUE DATAFONO ESTÁ OPERANDO NORMAL , NO PRESENTA INCONVENIENTES._x000a_SE COMENTA QUE SE CIERRA ORDEN CON LA NOVEDAD QUE ELLA MANIFIESTA"/>
    <s v="SOPORTE TELEFONICO"/>
    <m/>
    <s v="TIPO II"/>
    <s v="TERRESTRE"/>
    <s v="ANDRADE HERNANDEZ JUAN CARLOS"/>
    <n v="0"/>
    <s v="0"/>
    <n v="41241"/>
    <n v="0"/>
    <n v="41241"/>
  </r>
  <r>
    <s v="BOGOTA"/>
    <x v="4"/>
    <x v="5"/>
    <s v="11001"/>
    <s v="3037784"/>
    <s v="3007026494"/>
    <s v="INCIDENTE"/>
    <s v="CUNDINAMARCA"/>
    <s v="BOGOTA"/>
    <s v="PAGAFACIL ENGATIVA"/>
    <s v="REDEBAN"/>
    <s v="FO-25-1850316"/>
    <d v="2025-11-20T08:00:00"/>
    <d v="2025-11-20T14:39:00"/>
    <s v="NO"/>
    <s v="SOFTWARE"/>
    <s v="ACTUALIZACION"/>
    <s v="VERSION CARGA SO VR"/>
    <s v="ROBUSTO"/>
    <s v="PAGAFACIL"/>
    <s v="EJECUTADO"/>
    <s v="20/11/2025 SE ESCALA PARA VISITA. LLAMAR ANTES DE VISITAR, CONFIRMAR FALLA Y DATOS | 20/11/2025 SE LLEGA A COMERCIO SE REALIZA VALIDACIÓN DE CABLEADO OK SE RECONFIGURA DATÁFONO SE REALIZAN PRUEBAS EXITOSAS"/>
    <s v="VISITA TECNICA"/>
    <s v="9999E995"/>
    <s v="TIPO I"/>
    <s v="TERRESTRE"/>
    <s v="INFANTE SIERRA MANUEL FERNANDO"/>
    <n v="1"/>
    <s v="0"/>
    <n v="65960"/>
    <n v="75096"/>
    <n v="65960"/>
  </r>
  <r>
    <s v="PEREIRA"/>
    <x v="0"/>
    <x v="1"/>
    <s v="76895"/>
    <s v="3037939"/>
    <s v="3007025482"/>
    <s v="INCIDENTE"/>
    <s v="VALLE DEL CAUCA"/>
    <s v="ZARZAL"/>
    <s v="ZARZAL III   VALLE DEL CAUCA"/>
    <s v="REDEBAN"/>
    <s v="FO-25-1850311"/>
    <d v="2025-11-20T08:00:00"/>
    <d v="2025-11-20T15:52:00"/>
    <s v="NO"/>
    <s v="SOFTWARE"/>
    <s v="CIERRE"/>
    <s v="CIERRE NO HABILITADO"/>
    <s v="CB UNO A UNO"/>
    <s v="CB UNO A UNO"/>
    <s v="EJECUTADO"/>
    <s v="20/11/2025 SE ESCALA PARA VISITA. LLAMAR ANTES DE VISITAR, CONFIRMAR FALLA Y DATOS | 20/11/2025 SE VISITA COMERCIO SE IDENTIFICA MENSAJE CLAVE INCORRECTA PARA CIERRE SE RESTABLECE CLAVE SUPERVISOR SE REALIZA PRUEBAS OK"/>
    <s v="VISITA TECNICA"/>
    <s v="A000T552"/>
    <s v="TIPO III"/>
    <s v="TERRESTRE"/>
    <s v="LOAIZA LOPEZ JHON FREDDY"/>
    <n v="1"/>
    <s v="0"/>
    <n v="275729"/>
    <n v="196537"/>
    <n v="275729"/>
  </r>
  <r>
    <s v="BOGOTA"/>
    <x v="4"/>
    <x v="5"/>
    <s v="11001"/>
    <s v="3038081"/>
    <s v="3007026671"/>
    <s v="INCIDENTE"/>
    <s v="CUNDINAMARCA"/>
    <s v="BOGOTA"/>
    <s v="PAGAFACIL CORABASTOS"/>
    <s v="REDEBAN"/>
    <s v="FO-25-1850282"/>
    <d v="2025-11-20T08:05:47"/>
    <d v="2025-11-20T15:22:00"/>
    <s v="NO"/>
    <s v="HARDWARE"/>
    <s v="IMPRESION"/>
    <s v="NO IMPRIME UNO O VARIOS CARACTERES"/>
    <s v="ROBUSTO"/>
    <s v="PAGAFACIL"/>
    <s v="EJECUTADO"/>
    <s v="20/11/2025 SE ESCALA PARA VISITA. LLAMAR ANTES DE VISITAR, CONFIRMAR FALLA Y DATOS | 20/11/2025 SE REALIZA CAMBIO DE EQUIPO POR FALLAS EN IMPRESIÓN PRUEBAS OK SE CREAN USUARIOS Y SE REALIZAN CONEXIÓN A CAJA OK"/>
    <s v="VISITA TECNICA"/>
    <s v="999JZ592"/>
    <s v="TIPO I"/>
    <s v="TERRESTRE"/>
    <s v="ORTIZ MARTINEZ STIVEN"/>
    <n v="1"/>
    <s v="0"/>
    <n v="65960"/>
    <n v="75096"/>
    <n v="65960"/>
  </r>
  <r>
    <s v="APARTADO"/>
    <x v="1"/>
    <x v="2"/>
    <s v="27615"/>
    <s v="3038838"/>
    <s v="3007060758"/>
    <s v="INCIDENTE"/>
    <s v="CHOCO"/>
    <s v="RIOSUCIO"/>
    <s v="PTM RIOSUCIO VARIEDADES SAN JU"/>
    <s v="REDEBAN"/>
    <s v="FO-25-1850389"/>
    <d v="2025-11-20T08:11:09"/>
    <d v="2025-11-22T14:14:00"/>
    <m/>
    <s v="HARDWARE"/>
    <s v="LECTOR DE TARJETAS"/>
    <s v="DAÑO POS"/>
    <s v="AGREGADOR"/>
    <s v="COMCARD - PTM"/>
    <m/>
    <s v="20/11/2025 SE ESCALA PARA VISITA. LLAMAR ANTES DE VISITAR, CONFIRMAR FALLA Y DATOS | 22/11/2025 SE COMUNICA CON EL USUARIA PARA INFORMAR VISITA TECNICA. EL USUARIO NOS INFORMA QUE EL PUEBLO ESTA SIN INTERNET, SE LE INFORMA QUE EN ESTE CASO NO PODEMOS HACER LA VISITA TECNICA YA QUE SE NECESITA INTERNET PARA PODER HACER EL CAMBIO DE DATAFONO, SE LE RECOMIENDA LLAMAR A LA LINEA UNA VEZ EL INTERNET SE RESTABLESCA. | 22/11/2025 SE COMUNICA CON EL USUARIA PARA INFORMAR VISITA TECNICA. EL USUARIO NOS INFORMA QUE EL PUEBLO ESTA SIN INTERNET, SE LE INFORMA QUE EN ESTE CASO NO PODEMOS HACER LA VISITA TECNICA YA QUE SE NECESITA INTERNET PARA PODER HACER EL CAMBIO DE DATAFONO, SE LE RECOMIENDA LLAMAR A LA LINEA UNA VEZ EL INTERNET SE RESTABLESCA."/>
    <s v="SOPORTE TELEFONICO"/>
    <m/>
    <s v="TIPO V"/>
    <s v="TERRESTRE/FLUVIAL"/>
    <s v="SALDARRIAGA MIRANDA SANTIAGO"/>
    <n v="0"/>
    <s v="0"/>
    <n v="41241"/>
    <n v="0"/>
    <n v="41241"/>
  </r>
  <r>
    <s v="CALI"/>
    <x v="0"/>
    <x v="0"/>
    <s v="76109"/>
    <s v="3039096"/>
    <s v="3007075796"/>
    <s v="INCIDENTE"/>
    <s v="VALLE DEL CAUCA"/>
    <s v="BUENAVENTURA"/>
    <s v="BARRIO PUEBLO NUEVO BUENAVENTU"/>
    <s v="REDEBAN"/>
    <s v="FO-25-1850702"/>
    <d v="2025-11-20T09:10:46"/>
    <d v="2025-11-24T15:40:00"/>
    <s v="NO"/>
    <s v="HARDWARE"/>
    <s v="IMPRESION"/>
    <s v="NO IMPRIME UNO O VARIOS CARACTERES"/>
    <s v="CB UNO A UNO"/>
    <s v="CB UNO A UNO"/>
    <s v="EJECUTADO"/>
    <s v="20/11/2025 SE ESCALA PARA VISITA. LLAMAR ANTES DE VISITAR, CONFIRMAR FALLA Y DATOS | 22/11/2025 DEBIDO A PROBLEMAS EN LA VIA DE CALI A BUENAVENTURA NO SE PUEDE VIAJAR A LA CIUDAD, SE VALIDARA EL DIA LUNES PARA REALIZAR DESPLAZAMIENTO. | 24/11/2025 SE CAMBIA DATÁFONO YA QUE EL DEL CLIENTE TENIA MALO EL TECLADO Y NO IMPRIMIA"/>
    <s v="VISITA TECNICA"/>
    <s v="A4WZZ397"/>
    <s v="TIPO III"/>
    <s v="TERRESTRE"/>
    <s v="CUERO RUIZ JHONNY"/>
    <n v="1"/>
    <s v="0"/>
    <n v="275729"/>
    <n v="196537"/>
    <n v="275729"/>
  </r>
  <r>
    <s v="CALI"/>
    <x v="0"/>
    <x v="0"/>
    <s v="76834"/>
    <s v="3039480"/>
    <s v="3007045462"/>
    <s v="INCIDENTE"/>
    <s v="VALLE DEL CAUCA"/>
    <s v="TULUA"/>
    <s v="DISTRICOL COMUNICACIONES NAVEG"/>
    <s v="REDEBAN"/>
    <s v="FO-25-1850944"/>
    <d v="2025-11-20T09:31:24"/>
    <d v="2025-11-22T09:15:00"/>
    <s v="NO"/>
    <s v="HARDWARE"/>
    <s v="IMPRESION"/>
    <s v="TAPA IMPRESORA"/>
    <s v="AGREGADOR"/>
    <s v="DISTRICOL"/>
    <s v="EJECUTADO"/>
    <s v="20/11/2025 SE ESCALA PARA VISITA. LLAMAR ANTES DE VISITAR, CONFIRMAR FALLA Y DATOS | 22/11/2025 SE REALIZA CAMBIO DE DATÁFONO EN CB BANCOLOMBIA PURO DEBIDO A DAÑO EN LA TAPA DE LA IMPRESORA, SE REALIZA CAMBIO DE CABLE MAGIC BOX POR TECNOLOGÍA. SE REALIZAN PRUEBAS OK."/>
    <s v="VISITA TECNICA"/>
    <s v="AC0MZ708"/>
    <s v="TIPO II"/>
    <s v="TERRESTRE"/>
    <s v="MONTERO MUESES GIAN CARLO"/>
    <n v="1"/>
    <s v="0"/>
    <n v="144968"/>
    <n v="140396"/>
    <n v="144968"/>
  </r>
  <r>
    <s v="SANTA MARTA"/>
    <x v="5"/>
    <x v="6"/>
    <s v="44430"/>
    <s v="3039500"/>
    <s v="3007034094"/>
    <s v="INCIDENTE"/>
    <s v="LA GUAJIRA"/>
    <s v="MAICAO"/>
    <s v="DISTRICOL DINAMAR CROCHE1"/>
    <s v="REDEBAN"/>
    <s v="FO-25-1850701"/>
    <d v="2025-11-20T09:11:58"/>
    <d v="2025-11-21T16:30:00"/>
    <s v="NO"/>
    <s v="SOFTWARE"/>
    <s v="ERROR DE TRANSACCIONES"/>
    <s v="RECHAZO GENERAL"/>
    <s v="AGREGADOR"/>
    <s v="DISTRICOL"/>
    <s v="EJECUTADO"/>
    <s v="20/11/2025 SE ESCALA PARA VISITA. LLAMAR ANTES DE VISITAR, CONFIRMAR FALLA Y DATOS | 21/11/2025 SE REALIZA VISITA SE PROCEDE A VALIDAR DATAFONO Y SE DESCONFIGURO ,SE PROCEDE A FORMATEAR ,SE HACEN PRUEBAS Y TODO OK,CB OPERATIVO"/>
    <s v="VISITA TECNICA"/>
    <s v="FJZZZ943"/>
    <s v="TIPO IV"/>
    <s v="TERRESTRE"/>
    <s v="PORRAS CASTRO DARLON NASCK"/>
    <n v="1"/>
    <s v="0"/>
    <n v="479589"/>
    <n v="196537"/>
    <n v="479589"/>
  </r>
  <r>
    <s v="MEDELLIN"/>
    <x v="1"/>
    <x v="2"/>
    <s v="5088"/>
    <s v="3039666"/>
    <s v="3007081234"/>
    <s v="INCIDENTE"/>
    <s v="ANTIOQUIA"/>
    <s v="BELLO"/>
    <s v="DISTRICOL SUPERMERCADO PORVENI"/>
    <s v="REDEBAN"/>
    <s v="FO-25-1850942"/>
    <d v="2025-11-20T09:33:36"/>
    <d v="2025-11-20T13:21:00"/>
    <s v="NO"/>
    <s v="SOFTWARE"/>
    <s v="CIERRE"/>
    <s v="CIERRE NO HABILITADO"/>
    <s v="AGREGADOR"/>
    <s v="DISTRICOL"/>
    <s v="EJECUTADO"/>
    <s v="20/11/2025 SE ESCALA PARA VISITA. LLAMAR ANTES DE VISITAR, CONFIRMAR FALLA Y DATOS | 20/11/2025 SE LE EXPLICA AL CLIENTE COMO SE REALIZA EL CORRECTAMENTE EL CIERRE PARCIAL Y GENERAR SE REALIZAN PRUEBAS EXITOSAS SERVICIO OPERATIVO OK"/>
    <s v="VISITA TECNICA"/>
    <s v="FKZZZ682"/>
    <s v="TIPO I"/>
    <s v="TERRESTRE"/>
    <s v="ZAPATA LOPEZ EDWARD ASDRUBAL"/>
    <n v="1"/>
    <s v="0"/>
    <n v="65960"/>
    <n v="75096"/>
    <n v="65960"/>
  </r>
  <r>
    <s v="CALI"/>
    <x v="0"/>
    <x v="0"/>
    <s v="76001"/>
    <s v="3039682"/>
    <s v="3007071074"/>
    <s v="INCIDENTE"/>
    <s v="VALLE DEL CAUCA"/>
    <s v="CALI"/>
    <s v="PTM CALI MAKAMA G´I"/>
    <s v="REDEBAN"/>
    <s v="FO-25-1850941"/>
    <d v="2025-11-20T09:38:54"/>
    <d v="2025-11-20T15:18:00"/>
    <s v="NO"/>
    <s v="HARDWARE"/>
    <s v="LECTOR DE TARJETAS"/>
    <s v="DAÑO POS"/>
    <s v="AGREGADOR"/>
    <s v="COMCARD - PTM"/>
    <s v="EJECUTADO / CANCELADO"/>
    <s v="20/11/2025 SE ESCALA PARA VISITA. LLAMAR ANTES DE VISITAR, CONFIRMAR FALLA Y DATOS | 20/11/2025 COMERCIO SE ENCUENTRA CERRADO SE ATENDERÁ EN LAS HORAS DE LA TARDE, SE REALIZA LLAMADA TELEFÓNICA A LA SEÑORA MARTA DONDE DICE QUE NO PUEDE ATENDER LA VISITA POR INCONVENIENTES PERSONAL NO VA A ABRIR EL LOCAL EN HORAS DE LA TARDE SE LE PROCEDE A DECIR A LA SEÑORA QUE POR FAVOR VUELVA Y SE COMUNIQUE PARA QUE LE REAGENDEN UNA NUEVA VISITA TÉCNICA | 20/11/2025 SE REALIZA UNA PRIMERA VISITA QUE FUE A LAS 12.30 DE LA TARDE DONDE ME INDICA LA SEÑORA MARTA QUE NO ABRIRÁ EN HORAS DE LA TARDE.TAMBIEN SE LLAMO EN HORAS DE LA TARDE LLAMADA A LA SEÑORA MARTA PARA ORGANIZAR EL HORARIO DE LA VISITA, EN EL CUAL ELLA ME INFORMAR QUE NO PUEDE RECIBIR LA VISITA YA QUE TUVO INCONVENIENTES Y NO PUEDE ABRIR EL LOCAL EN HORAS DE LA TARDE, SE LE PROCEDE A INFORMAR QUE POR FAVOR VUELVA Y SE COMUNIQUE A LA LÍNEA PARA QUE ME REAGENDEN UNA VISITA NUEVA"/>
    <s v="VISITA TECNICA"/>
    <s v="00000"/>
    <s v="TIPO I"/>
    <s v="TERRESTRE"/>
    <s v="ESCOBAR LENIS JUAN SEBASTIAN"/>
    <n v="1"/>
    <s v="0"/>
    <n v="65960"/>
    <n v="75096"/>
    <n v="65960"/>
  </r>
  <r>
    <s v="VALLEDUPAR"/>
    <x v="5"/>
    <x v="6"/>
    <s v="13042"/>
    <s v="3039735"/>
    <s v="3007048692"/>
    <s v="INCIDENTE"/>
    <s v="BOLIVAR"/>
    <s v="ARENAL"/>
    <s v="DISTRICOL PERFUMERIA VICTORIAS"/>
    <s v="REDEBAN"/>
    <s v="FO-25-1851026"/>
    <d v="2025-11-20T09:51:39"/>
    <d v="2025-11-21T17:57:00"/>
    <s v="NO"/>
    <s v="HARDWARE"/>
    <s v="SE REINICIA"/>
    <s v="DAÑO POS"/>
    <s v="AGREGADOR"/>
    <s v="DISTRICOL"/>
    <s v="EJECUTADO"/>
    <s v="20/11/2025 SE ESCALA PARA VISITA. LLAMAR ANTES DE VISITAR, CONFIRMAR FALLA Y DATOS | 21/11/2025 BUENAS TARDES SE VISITA CB Y SE LE HACE CAMBIO DE DATAFONO YA QUE ESTE SE REINICIA"/>
    <s v="VISITA TECNICA"/>
    <s v="BA00L826"/>
    <s v="TIPO IV"/>
    <s v="TERRESTRE"/>
    <s v="BENITEZ CARVAJAL ALVARO JAVIER"/>
    <n v="1"/>
    <s v="0"/>
    <n v="479589"/>
    <n v="196537"/>
    <n v="479589"/>
  </r>
  <r>
    <s v="BOGOTA"/>
    <x v="4"/>
    <x v="5"/>
    <s v="25430"/>
    <s v="3039976"/>
    <s v="3007060778"/>
    <s v="INCIDENTE"/>
    <s v="CUNDINAMARCA"/>
    <s v="MADRID"/>
    <s v="DISTRICOL PAPEL LA PROSPERIDAD"/>
    <s v="REDEBAN"/>
    <s v="FO-25-1851334"/>
    <d v="2025-11-20T10:27:17"/>
    <d v="2025-11-21T10:25:00"/>
    <s v="NO"/>
    <s v="HARDWARE"/>
    <s v="CABLEADO"/>
    <s v="CABLE MAGICBOX AVERIADO"/>
    <s v="AGREGADOR"/>
    <s v="DISTRICOL"/>
    <s v="EJECUTADO"/>
    <s v="20/11/2025 SE ESCALA PARA VISITA. LLAMAR ANTES DE VISITAR, CONFIRMAR FALLA Y DATOS | 21/11/2025 SE REALIZA VISITA DE CAMPO ENCONTRADO QUE EQUIPO SE REINICIA CONSTANTEMENTE, POR LO ANTERIOR SE CAMBIA CABLE MAGIC BOX Y FUENTE DE PODER EVIDENCIANDO QUE LA FALLA FUE CORREGIDA, PRUEBAS CUPO Y USUARIO OK."/>
    <s v="VISITA TECNICA"/>
    <s v="FUA0G662"/>
    <s v="TIPO II"/>
    <s v="TERRESTRE"/>
    <s v="LOZADA ROJAS CHRISTIAN ANDRES"/>
    <n v="1"/>
    <s v="0"/>
    <n v="144968"/>
    <n v="140396"/>
    <n v="144968"/>
  </r>
  <r>
    <s v="SINCELEJO"/>
    <x v="5"/>
    <x v="6"/>
    <s v="70221"/>
    <s v="3040203"/>
    <s v="3007045863"/>
    <s v="INCIDENTE"/>
    <s v="SUCRE"/>
    <s v="COVEÑAS"/>
    <s v="DISTRICOL LIRA NET"/>
    <s v="REDEBAN"/>
    <s v="FO-25-1851204"/>
    <d v="2025-11-20T10:13:22"/>
    <d v="2025-11-22T12:01:00"/>
    <s v="NO"/>
    <s v="HARDWARE"/>
    <s v="TECLADO"/>
    <s v="DAÑO POS"/>
    <s v="AGREGADOR"/>
    <s v="DISTRICOL"/>
    <s v="EJECUTADO"/>
    <s v="20/11/2025 SE ESCALA PARA VISITA. LLAMAR ANTES DE VISITAR, CONFIRMAR FALLA Y DATOS | 22/11/2025 SE VISITA SITIO SE VERIFICA INFORMACIÓN SE REALIZA PRIMEROS AUXILIOS, DATÁFONO PRESENTA FALLA TECLADO BORROSO, DAÑO POS, CIERRE OK, PRUEBA TRX EXITOSA."/>
    <s v="VISITA TECNICA"/>
    <s v="XP000855"/>
    <s v="TIPO II"/>
    <s v="TERRESTRE"/>
    <s v="SANTOS GUZMAN CHRISTIAN FELIPE"/>
    <n v="1"/>
    <s v="0"/>
    <n v="144968"/>
    <n v="140396"/>
    <n v="144968"/>
  </r>
  <r>
    <s v="MEDELLIN"/>
    <x v="1"/>
    <x v="2"/>
    <s v="5360"/>
    <s v="3040507"/>
    <s v="3007018551"/>
    <s v="INCIDENTE"/>
    <s v="ANTIOQUIA"/>
    <s v="ITAGUI"/>
    <s v="BARRIO SIMON BOLIVAR II ITAGUI"/>
    <s v="REDEBAN"/>
    <s v="FO-25-1851575"/>
    <d v="2025-11-20T10:51:47"/>
    <d v="2025-11-20T14:56:00"/>
    <m/>
    <s v="HARDWARE"/>
    <s v="LECTOR DE TARJETAS"/>
    <s v="MENSAJE RETIRE TARJETA"/>
    <s v="CB UNO A UNO"/>
    <s v="CB UNO A UNO"/>
    <m/>
    <s v="20/11/2025 SE ESCALA PARA VISITA. LLAMAR ANTES DE VISITAR, CONFIRMAR FALLA Y DATOS | 20/11/2025 SE REALIZÓ GESTIÓN TELEFÓNICA LA SEÑORA MÓNICA NOS DICE QUE SOPLO EL DATAFONO Y YA FUNCIONA NORMALMENTE SE PROCEDE A CERRAR CASO"/>
    <s v="SOPORTE TELEFONICO"/>
    <m/>
    <s v="TIPO I"/>
    <s v="TERRESTRE"/>
    <s v="CASTAÑEDA PALACIO CARLOS FELIPE"/>
    <n v="0"/>
    <s v="0"/>
    <n v="41241"/>
    <n v="0"/>
    <n v="41241"/>
  </r>
  <r>
    <s v="MONTERIA"/>
    <x v="5"/>
    <x v="6"/>
    <s v="23001"/>
    <s v="3040580"/>
    <s v="3007020874"/>
    <s v="INCIDENTE"/>
    <s v="CORDOBA"/>
    <s v="MONTERIA"/>
    <s v="MULTIPAGAS MONTERIA"/>
    <s v="REDEBAN"/>
    <s v="FO-25-1851785"/>
    <d v="2025-11-20T11:15:40"/>
    <d v="2025-11-20T17:26:00"/>
    <s v="NO"/>
    <s v="HARDWARE"/>
    <s v="LECTOR DE BARRAS"/>
    <s v="FORMATO INVALIDO LECTOR DAÑADO"/>
    <s v="ROBUSTO"/>
    <s v="MULTIPAGAS"/>
    <s v="EJECUTADO"/>
    <s v="20/11/2025 SE ESCALA PARA VISITA. LLAMAR ANTES DE VISITAR, CONFIRMAR FALLA Y DATOS | 20/11/2025 SE REALIZÓ CONFIGURACIÓN DE LECTOR DE CÓDIGO DE BARRAS OK, SE ENSAYÓ LECTOR OK. PRUEBAS OK TELECARGA DRNA."/>
    <s v="VISITA TECNICA"/>
    <s v="AA9ZZ050"/>
    <s v="TIPO I"/>
    <s v="TERRESTRE"/>
    <s v="CALDERA SALCEDO CARLOS JULIO"/>
    <n v="1"/>
    <s v="0"/>
    <n v="65960"/>
    <n v="75096"/>
    <n v="65960"/>
  </r>
  <r>
    <s v="IBAGUE"/>
    <x v="3"/>
    <x v="4"/>
    <s v="73001"/>
    <s v="3040820"/>
    <s v="3007081526"/>
    <s v="INCIDENTE"/>
    <s v="TOLIMA"/>
    <s v="IBAGUE"/>
    <s v="PTM IBAGUE AMIGOS PELUDITO'S P"/>
    <s v="REDEBAN"/>
    <s v="FO-25-1851832"/>
    <d v="2025-11-20T11:24:17"/>
    <d v="2025-11-20T16:29:00"/>
    <s v="NO"/>
    <s v="HARDWARE"/>
    <s v="IMPRESION"/>
    <s v="NO AVANZA PAPEL"/>
    <s v="AGREGADOR"/>
    <s v="COMCARD - PTM"/>
    <s v="EJECUTADO"/>
    <s v="20/11/2025 SE ESCALA PARA VISITA. LLAMAR ANTES DE VISITAR, CONFIRMAR FALLA Y DATOS | 20/11/2025 SE REALIZA CAMBIO DE DATÁFONO POR DAÑO EN IMPRESIÓN, SE REALIZA PRUEBAS DE FUNCIONAMIENTO EXITOSAS CUBRE CLAVE INSTALADO."/>
    <s v="VISITA TECNICA"/>
    <s v="SPZZZ329 FTZZZ819"/>
    <s v="TIPO I"/>
    <s v="TERRESTRE"/>
    <s v="BARRAGAN TAFUR EDWIN ESTEBAN"/>
    <n v="1"/>
    <s v="0"/>
    <n v="65960"/>
    <n v="75096"/>
    <n v="65960"/>
  </r>
  <r>
    <s v="BOGOTA"/>
    <x v="4"/>
    <x v="5"/>
    <s v="11001"/>
    <s v="3040827"/>
    <s v="3007025110"/>
    <s v="INCIDENTE"/>
    <s v="CUNDINAMARCA"/>
    <s v="BOGOTA"/>
    <s v="PAGAFACIL CC UNICENTRO BOGOTA"/>
    <s v="REDEBAN"/>
    <s v="FO-25-1851838"/>
    <d v="2025-11-20T11:24:55"/>
    <d v="2025-11-21T11:20:00"/>
    <s v="NO"/>
    <s v="HARDWARE"/>
    <s v="DETERIORO"/>
    <s v="DATAFONO"/>
    <s v="ROBUSTO"/>
    <s v="PAGAFACIL"/>
    <s v="EJECUTADO"/>
    <s v="20/11/2025 SE ESCALA PARA VISITA. LLAMAR ANTES DE VISITAR, CONFIRMAR FALLA Y DATOS | 21/11/2025 SE VISITA COMERCIO, SE CAMBIAN DOS DISPOSITIVOS DATÁFONOS POR DETERIORO DE TECLADO Y TAPA IMPRESORA SE REALIZAN PRUEBAS, PRUEBAS OK"/>
    <s v="VISITA TECNICA"/>
    <s v="A0009515"/>
    <s v="TIPO I"/>
    <s v="TERRESTRE"/>
    <s v="ORTIZ YARA FRANKLYN ISRAEL"/>
    <n v="1"/>
    <s v="0"/>
    <n v="65960"/>
    <n v="75096"/>
    <n v="65960"/>
  </r>
  <r>
    <s v="YOPAL"/>
    <x v="3"/>
    <x v="4"/>
    <s v="85010"/>
    <s v="3041030"/>
    <s v="3007036797"/>
    <s v="INCIDENTE"/>
    <s v="CASANARE"/>
    <s v="AGUAZUL"/>
    <s v="DISTRICOL SUPER DROGAS CUSIANA"/>
    <s v="REDEBAN"/>
    <s v="FO-25-1851834"/>
    <d v="2025-11-20T11:24:30"/>
    <d v="2025-11-21T09:13:00"/>
    <s v="NO"/>
    <s v="HARDWARE"/>
    <s v="LECTOR DE BARRAS"/>
    <s v="DAÑO POS"/>
    <s v="AGREGADOR"/>
    <s v="DISTRICOL"/>
    <s v="EJECUTADO"/>
    <s v="20/11/2025 SE ESCALA PARA VISITA. LLAMAR ANTES DE VISITAR, CONFIRMAR FALLA Y DATOS | 21/11/2025 SE VISITA COMERCIO, SE CAMBIA LECTOR DE BARRAS"/>
    <s v="VISITA TECNICA"/>
    <s v="AB00G359"/>
    <s v="TIPO II"/>
    <s v="TERRESTRE"/>
    <s v="BERNAL ELAICA EDGAR ALEXIS"/>
    <n v="1"/>
    <s v="0"/>
    <n v="144968"/>
    <n v="140396"/>
    <n v="144968"/>
  </r>
  <r>
    <s v="NEIVA"/>
    <x v="3"/>
    <x v="4"/>
    <s v="41001"/>
    <s v="3041036"/>
    <s v="3007019587"/>
    <s v="INCIDENTE"/>
    <s v="HUILA"/>
    <s v="NEIVA"/>
    <s v="REVAL 454 NEIVA"/>
    <s v="REDEBAN"/>
    <s v="FO-25-1851831"/>
    <d v="2025-11-20T11:25:50"/>
    <d v="2025-11-20T16:55:00"/>
    <s v="NO"/>
    <s v="HARDWARE"/>
    <s v="SE REINICIA"/>
    <s v="DAÑO POS"/>
    <s v="ROBUSTO"/>
    <s v="REVAL"/>
    <s v="EJECUTADO"/>
    <s v="20/11/2025 SE ESCALA PARA VISITA. LLAMAR ANTES DE VISITAR, CONFIRMAR FALLA Y DATOS | 20/11/2025 SE REALIZA CAMBIO DATAFONO Y POR CONSIGUIENTE DE ACCESORIOS POR TEGNOLOGIA DEBIDO QUE SE ESTÁ REINICIANDO CONTINUAMENTE , SE CONFIGURA E INICIALIZA, SE CREA USUARIO Y CLAVE CON EL CLIENTE, SE REALIZA PRUEBAS OK"/>
    <s v="VISITA TECNICA"/>
    <s v="AA9ZZ618"/>
    <s v="TIPO I"/>
    <s v="TERRESTRE"/>
    <s v="ANDRADE HERNANDEZ JUAN CARLOS"/>
    <n v="1"/>
    <s v="0"/>
    <n v="65960"/>
    <n v="75096"/>
    <n v="65960"/>
  </r>
  <r>
    <s v="BUCARAMANGA"/>
    <x v="2"/>
    <x v="3"/>
    <s v="68307"/>
    <s v="3041056"/>
    <s v="3007032646"/>
    <s v="INCIDENTE"/>
    <s v="SANTANDER"/>
    <s v="GIRON"/>
    <s v="BARRIO LA ESMERALDA GIRON"/>
    <s v="REDEBAN"/>
    <s v="FO-25-1851889"/>
    <d v="2025-11-20T11:31:44"/>
    <d v="2025-11-20T15:47:00"/>
    <s v="NO"/>
    <s v="HARDWARE"/>
    <s v="TECLADO"/>
    <s v="DAÑO POS"/>
    <s v="CB UNO A UNO"/>
    <s v="CB UNO A UNO"/>
    <s v="EJECUTADO"/>
    <s v="20/11/2025 SE ESCALA PARA VISITA. LLAMAR ANTES DE VISITAR, CONFIRMAR FALLA Y DATOS | 20/11/2025 CB CON TECLADO MALO, CAMBIO DE DATAFONO, BORRADO E INYECCION DE SO +VER 9.90, CONFIGURACION CB OK, PRUEBAS OK. CUBRE CLAVE OK."/>
    <s v="VISITA TECNICA"/>
    <s v="11QZZ624"/>
    <s v="TIPO I"/>
    <s v="TERRESTRE"/>
    <s v="SANTOS GONZALEZ JOHAN FABIAN"/>
    <n v="1"/>
    <s v="0"/>
    <n v="65960"/>
    <n v="75096"/>
    <n v="65960"/>
  </r>
  <r>
    <s v="CUCUTA"/>
    <x v="2"/>
    <x v="3"/>
    <s v="54498"/>
    <s v="3041202"/>
    <s v="3007040805"/>
    <s v="INCIDENTE"/>
    <s v="NORTE DE SANTANDER"/>
    <s v="OCAÑA"/>
    <s v="DISTRICOL CYBER CAFE BUENOS AI"/>
    <s v="REDEBAN"/>
    <s v="FO-25-1851995"/>
    <d v="2025-11-20T11:46:08"/>
    <d v="2025-11-25T09:56:00"/>
    <s v="NO"/>
    <s v="HARDWARE"/>
    <s v="LECTOR DE BARRAS"/>
    <s v="CABLE LECTORA AVERIADO"/>
    <s v="AGREGADOR"/>
    <s v="DISTRICOL"/>
    <s v="EJECUTADO"/>
    <s v="20/11/2025 SE ESCALA PARA VISITA. LLAMAR ANTES DE VISITAR, CONFIRMAR FALLA Y DATOS | 24/11/2025 POR TEMAS DE DESPLAZAMIENTO HACIA DICHA ZONA POR CUESTIONES DE ORDEN PUBLICO, SE VÁLIDA Y SE ESTARIA LLEGANDO A LA ZONA A PARTIR DEL 25 DE NOVIEMBRE | 25/11/2025 SE REALIZA VISITA AL COMERCIO CB, SE VALIDA Y SE ENCUENTRA LECTOR DE BARRAS EN DAÑO, CABLE PARTIDO, SE PROCEDE A CAMBIAR, SE HACEN PRUEBAS DEJANDO TODO OK"/>
    <s v="VISITA TECNICA"/>
    <s v="AB0MZ713"/>
    <s v="TIPO IV"/>
    <s v="TERRESTRE"/>
    <s v="GONZALEZ ESTUPIÑAN YEISON WALTER ANTONIO"/>
    <n v="1"/>
    <s v="0"/>
    <n v="479589"/>
    <n v="196537"/>
    <n v="479589"/>
  </r>
  <r>
    <s v="CUCUTA"/>
    <x v="2"/>
    <x v="3"/>
    <s v="54874"/>
    <s v="3041224"/>
    <s v="3007077939"/>
    <s v="INCIDENTE"/>
    <s v="NORTE DE SANTANDER"/>
    <s v="VILLA DEL ROSARIO"/>
    <s v="BARRIO 20 JULIO VILLA DEL ROSA"/>
    <s v="REDEBAN"/>
    <s v="FO-25-1852077"/>
    <d v="2025-11-20T11:53:09"/>
    <d v="2025-11-22T14:18:00"/>
    <s v="NO"/>
    <s v="HARDWARE"/>
    <s v="LECTOR DE TARJETAS"/>
    <s v="MENSAJE RETIRE TARJETA"/>
    <s v="CB UNO A UNO"/>
    <s v="CB UNO A UNO"/>
    <s v="EJECUTADO"/>
    <s v="20/11/2025 SE ESCALA PARA VISITA. LLAMAR ANTES DE VISITAR, CONFIRMAR FALLA Y DATOS | 22/11/2025 SE REALIZA VISITA, SE ENCUENTRA DATAFONO CON LECTOR DE CHIP OBSTRUIDO, DE REALIZA MANTENIMIENTO, SE REALIZAN PRUEBAS Y CIERRES OK"/>
    <s v="VISITA TECNICA"/>
    <s v="A1NZZ992"/>
    <s v="TIPO I"/>
    <s v="TERRESTRE"/>
    <s v="PACHECO BUITRAGO JAVIER ALONSO"/>
    <n v="1"/>
    <s v="0"/>
    <n v="65960"/>
    <n v="75096"/>
    <n v="65960"/>
  </r>
  <r>
    <s v="CALI"/>
    <x v="0"/>
    <x v="0"/>
    <s v="76001"/>
    <s v="3041258"/>
    <s v="3007020915"/>
    <s v="INCIDENTE"/>
    <s v="VALLE DEL CAUCA"/>
    <s v="CALI"/>
    <s v="2AGAFACIL PLAZA CAYCEDO"/>
    <s v="REDEBAN"/>
    <s v="FO-25-1852129"/>
    <d v="2025-11-20T12:04:40"/>
    <d v="2025-11-20T15:42:00"/>
    <s v="NO"/>
    <s v="HARDWARE"/>
    <s v="LECTOR DE BARRAS"/>
    <s v="DAÑO POS"/>
    <s v="ROBUSTO"/>
    <s v="PAGAFACIL"/>
    <s v="EJECUTADO"/>
    <s v="20/11/2025 SE ESCALA PARA VISITA. LLAMAR ANTES DE VISITAR, CONFIRMAR FALLA Y DATOS | 20/11/2025 SE CAMBIA LECTORA YA QUE NO COMUNICA"/>
    <s v="VISITA TECNICA"/>
    <s v="AAAGZ529"/>
    <s v="TIPO I"/>
    <s v="TERRESTRE"/>
    <s v="CUERO RUIZ JHONNY"/>
    <n v="1"/>
    <s v="0"/>
    <n v="65960"/>
    <n v="75096"/>
    <n v="65960"/>
  </r>
  <r>
    <s v="TUNJA"/>
    <x v="2"/>
    <x v="3"/>
    <s v="15759"/>
    <s v="3041280"/>
    <s v="3007053870"/>
    <s v="INCIDENTE"/>
    <s v="BOYACA"/>
    <s v="SOGAMOSO"/>
    <s v="BARRIO SAN RAFAEL SOGAMOSO"/>
    <s v="REDEBAN"/>
    <s v="FO-25-1852231"/>
    <d v="2025-11-20T12:14:21"/>
    <d v="2025-11-20T15:26:00"/>
    <s v="NO"/>
    <s v="HARDWARE"/>
    <s v="COMUNICACION"/>
    <s v="MENSAJE CABLE DE RED DESCONECTADO"/>
    <s v="CB UNO A UNO"/>
    <s v="CB UNO A UNO"/>
    <s v="EJECUTADO"/>
    <s v="20/11/2025 SE ESCALA PARA VISITA. LLAMAR ANTES DE VISITAR, CONFIRMAR FALLA Y DATOS | 20/11/2025 SE REALIZA VISITA AL COMERCIO, SE REALIZA PONCHADO DE CABLE UTP, PRUEBAS OK."/>
    <s v="VISITA TECNICA"/>
    <s v="UV00N437"/>
    <s v="TIPO II"/>
    <s v="TERRESTRE"/>
    <s v="SOLER HOYOS CRISTIAN LEONARDO"/>
    <n v="1"/>
    <s v="0"/>
    <n v="144968"/>
    <n v="140396"/>
    <n v="144968"/>
  </r>
  <r>
    <s v="BUCARAMANGA"/>
    <x v="2"/>
    <x v="3"/>
    <s v="68276"/>
    <s v="3041284"/>
    <s v="3007038548"/>
    <s v="INCIDENTE"/>
    <s v="SANTANDER"/>
    <s v="FLORIDABLANCA"/>
    <s v="PTM FLORIDABLANCA MILE GOMEZ"/>
    <s v="REDEBAN"/>
    <s v="FO-25-1853356 | FO-25-1852230"/>
    <d v="2025-11-20T12:15:48"/>
    <d v="2025-11-21T09:16:00"/>
    <s v="NO"/>
    <s v="HARDWARE"/>
    <s v="IMPRESION"/>
    <s v="NO IMPRIME UNO O VARIOS CARACTERES"/>
    <s v="AGREGADOR"/>
    <s v="COMCARD - PTM"/>
    <s v="EJECUTADO | EJECUTADO / CANCELADO"/>
    <s v="21/11/2025 SE LLEGA A COMERCIO Y SE VALIDA QUE EL DATAFONO IMORIME MUY CLARITO, SE PROCEDE A IDENTIFICAR QUE SON LOS ROLLOS, SE CAMBIA POR UN ROLLO NUEVO E IMPRIME CORRECTAMENTE,  SE HACEN PRUEBAS OK VISITA EXITOSA"/>
    <s v="VISITA TECNICA"/>
    <s v="9A01Z502 II4ZZ621"/>
    <s v="TIPO I"/>
    <s v="TERRESTRE"/>
    <s v="GELVEZ MOGOLLON JOSE ELISEO"/>
    <n v="2"/>
    <s v="0"/>
    <n v="131920"/>
    <n v="75096"/>
    <n v="131920"/>
  </r>
  <r>
    <s v="MEDELLIN"/>
    <x v="1"/>
    <x v="2"/>
    <s v="5088"/>
    <s v="3041310"/>
    <s v="3007075170"/>
    <s v="INCIDENTE"/>
    <s v="ANTIOQUIA"/>
    <s v="BELLO"/>
    <s v="PTM BELLO  MAI STORE 25"/>
    <s v="REDEBAN"/>
    <s v="FO-25-1852075"/>
    <d v="2025-11-20T11:54:30"/>
    <d v="2025-11-21T12:26:00"/>
    <m/>
    <s v="SOFTWARE"/>
    <s v="ACTUALIZACION"/>
    <s v="VERSION CARGA SO VR"/>
    <s v="AGREGADOR"/>
    <s v="COMCARD - PTM"/>
    <m/>
    <s v="20/11/2025 SE ESCALA PARA VISITA. LLAMAR ANTES DE VISITAR, CONFIRMAR FALLA Y DATOS | 21/11/2025 SE INTENTA LLAMAR DESDE LAS 8 AM A LO DOS NÚMEROS Y NO SE TIENE CONTACTO, A LAS 10.30 USUARIA CONFIRMA QUE LLEGA A LAS 12 DEL MEDIO DÍA | 21/11/2025 SE REALIZA INICIALIZACION DE PARAMETROS OK CONTRASEÑA OK"/>
    <s v="SOPORTE TELEFONICO"/>
    <m/>
    <s v="TIPO I"/>
    <s v="TERRESTRE"/>
    <s v="MONTOYA VELEZ ANDRES FELIPE"/>
    <n v="0"/>
    <s v="0"/>
    <n v="41241"/>
    <n v="0"/>
    <n v="41241"/>
  </r>
  <r>
    <s v="PEREIRA"/>
    <x v="0"/>
    <x v="1"/>
    <s v="66001"/>
    <s v="3041313"/>
    <s v="3007082055"/>
    <s v="INCIDENTE"/>
    <s v="RISARALDA"/>
    <s v="PEREIRA"/>
    <s v="DISTRICOL HUEVOS Y MAS SANTI"/>
    <s v="REDEBAN"/>
    <s v="FO-25-1852104"/>
    <d v="2025-11-20T11:55:51"/>
    <d v="2025-11-21T10:13:00"/>
    <s v="NO"/>
    <s v="SOFTWARE"/>
    <s v="LECTOR DE BARRAS"/>
    <s v="LECTOR DESCONFIGURADO"/>
    <s v="AGREGADOR"/>
    <s v="DISTRICOL"/>
    <s v="EJECUTADO"/>
    <s v="20/11/2025 SE ESCALA PARA VISITA. LLAMAR ANTES DE VISITAR, CONFIRMAR FALLA Y DATOS | 21/11/2025 VISITAMOS COMERCIO EL LECTOR DE BARRAS NO LEE ALGUNOS CÓDIGOS DE BARRAS LO CONFIGURAMOS REALIZAMOS PRUEBAS OK"/>
    <s v="VISITA TECNICA"/>
    <s v="CA002305"/>
    <s v="TIPO I"/>
    <s v="TERRESTRE"/>
    <s v="ARROYAVE CANO MANUEL GUILLERMO"/>
    <n v="1"/>
    <s v="0"/>
    <n v="65960"/>
    <n v="75096"/>
    <n v="65960"/>
  </r>
  <r>
    <s v="MEDELLIN"/>
    <x v="1"/>
    <x v="2"/>
    <s v="5001"/>
    <s v="3041420"/>
    <s v="3007019451"/>
    <s v="INCIDENTE"/>
    <s v="ANTIOQUIA"/>
    <s v="MEDELLIN"/>
    <s v="COMCARD LA CAMPINA CAMPICELL"/>
    <s v="REDEBAN"/>
    <s v="FO-25-1852299"/>
    <d v="2025-11-20T12:36:07"/>
    <d v="2025-11-21T10:29:00"/>
    <s v="NO"/>
    <s v="HARDWARE"/>
    <s v="IMPRESION"/>
    <s v="NO IMPRIME UNO O VARIOS CARACTERES"/>
    <s v="AGREGADOR"/>
    <s v="COMCARD - PTM"/>
    <s v="EJECUTADO"/>
    <s v="20/11/2025 SE ESCALA PARA VISITA. LLAMAR ANTES DE VISITAR, CONFIRMAR FALLA Y DATOS | 21/11/2025 SE REALIZA CAMBIO DE DATAFONO YA QUE IMPRIME BORROSO SE HACEN PRUEBAS OK"/>
    <s v="VISITA TECNICA"/>
    <s v="EG0IZ242"/>
    <s v="TIPO I"/>
    <s v="TERRESTRE"/>
    <s v="MONTOYA VELEZ ANDRES FELIPE"/>
    <n v="1"/>
    <s v="0"/>
    <n v="65960"/>
    <n v="75096"/>
    <n v="65960"/>
  </r>
  <r>
    <s v="BARRANQUILLA"/>
    <x v="5"/>
    <x v="6"/>
    <s v="8001"/>
    <s v="3041779"/>
    <s v="3007077215"/>
    <s v="INCIDENTE"/>
    <s v="ATLANTICO"/>
    <s v="BARRANQUILLA"/>
    <s v="BARRIO NUEVA GRANADA BARRANQUI"/>
    <s v="REDEBAN"/>
    <s v="FO-25-1853019"/>
    <d v="2025-11-20T14:18:18"/>
    <d v="2025-11-20T18:35:00"/>
    <s v="NO"/>
    <s v="HARDWARE"/>
    <s v="PINPAD"/>
    <s v="SE REINICIA"/>
    <s v="CB UNO A UNO"/>
    <s v="CB UNO A UNO"/>
    <s v="EJECUTADO"/>
    <s v="20/11/2025 SE ESCALA PARA VISITA. LLAMAR ANTES DE VISITAR, CONFIRMAR FALLA Y DATOS | 20/11/2025 SE REALIZA CAMBIO DE PIN PAD, SE CAMBIA  HUB YA QUE PRESENTA REINICIO Y RECHAZO EN EL PIN PAD.SE REALIZAN PRUEBAS DE CORRECTO FUNCIONAMIENTO."/>
    <s v="VISITA TECNICA"/>
    <s v="SX9ZZ503"/>
    <s v="TIPO I"/>
    <s v="TERRESTRE"/>
    <s v="VILLACOB VILLACOB ELKIN EDUARDO"/>
    <n v="1"/>
    <s v="0"/>
    <n v="65960"/>
    <n v="75096"/>
    <n v="65960"/>
  </r>
  <r>
    <s v="CALI"/>
    <x v="0"/>
    <x v="0"/>
    <s v="76109"/>
    <s v="3041815"/>
    <s v="3007030027"/>
    <s v="INCIDENTE"/>
    <s v="VALLE DEL CAUCA"/>
    <s v="BUENAVENTURA"/>
    <s v="PAGAFACIL PUEBLO NUEVO"/>
    <s v="REDEBAN"/>
    <s v="FO-25-1852684"/>
    <d v="2025-11-20T13:38:39"/>
    <d v="2025-11-24T15:20:00"/>
    <s v="NO"/>
    <s v="HARDWARE"/>
    <s v="LECTOR DE TARJETAS"/>
    <s v="DAÑO POS"/>
    <s v="ROBUSTO"/>
    <s v="PAGAFACIL"/>
    <s v="EJECUTADO"/>
    <s v="20/11/2025 SE ESCALA PARA VISITA. LLAMAR ANTES DE VISITAR, CONFIRMAR FALLA Y DATOS | 22/11/2025 DEBIDO A PROBLEMAS EN LA VIA DE CALI A BUENAVENTURA NO SE PUEDE VIAJAR A LA CIUDAD, SE VALIDARA EL DIA LUNES PARA REALIZAR DESPLAZAMIENTO. | 24/11/2025 SE CAMBIA PINPAD YA QUE NO LEE TARJETAS"/>
    <s v="VISITA TECNICA"/>
    <s v="BBNZZ855"/>
    <s v="TIPO III"/>
    <s v="TERRESTRE"/>
    <s v="CUERO RUIZ JHONNY"/>
    <n v="1"/>
    <s v="0"/>
    <n v="275729"/>
    <n v="196537"/>
    <n v="275729"/>
  </r>
  <r>
    <s v="MEDELLIN"/>
    <x v="1"/>
    <x v="2"/>
    <s v="5212"/>
    <s v="3041893"/>
    <s v="3007068622"/>
    <s v="INCIDENTE"/>
    <s v="ANTIOQUIA"/>
    <s v="COPACABANA"/>
    <s v="DISTRICOL PUNTO LLAVES"/>
    <s v="REDEBAN"/>
    <s v="FO-25-1853016"/>
    <d v="2025-11-20T14:29:13"/>
    <d v="2025-11-21T12:21:00"/>
    <s v="NO"/>
    <s v="HARDWARE"/>
    <s v="IMPRESION"/>
    <s v="NO IMPRIME UNO O VARIOS CARACTERES"/>
    <s v="AGREGADOR"/>
    <s v="DISTRICOL"/>
    <s v="EJECUTADO"/>
    <s v="20/11/2025 SE ESCALA PARA VISITA. LLAMAR ANTES DE VISITAR, CONFIRMAR FALLA Y DATOS | 21/11/2025 SE REALIZA CAMBIO DE DATAFONO POR QUE NO IMPRIME BIEN SE HACEN PRUEBAS OK"/>
    <s v="VISITA TECNICA"/>
    <s v="A100T088"/>
    <s v="TIPO I"/>
    <s v="TERRESTRE"/>
    <s v="MONTOYA VELEZ ANDRES FELIPE"/>
    <n v="1"/>
    <s v="0"/>
    <n v="65960"/>
    <n v="75096"/>
    <n v="65960"/>
  </r>
  <r>
    <s v="BUCARAMANGA"/>
    <x v="2"/>
    <x v="3"/>
    <s v="68001"/>
    <s v="3042013"/>
    <s v="3007081719"/>
    <s v="INCIDENTE"/>
    <s v="SANTANDER"/>
    <s v="BUCARAMANGA"/>
    <s v="DISTRICOL INTERR LA NOVENA"/>
    <s v="REDEBAN"/>
    <s v="FO-25-1853103"/>
    <d v="2025-11-20T14:34:33"/>
    <d v="2025-11-21T10:56:00"/>
    <s v="NO"/>
    <s v="HARDWARE"/>
    <s v="IMPRESION"/>
    <s v="NO IMPRIME UNO O VARIOS CARACTERES"/>
    <s v="AGREGADOR"/>
    <s v="DISTRICOL"/>
    <s v="EJECUTADO"/>
    <s v="20/11/2025 SE ESCALA PARA VISITA. LLAMAR ANTES DE VISITAR, CONFIRMAR FALLA Y DATOS | 21/11/2025 NO IMPRIME ,SE REALIZA CAMBIO DE DATAFONO SE DEJA DSK 3500 CON VERSION 9.90 SE HACEN PRUEBAS OK VISITA EXITOSA"/>
    <s v="VISITA TECNICA"/>
    <s v="SUZZZ686"/>
    <s v="TIPO I"/>
    <s v="TERRESTRE"/>
    <s v="GELVEZ MOGOLLON JOSE ELISEO"/>
    <n v="1"/>
    <s v="0"/>
    <n v="65960"/>
    <n v="75096"/>
    <n v="65960"/>
  </r>
  <r>
    <s v="CALI"/>
    <x v="0"/>
    <x v="0"/>
    <s v="19532"/>
    <s v="3042036"/>
    <s v="3007039575"/>
    <s v="INCIDENTE"/>
    <s v="CAUCA"/>
    <s v="PATIA"/>
    <s v="DISTRICOL CIELO RODRIGUEZ IBAR"/>
    <s v="REDEBAN"/>
    <s v="FO-25-1853195"/>
    <d v="2025-11-20T14:46:54"/>
    <d v="2025-11-22T13:00:00"/>
    <s v="NO"/>
    <s v="HARDWARE"/>
    <s v="COMUNICACION"/>
    <s v="MENSAJE CABLE DE RED DESCONECTADO"/>
    <s v="AGREGADOR"/>
    <s v="DISTRICOL"/>
    <s v="EJECUTADO"/>
    <s v="20/11/2025 SE ESCALA PARA VISITA. LLAMAR ANTES DE VISITAR, CONFIRMAR FALLA Y DATOS | 22/11/2025 SE INGRESA SE CAMBIA EQUIPO PUERTO DIAL MALO SE CAMBIA EQUIPO SE HACEN PUEBAS OK TELECARGA DRNA"/>
    <s v="VISITA TECNICA"/>
    <s v="9A0CZ400"/>
    <s v="TIPO IV"/>
    <s v="TERRESTRE"/>
    <s v="GIMBUEL LASSO LUIS GERMAN"/>
    <n v="1"/>
    <s v="0"/>
    <n v="479589"/>
    <n v="196537"/>
    <n v="479589"/>
  </r>
  <r>
    <s v="MONTERIA"/>
    <x v="5"/>
    <x v="6"/>
    <s v="5495"/>
    <s v="3042117"/>
    <s v="3007081088"/>
    <s v="INCIDENTE"/>
    <s v="ANTIOQUIA"/>
    <s v="NECHI"/>
    <s v="BARRIO 20 DE ENERO NECHI"/>
    <s v="REDEBAN"/>
    <s v="FO-25-1853141"/>
    <d v="2025-11-20T14:41:06"/>
    <d v="2025-11-21T13:18:00"/>
    <s v="NO"/>
    <s v="HARDWARE"/>
    <s v="ALERT IRRUPTION"/>
    <s v="ALERT IRRUPTION"/>
    <s v="UNO A UNO"/>
    <s v="UNO A UNO"/>
    <s v="EJECUTADO"/>
    <s v="20/11/2025 SE ESCALA PARA VISITA. LLAMAR ANTES DE VISITAR, CONFIRMAR FALLA Y DATOS | 21/11/2025 SE REALIZA CAMBIO DE DATÁFONO POR DAÑO."/>
    <s v="VISITA TECNICA"/>
    <s v="SHZZZ019"/>
    <s v="TIPO III"/>
    <s v="TERRESTRE"/>
    <s v="MARQUEZ HOYOS JEYSON DANIEL"/>
    <n v="1"/>
    <s v="0"/>
    <n v="275729"/>
    <n v="196537"/>
    <n v="275729"/>
  </r>
  <r>
    <s v="PASTO"/>
    <x v="0"/>
    <x v="0"/>
    <s v="52001"/>
    <s v="3042698"/>
    <s v="3007050428"/>
    <s v="INCIDENTE"/>
    <s v="NARIÑO"/>
    <s v="PASTO"/>
    <s v="PTM  PASTO  ORIENTAR SS"/>
    <s v="REDEBAN"/>
    <s v="FO-25-1853847"/>
    <d v="2025-11-20T15:53:28"/>
    <d v="2025-11-21T09:52:00"/>
    <s v="NO"/>
    <s v="HARDWARE"/>
    <s v="SE REINICIA"/>
    <s v="DAÑO POS"/>
    <s v="AGREGADOR"/>
    <s v="COMCARD - PTM"/>
    <s v="EJECUTADO"/>
    <s v="20/11/2025 SE ESCALA PARA VISITA. LLAMAR ANTES DE VISITAR, CONFIRMAR FALLA Y DATOS | 21/11/2025 SE VISITA EL CB PARA REVISAR FALLA DE DATÁFONO, SE ENCUENTRA LENTO Y SE REINICIA, SE CAMBIA EQUIPO Y SE HACE PRUEBAS OK, CB OPERATIVO"/>
    <s v="VISITA TECNICA"/>
    <s v="TR00W393 KA00E869"/>
    <s v="TIPO I"/>
    <s v="TERRESTRE"/>
    <s v="GUERRERO RAMIREZ OSCAR DARIO"/>
    <n v="1"/>
    <s v="0"/>
    <n v="65960"/>
    <n v="75096"/>
    <n v="65960"/>
  </r>
  <r>
    <s v="BUCARAMANGA"/>
    <x v="2"/>
    <x v="3"/>
    <s v="68001"/>
    <s v="3042732"/>
    <s v="3007020727"/>
    <s v="INCIDENTE"/>
    <s v="SANTANDER"/>
    <s v="BUCARAMANGA"/>
    <s v="MULTIPAGAS MEGAMALL"/>
    <s v="REDEBAN"/>
    <s v="FO-25-1853740"/>
    <d v="2025-11-20T15:36:26"/>
    <d v="2025-11-21T11:42:00"/>
    <s v="NO"/>
    <s v="SOFTWARE"/>
    <s v="ACTUALIZACION"/>
    <s v="VERSION CARGA SO VR"/>
    <s v="ROBUSTO"/>
    <s v="MULTIPAGAS"/>
    <s v="EJECUTADO"/>
    <s v="20/11/2025 SE ESCALA PARA VISITA. LLAMAR ANTES DE VISITAR, CONFIRMAR FALLA Y DATOS | 21/11/2025 SE LLEGA AL PUNTO A LAS 9:22 SE ESPERA 35 MINUTOS PARA QUE EL FUNCIONARIO DE REVAL NOS INDIQUE QUE YA REALIZO LA SOLICITUD CON LA EMPRESA PARA PERMITIR EL INGRESO PERO QUE ADICIONAL A ESTE TIEMPO SE REQUIERE DE NAS TIEMPO YA QUE POR POLÍTICAS INTERNAS SE REQUIERE AUTORIZACIÓN DEL CENTRO COMERCIAL PARA PODER INGRESAR A REALIZAR EL SERVICIO SOLICITADO | 21/11/2025 SE REALIZA ACTUALIZACIÓN DE DOS TERMINALES LAS CUALES SE ENCONTRARON DESACTUALIZADAS CAMBIO S.O Y VERSIÓN 9.90 CREACIÓN DE USUARIOS PRUEBAS OK SERVICIO OPERATIVO"/>
    <s v="VISITA TECNICA"/>
    <s v="AAAAX228-AB0FZ241"/>
    <s v="TIPO I"/>
    <s v="TERRESTRE"/>
    <s v="REYES RAMIREZ DIEGO ALEXANDER"/>
    <n v="1"/>
    <s v="0"/>
    <n v="65960"/>
    <n v="75096"/>
    <n v="65960"/>
  </r>
  <r>
    <s v="VILLAVICENCIO"/>
    <x v="3"/>
    <x v="4"/>
    <s v="50313"/>
    <s v="3042759"/>
    <s v="3007079891"/>
    <s v="INCIDENTE"/>
    <s v="META"/>
    <s v="GRANADA"/>
    <s v="DISTRICOL BIOPLASTIC M"/>
    <s v="REDEBAN"/>
    <s v="FO-25-1853731"/>
    <d v="2025-11-20T15:42:32"/>
    <d v="2025-11-21T13:47:00"/>
    <s v="NO"/>
    <s v="HARDWARE"/>
    <s v="IMPRESION"/>
    <s v="DAÑO POS"/>
    <s v="AGREGADOR"/>
    <s v="DISTRICOL"/>
    <s v="EJECUTADO"/>
    <s v="20/11/2025 SE ESCALA PARA VISITA. LLAMAR ANTES DE VISITAR, CONFIRMAR FALLA Y DATOS | 21/11/2025 SE REALIZA VISITA AL CB POR SOLICITUD NO IMPRIME, SE VERIFICA EL DATÁFONO Y SE REALIZAN TEST DE PRUEBAS DONDE SE EVIDENCIA QUE EL RODILLO ESTABA AVERIADO POR DESGASTE, SE PROCEDE A CAMBIAR EL RODILLO Y FUNCIONA MOMENTÁNEAMENTE PERO VUELVE A FALLAR SE DECIDE CAMBIAR EL EQUIPO POR FALLA TECNOLÓGICA Y SE REALIZAN PRUEBAS Y TODO OK"/>
    <s v="VISITA TECNICA"/>
    <s v="SAUZZ962"/>
    <s v="TIPO II"/>
    <s v="TERRESTRE"/>
    <s v="MOLINA CASTRO JAVIER ALBERTO"/>
    <n v="1"/>
    <s v="0"/>
    <n v="144968"/>
    <n v="140396"/>
    <n v="144968"/>
  </r>
  <r>
    <s v="CALI"/>
    <x v="0"/>
    <x v="0"/>
    <s v="76001"/>
    <s v="3042780"/>
    <s v="3007081723"/>
    <s v="INCIDENTE"/>
    <s v="VALLE DEL CAUCA"/>
    <s v="CALI"/>
    <s v="DISTRICOL LAVAUTOS LA 61"/>
    <s v="REDEBAN"/>
    <s v="FO-25-1853843"/>
    <d v="2025-11-20T15:55:58"/>
    <d v="2025-11-21T11:25:00"/>
    <s v="NO"/>
    <s v="HARDWARE"/>
    <s v="IMPRESION"/>
    <s v="NO AVANZA PAPEL"/>
    <s v="AGREGADOR"/>
    <s v="DISTRICOL"/>
    <s v="EJECUTADO"/>
    <s v="20/11/2025 SE ESCALA PARA VISITA. LLAMAR ANTES DE VISITAR, CONFIRMAR FALLA Y DATOS | 21/11/2025 SE CAMBIA DATÁFONO POR FALLAS DE LA IMPRESIÓN YA QUE EL PAPEL NO AVANZA SE HACEN PRUEBAS EXITOSOS"/>
    <s v="VISITA TECNICA"/>
    <s v="SUZZZ693"/>
    <s v="TIPO I"/>
    <s v="TERRESTRE"/>
    <s v="PALACIOS GOMEZ BRAHIAN ANDRES"/>
    <n v="1"/>
    <s v="0"/>
    <n v="65960"/>
    <n v="75096"/>
    <n v="65960"/>
  </r>
  <r>
    <s v="BARRANQUILLA"/>
    <x v="5"/>
    <x v="6"/>
    <s v="8758"/>
    <s v="3042893"/>
    <s v="3007047537"/>
    <s v="INCIDENTE"/>
    <s v="ATLANTICO"/>
    <s v="SOLEDAD"/>
    <s v="BARRIO SOLEDAD 2000 SOLEDAD 4"/>
    <s v="REDEBAN"/>
    <s v="FO-25-1854164"/>
    <d v="2025-11-20T16:39:02"/>
    <d v="2025-11-21T10:08:00"/>
    <s v="NO"/>
    <s v="HARDWARE"/>
    <s v="LECTOR DE BARRAS"/>
    <s v="DAÑO POS"/>
    <s v="CB UNO A UNO"/>
    <s v="CB UNO A UNO"/>
    <s v="EJECUTADO"/>
    <s v="20/11/2025 SE ESCALA PARA VISITA. LLAMAR ANTES DE VISITAR, CONFIRMAR FALLA Y DATOS | 21/11/2025 SE REALIZA AL COMERCIO SE ENCUENTRA LECTOR DE BARRAS DAÑADO LO CUAL NO DEJABA REALIZAR NINGÚN RECAUDO SE CAMBIA LECTOR DE BARRAS SE REALIZAN PRUEBAS EXITOSAS Y EL CB QUEDA OPERATIVO"/>
    <s v="VISITA TECNICA"/>
    <s v="GB00H066"/>
    <s v="TIPO I"/>
    <s v="TERRESTRE"/>
    <s v="PEÑALOZA GUTIERREZ RAFAEL GUSTAVO"/>
    <n v="1"/>
    <s v="0"/>
    <n v="65960"/>
    <n v="75096"/>
    <n v="65960"/>
  </r>
  <r>
    <s v="MEDELLIN"/>
    <x v="1"/>
    <x v="2"/>
    <s v="5604"/>
    <s v="3043028"/>
    <s v="3007035912"/>
    <s v="INCIDENTE"/>
    <s v="ANTIOQUIA"/>
    <s v="REMEDIOS"/>
    <s v="DISTRICOL DROGUERIA LA ESTRELL"/>
    <s v="REDEBAN"/>
    <s v="FO-25-1854046"/>
    <d v="2025-11-20T16:11:28"/>
    <d v="2025-11-24T16:01:00"/>
    <s v="NO"/>
    <s v="HARDWARE"/>
    <s v="COMUNICACION"/>
    <s v="MENSAJE CABLE DE RED DESCONECTADO"/>
    <s v="AGREGADOR"/>
    <s v="DISTRICOL"/>
    <s v="EJECUTADO"/>
    <s v="20/11/2025 SE ESCALA PARA VISITA. LLAMAR ANTES DE VISITAR, CONFIRMAR FALLA Y DATOS | 24/11/2025 SE CAMBIA DATAFONO POR DAÑO EN PUERTO LAN"/>
    <s v="VISITA TECNICA"/>
    <s v="9A008573"/>
    <s v="TIPO IV"/>
    <s v="TERRESTRE"/>
    <s v="RUA ALVAREZ RICHARD ANDRES"/>
    <n v="1"/>
    <s v="0"/>
    <n v="479589"/>
    <n v="196537"/>
    <n v="479589"/>
  </r>
  <r>
    <s v="APARTADO"/>
    <x v="1"/>
    <x v="2"/>
    <s v="5147"/>
    <s v="3043145"/>
    <s v="3007048955"/>
    <s v="INCIDENTE"/>
    <s v="ANTIOQUIA"/>
    <s v="CAREPA"/>
    <s v="DISTRICOL INSUMOS EL PANADERO"/>
    <s v="REDEBAN"/>
    <s v="FO-25-1854167"/>
    <d v="2025-11-20T16:36:00"/>
    <d v="2025-11-21T12:16:00"/>
    <s v="NO"/>
    <s v="HARDWARE"/>
    <s v="COMUNICACION"/>
    <s v="MENSAJE CABLE DE RED DESCONECTADO"/>
    <s v="AGREGADOR"/>
    <s v="DISTRICOL"/>
    <s v="EJECUTADO"/>
    <s v="20/11/2025 SE ESCALA PARA VISITA. LLAMAR ANTES DE VISITAR, CONFIRMAR FALLA Y DATOS | 21/11/2025 DATAFONO BLOQUEADO. SE VUELVE A EXPLICAR A LA USUARIA COMO SE HACE EL REINICIO FISICO Y SE NORMALIZA EL EQUIPO, SE LE EXPLICA QUE ESTOS EQUIPOS SUELEN BLOQUEARCE POR BAJONES EN LA ENERGIA COMERCIA."/>
    <s v="VISITA TECNICA"/>
    <s v="AD00O592"/>
    <s v="TIPO I"/>
    <s v="TERRESTRE"/>
    <s v="SALDARRIAGA MIRANDA SANTIAGO"/>
    <n v="1"/>
    <s v="0"/>
    <n v="65960"/>
    <n v="75096"/>
    <n v="65960"/>
  </r>
  <r>
    <s v="CALI"/>
    <x v="0"/>
    <x v="0"/>
    <s v="76001"/>
    <s v="3043156"/>
    <s v="3007020915"/>
    <s v="INCIDENTE"/>
    <s v="VALLE DEL CAUCA"/>
    <s v="CALI"/>
    <s v="2AGAFACIL PLAZA CAYCEDO"/>
    <s v="REDEBAN"/>
    <s v="FO-25-1854162"/>
    <d v="2025-11-20T16:40:25"/>
    <d v="2025-11-21T12:52:00"/>
    <s v="NO"/>
    <s v="HARDWARE"/>
    <s v="LECTOR DE TARJETAS"/>
    <s v="DAÑO POS"/>
    <s v="ROBUSTO"/>
    <s v="PAGAFACIL"/>
    <s v="EJECUTADO"/>
    <s v="20/11/2025 SE ESCALA PARA VISITA. LLAMAR ANTES DE VISITAR, CONFIRMAR FALLA Y DATOS | 21/11/2025 SE CAMBIA PINPAD YA QUE NO LEE TARJETAS"/>
    <s v="VISITA TECNICA"/>
    <s v="AAAGZ529"/>
    <s v="TIPO I"/>
    <s v="TERRESTRE"/>
    <s v="CUERO RUIZ JHONNY"/>
    <n v="1"/>
    <s v="0"/>
    <n v="65960"/>
    <n v="75096"/>
    <n v="65960"/>
  </r>
  <r>
    <s v="MEDELLIN"/>
    <x v="1"/>
    <x v="2"/>
    <s v="27075"/>
    <s v="3043347"/>
    <s v="3007039962"/>
    <s v="INCIDENTE"/>
    <s v="CHOCO"/>
    <s v="BAHIA SOLANO"/>
    <s v="BARRIO EL POBLADO BAHIA SOLANO"/>
    <s v="REDEBAN"/>
    <s v="FO-25-1854432"/>
    <d v="2025-11-20T17:12:58"/>
    <d v="2025-11-26T16:15:00"/>
    <m/>
    <s v="SOFTWARE"/>
    <s v="LECTOR DE BARRAS"/>
    <s v="LECTOR DESCONFIGURADO"/>
    <s v="CB UNO A UNO"/>
    <s v="CB UNO A UNO"/>
    <m/>
    <s v="20/11/2025 SE ESCALA PARA VISITA. LLAMAR ANTES DE VISITAR, CONFIRMAR FALLA Y DATOS | 26/11/2025 SE COMUNICA CON EL USUARIO Y POR MEDIO DE LLAMADA SE EXPLICA COMO RECONFIGURAR DE NUEVA LA LECTORA SE REALIZAN PRUEBAS EXITOSAS SERVICIO OPERATIVO OK"/>
    <s v="SOPORTE TELEFONICO"/>
    <m/>
    <s v="TIPO V"/>
    <s v="AEREO"/>
    <s v="ZAPATA LOPEZ EDWARD ASDRUBAL"/>
    <n v="0"/>
    <s v="0"/>
    <n v="41241"/>
    <n v="0"/>
    <n v="41241"/>
  </r>
  <r>
    <s v="MONTERIA"/>
    <x v="5"/>
    <x v="6"/>
    <s v="23001"/>
    <s v="3043515"/>
    <s v="3007027352"/>
    <s v="INCIDENTE"/>
    <s v="CORDOBA"/>
    <s v="MONTERIA"/>
    <s v="BARRIO NARINO MONTERIA"/>
    <s v="REDEBAN"/>
    <s v="FO-25-1854482"/>
    <d v="2025-11-20T17:29:54"/>
    <d v="2025-11-21T12:12:00"/>
    <s v="NO"/>
    <s v="HARDWARE"/>
    <s v="COMUNICACION"/>
    <s v="DAÑO POS"/>
    <s v="UNO A UNO"/>
    <s v="CB UNO A UNO"/>
    <s v="EJECUTADO"/>
    <s v="20/11/2025 SE ESCALA PARA VISITA. LLAMAR ANTES DE VISITAR, CONFIRMAR FALLA Y DATOS | 21/11/2025 SE REALIZA VISITA TÉCNICA Y SE HACE NECESARIO EL CAMBIO DE DATAFONO POR FALLAS EN COMUNICACIÓN CON EL MODEM DEL COMERCIO, NO COMUNICA CON LA RED DEL CLIENTE, SE RETIRA DATAFONO ICT 250 PLACA 283403 Y SE DEJA INSTALADO DATAFONO DESK 3500 PLACA 1173229, SE REALIZAN PRUEBAS Y SE DEJA EL SERVICIO FUNCIONANDO CORRECTAMENTE._x000a_NOTA: IGUALMENTE SE CAMBIA LECTOR ÓPTICO POR FALLAS DE CONSTANTES BLOQUEOS."/>
    <s v="VISITA TECNICA"/>
    <s v="1BZZZ642"/>
    <s v="TIPO I"/>
    <s v="TERRESTRE"/>
    <s v="CASSIANI PEREZ RAUL RAMIRO"/>
    <n v="1"/>
    <s v="0"/>
    <n v="65960"/>
    <n v="75096"/>
    <n v="65960"/>
  </r>
  <r>
    <s v="CARTAGENA"/>
    <x v="5"/>
    <x v="6"/>
    <s v="13052"/>
    <s v="3043541"/>
    <s v="3007036419"/>
    <s v="INCIDENTE"/>
    <s v="BOLIVAR"/>
    <s v="ARJONA"/>
    <s v="PAGAFACIL  ARJONA"/>
    <s v="REDEBAN"/>
    <s v="FO-25-1854650"/>
    <d v="2025-11-21T08:00:00"/>
    <d v="2025-11-22T10:19:00"/>
    <s v="NO"/>
    <s v="HARDWARE"/>
    <s v="LECTOR DE BARRAS"/>
    <s v="CABLE LECTORA AVERIADO"/>
    <s v="ROBUSTO"/>
    <s v="PAGAFACIL"/>
    <s v="EJECUTADO"/>
    <s v="20/11/2025 SE ESCALA PARA VISITA. LLAMAR ANTES DE VISITAR, CONFIRMAR FALLA Y DATOS | 21/11/2025 SE HACE COMUNICACIÓN CON EL CLIENTE EL PUNTO LO ABREN DESPUÉS DE 8:30 AM | 22/11/2025 SE LLEGA AL SITIO ESPERANDO AUTORIZACIÓN PARA EL INGRESO | 22/11/2025 SE REALIZA CAMBIO DE LECTORA CABLE DEGOLLADO QUEDA LECTOR NUEVO SE HACEN PRUEBAS TODO OK"/>
    <s v="VISITA TECNICA"/>
    <s v="AA00C900"/>
    <s v="TIPO II"/>
    <s v="TERRESTRE"/>
    <s v="CANEDO HERRERA ALEXANDER"/>
    <n v="1"/>
    <s v="0"/>
    <n v="144968"/>
    <n v="140396"/>
    <n v="144968"/>
  </r>
  <r>
    <s v="CALI"/>
    <x v="0"/>
    <x v="0"/>
    <s v="76113"/>
    <s v="3043623"/>
    <s v="3007076885"/>
    <s v="INCIDENTE"/>
    <s v="VALLE DEL CAUCA"/>
    <s v="BUGALAGRANDE"/>
    <s v="BARRIO LA URIBE BUGALAGRANDE"/>
    <s v="REDEBAN"/>
    <s v="FO-25-1854648"/>
    <d v="2025-11-21T08:00:00"/>
    <d v="2025-11-22T12:04:00"/>
    <s v="NO"/>
    <s v="SOFTWARE"/>
    <s v="LECTOR DE BARRAS"/>
    <s v="FORMATO INVALIDO"/>
    <s v="CB UNO A UNO"/>
    <s v="CB UNO A UNO"/>
    <s v="EJECUTADO"/>
    <s v="20/11/2025 SE ESCALA PARA VISITA. LLAMAR ANTES DE VISITAR, CONFIRMAR FALLA Y DATOS | 22/11/2025 SE CONFIGURA LECTOR SYMBOL POR FORMATO INVALIDO, CB BANCOLOMBIA PURO, PRUEBAS OK"/>
    <s v="VISITA TECNICA"/>
    <s v="A16ZZ184"/>
    <s v="TIPO II"/>
    <s v="TERRESTRE"/>
    <s v="PAREDES CASTILLO DIEGO"/>
    <n v="1"/>
    <s v="0"/>
    <n v="144968"/>
    <n v="140396"/>
    <n v="144968"/>
  </r>
  <r>
    <s v="PASTO"/>
    <x v="0"/>
    <x v="0"/>
    <s v="86865"/>
    <s v="3043642"/>
    <s v="3007050666"/>
    <s v="INCIDENTE"/>
    <s v="PUTUMAYO"/>
    <s v="VALLE DEL GUAMUEZ"/>
    <s v="PTM  VALLE DEL GUAMUEZ DROGUER"/>
    <s v="REDEBAN"/>
    <s v="FO-25-1856014"/>
    <d v="2025-11-21T08:00:00"/>
    <d v="2025-11-25T10:09:00"/>
    <s v="NO"/>
    <s v="HARDWARE"/>
    <s v="SE REINICIA"/>
    <s v="DAÑO POS"/>
    <s v="AGREGADOR"/>
    <s v="COMCARD - PTM"/>
    <s v="EJECUTADO"/>
    <s v="21/11/2025 SE ESCALA PARA VISITA. LLAMAR ANTES DE VISITAR, CONFIRMAR FALLA Y DATOS | 25/11/2025 SE VISITA EL CB PARA REVISAR FALLA DE DATÁFONO, SE REINICIA DESPUÉS DE TRX , SE REALIZA CAMBIO DE EQUIPO, SE HACE PRUEBAS OK EL CB QUEDA OPERATIVO"/>
    <s v="VISITA TECNICA"/>
    <s v="BA00Y366"/>
    <s v="TIPO IV"/>
    <s v="TERRESTRE"/>
    <s v="GUERRERO RAMIREZ OSCAR DARIO"/>
    <n v="1"/>
    <s v="0"/>
    <n v="479589"/>
    <n v="196537"/>
    <n v="479589"/>
  </r>
  <r>
    <s v="VALLEDUPAR"/>
    <x v="5"/>
    <x v="6"/>
    <s v="20001"/>
    <s v="3044148"/>
    <s v="3007075424"/>
    <s v="INCIDENTE"/>
    <s v="CESAR"/>
    <s v="VALLEDUPAR"/>
    <s v="BARRIO URBANIZACION MARIA VALE"/>
    <s v="REDEBAN"/>
    <s v="FO-25-1856475"/>
    <d v="2025-11-21T08:36:51"/>
    <d v="2025-11-22T08:50:00"/>
    <s v="NO"/>
    <s v="HARDWARE"/>
    <s v="IMPRESION"/>
    <s v="TAPA IMPRESORA"/>
    <s v="CB UNO A UNO"/>
    <s v="CB UNO A UNO"/>
    <s v="EJECUTADO"/>
    <s v="21/11/2025 SE ESCALA PARA VISITA. LLAMAR ANTES DE VISITAR, CONFIRMAR FALLA Y DATOS | 22/11/2025 SE REALIZA VISITA POR SOLICITUD DE CLIENTE LA CUAL PRESENTA PROBLEMAS AL IMPRIMIR LOS BAUCHER,SE REALIZA CAMBIÓ DE EQUIPO QUEDANDO CB OPERATIVO AL 100%"/>
    <s v="VISITA TECNICA"/>
    <s v="V1009480"/>
    <s v="TIPO I"/>
    <s v="TERRESTRE"/>
    <s v="MAESTRE MENGUAL EDGAR ENRIQUE"/>
    <n v="1"/>
    <s v="0"/>
    <n v="65960"/>
    <n v="75096"/>
    <n v="65960"/>
  </r>
  <r>
    <s v="BARRANQUILLA"/>
    <x v="5"/>
    <x v="6"/>
    <s v="8520"/>
    <s v="3044285"/>
    <s v="3007023921"/>
    <s v="INCIDENTE"/>
    <s v="ATLANTICO"/>
    <s v="PALMAR DE VARELA"/>
    <s v="COMCARD PALMAR MANO PODEROSA"/>
    <s v="REDEBAN"/>
    <s v="FO-25-1856477"/>
    <d v="2025-11-21T08:35:26"/>
    <d v="2025-11-21T13:06:00"/>
    <s v="NO"/>
    <s v="HARDWARE"/>
    <s v="NO ENCIENDE SE REINICIA"/>
    <s v="FUENTE PODER AVERIADA"/>
    <s v="AGREGADOR"/>
    <s v="COMCARD - PTM"/>
    <s v="EJECUTADO"/>
    <s v="21/11/2025 SE ESCALA PARA VISITA. LLAMAR ANTES DE VISITAR, CONFIRMAR FALLA Y DATOS | 21/11/2025 SE REALIZA VISITA AL COMERCIO SE ENCUENTRA DATÁFONO CON FUENTE DE PODER DAÑADA LO CUAL OCASIONABA QUE EL DATÁFONO SE REINICIARA CONSTANTEMENTE SE CAMBIA FUENTE DE PODER SE REALIZAN PRUEBAS EXITOSAS Y EL CB QUEDA OPERATIVO"/>
    <s v="VISITA TECNICA"/>
    <s v="ABC0R182"/>
    <s v="TIPO II"/>
    <s v="TERRESTRE"/>
    <s v="PEÑALOZA GUTIERREZ RAFAEL GUSTAVO"/>
    <n v="1"/>
    <s v="0"/>
    <n v="144968"/>
    <n v="140396"/>
    <n v="144968"/>
  </r>
  <r>
    <s v="NEIVA"/>
    <x v="3"/>
    <x v="4"/>
    <s v="18610"/>
    <s v="3044316"/>
    <s v="3007058715"/>
    <s v="INCIDENTE"/>
    <s v="CAQUETA"/>
    <s v="SAN JOSE DEL FRAGUA"/>
    <s v="PTM SAN JOSE DEL FRAGUA FARMAC"/>
    <s v="REDEBAN"/>
    <s v="FO-25-1856007"/>
    <d v="2025-11-21T08:15:02"/>
    <d v="2025-11-24T16:05:00"/>
    <s v="NO"/>
    <s v="HARDWARE"/>
    <s v="CIERRE"/>
    <s v="MEMORIA DEL DISPOSITIVO INSUFICIENTE"/>
    <s v="AGREGADOR"/>
    <s v="COMCARD - PTM"/>
    <s v="EJECUTADO / CANCELADO"/>
    <s v="21/11/2025 SE ESCALA PARA VISITA. LLAMAR ANTES DE VISITAR, CONFIRMAR FALLA Y DATOS | 24/11/2025 SE LLEGA AL CB Y CB TIENE EFECTY, NO SE REALIZA ACTIVIDAD POR MALA PRÁCTICA DEL CLIENTE, SE LE ENVÍA EVIDENCIA AL COORDINADOR DE LA ZONA QUE CLIENTE CUENTA CON EFECTY"/>
    <s v="VISITA TECNICA"/>
    <m/>
    <s v="TIPO IV"/>
    <s v="TERRESTRE"/>
    <s v="BERMUDEZ SANCHEZ JOSE NEYBER"/>
    <n v="1"/>
    <s v="0"/>
    <n v="479589"/>
    <n v="196537"/>
    <n v="479589"/>
  </r>
  <r>
    <s v="APARTADO"/>
    <x v="1"/>
    <x v="2"/>
    <s v="5837"/>
    <s v="3044664"/>
    <s v="3007073564"/>
    <s v="INCIDENTE"/>
    <s v="ANTIOQUIA"/>
    <s v="TURBO"/>
    <s v="DISTRICOL PROASIV"/>
    <s v="REDEBAN"/>
    <s v="FO-25-1856468"/>
    <d v="2025-11-21T08:58:37"/>
    <d v="2025-11-22T10:15:00"/>
    <s v="NO"/>
    <s v="HARDWARE"/>
    <s v="COMUNICACION"/>
    <s v="MENSAJE CABLE DE RED DESCONECTADO"/>
    <s v="AGREGADOR"/>
    <s v="DISTRICOL"/>
    <s v="EJECUTADO / CANCELADO"/>
    <s v="21/11/2025 SE ESCALA PARA VISITA. LLAMAR ANTES DE VISITAR, CONFIRMAR FALLA Y DATOS | 22/11/2025 DATAFONO MUESTRA MENSAJE DE CABLE DE RED DESCONECTADO, SE PROCEDE HACER VALIDACIONES DE CONFIGURACION, SE TIRA A INICIALIZAR Y NO SE RESTABLECE EL SERVICIO, SE PRUEBA CON CABLE EXORTIJADO DE BACKUP Y OTRO DATAFONO Y PERSISTE EL PROBLEMA. _x000a_SE VALIDA QUE EL COMERCIO NO TIENE INTERNET POR LAN, DESCARTANDO QUE LAS CAMARAS DEL COMERCIO TAMPOCO TIENEN ACCESO A LA RED. SE LE INFORMA A LA USUARIA QUE SE DEBE COMUNICAR CON EL PROVEEDOR PARA QUE LE ORGANICEN EL SERVICIO Y SE VUELVA A COMUNICAR UNA VEZ TENGA NUEVAMENTE SERVICIO DE INTERNET."/>
    <s v="VISITA TECNICA"/>
    <s v="SV00W489"/>
    <s v="TIPO II"/>
    <s v="TERRESTRE"/>
    <s v="SALDARRIAGA MIRANDA SANTIAGO"/>
    <n v="1"/>
    <s v="0"/>
    <n v="144968"/>
    <n v="140396"/>
    <n v="144968"/>
  </r>
  <r>
    <s v="APARTADO"/>
    <x v="1"/>
    <x v="2"/>
    <s v="5147"/>
    <s v="3044762"/>
    <s v="3007012163"/>
    <s v="INCIDENTE"/>
    <s v="ANTIOQUIA"/>
    <s v="CAREPA"/>
    <s v="PAGA FACIL CAREPA"/>
    <s v="REDEBAN"/>
    <s v="FO-25-1857222"/>
    <d v="2025-11-21T09:17:26"/>
    <d v="2025-11-21T15:08:00"/>
    <s v="NO"/>
    <s v="HARDWARE"/>
    <s v="SE REINICIA"/>
    <s v="DAÑO POS"/>
    <s v="ROBUSTO"/>
    <s v="PAGAFACIL"/>
    <s v="EJECUTADO"/>
    <s v="21/11/2025 SE ESCALA PARA VISITA. LLAMAR ANTES DE VISITAR, CONFIRMAR FALLA Y DATOS | 21/11/2025 DATAFONO PRESENTA REINICIOS CONSTANTES, SE REINICIA CUANDO SE ESTA HACIENDO MOVIMIENTOS. SE PROCEDE A CAMBIAR DATAFONO, SE HACEN PRUEBAS Y SE DEJA TODO FUNCIONANDO CORRECTAMENTE"/>
    <s v="VISITA TECNICA"/>
    <s v="JAAAJ538"/>
    <s v="TIPO I"/>
    <s v="TERRESTRE"/>
    <s v="SALDARRIAGA MIRANDA SANTIAGO"/>
    <n v="1"/>
    <s v="0"/>
    <n v="65960"/>
    <n v="75096"/>
    <n v="65960"/>
  </r>
  <r>
    <s v="BOGOTA"/>
    <x v="4"/>
    <x v="5"/>
    <s v="11001"/>
    <s v="3044768"/>
    <s v="3007025523"/>
    <s v="INCIDENTE"/>
    <s v="CUNDINAMARCA"/>
    <s v="BOGOTA"/>
    <s v="PAGAFACIL TERMINAL TRANSPORTE"/>
    <s v="REDEBAN"/>
    <s v="FO-25-1857221"/>
    <d v="2025-11-21T09:19:05"/>
    <d v="2025-11-22T13:27:00"/>
    <s v="NO"/>
    <s v="HARDWARE"/>
    <s v="HUB"/>
    <s v="DETERIORO CABLE"/>
    <s v="ROBUSTO"/>
    <s v="PAGAFACIL"/>
    <s v="EJECUTADO"/>
    <s v="21/11/2025 SE ESCALA PARA VISITA. LLAMAR ANTES DE VISITAR, CONFIRMAR FALLA Y DATOS | 22/11/2025 INCIDENTE NO HA PODIDO VISITAR YA QUE HA ESTADO LLOVIENDO TODA LA TARDE EN BOGOTÁ. | 22/11/2025 LLUVIA | 22/11/2025 SE REVISA CABLEADO DEL EQUIPO, SE OBSERVA GOMOSIDAD EN EL CABLE DEL HUB Y AL REVISAR SE ENCUENTRA EL CABLE CON UNA PEQUEÑA ROTURA QUE JUNTO A LA HUMEDAD GENERA CORTO EN EL EQUIPO"/>
    <s v="VISITA TECNICA"/>
    <s v="AA6ZZ240"/>
    <s v="TIPO I"/>
    <s v="TERRESTRE"/>
    <s v="ALARCON AREVALO JOHAN STIVEN"/>
    <n v="1"/>
    <s v="0"/>
    <n v="65960"/>
    <n v="75096"/>
    <n v="65960"/>
  </r>
  <r>
    <s v="BOGOTA"/>
    <x v="4"/>
    <x v="5"/>
    <s v="11001"/>
    <s v="3044821"/>
    <s v="3007054630"/>
    <s v="INCIDENTE"/>
    <s v="CUNDINAMARCA"/>
    <s v="BOGOTA"/>
    <s v="PAGAFACIL  METROPOLOS"/>
    <s v="REDEBAN"/>
    <s v="FO-25-1856631"/>
    <d v="2025-11-21T09:08:48"/>
    <d v="2025-11-22T10:27:00"/>
    <s v="NO"/>
    <s v="HARDWARE"/>
    <s v="ALERT IRRUPTION"/>
    <s v="ALERT IRRUPTION"/>
    <s v="ROBUSTO"/>
    <s v="PAGAFACIL"/>
    <s v="EJECUTADO"/>
    <s v="21/11/2025 SE ESCALA PARA VISITA. LLAMAR ANTES DE VISITAR, CONFIRMAR FALLA Y DATOS | 21/11/2025 NO SE VISITA COMERCIO YA QUÉ HA ESTADO LLOVIENDO EN BOGOTÁ DURANTE TODA LA TARDE. | 22/11/2025 SE VISITA COMERCIO CB BANCOLOMBIA ROBUSTO, SE REALIZA CAMBIO DE DATAFONO POR QUÉ LA PANTALLA ESTÁ BORROSA Y TAMBIÉN SE CAMBIA EL PINPAD POR QUÉ ESTÁ ALERTADO, SE DEJAN EQUIPOS EN PERFECTO FUNCIONAMIENTO, SE REALIZAN PRUEBAS OK, NO UPS, SE DEJAN USUARIOS DEL CLIENTE, EQUIPO INTEGRADO."/>
    <s v="VISITA TECNICA"/>
    <s v="XP8ZZ959"/>
    <s v="TIPO I"/>
    <s v="TERRESTRE"/>
    <s v="VEGA MANRIQUE JONATAN MAURICIO"/>
    <n v="1"/>
    <s v="0"/>
    <n v="65960"/>
    <n v="75096"/>
    <n v="65960"/>
  </r>
  <r>
    <s v="MEDELLIN"/>
    <x v="1"/>
    <x v="2"/>
    <s v="5001"/>
    <s v="3045275"/>
    <s v="3007022575"/>
    <s v="INCIDENTE"/>
    <s v="ANTIOQUIA"/>
    <s v="MEDELLIN"/>
    <s v="MULTIPAGAS UNICENTRO CENTRO CO"/>
    <s v="REDEBAN"/>
    <s v="FO-25-1857597"/>
    <d v="2025-11-21T10:12:55"/>
    <d v="2025-11-21T17:43:00"/>
    <s v="NO"/>
    <s v="HARDWARE"/>
    <s v="DETERIORO"/>
    <s v="DATAFONO"/>
    <s v="ROBUSTO"/>
    <s v="MULTIPAGAS"/>
    <s v="EJECUTADO"/>
    <s v="21/11/2025 SE ESCALA PARA VISITA. LLAMAR ANTES DE VISITAR, CONFIRMAR FALLA Y DATOS | 21/11/2025 SE CAMBIA EQUIPO POR DAÑO EN EL PUERTO USB. TODO QUEDA OK."/>
    <s v="VISITA TECNICA"/>
    <s v="ANZZZ800"/>
    <s v="TIPO I"/>
    <s v="TERRESTRE"/>
    <s v="RODRIGUEZ PEREA JUAN CAMILO"/>
    <n v="1"/>
    <s v="0"/>
    <n v="65960"/>
    <n v="75096"/>
    <n v="65960"/>
  </r>
  <r>
    <s v="NEIVA"/>
    <x v="3"/>
    <x v="4"/>
    <s v="41001"/>
    <s v="3045650"/>
    <s v="3007018978"/>
    <s v="INCIDENTE"/>
    <s v="HUILA"/>
    <s v="NEIVA"/>
    <s v="BARRIO TIMANCO 1 NEIVA"/>
    <s v="REDEBAN"/>
    <s v="FO-25-1857682"/>
    <d v="2025-11-21T10:30:34"/>
    <d v="2025-11-22T10:13:00"/>
    <s v="NO"/>
    <s v="HARDWARE"/>
    <s v="PINPAD"/>
    <s v="ALERTADO"/>
    <s v="CB UNO A UNO"/>
    <s v="CB UNO A UNO"/>
    <s v="EJECUTADO"/>
    <s v="21/11/2025 SE ESCALA PARA VISITA. LLAMAR ANTES DE VISITAR, CONFIRMAR FALLA Y DATOS | 22/11/2025 SE REALIZA CAMBIO DE PIN PAD POR IRRUPTION"/>
    <s v="VISITA TECNICA"/>
    <s v="BL01M712"/>
    <s v="TIPO I"/>
    <s v="TERRESTRE"/>
    <s v="DIAZ VARGAS JONATHAN MIGUEL"/>
    <n v="1"/>
    <s v="0"/>
    <n v="65960"/>
    <n v="75096"/>
    <n v="65960"/>
  </r>
  <r>
    <s v="MONTERIA"/>
    <x v="5"/>
    <x v="6"/>
    <s v="5250"/>
    <s v="3045737"/>
    <s v="3007078079"/>
    <s v="INCIDENTE"/>
    <s v="ANTIOQUIA"/>
    <s v="EL BAGRE"/>
    <s v="BARRIO LA VEGA EL BAGRE 1"/>
    <s v="REDEBAN"/>
    <s v="FO-25-1858158"/>
    <d v="2025-11-21T11:03:28"/>
    <d v="2025-11-24T17:28:00"/>
    <s v="NO"/>
    <s v="HARDWARE"/>
    <s v="PINPAD"/>
    <s v="SE REINICIA"/>
    <s v="CB UNO A UNO"/>
    <s v="CB UNO A UNO"/>
    <s v="EJECUTADO"/>
    <s v="21/11/2025 SE ESCALA PARA VISITA. LLAMAR ANTES DE VISITAR, CONFIRMAR FALLA Y DATOS | 24/11/2025 SE VISITA SITIO, SE CAMBIA PINPAD POR DAÑO OK. SE REALIZAN PRUEBAS EXITOSAS"/>
    <s v="VISITA TECNICA"/>
    <s v="LMNZZ647"/>
    <s v="TIPO IV"/>
    <s v="TERRESTRE"/>
    <s v="COGOLLO VERTEL EDER LUIS"/>
    <n v="1"/>
    <s v="0"/>
    <n v="479589"/>
    <n v="196537"/>
    <n v="479589"/>
  </r>
  <r>
    <s v="BOGOTA"/>
    <x v="4"/>
    <x v="5"/>
    <s v="25843"/>
    <s v="3045837"/>
    <s v="3007019537"/>
    <s v="INCIDENTE"/>
    <s v="CUNDINAMARCA"/>
    <s v="VILLA DE SAN DIEGO DE UBATE"/>
    <s v="REVAL UBATE"/>
    <s v="REDEBAN"/>
    <s v="FO-25-1858170"/>
    <d v="2025-11-21T10:59:05"/>
    <d v="2025-11-21T15:49:00"/>
    <s v="NO"/>
    <s v="HARDWARE"/>
    <s v="IMPRESION"/>
    <s v="NO AVANZA PAPEL"/>
    <s v="ROBUSTO"/>
    <s v="REVAL"/>
    <s v="EJECUTADO"/>
    <s v="21/11/2025 SE ESCALA PARA VISITA. LLAMAR ANTES DE VISITAR, CONFIRMAR FALLA Y DATOS | 21/11/2025 SE REALIZA CAMBIO DEL DATAFONO POR DAÑO EN LA IMPRESORA POR MOTIVO DE QUE NINGUNO DE LOS PRESENTES TENÍA TARJETA BANCOLOMBIA Y NEQUI SE ENCUENTRA SIN SERVICIO DE REALIZA PRUEBA CON EL PRIMER CLIENTE QUE LLEGA"/>
    <s v="VISITA TECNICA"/>
    <s v="AD00B080"/>
    <s v="TIPO II"/>
    <s v="TERRESTRE"/>
    <s v="ALARCON AREVALO JOHAN STIVEN"/>
    <n v="1"/>
    <s v="0"/>
    <n v="144968"/>
    <n v="140396"/>
    <n v="144968"/>
  </r>
  <r>
    <s v="BUCARAMANGA"/>
    <x v="2"/>
    <x v="3"/>
    <s v="68547"/>
    <s v="3045843"/>
    <s v="3007052442"/>
    <s v="INCIDENTE"/>
    <s v="SANTANDER"/>
    <s v="PIEDECUESTA"/>
    <s v="PTM PIEDECUESTA SUPER PHARMA"/>
    <s v="REDEBAN"/>
    <s v="FO-25-1858161"/>
    <d v="2025-11-21T11:01:40"/>
    <d v="2025-11-21T16:35:00"/>
    <s v="NO"/>
    <s v="HARDWARE"/>
    <s v="COMUNICACION"/>
    <s v="MENSAJE CABLE DE RED DESCONECTADO"/>
    <s v="AGREGADOR"/>
    <s v="COMCARD - PTM"/>
    <s v="EJECUTADO"/>
    <s v="21/11/2025 SE ESCALA PARA VISITA. LLAMAR ANTES DE VISITAR, CONFIRMAR FALLA Y DATOS | 21/11/2025 SE VISITA COMERCIO SE REALIZA EL CAMBIO DE EQUIPO OK, INSTALACIÓN VERSION 9.90 OK, PRUEBAS OK, LECTOR DE BARRAS OK, CB OPERATIVO TERMINAL DE COMERCIO:II0DZ083"/>
    <s v="VISITA TECNICA"/>
    <s v="II0DZ083 KA00C736"/>
    <s v="TIPO II"/>
    <s v="TERRESTRE"/>
    <s v="BARAJAS BERMUDEZ YAHIR MAURICIO"/>
    <n v="1"/>
    <s v="0"/>
    <n v="144968"/>
    <n v="140396"/>
    <n v="144968"/>
  </r>
  <r>
    <s v="CALI"/>
    <x v="0"/>
    <x v="0"/>
    <s v="76001"/>
    <s v="3045856"/>
    <s v="3007071074"/>
    <s v="INCIDENTE"/>
    <s v="VALLE DEL CAUCA"/>
    <s v="CALI"/>
    <s v="PTM CALI MAKAMA G´I"/>
    <s v="REDEBAN"/>
    <s v="FO-25-1858243"/>
    <d v="2025-11-21T11:09:50"/>
    <d v="2025-11-21T16:17:00"/>
    <s v="NO"/>
    <s v="HARDWARE"/>
    <s v="LECTOR DE TARJETAS"/>
    <s v="DAÑO POS"/>
    <s v="AGREGADOR"/>
    <s v="COMCARD - PTM"/>
    <s v="EJECUTADO"/>
    <s v="21/11/2025 SE ESCALA PARA VISITA. LLAMAR ANTES DE VISITAR, CONFIRMAR FALLA Y DATOS | 21/11/2025 SE CAMBIA DATÁFONO YA QUE NO LEE TARJETAS"/>
    <s v="VISITA TECNICA"/>
    <s v="MN00C148 MN00C381"/>
    <s v="TIPO I"/>
    <s v="TERRESTRE"/>
    <s v="CUERO RUIZ JHONNY"/>
    <n v="1"/>
    <s v="0"/>
    <n v="65960"/>
    <n v="75096"/>
    <n v="65960"/>
  </r>
  <r>
    <s v="VILLAVICENCIO"/>
    <x v="3"/>
    <x v="4"/>
    <s v="50450"/>
    <s v="3046035"/>
    <s v="3007059052"/>
    <s v="INCIDENTE"/>
    <s v="META"/>
    <s v="PUERTO CONCORDIA"/>
    <s v="BARRIO CENTRO PUERTO CONCORDI"/>
    <s v="REDEBAN"/>
    <s v="FO-25-1858153"/>
    <d v="2025-11-21T11:05:05"/>
    <d v="2025-11-24T17:31:00"/>
    <s v="NO"/>
    <s v="HARDWARE"/>
    <s v="DETERIORO"/>
    <s v="LECTOR BARRAS"/>
    <s v="CB UNO A UNO"/>
    <s v="CB UNO A UNO"/>
    <s v="EJECUTADO"/>
    <s v="21/11/2025 SE ESCALA PARA VISITA. LLAMAR ANTES DE VISITAR, CONFIRMAR FALLA Y DATOS | 24/11/2025 SE REALIZA CAMBIO DE LECTOR DE BARRAS Y FUENTE DE PODER POR DAÑO ENTREGANDO OPERATIVO AL COMERCIO"/>
    <s v="VISITA TECNICA"/>
    <s v="MA002211"/>
    <s v="TIPO IV"/>
    <s v="TERRESTRE"/>
    <s v="ROZO JIMENEZ EDGAR ARMANDO"/>
    <n v="1"/>
    <s v="0"/>
    <n v="479589"/>
    <n v="196537"/>
    <n v="479589"/>
  </r>
  <r>
    <s v="VILLAVICENCIO"/>
    <x v="3"/>
    <x v="4"/>
    <s v="50001"/>
    <s v="3046065"/>
    <s v="3007046562"/>
    <s v="INCIDENTE"/>
    <s v="META"/>
    <s v="VILLAVICENCIO"/>
    <s v="DISTRICOL SERVICIOS GIPARE"/>
    <s v="REDEBAN"/>
    <s v="FO-25-1858282"/>
    <d v="2025-11-21T11:13:18"/>
    <d v="2025-11-22T11:44:00"/>
    <s v="NO"/>
    <s v="HARDWARE"/>
    <s v="PINPAD"/>
    <s v="COMPATIBILIDAD"/>
    <s v="AGREGADOR"/>
    <s v="DISTRICOL"/>
    <s v="EJECUTADO"/>
    <s v="21/11/2025 SE ESCALA PARA VISITA. LLAMAR ANTES DE VISITAR, CONFIRMAR FALLA Y DATOS | 22/11/2025 SE VISITA CB Y SE REALIZA CAMBIO DE DATÁFONO Y PIN PAD POR DAÑO. SE INSTALA NUEVO PIN PAD Y DATAFONO SE CONFIGURA POS SE INICIALIZA SE CREAN USUARIOS CORRECTAMENTE Y SE REALIZA PRUEBAS EXITOSAS PRUEBAS OK"/>
    <s v="VISITA TECNICA"/>
    <s v="AD009350"/>
    <s v="TIPO I"/>
    <s v="TERRESTRE"/>
    <s v="GARZON RUIZ LUIS MIGUEL"/>
    <n v="1"/>
    <s v="0"/>
    <n v="65960"/>
    <n v="75096"/>
    <n v="65960"/>
  </r>
  <r>
    <s v="BUCARAMANGA"/>
    <x v="2"/>
    <x v="3"/>
    <s v="68547"/>
    <s v="3046337"/>
    <s v="3007043606"/>
    <s v="INCIDENTE"/>
    <s v="SANTANDER"/>
    <s v="PIEDECUESTA"/>
    <s v="PTM PIEDECUESTA MULTISERVICIOS"/>
    <s v="REDEBAN"/>
    <s v="FO-25-1858683"/>
    <d v="2025-11-21T11:45:45"/>
    <d v="2025-11-22T10:48:00"/>
    <s v="NO"/>
    <s v="HARDWARE"/>
    <s v="COMUNICACION"/>
    <s v="MENSAJE CABLE DE RED DESCONECTADO"/>
    <s v="AGREGADOR"/>
    <s v="COMCARD - PTM"/>
    <s v="EJECUTADO"/>
    <s v="21/11/2025 SE ESCALA PARA VISITA. LLAMAR ANTES DE VISITAR, CONFIRMAR FALLA Y DATOS | 22/11/2025 SE VISITA COMERCIO SE REALIZA CAMBIO DE EQUIPO DATÁFONO OK, EQUIPO MAGIC BOX OK , PINPAD OK, PRUEBAS OK, LECTOR OR DE BARRAS OK, PINPAD OK, CB OPERATIVO"/>
    <s v="VISITA TECNICA"/>
    <s v="9AFZZ420 XPBZZ000"/>
    <s v="TIPO II"/>
    <s v="TERRESTRE"/>
    <s v="BARAJAS BERMUDEZ YAHIR MAURICIO"/>
    <n v="1"/>
    <s v="0"/>
    <n v="144968"/>
    <n v="140396"/>
    <n v="144968"/>
  </r>
  <r>
    <s v="CALI"/>
    <x v="0"/>
    <x v="0"/>
    <s v="76520"/>
    <s v="3046361"/>
    <s v="3007024726"/>
    <s v="INCIDENTE"/>
    <s v="VALLE DEL CAUCA"/>
    <s v="PALMIRA"/>
    <s v="BARRIO ZAMORANO PALMIRA"/>
    <s v="REDEBAN"/>
    <s v="FO-25-1859025"/>
    <d v="2025-11-21T12:04:07"/>
    <d v="2025-11-22T12:10:00"/>
    <s v="NO"/>
    <s v="HARDWARE"/>
    <s v="IMPRESION"/>
    <s v="NO IMPRIME UNO O VARIOS CARACTERES"/>
    <s v="CB UNO A UNO"/>
    <s v="CB UNO A UNO"/>
    <s v="EJECUTADO"/>
    <s v="21/11/2025 SE ESCALA PARA VISITA. LLAMAR ANTES DE VISITAR, CONFIRMAR FALLA Y DATOS | 22/11/2025 SE LLAMA AL CLIENTE, SE VÁLIDA INCIDENTE Y DIRECCIÓN, SE VISITA EL COMERCIO, SE REVISA LOS EQUIPOS ESTÁ FALLANDO EL DATAFONO NO IMPRIME UNO O VARIOS CARACTERES POR LO QUE SE CAMBIA RESOLVIENDO EL DAÑO, PRUEBAS OK, TELECARGA TRNA"/>
    <s v="VISITA TECNICA"/>
    <s v="ABCVZ549"/>
    <s v="TIPO I"/>
    <s v="TERRESTRE"/>
    <s v="HERRERA MONAR GEOVANNY"/>
    <n v="1"/>
    <s v="0"/>
    <n v="65960"/>
    <n v="75096"/>
    <n v="65960"/>
  </r>
  <r>
    <s v="MEDELLIN"/>
    <x v="1"/>
    <x v="2"/>
    <s v="5604"/>
    <s v="3046531"/>
    <s v="3007055350"/>
    <s v="INCIDENTE"/>
    <s v="ANTIOQUIA"/>
    <s v="REMEDIOS"/>
    <s v="DISTRICOL ALMACEN LUMAR"/>
    <s v="REDEBAN"/>
    <s v="FO-25-1859390"/>
    <d v="2025-11-21T12:37:15"/>
    <d v="2025-11-24T17:39:00"/>
    <s v="NO"/>
    <s v="HARDWARE"/>
    <s v="COMUNICACION"/>
    <s v="MENSAJE CABLE DE RED DESCONECTADO"/>
    <s v="AGREGADOR"/>
    <s v="DISTRICOL"/>
    <s v="EJECUTADO"/>
    <s v="21/11/2025 SE ESCALA PARA VISITA. LLAMAR ANTES DE VISITAR, CONFIRMAR FALLA Y DATOS | 24/11/2025 SE REVISA EQUIPO Y CABLEADO Y SE EVIDENCIA QUE EL DAÑO ES DEL INTERNET PROPIO DEL COMERCIO"/>
    <s v="VISITA TECNICA"/>
    <s v="TRDZZ732"/>
    <s v="TIPO IV"/>
    <s v="TERRESTRE"/>
    <s v="RUA ALVAREZ RICHARD ANDRES"/>
    <n v="1"/>
    <s v="0"/>
    <n v="479589"/>
    <n v="196537"/>
    <n v="479589"/>
  </r>
  <r>
    <s v="BOGOTA"/>
    <x v="4"/>
    <x v="5"/>
    <s v="11001"/>
    <s v="3046607"/>
    <s v="3007014383"/>
    <s v="INCIDENTE"/>
    <s v="CUNDINAMARCA"/>
    <s v="BOGOTA"/>
    <s v="BARRIO SUBA COSTA RICA BOGOTA"/>
    <s v="REDEBAN"/>
    <s v="FO-25-1859071"/>
    <d v="2025-11-21T12:26:22"/>
    <d v="2025-11-22T14:27:00"/>
    <s v="NO"/>
    <s v="HARDWARE"/>
    <s v="DETERIORO"/>
    <s v="DATAFONO"/>
    <s v="CB UNO A UNO"/>
    <s v="CB UNO A UNO"/>
    <s v="EJECUTADO"/>
    <s v="21/11/2025 SE ESCALA PARA VISITA. LLAMAR ANTES DE VISITAR, CONFIRMAR FALLA Y DATOS | 22/11/2025 EN DESPLAZAMIENTO POR GESTIÓN EN ENTREGA DE EQUIPOS WOMPI A BODEGA LINEA | 22/11/2025 ALA ESPERA DE REDEBAN POR SOLICITUD DE CAMBIO DEEQUIPO | 22/11/2025 SE REALIZA CAMBIO DE DATÁFONO EN DAÑO IMPRESIÓN SE REALIZAN PRUEBAS OK"/>
    <s v="VISITA TECNICA"/>
    <s v="A4XZZ090"/>
    <s v="TIPO I"/>
    <s v="TERRESTRE"/>
    <s v="INFANTE SIERRA MANUEL FERNANDO"/>
    <n v="1"/>
    <s v="0"/>
    <n v="65960"/>
    <n v="75096"/>
    <n v="65960"/>
  </r>
  <r>
    <s v="BUCARAMANGA"/>
    <x v="2"/>
    <x v="3"/>
    <s v="68615"/>
    <s v="3046625"/>
    <s v="3007030062"/>
    <s v="INCIDENTE"/>
    <s v="SANTANDER"/>
    <s v="RIONEGRO"/>
    <s v="COMCARD RIONEGRO MAS CHIC"/>
    <s v="REDEBAN"/>
    <s v="FO-25-1859385"/>
    <d v="2025-11-21T12:41:56"/>
    <d v="2025-11-22T09:09:00"/>
    <m/>
    <s v="HARDWARE"/>
    <s v="COMUNICACION"/>
    <s v="MENSAJE CABLE DE RED DESCONECTADO"/>
    <s v="AGREGADOR"/>
    <s v="COMCARD - PTM"/>
    <m/>
    <s v="21/11/2025 SE ESCALA PARA VISITA. LLAMAR ANTES DE VISITAR, CONFIRMAR FALLA Y DATOS | 22/11/2025 SE ESTABLECE CONTACTO VÍA WHATSAPP CON LA USUARIA MARÍA DEL CARMEN CORTÉS RUIZ, IDENTIFICADA CON CÉDULA DE CIUDADANÍA N.° 63543932, QUIEN INFORMA QUE SU EQUIPO PRESENTA UN ERROR DE CONEXIÓN TLS, IMPIDIÉNDOLE OPERAR CON NORMALIDAD._x000a__x000a_SE LE INDICA A LA USUARIA QUE EL SOPORTE PARA CAMBIO DE EQUIPOS SOLO ESTÁ DISPONIBLE HASTA EL MEDIODÍA, Y QUE, DEBIDO A TEMAS DE DESPLAZAMIENTO, NO ES POSIBLE LLEGAR AL PUNTO EL DÍA DE HOY. POR LO ANTERIOR, SE LE SOLICITA COMUNICARSE NUEVAMENTE CON EL CENTRO DE ATENCIÓN DE CORRESPONSALES A LA LÍNEA 018000 953344, CON EL FIN DE AGENDAR UNA NUEVA CITA EN LA FECHA INDICADA._x000a__x000a_FINALMENTE, SE PROCEDE CON EL CIERRE DE LA ORDEN."/>
    <s v="SOPORTE TELEFONICO"/>
    <m/>
    <s v="TIPO II"/>
    <s v="TERRESTRE"/>
    <s v="REYES RAMIREZ DIEGO ALEXANDER"/>
    <n v="0"/>
    <s v="0"/>
    <n v="41241"/>
    <n v="0"/>
    <n v="41241"/>
  </r>
  <r>
    <s v="MEDELLIN"/>
    <x v="1"/>
    <x v="2"/>
    <s v="5001"/>
    <s v="3046682"/>
    <s v="3007045297"/>
    <s v="INCIDENTE"/>
    <s v="ANTIOQUIA"/>
    <s v="MEDELLIN"/>
    <s v="PTM MEDELLIN  VARIEDADES LA 56"/>
    <s v="REDEBAN"/>
    <s v="FO-25-1859669"/>
    <d v="2025-11-21T13:47:34"/>
    <d v="2025-11-22T10:34:00"/>
    <s v="NO"/>
    <s v="SOFTWARE"/>
    <s v="COMUNICACION"/>
    <s v="VERIFIQUE PARAMETROS"/>
    <s v="AGREGADOR"/>
    <s v="COMCARD - PTM"/>
    <s v="EJECUTADO"/>
    <s v="21/11/2025 SE ESCALA PARA VISITA. LLAMAR ANTES DE VISITAR, CONFIRMAR FALLA Y DATOS | 22/11/2025 DURANTE LA VISITA TÉCNICA AL CORRESPONSAL BANCOLOMBIA, EL USUARIO CONFIRMA SU IDENTIFICACIÓN Y MANIFIESTA QUE NO PUEDE REALIZAR TRANSACCIONES, YA QUE EL DATÁFONO MUESTRA EN PANTALLA EL MENSAJE “VERIFICAR PARÁMETROS”.  _x000a_AL REVISAR EL DISPOSITIVO, SE EVIDENCIA QUE LOS PARÁMETROS SE ENCONTRABAN BORRADOS, LO QUE IMPEDÍA SU FUNCIONAMIENTO NORMAL.  _x000a_SE PROCEDE A RESTABLECER Y CONFIGURAR LOS PARÁMETROS REQUERIDOS, VERIFICANDO POSTERIORMENTE LA CORRECTA OPERACIÓN MEDIANTE PRUEBAS DE TRANSACCIÓN.  _x000a_FINALMENTE, EL EQUIPO QUEDA FUNCIONAL Y EN CONDICIONES NORMALES DE USO, CONFIRMANDO CON EL USUARIO LA SOLUCIÓN DEL INCIDENTE."/>
    <s v="VISITA TECNICA"/>
    <s v="9B0NZ740 TRZZZ963"/>
    <s v="TIPO I"/>
    <s v="TERRESTRE"/>
    <s v="MARTINEZ TOVAR OSCAR DAVID"/>
    <n v="1"/>
    <s v="0"/>
    <n v="65960"/>
    <n v="75096"/>
    <n v="65960"/>
  </r>
  <r>
    <s v="SINCELEJO"/>
    <x v="5"/>
    <x v="6"/>
    <s v="70429"/>
    <s v="3046903"/>
    <s v="3007047405"/>
    <s v="INCIDENTE"/>
    <s v="SUCRE"/>
    <s v="MAJAGUAL"/>
    <s v="BARRIO CENTRO MAJAGUAL 1"/>
    <s v="REDEBAN"/>
    <s v="FO-25-1859364"/>
    <d v="2025-11-21T12:48:52"/>
    <d v="2025-11-24T10:14:00"/>
    <m/>
    <s v="HARDWARE"/>
    <s v="SE REINICIA"/>
    <s v="DAÑO POS"/>
    <s v="CB UNO A UNO"/>
    <s v="CB UNO A UNO"/>
    <m/>
    <s v="21/11/2025 SE ESCALA PARA VISITA. LLAMAR ANTES DE VISITAR, CONFIRMAR FALLA Y DATOS | 24/11/2025 EN COMUNICACIÓN CON LA SEÑORA JULIETA MARÍA ARREOLA, AL NÚMERO DE CONTACTO 3013390479, ME INFORMA QUE EL EQUIPO LO TIENE FUNCIONAL ELLA QUIERE QUE LE CAMBIEN EL EQUIPO POR UNO DE LOS NUEVOS, SE LE INFORMA QUE LOS CAMBIOS SE ESTÁN REALIZANDO PAULATINAMENTE."/>
    <s v="SOPORTE TELEFONICO"/>
    <m/>
    <s v="TIPO IV"/>
    <s v="FLUVIAL"/>
    <s v="CACERES HERNANDEZ ANDRES"/>
    <n v="0"/>
    <s v="0"/>
    <n v="41241"/>
    <n v="0"/>
    <n v="41241"/>
  </r>
  <r>
    <s v="CALI"/>
    <x v="0"/>
    <x v="0"/>
    <s v="76001"/>
    <s v="3046910"/>
    <s v="3007038359"/>
    <s v="INCIDENTE"/>
    <s v="VALLE DEL CAUCA"/>
    <s v="CALI"/>
    <s v="PTM VARIEDADES Y PAPELERIA LUZ"/>
    <s v="REDEBAN"/>
    <s v="FO-25-1859360"/>
    <d v="2025-11-21T12:54:50"/>
    <d v="2025-11-22T10:51:00"/>
    <s v="NO"/>
    <s v="SOFTWARE"/>
    <s v="COMUNICACION"/>
    <s v="PARAMETROS DE CONFIGURACION EN POS"/>
    <s v="AGREGADOR"/>
    <s v="COMCARD - PTM"/>
    <s v="EJECUTADO"/>
    <s v="21/11/2025 SE ESCALA PARA VISITA. LLAMAR ANTES DE VISITAR, CONFIRMAR FALLA Y DATOS | 22/11/2025 PARAMETROS DESCONFIGURADOS SE CONFIGURAN SE HACEN PRUEBAS Y QUEDA FUNCIONANDO CORRECTAMENTE"/>
    <s v="VISITA TECNICA"/>
    <s v="EF03Z481"/>
    <s v="TIPO I"/>
    <s v="TERRESTRE"/>
    <s v="CUERO RUIZ JHONNY"/>
    <n v="1"/>
    <s v="0"/>
    <n v="65960"/>
    <n v="75096"/>
    <n v="65960"/>
  </r>
  <r>
    <s v="BARRANQUILLA"/>
    <x v="5"/>
    <x v="6"/>
    <s v="8001"/>
    <s v="3046915"/>
    <s v="3007035373"/>
    <s v="INCIDENTE"/>
    <s v="ATLANTICO"/>
    <s v="BARRANQUILLA"/>
    <s v="DISTRICOL DROGUERIA Y VARIEDAD"/>
    <s v="REDEBAN"/>
    <s v="FO-25-1859354"/>
    <d v="2025-11-21T13:00:46"/>
    <d v="2025-11-22T12:07:00"/>
    <s v="NO"/>
    <s v="HARDWARE"/>
    <s v="IMPRESION"/>
    <s v="NO IMPRIME UNO O VARIOS CARACTERES"/>
    <s v="AGREGADOR"/>
    <s v="DISTRICOL"/>
    <s v="EJECUTADO"/>
    <s v="21/11/2025 SE ESCALA PARA VISITA. LLAMAR ANTES DE VISITAR, CONFIRMAR FALLA Y DATOS | 22/11/2025 SE REALIZA VISITA TÉCNICA, SE CAMBIA DATAFONO, SE REALIZAN PRUEBAS EXITOSAS, EQUIPO FUNCIONA CORRECTAMENTE, CB QUEDA OPERATIVO."/>
    <s v="VISITA TECNICA"/>
    <s v="A100F436 - AA002132"/>
    <s v="TIPO I"/>
    <s v="TERRESTRE"/>
    <s v="DE AGUAS MUÑOZ DAVID JOSE"/>
    <n v="1"/>
    <s v="0"/>
    <n v="65960"/>
    <n v="75096"/>
    <n v="65960"/>
  </r>
  <r>
    <s v="MEDELLIN"/>
    <x v="1"/>
    <x v="2"/>
    <s v="5001"/>
    <s v="3046927"/>
    <s v="3007017518"/>
    <s v="INCIDENTE"/>
    <s v="ANTIOQUIA"/>
    <s v="MEDELLIN"/>
    <s v="PAGAFACIL AVENIDA COLOMBIA"/>
    <s v="REDEBAN"/>
    <s v="FO-25-1859532"/>
    <d v="2025-11-21T13:23:58"/>
    <d v="2025-11-21T15:56:00"/>
    <s v="NO"/>
    <s v="HARDWARE"/>
    <s v="IMPRESION"/>
    <s v="TAPA IMPRESORA"/>
    <s v="ROBUSTO"/>
    <s v="PAGAFACIL"/>
    <s v="EJECUTADO"/>
    <s v="21/11/2025 SE ESCALA PARA VISITA. LLAMAR ANTES DE VISITAR, CONFIRMAR FALLA Y DATOS | 21/11/2025 SE CAMBIA TAPA DE IMPRESIÓN U SE LE REALIZA LIMPIEZA AL EQUIPO YA QUE SE ATASCABA EL PAPEL E IMPRIMÍA BORROSO, ADEMÁS SE CAMBIA LECTOR DE BARRAS PORQUE SE REINICIA AL MOVERLO. TODO QUEDA OK."/>
    <s v="VISITA TECNICA"/>
    <s v="JNZZZ060"/>
    <s v="TIPO I"/>
    <s v="TERRESTRE"/>
    <s v="RODRIGUEZ PEREA JUAN CAMILO"/>
    <n v="1"/>
    <s v="0"/>
    <n v="65960"/>
    <n v="75096"/>
    <n v="65960"/>
  </r>
  <r>
    <s v="CALI"/>
    <x v="0"/>
    <x v="0"/>
    <s v="76001"/>
    <s v="3046988"/>
    <s v="3007057504"/>
    <s v="INCIDENTE"/>
    <s v="VALLE DEL CAUCA"/>
    <s v="CALI"/>
    <s v="PTM CALI COLMENA SPA ESTETICA"/>
    <s v="REDEBAN"/>
    <s v="FO-25-1859846"/>
    <d v="2025-11-21T14:23:16"/>
    <d v="2025-11-21T17:29:00"/>
    <s v="NO"/>
    <s v="HARDWARE"/>
    <s v="IMPRESION"/>
    <s v="NO IMPRIME UNO O VARIOS CARACTERES"/>
    <s v="AGREGADOR"/>
    <s v="COMCARD - PTM"/>
    <s v="EJECUTADO"/>
    <s v="21/11/2025 SE ESCALA ACTIVIDAD PARA GESTION WOMPI | 21/11/2025 SE LLAMA AL CLIENTE, SE VÁLIDA  INCIDENTE Y DIRECCIÓN, SE VISITA EL COMERCIO, SE REVISA LOS EQUIPOS ESTÁ FALLANDO LA IMPRESORA DEL DATAFONO NO IMPRIME UNO O VARIOS CARACTERES POR LO QUE SE CAMBIA RESOLVIENDO EL DAÑO, PRUEBAS OK, TELECARGA TRNA"/>
    <s v="VISITA TECNICA"/>
    <s v="IIWZZ565 TR0GZ033"/>
    <s v="TIPO I"/>
    <s v="TERRESTRE"/>
    <s v="HERRERA MONAR GEOVANNY"/>
    <n v="1"/>
    <s v="0"/>
    <n v="65960"/>
    <n v="75096"/>
    <n v="65960"/>
  </r>
  <r>
    <s v="VILLAVICENCIO"/>
    <x v="3"/>
    <x v="4"/>
    <s v="50590"/>
    <s v="3047060"/>
    <s v="3007065558"/>
    <s v="INCIDENTE"/>
    <s v="META"/>
    <s v="PUERTO RICO"/>
    <s v="BARRIO CENTRO PUERTO RICO 3"/>
    <s v="REDEBAN"/>
    <s v="FO-25-1860258"/>
    <d v="2025-11-21T14:29:14"/>
    <d v="2025-11-24T15:03:00"/>
    <s v="NO"/>
    <s v="HARDWARE"/>
    <s v="CABLEADO"/>
    <s v="CABLE MAGICBOX AVERIADO"/>
    <s v="CB UNO A UNO"/>
    <s v="CB UNO A UNO"/>
    <s v="EJECUTADO"/>
    <s v="21/11/2025 SE ESCALA PARA VISITA. LLAMAR ANTES DE VISITAR, CONFIRMAR FALLA Y DATOS | 24/11/2025 SE REALIZA CAMBIO DE MAGINBOX POR DAÑO SE REALIZA VALIDACIÓN CONEXIONES SIN NOVEDAD"/>
    <s v="VISITA TECNICA"/>
    <s v="1A00D135"/>
    <s v="TIPO IV"/>
    <s v="TERRESTRE"/>
    <s v="ROZO JIMENEZ EDGAR ARMANDO"/>
    <n v="1"/>
    <s v="0"/>
    <n v="479589"/>
    <n v="196537"/>
    <n v="479589"/>
  </r>
  <r>
    <s v="APARTADO"/>
    <x v="1"/>
    <x v="2"/>
    <s v="5665"/>
    <s v="3047181"/>
    <s v="3007033586"/>
    <s v="INCIDENTE"/>
    <s v="ANTIOQUIA"/>
    <s v="SAN PEDRO DE URABA"/>
    <s v="DISTRICOL SHEYOMA TECNOLOGIA"/>
    <s v="REDEBAN"/>
    <s v="FO-25-1860250"/>
    <d v="2025-11-21T14:36:19"/>
    <d v="2025-11-24T12:37:00"/>
    <s v="NO"/>
    <s v="HARDWARE"/>
    <s v="LECTOR DE BARRAS"/>
    <s v="CABLE LECTORA AVERIADO"/>
    <s v="AGREGADOR"/>
    <s v="DISTRICOL"/>
    <s v="EJECUTADO"/>
    <s v="21/11/2025 SE ESCALA PARA VISITA. LLAMAR ANTES DE VISITAR, CONFIRMAR FALLA Y DATOS | 24/11/2025 CAMBIO LECTORA DE BARRAS POR CABLE MALO"/>
    <s v="VISITA TECNICA"/>
    <s v="1BZZZ825"/>
    <s v="TIPO III"/>
    <s v="TERRESTRE"/>
    <s v="CASTRO HENAO DANIEL ESTEBAN"/>
    <n v="1"/>
    <s v="0"/>
    <n v="275729"/>
    <n v="196537"/>
    <n v="275729"/>
  </r>
  <r>
    <s v="CALI"/>
    <x v="0"/>
    <x v="0"/>
    <s v="76892"/>
    <s v="3047207"/>
    <s v="3007074294"/>
    <s v="INCIDENTE"/>
    <s v="VALLE DEL CAUCA"/>
    <s v="YUMBO"/>
    <s v="DISTRICOL EDS TERPEL YUMBO"/>
    <s v="REDEBAN"/>
    <s v="FO-25-1860257"/>
    <d v="2025-11-21T14:30:15"/>
    <d v="2025-11-22T11:55:00"/>
    <s v="NO"/>
    <s v="HARDWARE"/>
    <s v="IMPRESION"/>
    <s v="NO AVANZA PAPEL"/>
    <s v="AGREGADOR"/>
    <s v="DISTRICOL"/>
    <s v="EJECUTADO"/>
    <s v="21/11/2025 SE ESCALA PARA VISITA. LLAMAR ANTES DE VISITAR, CONFIRMAR FALLA Y DATOS | 22/11/2025 SE VISITA CORRESPONSAL Y SE REEMPLAZA DATÁFONO POR DAÑO. TRANSACCIONES DE PRUEBA EXITOSAS."/>
    <s v="VISITA TECNICA"/>
    <s v="MN3ZZ496"/>
    <s v="TIPO I"/>
    <s v="TERRESTRE"/>
    <s v="BOLAÑOS TABORDA JORGE ENRIQUE"/>
    <n v="1"/>
    <s v="0"/>
    <n v="65960"/>
    <n v="75096"/>
    <n v="65960"/>
  </r>
  <r>
    <s v="CALI"/>
    <x v="0"/>
    <x v="0"/>
    <s v="76001"/>
    <s v="3047221"/>
    <s v="3007045452"/>
    <s v="INCIDENTE"/>
    <s v="VALLE DEL CAUCA"/>
    <s v="CALI"/>
    <s v="DISTRICOL CENTRAL DE PAGOS FAC"/>
    <s v="REDEBAN"/>
    <s v="FO-25-1860254"/>
    <d v="2025-11-21T14:34:19"/>
    <d v="2025-11-22T12:50:00"/>
    <s v="NO"/>
    <s v="HARDWARE"/>
    <s v="NO ENCIENDE"/>
    <s v="DAÑO POS"/>
    <s v="AGREGADOR"/>
    <s v="DISTRICOL"/>
    <s v="EJECUTADO"/>
    <s v="21/11/2025 SE ESCALA PARA VISITA. LLAMAR ANTES DE VISITAR, CONFIRMAR FALLA Y DATOS | 22/11/2025 SE CAMBIA DATÁFONO YA QUE EL DEL CLIENTE NO ENCUENDE"/>
    <s v="VISITA TECNICA"/>
    <s v="AC0MZ804"/>
    <s v="TIPO I"/>
    <s v="TERRESTRE"/>
    <s v="CUERO RUIZ JHONNY"/>
    <n v="1"/>
    <s v="0"/>
    <n v="65960"/>
    <n v="75096"/>
    <n v="65960"/>
  </r>
  <r>
    <s v="MEDELLIN"/>
    <x v="1"/>
    <x v="2"/>
    <s v="5088"/>
    <s v="3047455"/>
    <s v="3007073609"/>
    <s v="INCIDENTE"/>
    <s v="ANTIOQUIA"/>
    <s v="BELLO"/>
    <s v="PTM BELLO MINIMERCADO EL DESCA"/>
    <s v="REDEBAN"/>
    <s v="FO-25-1860563"/>
    <d v="2025-11-21T15:12:52"/>
    <d v="2025-11-22T10:22:00"/>
    <s v="NO"/>
    <s v="HARDWARE"/>
    <s v="LECTOR DE BARRAS"/>
    <s v="DAÑO POS"/>
    <s v="AGREGADOR"/>
    <s v="COMCARD - PTM"/>
    <s v="EJECUTADO"/>
    <s v="21/11/2025 SE ESCALA PARA VISITA. LLAMAR ANTES DE VISITAR, CONFIRMAR FALLA Y DATOS | 22/11/2025 SE ENCUENTRA EL EQUIPO CON EL PUERTO USB DAÑADO SE REALIZA CAMBIO DE EQUIPO PRUEBAS EXITOSAS SERVICIO OPERATIVO OK"/>
    <s v="VISITA TECNICA"/>
    <s v="UV00U134 UV00U352"/>
    <s v="TIPO I"/>
    <s v="TERRESTRE"/>
    <s v="ZAPATA LOPEZ EDWARD ASDRUBAL"/>
    <n v="1"/>
    <s v="0"/>
    <n v="65960"/>
    <n v="75096"/>
    <n v="65960"/>
  </r>
  <r>
    <s v="BOGOTA"/>
    <x v="4"/>
    <x v="5"/>
    <s v="25286"/>
    <s v="3047529"/>
    <s v="3007079302"/>
    <s v="INCIDENTE"/>
    <s v="CUNDINAMARCA"/>
    <s v="FUNZA"/>
    <s v="BARRIO PORVENIR FUNZA 5"/>
    <s v="REDEBAN"/>
    <s v="FO-25-1866444 | FO-25-1860565"/>
    <d v="2025-11-21T15:03:46"/>
    <d v="2025-11-24T09:38:00"/>
    <s v="NO"/>
    <s v="HARDWARE"/>
    <s v="LECTOR DE BARRAS"/>
    <s v="DAÑO POS"/>
    <s v="CB UNO A UNO"/>
    <s v="CB UNO A UNO"/>
    <s v="EJECUTADO"/>
    <s v="24/11/2025 SE VISITA COMERCIO, SE REALIZA CAMBIO DE LECTORA PRUEBAS OK SIN NOVEDAD"/>
    <s v="VISITA TECNICA"/>
    <s v="10YZZ752"/>
    <s v="TIPO II"/>
    <s v="TERRESTRE"/>
    <s v="ARIAS QUILINDO JULIAN"/>
    <n v="1"/>
    <s v="0"/>
    <n v="144968"/>
    <n v="140396"/>
    <n v="144968"/>
  </r>
  <r>
    <s v="MEDELLIN"/>
    <x v="1"/>
    <x v="2"/>
    <s v="5631"/>
    <s v="3048185"/>
    <s v="3007035687"/>
    <s v="INCIDENTE"/>
    <s v="ANTIOQUIA"/>
    <s v="SABANETA"/>
    <s v="DISTRICOL DROGUERIA SERVIFARMA"/>
    <s v="REDEBAN"/>
    <s v="FO-25-1861303"/>
    <d v="2025-11-21T16:35:36"/>
    <d v="2025-11-22T11:50:00"/>
    <s v="NO"/>
    <s v="HARDWARE"/>
    <s v="TECLADO"/>
    <s v="DAÑO POS"/>
    <s v="AGREGADOR"/>
    <s v="DISTRICOL"/>
    <s v="EJECUTADO"/>
    <s v="21/11/2025 SE ESCALA PARA VISITA. LLAMAR ANTES DE VISITAR, CONFIRMAR FALLA Y DATOS | 22/11/2025 SE REALIZA VALIDACIÓN DE TECLADO Y SE EVIDENCIA QUE LA FALLA ES PORQUE SE HABÍA PEGADO UNA TECLA , SE HACEN PRUEBAS OK"/>
    <s v="VISITA TECNICA"/>
    <s v="9A005423"/>
    <s v="TIPO I"/>
    <s v="TERRESTRE"/>
    <s v="MONTOYA VELEZ ANDRES FELIPE"/>
    <n v="1"/>
    <s v="0"/>
    <n v="65960"/>
    <n v="75096"/>
    <n v="65960"/>
  </r>
  <r>
    <s v="MEDELLIN"/>
    <x v="1"/>
    <x v="2"/>
    <s v="5761"/>
    <s v="3048295"/>
    <s v="3007044135"/>
    <s v="INCIDENTE"/>
    <s v="ANTIOQUIA"/>
    <s v="SOPETRAN"/>
    <s v="MULTIPAGAS SOPETRAN"/>
    <s v="REDEBAN"/>
    <s v="FO-25-1861421"/>
    <d v="2025-11-21T17:08:20"/>
    <d v="2025-11-23T09:43:00"/>
    <s v="NO"/>
    <s v="HARDWARE"/>
    <s v="DETERIORO"/>
    <s v="PINPAD"/>
    <s v="ROBUSTO"/>
    <s v="MULTIPAGAS"/>
    <s v="EJECUTADO"/>
    <s v="21/11/2025 SE ESCALA PARA VISITA. LLAMAR ANTES DE VISITAR, CONFIRMAR FALLA Y DATOS | 23/11/2025 SE CABÍA PIN PAD PORQUE TENÍA DOBLADO UNO DE LOS PINES QUE LEE EL CHIP. TODO QUEDA OK."/>
    <s v="VISITA TECNICA"/>
    <s v="BA00S017"/>
    <s v="TIPO II"/>
    <s v="TERRESTRE"/>
    <s v="RODRIGUEZ PEREA JUAN CAMILO"/>
    <n v="1"/>
    <s v="0"/>
    <n v="144968"/>
    <n v="140396"/>
    <n v="144968"/>
  </r>
  <r>
    <s v="BUCARAMANGA"/>
    <x v="2"/>
    <x v="3"/>
    <s v="68081"/>
    <s v="3048510"/>
    <s v="3007049170"/>
    <s v="INCIDENTE"/>
    <s v="SANTANDER"/>
    <s v="BARRANCABERMEJA"/>
    <s v="DISTRICOL SAI LA 28"/>
    <s v="REDEBAN"/>
    <s v="FO-25-1861494"/>
    <d v="2025-11-21T17:19:02"/>
    <d v="2025-11-24T13:34:00"/>
    <s v="NO"/>
    <s v="HARDWARE"/>
    <s v="LECTOR DE TARJETAS"/>
    <s v="MENSAJE RETIRE TARJETA"/>
    <s v="AGREGADOR"/>
    <s v="DISTRICOL"/>
    <s v="EJECUTADO"/>
    <s v="21/11/2025 SE ESCALA PARA VISITA. LLAMAR ANTES DE VISITAR, CONFIRMAR FALLA Y DATOS | 24/11/2025 SE REALIZA CAMBIO DE PINPAD POR ERROR EN LECTURAS DE TARJETAS, SE CAMBIA DATÁFONO POR REINICIO Y CAMBIO DE LECTOR DE BARRAS FALLA LECTURA DE FACTURA, PRUEBAS Y LIMPIEZA DE EQUIPOS OK."/>
    <s v="VISITA TECNICA"/>
    <s v="NNEZZ604"/>
    <s v="TIPO III"/>
    <s v="TERRESTRE"/>
    <s v="MARTINEZ FLOREZ DONIS ALBERTO"/>
    <n v="1"/>
    <s v="0"/>
    <n v="275729"/>
    <n v="196537"/>
    <n v="275729"/>
  </r>
  <r>
    <s v="IBAGUE"/>
    <x v="3"/>
    <x v="4"/>
    <s v="73283"/>
    <s v="3048525"/>
    <s v="3007082036"/>
    <s v="INCIDENTE"/>
    <s v="TOLIMA"/>
    <s v="FRESNO"/>
    <s v="DISTRICOL PAPELERIA DEL NORTE"/>
    <s v="REDEBAN"/>
    <s v="FO-25-1861621"/>
    <d v="2025-11-21T17:48:11"/>
    <d v="2025-11-24T15:44:00"/>
    <s v="NO"/>
    <s v="HARDWARE"/>
    <s v="LECTOR DE BARRAS"/>
    <s v="CABLE LECTORA AVERIADO"/>
    <s v="AGREGADOR"/>
    <s v="DISTRICOL"/>
    <s v="EJECUTADO"/>
    <s v="21/11/2025 SE ESCALA PARA VISITA. LLAMAR ANTES DE VISITAR, CONFIRMAR FALLA Y DATOS | 24/11/2025 SE CAMBIA LECTOR DE BARRAS POR FALLA Y SE CAMBIA TAPA DE IMPRESORA. SE HACEN LAS PRUEBAS DE TRANSACCIONES TODO OK"/>
    <s v="VISITA TECNICA"/>
    <s v="CA002308"/>
    <s v="TIPO III"/>
    <s v="TERRESTRE"/>
    <s v="VARGAS HERRERA JHON JAIRO"/>
    <n v="1"/>
    <s v="0"/>
    <n v="275729"/>
    <n v="196537"/>
    <n v="275729"/>
  </r>
  <r>
    <s v="MEDELLIN"/>
    <x v="1"/>
    <x v="2"/>
    <s v="5088"/>
    <s v="3048563"/>
    <s v="3007080225"/>
    <s v="INCIDENTE"/>
    <s v="ANTIOQUIA"/>
    <s v="BELLO"/>
    <s v="PTM BELLO PAULA S STORE"/>
    <s v="REDEBAN"/>
    <s v="FO-25-1862669"/>
    <d v="2025-11-22T08:00:00"/>
    <d v="2025-11-22T10:17:00"/>
    <m/>
    <s v="HARDWARE"/>
    <s v="IMPRESION"/>
    <s v="NO AVANZA PAPEL"/>
    <s v="AGREGADOR"/>
    <s v="COMCARD - PTM"/>
    <m/>
    <s v="22/11/2025 SE ESCALA PARA VISITA. LLAMAR ANTES DE VISITAR, CONFIRMAR FALLA Y DATOS | 22/11/2025 SE COMUNICA CON EL USUARIO PARA CONFIRMAR VISITA HE INDICA QUE YA LE ESTÁ IMPRIMIENDO BIEN. EL ERROR ERA QUE ESTABA COLOCANDO EL ROLLO MAL. SERVICIO SE ENCUENTRA OPERATIVO"/>
    <s v="SOPORTE TELEFONICO"/>
    <m/>
    <s v="TIPO I"/>
    <s v="TERRESTRE"/>
    <s v="ZAPATA LOPEZ EDWARD ASDRUBAL"/>
    <n v="0"/>
    <s v="0"/>
    <n v="41241"/>
    <n v="0"/>
    <n v="41241"/>
  </r>
  <r>
    <s v="MEDELLIN"/>
    <x v="1"/>
    <x v="2"/>
    <s v="5615"/>
    <s v="3048603"/>
    <s v="3007076769"/>
    <s v="INCIDENTE"/>
    <s v="ANTIOQUIA"/>
    <s v="RIONEGRO"/>
    <s v="BARRIO TRES ESQUINAS RIONEGRO"/>
    <s v="REDEBAN"/>
    <s v="FO-25-1861444"/>
    <d v="2025-11-21T17:16:25"/>
    <d v="2025-11-24T13:14:00"/>
    <s v="NO"/>
    <s v="HARDWARE"/>
    <s v="SE REINICIA"/>
    <s v="DAÑO POS"/>
    <s v="CB UNO A UNO"/>
    <s v="CB UNO A UNO"/>
    <s v="EJECUTADO"/>
    <s v="21/11/2025 SE ESCALA PARA VISITA. LLAMAR ANTES DE VISITAR, CONFIRMAR FALLA Y DATOS | 24/11/2025 SE REALIZA CAMBIO DE DATAFONO PORQUE SE REINICIA SE INSTALA PINPAD Y HUB POR COMPATIBILIDAD, SE HACEN PRUEBAS OK"/>
    <s v="VISITA TECNICA"/>
    <s v="A48ZZ328"/>
    <s v="TIPO II"/>
    <s v="TERRESTRE"/>
    <s v="MONTOYA VELEZ ANDRES FELIPE"/>
    <n v="1"/>
    <s v="0"/>
    <n v="144968"/>
    <n v="140396"/>
    <n v="144968"/>
  </r>
  <r>
    <s v="PASTO"/>
    <x v="0"/>
    <x v="0"/>
    <s v="52356"/>
    <s v="3048630"/>
    <s v="3007069937"/>
    <s v="INCIDENTE"/>
    <s v="NARIÑO"/>
    <s v="IPIALES"/>
    <s v="DISTRICOL INTER ENVIOS IPIALES"/>
    <s v="REDEBAN"/>
    <s v="FO-25-1861623"/>
    <d v="2025-11-21T17:44:11"/>
    <d v="2025-11-24T12:00:00"/>
    <s v="NO"/>
    <s v="SOFTWARE"/>
    <s v="LECTOR DE BARRAS"/>
    <s v="LECTOR DESCONFIGURADO"/>
    <s v="AGREGADOR"/>
    <s v="DISTRICOL"/>
    <s v="EJECUTADO"/>
    <s v="21/11/2025 SE ESCALA PARA VISITA. LLAMAR ANTES DE VISITAR, CONFIRMAR FALLA Y DATOS | 22/11/2025 SE REALIZA LLAMADO A LA SEÑORA NANCY PERO HOY NO ESTAN LABORANDO , SE DEBE VALIDAR EL DIA LUNES | 24/11/2025 SE VISITA CB. SE ENCUENTRA LECTORA QUE NO LEE CÓDIGOS DE BARRAS, CLIENTE INDICA QUE EN LA SEMANA LA VISITO OTRO TÉCNICO Y LES CONFIGURO EL LECTOR PERO VOLVIÓ A PRESENTAR FALLA. SE REALIZA CAMBIO DE LECTORA. SE REALIZA. PRUEBAS TX EXITOSAS. QUEDA OPERATIVO"/>
    <s v="VISITA TECNICA"/>
    <s v="TV000698"/>
    <s v="TIPO II"/>
    <s v="TERRESTRE"/>
    <s v="CASTILLO HERRERA ALEX RICARDO"/>
    <n v="1"/>
    <s v="0"/>
    <n v="144968"/>
    <n v="140396"/>
    <n v="144968"/>
  </r>
  <r>
    <s v="MEDELLIN"/>
    <x v="1"/>
    <x v="2"/>
    <s v="5088"/>
    <s v="3048648"/>
    <s v="3007068709"/>
    <s v="INCIDENTE"/>
    <s v="ANTIOQUIA"/>
    <s v="BELLO"/>
    <s v="BARRIO NUEVO BELLO 1"/>
    <s v="REDEBAN"/>
    <s v="FO-25-1864104 | FO-25-1861615"/>
    <d v="2025-11-22T08:00:00"/>
    <d v="2025-11-24T15:25:00"/>
    <s v="NO"/>
    <s v="HARDWARE"/>
    <s v="PINPAD"/>
    <s v="DAÑO POS"/>
    <s v="CB UNO A UNO"/>
    <s v="CB UNO A UNO"/>
    <s v="EJECUTADO"/>
    <s v="24/11/2025 SE REALIZA CAMBIO DE PINPAD POR DAÑO CON CHIP, PRUEBAS EXITOSAS SERVICIO OPERATIVO OK"/>
    <s v="VISITA TECNICA"/>
    <s v="9L0UZ963"/>
    <s v="TIPO I"/>
    <s v="TERRESTRE"/>
    <s v="ZAPATA LOPEZ EDWARD ASDRUBAL"/>
    <n v="2"/>
    <s v="0"/>
    <n v="131920"/>
    <n v="75096"/>
    <n v="131920"/>
  </r>
  <r>
    <s v="APARTADO"/>
    <x v="1"/>
    <x v="2"/>
    <s v="27615"/>
    <s v="3048652"/>
    <s v="3007058259"/>
    <s v="INCIDENTE"/>
    <s v="CHOCO"/>
    <s v="RIOSUCIO"/>
    <s v="DISTRICOL PANADERIA LLANO RICO"/>
    <s v="REDEBAN"/>
    <s v="FO-25-1861614"/>
    <d v="2025-11-22T08:00:00"/>
    <d v="2025-11-25T17:01:00"/>
    <s v="NO"/>
    <s v="HARDWARE"/>
    <s v="ALERT IRRUPTION"/>
    <s v="ALERT IRRUPTION"/>
    <s v="AGREGADOR"/>
    <s v="DISTRICOL"/>
    <s v="EJECUTADO"/>
    <s v="21/11/2025 SE ESCALA PARA VISITA. LLAMAR ANTES DE VISITAR, CONFIRMAR FALLA Y DATOS | 25/11/2025 DATAFONO CON MENSAJE ALERT INRRUPCION._x000a_SE PROCEDE A INSTALAR DATAFONO NUEVO, SE HACEN PRUEBAS Y SE DEJA TODO OK"/>
    <s v="VISITA TECNICA"/>
    <s v="TWZZZ103"/>
    <s v="TIPO V"/>
    <s v="TERRESTRE/FLUVIAL"/>
    <s v="SALDARRIAGA MIRANDA SANTIAGO"/>
    <n v="1"/>
    <s v="0"/>
    <n v="479589"/>
    <n v="196537"/>
    <n v="479589"/>
  </r>
  <r>
    <s v="MEDELLIN"/>
    <x v="1"/>
    <x v="2"/>
    <s v="5042"/>
    <s v="3048664"/>
    <s v="3007030972"/>
    <s v="INCIDENTE"/>
    <s v="ANTIOQUIA"/>
    <s v="SANTA FE DE ANTIOQUIA"/>
    <s v="COMCARD PAPER STORE X"/>
    <s v="REDEBAN"/>
    <s v="FO-25-1861645"/>
    <d v="2025-11-22T08:00:00"/>
    <d v="2025-11-22T13:17:00"/>
    <s v="NO"/>
    <s v="HARDWARE"/>
    <s v="IMPRESION"/>
    <s v="NO IMPRIME UNO O VARIOS CARACTERES"/>
    <s v="AGREGADOR"/>
    <s v="COMCARD - PTM"/>
    <s v="EJECUTADO"/>
    <s v="21/11/2025 SE ESCALA PARA VISITA. LLAMAR ANTES DE VISITAR, CONFIRMAR FALLA Y DATOS | 22/11/2025 SE CAMBIA EL EQUIPO PORQUE IMPRIMÍA BORROSO Y TENÍA TECLAS UN POCO BORROSAS. TODO QUEDA OK."/>
    <s v="VISITA TECNICA"/>
    <s v="104ZZ402"/>
    <s v="TIPO II"/>
    <s v="TERRESTRE"/>
    <s v="RODRIGUEZ PEREA JUAN CAMILO"/>
    <n v="1"/>
    <s v="0"/>
    <n v="144968"/>
    <n v="140396"/>
    <n v="144968"/>
  </r>
  <r>
    <s v="MEDELLIN"/>
    <x v="1"/>
    <x v="2"/>
    <s v="5088"/>
    <s v="3048746"/>
    <s v="3007034705"/>
    <s v="INCIDENTE"/>
    <s v="ANTIOQUIA"/>
    <s v="BELLO"/>
    <s v="BARRIO ZAMORA BELLO 2"/>
    <s v="REDEBAN"/>
    <s v="FO-25-1869260 | FO-25-1862661"/>
    <d v="2025-11-22T08:00:00"/>
    <d v="2025-11-24T18:16:00"/>
    <m/>
    <s v="HARDWARE"/>
    <s v="NO ENCIENDE"/>
    <s v="DAÑO POS"/>
    <s v="CB UNO A UNO"/>
    <s v="CB UNO A UNO"/>
    <s v="CANCELADO"/>
    <s v="24/11/2025 SE LLAMA A LA USUARIA PARA VALIDACIÓN Y ESTA INDICA QUE EL EQUIPO SOLO PRESENTÓ FALLA EN UNA OCASIÓN EL FIN DE SEMANA, PERO QUE AL DÍA DE HOY ESTÁ FUNCIONANDO CORRECTAMENTE."/>
    <s v="VISITA TECNICA"/>
    <m/>
    <s v="TIPO I"/>
    <s v="TERRESTRE"/>
    <s v="RIOS CASTRILLON JUAN SEBASTIAN"/>
    <n v="1"/>
    <s v="0"/>
    <n v="65960"/>
    <n v="0"/>
    <n v="65960"/>
  </r>
  <r>
    <s v="BUCARAMANGA"/>
    <x v="2"/>
    <x v="3"/>
    <s v="20710"/>
    <s v="3048794"/>
    <s v="3007039961"/>
    <s v="INCIDENTE"/>
    <s v="CESAR"/>
    <s v="SAN ALBERTO"/>
    <s v="BARRIO VIA LA PALMA SAN ALBERT"/>
    <s v="REDEBAN"/>
    <s v="FO-25-1863908"/>
    <d v="2025-11-22T10:42:19"/>
    <d v="2025-11-24T17:22:00"/>
    <s v="NO"/>
    <s v="HARDWARE"/>
    <s v="LECTOR DE BARRAS"/>
    <s v="CABLE LECTORA AVERIADO"/>
    <s v="CB UNO A UNO"/>
    <s v="CB UNO A UNO"/>
    <s v="EJECUTADO"/>
    <s v="22/11/2025 EN COMUNICACION CON EL SR LADY SEPÚLVEDA AL NUMERO 3185894423 SE CONFIRMAR FALLA Y DATOS . SE ESCALA PARA VISITA. | 24/11/2025 SE REALIZA VISITA AL COMERCIO CB, SE VALIDA Y SE ENCUENTRA LECTOR DE BARRAS EN DAÑO, SE PROCEDE A HACER CAMBIO, SE HACEN PRUEBAS DEJANDO TODO OK"/>
    <s v="VISITA TECNICA"/>
    <s v="9A0FZ605"/>
    <s v="TIPO III"/>
    <s v="TERRESTRE"/>
    <s v="GONZALEZ ESTUPIÑAN YEISON WALTER ANTONIO"/>
    <n v="1"/>
    <s v="0"/>
    <n v="275729"/>
    <n v="196537"/>
    <n v="275729"/>
  </r>
  <r>
    <s v="APARTADO"/>
    <x v="1"/>
    <x v="2"/>
    <s v="5665"/>
    <s v="3049131"/>
    <s v="3007066177"/>
    <s v="INCIDENTE"/>
    <s v="ANTIOQUIA"/>
    <s v="SAN PEDRO DE URABA"/>
    <s v="PTM SAN PEDRO DE URABA TIENDA"/>
    <s v="REDEBAN"/>
    <s v="FO-25-1863155"/>
    <d v="2025-11-22T08:40:35"/>
    <d v="2025-11-25T20:40:00"/>
    <s v="NO"/>
    <s v="HARDWARE"/>
    <s v="IMPRESION"/>
    <s v="NO AVANZA PAPEL"/>
    <s v="AGREGADOR"/>
    <s v="COMCARD - PTM"/>
    <s v="EJECUTADO"/>
    <s v="22/11/2025 EN COMUNICACION CON EL SR ELÍAS ARTEAGA AL NUMERO 3216130320 SE CONFIRMAR FALLA Y DATOS . SE ESCALA PARA VISITA. | 25/11/2025 SE REALIZA CAMBIO DE DATAFONO POR IMPRESORA MALA."/>
    <s v="VISITA TECNICA"/>
    <s v="2A00L255"/>
    <s v="TIPO III"/>
    <s v="TERRESTRE"/>
    <s v="CASTRO HENAO DANIEL ESTEBAN"/>
    <n v="1"/>
    <s v="0"/>
    <n v="275729"/>
    <n v="196537"/>
    <n v="275729"/>
  </r>
  <r>
    <s v="MEDELLIN"/>
    <x v="1"/>
    <x v="2"/>
    <s v="5266"/>
    <s v="3049147"/>
    <s v="3007077046"/>
    <s v="INCIDENTE"/>
    <s v="ANTIOQUIA"/>
    <s v="ENVIGADO"/>
    <s v="DISTRICOL DONDE TONO SJ"/>
    <s v="REDEBAN"/>
    <s v="FO-25-1866207 | FO-25-1863023"/>
    <d v="2025-11-22T09:18:50"/>
    <d v="2025-11-24T12:58:00"/>
    <s v="NO"/>
    <s v="SOFTWARE"/>
    <s v="ERROR DE TRANSACCIONES"/>
    <s v="RECHAZO GENERAL"/>
    <s v="AGREGADOR"/>
    <s v="DISTRICOL"/>
    <s v="EJECUTADO"/>
    <s v="24/11/2025 SE CAMBIA DATAFONO POR RECHAZO GENERAL"/>
    <s v="VISITA TECNICA"/>
    <s v="LM5ZZ671"/>
    <s v="TIPO I"/>
    <s v="TERRESTRE"/>
    <s v="MONTOYA VELEZ ANDRES FELIPE"/>
    <n v="2"/>
    <s v="0"/>
    <n v="131920"/>
    <n v="75096"/>
    <n v="131920"/>
  </r>
  <r>
    <s v="MEDELLIN"/>
    <x v="1"/>
    <x v="2"/>
    <s v="5400"/>
    <s v="3049165"/>
    <s v="3007035209"/>
    <s v="INCIDENTE"/>
    <s v="ANTIOQUIA"/>
    <s v="LA UNION"/>
    <s v="BARRIO PARQUE PRINCIPAL LA UNI"/>
    <s v="REDEBAN"/>
    <s v="FO-25-1863479"/>
    <d v="2025-11-22T10:20:10"/>
    <d v="2025-11-24T10:16:00"/>
    <m/>
    <s v="SOFTWARE"/>
    <s v="COMUNICACION"/>
    <s v="VERIFIQUE PARAMETROS"/>
    <s v="CB UNO A UNO"/>
    <s v="CB UNO A UNO"/>
    <m/>
    <s v="22/11/2025 SE ESCALA PARA VISITA. LLAMAR ANTES DE VISITAR, CONFIRMAR FALLA Y DATOS | 24/11/2025 SE REALIZA PARAMETRIZACIÓN DE TERMINAL USUARIO HACE PRUEBAS OK"/>
    <s v="SOPORTE TELEFONICO"/>
    <m/>
    <s v="TIPO II"/>
    <s v="TERRESTRE"/>
    <s v="MONTOYA VELEZ ANDRES FELIPE"/>
    <n v="0"/>
    <s v="0"/>
    <n v="41241"/>
    <n v="0"/>
    <n v="41241"/>
  </r>
  <r>
    <s v="MEDELLIN"/>
    <x v="1"/>
    <x v="2"/>
    <s v="5030"/>
    <s v="3049175"/>
    <s v="3007024601"/>
    <s v="INCIDENTE"/>
    <s v="ANTIOQUIA"/>
    <s v="AMAGA"/>
    <s v="REDY AMAGA"/>
    <s v="REDEBAN"/>
    <s v="FO-25-1863712"/>
    <d v="2025-11-22T10:48:10"/>
    <d v="2025-11-24T13:17:00"/>
    <s v="NO"/>
    <s v="HARDWARE"/>
    <s v="PINPAD"/>
    <s v="DAÑO POS"/>
    <s v="ROBUSTO"/>
    <s v="REDY"/>
    <s v="EJECUTADO"/>
    <s v="22/11/2025 SE ESCALA PARA VISITA. LLAMAR ANTES DE VISITAR, CONFIRMAR FALLA Y DATOS | 23/11/2025 COMERCIO ROBUSTO TIPO II NO PRESTA SERVICIO DÍA DOMINGO. VISITA SE REALIZARÁ EN DÍA HABIL DE LA PROXIMA SEMANA. | 24/11/2025 SE REALIZA VISITA TÉCNICA AL CORRESPONSAL ROBUSTO BANCOLOMBIA POR INCIDENTE REPORTADO EN EL DATÁFONO.  _x000a_DURANTE LA VERIFICACIÓN INICIAL, EL USUARIO CONFIRMA SU IDENTIFICACIÓN Y MANIFIESTA QUE EL PINPAD NO RECONOCE NINGUNA TARJETA.  _x000a__x000a_SE PROCEDE A LA VALIDACIÓN TÉCNICA Y SE DETECTA QUE EL DISPOSITIVO PRESENTA DAÑO EN EL LECTOR DE CHIP, LO QUE IMPIDE LA LECTURA DE LAS TARJETAS.  _x000a_ANTE ESTA SITUACIÓN, SE EFECTÚA EL REEMPLAZO DEL PINPAD POR UN EQUIPO NUEVO.  _x000a__x000a_TRAS LA INSTALACIÓN Y PRUEBAS CORRESPONDIENTES, EL DATÁFONO QUEDA OPERATIVO Y EN CORRECTO FUNCIONAMIENTO."/>
    <s v="VISITA TECNICA"/>
    <s v="A00IZ766"/>
    <s v="TIPO II"/>
    <s v="TERRESTRE"/>
    <s v="MARTINEZ TOVAR OSCAR DAVID"/>
    <n v="1"/>
    <s v="0"/>
    <n v="144968"/>
    <n v="140396"/>
    <n v="144968"/>
  </r>
  <r>
    <s v="MONTERIA"/>
    <x v="5"/>
    <x v="6"/>
    <s v="5250"/>
    <s v="3049190"/>
    <s v="3007058224"/>
    <s v="INCIDENTE"/>
    <s v="ANTIOQUIA"/>
    <s v="EL BAGRE"/>
    <s v="PTM EL BAGRE ACCESORIOS JRBP"/>
    <s v="REDEBAN"/>
    <s v="FO-25-1864066"/>
    <d v="2025-11-22T11:30:57"/>
    <d v="2025-11-24T17:47:00"/>
    <s v="NO"/>
    <s v="HARDWARE"/>
    <s v="LECTOR DE BARRAS"/>
    <s v="CABLE LECTORA AVERIADO"/>
    <s v="AGREGADOR"/>
    <s v="COMCARD - PTM"/>
    <s v="EJECUTADO"/>
    <s v="22/11/2025 EN COMUNICACION CON EL SR JOSE AL NUMERO 3117738110 SE CONFIRMAR FALLA Y DATOS . SE ESCALA PARA VISITA. | 24/11/2025 SE VISITA SITIO, SE CAMBIA CABLE LECTOR POR DAÑO OK. NO SÉ REALIZAN PRUEBAS LECTOR, YA QUE CB NO CUENTA CON FACTURAS PARA PRUEBAS."/>
    <s v="VISITA TECNICA"/>
    <s v="TWZZZ068"/>
    <s v="TIPO IV"/>
    <s v="TERRESTRE"/>
    <s v="COGOLLO VERTEL EDER LUIS"/>
    <n v="1"/>
    <s v="0"/>
    <n v="479589"/>
    <n v="196537"/>
    <n v="479589"/>
  </r>
  <r>
    <s v="CALI"/>
    <x v="0"/>
    <x v="0"/>
    <s v="19355"/>
    <s v="3049191"/>
    <s v="3007058504"/>
    <s v="INCIDENTE"/>
    <s v="CAUCA"/>
    <s v="INZA"/>
    <s v="BARRIO CENTRO INZA 1"/>
    <s v="REDEBAN"/>
    <s v="FO-25-1864195"/>
    <d v="2025-11-22T11:31:40"/>
    <d v="2025-11-29T11:13:00"/>
    <s v="NO"/>
    <s v="HARDWARE"/>
    <s v="LECTOR DE BARRAS"/>
    <s v="CABLE LECTORA AVERIADO"/>
    <s v="UNO A UNO"/>
    <s v="CB UNO A UNO"/>
    <s v="EJECUTADO"/>
    <s v="22/11/2025 SE INTENTA COMUNICACION CON EL USUARIO AL NUMERO 3225508637 , SE ESCALA PARA VISITA. LLAMAR ANTES DE VISITAR, CONFIRMAR FALLA Y DATOS | 25/11/2025 SE ENCUENTRA NOVEDAD EN LA VIA PARA VIAJAR HACIA EL MUNICIPIO SE REALIZARA VALIDACION EL DIA JUVES YA QUE MAÑANA CONTINUARA CERRADA._x000a__x000a__x000a_SE ENCUENTRA TRABAJOS EN LA VIA HABILITAN PASO EN DOS HORAS | 27/11/2025 SE ENCUENTRA PARE Y SIGA DEVIDO A PAVIMENTACION EN LA VIA HABILITAN PASO EN DOS HORAS | 29/11/2025 SE INGRESA LECTOR DE CODIGO DE BARRAS EN MAL ESTADO CABLE SE PROCEDE A CAMBIAR SE HACEN PRUEBAS OK TELECARGA DRNA"/>
    <s v="VISITA TECNICA"/>
    <s v="TYZZZ623"/>
    <s v="TIPO IV"/>
    <s v="TERRESTRE"/>
    <s v="GIMBUEL LASSO LUIS GERMAN"/>
    <n v="1"/>
    <s v="0"/>
    <n v="479589"/>
    <n v="196537"/>
    <n v="479589"/>
  </r>
  <r>
    <s v="NEIVA"/>
    <x v="3"/>
    <x v="4"/>
    <s v="41770"/>
    <s v="3049319"/>
    <s v="3007070494"/>
    <s v="INCIDENTE"/>
    <s v="HUILA"/>
    <s v="SUAZA"/>
    <s v="DISTRICOL PAPELERIA Y VARIEDAD"/>
    <s v="REDEBAN"/>
    <s v="FO-25-1863205"/>
    <d v="2025-11-22T08:33:15"/>
    <d v="2025-11-24T17:19:00"/>
    <s v="NO"/>
    <s v="HARDWARE"/>
    <s v="SE REINICIA"/>
    <s v="DAÑO POS"/>
    <s v="AGREGADOR"/>
    <s v="DISTRICOL"/>
    <s v="EJECUTADO"/>
    <s v="22/11/2025 EN COMUNICACION CON EL SR  CRISTIAN JAVIER BURBANO RAMOS AL NUMERO 3125520653 SE CONFIRMAR FALLA Y DATOS . SE ESCALA PARA VISITA. | 24/11/2025 SE REALIZA VISITA AL PUNTO, SE EVIDENCIA EQUIPO SE REINICIA CONSTANTEMENTE, SE REALIZA CAMBIO DE HUB, YA QUE ESTE PRESENTA FALLA Y HACE QUE SE DESCONECTE Y CONECTE EL PINPAD Y SE BLOQUEE EL DATAFONO . SE CAMBIA MAGIC BOX 2600.PRUEBAS OK, CB OPERATIVO"/>
    <s v="VISITA TECNICA"/>
    <s v="ON008901"/>
    <s v="TIPO III"/>
    <s v="TERRESTRE"/>
    <s v="DEVIA REINOSO JUAN CARLOS"/>
    <n v="1"/>
    <s v="0"/>
    <n v="275729"/>
    <n v="196537"/>
    <n v="275729"/>
  </r>
  <r>
    <s v="CALI"/>
    <x v="0"/>
    <x v="0"/>
    <s v="19001"/>
    <s v="3049320"/>
    <s v="3007066887"/>
    <s v="INCIDENTE"/>
    <s v="CAUCA"/>
    <s v="POPAYAN"/>
    <s v="BARRIO LA ESMERALDA POPAYAN 6"/>
    <s v="REDEBAN"/>
    <s v="FO-25-1863382"/>
    <d v="2025-11-22T08:34:02"/>
    <d v="2025-11-24T18:01:00"/>
    <m/>
    <s v="HARDWARE"/>
    <s v="IMPRESION"/>
    <s v="NO AVANZA PAPEL"/>
    <s v="UNO A UNO"/>
    <s v="CB UNO A UNO"/>
    <m/>
    <s v="22/11/2025 SE INTENTA COMUNICACION CON EL USUARIO AL NUMERO 3234462900 , SE ESCALA PARA VISITA. LLAMAR ANTES DE VISITAR, CONFIRMAR FALLA Y DATOS | 24/11/2025 SE REALIZA LLAMADA CON LA SEÑORA TATIANA INFORMA YA ESTA OK EL DATAFONO OPERA OK"/>
    <s v="SOPORTE TELEFONICO"/>
    <m/>
    <s v="TIPO III"/>
    <s v="TERRESTRE"/>
    <s v="GIMBUEL LASSO LUIS GERMAN"/>
    <n v="0"/>
    <s v="0"/>
    <n v="41241"/>
    <n v="0"/>
    <n v="41241"/>
  </r>
  <r>
    <s v="CALI"/>
    <x v="0"/>
    <x v="0"/>
    <s v="76670"/>
    <s v="3049324"/>
    <s v="3007034673"/>
    <s v="INCIDENTE"/>
    <s v="VALLE DEL CAUCA"/>
    <s v="SAN PEDRO"/>
    <s v="BARRIO CENTRO SAN PEDRO 1"/>
    <s v="REDEBAN"/>
    <s v="FO-25-1863026"/>
    <d v="2025-11-22T09:12:53"/>
    <d v="2025-11-24T13:23:00"/>
    <s v="NO"/>
    <s v="HARDWARE"/>
    <s v="IMPRESION"/>
    <s v="NO IMPRIME UNO O VARIOS CARACTERES"/>
    <s v="CB UNO A UNO"/>
    <s v="CB UNO A UNO"/>
    <s v="EJECUTADO"/>
    <s v="22/11/2025 SE ESCALA PARA VISITA. LLAMAR ANTES DE VISITAR, CONFIRMAR FALLA Y DATOS | 22/11/2025 SE VALIDA Y SEGUN DAÑO EL EQUIPO REQUERRIRIA CAMBIO POR LO CUAL SE DEBE PROGRAMAR PARA EL DIA LUNES, ADICIONAL EL CLIENTE SOLO LABORA HASTA MEDIO DIA DEL SABADO | 24/11/2025 EN LA VISITA TÉCNICA SE REALIZÓ EL CAMBIO DE DATÁFONO YA QUE SE ENCONTRÓ QUÉ NO ESTABA IMPRIMIENDO LA INFORMACIÓN COMPLETA EN LA TIRILLA, SISTEMA OPERATIVO OK Y VERSIÓN 9.90, CONFIGURACIÓN E INICIALIZACIÓN OK, SE CREARON LOS USUARIOS Y SE REALIZARON LAS PRUEBAS DEJANDO EL SERVICIO OPERANDO SIN FALLAS Y SIN NOVEDAD."/>
    <s v="VISITA TECNICA"/>
    <s v="LA00K234"/>
    <s v="TIPO II"/>
    <s v="TERRESTRE"/>
    <s v="SANCHEZ URREGO ROBINSON DAVID"/>
    <n v="1"/>
    <s v="0"/>
    <n v="144968"/>
    <n v="140396"/>
    <n v="144968"/>
  </r>
  <r>
    <s v="APARTADO"/>
    <x v="1"/>
    <x v="2"/>
    <s v="5045"/>
    <s v="3049356"/>
    <s v="3007061651"/>
    <s v="INCIDENTE"/>
    <s v="ANTIOQUIA"/>
    <s v="APARTADO"/>
    <s v="PAGAFACIL  PLAZA DEL RIO"/>
    <s v="REDEBAN"/>
    <s v="FO-25-1863758"/>
    <d v="2025-11-22T10:54:11"/>
    <d v="2025-11-24T17:07:00"/>
    <s v="NO"/>
    <s v="SOFTWARE"/>
    <s v="CIERRE"/>
    <s v="CIERRE NO HABILITADO"/>
    <s v="ROBUSTO"/>
    <s v="PAGAFACIL"/>
    <s v="EJECUTADO"/>
    <s v="22/11/2025 SE ESCALA PARA VISITA. LLAMAR ANTES DE VISITAR, CONFIRMAR FALLA Y DATOS | 23/11/2025 SE HABLA CON USUARIA Y COMENTA QUE COMERCIO NO PRESTA SERVICIO DÍAS DOMINGOS, VISITA SE REALIZARÁ EN DÍA HABIL DE LA PROXIMA SEMANA. | 24/11/2025 DATAFONO NO DEJA HACER CIERRE, DICE CLAVE INCORRECTA. SE PROCEDE A INICIALIZAR Y A CREAR CLAVE SUPERVISOR 1526, SE HACEN PRUEBAS Y YA DEJA TIRAR EL CIERRE Y IMPRIMIR VERSIÓN SOFTWARE."/>
    <s v="VISITA TECNICA"/>
    <s v="FUA0K569"/>
    <s v="TIPO I"/>
    <s v="TERRESTRE"/>
    <s v="SALDARRIAGA MIRANDA SANTIAGO"/>
    <n v="1"/>
    <s v="0"/>
    <n v="65960"/>
    <n v="75096"/>
    <n v="65960"/>
  </r>
  <r>
    <s v="APARTADO"/>
    <x v="1"/>
    <x v="2"/>
    <s v="5837"/>
    <s v="3049362"/>
    <s v="3007058842"/>
    <s v="INCIDENTE"/>
    <s v="ANTIOQUIA"/>
    <s v="TURBO"/>
    <s v="BARRIO JESUS MORA TURBO 2"/>
    <s v="REDEBAN"/>
    <s v="FO-25-1863777"/>
    <d v="2025-11-22T11:00:48"/>
    <d v="2025-11-24T10:37:00"/>
    <s v="NO"/>
    <s v="HARDWARE"/>
    <s v="DETERIORO"/>
    <s v="DATAFONO"/>
    <s v="CB UNO A UNO"/>
    <s v="CB UNO A UNO"/>
    <s v="EJECUTADO"/>
    <s v="22/11/2025 SE ESCALA PARA VISITA. LLAMAR ANTES DE VISITAR, CONFIRMAR FALLA Y DATOS | 24/11/2025 DATAFONO SE REINICIA MUCHO, TAPA DE LA IMPRESORA MALA, TECLADO BORROSO, SE HACE CAMBIO DE DATAFONO, SE HACEN PRUEBAS Y SE DEJA TODO OK"/>
    <s v="VISITA TECNICA"/>
    <s v="LA002057"/>
    <s v="TIPO II"/>
    <s v="TERRESTRE"/>
    <s v="SALDARRIAGA MIRANDA SANTIAGO"/>
    <n v="1"/>
    <s v="0"/>
    <n v="144968"/>
    <n v="140396"/>
    <n v="144968"/>
  </r>
  <r>
    <s v="MEDELLIN"/>
    <x v="1"/>
    <x v="2"/>
    <s v="5615"/>
    <s v="3049372"/>
    <s v="3007020701"/>
    <s v="INCIDENTE"/>
    <s v="ANTIOQUIA"/>
    <s v="RIONEGRO"/>
    <s v="COMCARD SAN ANTONIO TELESAN"/>
    <s v="REDEBAN"/>
    <s v="FO-25-1864212"/>
    <d v="2025-11-22T12:03:08"/>
    <d v="2025-11-24T11:47:00"/>
    <s v="NO"/>
    <s v="HARDWARE"/>
    <s v="IMPRESION"/>
    <s v="NO IMPRIME UNO O VARIOS CARACTERES"/>
    <s v="AGREGADOR"/>
    <s v="COMCARD - PTM"/>
    <s v="EJECUTADO"/>
    <s v="22/11/2025 SE ESCALA PARA VISITA. LLAMAR ANTES DE VISITAR, CONFIRMAR FALLA Y DATOS | 24/11/2025 SE REALIZA CAMBIO DE DATAFONO YA QUE ESTÁ IMPRIMIENDO BORRO SE HACEN PRUEBAS OK"/>
    <s v="VISITA TECNICA"/>
    <s v="AAAAS962"/>
    <s v="TIPO II"/>
    <s v="TERRESTRE"/>
    <s v="MONTOYA VELEZ ANDRES FELIPE"/>
    <n v="1"/>
    <s v="0"/>
    <n v="144968"/>
    <n v="140396"/>
    <n v="144968"/>
  </r>
  <r>
    <s v="PEREIRA"/>
    <x v="0"/>
    <x v="1"/>
    <s v="76400"/>
    <s v="3049701"/>
    <s v="3007080027"/>
    <s v="INCIDENTE"/>
    <s v="VALLE DEL CAUCA"/>
    <s v="LA UNION"/>
    <s v="BARRIO POPULAR LA UNION 1"/>
    <s v="REDEBAN"/>
    <s v="FO-25-1863715"/>
    <d v="2025-11-22T10:47:25"/>
    <d v="2025-11-22T11:48:00"/>
    <m/>
    <s v="HARDWARE"/>
    <s v="IMPRESION"/>
    <s v="NO IMPRIME UNO O VARIOS CARACTERES"/>
    <s v="UNO A UNO"/>
    <s v="UNO A UNO"/>
    <m/>
    <s v="22/11/2025 SE ESCALA PARA VISITA. LLAMAR ANTES DE VISITAR, CONFIRMAR FALLA Y DATOS | 22/11/2025 SE HABLA CON EL CLIENTE Y CUANTA CON EQUIPO DESK 2600, SE LE PIDE APAGAR EL EQUIPO Y DESCONECTAR LA BATERIA, CONECTAR DE NUEVO Y REALIZAR LA PRUEBA, EL CLIENTE CONFIRMA QUE LA IMPERSION YA LA ARROJA BIEN, SE LE EXPLICA QUE FUE POR BLOQUEO DE LA BATERIA"/>
    <s v="SOPORTE TELEFONICO"/>
    <m/>
    <s v="TIPO II"/>
    <s v="TERRESTRE"/>
    <s v="HENAO CARDONA DIEGO FERNANDO"/>
    <n v="0"/>
    <s v="0"/>
    <n v="41241"/>
    <n v="0"/>
    <n v="41241"/>
  </r>
  <r>
    <s v="APARTADO"/>
    <x v="1"/>
    <x v="2"/>
    <s v="5045"/>
    <s v="3049704"/>
    <s v="3007058200"/>
    <s v="INCIDENTE"/>
    <s v="ANTIOQUIA"/>
    <s v="APARTADO"/>
    <s v="DISTRICOL MECACENTER URABA"/>
    <s v="REDEBAN"/>
    <s v="FO-25-1863709"/>
    <d v="2025-11-22T10:49:07"/>
    <d v="2025-11-22T14:05:00"/>
    <s v="NO"/>
    <s v="HARDWARE"/>
    <s v="ALERT IRRUPTION"/>
    <s v="ALERT IRRUPTION"/>
    <s v="AGREGADOR"/>
    <s v="DISTRICOL"/>
    <s v="EJECUTADO"/>
    <s v="22/11/2025 SE ESCALA PARA VISITA. LLAMAR ANTES DE VISITAR, CONFIRMAR FALLA Y DATOS | 22/11/2025 DATAFONO CON ALER INRRUPCION, SE INSTALA DATAFONO NUEVO Y SE HACEN PRUEBAS DEJANDO TODO OK"/>
    <s v="VISITA TECNICA"/>
    <s v="TUZZZ391"/>
    <s v="TIPO I"/>
    <s v="TERRESTRE"/>
    <s v="SALDARRIAGA MIRANDA SANTIAGO"/>
    <n v="1"/>
    <s v="0"/>
    <n v="65960"/>
    <n v="75096"/>
    <n v="65960"/>
  </r>
  <r>
    <s v="PEREIRA"/>
    <x v="0"/>
    <x v="1"/>
    <s v="63001"/>
    <s v="3049712"/>
    <s v="3007020485"/>
    <s v="INCIDENTE"/>
    <s v="QUINDIO"/>
    <s v="ARMENIA"/>
    <s v="MULTIPAGAS ARMENIA NORTE"/>
    <s v="REDEBAN"/>
    <s v="FO-25-1863755"/>
    <d v="2025-11-22T10:56:04"/>
    <d v="2025-11-24T11:32:00"/>
    <s v="NO"/>
    <s v="HARDWARE"/>
    <s v="PANTALLA"/>
    <s v="DAÑO POS"/>
    <s v="ROBUSTO"/>
    <s v="MULTIPAGAS"/>
    <s v="EJECUTADO"/>
    <s v="22/11/2025 SE ESCALA PARA VISITA. LLAMAR ANTES DE VISITAR, CONFIRMAR FALLA Y DATOS | 22/11/2025 CLIENTE SOLICITA CAMBIO DE EQUIPO POR LO CUAL SE DEBE PROGRAMAR VISITA PARA EL DIA LUNES. | 24/11/2025 SE VISITA COMERCIO SE REALIZÓ CAMBIO DE DATAFONO Y LECTOR, DAÑO DE PANTALLA DATAFONO Y DAÑO DE CABLE LECTOR."/>
    <s v="VISITA TECNICA"/>
    <s v="AAAAS372"/>
    <s v="TIPO II"/>
    <s v="TERRESTRE"/>
    <s v="SANCHEZ SOLORZANO JUAN SEBASTIAN"/>
    <n v="1"/>
    <s v="0"/>
    <n v="144968"/>
    <n v="140396"/>
    <n v="144968"/>
  </r>
  <r>
    <s v="MEDELLIN"/>
    <x v="1"/>
    <x v="2"/>
    <s v="27245"/>
    <s v="3049725"/>
    <s v="3007048377"/>
    <s v="INCIDENTE"/>
    <s v="CHOCO"/>
    <s v="EL CARMEN DE ATRATO"/>
    <s v="BARRIO EL SIETE EL CARMEN DE A"/>
    <s v="REDEBAN"/>
    <s v="FO-25-1864154"/>
    <d v="2025-11-22T11:30:18"/>
    <d v="2025-11-25T18:24:00"/>
    <s v="NO"/>
    <s v="HARDWARE"/>
    <s v="IMPRESION"/>
    <s v="NO IMPRIME UNO O VARIOS CARACTERES"/>
    <s v="CB UNO A UNO"/>
    <s v="CB UNO A UNO"/>
    <s v="EJECUTADO"/>
    <s v="22/11/2025 EN COMUNICACION CON EL SR LAURA CANO AL NUMERO 3225920102 SE CONFIRMAR FALLA Y DATOS . SE ESCALA PARA VISITA. | 25/11/2025 SE REALIZA VISITA TÉCNICA AL CORRESPONSAL BANCOLOMBIA POR INCIDENTE REPORTADO EN EL DATÁFONO.  _x000a_EL USUARIO CONFIRMA SU IDENTIFICACIÓN Y COMUNICA QUE EL EQUIPO PRESENTA FALLAS EN LA IMPRESIÓN: LOS COMPROBANTES SALEN BORROSOS Y CON OMISIÓN DE CARACTERES.  _x000a_SE EFECTÚA VALIDACIÓN Y MANTENIMIENTO PREVENTIVO, PERO LA NOVEDAD PERSISTE.  _x000a_ANTE LA CONTINUIDAD DE LA FALLA, SE PROCEDE AL REEMPLAZO DEL DATÁFONO POR UN EQUIPO NUEVO.  _x000a_EL DISPOSITIVO ES INSTALADO, CONFIGURADO Y VERIFICADO, QUEDANDO OPERATIVO CON TRANSACCIONES EXITOSAS Y COMPROBANTES LEGIBLES."/>
    <s v="VISITA TECNICA"/>
    <s v="XB00I136"/>
    <s v="TIPO IV"/>
    <s v="TERRESTRE"/>
    <s v="MARTINEZ TOVAR OSCAR DAVID"/>
    <n v="1"/>
    <s v="0"/>
    <n v="479589"/>
    <n v="196537"/>
    <n v="479589"/>
  </r>
  <r>
    <s v="TUNJA"/>
    <x v="2"/>
    <x v="3"/>
    <s v="15480"/>
    <s v="3049726"/>
    <s v="3007076508"/>
    <s v="INCIDENTE"/>
    <s v="BOYACA"/>
    <s v="MUZO"/>
    <s v="BARRIO VEREDA MATECAFE MUZO"/>
    <s v="REDEBAN"/>
    <s v="FO-25-1864338"/>
    <d v="2025-11-22T11:36:48"/>
    <d v="2025-11-24T14:06:00"/>
    <m/>
    <s v="HARDWARE"/>
    <s v="IMPRESION"/>
    <s v="NO AVANZA PAPEL"/>
    <s v="UNO A UNO"/>
    <s v="UNO A UNO"/>
    <m/>
    <s v="22/11/2025 SE INTENTA COMUNICACION CON EL USUARIO AL NUMERO 3183379091 , SE ESCALA PARA VISITA. LLAMAR ANTES DE VISITAR, CONFIRMAR FALLA Y DATOS | 24/11/2025 SE LOGRA COMUNICACION CON EL SEÑOR FEDERICO PELAEZ AL NUMERO 3183379091 QUIEN NOS INFORMA QUE DEBIDO A FUERTES LLUVIAS EL ACCESO AL LUGAR ES IMPOSIBLE YA QUE LA VIA SE ENCUENTRA CERRADA, SE LE INDICA AL CLIENTE POR SOPORTE TELEFONICO COMO REALIZAR VERIFICACIONES DEL EQUIPO, SE REALIZA LIMPIEZA, REINICIO, AJUSTE DE LA TAPA Y SE EVIDENCIA QUE SE CORRIJE LA FALLA DEL EQUIPO, SE CIERRA LA ORDEN YA QUE SE LE DIO SOLUCION A LA FALLA DE MANERA TELEFONICA."/>
    <s v="SOPORTE TELEFONICO"/>
    <m/>
    <s v="TIPO IV"/>
    <s v="TERRESTRE"/>
    <s v="SOLER HOYOS CRISTIAN LEONARDO"/>
    <n v="0"/>
    <s v="0"/>
    <n v="41241"/>
    <n v="0"/>
    <n v="41241"/>
  </r>
  <r>
    <s v="MEDELLIN"/>
    <x v="1"/>
    <x v="2"/>
    <s v="5001"/>
    <s v="3049741"/>
    <s v="3007039365"/>
    <s v="INCIDENTE"/>
    <s v="ANTIOQUIA"/>
    <s v="MEDELLIN"/>
    <s v="DISTRICOL KAIROS"/>
    <s v="REDEBAN"/>
    <s v="FO-25-1864618"/>
    <d v="2025-11-22T13:27:05"/>
    <d v="2025-11-24T11:53:00"/>
    <s v="NO"/>
    <s v="HARDWARE"/>
    <s v="IMPRESION"/>
    <s v="NO IMPRIME UNO O VARIOS CARACTERES"/>
    <s v="AGREGADOR"/>
    <s v="DISTRICOL"/>
    <s v="EJECUTADO"/>
    <s v="22/11/2025 SE ESCALA PARA VISITA. LLAMAR ANTES DE VISITAR, CONFIRMAR FALLA Y DATOS | 23/11/2025 EN COMUNICACIÓN CON LA SEÑORA YANETH NOS MANIFIESTA QUE NO TRABAJA LOS DOMINGOS Y QUE ADEMÁS NO NOS PUEDE ATENDER EL DÍA LUNES YA QUE ESTA EN UNA CALAMIDAD POR LA MUERTE DE UN FAMILIAR QUE SI SE PUDE REPROGRAMAR LA VISITA PAR EL DÍA MARTES DESPUÉS DE 10 AM | 24/11/2025 SE CAMBIA EQUIPO POR DAÑO EN IMPRESORA"/>
    <s v="VISITA TECNICA"/>
    <s v="AA08Z454"/>
    <s v="TIPO I"/>
    <s v="TERRESTRE"/>
    <s v="BADEL ACUÑA LUIS ALBERTO"/>
    <n v="1"/>
    <s v="0"/>
    <n v="65960"/>
    <n v="75096"/>
    <n v="65960"/>
  </r>
  <r>
    <s v="MEDELLIN"/>
    <x v="1"/>
    <x v="2"/>
    <s v="5001"/>
    <s v="3049758"/>
    <s v="3007040473"/>
    <s v="INCIDENTE"/>
    <s v="ANTIOQUIA"/>
    <s v="MEDELLIN"/>
    <s v="DISTRICOL MISCELANEA LA 45"/>
    <s v="REDEBAN"/>
    <s v="FO-25-1866287"/>
    <d v="2025-11-22T14:51:29"/>
    <d v="2025-11-24T15:56:00"/>
    <s v="NO"/>
    <s v="HARDWARE"/>
    <s v="CABLEADO"/>
    <s v="CABLE MAGICBOX AVERIADO"/>
    <s v="AGREGADOR"/>
    <s v="DISTRICOL"/>
    <s v="CANCELADO"/>
    <s v="23/11/2025 SE ESCALA PARA VISITA. LLAMAR ANTES DE VISITAR, CONFIRMAR FALLA Y DATOS | 23/11/2025 EN INCIDENTE SE DEJE CAMBIA DATÁFONO POR FALLAS EN REINICIO, LOS DOMINGOS NO SE TIENE SOPORTE RDB. ADICIONAL CLIENTE OPERA DESPUÉS DE LA 1PM | 24/11/2025 SE CAMBIA MAGIC BOX Y FUENTE DE PODER YA QUE CAUSABA REINICIOS E IMPRESIÓN LENTA. TODO QUEDA OK."/>
    <s v="VISITA TECNICA"/>
    <s v="AB0LZ209"/>
    <s v="TIPO I"/>
    <s v="TERRESTRE"/>
    <s v="RODRIGUEZ PEREA JUAN CAMILO"/>
    <n v="1"/>
    <s v="0"/>
    <n v="65960"/>
    <n v="75096"/>
    <n v="65960"/>
  </r>
  <r>
    <s v="CUCUTA"/>
    <x v="2"/>
    <x v="3"/>
    <s v="54810"/>
    <s v="3049766"/>
    <s v="3007067560"/>
    <s v="INCIDENTE"/>
    <s v="NORTE DE SANTANDER"/>
    <s v="TIBU"/>
    <s v="DISTRICOL PUNTO PAGO"/>
    <s v="REDEBAN"/>
    <s v="FO-25-1866327"/>
    <d v="2025-11-22T16:55:29"/>
    <d v="2025-11-24T14:26:00"/>
    <s v="NO"/>
    <s v="HARDWARE"/>
    <s v="PANTALLA"/>
    <s v="DAÑO POS"/>
    <s v="AGREGADOR"/>
    <s v="DISTRICOL"/>
    <s v="EJECUTADO"/>
    <s v="23/11/2025 SE ESCALA PARA VISITA. LLAMAR ANTES DE VISITAR, CONFIRMAR FALLA Y DATOS | 24/11/2025 SE REALIZA LLAMADA TELEFÓNICA AL NÚMERO 3219191901  SE HABLÓ CON LA SRA JULIETH SE LE INDICA QUE POR MOTIVO DE ORDEN PÚBLICO NO SE ESTÁ VIAJANDO HASTA LA ZONA DE CATATUMBO, MANIFIESTA QUE YA TIENE EL DATAFONO EN LA CIUDAD DE CUCUTA. | 24/11/2025 SE REALIZA LLAMADA TELEFÓNICA AL NÚMERO 3219191901  SE HABLÓ CON LA SRA JULIETH SE LE INDICA QUE POR MOTIVO DE ORDEN PÚBLICO NO SE ESTÁ VIAJANDO HASTA LA ZONA DE CATATUMBO, MANIFIESTA QUE YA TIENE EL DATAFONO EN LA CIUDAD DE CUCUTA. Y SE ATIENDE ORDEN EN BODEGA CUCUTA. SE REALIZA CAMBIO DE DATAFONO PRUEBAS EXITOSAS"/>
    <s v="VISITA TECNICA"/>
    <s v="AAL0P001"/>
    <s v="TIPO V"/>
    <s v="TERRESTRE"/>
    <s v="MORA VEGA JEAMPIER"/>
    <n v="1"/>
    <s v="0"/>
    <n v="479589"/>
    <n v="196537"/>
    <n v="479589"/>
  </r>
  <r>
    <s v="MEDELLIN"/>
    <x v="1"/>
    <x v="2"/>
    <s v="5001"/>
    <s v="3049801"/>
    <s v="3007072131"/>
    <s v="INCIDENTE"/>
    <s v="ANTIOQUIA"/>
    <s v="MEDELLIN"/>
    <s v="PTM MEDELLIN  AUTOSERVICIO SVA"/>
    <s v="REDEBAN"/>
    <s v="FO-25-1864076"/>
    <d v="2025-11-22T11:41:54"/>
    <d v="2025-11-24T16:11:00"/>
    <s v="NO"/>
    <s v="HARDWARE"/>
    <s v="LECTOR DE TARJETAS"/>
    <s v="MENSAJE RETIRE TARJETA"/>
    <s v="AGREGADOR"/>
    <s v="COMCARD - PTM"/>
    <s v="EJECUTADO"/>
    <s v="22/11/2025 SE ESCALA PARA VISITA. LLAMAR ANTES DE VISITAR, CONFIRMAR FALLA Y DATOS | 23/11/2025 EN SITIO SE PRESENTA DAÑO FÍSICO DE EQUIPO, VISITA DEBE SER REALIZADA DÍA HÁBIL DE LA PRÓXIMA SEMANA YA QUE POR HORA DE ASIGNACIÓN DE ACTIVIDAD NO SE PUDO VISITAR SÁBADO Y DOMINGOS NO SE PROCESAN CAMBIOS. | 24/11/2025 SE LE HACE LIMPIEZA Y MANTENIMIENTO AL EQUIPO YA QUE LO LEÍA ALGUNAS TARJETAS. SE HACE PRUEBA Y TODO QUEDA OK."/>
    <s v="VISITA TECNICA"/>
    <s v="NN00N600"/>
    <s v="TIPO I"/>
    <s v="TERRESTRE"/>
    <s v="RODRIGUEZ PEREA JUAN CAMILO"/>
    <n v="1"/>
    <s v="0"/>
    <n v="65960"/>
    <n v="75096"/>
    <n v="65960"/>
  </r>
  <r>
    <s v="CALI"/>
    <x v="0"/>
    <x v="0"/>
    <s v="76001"/>
    <s v="3049809"/>
    <s v="3007033918"/>
    <s v="INCIDENTE"/>
    <s v="VALLE DEL CAUCA"/>
    <s v="CALI"/>
    <s v="BARRIO CENTRO CALI 7"/>
    <s v="REDEBAN"/>
    <s v="FO-25-1864386"/>
    <d v="2025-11-22T12:29:41"/>
    <d v="2025-11-24T13:59:00"/>
    <s v="NO"/>
    <s v="HARDWARE"/>
    <s v="LECTOR DE TARJETAS"/>
    <s v="MENSAJE RETIRE TARJETA"/>
    <s v="CB UNO A UNO"/>
    <s v="CB UNO A UNO"/>
    <s v="EJECUTADO"/>
    <s v="22/11/2025 SE ESCALA PARA VISITA. LLAMAR ANTES DE VISITAR, CONFIRMAR FALLA Y DATOS | 24/11/2025 SE REALIZA INICIALIZACION NUEVAMENTE DEL DISPOSITIVO. SE REALIZAN PRUEBAS EN BUEN ESTADO"/>
    <s v="VISITA TECNICA"/>
    <s v="1LZZZ652"/>
    <s v="TIPO I"/>
    <s v="TERRESTRE"/>
    <s v="ESCOBAR LENIS JUAN SEBASTIAN"/>
    <n v="1"/>
    <s v="0"/>
    <n v="65960"/>
    <n v="75096"/>
    <n v="65960"/>
  </r>
  <r>
    <s v="BARRANQUILLA"/>
    <x v="5"/>
    <x v="6"/>
    <s v="8001"/>
    <s v="3049810"/>
    <s v="3007026049"/>
    <s v="INCIDENTE"/>
    <s v="ATLANTICO"/>
    <s v="BARRANQUILLA"/>
    <s v="REDY UNICO BARRANQUILLA"/>
    <s v="REDEBAN"/>
    <s v="FO-25-1864383"/>
    <d v="2025-11-22T12:31:04"/>
    <d v="2025-11-24T17:56:00"/>
    <s v="NO"/>
    <s v="HARDWARE"/>
    <s v="PINPAD"/>
    <s v="CABLE AVERIADO"/>
    <s v="ROBUSTO"/>
    <s v="REDY"/>
    <s v="EJECUTADO"/>
    <s v="22/11/2025 SE ESCALA PARA VISITA. LLAMAR ANTES DE VISITAR, CONFIRMAR FALLA Y DATOS | 23/11/2025 CLIENTE TEDY NO ATIENDE SABADOS EN LA TARDE NI DOMINGOS, SE REAGENDA LUNES 24 NOV | 24/11/2025 SE REMPLAZA CABLE DEL PIN PAD, ESTABA PARTIDO"/>
    <s v="VISITA TECNICA"/>
    <s v="A5ZZZ452"/>
    <s v="TIPO I"/>
    <s v="TERRESTRE"/>
    <s v="DE AVILA SIADES ALBERTO ENRIQUE"/>
    <n v="1"/>
    <s v="0"/>
    <n v="65960"/>
    <n v="75096"/>
    <n v="65960"/>
  </r>
  <r>
    <s v="BOGOTA"/>
    <x v="4"/>
    <x v="5"/>
    <s v="11001"/>
    <s v="3049826"/>
    <s v="3007071786"/>
    <s v="INCIDENTE"/>
    <s v="CUNDINAMARCA"/>
    <s v="BOGOTA"/>
    <s v="DISTRICOL PI#ATERIA  PAPELERIA"/>
    <s v="REDEBAN"/>
    <s v="FO-25-1864903"/>
    <d v="2025-11-22T14:22:26"/>
    <d v="2025-11-24T10:47:00"/>
    <s v="NO"/>
    <s v="HARDWARE"/>
    <s v="IMPRESION"/>
    <s v="NO IMPRIME UNO O VARIOS CARACTERES"/>
    <s v="AGREGADOR"/>
    <s v="DISTRICOL"/>
    <s v="EJECUTADO"/>
    <s v="22/11/2025 SE ESCALA PARA VISITA. LLAMAR ANTES DE VISITAR, CONFIRMAR FALLA Y DATOS | 23/11/2025 HAY QUE REALIZAR CAMBIO DE EQUIPO Y NO HAY SOPORTE CON REDEBAN POR FIN DE SEMANA | 24/11/2025 SE REALIZA VISITA A CB PARA ATENDER INCIDENTE ,SE REALIZA CAMBIO DE DATAFONO POR FALLA EN IMPRESORA, SE REALIZAN PRUEBAS OK"/>
    <s v="VISITA TECNICA"/>
    <s v="SV00J189"/>
    <s v="TIPO I"/>
    <s v="TERRESTRE"/>
    <s v="GALINDO ROJAS LUIS FELIPE"/>
    <n v="1"/>
    <s v="0"/>
    <n v="65960"/>
    <n v="75096"/>
    <n v="65960"/>
  </r>
  <r>
    <s v="TUNJA"/>
    <x v="2"/>
    <x v="3"/>
    <s v="15299"/>
    <s v="3049832"/>
    <s v="3007042196"/>
    <s v="INCIDENTE"/>
    <s v="BOYACA"/>
    <s v="GARAGOA"/>
    <s v="BARRIO CENTRO GARAGOA 6"/>
    <s v="REDEBAN"/>
    <s v="FO-25-1866336"/>
    <d v="2025-11-22T14:54:55"/>
    <d v="2025-11-25T15:15:00"/>
    <s v="NO"/>
    <s v="HARDWARE"/>
    <s v="TECLADO"/>
    <s v="DAÑO POS"/>
    <s v="CB UNO A UNO"/>
    <s v="CB UNO A UNO"/>
    <s v="EJECUTADO"/>
    <s v="23/11/2025 SE ESCALA PARA VISITA. LLAMAR ANTES DE VISITAR, CONFIRMAR FALLA Y DATOS | 25/11/2025 SE LOGRA COMUNICACION CON LA SEÑORA BRIGITH VARGAS QUIEN NOS CONFIRMA VISITA A LAS 3PM YA QUE NO SE ENCUENTRA EN EL COMERCIO. | 25/11/2025 SE REALIZA VISITA AL COMERCIO, SE CAMBIA EQUIPO POR DAÑO EN TECLADO Y PUERTO, PRUEBAS OK."/>
    <s v="VISITA TECNICA"/>
    <s v="9A2ZZ532"/>
    <s v="TIPO III"/>
    <s v="TERRESTRE"/>
    <s v="SOLER HOYOS CRISTIAN LEONARDO"/>
    <n v="1"/>
    <s v="0"/>
    <n v="275729"/>
    <n v="196537"/>
    <n v="275729"/>
  </r>
  <r>
    <s v="APARTADO"/>
    <x v="1"/>
    <x v="2"/>
    <s v="5172"/>
    <s v="3049851"/>
    <s v="3007038366"/>
    <s v="INCIDENTE"/>
    <s v="ANTIOQUIA"/>
    <s v="CHIGORODO"/>
    <s v="DISTRICOL AUTOSERVICIO EL TREB"/>
    <s v="REDEBAN"/>
    <s v="FO-25-1866325"/>
    <d v="2025-11-22T17:45:29"/>
    <d v="2025-11-24T13:39:00"/>
    <s v="NO"/>
    <s v="HARDWARE"/>
    <s v="LECTOR DE TARJETAS"/>
    <s v="DAÑO POS"/>
    <s v="AGREGADOR"/>
    <s v="DISTRICOL"/>
    <s v="EJECUTADO"/>
    <s v="23/11/2025 SE ESCALA PARA VISITA. LLAMAR ANTES DE VISITAR, CONFIRMAR FALLA Y DATOS | 24/11/2025 DATAFONO NO LEE TARJETAS PARA RETIRAR NI PARA CONSULTAR SALDO._x000a_SE HACE CAMBIO POR UN NUEVO DATAFONO. SE HACEN PRUEBAS Y SE DEJA TODO OK"/>
    <s v="VISITA TECNICA"/>
    <s v="9A00X335"/>
    <s v="TIPO II"/>
    <s v="TERRESTRE"/>
    <s v="SALDARRIAGA MIRANDA SANTIAGO"/>
    <n v="1"/>
    <s v="0"/>
    <n v="144968"/>
    <n v="140396"/>
    <n v="144968"/>
  </r>
  <r>
    <s v="CALI"/>
    <x v="0"/>
    <x v="0"/>
    <s v="19809"/>
    <s v="3049853"/>
    <s v="3007042146"/>
    <s v="INCIDENTE"/>
    <s v="CAUCA"/>
    <s v="TIMBIQUI"/>
    <s v="DISTRICOL VARIEDADES MODATRONI"/>
    <s v="REDEBAN"/>
    <s v="FO-25-1866319"/>
    <d v="2025-11-22T17:51:09"/>
    <d v="2025-11-25T17:22:00"/>
    <s v="NO"/>
    <s v="HARDWARE"/>
    <s v="ALERT IRRUPTION"/>
    <s v="ALERT IRRUPTION"/>
    <s v="AGREGADOR"/>
    <s v="DISTRICOL"/>
    <s v="EJECUTADO"/>
    <s v="23/11/2025 SE ESCALA PARA VISITA. LLAMAR ANTES DE VISITAR, CONFIRMAR FALLA Y DATOS | 25/11/2025 SE REALIZA CAMBIO DE EQUIPO A6 ALERT IRRUPTION, CB BANCOLOMBIA PURO, PRUEBAS OK, EL CAMBIO DE EQUIPO SE REALIZO EN LA CIUDAD DE CALI POR SOLICITUD DE LA CLIENTA"/>
    <s v="VISITA TECNICA"/>
    <s v="9A1ZZ157"/>
    <s v="TIPO V"/>
    <s v="AEREO"/>
    <s v="PAREDES CASTILLO DIEGO"/>
    <n v="1"/>
    <s v="0"/>
    <n v="988463"/>
    <n v="196537"/>
    <n v="988463"/>
  </r>
  <r>
    <s v="MANIZALES"/>
    <x v="0"/>
    <x v="1"/>
    <s v="17001"/>
    <s v="3049857"/>
    <s v="3007025757"/>
    <s v="INCIDENTE"/>
    <s v="CALDAS"/>
    <s v="MANIZALES"/>
    <s v="BARRIO FATIMA MANIZALES"/>
    <s v="REDEBAN"/>
    <s v="FO-25-1866264"/>
    <d v="2025-11-23T09:00:00"/>
    <d v="2025-11-24T11:21:00"/>
    <s v="NO"/>
    <s v="HARDWARE"/>
    <s v="TECLADO"/>
    <s v="DAÑO POS"/>
    <s v="CB UNO A UNO"/>
    <s v="CB UNO A UNO"/>
    <s v="EJECUTADO"/>
    <s v="23/11/2025 SE ESCALA ACTIVIDAD PARA GESTION WOMPI | 24/11/2025 SE REALIZARA GESTION DEL INCIDENTE EL DIA LUNES 24 DE NOVIEMBRE YA QUE EL CLIENTE NO SE ENCUENTRA EL DOMINGO EN EL LOCAL Y POSIBLEMENTE SE REQUIERA CAMBIO DE EQUIPO | 24/11/2025 SE REALIZA VISITA SE CAMBIA DATAFONO YA QUE PAPEL NO AVANZA CON NORMALIDAD Y SE EVIDENCIA QUE TECLADO SE ENCUENTRA EN MAL ESTADO Y TECLAS BORROSAS SE CREAN USUARIOS SE HACEN PRUEBAS SERVICIO OK"/>
    <s v="VISITA TECNICA"/>
    <s v="A00VZ127 9A0UZ835"/>
    <s v="TIPO I"/>
    <s v="TERRESTRE"/>
    <s v="AGUIRRE HENAO RAUL EDUARDO"/>
    <n v="1"/>
    <s v="0"/>
    <n v="65960"/>
    <n v="75096"/>
    <n v="65960"/>
  </r>
  <r>
    <s v="MEDELLIN"/>
    <x v="1"/>
    <x v="2"/>
    <s v="5686"/>
    <s v="3049866"/>
    <s v="3007038234"/>
    <s v="INCIDENTE"/>
    <s v="ANTIOQUIA"/>
    <s v="SANTA ROSA DE OSOS"/>
    <s v="BARRIO PARQUE SANTA ROSA DE OS"/>
    <s v="REDEBAN"/>
    <s v="FO-25-1866667"/>
    <d v="2025-11-23T10:56:00"/>
    <d v="2025-11-25T10:20:00"/>
    <s v="NO"/>
    <s v="HARDWARE"/>
    <s v="LECTOR DE TARJETAS"/>
    <s v="DAÑO POS"/>
    <s v="CB UNO A UNO"/>
    <s v="CB UNO A UNO"/>
    <s v="EJECUTADO"/>
    <s v="23/11/2025 SE ESCALA PARA VISITA. LLAMAR ANTES DE VISITAR, CONFIRMAR FALLA Y DATOS | 25/11/2025 SE LLEGA AL CORRESPONSAL Y SE EVIDENCIA QUE USUARIO ESTÁ MIGRADO A WOMPI LA VISITA TÉCNICA ERA POR LOS EQUIPOS DE REDEBAN LO CUAL NO SE PUEDE ATENDER, SE LE INDICA AL USUARIO Y ESTÁ ACEPTA, PROCEDO A RETIRARME DEL PUNTO"/>
    <s v="VISITA TECNICA"/>
    <m/>
    <s v="TIPO II"/>
    <s v="TERRESTRE"/>
    <s v="BARRIENTOS HERNANDEZ CRISTIAN HORACIO"/>
    <n v="1"/>
    <s v="0"/>
    <n v="144968"/>
    <n v="140396"/>
    <n v="144968"/>
  </r>
  <r>
    <s v="BOGOTA"/>
    <x v="4"/>
    <x v="5"/>
    <s v="11001"/>
    <s v="3049925"/>
    <s v="3007014383"/>
    <s v="INCIDENTE"/>
    <s v="CUNDINAMARCA"/>
    <s v="BOGOTA"/>
    <s v="BARRIO SUBA COSTA RICA BOGOTA"/>
    <s v="REDEBAN"/>
    <s v="FO-25-1866843"/>
    <d v="2025-11-23T12:14:31"/>
    <d v="2025-11-24T12:26:00"/>
    <s v="NO"/>
    <s v="HARDWARE"/>
    <s v="IMPRESION"/>
    <s v="NO IMPRIME UNO O VARIOS CARACTERES"/>
    <s v="CB UNO A UNO"/>
    <s v="CB UNO A UNO"/>
    <s v="EJECUTADO"/>
    <s v="23/11/2025 SE ESCALA PARA VISITA. LLAMAR ANTES DE VISITAR, CONFIRMAR FALLA Y DATOS | 24/11/2025 EQUIPO CON RG, CASO ESCALO CON REDEBAN, PENDIENTE DE RESPUESTA | 24/11/2025 SE CAMBIA EQUIPO DES 3500 POR IMPRIMIR BORROSO ALGUNAS TRANSACCIÓN SE DEJA LA MISMA REFERENCIA FIN DES 3500 Y FUNCIONA CORRECTAMENTE"/>
    <s v="VISITA TECNICA"/>
    <s v="LA00Q745"/>
    <s v="TIPO I"/>
    <s v="TERRESTRE"/>
    <s v="LEAL POVEDA YOHAN SEBASTIAN"/>
    <n v="1"/>
    <s v="0"/>
    <n v="65960"/>
    <n v="75096"/>
    <n v="65960"/>
  </r>
  <r>
    <s v="CALI"/>
    <x v="0"/>
    <x v="0"/>
    <s v="76001"/>
    <s v="3050616"/>
    <s v="3007077988"/>
    <s v="INCIDENTE"/>
    <s v="VALLE DEL CAUCA"/>
    <s v="CALI"/>
    <s v="PTM CALI VARIEDADES LA 8A"/>
    <s v="REDEBAN"/>
    <s v="FO-25-1868320"/>
    <d v="2025-11-24T08:00:00"/>
    <d v="2025-11-24T14:58:00"/>
    <m/>
    <s v="HARDWARE"/>
    <s v="CABLEADO"/>
    <s v="DAÑO POS"/>
    <s v="AGREGADOR"/>
    <s v="COMCARD - PTM"/>
    <m/>
    <s v="24/11/2025 SE ESCALA PARA VISITA. LLAMAR ANTES DE VISITAR, CONFIRMAR FALLA Y DATOS | 24/11/2025 SE REALIZA LLAMADA TELEFÓNICA AL SEÑOR HARRINTON DONDE ME INDICA QUE EN HORAS DE LA TARDE NO PUEDE RECIBIR LA VISITA TÉCNICA YA QUE TIENE UN COMPROMISO PIDE QUE POR FAVOR SE LE VISITE EL DÍA DE MAÑANA PERO SE LE INFORMA QUE EL TIENE QUE VOLVER A LLAMAR PARA PEDIR EL SERVICIO."/>
    <s v="SOPORTE TELEFONICO"/>
    <m/>
    <s v="TIPO I"/>
    <s v="TERRESTRE"/>
    <s v="ESCOBAR LENIS JUAN SEBASTIAN"/>
    <n v="0"/>
    <s v="0"/>
    <n v="41241"/>
    <n v="0"/>
    <n v="41241"/>
  </r>
  <r>
    <s v="BARRANQUILLA"/>
    <x v="5"/>
    <x v="6"/>
    <s v="8433"/>
    <s v="3051290"/>
    <s v="3007067728"/>
    <s v="INCIDENTE"/>
    <s v="ATLANTICO"/>
    <s v="MALAMBO"/>
    <s v="BARRIO MALAMBO MALAMBO 2"/>
    <s v="REDEBAN"/>
    <s v="FO-25-1868796"/>
    <d v="2025-11-24T08:57:56"/>
    <d v="2025-11-24T14:48:00"/>
    <s v="NO"/>
    <s v="HARDWARE"/>
    <s v="CABLEADO"/>
    <s v="CABLE MAGICBOX AVERIADO"/>
    <s v="UNO A UNO"/>
    <s v="CB UNO A UNO"/>
    <s v="EJECUTADO"/>
    <s v="24/11/2025 SE ESCALA ACTIVIDAD PARA GESTION WOMPI | 24/11/2025 SE REALIZA VISITA SE VALIDA CABLEADO POSEE FRACTURA EN EL CABLE ,SE PROCEDE A CAMBIAR ,SE HACEN PRUEBAS Y TODO OK"/>
    <s v="VISITA TECNICA"/>
    <s v="6A8ZZ244"/>
    <s v="TIPO II"/>
    <s v="TERRESTRE"/>
    <s v="PORRAS CASTRO DARLON NASCK"/>
    <n v="1"/>
    <s v="0"/>
    <n v="144968"/>
    <n v="140396"/>
    <n v="144968"/>
  </r>
  <r>
    <s v="MEDELLIN"/>
    <x v="1"/>
    <x v="2"/>
    <s v="5001"/>
    <s v="3051294"/>
    <s v="3007055194"/>
    <s v="INCIDENTE"/>
    <s v="ANTIOQUIA"/>
    <s v="MEDELLIN"/>
    <s v="REVAL UNIVERSIDAD DE MEDELLIN"/>
    <s v="REDEBAN"/>
    <s v="FO-25-1870215"/>
    <d v="2025-11-24T08:58:44"/>
    <d v="2025-11-24T16:50:00"/>
    <s v="NO"/>
    <s v="HARDWARE"/>
    <s v="PANTALLA"/>
    <s v="DAÑO POS"/>
    <s v="ROBUSTO"/>
    <s v="REVAL"/>
    <s v="EJECUTADO"/>
    <s v="24/11/2025 SE ESCALA PARA VISITA. LLAMAR ANTES DE VISITAR, CONFIRMAR FALLA Y DATOS | 24/11/2025 SE CAMBIA EQUIPO POR PANTALLA BORROSA"/>
    <s v="VISITA TECNICA"/>
    <s v="9BDZZ758"/>
    <s v="TIPO I"/>
    <s v="TERRESTRE"/>
    <s v="BADEL ACUÑA LUIS ALBERTO"/>
    <n v="1"/>
    <s v="0"/>
    <n v="65960"/>
    <n v="75096"/>
    <n v="65960"/>
  </r>
  <r>
    <s v="BOGOTA"/>
    <x v="4"/>
    <x v="5"/>
    <s v="11001"/>
    <s v="3051367"/>
    <s v="3007071368"/>
    <s v="INCIDENTE"/>
    <s v="CUNDINAMARCA"/>
    <s v="BOGOTA"/>
    <s v="PTM BOGOTA MINIMARKET LA FORTU"/>
    <s v="REDEBAN"/>
    <s v="FO-25-1868762"/>
    <d v="2025-11-24T08:48:09"/>
    <d v="2025-11-24T18:05:00"/>
    <s v="NO"/>
    <s v="HARDWARE"/>
    <s v="CABLEADO"/>
    <s v="CABLE MAGICBOX AVERIADO"/>
    <s v="AGREGADOR"/>
    <s v="COMCARD - PTM"/>
    <s v="EJECUTADO"/>
    <s v="24/11/2025 SE ESCALA PARA VISITA. LLAMAR ANTES DE VISITAR, CONFIRMAR FALLA Y DATOS | 24/11/2025 SE PRESENTAN LLUVIAS AL MOMENTO DE INICIAR MOVILIZACIÓN | 24/11/2025 SE REALIZA REVISIÓN DEL EQUIPO Y SE OBSERVA QUE NO HAY CONEXIÓN DE RED, SE PRUEBA Y CERTIFICA DAÑO EN EL PUERTO DE DATOS EN EL MAGIC BOX POR LO QUE SE PROCEDE A CAMBIARLO. NO SÉ REALIZA PRUEBA DE TERMINAL ADQUIRENCIA DEBIDO A QUE EN EL MOMENTO NO HABÍA TARJETA PARA PRUEBA"/>
    <s v="VISITA TECNICA"/>
    <s v="SV00C191 EG00A077"/>
    <s v="TIPO I"/>
    <s v="TERRESTRE"/>
    <s v="ALARCON AREVALO JOHAN STIVEN"/>
    <n v="1"/>
    <s v="0"/>
    <n v="65960"/>
    <n v="75096"/>
    <n v="65960"/>
  </r>
  <r>
    <s v="MEDELLIN"/>
    <x v="1"/>
    <x v="2"/>
    <s v="5360"/>
    <s v="3051370"/>
    <s v="3007056955"/>
    <s v="INCIDENTE"/>
    <s v="ANTIOQUIA"/>
    <s v="ITAGUI"/>
    <s v="PTM ITAGUI LA PAPELERA DE ISAB"/>
    <s v="REDEBAN"/>
    <s v="FO-25-1868759"/>
    <d v="2025-11-24T08:48:58"/>
    <d v="2025-11-24T10:49:00"/>
    <s v="NO"/>
    <s v="HARDWARE"/>
    <s v="NO ENCIENDE SE REINICIA"/>
    <s v="FUENTE PODER AVERIADA"/>
    <s v="AGREGADOR"/>
    <s v="COMCARD - PTM"/>
    <s v="EJECUTADO"/>
    <s v="24/11/2025 SE ESCALA PARA VISITA. LLAMAR ANTES DE VISITAR, CONFIRMAR FALLA Y DATOS | 24/11/2025 SE REALIZÓ CAMBIO DE FUENTE DE PODER"/>
    <s v="VISITA TECNICA"/>
    <s v="TRQZZ973 XPBZZ084"/>
    <s v="TIPO I"/>
    <s v="TERRESTRE"/>
    <s v="CASTAÑEDA PALACIO CARLOS FELIPE"/>
    <n v="1"/>
    <s v="0"/>
    <n v="65960"/>
    <n v="75096"/>
    <n v="65960"/>
  </r>
  <r>
    <s v="CUCUTA"/>
    <x v="2"/>
    <x v="3"/>
    <s v="54001"/>
    <s v="3051623"/>
    <s v="3007017880"/>
    <s v="INCIDENTE"/>
    <s v="NORTE DE SANTANDER"/>
    <s v="CUCUTA"/>
    <s v="PAGAFACIL CUCUTA"/>
    <s v="REDEBAN"/>
    <s v="FO-25-1872484 | FO-25-1868990"/>
    <d v="2025-11-24T09:04:47"/>
    <d v="2025-11-25T10:13:00"/>
    <s v="NO"/>
    <s v="HARDWARE"/>
    <s v="IMPRESION"/>
    <s v="NO IMPRIME UNO O VARIOS CARACTERES"/>
    <s v="ROBUSTO"/>
    <s v="PAGAFACIL"/>
    <s v="EJECUTADO | CANCELADO"/>
    <s v="25/11/2025 SE VISITA COMERCION, SE REALIZA CAMBIO DE RODILLO DE IMPRESION POR DAÑO, SE HACEN PRUEBAS EXITOSA."/>
    <s v="VISITA TECNICA"/>
    <s v="JRZZZ881"/>
    <s v="TIPO I"/>
    <s v="TERRESTRE"/>
    <s v="HERNANDEZ GUARIN MIGUEL JULIAN"/>
    <n v="2"/>
    <s v="0"/>
    <n v="131920"/>
    <n v="75096"/>
    <n v="131920"/>
  </r>
  <r>
    <s v="BARRANQUILLA"/>
    <x v="5"/>
    <x v="6"/>
    <s v="8001"/>
    <s v="3051625"/>
    <s v="3007021116"/>
    <s v="INCIDENTE"/>
    <s v="ATLANTICO"/>
    <s v="BARRANQUILLA"/>
    <s v="PAGAFACIL CALLE 76"/>
    <s v="REDEBAN"/>
    <s v="FO-25-1868983"/>
    <d v="2025-11-24T09:05:35"/>
    <d v="2025-11-24T16:54:00"/>
    <s v="NO"/>
    <s v="HARDWARE"/>
    <s v="LECTOR DE BARRAS"/>
    <s v="DAÑO POS"/>
    <s v="ROBUSTO"/>
    <s v="PAGAFACIL"/>
    <s v="EJECUTADO"/>
    <s v="24/11/2025 SE ESCALA PARA VISITA. LLAMAR ANTES DE VISITAR, CONFIRMAR FALLA Y DATOS | 24/11/2025 SE REALIZA VISITA TÉCNICA, SE CAMBIA EL LECTOR DE BARRAS, SE REALIZAN PRUEBAS EXITOSAS, EQUIPO FUNCIONA CORRECTAMENTE, CB QUEDA OPERATIVO."/>
    <s v="VISITA TECNICA"/>
    <s v="AAAXZ113 - AAAXZ112"/>
    <s v="TIPO I"/>
    <s v="TERRESTRE"/>
    <s v="DE AGUAS MUÑOZ DAVID JOSE"/>
    <n v="1"/>
    <s v="0"/>
    <n v="65960"/>
    <n v="75096"/>
    <n v="65960"/>
  </r>
  <r>
    <s v="MEDELLIN"/>
    <x v="1"/>
    <x v="2"/>
    <s v="5585"/>
    <s v="3051630"/>
    <s v="3007077508"/>
    <s v="INCIDENTE"/>
    <s v="ANTIOQUIA"/>
    <s v="PUERTO NARE"/>
    <s v="BARRIO ACOSTURAS PUERTO NARE"/>
    <s v="REDEBAN"/>
    <s v="FO-25-1868981"/>
    <d v="2025-11-24T09:06:34"/>
    <d v="2025-11-27T15:53:00"/>
    <s v="NO"/>
    <s v="HARDWARE"/>
    <s v="ALERT IRRUPTION"/>
    <s v="ALERT IRRUPTION"/>
    <s v="CB UNO A UNO"/>
    <s v="CB UNO A UNO"/>
    <s v="EJECUTADO"/>
    <s v="24/11/2025 SE ESCALA PARA VISITA. LLAMAR ANTES DE VISITAR, CONFIRMAR FALLA Y DATOS | 27/11/2025 SE REALIZA CAMBIO DE EQUIPO DEBIDO A DAÑO ALERT IRRUPTION, SE INSTALA MÁGIC BOX 2600 Y SE CAMBIA LECTORA QUÉ NO ENCIENDE, TODO OK"/>
    <s v="VISITA TECNICA"/>
    <s v="A4IZZ051"/>
    <s v="TIPO IV"/>
    <s v="TERRESTRE"/>
    <s v="QUINTERO SANCHEZ JUAN SEBASTIAN"/>
    <n v="1"/>
    <s v="0"/>
    <n v="479589"/>
    <n v="196537"/>
    <n v="479589"/>
  </r>
  <r>
    <s v="MONTERIA"/>
    <x v="5"/>
    <x v="6"/>
    <s v="5250"/>
    <s v="3051856"/>
    <s v="3007058297"/>
    <s v="INCIDENTE"/>
    <s v="ANTIOQUIA"/>
    <s v="EL BAGRE"/>
    <s v="BARRIO BRR EL PORVENIR EL BAGR"/>
    <s v="REDEBAN"/>
    <s v="FO-25-1869090"/>
    <d v="2025-11-24T09:20:13"/>
    <d v="2025-11-24T16:15:00"/>
    <s v="NO"/>
    <s v="HARDWARE"/>
    <s v="IMPRESION"/>
    <s v="NO AVANZA PAPEL"/>
    <s v="CB UNO A UNO"/>
    <s v="CB UNO A UNO"/>
    <s v="EJECUTADO"/>
    <s v="24/11/2025 SE ESCALA PARA VISITA. LLAMAR ANTES DE VISITAR, CONFIRMAR FALLA Y DATOS | 24/11/2025 SE VISITA SITIO, SE CAMBIA DATAFONO POR DAÑO EN IMPRESORA, NO AVANZA PAPEL OK._x000a_SE INSTALA NUEVO EQUIPO Y SE REALIZAN PRUEBAS"/>
    <s v="VISITA TECNICA"/>
    <s v="IMZZZ418"/>
    <s v="TIPO IV"/>
    <s v="TERRESTRE"/>
    <s v="COGOLLO VERTEL EDER LUIS"/>
    <n v="1"/>
    <s v="0"/>
    <n v="479589"/>
    <n v="196537"/>
    <n v="479589"/>
  </r>
  <r>
    <s v="VILLAVICENCIO"/>
    <x v="3"/>
    <x v="4"/>
    <s v="50568"/>
    <s v="3052032"/>
    <s v="3007077907"/>
    <s v="INCIDENTE"/>
    <s v="META"/>
    <s v="PUERTO GAITAN"/>
    <s v="BARRIO VENCEDORES PUERTO GAITA"/>
    <s v="REDEBAN"/>
    <s v="FO-25-1869186"/>
    <d v="2025-11-24T09:28:10"/>
    <d v="2025-11-25T11:32:00"/>
    <s v="NO"/>
    <s v="HARDWARE"/>
    <s v="NO ENCIENDE"/>
    <s v="DAÑO POS"/>
    <s v="CB UNO A UNO"/>
    <s v="CB UNO A UNO"/>
    <s v="EJECUTADO"/>
    <s v="24/11/2025 SE ESCALA PARA VISITA. LLAMAR ANTES DE VISITAR, CONFIRMAR FALLA Y DATOS | 25/11/2025 SE REALIZA CAMBIO DE EQUIPO Y FUENTE DE PODER NO ENCIENDE PRUBAS OK SIN NOVEDAD"/>
    <s v="VISITA TECNICA"/>
    <s v="A1MZZ091"/>
    <s v="TIPO III"/>
    <s v="TERRESTRE"/>
    <s v="CASTRILLON URREA LONDIER LEANDRO"/>
    <n v="1"/>
    <s v="0"/>
    <n v="275729"/>
    <n v="196537"/>
    <n v="275729"/>
  </r>
  <r>
    <s v="YOPAL"/>
    <x v="3"/>
    <x v="4"/>
    <s v="85139"/>
    <s v="3052124"/>
    <s v="3007056901"/>
    <s v="INCIDENTE"/>
    <s v="CASANARE"/>
    <s v="MANI"/>
    <s v="PTM MANI DROGUERIA DONA AURA"/>
    <s v="REDEBAN"/>
    <s v="FO-25-1869182"/>
    <d v="2025-11-24T09:28:59"/>
    <d v="2025-11-25T16:52:00"/>
    <s v="NO"/>
    <s v="SOFTWARE"/>
    <s v="ACTUALIZACION"/>
    <s v="VERSION CARGA SO VR"/>
    <s v="AGREGADOR"/>
    <s v="COMCARD - PTM"/>
    <s v="EJECUTADO"/>
    <s v="24/11/2025 SE ESCALA PARA VISITA. LLAMAR ANTES DE VISITAR, CONFIRMAR FALLA Y DATOS | 25/11/2025 SE VISITA COMERCIO, SE ACTUALIZA VERSION. PRUEBAS OK. OPERATIVO EL SERVICIO."/>
    <s v="VISITA TECNICA"/>
    <s v="9CQZZ659 XP0ZZ031"/>
    <s v="TIPO II"/>
    <s v="TERRESTRE"/>
    <s v="BERNAL ELAICA EDGAR ALEXIS"/>
    <n v="1"/>
    <s v="0"/>
    <n v="144968"/>
    <n v="140396"/>
    <n v="144968"/>
  </r>
  <r>
    <s v="PEREIRA"/>
    <x v="0"/>
    <x v="1"/>
    <s v="66001"/>
    <s v="3052209"/>
    <s v="3007046762"/>
    <s v="INCIDENTE"/>
    <s v="RISARALDA"/>
    <s v="PEREIRA"/>
    <s v="PAGAFACIL PINARES"/>
    <s v="REDEBAN"/>
    <s v="FO-25-1869179"/>
    <d v="2025-11-24T09:31:39"/>
    <d v="2025-11-24T13:46:00"/>
    <s v="NO"/>
    <s v="HARDWARE"/>
    <s v="ALERT IRRUPTION"/>
    <s v="ALERT IRRUPTION"/>
    <s v="ROBUSTO"/>
    <s v="PAGAFACIL"/>
    <s v="EJECUTADO"/>
    <s v="24/11/2025 SE ESCALA PARA VISITA. LLAMAR ANTES DE VISITAR, CONFIRMAR FALLA Y DATOS | 24/11/2025 SE VISITA COMERCIO SE IDENTIFICA PIN PAD CON FALLA SE QUEDA CARGANDO AL PROBAR OTRO HUB SE GENERA ALERT IRRUPTION EN DATÁFONO SE REALIZA CAMBIO POR EQUIPOS 2600 Y 1600 SE REALIZA PRUEBAS OK"/>
    <s v="VISITA TECNICA"/>
    <s v="9C00B261"/>
    <s v="TIPO I"/>
    <s v="TERRESTRE"/>
    <s v="LOAIZA LOPEZ JHON FREDDY"/>
    <n v="1"/>
    <s v="0"/>
    <n v="65960"/>
    <n v="75096"/>
    <n v="65960"/>
  </r>
  <r>
    <s v="VALLEDUPAR"/>
    <x v="5"/>
    <x v="6"/>
    <s v="44078"/>
    <s v="3052348"/>
    <s v="3007037365"/>
    <s v="INCIDENTE"/>
    <s v="LA GUAJIRA"/>
    <s v="BARRANCAS"/>
    <s v="REDY BARRANCAS"/>
    <s v="REDEBAN"/>
    <s v="FO-25-1870073"/>
    <d v="2025-11-24T09:55:51"/>
    <d v="2025-11-25T09:52:00"/>
    <s v="NO"/>
    <s v="HARDWARE"/>
    <s v="SE REINICIA"/>
    <s v="DAÑO POS"/>
    <s v="ROBUSTO"/>
    <s v="REDY"/>
    <s v="EJECUTADO"/>
    <s v="24/11/2025 SE ESCALA PARA VISITA. LLAMAR ANTES DE VISITAR, CONFIRMAR FALLA Y DATOS | 25/11/2025 SE REALIZA CAMBIO DE DATAFONO, YA QUE PRESENTABA FALLAS CON EL PIN DE CARGA, SE MOVIA UN POCO Y SE APAGABA, SE REALIZAN PRUEBAS DEJANDO SERVICIO FUNCIONAL AL 100%"/>
    <s v="VISITA TECNICA"/>
    <s v="9A00N455"/>
    <s v="TIPO II"/>
    <s v="TERRESTRE"/>
    <s v="MONTES DIAZ JOHN FRED"/>
    <n v="1"/>
    <s v="0"/>
    <n v="144968"/>
    <n v="140396"/>
    <n v="144968"/>
  </r>
  <r>
    <s v="CALI"/>
    <x v="0"/>
    <x v="0"/>
    <s v="76001"/>
    <s v="3053560"/>
    <s v="3007075545"/>
    <s v="INCIDENTE"/>
    <s v="VALLE DEL CAUCA"/>
    <s v="CALI"/>
    <s v="PTM CALI  TIENDA Y LICORES EL"/>
    <s v="REDEBAN"/>
    <s v="FO-25-1870436"/>
    <d v="2025-11-24T11:25:00"/>
    <d v="2025-11-24T17:35:00"/>
    <s v="NO"/>
    <s v="HARDWARE"/>
    <s v="IMPRESION"/>
    <s v="NO AVANZA PAPEL"/>
    <s v="AGREGADOR"/>
    <s v="COMCARD - PTM"/>
    <s v="EJECUTADO"/>
    <s v="24/11/2025 SE ESCALA PARA VISITA. LLAMAR ANTES DE VISITAR, CONFIRMAR FALLA Y DATOS | 24/11/2025 SE VISITA CORRESPONSAL Y SE REEMPLAZA DATÁFONO POR DAÑO. TRANSACCIONES DE PRUEBA EXITOSAS."/>
    <s v="VISITA TECNICA"/>
    <s v="V1ZZZ968"/>
    <s v="TIPO I"/>
    <s v="TERRESTRE"/>
    <s v="BOLAÑOS TABORDA JORGE ENRIQUE"/>
    <n v="1"/>
    <s v="0"/>
    <n v="65960"/>
    <n v="75096"/>
    <n v="65960"/>
  </r>
  <r>
    <s v="MONTERIA"/>
    <x v="5"/>
    <x v="6"/>
    <s v="23419"/>
    <s v="3053679"/>
    <s v="3007022005"/>
    <s v="INCIDENTE"/>
    <s v="CORDOBA"/>
    <s v="LOS CORDOBAS"/>
    <s v="COMCARD LOS CORDOBAS MICROCOMP"/>
    <s v="REDEBAN"/>
    <s v="FO-25-1870442"/>
    <d v="2025-11-24T11:19:53"/>
    <d v="2025-11-25T14:08:00"/>
    <s v="NO"/>
    <s v="HARDWARE"/>
    <s v="TECLADO"/>
    <s v="DAÑO POS"/>
    <s v="AGREGADOR"/>
    <s v="COMCARD - PTM"/>
    <s v="EJECUTADO"/>
    <s v="24/11/2025 SE ESCALA PARA VISITA. LLAMAR ANTES DE VISITAR, CONFIRMAR FALLA Y DATOS | 25/11/2025 SE REALIZA CAMBIO DE DATÁFONO POR DAÑO DE TECLADO"/>
    <s v="VISITA TECNICA"/>
    <s v="AAYZZ963"/>
    <s v="TIPO II"/>
    <s v="TERRESTRE"/>
    <s v="MARQUEZ HOYOS JEYSON DANIEL"/>
    <n v="1"/>
    <s v="0"/>
    <n v="144968"/>
    <n v="140396"/>
    <n v="144968"/>
  </r>
  <r>
    <s v="BUCARAMANGA"/>
    <x v="2"/>
    <x v="3"/>
    <s v="68001"/>
    <s v="3053915"/>
    <s v="3007070595"/>
    <s v="INCIDENTE"/>
    <s v="SANTANDER"/>
    <s v="BUCARAMANGA"/>
    <s v="MULTIPAGAS SAN ANDRESITO CENTR"/>
    <s v="REDEBAN"/>
    <s v="FO-25-1870429"/>
    <d v="2025-11-24T11:29:07"/>
    <d v="2025-11-25T11:17:00"/>
    <s v="NO"/>
    <s v="HARDWARE"/>
    <s v="IMPRESION"/>
    <s v="NO IMPRIME UNO O VARIOS CARACTERES"/>
    <s v="ROBUSTO"/>
    <s v="MULTIPAGAS"/>
    <s v="EJECUTADO"/>
    <s v="24/11/2025 SE ESCALA PARA VISITA. LLAMAR ANTES DE VISITAR, CONFIRMAR FALLA Y DATOS | 25/11/2025 SE REALIZA CAMBIO DE DATÁFONO POR DAÑO EN IMPRESORA NO IMPRIME CARACTERES Y CAMBIO DE LECTORA POR L4 SE BLOQUEA CAMBIO DE S.O Y VERSIÓN 10.3 PRUEBAS OK SERVICIO OPERATIVO"/>
    <s v="VISITA TECNICA"/>
    <s v="UV006350"/>
    <s v="TIPO I"/>
    <s v="TERRESTRE"/>
    <s v="REYES RAMIREZ DIEGO ALEXANDER"/>
    <n v="1"/>
    <s v="0"/>
    <n v="65960"/>
    <n v="75096"/>
    <n v="65960"/>
  </r>
  <r>
    <s v="APARTADO"/>
    <x v="1"/>
    <x v="2"/>
    <s v="5837"/>
    <s v="3053933"/>
    <s v="3007040235"/>
    <s v="INCIDENTE"/>
    <s v="ANTIOQUIA"/>
    <s v="TURBO"/>
    <s v="PTM TURBO MARCE Y CARLOS"/>
    <s v="REDEBAN"/>
    <s v="FO-25-1870578"/>
    <d v="2025-11-24T11:36:09"/>
    <d v="2025-11-26T10:05:00"/>
    <s v="NO"/>
    <s v="HARDWARE"/>
    <s v="LECTOR DE TARJETAS"/>
    <s v="DAÑO POS"/>
    <s v="AGREGADOR"/>
    <s v="COMCARD - PTM"/>
    <s v="EJECUTADO"/>
    <s v="24/11/2025 SE ESCALA PARA VISITA. LLAMAR ANTES DE VISITAR, CONFIRMAR FALLA Y DATOS | 26/11/2025 SE REALIZA CAMBIO DE DATAFONO POR QUE NO LEE TARJETAS."/>
    <s v="VISITA TECNICA"/>
    <s v="AA0JZ997"/>
    <s v="TIPO II"/>
    <s v="TERRESTRE"/>
    <s v="CASTRO HENAO DANIEL ESTEBAN"/>
    <n v="1"/>
    <s v="0"/>
    <n v="144968"/>
    <n v="140396"/>
    <n v="144968"/>
  </r>
  <r>
    <s v="MEDELLIN"/>
    <x v="1"/>
    <x v="2"/>
    <s v="5088"/>
    <s v="3054041"/>
    <s v="3007027928"/>
    <s v="INCIDENTE"/>
    <s v="ANTIOQUIA"/>
    <s v="BELLO"/>
    <s v="PAGAFACIL PARQUE BELLO II"/>
    <s v="REDEBAN"/>
    <s v="FO-25-1870575"/>
    <d v="2025-11-24T11:42:38"/>
    <d v="2025-11-25T10:53:00"/>
    <s v="NO"/>
    <s v="HARDWARE"/>
    <s v="ACTUALIZACION"/>
    <s v="VERSION CAMBIO POS"/>
    <s v="ROBUSTO"/>
    <s v="PAGAFACIL"/>
    <s v="EJECUTADO"/>
    <s v="24/11/2025 SE ESCALA PARA VISITA. LLAMAR ANTES DE VISITAR, CONFIRMAR FALLA Y DATOS | 25/11/2025 SE EVIDENCIA QUE EL EQUIPO ESTÁ CON LA NUEVA VERSIÓN 11.5 PERO TIENE UN ERROR CUANDO QUIERE LEER CÓDIGO DE BARRAS EL EQUIPO SE REICIA CONSTANTEMENTE. POR INDICACIONES DE LA SEÑORITA PAOLA INDICA QUE CAMBIO DEL EQUIPO Y DEJAR EL NUEVO EQUIPO CON LA 9.90 Y EL EQUIPO CON LA FALLA LLEVAR A REDEBAN"/>
    <s v="VISITA TECNICA"/>
    <s v="9BZZZ785"/>
    <s v="TIPO I"/>
    <s v="TERRESTRE"/>
    <s v="ZAPATA LOPEZ EDWARD ASDRUBAL"/>
    <n v="1"/>
    <s v="0"/>
    <n v="65960"/>
    <n v="75096"/>
    <n v="65960"/>
  </r>
  <r>
    <s v="CALI"/>
    <x v="0"/>
    <x v="0"/>
    <s v="19455"/>
    <s v="3054241"/>
    <s v="3007042816"/>
    <s v="INCIDENTE"/>
    <s v="CAUCA"/>
    <s v="MIRANDA"/>
    <s v="DISTRICOL ROCKET SPORT"/>
    <s v="REDEBAN"/>
    <s v="FO-25-1870773"/>
    <d v="2025-11-24T12:03:13"/>
    <d v="2025-11-25T12:51:00"/>
    <s v="NO"/>
    <s v="HARDWARE"/>
    <s v="ALERT IRRUPTION"/>
    <s v="ALERT IRRUPTION"/>
    <s v="AGREGADOR"/>
    <s v="DISTRICOL"/>
    <s v="EJECUTADO"/>
    <s v="24/11/2025 SE ESCALA PARA VISITA. LLAMAR ANTES DE VISITAR, CONFIRMAR FALLA Y DATOS | 25/11/2025 SE REALIZA CAMBIO DE DATAFONO EN CB BANCOLOMBIA PURO DEBIDO A QUE SE ALERTÓ, POSIBLEMENTE POR DESCARGA ELÉCTRICA, SE REALIZAN PRUEBAS OK."/>
    <s v="VISITA TECNICA"/>
    <s v="GZ7ZZ091"/>
    <s v="TIPO III"/>
    <s v="TERRESTRE"/>
    <s v="MONTERO MUESES GIAN CARLO"/>
    <n v="1"/>
    <s v="0"/>
    <n v="275729"/>
    <n v="196537"/>
    <n v="275729"/>
  </r>
  <r>
    <s v="PEREIRA"/>
    <x v="0"/>
    <x v="1"/>
    <s v="76147"/>
    <s v="3054279"/>
    <s v="3007042702"/>
    <s v="INCIDENTE"/>
    <s v="VALLE DEL CAUCA"/>
    <s v="CARTAGO"/>
    <s v="MULTIPAGAS NUESTRO CARTAGO"/>
    <s v="REDEBAN"/>
    <s v="FO-25-1870766"/>
    <d v="2025-11-24T12:19:20"/>
    <d v="2025-11-25T12:08:00"/>
    <s v="NO"/>
    <s v="SOFTWARE"/>
    <s v="ERROR DE TRANSACCIONES"/>
    <s v="RECHAZO GENERAL"/>
    <s v="ROBUSTO"/>
    <s v="MULTIPAGAS"/>
    <s v="EJECUTADO"/>
    <s v="24/11/2025 SE ESCALA PARA VISITA. LLAMAR ANTES DE VISITAR, CONFIRMAR FALLA Y DATOS | 25/11/2025 SE CONFIGURA EQUIPO (992257) CON IP DINÁMICA, SE FORMATEA, CONFIGURA E INICIALIZA EQUIPO (992287), SE REALIZAN PRUEBAS OK."/>
    <s v="VISITA TECNICA"/>
    <s v="GZ7ZZ169-GZ7ZZ168"/>
    <s v="TIPO I"/>
    <s v="TERRESTRE"/>
    <s v="FRANCO CAÑAVERAL YAMID RAUL"/>
    <n v="1"/>
    <s v="0"/>
    <n v="65960"/>
    <n v="75096"/>
    <n v="65960"/>
  </r>
  <r>
    <s v="VILLAVICENCIO"/>
    <x v="3"/>
    <x v="4"/>
    <s v="50573"/>
    <s v="3054460"/>
    <s v="3007050033"/>
    <s v="INCIDENTE"/>
    <s v="META"/>
    <s v="PUERTO LOPEZ"/>
    <s v="BARRIO VILLA DEL RIO PUERTO LO"/>
    <s v="REDEBAN"/>
    <s v="FO-25-1871126"/>
    <d v="2025-11-24T12:59:10"/>
    <d v="2025-11-25T14:20:00"/>
    <s v="NO"/>
    <s v="HARDWARE"/>
    <s v="PINPAD"/>
    <s v="DAÑO POS"/>
    <s v="CB UNO A UNO"/>
    <s v="CB UNO A UNO"/>
    <s v="EJECUTADO"/>
    <s v="24/11/2025 SE ESCALA PARA VISITA. LLAMAR ANTES DE VISITAR, CONFIRMAR FALLA Y DATOS | 27/11/2025 SE REALIZA CAMBIO DE PINPAD NO LEE TARJETAS CHIP, SE REALIZA CAMBIO DE EQUIPO POR INCOMPATIBILIDAD PRUEBAS OK SIN NOVEDAD"/>
    <s v="VISITA TECNICA"/>
    <s v="II00S517"/>
    <s v="TIPO II"/>
    <s v="TERRESTRE"/>
    <s v="CASTRILLON URREA LONDIER LEANDRO"/>
    <n v="1"/>
    <s v="0"/>
    <n v="144968"/>
    <n v="140396"/>
    <n v="144968"/>
  </r>
  <r>
    <s v="CALI"/>
    <x v="0"/>
    <x v="0"/>
    <s v="76001"/>
    <s v="3054526"/>
    <s v="3007068938"/>
    <s v="INCIDENTE"/>
    <s v="VALLE DEL CAUCA"/>
    <s v="CALI"/>
    <s v="MULTIPAGAS IDEO"/>
    <s v="REDEBAN"/>
    <s v="FO-25-1871150"/>
    <d v="2025-11-24T12:38:01"/>
    <d v="2025-11-25T10:44:00"/>
    <s v="NO"/>
    <s v="SOFTWARE"/>
    <s v="COMUNICACION"/>
    <s v="PARAMETROS DE CONFIGURACION EN POS"/>
    <s v="ROBUSTO"/>
    <s v="MULTIPAGAS"/>
    <s v="EJECUTADO"/>
    <s v="24/11/2025 SE ESCALA PARA VISITA. LLAMAR ANTES DE VISITAR, CONFIRMAR FALLA Y DATOS | 25/11/2025 DATAFONO DESCONFIGURADO, SE CONFIGURA Y QUEDA FUNCIONANDO CORRECTAMENTE"/>
    <s v="VISITA TECNICA"/>
    <s v="A100U359"/>
    <s v="TIPO I"/>
    <s v="TERRESTRE"/>
    <s v="CUERO RUIZ JHONNY"/>
    <n v="1"/>
    <s v="0"/>
    <n v="65960"/>
    <n v="75096"/>
    <n v="65960"/>
  </r>
  <r>
    <s v="CUCUTA"/>
    <x v="2"/>
    <x v="3"/>
    <s v="54001"/>
    <s v="3054541"/>
    <s v="3007059457"/>
    <s v="INCIDENTE"/>
    <s v="NORTE DE SANTANDER"/>
    <s v="CUCUTA"/>
    <s v="PTM FERRETERIA Y MATERIALES JG"/>
    <s v="REDEBAN"/>
    <s v="FO-25-1871136"/>
    <d v="2025-11-24T12:48:37"/>
    <d v="2025-11-25T11:03:00"/>
    <s v="NO"/>
    <s v="HARDWARE"/>
    <s v="IMPRESION"/>
    <s v="NO AVANZA PAPEL"/>
    <s v="AGREGADOR"/>
    <s v="COMCARD - PTM"/>
    <s v="EJECUTADO"/>
    <s v="24/11/2025 SE ESCALA PARA VISITA. LLAMAR ANTES DE VISITAR, CONFIRMAR FALLA Y DATOS | 26/11/2025 SE VISITA COMERCIO SE REALIZA MANTENIENTO, PRUEBAS OK, CB OPERATIVO."/>
    <s v="VISITA TECNICA"/>
    <s v="JA007383 HA006642"/>
    <s v="TIPO I"/>
    <s v="TERRESTRE"/>
    <s v="NARANJO AFANADOR RUBEN JESUS"/>
    <n v="1"/>
    <s v="0"/>
    <n v="65960"/>
    <n v="75096"/>
    <n v="65960"/>
  </r>
  <r>
    <s v="MEDELLIN"/>
    <x v="1"/>
    <x v="2"/>
    <s v="5088"/>
    <s v="3054544"/>
    <s v="3007035264"/>
    <s v="INCIDENTE"/>
    <s v="ANTIOQUIA"/>
    <s v="BELLO"/>
    <s v="COMCARD BELLO VILLA ECONO"/>
    <s v="REDEBAN"/>
    <s v="FO-25-1871135"/>
    <d v="2025-11-24T12:49:38"/>
    <d v="2025-11-25T12:20:00"/>
    <s v="NO"/>
    <s v="SOFTWARE"/>
    <s v="ERROR DE TRANSACCIONES"/>
    <s v="RECHAZO GENERAL"/>
    <s v="AGREGADOR"/>
    <s v="COMCARD - PTM"/>
    <s v="EJECUTADO"/>
    <s v="24/11/2025 SE ESCALA PARA VISITA. LLAMAR ANTES DE VISITAR, CONFIRMAR FALLA Y DATOS | 25/11/2025 SE REVISA EQUIPO TIENE MENSAJES DE RETIRO DE TARJETA SE REALIZA MANTENIMIENTO PERO LA FALLA PERSISTE SE REALIZAN CAMBIO PRUEBAS EXITOSAS SERVICIO OPERATIVO"/>
    <s v="VISITA TECNICA"/>
    <s v="BL0JZ015 II00T247"/>
    <s v="TIPO I"/>
    <s v="TERRESTRE"/>
    <s v="ZAPATA LOPEZ EDWARD ASDRUBAL"/>
    <n v="1"/>
    <s v="0"/>
    <n v="65960"/>
    <n v="75096"/>
    <n v="65960"/>
  </r>
  <r>
    <s v="MEDELLIN"/>
    <x v="1"/>
    <x v="2"/>
    <s v="5360"/>
    <s v="3054577"/>
    <s v="3007073921"/>
    <s v="INCIDENTE"/>
    <s v="ANTIOQUIA"/>
    <s v="ITAGUI"/>
    <s v="PTM ITAGUI MASCOMANIA"/>
    <s v="REDEBAN"/>
    <s v="FO-25-1871124"/>
    <d v="2025-11-24T13:10:00"/>
    <d v="2025-11-25T12:40:00"/>
    <s v="NO"/>
    <s v="HARDWARE"/>
    <s v="IMPRESION"/>
    <s v="NO AVANZA PAPEL"/>
    <s v="AGREGADOR"/>
    <s v="COMCARD - PTM"/>
    <s v="EJECUTADO"/>
    <s v="24/11/2025 SE ESCALA PARA VISITA. LLAMAR ANTES DE VISITAR, CONFIRMAR FALLA Y DATOS | 25/11/2025 SE CAMBIA DATAFONO CON IMPRESORA MALA"/>
    <s v="VISITA TECNICA"/>
    <s v="MN0SZ935 EF0PZ960"/>
    <s v="TIPO I"/>
    <s v="TERRESTRE"/>
    <s v="CASTAÑEDA PALACIO CARLOS FELIPE"/>
    <n v="1"/>
    <s v="0"/>
    <n v="65960"/>
    <n v="75096"/>
    <n v="65960"/>
  </r>
  <r>
    <s v="NEIVA"/>
    <x v="3"/>
    <x v="4"/>
    <s v="41396"/>
    <s v="3054581"/>
    <s v="3007080377"/>
    <s v="INCIDENTE"/>
    <s v="HUILA"/>
    <s v="LA PLATA"/>
    <s v="BARRIO SAN SEBASTIAN LA PLATA 2"/>
    <s v="REDEBAN"/>
    <s v="FO-25-1871119"/>
    <d v="2025-11-24T13:11:29"/>
    <d v="2025-11-25T16:58:00"/>
    <s v="NO"/>
    <s v="HARDWARE"/>
    <s v="IMPRESION"/>
    <s v="NO IMPRIME UNO O VARIOS CARACTERES"/>
    <s v="UNO A UNO"/>
    <s v="UNO A UNO"/>
    <s v="EJECUTADO / CANCELADO"/>
    <s v="24/11/2025 SE ESCALA PARA VISITA. LLAMAR ANTES DE VISITAR, CONFIRMAR FALLA Y DATOS | 25/11/2025 SE REALIZA VISITA AL PUNTO,COMERCIO SE ENCUENTRA CERRADO . SE LLEGA AL PUNTO A LAS 2:09 PM , SE INTENTA COMUNICACION CON CLIENTE POR VÍA TELEFÓNICA Y WHATSAPP PERO NO HAY RESPUESTA . ME RETIRO DEL PUNTO A LAS 3:00 PM. VISITA FALLIDA COMERCIO CERRADO ."/>
    <s v="VISITA TECNICA"/>
    <s v="NA"/>
    <s v="TIPO III"/>
    <s v="TERRESTRE"/>
    <s v="DEVIA REINOSO JUAN CARLOS"/>
    <n v="1"/>
    <s v="0"/>
    <n v="275729"/>
    <n v="196537"/>
    <n v="275729"/>
  </r>
  <r>
    <s v="BUCARAMANGA"/>
    <x v="2"/>
    <x v="3"/>
    <s v="68001"/>
    <s v="3054631"/>
    <s v="3007066436"/>
    <s v="INCIDENTE"/>
    <s v="SANTANDER"/>
    <s v="BUCARAMANGA"/>
    <s v="BARRIO BOLIVAR BUCARAMANGA 3"/>
    <s v="REDEBAN"/>
    <s v="FO-25-1871116"/>
    <d v="2025-11-24T13:17:47"/>
    <d v="2025-11-25T13:10:00"/>
    <s v="NO"/>
    <s v="HARDWARE"/>
    <s v="COMUNICACION"/>
    <s v="MENSAJE CABLE DE RED DESCONECTADO"/>
    <s v="CB UNO A UNO"/>
    <s v="CB UNO A UNO"/>
    <s v="EJECUTADO"/>
    <s v="24/11/2025 SE ESCALA PARA VISITA. LLAMAR ANTES DE VISITAR, CONFIRMAR FALLA Y DATOS | 25/11/2025 SE VISITA COMERCIO SE REALIZA EL CAMBIO DE EQUIPO DATÁFONO OK, SE REALIZA INSTALACIÓN VERSION 9.90 OK, PRUEBAS OK, LECTOR DE BARRAS OK, PINPAD OK, CB OPERATIVO ,"/>
    <s v="VISITA TECNICA"/>
    <s v="1A00Q936"/>
    <s v="TIPO I"/>
    <s v="TERRESTRE"/>
    <s v="BARAJAS BERMUDEZ YAHIR MAURICIO"/>
    <n v="1"/>
    <s v="0"/>
    <n v="65960"/>
    <n v="75096"/>
    <n v="65960"/>
  </r>
  <r>
    <s v="MEDELLIN"/>
    <x v="1"/>
    <x v="2"/>
    <s v="5001"/>
    <s v="3054639"/>
    <s v="3007010215"/>
    <s v="INCIDENTE"/>
    <s v="ANTIOQUIA"/>
    <s v="MEDELLIN"/>
    <s v="BARRIO PEDREGAL"/>
    <s v="REDEBAN"/>
    <s v="FO-25-1871112"/>
    <d v="2025-11-24T13:27:39"/>
    <d v="2025-11-25T12:45:00"/>
    <m/>
    <s v="HARDWARE"/>
    <s v="PINPAD"/>
    <s v="DAÑO POS"/>
    <s v="CB UNO A UNO"/>
    <s v="CB UNO A UNO"/>
    <m/>
    <s v="24/11/2025 SE ESCALA PARA VISITA. LLAMAR ANTES DE VISITAR, CONFIRMAR FALLA Y DATOS | 25/11/2025 SE COMUNICA CON EL USUARIO PARA CONFIRMAR VISITA HE INDICA QUE YA NO ESTÁ EN REDEBAN QUE EL DÍA DE AYER FUE CAMBIADO A WOMPI."/>
    <s v="SOPORTE TELEFONICO"/>
    <m/>
    <s v="TIPO I"/>
    <s v="TERRESTRE"/>
    <s v="ZAPATA LOPEZ EDWARD ASDRUBAL"/>
    <n v="0"/>
    <s v="0"/>
    <n v="41241"/>
    <n v="0"/>
    <n v="41241"/>
  </r>
  <r>
    <s v="BUCARAMANGA"/>
    <x v="2"/>
    <x v="3"/>
    <s v="68406"/>
    <s v="3054673"/>
    <s v="3007067508"/>
    <s v="INCIDENTE"/>
    <s v="SANTANDER"/>
    <s v="LEBRIJA"/>
    <s v="PTM LEBRIJA VARIEDADES LIYU"/>
    <s v="REDEBAN"/>
    <s v="FO-25-1871512"/>
    <d v="2025-11-24T13:57:56"/>
    <d v="2025-11-25T10:57:00"/>
    <s v="NO"/>
    <s v="SOFTWARE"/>
    <s v="LECTOR DE BARRAS"/>
    <s v="FORMATO INVALIDO"/>
    <s v="AGREGADOR"/>
    <s v="COMCARD - PTM"/>
    <s v="EJECUTADO"/>
    <s v="24/11/2025 SE ESCALA PARA VISITA. LLAMAR ANTES DE VISITAR, CONFIRMAR FALLA Y DATOS | 25/11/2025 CB CON LECTOR DE BARRAS FORMATO INVALIDO, EQUIPO CON VERSION 9.90, CONFIGURACION DE LECTORA OK, PRUEBAS OK. NO PERMITE CIERRE POR FLUJO DE CLIENTES."/>
    <s v="VISITA TECNICA"/>
    <s v="9T00K194 9T00K338"/>
    <s v="TIPO II"/>
    <s v="TERRESTRE"/>
    <s v="SANTOS GONZALEZ JOHAN FABIAN"/>
    <n v="1"/>
    <s v="0"/>
    <n v="144968"/>
    <n v="140396"/>
    <n v="144968"/>
  </r>
  <r>
    <s v="PEREIRA"/>
    <x v="0"/>
    <x v="1"/>
    <s v="66170"/>
    <s v="3054942"/>
    <s v="3007082131"/>
    <s v="INCIDENTE"/>
    <s v="RISARALDA"/>
    <s v="DOSQUEBRADAS"/>
    <s v="PTM DOSQUEBRADAS PETVITALIA"/>
    <s v="REDEBAN"/>
    <s v="FO-25-1871520"/>
    <d v="2025-11-24T13:53:19"/>
    <d v="2025-11-25T10:46:00"/>
    <m/>
    <s v="HARDWARE"/>
    <s v="IMPRESION"/>
    <s v="TAPA IMPRESORA"/>
    <m/>
    <m/>
    <m/>
    <s v="24/11/2025 SE ESCALA PARA VISITA. LLAMAR ANTES DE VISITAR, CONFIRMAR FALLA Y DATOS | 25/11/2025 EN COMUNICACIÓN TELEFÓNICA CON EL CLIENTE HÉCTOR LÓPEZ AL NÚMERO 3013973616 INFORMA QUE DATÁFONO YA SE ENCUENTRA TRABAJANDO SIN NOVEDAD SE DAN RECOMENDACIONES SOBRE MANEJO EN INSTALACIÓN DE ROLLOS"/>
    <s v="SOPORTE TELEFONICO"/>
    <m/>
    <s v="TIPO I"/>
    <s v="TERRESTRE"/>
    <s v="LOAIZA LOPEZ JHON FREDDY"/>
    <n v="0"/>
    <s v="0"/>
    <n v="41241"/>
    <n v="0"/>
    <n v="41241"/>
  </r>
  <r>
    <s v="MEDELLIN"/>
    <x v="1"/>
    <x v="2"/>
    <s v="5001"/>
    <s v="3054949"/>
    <s v="3007026224"/>
    <s v="INCIDENTE"/>
    <s v="ANTIOQUIA"/>
    <s v="MEDELLIN"/>
    <s v="COMCARD MED JF"/>
    <s v="REDEBAN"/>
    <s v="FO-25-1871510"/>
    <d v="2025-11-24T14:00:19"/>
    <d v="2025-11-25T23:58:00"/>
    <s v="NO"/>
    <s v="HARDWARE"/>
    <s v="IMPRESION"/>
    <s v="TAPA IMPRESORA"/>
    <s v="AGREGADOR"/>
    <s v="COMCARD - PTM"/>
    <s v="EJECUTADO"/>
    <s v="24/11/2025 SE ESCALA PARA VISITA. LLAMAR ANTES DE VISITAR, CONFIRMAR FALLA Y DATOS | 26/11/2025 SE REALIZA CAMBIO DE TAPA IMPRESORA SE HACEN PRUEBAS OK"/>
    <s v="VISITA TECNICA"/>
    <s v="99990998 IINZZ659"/>
    <s v="TIPO I"/>
    <s v="TERRESTRE"/>
    <s v="MONTOYA VELEZ ANDRES FELIPE"/>
    <n v="1"/>
    <s v="0"/>
    <n v="65960"/>
    <n v="75096"/>
    <n v="65960"/>
  </r>
  <r>
    <s v="BUCARAMANGA"/>
    <x v="2"/>
    <x v="3"/>
    <s v="68001"/>
    <s v="3054972"/>
    <s v="3007044872"/>
    <s v="INCIDENTE"/>
    <s v="SANTANDER"/>
    <s v="BUCARAMANGA"/>
    <s v="PAGAFACIL PALMAS I"/>
    <s v="REDEBAN"/>
    <s v="FO-25-1871502"/>
    <d v="2025-11-24T14:13:26"/>
    <d v="2025-11-25T10:48:00"/>
    <s v="NO"/>
    <s v="HARDWARE"/>
    <s v="TECLADO"/>
    <s v="DAÑO POS"/>
    <s v="ROBUSTO"/>
    <s v="PAGAFACIL"/>
    <s v="EJECUTADO"/>
    <s v="24/11/2025 SE ESCALA PARA VISITA. LLAMAR ANTES DE VISITAR, CONFIRMAR FALLA Y DATOS | 25/11/2025 CAMBIO DE EQUIPO POR DAÑO EN TECLADO YA SE ENCUENTRA BORROSA PRUEBAS EXITOSA"/>
    <s v="VISITA TECNICA"/>
    <s v="9B0FZ051"/>
    <s v="TIPO I"/>
    <s v="TERRESTRE"/>
    <s v="PEÑA DIAZ IVAN YESID"/>
    <n v="1"/>
    <s v="0"/>
    <n v="65960"/>
    <n v="75096"/>
    <n v="65960"/>
  </r>
  <r>
    <s v="CALI"/>
    <x v="0"/>
    <x v="0"/>
    <s v="76001"/>
    <s v="3055138"/>
    <s v="3007023592"/>
    <s v="INCIDENTE"/>
    <s v="VALLE DEL CAUCA"/>
    <s v="CALI"/>
    <s v="MULTIPAGAS CARRERA PRIMERA"/>
    <s v="REDEBAN"/>
    <s v="FO-25-1871879"/>
    <d v="2025-11-24T14:33:19"/>
    <d v="2025-11-25T10:41:00"/>
    <s v="NO"/>
    <s v="HARDWARE"/>
    <s v="IMPRESION"/>
    <s v="NO IMPRIME UNO O VARIOS CARACTERES"/>
    <s v="ROBUSTO"/>
    <s v="MULTIPAGAS"/>
    <s v="EJECUTADO"/>
    <s v="24/11/2025 SE ESCALA PARA VISITA. LLAMAR ANTES DE VISITAR, CONFIRMAR FALLA Y DATOS | 25/11/2025 SE LIMPIA PORTA ROLLOS Y QUEDA FUNCIONANDO CORRECTAMENTE"/>
    <s v="VISITA TECNICA"/>
    <s v="ABC09268"/>
    <s v="TIPO I"/>
    <s v="TERRESTRE"/>
    <s v="CUERO RUIZ JHONNY"/>
    <n v="1"/>
    <s v="0"/>
    <n v="65960"/>
    <n v="75096"/>
    <n v="65960"/>
  </r>
  <r>
    <s v="MEDELLIN"/>
    <x v="1"/>
    <x v="2"/>
    <s v="5360"/>
    <s v="3055226"/>
    <s v="3007070988"/>
    <s v="INCIDENTE"/>
    <s v="ANTIOQUIA"/>
    <s v="ITAGUI"/>
    <s v="DISTRICOL LA MANADA DE BOTERIT"/>
    <s v="REDEBAN"/>
    <s v="FO-25-1871883"/>
    <d v="2025-11-24T14:27:41"/>
    <d v="2025-11-25T11:48:00"/>
    <s v="NO"/>
    <s v="SOFTWARE"/>
    <s v="LLT"/>
    <s v="LLT"/>
    <s v="AGREGADOR"/>
    <s v="DISTRICOL"/>
    <s v="EJECUTADO"/>
    <s v="24/11/2025 SE ESCALA PARA VISITA. LLAMAR ANTES DE VISITAR, CONFIRMAR FALLA Y DATOS | 25/11/2025 SE CAMBIA DATAFONO EN LLT"/>
    <s v="VISITA TECNICA"/>
    <s v="MN00C062"/>
    <s v="TIPO I"/>
    <s v="TERRESTRE"/>
    <s v="CASTAÑEDA PALACIO CARLOS FELIPE"/>
    <n v="1"/>
    <s v="0"/>
    <n v="65960"/>
    <n v="75096"/>
    <n v="65960"/>
  </r>
  <r>
    <s v="VILLAVICENCIO"/>
    <x v="3"/>
    <x v="4"/>
    <s v="50001"/>
    <s v="3055608"/>
    <s v="3007080632"/>
    <s v="INCIDENTE"/>
    <s v="META"/>
    <s v="VILLAVICENCIO"/>
    <s v="BARRIO PINILLA VILLAVICENCIO 2"/>
    <s v="REDEBAN"/>
    <s v="FO-25-1871871"/>
    <d v="2025-11-24T14:58:49"/>
    <d v="2025-11-24T18:11:00"/>
    <s v="NO"/>
    <s v="HARDWARE"/>
    <s v="DETERIORO"/>
    <s v="DATAFONO"/>
    <s v="UNO A UNO"/>
    <s v="UNO A UNO"/>
    <s v="EJECUTADO"/>
    <s v="24/11/2025 SE ESCALA PARA VISITA. LLAMAR ANTES DE VISITAR, CONFIRMAR FALLA Y DATOS | 24/11/2025 SE REALIZA CAMBIO DE DATÁFONO, MAGICBOX2600, CARGADOR Y CABLE DE DATOS, SE CREA USUARIOS, PRUEBAS OK, SE INSTALA CUBRE CLAVE."/>
    <s v="VISITA TECNICA"/>
    <s v="V6ZZZ816"/>
    <s v="TIPO I"/>
    <s v="TERRESTRE"/>
    <s v="MURCIA HERNANDEZ HARVEY IGNACIO"/>
    <n v="1"/>
    <s v="0"/>
    <n v="65960"/>
    <n v="75096"/>
    <n v="65960"/>
  </r>
  <r>
    <s v="MEDELLIN"/>
    <x v="1"/>
    <x v="2"/>
    <s v="5107"/>
    <s v="3055695"/>
    <s v="3007021263"/>
    <s v="INCIDENTE"/>
    <s v="ANTIOQUIA"/>
    <s v="BRICEÑO"/>
    <s v="HOSPITAL BRICENO  ANTIOQUIA"/>
    <s v="REDEBAN"/>
    <s v="FO-25-1872605"/>
    <d v="2025-11-24T15:38:11"/>
    <d v="2025-11-27T15:22:00"/>
    <s v="NO"/>
    <s v="HARDWARE"/>
    <s v="IMPRESION"/>
    <s v="NO IMPRIME UNO O VARIOS CARACTERES"/>
    <s v="CB UNO A UNO"/>
    <s v="CB UNO A UNO"/>
    <s v="EJECUTADO"/>
    <s v="24/11/2025 SE ESCALA PARA VISITA. LLAMAR ANTES DE VISITAR, CONFIRMAR FALLA Y DATOS | 27/11/2025 SE ENCUENTRA PROBLEMAS EN LA VÍA POR FUERTES LLUVIAS ES LA MAÑANA | 27/11/2025 SE REVISA EQUIPO Y IMPRIME BORRADO ALGUNA PARTES DE LAS TIRILLAS SE REALIZA MANTENIMIENTO Y PERSISTE LA FALLA SE REALIZA CAMBIO DE EQUIPO PRUEBAS EXITOSAS SERVICIO OPERATIVO OK"/>
    <s v="VISITA TECNICA"/>
    <s v="BBEZZ629"/>
    <s v="TIPO III"/>
    <s v="TERRESTRE"/>
    <s v="ZAPATA LOPEZ EDWARD ASDRUBAL"/>
    <n v="1"/>
    <s v="0"/>
    <n v="275729"/>
    <n v="196537"/>
    <n v="275729"/>
  </r>
  <r>
    <s v="SINCELEJO"/>
    <x v="5"/>
    <x v="6"/>
    <s v="70708"/>
    <s v="3055956"/>
    <s v="3007040813"/>
    <s v="INCIDENTE"/>
    <s v="SUCRE"/>
    <s v="SAN MARCOS"/>
    <s v="DISTRICOL ELECTRICOS LA 19"/>
    <s v="REDEBAN"/>
    <s v="FO-25-1872603"/>
    <d v="2025-11-24T15:48:19"/>
    <d v="2025-11-26T15:27:00"/>
    <s v="NO"/>
    <s v="HARDWARE"/>
    <s v="IMPRESION"/>
    <s v="TAPA IMPRESORA"/>
    <s v="AGREGADOR"/>
    <s v="DISTRICOL"/>
    <s v="EJECUTADO"/>
    <s v="24/11/2025 SE ESCALA PARA VISITA. LLAMAR ANTES DE VISITAR, CONFIRMAR FALLA Y DATOS | 26/11/2025 SE REALIZA CAMBIO DE EQUIPO POR DAÑO EN LA TAPA IMPRESORA, PINES DÓNDE VA AJUSTADA SE ENCITRAN PARTIDOS, IMPIDIENDO QUE EL PAPEL SALGA CON FACILIDAD, ADICIONAL PRESENTA FALLAS AL CONECTAR CON EL MÓDEN DE INTERNET LA CONEXIÓN CONSTANTEMENTE SE CAE, SE PROCEDE A INSTALAR NUEVO EQUIPO OPERATIVO, ADICIONAL SE INSTALA MAGIBOX OK, SE REALIZAN PRUEBAS EXITOSAS OK, CLIENTE CB VALIDA SALDO ANTES Y DESPUÉS DEL MANTENIMIENTO OK, PUNTO SE DEJA OPERATIVO SIN NOVEDAD"/>
    <s v="VISITA TECNICA"/>
    <s v="AA0OZ114"/>
    <s v="TIPO III"/>
    <s v="TERRESTRE"/>
    <s v="GONZALEZ FERRER JESUS ALEXANDER"/>
    <n v="1"/>
    <s v="0"/>
    <n v="275729"/>
    <n v="196537"/>
    <n v="275729"/>
  </r>
  <r>
    <s v="MEDELLIN"/>
    <x v="1"/>
    <x v="2"/>
    <s v="5088"/>
    <s v="3056214"/>
    <s v="3007066175"/>
    <s v="INCIDENTE"/>
    <s v="ANTIOQUIA"/>
    <s v="BELLO"/>
    <s v="PTM BELLO PAPELERIA Y VARIEDAD"/>
    <s v="REDEBAN"/>
    <s v="FO-25-1872590"/>
    <d v="2025-11-24T16:08:37"/>
    <d v="2025-11-25T14:53:00"/>
    <s v="NO"/>
    <s v="HARDWARE"/>
    <s v="COMUNICACION"/>
    <s v="MENSAJE CABLE DE RED DESCONECTADO"/>
    <s v="AGREGADOR"/>
    <s v="COMCARD - PTM"/>
    <s v="EJECUTADO"/>
    <s v="24/11/2025 SE ESCALA PARA VISITA. LLAMAR ANTES DE VISITAR, CONFIRMAR FALLA Y DATOS | 25/11/2025 EL EQUIPO SALE CABLE DE RED DESCONECTADO SE REVISA CABLEADO Y SE PONCHA EL CABLE DE RED SE REALIZAN PRUEBAS EXITOSAS SERVICIO OPERATIVO OK"/>
    <s v="VISITA TECNICA"/>
    <s v="2A00L253 MA00M229"/>
    <s v="TIPO I"/>
    <s v="TERRESTRE"/>
    <s v="ZAPATA LOPEZ EDWARD ASDRUBAL"/>
    <n v="1"/>
    <s v="0"/>
    <n v="65960"/>
    <n v="75096"/>
    <n v="65960"/>
  </r>
  <r>
    <s v="SANTA MARTA"/>
    <x v="5"/>
    <x v="6"/>
    <s v="44430"/>
    <s v="3056242"/>
    <s v="3007081015"/>
    <s v="INCIDENTE"/>
    <s v="LA GUAJIRA"/>
    <s v="MAICAO"/>
    <s v="DISTRICOL HELADERIADULTENTACIO"/>
    <s v="REDEBAN"/>
    <s v="FO-25-1872572"/>
    <d v="2025-11-24T16:19:56"/>
    <d v="2025-11-28T17:14:00"/>
    <s v="NO"/>
    <s v="HARDWARE"/>
    <s v="IMPRESION"/>
    <s v="NO IMPRIME UNO O VARIOS CARACTERES"/>
    <s v="AGREGADOR"/>
    <s v="DISTRICOL"/>
    <s v="EJECUTADO"/>
    <s v="24/11/2025 SE ESCALA PARA VISITA. LLAMAR ANTES DE VISITAR, CONFIRMAR FALLA Y DATOS | 28/11/2025 SE CONTACTA A EL CLIENTE E INDICA QUE NO SE ENCUENTRA EN EL PUNTO, INDICA QUE LLEGUE MÁS TARDE. | 28/11/2025 SE REALIZA VISITA TÉCNICA, SE CAMBIA EL DATAFONO Y LA PIN PAD, SE REALIZAN PRUEBAS EXITOSAS, EQUIPO FUNCIONA CORRECTAMENTE, CB QUEDA OPERATIVO."/>
    <s v="VISITA TECNICA"/>
    <s v="FJZZZ917"/>
    <s v="TIPO IV"/>
    <s v="TERRESTRE"/>
    <s v="DE AGUAS MUÑOZ DAVID JOSE"/>
    <n v="1"/>
    <s v="0"/>
    <n v="479589"/>
    <n v="196537"/>
    <n v="479589"/>
  </r>
  <r>
    <s v="TUNJA"/>
    <x v="2"/>
    <x v="3"/>
    <s v="68077"/>
    <s v="3056518"/>
    <s v="3007059386"/>
    <s v="INCIDENTE"/>
    <s v="SANTANDER"/>
    <s v="BARBOSA"/>
    <s v="BARRIO CORREGIMIENTO CITE BARB"/>
    <s v="REDEBAN"/>
    <s v="FO-25-1872579"/>
    <d v="2025-11-24T16:14:48"/>
    <d v="2025-11-25T11:21:00"/>
    <m/>
    <s v="HARDWARE"/>
    <s v="IMPRESION"/>
    <s v="NO IMPRIME UNO O VARIOS CARACTERES"/>
    <s v="CB UNO A UNO"/>
    <s v="CB UNO A UNO"/>
    <m/>
    <s v="24/11/2025 SE ESCALA PARA VISITA. LLAMAR ANTES DE VISITAR, CONFIRMAR FALLA Y DATOS | 25/11/2025 SE CANCELA ORDEN CLIENTE MIGRADO A RED WOMPI"/>
    <s v="SOPORTE TELEFONICO"/>
    <m/>
    <s v="TIPO II"/>
    <s v="TERRESTRE"/>
    <s v="RODRIGUEZ MURCIA YERSON IVAN"/>
    <n v="0"/>
    <s v="0"/>
    <n v="41241"/>
    <n v="0"/>
    <n v="41241"/>
  </r>
  <r>
    <s v="IBAGUE"/>
    <x v="3"/>
    <x v="4"/>
    <s v="73001"/>
    <s v="3056690"/>
    <s v="3007069827"/>
    <s v="INCIDENTE"/>
    <s v="TOLIMA"/>
    <s v="IBAGUE"/>
    <s v="DISTRICOL VARIEDADES ZARAY"/>
    <s v="REDEBAN"/>
    <s v="FO-25-1872962"/>
    <d v="2025-11-24T16:46:41"/>
    <d v="2025-11-25T11:11:00"/>
    <s v="NO"/>
    <s v="HARDWARE"/>
    <s v="CABLEADO"/>
    <s v="CABLE MAGICBOX AVERIADO"/>
    <s v="AGREGADOR"/>
    <s v="DISTRICOL"/>
    <s v="EJECUTADO"/>
    <s v="24/11/2025 SE ESCALA PARA VISITA. LLAMAR ANTES DE VISITAR, CONFIRMAR FALLA Y DATOS | 25/11/2025 SE REALIZA CAMBIO DE CABLE MAGIC BOX POR DAÑO, SE REALIZA PRUEBAS DE FUNCIONAMIENTO EXITOSAS. CUBRE CLAVE INSTALADO"/>
    <s v="VISITA TECNICA"/>
    <s v="V1LZZ595"/>
    <s v="TIPO I"/>
    <s v="TERRESTRE"/>
    <s v="BARRAGAN TAFUR EDWIN ESTEBAN"/>
    <n v="1"/>
    <s v="0"/>
    <n v="65960"/>
    <n v="75096"/>
    <n v="65960"/>
  </r>
  <r>
    <s v="BOGOTA"/>
    <x v="4"/>
    <x v="5"/>
    <s v="11001"/>
    <s v="3056791"/>
    <s v="3007035778"/>
    <s v="INCIDENTE"/>
    <s v="CUNDINAMARCA"/>
    <s v="BOGOTA"/>
    <s v="BARRIO AURES II BOGOTA"/>
    <s v="REDEBAN"/>
    <s v="FO-25-1872949"/>
    <d v="2025-11-24T17:34:28"/>
    <d v="2025-11-25T12:14:00"/>
    <s v="NO"/>
    <s v="HARDWARE"/>
    <s v="COMUNICACION"/>
    <s v="MENSAJE CABLE DE RED DESCONECTADO"/>
    <s v="UNO A UNO"/>
    <s v="UNO A UNO"/>
    <s v="EJECUTADO"/>
    <s v="24/11/2025 SE ESCALA PARA VISITA. LLAMAR ANTES DE VISITAR, CONFIRMAR FALLA Y DATOS | 25/11/2025 SE VISITA COMERCIO CB BANCOLOMBIA, SE EVIDENCIA QUE EL CABLE DE RED EN EL MAGICBOX ESTÁ MAL CONECTADO Y ESTÁ CON SUCIEDAD, SE LIMPIA CONEXIÓN Y SE AJUSTAN CABLEADOS, SE REALIZAN PRUEBAS OK, NO SE ALTERAN USUARIOS."/>
    <s v="VISITA TECNICA"/>
    <s v="LN00F198"/>
    <s v="TIPO I"/>
    <s v="TERRESTRE"/>
    <s v="VEGA MANRIQUE JONATAN MAURICIO"/>
    <n v="1"/>
    <s v="0"/>
    <n v="65960"/>
    <n v="75096"/>
    <n v="65960"/>
  </r>
  <r>
    <s v="BOGOTA"/>
    <x v="4"/>
    <x v="5"/>
    <s v="25843"/>
    <s v="3056902"/>
    <s v="3007080413"/>
    <s v="INCIDENTE"/>
    <s v="CUNDINAMARCA"/>
    <s v="VILLA DE SAN DIEGO DE UBATE"/>
    <s v="BARRIO SIMON BOLIVAR VILLA DE SAN DIEGO DE UBATE 1"/>
    <s v="REDEBAN"/>
    <s v="FO-25-1872958"/>
    <d v="2025-11-24T16:49:57"/>
    <d v="2025-11-25T14:37:00"/>
    <s v="NO"/>
    <s v="HARDWARE"/>
    <s v="IMPRESION"/>
    <s v="RODILLO AVERIADO"/>
    <s v="UNO A UNO"/>
    <s v="UNO A UNO"/>
    <s v="EJECUTADO"/>
    <s v="24/11/2025 SE ESCALA PARA VISITA. LLAMAR ANTES DE VISITAR, CONFIRMAR FALLA Y DATOS | 25/11/2025 SE REALIZA VISITA DE CAMPO ENCONTRADO QUE EQUIPO NO IMPRIME, SE VALIDA Y SE CAMBIA RODILLO, PRUEBAS CUPO Y USUARIO OK."/>
    <s v="VISITA TECNICA"/>
    <s v="LBZZZ671"/>
    <s v="TIPO II"/>
    <s v="TERRESTRE"/>
    <s v="LOZADA ROJAS CHRISTIAN ANDRES"/>
    <n v="1"/>
    <s v="0"/>
    <n v="144968"/>
    <n v="140396"/>
    <n v="144968"/>
  </r>
  <r>
    <s v="BUCARAMANGA"/>
    <x v="2"/>
    <x v="3"/>
    <s v="68895"/>
    <s v="3056919"/>
    <s v="3007067336"/>
    <s v="INCIDENTE"/>
    <s v="SANTANDER"/>
    <s v="ZAPATOCA"/>
    <s v="DISTRICOL ADRIANA"/>
    <s v="REDEBAN"/>
    <s v="FO-25-1872956"/>
    <d v="2025-11-24T16:57:14"/>
    <d v="2025-11-26T17:03:00"/>
    <s v="NO"/>
    <s v="HARDWARE"/>
    <s v="ALERT IRRUPTION"/>
    <s v="ALERT IRRUPTION"/>
    <s v="AGREGADOR"/>
    <s v="DISTRICOL"/>
    <s v="EJECUTADO"/>
    <s v="24/11/2025 SE ESCALA PARA VISITA. LLAMAR ANTES DE VISITAR, CONFIRMAR FALLA Y DATOS | 26/11/2025 SE REALIZA CAMBIO DE DATÁFONO POR DAÑO ALERTA INRRUPTION, SE RETIRA MÁGIC BOX, PRUEBAS Y LIMPIEZA DE EQUIPOS OK."/>
    <s v="VISITA TECNICA"/>
    <s v="6A0TZ924"/>
    <s v="TIPO III"/>
    <s v="TERRESTRE"/>
    <s v="MARTINEZ FLOREZ DONIS ALBERTO"/>
    <n v="1"/>
    <s v="0"/>
    <n v="275729"/>
    <n v="196537"/>
    <n v="275729"/>
  </r>
  <r>
    <s v="TUNJA"/>
    <x v="2"/>
    <x v="3"/>
    <s v="15480"/>
    <s v="3057153"/>
    <s v="3007022786"/>
    <s v="INCIDENTE"/>
    <s v="BOYACA"/>
    <s v="MUZO"/>
    <s v="BARRIO CENTRO III MUZO"/>
    <s v="REDEBAN"/>
    <s v="FO-25-1874539"/>
    <d v="2025-11-25T08:00:00"/>
    <d v="2025-11-26T16:11:00"/>
    <s v="NO"/>
    <s v="HARDWARE"/>
    <s v="IMPRESION"/>
    <s v="NO IMPRIME UNO O VARIOS CARACTERES"/>
    <s v="CB UNO A UNO"/>
    <s v="CB UNO A UNO"/>
    <s v="EJECUTADO"/>
    <s v="25/11/2025 SE ESCALA PARA VISITA. LLAMAR ANTES DE VISITAR, CONFIRMAR FALLA Y DATOS | 26/11/2025 CAMBIO DE EQUIPO POR DAÑO EN IMPRESORA NO IMPRIME UNO O VARIOS CARACTERES."/>
    <s v="VISITA TECNICA"/>
    <s v="AWZZZ714"/>
    <s v="TIPO IV"/>
    <s v="TERRESTRE"/>
    <s v="HERRERA GARZON JEYSON STEVENT"/>
    <n v="1"/>
    <s v="0"/>
    <n v="479589"/>
    <n v="196537"/>
    <n v="479589"/>
  </r>
  <r>
    <s v="TUNJA"/>
    <x v="2"/>
    <x v="3"/>
    <s v="68077"/>
    <s v="3057167"/>
    <s v="3007031908"/>
    <s v="INCIDENTE"/>
    <s v="SANTANDER"/>
    <s v="BARBOSA"/>
    <s v="PAGAFACIL BARBOSA"/>
    <s v="REDEBAN"/>
    <s v="FO-25-1874528"/>
    <d v="2025-11-25T08:00:00"/>
    <d v="2025-11-26T12:13:00"/>
    <s v="NO"/>
    <s v="HARDWARE"/>
    <s v="IMPRESION"/>
    <s v="TAPA IMPRESORA"/>
    <s v="ROBUSTO"/>
    <s v="PAGAFACIL"/>
    <s v="EJECUTADO"/>
    <s v="25/11/2025 SE ESCALA PARA VISITA. LLAMAR ANTES DE VISITAR, CONFIRMAR FALLA Y DATOS | 25/11/2025 SE INTENTA COMUNICACIÓN CON EL NÚMERO  3043166334 A NOMBRE DE LA SEÑORA DANIELA EL CUAL EL NUMERO INDICA QUE NO ESTA ACTIVADO , SE GESTIONA OTRO NÚMERO TELEFÓNICO 3114551310 EN BASE DE DATOS Y EL NUMERO SE VA BUZON DE VOZ NO SE LOGRA CONTACTO PARA VALIDAR FALLA Y CONFIRMAR SI RECIBEN VISITA , SE SEGUIRA REALIZANDO  GESTIÓN DURANTE EL DÍA PARA CONFIRMAR ATENCION Y FALLA | 25/11/2025 SE SIGUE REALIZANDO GESTIÓN AL NÚMERO CELULAR 3043166334 A NOMBRE DE LA SELORA DANIELA , EL NÚMERO INDICA LO LARGO DE LA LLAMADA NUMERO NO ESTA EN USO , COMUNICACIÓN FALLIDA PARA VALIDAR FALLA Y CONFIRMAR VISITA , SE SEGUIRA REALIZANDO GESTION PARA CONFIRMAR CON USUARIO | 26/11/2025 SE REVISA EQUIPO TRABAJANDO CORRECTAMENTE LA FALLA ES EN LA TAPA DE LA IMPRESORA QUE ESTA  ROTA  SE PROCEDE REALIZAR EL CAMBIO DE LA TAPA IMPRESORA DEJANDO PRUEBAS OK SIN TELECARGA NO AUTORIZADA"/>
    <s v="VISITA TECNICA"/>
    <s v="1111R925"/>
    <s v="TIPO II"/>
    <s v="TERRESTRE"/>
    <s v="ALVARADO MORENO CRISTHIAN"/>
    <n v="1"/>
    <s v="0"/>
    <n v="144968"/>
    <n v="140396"/>
    <n v="144968"/>
  </r>
  <r>
    <s v="PEREIRA"/>
    <x v="0"/>
    <x v="1"/>
    <s v="76400"/>
    <s v="3057215"/>
    <s v="3007081228"/>
    <s v="INCIDENTE"/>
    <s v="VALLE DEL CAUCA"/>
    <s v="LA UNION"/>
    <s v="DISTRICOL COSITAS Y VAINAS"/>
    <s v="REDEBAN"/>
    <s v="FO-25-1872943"/>
    <d v="2025-11-24T17:48:00"/>
    <d v="2025-11-25T16:15:00"/>
    <s v="NO"/>
    <s v="HARDWARE"/>
    <s v="IMPRESION"/>
    <s v="NO AVANZA PAPEL"/>
    <s v="AGREGADOR"/>
    <s v="DISTRICOL"/>
    <s v="EJECUTADO"/>
    <s v="24/11/2025 SE ESCALA PARA VISITA. LLAMAR ANTES DE VISITAR, CONFIRMAR FALLA Y DATOS | 25/11/2025 SE REINICIA EQUIPO Y SE REALIZA PRUEBA DE IMPRESIÓN EXITOSA, SE REALIZA TRX EXITOSA"/>
    <s v="VISITA TECNICA"/>
    <s v="FKZZZ692"/>
    <s v="TIPO II"/>
    <s v="TERRESTRE"/>
    <s v="FRANCO CAÑAVERAL YAMID RAUL"/>
    <n v="1"/>
    <s v="0"/>
    <n v="144968"/>
    <n v="140396"/>
    <n v="144968"/>
  </r>
  <r>
    <s v="TUNJA"/>
    <x v="2"/>
    <x v="3"/>
    <s v="15362"/>
    <s v="3057217"/>
    <s v="3007051694"/>
    <s v="INCIDENTE"/>
    <s v="BOYACA"/>
    <s v="IZA"/>
    <s v="BARRIO CENTRO IZA"/>
    <s v="REDEBAN"/>
    <s v="FO-25-1872942"/>
    <d v="2025-11-24T17:51:09"/>
    <d v="2025-11-25T11:31:00"/>
    <m/>
    <s v="HARDWARE"/>
    <s v="PANTALLA"/>
    <s v="DAÑO POS"/>
    <s v="UNO A UNO"/>
    <s v="CB UNO A UNO"/>
    <m/>
    <s v="24/11/2025 SE ESCALA PARA VISITA. LLAMAR ANTES DE VISITAR, CONFIRMAR FALLA Y DATOS | 25/11/2025 SE ESTABLECE COMUNICACIÓN CON LA SEÑORA ANA MILENA BLANCO AL NÚMERO DE CONTACTO 322 731 56 02 PARA VALIDACIÓN DE LA FALLA. LA CLIENTE INDICA QUE NO REQUIERE LA VISITA TÉCNICA, YA QUE LA NOVEDAD REPORTADA SE DEBÍA A UN CABLE QUE ESTABA REALIZANDO MAL CONTACTO. INFORMA QUE REALIZÓ LAS RESPECTIVAS CORRECCIONES Y QUE EL EQUIPO SE ENCUENTRA EN CORRECTO FUNCIONAMIENTO. ADICIONALMENTE, INDICA LAS FACTURAS DE LUZ DE LA EMPRESA EBBSA ALGUNAS PASAN OTRAS NO SE LE INDICA QUE REALICE PRUEBAS CON UN RECIBO DESCARGADO DIRECTAMENTE MENTE DE LA PAGINA DE LA EBBSA CLIENTE REALIZA PRUEBAS ARROJÁNDOLAS EXITOSAS EVIDENCIANDO QUE NO PASAN DEBIDO A LA IMPRESIÓN DEL RECIBO POR PARTE DE LA EMPRESA EBBSA COMPARTE EVIDENCIAS FOTOGRÁFICAS EN LA CUAL SE VALIDA QUE EL EQUIPO SE ENCUENTRA OPERATIVO. SE LE INDICA QUE SE PROCEDERÁ CON EL CIERRE DE LA ORDEN GENERADA. CLIENTE CONFORME."/>
    <s v="SOPORTE TELEFONICO"/>
    <m/>
    <s v="TIPO II"/>
    <s v="TERRESTRE"/>
    <s v="RODRIGUEZ MURCIA YERSON IVAN"/>
    <n v="0"/>
    <s v="0"/>
    <n v="41241"/>
    <n v="0"/>
    <n v="41241"/>
  </r>
  <r>
    <s v="CALI"/>
    <x v="0"/>
    <x v="0"/>
    <s v="76520"/>
    <s v="3057402"/>
    <s v="3007044831"/>
    <s v="INCIDENTE"/>
    <s v="VALLE DEL CAUCA"/>
    <s v="PALMIRA"/>
    <s v="DISTRICOL TECH MEDICAS CASA ME"/>
    <s v="REDEBAN"/>
    <s v="FO-25-1874533"/>
    <d v="2025-11-25T08:00:00"/>
    <d v="2025-11-25T13:44:00"/>
    <s v="NO"/>
    <s v="HARDWARE"/>
    <s v="IMPRESION"/>
    <s v="NO IMPRIME UNO O VARIOS CARACTERES"/>
    <s v="AGREGADOR"/>
    <s v="DISTRICOL"/>
    <s v="EJECUTADO"/>
    <s v="25/11/2025 SE ESCALA PARA VISITA. LLAMAR ANTES DE VISITAR, CONFIRMAR FALLA Y DATOS | 25/11/2025 EN LA VISITA TÉCNICA SE REALIZÓ EL CAMBIO DE DATÁFONO YA QUE SE ENCONTRÓ CON LA IMPRESORA AVERIADA,EL CAMBIO SE APRUEBA, SISTEMA OPERATIVO OK VERSIÓN 9.90,SE CREARON LOS USUARIOS Y SE REALIZARON LAS PRUEBAS DEJANDO EL SERVICIO OPERANDO SIN FALLAS Y SIN NOVEDAD."/>
    <s v="VISITA TECNICA"/>
    <s v="AC0CZ812"/>
    <s v="TIPO I"/>
    <s v="TERRESTRE"/>
    <s v="SANCHEZ URREGO ROBINSON DAVID"/>
    <n v="1"/>
    <s v="0"/>
    <n v="65960"/>
    <n v="75096"/>
    <n v="65960"/>
  </r>
  <r>
    <s v="BUCARAMANGA"/>
    <x v="2"/>
    <x v="3"/>
    <s v="5893"/>
    <s v="3057420"/>
    <s v="3007010306"/>
    <s v="INCIDENTE"/>
    <s v="ANTIOQUIA"/>
    <s v="YONDO"/>
    <s v="YONDO - ANTIOQUIA"/>
    <s v="REDEBAN"/>
    <s v="FO-25-1874521"/>
    <d v="2025-11-25T08:00:00"/>
    <d v="2025-11-27T15:38:00"/>
    <s v="NO"/>
    <s v="HARDWARE"/>
    <s v="LECTOR DE BARRAS"/>
    <s v="CABLE LECTORA AVERIADO"/>
    <s v="CB UNO A UNO"/>
    <s v="CB UNO A UNO"/>
    <s v="EJECUTADO"/>
    <s v="25/11/2025 SE ESCALA PARA VISITA. LLAMAR ANTES DE VISITAR, CONFIRMAR FALLA Y DATOS | 27/11/2025 SE ENCUENTRA CABLE LECTOR DAÑADO, SE PROCEDE A REALIZAR CAMBIO DE LECTOR, SE DEJA NUEVO SE HACEN PRUEBAS OK VISITA EXITOSA, SE VÁLIDA DATAFONO OPERATIVO"/>
    <s v="VISITA TECNICA"/>
    <s v="A00IZ801"/>
    <s v="TIPO IV"/>
    <s v="TERRESTRE"/>
    <s v="GELVEZ MOGOLLON JOSE ELISEO"/>
    <n v="1"/>
    <s v="0"/>
    <n v="479589"/>
    <n v="196537"/>
    <n v="479589"/>
  </r>
  <r>
    <s v="BUCARAMANGA"/>
    <x v="2"/>
    <x v="3"/>
    <s v="68001"/>
    <s v="3057426"/>
    <s v="3007042488"/>
    <s v="INCIDENTE"/>
    <s v="SANTANDER"/>
    <s v="BUCARAMANGA"/>
    <s v="PTM BUCARAMANGA WEB REAL"/>
    <s v="REDEBAN"/>
    <s v="FO-25-1874517"/>
    <d v="2025-11-25T08:00:00"/>
    <d v="2025-11-25T15:25:00"/>
    <s v="NO"/>
    <s v="HARDWARE"/>
    <s v="COMUNICACION"/>
    <s v="MENSAJE CABLE DE RED DESCONECTADO"/>
    <s v="AGREGADOR"/>
    <s v="COMCARD - PTM"/>
    <s v="EJECUTADO"/>
    <s v="25/11/2025 SE ESCALA PARA VISITA. LLAMAR ANTES DE VISITAR, CONFIRMAR FALLA Y DATOS | 25/11/2025 SE VISITA COMERCIO, SE REALIZA INSTALACIÓN VERSION 9.90 OK, SE REALIZA PRUEBAS OK, LECTOR DE BARRAS OK, PINPAD OK CB OPERATIVO"/>
    <s v="VISITA TECNICA"/>
    <s v="9A3ZZ569 XP08Z010"/>
    <s v="TIPO I"/>
    <s v="TERRESTRE"/>
    <s v="BARAJAS BERMUDEZ YAHIR MAURICIO"/>
    <n v="1"/>
    <s v="0"/>
    <n v="65960"/>
    <n v="75096"/>
    <n v="65960"/>
  </r>
  <r>
    <s v="VILLAVICENCIO"/>
    <x v="3"/>
    <x v="4"/>
    <s v="50001"/>
    <s v="3058024"/>
    <s v="3007070250"/>
    <s v="INCIDENTE"/>
    <s v="META"/>
    <s v="VILLAVICENCIO"/>
    <s v="BARRIO SAN BENITO VILLAVICENCI"/>
    <s v="REDEBAN"/>
    <s v="FO-25-1874502"/>
    <d v="2025-11-25T08:20:12"/>
    <d v="2025-11-25T11:52:00"/>
    <s v="NO"/>
    <s v="HARDWARE"/>
    <s v="ALERT IRRUPTION"/>
    <s v="ALERT IRRUPTION"/>
    <s v="UNO A UNO"/>
    <s v="CB UNO A UNO"/>
    <s v="EJECUTADO"/>
    <s v="25/11/2025 SE ESCALA PARA VISITA. LLAMAR ANTES DE VISITAR, CONFIRMAR FALLA Y DATOS | 25/11/2025 SE REALIZA CAMBIO DE DATÁFONO POR A6, SE CREA USUARIOS, PRUEBAS OK, SE INSTALA CUBRE CLAVE."/>
    <s v="VISITA TECNICA"/>
    <s v="LN009185"/>
    <s v="TIPO I"/>
    <s v="TERRESTRE"/>
    <s v="MURCIA HERNANDEZ HARVEY IGNACIO"/>
    <n v="1"/>
    <s v="0"/>
    <n v="65960"/>
    <n v="75096"/>
    <n v="65960"/>
  </r>
  <r>
    <s v="TUNJA"/>
    <x v="2"/>
    <x v="3"/>
    <s v="15476"/>
    <s v="3058151"/>
    <s v="3007072253"/>
    <s v="INCIDENTE"/>
    <s v="BOYACA"/>
    <s v="MOTAVITA"/>
    <s v="CENTRO MOTAVITA BOYACA"/>
    <s v="REDEBAN"/>
    <s v="FO-25-1874631"/>
    <d v="2025-11-25T08:42:49"/>
    <d v="2025-11-25T17:04:00"/>
    <s v="NO"/>
    <s v="HARDWARE"/>
    <s v="IMPRESION"/>
    <s v="NO AVANZA PAPEL"/>
    <s v="CB UNO A UNO"/>
    <s v="CB UNO A UNO"/>
    <s v="EJECUTADO"/>
    <s v="25/11/2025 SE ESCALA PARA VISITA. LLAMAR ANTES DE VISITAR, CONFIRMAR FALLA Y DATOS | 25/11/2025 SE VALIDA SOLICITUD CON CLIENTE QUIÉN CONFIRMA TENER RED RBM AL LLEGAR AL PUNTO SE EVIDENCIA QUE EL PUNTO YA FUE MIGRADO A WOMPI PERO EL CLIENTE SIGUE TRANSANDO CON EL DATÁFONO DE LA RED RBM SE ESCALA CON PAOLA DE REDEBAN QUIEN INDICA QUE DEBIDO A QUE LAS TX ESTÁN CURSANDO POR LA RED RBM PODEMOS PROCEDER CON LA EJECUCIÓN DEL MANTENIMIENTO GENERADO CON AUTORIZACIÓN POR PARTE DE REDEBAN SE PROCEDE A REALIZAR EL CAMBIO DE EQUIPO POR FALLA EN LA IMPRESORA NO AVANZA PAPEL PRUEBAS OK CLIENTE CONFORME."/>
    <s v="VISITA TECNICA"/>
    <s v="ON00N699"/>
    <s v="TIPO I"/>
    <s v="TERRESTRE"/>
    <s v="RODRIGUEZ MURCIA YERSON IVAN"/>
    <n v="1"/>
    <s v="0"/>
    <n v="65960"/>
    <n v="75096"/>
    <n v="65960"/>
  </r>
  <r>
    <s v="BUCARAMANGA"/>
    <x v="2"/>
    <x v="3"/>
    <s v="68001"/>
    <s v="3058201"/>
    <s v="3007023100"/>
    <s v="INCIDENTE"/>
    <s v="SANTANDER"/>
    <s v="BUCARAMANGA"/>
    <s v="MULTIPAGAS EL CACIQUE"/>
    <s v="REDEBAN"/>
    <s v="FO-25-1874634"/>
    <d v="2025-11-25T08:32:24"/>
    <d v="2025-11-25T16:56:00"/>
    <s v="NO"/>
    <s v="HARDWARE"/>
    <s v="LECTOR DE BARRAS"/>
    <s v="CABLE LECTORA AVERIADO"/>
    <s v="ROBUSTO"/>
    <s v="MULTIPAGAS"/>
    <s v="EJECUTADO"/>
    <s v="25/11/2025 SE ESCALA PARA VISITA. LLAMAR ANTES DE VISITAR, CONFIRMAR FALLA Y DATOS | 25/11/2025 SE REALIZA CAMBIO DE CABLE LECTORA EN DAÑO PRUEBAS OK SERVICIO OPERATIVO"/>
    <s v="VISITA TECNICA"/>
    <s v="HZZZZ221"/>
    <s v="TIPO I"/>
    <s v="TERRESTRE"/>
    <s v="REYES RAMIREZ DIEGO ALEXANDER"/>
    <n v="1"/>
    <s v="0"/>
    <n v="65960"/>
    <n v="75096"/>
    <n v="65960"/>
  </r>
  <r>
    <s v="BOGOTA"/>
    <x v="4"/>
    <x v="5"/>
    <s v="11001"/>
    <s v="3058322"/>
    <s v="3007018239"/>
    <s v="INCIDENTE"/>
    <s v="CUNDINAMARCA"/>
    <s v="BOGOTA"/>
    <s v="PAGAFACIL CENTRO DE PAGOS FONT"/>
    <s v="REDEBAN"/>
    <s v="FO-25-1881376 | FO-25-1874804"/>
    <d v="2025-11-25T09:03:14"/>
    <d v="2025-11-26T11:57:00"/>
    <s v="NO"/>
    <s v="HARDWARE"/>
    <s v="ALERT IRRUPTION"/>
    <s v="ALERT IRRUPTION"/>
    <s v="ROBUSTO"/>
    <s v="PAGAFACIL"/>
    <s v="EJECUTADO | EJECUTADO / CANCELADO"/>
    <s v="26/11/2025 SE REALIZA ENTREGA DE EQUIPOS POR ORDEN DE REDEBAN EN LA DIRECCIÓN CALLE 97A #9-57 AL SEÑOR ERICK AYALA ."/>
    <s v="VISITA TECNICA"/>
    <s v="0"/>
    <s v="TIPO I"/>
    <s v="TERRESTRE"/>
    <s v="GOMEZ VEGA DAVID SNEYDER"/>
    <n v="2"/>
    <s v="0"/>
    <n v="131920"/>
    <n v="75096"/>
    <n v="131920"/>
  </r>
  <r>
    <s v="SANTA MARTA"/>
    <x v="5"/>
    <x v="6"/>
    <s v="47030"/>
    <s v="3058399"/>
    <s v="3007081306"/>
    <s v="INCIDENTE"/>
    <s v="MAGDALENA"/>
    <s v="ALGARROBO"/>
    <s v="PTM ALGARROBO SUPERMERCADO EL"/>
    <s v="REDEBAN"/>
    <s v="FO-25-1875238"/>
    <d v="2025-11-25T09:23:00"/>
    <d v="2025-11-28T13:31:00"/>
    <s v="NO"/>
    <s v="SOFTWARE"/>
    <s v="LLT"/>
    <s v="LLT"/>
    <s v="AGREGADOR"/>
    <s v="COMCARD - PTM"/>
    <s v="EJECUTADO"/>
    <s v="25/11/2025 SE ESCALA PARA VISITA. LLAMAR ANTES DE VISITAR, CONFIRMAR FALLA Y DATOS | 28/11/2025 SE REALIZA LA VISITA SE ENCUENTRA EL DATÁFONO EN ALERT IRRUPCIÓN SE PROCEDE A CAMBIAR EL EQUIPO SE REALIZAN PRUEBAS TODO OKAY"/>
    <s v="VISITA TECNICA"/>
    <s v="SMZZZ279"/>
    <s v="TIPO IV"/>
    <s v="TERRESTRE"/>
    <s v="THOMAS  CAMPO SIGIFREDO SEGUNDO"/>
    <n v="1"/>
    <s v="0"/>
    <n v="479589"/>
    <n v="196537"/>
    <n v="479589"/>
  </r>
  <r>
    <s v="MEDELLIN"/>
    <x v="1"/>
    <x v="2"/>
    <s v="5001"/>
    <s v="3058401"/>
    <s v="3007016832"/>
    <s v="INCIDENTE"/>
    <s v="ANTIOQUIA"/>
    <s v="MEDELLIN"/>
    <s v="PAGAFACIL GUAYABAL"/>
    <s v="REDEBAN"/>
    <s v="FO-25-1874694"/>
    <d v="2025-11-25T08:56:44"/>
    <d v="2025-11-25T17:32:00"/>
    <s v="NO"/>
    <s v="SOFTWARE"/>
    <s v="ACTUALIZACION"/>
    <s v="VERSION CARGA SO VR"/>
    <s v="ROBUSTO"/>
    <s v="PAGAFACIL"/>
    <s v="EJECUTADO"/>
    <s v="25/11/2025 SE ESCALA PARA VISITA. LLAMAR ANTES DE VISITAR, CONFIRMAR FALLA Y DATOS | 25/11/2025 SE VISITA PUNTO Y SE CONFIRMA FALLA, POR ORDEN DE REDEBAN SE CARGA VERSIÓN 9.90, PRUEBAS OK"/>
    <s v="VISITA TECNICA"/>
    <s v="JFZZZ784 - JFZZZ783"/>
    <s v="TIPO I"/>
    <s v="TERRESTRE"/>
    <s v="QUINTERO SANCHEZ JUAN SEBASTIAN"/>
    <n v="1"/>
    <s v="0"/>
    <n v="65960"/>
    <n v="75096"/>
    <n v="65960"/>
  </r>
  <r>
    <s v="MEDELLIN"/>
    <x v="1"/>
    <x v="2"/>
    <s v="5001"/>
    <s v="3058404"/>
    <s v="3007012492"/>
    <s v="INCIDENTE"/>
    <s v="ANTIOQUIA"/>
    <s v="MEDELLIN"/>
    <s v="PAGAFACIL  EXITO DE COLOMBIA"/>
    <s v="REDEBAN"/>
    <s v="FO-25-1874692"/>
    <d v="2025-11-25T08:57:26"/>
    <d v="2025-11-25T17:08:00"/>
    <s v="NO"/>
    <s v="SOFTWARE"/>
    <s v="ACTUALIZACION"/>
    <s v="VERSION CARGA SO VR"/>
    <s v="ROBUSTO"/>
    <s v="PAGAFACIL"/>
    <s v="EJECUTADO"/>
    <s v="25/11/2025 SE ESCALA PARA VISITA. LLAMAR ANTES DE VISITAR, CONFIRMAR FALLA Y DATOS | 25/11/2025 SE REALIZA CAMBIO DE DOS EQUIPOS POR ORDEN DE REDEBAN, Y SE DEJA LOS NUEVOS CON LA VERSIÓN 9.90,ADICIONAL SE CAMBIA HUB POR DETERIORO EN CABLE"/>
    <s v="VISITA TECNICA"/>
    <s v="JAAAV470 - JNZZZ073"/>
    <s v="TIPO I"/>
    <s v="TERRESTRE"/>
    <s v="QUINTERO SANCHEZ JUAN SEBASTIAN"/>
    <n v="1"/>
    <s v="0"/>
    <n v="65960"/>
    <n v="75096"/>
    <n v="65960"/>
  </r>
  <r>
    <s v="BOGOTA"/>
    <x v="4"/>
    <x v="5"/>
    <s v="25290"/>
    <s v="3058428"/>
    <s v="3007044871"/>
    <s v="INCIDENTE"/>
    <s v="CUNDINAMARCA"/>
    <s v="FUSAGASUGA"/>
    <s v="PAGAFACIL C C AVENIDA"/>
    <s v="REDEBAN"/>
    <s v="FO-25-1874807"/>
    <d v="2025-11-25T09:02:31"/>
    <d v="2025-11-26T13:42:00"/>
    <s v="NO"/>
    <s v="HARDWARE"/>
    <s v="PINPAD"/>
    <s v="ALERTADO"/>
    <s v="ROBUSTO"/>
    <s v="PAGAFACIL"/>
    <s v="EJECUTADO"/>
    <s v="25/11/2025 SE ESCALA PARA VISITA. LLAMAR ANTES DE VISITAR, CONFIRMAR FALLA Y DATOS | 26/11/2025 ACTIVIDAD SE ATIENDE DESDE BOGOTÁ TÉCNICO EN BODEGA RECLAMANDO EQUIPOS TÉCNICO SE ENCUENTRA A DOS HORAS LARGAS DE LA ACTIVIDAD | 27/11/2025 SE REALIZA CAMBIO DE DOS EQUIPOS POR DAÑO EN EL PINPAD ALERT IRRUPTION SERVICIO OPERATIVO PRUEBAS OK TRNA RBM PRUEBA CON UNA CONSULTA DE SALDO NO SE HACE CONSIGNACIÓN NI RETIRO"/>
    <s v="VISITA TECNICA"/>
    <s v="AB1HZ158"/>
    <s v="TIPO II"/>
    <s v="TERRESTRE"/>
    <s v="BUSTOS MORA DIEGO MANUEL"/>
    <n v="1"/>
    <s v="0"/>
    <n v="144968"/>
    <n v="140396"/>
    <n v="144968"/>
  </r>
  <r>
    <s v="MEDELLIN"/>
    <x v="1"/>
    <x v="2"/>
    <s v="5234"/>
    <s v="3058460"/>
    <s v="3007043621"/>
    <s v="INCIDENTE"/>
    <s v="ANTIOQUIA"/>
    <s v="DABEIBA"/>
    <s v="DISTRICOL INVERSIONES OKAMA LE"/>
    <s v="REDEBAN"/>
    <s v="FO-25-1875246"/>
    <d v="2025-11-25T09:11:27"/>
    <d v="2025-11-26T10:51:00"/>
    <s v="NO"/>
    <s v="HARDWARE"/>
    <s v="LECTOR DE TARJETAS"/>
    <s v="DAÑO POS"/>
    <s v="AGREGADOR"/>
    <s v="DISTRICOL"/>
    <s v="EJECUTADO"/>
    <s v="25/11/2025 SE ESCALA PARA VISITA. LLAMAR ANTES DE VISITAR, CONFIRMAR FALLA Y DATOS | 26/11/2025 SE CAMBIA EQUIPO POR CONSTANTE PROBLEMA CON LECTOR CHIP"/>
    <s v="VISITA TECNICA"/>
    <s v="9AFZZ324"/>
    <s v="TIPO IV"/>
    <s v="TERRESTRE"/>
    <s v="ALVAREZ ARENAS VICTOR HUGO"/>
    <n v="1"/>
    <s v="0"/>
    <n v="479589"/>
    <n v="196537"/>
    <n v="479589"/>
  </r>
  <r>
    <s v="BARRANQUILLA"/>
    <x v="5"/>
    <x v="6"/>
    <s v="8001"/>
    <s v="3058807"/>
    <s v="3007051486"/>
    <s v="INCIDENTE"/>
    <s v="ATLANTICO"/>
    <s v="BARRANQUILLA"/>
    <s v="PTM  BARRANQUILLA  REMATES TOD"/>
    <s v="REDEBAN"/>
    <s v="FO-25-1875236"/>
    <d v="2025-11-25T09:26:37"/>
    <d v="2025-11-25T11:25:00"/>
    <s v="NO"/>
    <s v="HARDWARE"/>
    <s v="LECTOR DE BARRAS"/>
    <s v="DAÑO POS"/>
    <s v="AGREGADOR"/>
    <s v="COMCARD - PTM"/>
    <s v="EJECUTADO"/>
    <s v="25/11/2025 SE ESCALA PARA VISITA. LLAMAR ANTES DE VISITAR, CONFIRMAR FALLA Y DATOS | 25/11/2025 SE REMPLAZA LECTOR DE BARRAS, EL QUE TENIA, NO ENCENDÍA"/>
    <s v="VISITA TECNICA"/>
    <s v="AD09Z854 FUA0E703"/>
    <s v="TIPO I"/>
    <s v="TERRESTRE"/>
    <s v="DE AVILA SIADES ALBERTO ENRIQUE"/>
    <n v="1"/>
    <s v="0"/>
    <n v="65960"/>
    <n v="75096"/>
    <n v="65960"/>
  </r>
  <r>
    <s v="MEDELLIN"/>
    <x v="1"/>
    <x v="2"/>
    <s v="5674"/>
    <s v="3058869"/>
    <s v="3007036219"/>
    <s v="INCIDENTE"/>
    <s v="ANTIOQUIA"/>
    <s v="SAN VICENTE"/>
    <s v="BARRIO LA VIRGEN SAN VICENTE F"/>
    <s v="REDEBAN"/>
    <s v="FO-25-1875572"/>
    <d v="2025-11-25T09:48:48"/>
    <d v="2025-11-26T11:05:00"/>
    <s v="NO"/>
    <s v="HARDWARE"/>
    <s v="ALERT IRRUPTION"/>
    <s v="ALERT IRRUPTION"/>
    <s v="CB UNO A UNO"/>
    <s v="CB UNO A UNO"/>
    <s v="EJECUTADO"/>
    <s v="25/11/2025 SE ESCALA PARA VISITA. LLAMAR ANTES DE VISITAR, CONFIRMAR FALLA Y DATOS | 26/11/2025 SE CAMBIA DATAFONO POR LLT"/>
    <s v="VISITA TECNICA"/>
    <s v="AA00A170"/>
    <s v="TIPO II"/>
    <s v="TERRESTRE"/>
    <s v="CASTAÑEDA PALACIO CARLOS FELIPE"/>
    <n v="1"/>
    <s v="0"/>
    <n v="144968"/>
    <n v="140396"/>
    <n v="144968"/>
  </r>
  <r>
    <s v="MEDELLIN"/>
    <x v="1"/>
    <x v="2"/>
    <s v="5088"/>
    <s v="3059116"/>
    <s v="3007037812"/>
    <s v="INCIDENTE"/>
    <s v="ANTIOQUIA"/>
    <s v="BELLO"/>
    <s v="PTM BELLO JOHANA"/>
    <s v="REDEBAN"/>
    <s v="FO-25-1875571"/>
    <d v="2025-11-25T10:07:59"/>
    <d v="2025-11-26T09:27:00"/>
    <s v="NO"/>
    <s v="HARDWARE"/>
    <s v="IMPRESION"/>
    <s v="NO IMPRIME UNO O VARIOS CARACTERES"/>
    <s v="AGREGADOR"/>
    <s v="COMCARD - PTM"/>
    <s v="EJECUTADO"/>
    <s v="25/11/2025 SE ESCALA PARA VISITA. LLAMAR ANTES DE VISITAR, CONFIRMAR FALLA Y DATOS | 26/11/2025 SE REALIZA LIMPIEZA A LA IMPRESORA DEL DATÁFONO, SE DEJAN SERVICIOS FUNCIONANDO CORRECTAMENTE"/>
    <s v="VISITA TECNICA"/>
    <s v="GZ00P317 XPSZZ066"/>
    <s v="TIPO I"/>
    <s v="TERRESTRE"/>
    <s v="BARRIENTOS HERNANDEZ CRISTIAN HORACIO"/>
    <n v="1"/>
    <s v="0"/>
    <n v="65960"/>
    <n v="75096"/>
    <n v="65960"/>
  </r>
  <r>
    <s v="MEDELLIN"/>
    <x v="1"/>
    <x v="2"/>
    <s v="5001"/>
    <s v="3059219"/>
    <s v="3007081865"/>
    <s v="INCIDENTE"/>
    <s v="ANTIOQUIA"/>
    <s v="MEDELLIN"/>
    <s v="PTM MEDELLIN KRATOS URBAN"/>
    <s v="REDEBAN"/>
    <s v="FO-25-1875757"/>
    <d v="2025-11-25T10:11:38"/>
    <d v="2025-11-25T16:21:00"/>
    <m/>
    <s v="SOFTWARE"/>
    <s v="ERROR DE TRANSACCIONES"/>
    <s v="RECHAZO GENERAL"/>
    <s v="AGREGADOR"/>
    <s v="COMCARD - PTM"/>
    <m/>
    <s v="25/11/2025 SE ESCALA PARA VISITA. LLAMAR ANTES DE VISITAR, CONFIRMAR FALLA Y DATOS | 25/11/2025 SE LLAMA AL CLIENTE EL CUAL INFORMA QUE EL EQUIPO HOY AMANECIÓ BIEN Y NO NECESITA VISITA POR LO QUE SE CIERRE ACTIVIDAD"/>
    <s v="SOPORTE TELEFONICO"/>
    <m/>
    <s v="TIPO I"/>
    <s v="TERRESTRE"/>
    <s v="ALVAREZ ARENAS VICTOR HUGO"/>
    <n v="0"/>
    <s v="0"/>
    <n v="41241"/>
    <n v="0"/>
    <n v="41241"/>
  </r>
  <r>
    <s v="MEDELLIN"/>
    <x v="1"/>
    <x v="2"/>
    <s v="5088"/>
    <s v="3059860"/>
    <s v="3007036701"/>
    <s v="INCIDENTE"/>
    <s v="ANTIOQUIA"/>
    <s v="BELLO"/>
    <s v="PTM BELLO JARM"/>
    <s v="REDEBAN"/>
    <s v="FO-25-1876391"/>
    <d v="2025-11-25T10:59:26"/>
    <d v="2025-11-25T16:10:00"/>
    <s v="NO"/>
    <s v="HARDWARE"/>
    <s v="IMPRESION"/>
    <s v="NO AVANZA PAPEL"/>
    <s v="AGREGADOR"/>
    <s v="COMCARD - PTM"/>
    <s v="EJECUTADO"/>
    <s v="25/11/2025 SE ESCALA PARA VISITA. LLAMAR ANTES DE VISITAR, CONFIRMAR FALLA Y DATOS | 25/11/2025 SE CAMBIA DATÁFONO CON IMPRESORA MALA, NO AVANZA PAPEL, SE DEJAN SERVICIOS FUNCIONANDO CORRECTAMENTE"/>
    <s v="VISITA TECNICA"/>
    <s v="9A00F823"/>
    <s v="TIPO I"/>
    <s v="TERRESTRE"/>
    <s v="BARRIENTOS HERNANDEZ CRISTIAN HORACIO"/>
    <n v="1"/>
    <s v="0"/>
    <n v="65960"/>
    <n v="75096"/>
    <n v="65960"/>
  </r>
  <r>
    <s v="MEDELLIN"/>
    <x v="1"/>
    <x v="2"/>
    <s v="5001"/>
    <s v="3059937"/>
    <s v="3007018302"/>
    <s v="INCIDENTE"/>
    <s v="ANTIOQUIA"/>
    <s v="MEDELLIN"/>
    <s v="REVAL JUMBO CC SANTAFE MEDELLI"/>
    <s v="REDEBAN"/>
    <s v="FO-25-1876727"/>
    <d v="2025-11-25T11:20:20"/>
    <d v="2025-11-26T10:33:00"/>
    <s v="NO"/>
    <s v="HARDWARE"/>
    <s v="HUB"/>
    <s v="PUERTO USB DAÑADO"/>
    <s v="ROBUSTO"/>
    <s v="REVAL"/>
    <s v="EJECUTADO"/>
    <s v="25/11/2025 SE ESCALA PARA VISITA. LLAMAR ANTES DE VISITAR, CONFIRMAR FALLA Y DATOS | 26/11/2025 SE CAMBIA EQUIPO POR DAÑO UN PUERTO USB"/>
    <s v="VISITA TECNICA"/>
    <s v="BBBBQ044"/>
    <s v="TIPO I"/>
    <s v="TERRESTRE"/>
    <s v="BADEL ACUÑA LUIS ALBERTO"/>
    <n v="1"/>
    <s v="0"/>
    <n v="65960"/>
    <n v="75096"/>
    <n v="65960"/>
  </r>
  <r>
    <s v="BOGOTA"/>
    <x v="4"/>
    <x v="5"/>
    <s v="25754"/>
    <s v="3059977"/>
    <s v="3007034350"/>
    <s v="INCIDENTE"/>
    <s v="CUNDINAMARCA"/>
    <s v="SOACHA"/>
    <s v="COMCARD SOACHA LA 38"/>
    <s v="REDEBAN"/>
    <s v="FO-25-1878153"/>
    <d v="2025-11-25T11:37:44"/>
    <d v="2025-11-26T12:22:00"/>
    <s v="NO"/>
    <s v="HARDWARE"/>
    <s v="IMPRESION"/>
    <s v="NO IMPRIME UNO O VARIOS CARACTERES"/>
    <s v="AGREGADOR"/>
    <s v="COMCARD - PTM"/>
    <s v="EJECUTADO"/>
    <s v="25/11/2025 SE ESCALA PARA VISITA. LLAMAR ANTES DE VISITAR, CONFIRMAR FALLA Y DATOS | 26/11/2025 SE VISITA COMERCIO PERO NO ME DEJAN INGRESAR POR NO APARECER EN LA BASE DE DATOS DE BANCOLOMBIA SE ESPERA A LA RESPUESTA DEL CORREO DE BANCOLOMBIA PARA PODER INGRESAR | 26/11/2025 SE CAMBIA EQUIPO POR NO IMPRIMIR EN OCASIONES SE QUEDA ACOSTADO EL PAPEL SE CAMBIA DATÁFONO Y QUEDA TODO OK"/>
    <s v="VISITA TECNICA"/>
    <s v="7ZZZZ921"/>
    <s v="TIPO I"/>
    <s v="TERRESTRE"/>
    <s v="LEAL POVEDA YOHAN SEBASTIAN"/>
    <n v="1"/>
    <s v="0"/>
    <n v="65960"/>
    <n v="75096"/>
    <n v="65960"/>
  </r>
  <r>
    <s v="MONTERIA"/>
    <x v="5"/>
    <x v="6"/>
    <s v="23001"/>
    <s v="3060093"/>
    <s v="3007076143"/>
    <s v="INCIDENTE"/>
    <s v="CORDOBA"/>
    <s v="MONTERIA"/>
    <s v="BARRIO CANTACLARO MONTERIA 7"/>
    <s v="REDEBAN"/>
    <s v="FO-25-1878148"/>
    <d v="2025-11-25T11:45:39"/>
    <d v="2025-11-26T10:57:00"/>
    <s v="NO"/>
    <s v="HARDWARE"/>
    <s v="IMPRESION"/>
    <s v="NO IMPRIME UNO O VARIOS CARACTERES"/>
    <s v="CB UNO A UNO"/>
    <s v="CB UNO A UNO"/>
    <s v="EJECUTADO"/>
    <s v="25/11/2025 SE ESCALA PARA VISITA. LLAMAR ANTES DE VISITAR, CONFIRMAR FALLA Y DATOS | 26/11/2025 SE REALIZÓ VERIFICACIÓN DE DATAFONO Y FUNCIONA SIN INCONVENIENTES, PRUEBAS OK, TELECARGA DRNA."/>
    <s v="VISITA TECNICA"/>
    <s v="SX0GZ294"/>
    <s v="TIPO I"/>
    <s v="TERRESTRE"/>
    <s v="CALDERA SALCEDO CARLOS JULIO"/>
    <n v="1"/>
    <s v="0"/>
    <n v="65960"/>
    <n v="75096"/>
    <n v="65960"/>
  </r>
  <r>
    <s v="MEDELLIN"/>
    <x v="1"/>
    <x v="2"/>
    <s v="5001"/>
    <s v="3060475"/>
    <s v="3007039365"/>
    <s v="INCIDENTE"/>
    <s v="ANTIOQUIA"/>
    <s v="MEDELLIN"/>
    <s v="DISTRICOL KAIROS"/>
    <s v="REDEBAN"/>
    <s v="FO-25-1878135"/>
    <d v="2025-11-25T12:36:37"/>
    <d v="2025-11-26T10:41:00"/>
    <s v="NO"/>
    <s v="HARDWARE"/>
    <s v="IMPRESION"/>
    <s v="NO IMPRIME UNO O VARIOS CARACTERES"/>
    <s v="AGREGADOR"/>
    <s v="DISTRICOL"/>
    <s v="EJECUTADO"/>
    <s v="25/11/2025 SE ESCALA PARA VISITA. LLAMAR ANTES DE VISITAR, CONFIRMAR FALLA Y DATOS | 26/11/2025 SE REVISA EQUIPO SE HACE UNA LIMPIEZA Y EL EQUIPO QUEDA OK Y FUNCIONANDO OK"/>
    <s v="VISITA TECNICA"/>
    <s v="AA08Z454"/>
    <s v="TIPO I"/>
    <s v="TERRESTRE"/>
    <s v="RUA ALVAREZ RICHARD ANDRES"/>
    <n v="1"/>
    <s v="0"/>
    <n v="65960"/>
    <n v="75096"/>
    <n v="65960"/>
  </r>
  <r>
    <s v="MEDELLIN"/>
    <x v="1"/>
    <x v="2"/>
    <s v="5088"/>
    <s v="3060541"/>
    <s v="3007027928"/>
    <s v="INCIDENTE"/>
    <s v="ANTIOQUIA"/>
    <s v="BELLO"/>
    <s v="PAGAFACIL PARQUE BELLO II"/>
    <s v="REDEBAN"/>
    <s v="FO-25-1878143"/>
    <d v="2025-11-25T12:09:43"/>
    <d v="2025-11-26T10:55:00"/>
    <s v="NO"/>
    <s v="SOFTWARE"/>
    <s v="ACTUALIZACION"/>
    <s v="VERSION CARGA SO VR"/>
    <s v="ROBUSTO"/>
    <s v="PAGAFACIL"/>
    <s v="EJECUTADO"/>
    <s v="25/11/2025 SE ESCALA PARA VISITA. LLAMAR ANTES DE VISITAR, CONFIRMAR FALLA Y DATOS | 26/11/2025 SE LE BAJA LA VERSIÓN AL DATÁFONO DE LA 11.5R A LA 9.90 POR FALLAS EN EL SERVICIO, SE DEJAN SERVICIOS FUNCIONANDO CORRECTAMENTE"/>
    <s v="VISITA TECNICA"/>
    <s v="9DZZZ786"/>
    <s v="TIPO I"/>
    <s v="TERRESTRE"/>
    <s v="BARRIENTOS HERNANDEZ CRISTIAN HORACIO"/>
    <n v="1"/>
    <s v="0"/>
    <n v="65960"/>
    <n v="75096"/>
    <n v="65960"/>
  </r>
  <r>
    <s v="BUCARAMANGA"/>
    <x v="2"/>
    <x v="3"/>
    <s v="68547"/>
    <s v="3060623"/>
    <s v="3007045509"/>
    <s v="INCIDENTE"/>
    <s v="SANTANDER"/>
    <s v="PIEDECUESTA"/>
    <s v="PTM PIEDECUESTA DROGUERIA EDIM"/>
    <s v="REDEBAN"/>
    <s v="FO-25-1878140"/>
    <d v="2025-11-25T12:28:40"/>
    <d v="2025-11-26T10:00:00"/>
    <s v="NO"/>
    <s v="HARDWARE"/>
    <s v="IMPRESION"/>
    <s v="NO IMPRIME UNO O VARIOS CARACTERES"/>
    <s v="AGREGADOR"/>
    <s v="COMCARD - PTM"/>
    <s v="EJECUTADO"/>
    <s v="25/11/2025 SE ESCALA PARA VISITA. LLAMAR ANTES DE VISITAR, CONFIRMAR FALLA Y DATOS | 26/11/2025 SE VISITA COMERCIO SE REALIZA EL CAMBIO DE EQUIPO DATÁFONO OK, MAGIC BOX OK, SE INSTALA VERSION 10.3 OK, SE REALIZAN PRUEBAS OK, LECTOR DE BARRAS OK, PINPAD OK, CB OPERATIVO"/>
    <s v="VISITA TECNICA"/>
    <s v="9C001346 TSZZZ294"/>
    <s v="TIPO II"/>
    <s v="TERRESTRE"/>
    <s v="BARAJAS BERMUDEZ YAHIR MAURICIO"/>
    <n v="1"/>
    <s v="0"/>
    <n v="144968"/>
    <n v="140396"/>
    <n v="144968"/>
  </r>
  <r>
    <s v="BUCARAMANGA"/>
    <x v="2"/>
    <x v="3"/>
    <s v="68406"/>
    <s v="3060860"/>
    <s v="3007081527"/>
    <s v="INCIDENTE"/>
    <s v="SANTANDER"/>
    <s v="LEBRIJA"/>
    <s v="PTM LEBRIJA TIENDA J.V"/>
    <s v="REDEBAN"/>
    <s v="FO-25-1878344"/>
    <d v="2025-11-25T13:35:23"/>
    <d v="2025-11-26T15:47:00"/>
    <s v="NO"/>
    <s v="HARDWARE"/>
    <s v="COMUNICACION"/>
    <s v="MENSAJE CABLE DE RED DESCONECTADO"/>
    <s v="AGREGADOR"/>
    <s v="COMCARD - PTM"/>
    <s v="EJECUTADO"/>
    <s v="25/11/2025 SE ESCALA PARA VISITA. LLAMAR ANTES DE VISITAR, CONFIRMAR FALLA Y DATOS | 26/11/2025 CB CON MENSAJE DE CABLE DE RED DESCONECTADO, MAGICBOX EN MAL ESTADO, CAMBIO DE MAGICBOX, EQUIPO CON VERSION 10.3N, PRUEBAS OK. NO PERMITE CIERRE POR FLUJO DE CLIENTES."/>
    <s v="VISITA TECNICA"/>
    <s v="SPZZZ328 FTZZZ818"/>
    <s v="TIPO II"/>
    <s v="TERRESTRE"/>
    <s v="SANTOS GONZALEZ JOHAN FABIAN"/>
    <n v="1"/>
    <s v="0"/>
    <n v="144968"/>
    <n v="140396"/>
    <n v="144968"/>
  </r>
  <r>
    <s v="CALI"/>
    <x v="0"/>
    <x v="0"/>
    <s v="76892"/>
    <s v="3061014"/>
    <s v="3007073387"/>
    <s v="INCIDENTE"/>
    <s v="VALLE DEL CAUCA"/>
    <s v="YUMBO"/>
    <s v="PTM YUMBO MINIMARKET EL IMPERI"/>
    <s v="REDEBAN"/>
    <s v="FO-25-1878351"/>
    <d v="2025-11-25T13:31:36"/>
    <d v="2025-11-26T10:30:00"/>
    <s v="NO"/>
    <s v="HARDWARE"/>
    <s v="HUB"/>
    <s v="DETERIORO CABLE"/>
    <s v="AGREGADOR"/>
    <s v="COMCARD - PTM"/>
    <s v="EJECUTADO"/>
    <s v="25/11/2025 SE ESCALA PARA VISITA. LLAMAR ANTES DE VISITAR, CONFIRMAR FALLA Y DATOS | 26/11/2025 SE REALIZA CAMBIO DE HUB HB1 DETERIORO CABLE, CB BANCOLOMBIA MIXTO, PRUEBAS OK"/>
    <s v="VISITA TECNICA"/>
    <s v="LN00U320 LN00U404"/>
    <s v="TIPO I"/>
    <s v="TERRESTRE"/>
    <s v="PAREDES CASTILLO DIEGO"/>
    <n v="1"/>
    <s v="0"/>
    <n v="65960"/>
    <n v="75096"/>
    <n v="65960"/>
  </r>
  <r>
    <s v="BOGOTA"/>
    <x v="4"/>
    <x v="5"/>
    <s v="11001"/>
    <s v="3061018"/>
    <s v="3007034691"/>
    <s v="INCIDENTE"/>
    <s v="CUNDINAMARCA"/>
    <s v="BOGOTA"/>
    <s v="OPRAP SALITRE PLAZA"/>
    <s v="REDEBAN"/>
    <s v="FO-25-1878343"/>
    <d v="2025-11-25T13:36:55"/>
    <d v="2025-11-26T13:04:00"/>
    <s v="NO"/>
    <s v="HARDWARE"/>
    <s v="IMPRESION"/>
    <s v="DAÑO POS"/>
    <s v="ROBUSTO"/>
    <s v="OPRAP"/>
    <s v="EJECUTADO"/>
    <s v="25/11/2025 SE ESCALA PARA VISITA. LLAMAR ANTES DE VISITAR, CONFIRMAR FALLA Y DATOS | 26/11/2025 SE LLEGA A CORRESPONSAL A ESPERA DE AUTORIZACIÓN DE ENTRADA | 26/11/2025 EQUIPO DESK3500 NO IMPRIME CORRECTAMENTE, SE REALIZA CAMBIO DE EQUIPO PRUEBA OK"/>
    <s v="VISITA TECNICA"/>
    <s v="BL019983"/>
    <s v="TIPO I"/>
    <s v="TERRESTRE"/>
    <s v="LEON GUERRERO CRISTIAN JOHAN"/>
    <n v="1"/>
    <s v="0"/>
    <n v="65960"/>
    <n v="75096"/>
    <n v="65960"/>
  </r>
  <r>
    <s v="BOGOTA"/>
    <x v="4"/>
    <x v="5"/>
    <s v="25754"/>
    <s v="3061309"/>
    <s v="3007079521"/>
    <s v="INCIDENTE"/>
    <s v="CUNDINAMARCA"/>
    <s v="SOACHA"/>
    <s v="BARRIO LEON  13 SOACHA SOACHA"/>
    <s v="REDEBAN"/>
    <s v="FO-25-1878565"/>
    <d v="2025-11-25T14:03:02"/>
    <d v="2025-11-26T11:35:00"/>
    <s v="NO"/>
    <s v="SOFTWARE"/>
    <s v="LLT"/>
    <s v="LLT"/>
    <s v="UNO A UNO"/>
    <s v="UNO A UNO"/>
    <s v="EJECUTADO"/>
    <s v="25/11/2025 SE ESCALA PARA VISITA. LLAMAR ANTES DE VISITAR, CONFIRMAR FALLA Y DATOS | 26/11/2025 SE REALIZA CAMBIO DE EQUIPO POR FALLAS ALLÁ ALERT IRRUPCIÓN . PRUEBA OK"/>
    <s v="VISITA TECNICA"/>
    <s v="A1VZZ400"/>
    <s v="TIPO I"/>
    <s v="TERRESTRE"/>
    <s v="ORTIZ MARTINEZ STIVEN"/>
    <n v="1"/>
    <s v="0"/>
    <n v="65960"/>
    <n v="75096"/>
    <n v="65960"/>
  </r>
  <r>
    <s v="CALI"/>
    <x v="0"/>
    <x v="0"/>
    <s v="76520"/>
    <s v="3061748"/>
    <s v="3007044831"/>
    <s v="INCIDENTE"/>
    <s v="VALLE DEL CAUCA"/>
    <s v="PALMIRA"/>
    <s v="DISTRICOL TECH MEDICAS CASA ME"/>
    <s v="REDEBAN"/>
    <s v="FO-25-1879156"/>
    <d v="2025-11-25T14:47:24"/>
    <d v="2025-11-26T09:35:00"/>
    <s v="NO"/>
    <s v="HARDWARE"/>
    <s v="COMUNICACION"/>
    <s v="DAÑO POS"/>
    <s v="AGREGADOR"/>
    <s v="DISTRICOL"/>
    <s v="EJECUTADO"/>
    <s v="25/11/2025 SE ESCALA PARA VISITA. LLAMAR ANTES DE VISITAR, CONFIRMAR FALLA Y DATOS | 26/11/2025 EN LA VISITA TÉCNICA SE REALIZÓ EL CAMBIO DE DATÁFONO YA QUE SE ENCONTRÓ CON EL PUERTO IP BLOQUEADO Y NO ESTABA RECONOCIENDO LA RED DE INTERNET, CONFIGURACIÓN E INICIALIZACIÓN OK VERSIÓN 9.90 ,SE CREARON LOS USUARIOS Y SE REALIZARON LAS PRUEBAS DEJANDO EL SERVICIO OPERANDO SIN FALLAS Y SIN NOVEDAD."/>
    <s v="VISITA TECNICA"/>
    <s v="AC0CZ812"/>
    <s v="TIPO I"/>
    <s v="TERRESTRE"/>
    <s v="SANCHEZ URREGO ROBINSON DAVID"/>
    <n v="1"/>
    <s v="0"/>
    <n v="65960"/>
    <n v="75096"/>
    <n v="65960"/>
  </r>
  <r>
    <s v="MEDELLIN"/>
    <x v="1"/>
    <x v="2"/>
    <s v="5360"/>
    <s v="3062006"/>
    <s v="3007012494"/>
    <s v="INCIDENTE"/>
    <s v="ANTIOQUIA"/>
    <s v="ITAGUI"/>
    <s v="PAGAFACIL  PLAZA MAYORISTA"/>
    <s v="REDEBAN"/>
    <s v="FO-25-1879152"/>
    <d v="2025-11-25T15:00:51"/>
    <d v="2025-11-26T12:46:00"/>
    <s v="NO"/>
    <s v="SOFTWARE"/>
    <s v="ACTUALIZACION"/>
    <s v="VERSION CARGA SO VR"/>
    <s v="ROBUSTO"/>
    <s v="PAGAFACIL"/>
    <s v="EJECUTADO"/>
    <s v="25/11/2025 SE ESCALA PARA VISITA. LLAMAR ANTES DE VISITAR, CONFIRMAR FALLA Y DATOS | 26/11/2025 SE REALIZA MANTENIMIENTO A IMPRESORA, EQUIPOS OPERATIVOS"/>
    <s v="VISITA TECNICA"/>
    <s v="DKZZZ578"/>
    <s v="TIPO I"/>
    <s v="TERRESTRE"/>
    <s v="BADEL ACUÑA LUIS ALBERTO"/>
    <n v="1"/>
    <s v="0"/>
    <n v="65960"/>
    <n v="75096"/>
    <n v="65960"/>
  </r>
  <r>
    <s v="NEIVA"/>
    <x v="3"/>
    <x v="4"/>
    <s v="41001"/>
    <s v="3062265"/>
    <s v="3007036478"/>
    <s v="INCIDENTE"/>
    <s v="HUILA"/>
    <s v="NEIVA"/>
    <s v="BARRIO LOS PINOS NEIVA 1"/>
    <s v="REDEBAN"/>
    <s v="FO-25-1879461"/>
    <d v="2025-11-25T15:45:21"/>
    <d v="2025-11-26T10:38:00"/>
    <s v="NO"/>
    <s v="HARDWARE"/>
    <s v="CABLEADO"/>
    <s v="CABLE MAGICBOX AVERIADO"/>
    <s v="CB UNO A UNO"/>
    <s v="CB UNO A UNO"/>
    <s v="EJECUTADO"/>
    <s v="25/11/2025 SE ESCALA PARA VISITA. LLAMAR ANTES DE VISITAR, CONFIRMAR FALLA Y DATOS | 26/11/2025 SE REALIZA VISITA AL PUNTO SE CAMBIA CABLE MAGIC BOX YA QUE ESTE PRESENTA DAÑO Y NO PERMITE QUE EL EQUIPO ENCIENDA , SE CAMBIA SE REALIZAN PRUEBAS OK, CON OPERATIVO"/>
    <s v="VISITA TECNICA"/>
    <s v="AD0BZ619"/>
    <s v="TIPO I"/>
    <s v="TERRESTRE"/>
    <s v="DEVIA REINOSO JUAN CARLOS"/>
    <n v="1"/>
    <s v="0"/>
    <n v="65960"/>
    <n v="75096"/>
    <n v="65960"/>
  </r>
  <r>
    <s v="CALI"/>
    <x v="0"/>
    <x v="0"/>
    <s v="76001"/>
    <s v="3062295"/>
    <s v="3007070323"/>
    <s v="INCIDENTE"/>
    <s v="VALLE DEL CAUCA"/>
    <s v="CALI"/>
    <s v="BARRIO ALAMEDA CALI 4"/>
    <s v="REDEBAN"/>
    <s v="FO-25-1879516"/>
    <d v="2025-11-25T15:58:39"/>
    <d v="2025-11-26T11:03:00"/>
    <s v="NO"/>
    <s v="SOFTWARE"/>
    <s v="ERROR DE TRANSACCIONES"/>
    <s v="RECHAZO GENERAL"/>
    <s v="CB UNO A UNO"/>
    <s v="CB UNO A UNO"/>
    <s v="EJECUTADO"/>
    <s v="25/11/2025 SE ESCALA PARA VISITA. LLAMAR ANTES DE VISITAR, CONFIRMAR FALLA Y DATOS | 26/11/2025 SE INICIALIZA TERMINAL DE CB BANCOLOMBIA PURO DEBIDO A RG EN TODAS LAS TRX SE REALIZAN PRUEBAS OK."/>
    <s v="VISITA TECNICA"/>
    <s v="NN005079"/>
    <s v="TIPO I"/>
    <s v="TERRESTRE"/>
    <s v="MONTERO MUESES GIAN CARLO"/>
    <n v="1"/>
    <s v="0"/>
    <n v="65960"/>
    <n v="75096"/>
    <n v="65960"/>
  </r>
  <r>
    <s v="NEIVA"/>
    <x v="3"/>
    <x v="4"/>
    <s v="18753"/>
    <s v="3062463"/>
    <s v="3007046540"/>
    <s v="INCIDENTE"/>
    <s v="CAQUETA"/>
    <s v="SAN VICENTE DEL CAGUAN"/>
    <s v="DISTRICOL AGROSOLLA JYJ"/>
    <s v="REDEBAN"/>
    <s v="FO-25-1879514"/>
    <d v="2025-11-25T16:01:25"/>
    <d v="2025-11-26T16:27:00"/>
    <s v="NO"/>
    <s v="HARDWARE"/>
    <s v="COMUNICACION"/>
    <s v="DAÑO POS"/>
    <s v="AGREGADOR"/>
    <s v="DISTRICOL"/>
    <s v="EJECUTADO"/>
    <s v="25/11/2025 SE ESCALA PARA VISITA. LLAMAR ANTES DE VISITAR, CONFIRMAR FALLA Y DATOS | 26/11/2025 SE REALIZA CAMBIO DE DATÁFONO YA QUE EL PUERTO DEL INTERNET DEL DATÁFONO SE QUEMÓ, PRUEBAS CB OK SE DEJA OPERATIVO."/>
    <s v="VISITA TECNICA"/>
    <s v="AD009328"/>
    <s v="TIPO V"/>
    <s v="TERRESTRE / AEREO"/>
    <s v="BERMUDEZ SANCHEZ JOSE NEYBER"/>
    <n v="1"/>
    <s v="0"/>
    <n v="479589"/>
    <n v="196537"/>
    <n v="479589"/>
  </r>
  <r>
    <s v="TUNJA"/>
    <x v="2"/>
    <x v="3"/>
    <s v="15759"/>
    <s v="3062515"/>
    <s v="3007081102"/>
    <s v="INCIDENTE"/>
    <s v="BOYACA"/>
    <s v="SOGAMOSO"/>
    <s v="BARRIO SUGAMUXI SOGAMOSO"/>
    <s v="REDEBAN"/>
    <s v="FO-25-1879457"/>
    <d v="2025-11-25T15:50:28"/>
    <d v="2025-11-26T13:01:00"/>
    <s v="NO"/>
    <s v="SOFTWARE"/>
    <s v="ACTUALIZACION"/>
    <s v="VERSION CARGA SO VR"/>
    <s v="UNO A UNO"/>
    <s v="UNO A UNO"/>
    <s v="EJECUTADO"/>
    <s v="25/11/2025 SE ESCALA PARA VISITA. LLAMAR ANTES DE VISITAR, CONFIRMAR FALLA Y DATOS | 26/11/2025 SE REALIZA BORRADO AL EQUIPO INSTALANDO NUEVAMENTE VERSIÓN 10.3N SOLUCIONANDO LA FALLA REPORTADA POR EL CLIENTE EQUIPO EN CONDICIONES ÓPTIMAS PRUEBAS OK CLIENTE CONFORME"/>
    <s v="VISITA TECNICA"/>
    <s v="SHZZZ011"/>
    <s v="TIPO II"/>
    <s v="TERRESTRE"/>
    <s v="RODRIGUEZ MURCIA YERSON IVAN"/>
    <n v="1"/>
    <s v="0"/>
    <n v="144968"/>
    <n v="140396"/>
    <n v="144968"/>
  </r>
  <r>
    <s v="CALI"/>
    <x v="0"/>
    <x v="0"/>
    <s v="76834"/>
    <s v="3062721"/>
    <s v="3007045462"/>
    <s v="INCIDENTE"/>
    <s v="VALLE DEL CAUCA"/>
    <s v="TULUA"/>
    <s v="DISTRICOL COMUNICACIONES NAVEG"/>
    <s v="REDEBAN"/>
    <s v="FO-25-1880088"/>
    <d v="2025-11-25T16:29:03"/>
    <d v="2025-11-26T16:06:00"/>
    <s v="NO"/>
    <s v="HARDWARE"/>
    <s v="IMPRESION"/>
    <s v="TAPA IMPRESORA"/>
    <s v="AGREGADOR"/>
    <s v="DISTRICOL"/>
    <s v="EJECUTADO"/>
    <s v="25/11/2025 SE ESCALA PARA VISITA. LLAMAR ANTES DE VISITAR, CONFIRMAR FALLA Y DATOS | 26/11/2025 SE LLAMA AL CLIENTE Y SE VALIDA INCIDENTE, SE VISITA EL COMERCIO SE ENCUENTRA DATAFONO ESTA FALLANDO LA TAPA DE IMPRESORA POR LO QUE SE CAMBIA RESOLVIENDO EL DAÑO,  SE INICIALIZA TERMINAL EXITOSAMENTE, PRUEBAS OK, TELECARGA TRNA"/>
    <s v="VISITA TECNICA"/>
    <s v="AC0MZ708"/>
    <s v="TIPO II"/>
    <s v="TERRESTRE"/>
    <s v="HERRERA MONAR GEOVANNY"/>
    <n v="1"/>
    <s v="0"/>
    <n v="144968"/>
    <n v="140396"/>
    <n v="144968"/>
  </r>
  <r>
    <s v="PEREIRA"/>
    <x v="0"/>
    <x v="1"/>
    <s v="63190"/>
    <s v="3062785"/>
    <s v="3007076954"/>
    <s v="INCIDENTE"/>
    <s v="QUINDIO"/>
    <s v="CIRCASIA"/>
    <s v="BARRIO FUNDADORES CIRCASIA 3"/>
    <s v="REDEBAN"/>
    <s v="FO-25-1880081"/>
    <d v="2025-11-25T17:23:38"/>
    <d v="2025-11-27T11:25:00"/>
    <s v="NO"/>
    <s v="HARDWARE"/>
    <s v="ALERT IRRUPTION"/>
    <s v="ALERT IRRUPTION"/>
    <s v="CB UNO A UNO"/>
    <s v="CB UNO A UNO"/>
    <s v="EJECUTADO"/>
    <s v="25/11/2025 SE ESCALA PARA VISITA. LLAMAR ANTES DE VISITAR, CONFIRMAR FALLA Y DATOS | 27/11/2025 SE VISITA COMERCIO SE IDENTIFICA DATÁFONO ALERTADO SE REALIZA CAMBIO DE DATÁFONO SE REALIZA PRUEBAS OK"/>
    <s v="VISITA TECNICA"/>
    <s v="A18ZZ391"/>
    <s v="TIPO II"/>
    <s v="TERRESTRE"/>
    <s v="LOAIZA LOPEZ JHON FREDDY"/>
    <n v="1"/>
    <s v="0"/>
    <n v="144968"/>
    <n v="140396"/>
    <n v="144968"/>
  </r>
  <r>
    <s v="CUCUTA"/>
    <x v="2"/>
    <x v="3"/>
    <s v="54001"/>
    <s v="3062976"/>
    <s v="3007078931"/>
    <s v="INCIDENTE"/>
    <s v="NORTE DE SANTANDER"/>
    <s v="CUCUTA"/>
    <s v="DISTRICOL LA CALENA"/>
    <s v="REDEBAN"/>
    <s v="FO-25-1880183"/>
    <d v="2025-11-26T08:00:00"/>
    <d v="2025-11-26T15:21:00"/>
    <s v="NO"/>
    <s v="HARDWARE"/>
    <s v="CABLEADO"/>
    <s v="CABLE MAGICBOX AVERIADO"/>
    <s v="AGREGADOR"/>
    <s v="DISTRICOL"/>
    <s v="EJECUTADO"/>
    <s v="25/11/2025 SE ESCALA ACTIVIDAD PARA GESTION WOMPI | 26/11/2025 SE REALIZÓ VISITA AL COMERCIO Y SE ENCUENTRA CABLE DE PODER DAÑADO, SE REALIZA CAMBIO PRUEBAS EXITOSA"/>
    <s v="VISITA TECNICA"/>
    <s v="F1SZZ804"/>
    <s v="TIPO I"/>
    <s v="TERRESTRE"/>
    <s v="MORA VEGA JEAMPIER"/>
    <n v="1"/>
    <s v="0"/>
    <n v="65960"/>
    <n v="75096"/>
    <n v="65960"/>
  </r>
  <r>
    <s v="MONTERIA"/>
    <x v="5"/>
    <x v="6"/>
    <s v="23001"/>
    <s v="3063125"/>
    <s v="3007044186"/>
    <s v="INCIDENTE"/>
    <s v="CORDOBA"/>
    <s v="MONTERIA"/>
    <s v="DISTRICOL SALUD Y VIDA DROGUER"/>
    <s v="REDEBAN"/>
    <s v="FO-25-1880078"/>
    <d v="2025-11-25T17:25:03"/>
    <d v="2025-11-26T12:00:00"/>
    <s v="NO"/>
    <s v="HARDWARE"/>
    <s v="IMPRESION"/>
    <s v="NO IMPRIME UNO O VARIOS CARACTERES"/>
    <s v="AGREGADOR"/>
    <s v="DISTRICOL"/>
    <s v="EJECUTADO"/>
    <s v="25/11/2025 SE ESCALA PARA VISITA. LLAMAR ANTES DE VISITAR, CONFIRMAR FALLA Y DATOS | 26/11/2025 SE REALIZÓ CAMBIO DE EQUIPO OK, USUARIOS OK, PRUEBAS OK, TELECARGA DRNA."/>
    <s v="VISITA TECNICA"/>
    <s v="AC04Z539"/>
    <s v="TIPO I"/>
    <s v="TERRESTRE"/>
    <s v="CALDERA SALCEDO CARLOS JULIO"/>
    <n v="1"/>
    <s v="0"/>
    <n v="65960"/>
    <n v="75096"/>
    <n v="65960"/>
  </r>
  <r>
    <s v="IBAGUE"/>
    <x v="3"/>
    <x v="4"/>
    <s v="73001"/>
    <s v="3063134"/>
    <s v="3007080605"/>
    <s v="INCIDENTE"/>
    <s v="TOLIMA"/>
    <s v="IBAGUE"/>
    <s v="BARRIO LA GAVIOTA IBAGUE 8"/>
    <s v="REDEBAN"/>
    <s v="FO-25-1880074"/>
    <d v="2025-11-25T17:27:43"/>
    <d v="2025-11-26T15:58:00"/>
    <s v="NO"/>
    <s v="HARDWARE"/>
    <s v="IMPRESION"/>
    <s v="NO IMPRIME UNO O VARIOS CARACTERES"/>
    <s v="UNO A UNO"/>
    <s v="UNO A UNO"/>
    <s v="EJECUTADO"/>
    <s v="25/11/2025 SE ESCALA PARA VISITA. LLAMAR ANTES DE VISITAR, CONFIRMAR FALLA Y DATOS | 26/11/2025 SE REALIZA CAMBIO DE DATÁFONO POR DAÑO, SE REALIZA PRUEBAS DE FUNCIONAMIENTO EXITOSAS CUBRE CLAVÉ INSTALADO."/>
    <s v="VISITA TECNICA"/>
    <s v="V6ZZZ823"/>
    <s v="TIPO I"/>
    <s v="TERRESTRE"/>
    <s v="BARRAGAN TAFUR EDWIN ESTEBAN"/>
    <n v="1"/>
    <s v="0"/>
    <n v="65960"/>
    <n v="75096"/>
    <n v="65960"/>
  </r>
  <r>
    <s v="PASTO"/>
    <x v="0"/>
    <x v="0"/>
    <s v="52683"/>
    <s v="3063344"/>
    <s v="3007081098"/>
    <s v="INCIDENTE"/>
    <s v="NARIÑO"/>
    <s v="SANDONA"/>
    <s v="BARRIO EL COMERCIO SANDONA"/>
    <s v="REDEBAN"/>
    <s v="FO-25-1881427"/>
    <d v="2025-11-26T08:00:00"/>
    <d v="2025-11-27T12:00:00"/>
    <s v="NO"/>
    <s v="HARDWARE"/>
    <s v="COMUNICACION"/>
    <s v="MENSAJE CABLE DE RED DESCONECTADO"/>
    <s v="UNO A UNO"/>
    <s v="UNO A UNO"/>
    <s v="EJECUTADO"/>
    <s v="26/11/2025 SE ESCALA PARA VISITA. LLAMAR ANTES DE VISITAR, CONFIRMAR FALLA Y DATOS | 27/11/2025 SE VERIFICA FALLA DE CABLE DE RED SE CAMBIA CABLE PACHORD SE REALIZA PRUEBAS DE FUNCIONAMIENTO EXITOSAS CB QUEDA OPERATIVO"/>
    <s v="VISITA TECNICA"/>
    <s v="SGZZZ989"/>
    <s v="TIPO II"/>
    <s v="TERRESTRE"/>
    <s v="BRAVO MADROÑERO OSCAR ESTEBAN"/>
    <n v="1"/>
    <s v="0"/>
    <n v="144968"/>
    <n v="140396"/>
    <n v="144968"/>
  </r>
  <r>
    <s v="MEDELLIN"/>
    <x v="1"/>
    <x v="2"/>
    <s v="5001"/>
    <s v="3063347"/>
    <s v="3007036691"/>
    <s v="INCIDENTE"/>
    <s v="ANTIOQUIA"/>
    <s v="MEDELLIN"/>
    <s v="PTM MED EL DESCANSO"/>
    <s v="REDEBAN"/>
    <s v="FO-25-1881424"/>
    <d v="2025-11-26T08:00:00"/>
    <d v="2025-11-26T12:02:00"/>
    <s v="NO"/>
    <s v="HARDWARE"/>
    <s v="LECTOR DE TARJETAS"/>
    <s v="DAÑO POS"/>
    <s v="AGREGADOR"/>
    <s v="COMCARD - PTM"/>
    <s v="EJECUTADO"/>
    <s v="26/11/2025 SE ESCALA PARA VISITA. LLAMAR ANTES DE VISITAR, CONFIRMAR FALLA Y DATOS | 26/11/2025 SE CAMBIA DATAFONO POR DAÑO EN CHIP DE LECTOR DE TARJETAS"/>
    <s v="VISITA TECNICA"/>
    <s v="9A00F769"/>
    <s v="TIPO I"/>
    <s v="TERRESTRE"/>
    <s v="RUA ALVAREZ RICHARD ANDRES"/>
    <n v="1"/>
    <s v="0"/>
    <n v="65960"/>
    <n v="75096"/>
    <n v="65960"/>
  </r>
  <r>
    <s v="CALI"/>
    <x v="0"/>
    <x v="0"/>
    <s v="76001"/>
    <s v="3063579"/>
    <s v="3007077736"/>
    <s v="INCIDENTE"/>
    <s v="VALLE DEL CAUCA"/>
    <s v="CALI"/>
    <s v="PTM CALI TEXACO CALLE 15"/>
    <s v="REDEBAN"/>
    <s v="FO-25-1881657"/>
    <d v="2025-11-26T08:18:49"/>
    <d v="2025-11-26T11:27:00"/>
    <s v="NO"/>
    <s v="HARDWARE"/>
    <s v="ALERT IRRUPTION"/>
    <s v="ALERT IRRUPTION"/>
    <s v="AGREGADOR"/>
    <s v="COMCARD - PTM"/>
    <s v="EJECUTADO"/>
    <s v="26/11/2025 SE ESCALA PARA VISITA. LLAMAR ANTES DE VISITAR, CONFIRMAR FALLA Y DATOS | 26/11/2025 SE REALIZA VISITA TÉCNICA EN DONDE EL PINPAD PRESENTAR ALERT IRRUTION SE REALIZA CAMBIO DE PID PAD EN BUEN ESTADO Y CON PRUEBAS OK"/>
    <s v="VISITA TECNICA"/>
    <s v="10NZZ026 EF03Z157"/>
    <s v="TIPO I"/>
    <s v="TERRESTRE"/>
    <s v="ESCOBAR LENIS JUAN SEBASTIAN"/>
    <n v="1"/>
    <s v="0"/>
    <n v="65960"/>
    <n v="75096"/>
    <n v="65960"/>
  </r>
  <r>
    <s v="CALI"/>
    <x v="0"/>
    <x v="0"/>
    <s v="19001"/>
    <s v="3064092"/>
    <s v="3007041226"/>
    <s v="INCIDENTE"/>
    <s v="CAUCA"/>
    <s v="POPAYAN"/>
    <s v="BARRIO CENTRO POPAYAN 15"/>
    <s v="REDEBAN"/>
    <s v="FO-25-1881852"/>
    <d v="2025-11-26T08:49:06"/>
    <d v="2025-11-28T15:37:00"/>
    <s v="NO"/>
    <s v="HARDWARE"/>
    <s v="LECTOR DE BARRAS"/>
    <s v="CABLE LECTORA AVERIADO"/>
    <s v="UNO A UNO"/>
    <s v="CB UNO A UNO"/>
    <s v="EJECUTADO"/>
    <s v="26/11/2025 SE ESCALA PARA VISITA. LLAMAR ANTES DE VISITAR, CONFIRMAR FALLA Y DATOS | 28/11/2025 SE INGRESA LECTOR CON CABLE EN DETERIORO SE PROCEDE A CAMBIAR PRUEBAS OK TELECARGA DRNA"/>
    <s v="VISITA TECNICA"/>
    <s v="AA0QZ361"/>
    <s v="TIPO III"/>
    <s v="TERRESTRE"/>
    <s v="GIMBUEL LASSO LUIS GERMAN"/>
    <n v="1"/>
    <s v="0"/>
    <n v="275729"/>
    <n v="196537"/>
    <n v="275729"/>
  </r>
  <r>
    <s v="CARTAGENA"/>
    <x v="5"/>
    <x v="6"/>
    <s v="13001"/>
    <s v="3064109"/>
    <s v="3007041491"/>
    <s v="INCIDENTE"/>
    <s v="BOLIVAR"/>
    <s v="CARTAGENA"/>
    <s v="BARRIO BRUSELAS CARTAGENA DE I"/>
    <s v="REDEBAN"/>
    <s v="FO-25-1881648"/>
    <d v="2025-11-26T08:24:36"/>
    <d v="2025-11-26T12:06:00"/>
    <s v="NO"/>
    <s v="SOFTWARE"/>
    <s v="ACTUALIZACION"/>
    <s v="VERSION CARGA SO VR"/>
    <s v="CB UNO A UNO"/>
    <s v="CB UNO A UNO"/>
    <s v="EJECUTADO"/>
    <s v="26/11/2025 SE ESCALA PARA VISITA. LLAMAR ANTES DE VISITAR, CONFIRMAR FALLA Y DATOS | 26/11/2025 SE BORRA SISTEMA OPERATIVO Y VERSIÓN CLAVE DE ELLOS CIERRES NO ENTRABA SE DEJA FUNCIONANDO SIN PROBLEMAS SE HACEN PRUEBAS TODO OK"/>
    <s v="VISITA TECNICA"/>
    <s v="6Z00Y275"/>
    <s v="TIPO I"/>
    <s v="TERRESTRE"/>
    <s v="CANEDO HERRERA ALEXANDER"/>
    <n v="1"/>
    <s v="0"/>
    <n v="65960"/>
    <n v="75096"/>
    <n v="65960"/>
  </r>
  <r>
    <s v="BUCARAMANGA"/>
    <x v="2"/>
    <x v="3"/>
    <s v="68001"/>
    <s v="3064359"/>
    <s v="3007066436"/>
    <s v="INCIDENTE"/>
    <s v="SANTANDER"/>
    <s v="BUCARAMANGA"/>
    <s v="BARRIO BOLIVAR BUCARAMANGA 3"/>
    <s v="REDEBAN"/>
    <s v="FO-25-1881844"/>
    <d v="2025-11-26T09:02:24"/>
    <d v="2025-11-26T16:39:00"/>
    <s v="NO"/>
    <s v="HARDWARE"/>
    <s v="SE REINICIA"/>
    <s v="DAÑO POS"/>
    <s v="CB UNO A UNO"/>
    <s v="CB UNO A UNO"/>
    <s v="EJECUTADO"/>
    <s v="26/11/2025 SE ESCALA PARA VISITA. LLAMAR ANTES DE VISITAR, CONFIRMAR FALLA Y DATOS | 26/11/2025 SE HACE PRESENCIA EN COMERCIO SE REALIZA CAMBIO DE DATÁFONO DEBIDO A QUE NO ES COMPATIBLE CON EL PIN PAD A CAMBIAR SE REALIZA CAMBIO DE EQUIPO DEBIDO A QUE REINICIA LOS PERIFÉRICOS SE REALIZA CAMBIO DE LECTOR DE BARRAS DEBIDO A QUE NO ENVIA DATA COMPLETA _x000a__x000a_SE REALIZAN PRUEBAS OK SE CREAN USUARIOS Y CONTRASEÑAS"/>
    <s v="VISITA TECNICA"/>
    <s v="1A00Q936"/>
    <s v="TIPO I"/>
    <s v="TERRESTRE"/>
    <s v="BARRERA ORTEGA MARLON STWAR"/>
    <n v="1"/>
    <s v="0"/>
    <n v="65960"/>
    <n v="75096"/>
    <n v="65960"/>
  </r>
  <r>
    <s v="BUCARAMANGA"/>
    <x v="2"/>
    <x v="3"/>
    <s v="68081"/>
    <s v="3064538"/>
    <s v="3007054036"/>
    <s v="INCIDENTE"/>
    <s v="SANTANDER"/>
    <s v="BARRANCABERMEJA"/>
    <s v="DISTRICOL PETROSUERTE"/>
    <s v="REDEBAN"/>
    <s v="FO-25-1881837"/>
    <d v="2025-11-26T09:06:18"/>
    <d v="2025-11-28T15:59:00"/>
    <s v="NO"/>
    <s v="HARDWARE"/>
    <s v="SE REINICIA"/>
    <s v="DAÑO POS"/>
    <s v="AGREGADOR"/>
    <s v="DISTRICOL"/>
    <s v="EJECUTADO"/>
    <s v="26/11/2025 SE ESCALA PARA VISITA. LLAMAR ANTES DE VISITAR, CONFIRMAR FALLA Y DATOS | 28/11/2025 SE REALIZA CAMBIO DE DATAFONO Y MAGIC BOX, SE HACEN PRUEBAS OK VISITA EXITOSA"/>
    <s v="VISITA TECNICA"/>
    <s v="9B2ZZ597"/>
    <s v="TIPO III"/>
    <s v="TERRESTRE"/>
    <s v="GELVEZ MOGOLLON JOSE ELISEO"/>
    <n v="1"/>
    <s v="0"/>
    <n v="275729"/>
    <n v="196537"/>
    <n v="275729"/>
  </r>
  <r>
    <s v="MONTERIA"/>
    <x v="5"/>
    <x v="6"/>
    <s v="23001"/>
    <s v="3064585"/>
    <s v="3007020874"/>
    <s v="INCIDENTE"/>
    <s v="CORDOBA"/>
    <s v="MONTERIA"/>
    <s v="MULTIPAGAS MONTERIA"/>
    <s v="REDEBAN"/>
    <s v="FO-25-1882163"/>
    <d v="2025-11-26T09:27:05"/>
    <d v="2025-11-26T15:31:00"/>
    <s v="NO"/>
    <s v="HARDWARE"/>
    <s v="LECTOR DE BARRAS"/>
    <s v="CABLE LECTORA AVERIADO"/>
    <s v="ROBUSTO"/>
    <s v="MULTIPAGAS"/>
    <s v="EJECUTADO"/>
    <s v="25/11/2025 SE ESCALA PARA VISITA. LLAMAR ANTES DE VISITAR, CONFIRMAR FALLA Y DATOS | 26/11/2025 SE REALIZA VISITA TÉCNICA Y SE HACE NECESARIA EL CAMBIO DEL LECTOR DE CÓDIGO DE BARRAS POR FALLAS EN CABLE SE ENCUENTRA AVERIADO PROVOCANDO EL REINICIO DEL DATAFONO, SE RETIRA LECTOR PLACA  798156 Y SE INSTALA LECTORA SYMBOL 1233626, SE REALIZAN PRUEBAS Y SE DEJA EL SERVICIO OK."/>
    <s v="VISITA TECNICA"/>
    <s v="AA9ZZ050"/>
    <s v="TIPO I"/>
    <s v="TERRESTRE"/>
    <s v="CASSIANI PEREZ RAUL RAMIRO"/>
    <n v="1"/>
    <s v="0"/>
    <n v="65960"/>
    <n v="75096"/>
    <n v="65960"/>
  </r>
  <r>
    <s v="CALI"/>
    <x v="0"/>
    <x v="0"/>
    <s v="76001"/>
    <s v="3064780"/>
    <s v="3007023594"/>
    <s v="INCIDENTE"/>
    <s v="VALLE DEL CAUCA"/>
    <s v="CALI"/>
    <s v="MULTIPAGAS EL LIMONAR PREMIER"/>
    <s v="REDEBAN"/>
    <s v="FO-25-1882193"/>
    <d v="2025-11-26T09:48:29"/>
    <d v="2025-11-26T12:09:00"/>
    <s v="NO"/>
    <s v="HARDWARE"/>
    <s v="LECTOR DE BARRAS"/>
    <s v="DAÑO POS"/>
    <s v="ROBUSTO"/>
    <s v="MULTIPAGAS"/>
    <s v="EJECUTADO"/>
    <s v="25/11/2025 SE ESCALA PARA VISITA. LLAMAR ANTES DE VISITAR, CONFIRMAR FALLA Y DATOS | 26/11/2025 SE CAMBIA LECTOR POR PERDIDA DE CONFIGURACIÓN SE REALIZAN PRUEBAS EXITOSAS"/>
    <s v="VISITA TECNICA"/>
    <s v="ABC09275"/>
    <s v="TIPO I"/>
    <s v="TERRESTRE"/>
    <s v="PALACIOS GOMEZ BRAHIAN ANDRES"/>
    <n v="1"/>
    <s v="0"/>
    <n v="65960"/>
    <n v="75096"/>
    <n v="65960"/>
  </r>
  <r>
    <s v="APARTADO"/>
    <x v="1"/>
    <x v="2"/>
    <s v="5045"/>
    <s v="3064871"/>
    <s v="3007078482"/>
    <s v="INCIDENTE"/>
    <s v="ANTIOQUIA"/>
    <s v="APARTADO"/>
    <s v="PTM LA PAZ APARTADO CYBER LA P"/>
    <s v="REDEBAN"/>
    <s v="FO-25-1882196"/>
    <d v="2025-11-26T09:43:42"/>
    <d v="2025-11-26T13:35:00"/>
    <s v="NO"/>
    <s v="HARDWARE"/>
    <s v="CABLEADO"/>
    <s v="CABLE TEFF AVERIADO"/>
    <s v="AGREGADOR"/>
    <s v="COMCARD - PTM"/>
    <s v="EJECUTADO"/>
    <s v="25/11/2025 SE ESCALA PARA VISITA. LLAMAR ANTES DE VISITAR, CONFIRMAR FALLA Y DATOS | 26/11/2025 DATAFONO NO ENCIENDE, SE VALIDA Y SE ENCUENTRA LA FUENTE DE PODER MALA, SE CAMBIA POR UNA BUENA DE STOCK Y SE NORMALIZAN SERVICIOS, SE HACEN PRUEBAS Y TODO SE DEJA OK"/>
    <s v="VISITA TECNICA"/>
    <s v="F1KZZ746 TR1ZZ475"/>
    <s v="TIPO I"/>
    <s v="TERRESTRE"/>
    <s v="SALDARRIAGA MIRANDA SANTIAGO"/>
    <n v="1"/>
    <s v="0"/>
    <n v="65960"/>
    <n v="75096"/>
    <n v="65960"/>
  </r>
  <r>
    <s v="SANTA MARTA"/>
    <x v="5"/>
    <x v="6"/>
    <s v="44090"/>
    <s v="3065264"/>
    <s v="3007031061"/>
    <s v="INCIDENTE"/>
    <s v="LA GUAJIRA"/>
    <s v="DIBULLA"/>
    <s v="BARRIO CENTRO"/>
    <s v="REDEBAN"/>
    <s v="FO-25-1882773"/>
    <d v="2025-11-26T10:13:30"/>
    <d v="2025-11-27T13:25:00"/>
    <s v="NO"/>
    <s v="HARDWARE"/>
    <s v="IMPRESION"/>
    <s v="NO IMPRIME UNO O VARIOS CARACTERES"/>
    <s v="CB UNO A UNO"/>
    <s v="CB UNO A UNO"/>
    <s v="EJECUTADO"/>
    <s v="25/11/2025 SE ESCALA PARA VISITA. LLAMAR ANTES DE VISITAR, CONFIRMAR FALLA Y DATOS | 27/11/2025 SE REALIZA LA VISITA SE ENCUENTRA EL DATÁFONO CON PROBLEMAS DE IMPRESIÓN YA QUE NO IMPRIME ALGUNOS CARACTERES SE PROCEDE A CAMBIAR LA TAPA DE LA IMPRESORA PERO EL PROBLEMA PERSISTE, SE PROCEDE A CAMBIAR EL DATÁFONO, SE REALIZAN PRUEBAS Y TODO  OK"/>
    <s v="VISITA TECNICA"/>
    <s v="BYZZZ850"/>
    <s v="TIPO III"/>
    <s v="TERRESTRE"/>
    <s v="THOMAS  CAMPO SIGIFREDO SEGUNDO"/>
    <n v="1"/>
    <s v="0"/>
    <n v="275729"/>
    <n v="196537"/>
    <n v="275729"/>
  </r>
  <r>
    <s v="CALI"/>
    <x v="0"/>
    <x v="0"/>
    <s v="76001"/>
    <s v="3065421"/>
    <s v="3007033918"/>
    <s v="INCIDENTE"/>
    <s v="VALLE DEL CAUCA"/>
    <s v="CALI"/>
    <s v="BARRIO CENTRO CALI 7"/>
    <s v="REDEBAN"/>
    <s v="FO-25-1882767"/>
    <d v="2025-11-26T10:20:49"/>
    <d v="2025-11-26T14:57:00"/>
    <s v="NO"/>
    <s v="HARDWARE"/>
    <s v="LECTOR DE TARJETAS"/>
    <s v="DAÑO POS"/>
    <s v="CB UNO A UNO"/>
    <s v="CB UNO A UNO"/>
    <s v="EJECUTADO"/>
    <s v="25/11/2025 SE ESCALA PARA VISITA. LLAMAR ANTES DE VISITAR, CONFIRMAR FALLA Y DATOS | 26/11/2025 SE LLAMA AL CLIENTE E INDICA QUE ESTA EN HORAS DE ALMUERZO Y QUE VUELVE A LAS 2 PM | 26/11/2025 SE CAMBIA PINPAD YA QUE NO LEE TARJETAS"/>
    <s v="VISITA TECNICA"/>
    <s v="1LZZZ652"/>
    <s v="TIPO I"/>
    <s v="TERRESTRE"/>
    <s v="CUERO RUIZ JHONNY"/>
    <n v="1"/>
    <s v="0"/>
    <n v="65960"/>
    <n v="75096"/>
    <n v="65960"/>
  </r>
  <r>
    <s v="MEDELLIN"/>
    <x v="1"/>
    <x v="2"/>
    <s v="5001"/>
    <s v="3065487"/>
    <s v="3007082256"/>
    <s v="INCIDENTE"/>
    <s v="ANTIOQUIA"/>
    <s v="MEDELLIN"/>
    <s v="PMT MEDELLIN A D G."/>
    <s v="REDEBAN"/>
    <s v="FO-25-1883026"/>
    <d v="2025-11-26T10:48:35"/>
    <d v="2025-11-26T14:49:00"/>
    <s v="NO"/>
    <s v="HARDWARE"/>
    <s v="LECTOR DE TARJETAS"/>
    <s v="DAÑO POS"/>
    <m/>
    <m/>
    <s v="EJECUTADO"/>
    <s v="25/11/2025 SE ESCALA PARA VISITA. LLAMAR ANTES DE VISITAR, CONFIRMAR FALLA Y DATOS | 26/11/2025 SE REALIZA CAMBIO DE EQUIPO DEBIDO A DAÑO EN PUERTO TARJETA, DESPUÉS DE COMPROBACIONES, PRUEBAS OK"/>
    <s v="VISITA TECNICA"/>
    <s v="OB001378 OB000970"/>
    <s v="TIPO I"/>
    <s v="TERRESTRE"/>
    <s v="QUINTERO SANCHEZ JUAN SEBASTIAN"/>
    <n v="1"/>
    <s v="0"/>
    <n v="65960"/>
    <n v="75096"/>
    <n v="65960"/>
  </r>
  <r>
    <s v="CUCUTA"/>
    <x v="2"/>
    <x v="3"/>
    <s v="54001"/>
    <s v="3065492"/>
    <s v="3007017881"/>
    <s v="INCIDENTE"/>
    <s v="NORTE DE SANTANDER"/>
    <s v="CUCUTA"/>
    <s v="PAGAFACIL FRANCISCO PAULA SANT"/>
    <s v="REDEBAN"/>
    <s v="FO-25-1883022"/>
    <d v="2025-11-26T10:49:57"/>
    <d v="2025-11-27T11:44:00"/>
    <s v="NO"/>
    <s v="HARDWARE"/>
    <s v="LECTOR DE BARRAS"/>
    <s v="CABLE LECTORA AVERIADO"/>
    <s v="ROBUSTO"/>
    <s v="PAGAFACIL"/>
    <s v="EJECUTADO"/>
    <s v="25/11/2025 SE ESCALA PARA VISITA. LLAMAR ANTES DE VISITAR, CONFIRMAR FALLA Y DATOS | 27/11/2025 EN SITIO, A LA ESPERA DE AUTORIZACIÓN DE INGRESO POR PARTE DEL CLIENTE | 27/11/2025 SE REALIZA VISITA, SE ENCUENTRA LECTOR DE BARRAS EN DAÑO, SE REALIZA CAMBIO. SE REALIZAN PRUEBAS Y CIERRES OK."/>
    <s v="VISITA TECNICA"/>
    <s v="A008Z622"/>
    <s v="TIPO I"/>
    <s v="TERRESTRE"/>
    <s v="PACHECO BUITRAGO JAVIER ALONSO"/>
    <n v="1"/>
    <s v="0"/>
    <n v="65960"/>
    <n v="75096"/>
    <n v="65960"/>
  </r>
  <r>
    <s v="MEDELLIN"/>
    <x v="1"/>
    <x v="2"/>
    <s v="5055"/>
    <s v="3065525"/>
    <s v="3007073845"/>
    <s v="INCIDENTE"/>
    <s v="ANTIOQUIA"/>
    <s v="ARGELIA"/>
    <s v="BARRIO ARGELIA PARQUE ARGELIA"/>
    <s v="REDEBAN"/>
    <s v="FO-25-1882931"/>
    <d v="2025-11-26T10:35:53"/>
    <d v="2025-11-27T10:48:00"/>
    <s v="NO"/>
    <s v="HARDWARE"/>
    <s v="LECTOR DE TARJETAS"/>
    <s v="DAÑO POS"/>
    <s v="CB UNO A UNO"/>
    <s v="CB UNO A UNO"/>
    <s v="EJECUTADO"/>
    <s v="25/11/2025 SE ESCALA PARA VISITA. LLAMAR ANTES DE VISITAR, CONFIRMAR FALLA Y DATOS | 27/11/2025 SE REALIZÓ CAMBIO DE EQUIPO POR DAÑO EN LECTOR CHIP"/>
    <s v="VISITA TECNICA"/>
    <s v="EG0FZ811"/>
    <s v="TIPO IV"/>
    <s v="TERRESTRE"/>
    <s v="CASTAÑEDA PALACIO CARLOS FELIPE"/>
    <n v="1"/>
    <s v="0"/>
    <n v="479589"/>
    <n v="196537"/>
    <n v="479589"/>
  </r>
  <r>
    <s v="PEREIRA"/>
    <x v="0"/>
    <x v="1"/>
    <s v="76895"/>
    <s v="3065621"/>
    <s v="3007048665"/>
    <s v="INCIDENTE"/>
    <s v="VALLE DEL CAUCA"/>
    <s v="ZARZAL"/>
    <s v="MULTIPAGAS ZARZAL"/>
    <s v="REDEBAN"/>
    <s v="FO-25-1882818"/>
    <d v="2025-11-26T10:34:20"/>
    <d v="2025-11-27T12:16:00"/>
    <s v="NO"/>
    <s v="HARDWARE"/>
    <s v="LECTOR DE BARRAS"/>
    <s v="DAÑO POS"/>
    <s v="ROBUSTO"/>
    <s v="MULTIPAGAS"/>
    <s v="EJECUTADO"/>
    <s v="25/11/2025 SE ESCALA PARA VISITA. LLAMAR ANTES DE VISITAR, CONFIRMAR FALLA Y DATOS | 27/11/2025 VISITAMOS COMERCIO EL LECTOR DE BARRAS NO LEE BIEN EL CÓDIGO DE BARRAS Y EL HUB GENERA QUE SE REINICIE EL DATÁFONO REALIZAMOS EL CAMBIO DEL DATAFONO Y HUB SE HACEN PRUEBAS OK."/>
    <s v="VISITA TECNICA"/>
    <s v="BA00L799"/>
    <s v="TIPO III"/>
    <s v="TERRESTRE"/>
    <s v="ARROYAVE CANO MANUEL GUILLERMO"/>
    <n v="1"/>
    <s v="0"/>
    <n v="275729"/>
    <n v="196537"/>
    <n v="275729"/>
  </r>
  <r>
    <s v="MEDELLIN"/>
    <x v="1"/>
    <x v="2"/>
    <s v="5667"/>
    <s v="3065822"/>
    <s v="3007061792"/>
    <s v="INCIDENTE"/>
    <s v="ANTIOQUIA"/>
    <s v="SAN RAFAEL"/>
    <s v="BARRIO SAN RAFAEL SAN RAFAEL 2"/>
    <s v="REDEBAN"/>
    <s v="FO-25-1883017"/>
    <d v="2025-11-26T10:59:27"/>
    <d v="2025-11-27T13:01:00"/>
    <s v="NO"/>
    <s v="HARDWARE"/>
    <s v="COMUNICACION"/>
    <s v="DAÑO POS"/>
    <s v="CB UNO A UNO"/>
    <s v="CB UNO A UNO"/>
    <s v="EJECUTADO"/>
    <s v="25/11/2025 SE ESCALA PARA VISITA. LLAMAR ANTES DE VISITAR, CONFIRMAR FALLA Y DATOS | 27/11/2025 SE REALIZA CAMBIO DE DATAFONO POR PUERTO ETH MALO SE HACEN PRUEBAS OK"/>
    <s v="VISITA TECNICA"/>
    <s v="HA00L039"/>
    <s v="TIPO III"/>
    <s v="TERRESTRE"/>
    <s v="MONTOYA VELEZ ANDRES FELIPE"/>
    <n v="1"/>
    <s v="0"/>
    <n v="275729"/>
    <n v="196537"/>
    <n v="275729"/>
  </r>
  <r>
    <s v="MEDELLIN"/>
    <x v="1"/>
    <x v="2"/>
    <s v="5360"/>
    <s v="3065887"/>
    <s v="3007044124"/>
    <s v="INCIDENTE"/>
    <s v="ANTIOQUIA"/>
    <s v="ITAGUI"/>
    <s v="PAGAFACIL ITAGUI PLAZA"/>
    <s v="REDEBAN"/>
    <s v="FO-25-1883235"/>
    <d v="2025-11-26T11:23:41"/>
    <d v="2025-11-26T15:36:00"/>
    <s v="NO"/>
    <s v="HARDWARE"/>
    <s v="HUB"/>
    <s v="DETERIORO CABLE"/>
    <s v="ROBUSTO"/>
    <s v="PAGAFACIL"/>
    <s v="EJECUTADO"/>
    <s v="25/11/2025 SE ESCALA PARA VISITA. LLAMAR ANTES DE VISITAR, CONFIRMAR FALLA Y DATOS | 26/11/2025 SE CAMBIA HUB YA QUE ESTA CAUSANDO REINICIOS"/>
    <s v="VISITA TECNICA"/>
    <s v="9B00V244"/>
    <s v="TIPO I"/>
    <s v="TERRESTRE"/>
    <s v="BADEL ACUÑA LUIS ALBERTO"/>
    <n v="1"/>
    <s v="0"/>
    <n v="65960"/>
    <n v="75096"/>
    <n v="65960"/>
  </r>
  <r>
    <s v="BOGOTA"/>
    <x v="4"/>
    <x v="5"/>
    <s v="25807"/>
    <s v="3065926"/>
    <s v="3007049958"/>
    <s v="INCIDENTE"/>
    <s v="CUNDINAMARCA"/>
    <s v="TIBIRITA"/>
    <s v="BARRIO TIBIRITA TIBIRITA"/>
    <s v="REDEBAN"/>
    <s v="FO-25-1883240"/>
    <d v="2025-11-26T11:19:43"/>
    <d v="2025-11-27T13:34:00"/>
    <s v="NO"/>
    <s v="HARDWARE"/>
    <s v="ALERT IRRUPTION"/>
    <s v="ALERT IRRUPTION"/>
    <s v="CB UNO A UNO"/>
    <s v="CB UNO A UNO"/>
    <s v="EJECUTADO"/>
    <s v="25/11/2025 SE ESCALA PARA VISITA. LLAMAR ANTES DE VISITAR, CONFIRMAR FALLA Y DATOS | 27/11/2025 CAMBIO DE EQUIPO POR DAÑO SE REALIZA PRUEBAS OK SE ENTREGA SERVICIO OPERATIVO"/>
    <s v="VISITA TECNICA"/>
    <s v="TR00R916"/>
    <s v="TIPO III"/>
    <s v="TERRESTRE"/>
    <s v="HERNANDEZ NARANJO OSCAR EDUARDO"/>
    <n v="1"/>
    <s v="0"/>
    <n v="275729"/>
    <n v="196537"/>
    <n v="275729"/>
  </r>
  <r>
    <s v="BUCARAMANGA"/>
    <x v="2"/>
    <x v="3"/>
    <s v="68547"/>
    <s v="3066375"/>
    <s v="3007068399"/>
    <s v="INCIDENTE"/>
    <s v="SANTANDER"/>
    <s v="PIEDECUESTA"/>
    <s v="BARRIO MIRAFLOREZ PIEDECUESTA"/>
    <s v="REDEBAN"/>
    <s v="FO-25-1883719"/>
    <d v="2025-11-26T12:34:09"/>
    <d v="2025-11-27T13:18:00"/>
    <s v="NO"/>
    <s v="HARDWARE"/>
    <s v="COMUNICACION"/>
    <s v="MENSAJE CABLE DE RED DESCONECTADO"/>
    <s v="CB UNO A UNO"/>
    <s v="CB UNO A UNO"/>
    <s v="EJECUTADO"/>
    <s v="25/11/2025 SE ESCALA PARA VISITA. LLAMAR ANTES DE VISITAR, CONFIRMAR FALLA Y DATOS | 27/11/2025 SE VISITA COMERCIO SE REALIZA LA INSTALACION VERSION 10.3 OK, PRUEBAS OK, LECTOR DE BARRAS OK, CB OPERATIVO"/>
    <s v="VISITA TECNICA"/>
    <s v="AALFZ750"/>
    <s v="TIPO II"/>
    <s v="TERRESTRE"/>
    <s v="BARAJAS BERMUDEZ YAHIR MAURICIO"/>
    <n v="1"/>
    <s v="0"/>
    <n v="144968"/>
    <n v="140396"/>
    <n v="144968"/>
  </r>
  <r>
    <s v="CALI"/>
    <x v="0"/>
    <x v="0"/>
    <s v="76001"/>
    <s v="3066384"/>
    <s v="3007080838"/>
    <s v="INCIDENTE"/>
    <s v="VALLE DEL CAUCA"/>
    <s v="CALI"/>
    <s v="PTM CALI MINIMARKET FULL HOGAR"/>
    <s v="REDEBAN"/>
    <s v="FO-25-1883871"/>
    <d v="2025-11-26T12:42:28"/>
    <d v="2025-11-26T15:40:00"/>
    <s v="NO"/>
    <s v="HARDWARE"/>
    <s v="IMPRESION"/>
    <s v="NO AVANZA PAPEL"/>
    <s v="AGREGADOR"/>
    <s v="COMCARD - PTM"/>
    <s v="EJECUTADO"/>
    <s v="26/11/2025 DATÁFONO NO IMPRIME SE HACE MANTENIMIENTO SE LIMPIA Y QUEDA FUNCIONANDO CORRECTAMENTE"/>
    <s v="VISITA TECNICA"/>
    <s v="FHZZZ020 EF03Z205"/>
    <s v="TIPO I"/>
    <s v="TERRESTRE"/>
    <s v="CUERO RUIZ JHONNY"/>
    <n v="1"/>
    <s v="0"/>
    <n v="65960"/>
    <n v="75096"/>
    <n v="65960"/>
  </r>
  <r>
    <s v="BOGOTA"/>
    <x v="4"/>
    <x v="5"/>
    <s v="11001"/>
    <s v="3066434"/>
    <s v="3007072000"/>
    <s v="INCIDENTE"/>
    <s v="CUNDINAMARCA"/>
    <s v="BOGOTA"/>
    <s v="MARATU"/>
    <s v="REDEBAN"/>
    <s v="FO-25-1883643"/>
    <d v="2025-11-26T12:03:33"/>
    <d v="2025-11-27T15:50:00"/>
    <s v="NO"/>
    <s v="HARDWARE"/>
    <s v="COMUNICACION"/>
    <s v="DAÑO POS"/>
    <s v="CB UNO A UNO"/>
    <s v="CB UNO A UNO"/>
    <s v="EJECUTADO"/>
    <s v="25/11/2025 SE ESCALA PARA VISITA. LLAMAR ANTES DE VISITAR, CONFIRMAR FALLA Y DATOS | 27/11/2025 SE VISITA COMERCIO CB BANCOLOMBIA, SE EVIDENCIA QUE EL EQUIPO NO ESTÁ INICIALIZADO, SE REALIZA EL PROCESO PERO EL EQUIPO GENERA RECHAZO GENERAL, SE VALIDA CON ENTIDAD SI ESTÁ BLOQUEADO Y NO HAY BLOQUEO POR PARTE DE ELLOS, SE CAMBIA EQUIPO POR INDICACIÓN DE PAOLA GARZÓN DE RBM Y EL EQUIPO NUEVO CONTINUA CON RECHAZO GENERAL, SE VALIDA CON OPERACIONES Y SE TOMA LA DECISIÓN DE CREAR UNA NUEVA TERMINAL, SE INTENTA REALIZAR INICIALIZACIÓN CON LA NUEVA TERMINAL Y NO INICIALIZA YA QUE SEGÚN PAOLA GARZÓN DE RBM HAY UN PROBLEMA CON LA AFILIACIÓN DEL PUNTO (CÓDIGO ÚNICO) Y POR TAL MOTIVO LA NUEVA TERMINAL NO SUBE A BASE 24, NOS INDICA PAOLA GARZÓN DE RBM QUE SE MANEJARA EL CASO INTERNAMENTE PARA QUE NO TENGAMOS AL CLIENTE A LA ESPERA Y CUANDO TENGAN RESPUESTA LO VISITAREMOS NUEVAMENTE, SE LE INFORMA AL COORDINADOR EL CUAL INDICA CERRAR LA ACTIVIDAD, SE INDICA QUE SE ESTUVO DESDE LAS 10:49 AM HASTA LAS 3:23 PM VALIDANDO INCIDENTE EN EL SITIO."/>
    <s v="VISITA TECNICA"/>
    <s v="AE005456"/>
    <s v="TIPO I"/>
    <s v="TERRESTRE"/>
    <s v="VEGA MANRIQUE JONATAN MAURICIO"/>
    <n v="1"/>
    <s v="0"/>
    <n v="65960"/>
    <n v="75096"/>
    <n v="65960"/>
  </r>
  <r>
    <s v="CALI"/>
    <x v="0"/>
    <x v="0"/>
    <s v="76364"/>
    <s v="3066461"/>
    <s v="3007035197"/>
    <s v="INCIDENTE"/>
    <s v="VALLE DEL CAUCA"/>
    <s v="JAMUNDI"/>
    <s v="DISTRICOL RAPITIENDA LOS PAISA"/>
    <s v="REDEBAN"/>
    <s v="FO-25-1883641"/>
    <d v="2025-11-26T12:18:36"/>
    <d v="2025-11-27T11:30:00"/>
    <s v="NO"/>
    <s v="HARDWARE"/>
    <s v="IMPRESION"/>
    <s v="NO AVANZA PAPEL"/>
    <s v="AGREGADOR"/>
    <s v="DISTRICOL"/>
    <s v="EJECUTADO"/>
    <s v="25/11/2025 SE ESCALA PARA VISITA. LLAMAR ANTES DE VISITAR, CONFIRMAR FALLA Y DATOS | 27/11/2025 SE CAMBIÓ EQUIPO POR FALLAS EN LA IMPRESIÓN DEL PAPEL SE HACEN PRUEBAS EXITOSAS"/>
    <s v="VISITA TECNICA"/>
    <s v="BL0DZ269"/>
    <s v="TIPO II"/>
    <s v="TERRESTRE"/>
    <s v="PALACIOS GOMEZ BRAHIAN ANDRES"/>
    <n v="1"/>
    <s v="0"/>
    <n v="144968"/>
    <n v="140396"/>
    <n v="144968"/>
  </r>
  <r>
    <s v="PEREIRA"/>
    <x v="0"/>
    <x v="1"/>
    <s v="66383"/>
    <s v="3066473"/>
    <s v="3007080892"/>
    <s v="INCIDENTE"/>
    <s v="RISARALDA"/>
    <s v="LA CELIA"/>
    <s v="BARRIO CENTRO LA CELIA 6"/>
    <s v="REDEBAN"/>
    <s v="FO-25-1883664"/>
    <d v="2025-11-26T12:28:02"/>
    <d v="2025-11-27T12:33:00"/>
    <s v="NO"/>
    <s v="HARDWARE"/>
    <s v="CABLEADO"/>
    <s v="DAÑO POS"/>
    <s v="UNO A UNO"/>
    <s v="UNO A UNO"/>
    <s v="EJECUTADO"/>
    <s v="25/11/2025 SE ESCALA PARA VISITA. LLAMAR ANTES DE VISITAR, CONFIRMAR FALLA Y DATOS | 27/11/2025 AL QUITAR LA TAPA DEL EQUIPO SE EVIDENCIA QUE LA BATERÍA NO ESTÁ HACIENDO CONTACTO CON EL ZÓCALO, SE CONECTA Y SE REALIZAN PRUEBAS OK."/>
    <s v="VISITA TECNICA"/>
    <s v="FGZZZ937"/>
    <s v="TIPO II"/>
    <s v="TERRESTRE"/>
    <s v="FRANCO CAÑAVERAL YAMID RAUL"/>
    <n v="1"/>
    <s v="0"/>
    <n v="144968"/>
    <n v="140396"/>
    <n v="144968"/>
  </r>
  <r>
    <s v="CALI"/>
    <x v="0"/>
    <x v="0"/>
    <s v="76001"/>
    <s v="3066745"/>
    <s v="3007075792"/>
    <s v="INCIDENTE"/>
    <s v="VALLE DEL CAUCA"/>
    <s v="CALI"/>
    <s v="BARRIO LA INDEPENDENCIA CALI"/>
    <s v="REDEBAN"/>
    <s v="FO-25-1884087"/>
    <d v="2025-11-26T13:36:46"/>
    <d v="2025-11-27T10:28:00"/>
    <s v="NO"/>
    <s v="HARDWARE"/>
    <s v="CABLEADO"/>
    <s v="CABLE TEFF AVERIADO"/>
    <s v="CB UNO A UNO"/>
    <s v="CB UNO A UNO"/>
    <s v="EJECUTADO"/>
    <s v="25/11/2025 SE ESCALA PARA VISITA. LLAMAR ANTES DE VISITAR, CONFIRMAR FALLA Y DATOS | 27/11/2025 SE REALIZA VISITA TÉCNICA EN DONDE ME DOY CUENTA QUE EL DAÑO ES EN EL CABLE MAGIC BOX DESK 3500 DEL DISPOSITIVO SE PROCEDE A CAMBIAR EL CABLE DEL DISPOSITIVO SE PONE OPERATIVO Y CON PRUEBAS EXITOSAS"/>
    <s v="VISITA TECNICA"/>
    <s v="F100V537"/>
    <s v="TIPO I"/>
    <s v="TERRESTRE"/>
    <s v="ESCOBAR LENIS JUAN SEBASTIAN"/>
    <n v="1"/>
    <s v="0"/>
    <n v="65960"/>
    <n v="75096"/>
    <n v="65960"/>
  </r>
  <r>
    <s v="PEREIRA"/>
    <x v="0"/>
    <x v="1"/>
    <s v="76895"/>
    <s v="3067247"/>
    <s v="3007052990"/>
    <s v="INCIDENTE"/>
    <s v="VALLE DEL CAUCA"/>
    <s v="ZARZAL"/>
    <s v="BARRIO GONZALO ECHEVERRI ZARZA"/>
    <s v="REDEBAN"/>
    <s v="FO-25-1884864"/>
    <d v="2025-11-26T14:40:30"/>
    <d v="2025-11-27T11:27:00"/>
    <s v="NO"/>
    <s v="HARDWARE"/>
    <s v="LECTOR DE BARRAS"/>
    <s v="DAÑO POS"/>
    <s v="CB UNO A UNO"/>
    <s v="CB UNO A UNO"/>
    <s v="EJECUTADO"/>
    <s v="25/11/2025 SE ESCALA PARA VISITA. LLAMAR ANTES DE VISITAR, CONFIRMAR FALLA Y DATOS | 27/11/2025 VISITAMOS COMERCIO EL LECTOR DE BARRAS NO LEE LOS CÓDIGOS, LO CAMBIAMOS Y REALIZAMOS PRUEBAS CON EL NUEVO LECTOR OK."/>
    <s v="VISITA TECNICA"/>
    <s v="9C0LZ905"/>
    <s v="TIPO III"/>
    <s v="TERRESTRE"/>
    <s v="ARROYAVE CANO MANUEL GUILLERMO"/>
    <n v="1"/>
    <s v="0"/>
    <n v="275729"/>
    <n v="196537"/>
    <n v="275729"/>
  </r>
  <r>
    <s v="CALI"/>
    <x v="0"/>
    <x v="0"/>
    <s v="76520"/>
    <s v="3067628"/>
    <s v="3007036201"/>
    <s v="INCIDENTE"/>
    <s v="VALLE DEL CAUCA"/>
    <s v="PALMIRA"/>
    <s v="DISTRICOL ACCESORIOS Y TELEFON"/>
    <s v="REDEBAN"/>
    <s v="FO-25-1884997"/>
    <d v="2025-11-26T15:09:43"/>
    <d v="2025-11-27T10:10:00"/>
    <s v="NO"/>
    <s v="HARDWARE"/>
    <s v="CABLEADO"/>
    <s v="CABLE MAGICBOX AVERIADO"/>
    <s v="AGREGADOR"/>
    <s v="DISTRICOL"/>
    <s v="EJECUTADO"/>
    <s v="25/11/2025 SE ESCALA PARA VISITA. LLAMAR ANTES DE VISITAR, CONFIRMAR FALLA Y DATOS | 27/11/2025 EN LA VISITA TÉCNICA SE REALIZÓ EL CAMBIO DE HUB, CABLE MAGIC BOX Y FUENTE DE PODER YA QUE SE ENCONTRABAN AVERIADOS LOS CABLES, SE VALIDA EL SERVICIO Y SE REALIZARON LAS PRUEBAS DEJANDO EL SERVICIO OPERANDO SIN FALLAS Y SIN NOVEDAD."/>
    <s v="VISITA TECNICA"/>
    <s v="GA02Z175"/>
    <s v="TIPO I"/>
    <s v="TERRESTRE"/>
    <s v="SANCHEZ URREGO ROBINSON DAVID"/>
    <n v="1"/>
    <s v="0"/>
    <n v="65960"/>
    <n v="75096"/>
    <n v="65960"/>
  </r>
  <r>
    <s v="APARTADO"/>
    <x v="1"/>
    <x v="2"/>
    <s v="5490"/>
    <s v="3067781"/>
    <s v="3007035066"/>
    <s v="INCIDENTE"/>
    <s v="ANTIOQUIA"/>
    <s v="NECOCLI"/>
    <s v="BARRIO CENTRO NECOCLI 1"/>
    <s v="REDEBAN"/>
    <s v="FO-25-1885352"/>
    <d v="2025-11-26T15:42:13"/>
    <d v="2025-11-27T12:37:00"/>
    <s v="NO"/>
    <s v="HARDWARE"/>
    <s v="IMPRESION"/>
    <s v="NO AVANZA PAPEL"/>
    <s v="CB UNO A UNO"/>
    <s v="CB UNO A UNO"/>
    <s v="EJECUTADO"/>
    <s v="25/11/2025 SE ESCALA ACTIVIDAD PARA GESTION WOMPI | 27/11/2025 DATAFONO NO AVANZA PAPEL. AL MOMENTO DE IMPRIMIR ALGO SE CORRE HACIA EL COSTADO DERECHO Y SE ATORA. SE CAMBIA POR DATAFONO NUEVO Y SE CORRIGE LA FALLA NORMALIZANDO EL SERVICIO. SE HACEN PRUEBAS DEJANDO TODO OK"/>
    <s v="VISITA TECNICA"/>
    <s v="BL07Z212"/>
    <s v="TIPO II"/>
    <s v="TERRESTRE"/>
    <s v="SALDARRIAGA MIRANDA SANTIAGO"/>
    <n v="1"/>
    <s v="0"/>
    <n v="144968"/>
    <n v="140396"/>
    <n v="144968"/>
  </r>
  <r>
    <s v="VALLEDUPAR"/>
    <x v="5"/>
    <x v="6"/>
    <s v="20013"/>
    <s v="3067964"/>
    <s v="3007010637"/>
    <s v="INCIDENTE"/>
    <s v="CESAR"/>
    <s v="AGUSTIN CODAZZI"/>
    <s v="AGUSTIN CODAZZI III - CESAR"/>
    <s v="REDEBAN"/>
    <s v="FO-25-1885670"/>
    <d v="2025-11-26T15:55:04"/>
    <d v="2025-11-27T11:41:00"/>
    <s v="NO"/>
    <s v="HARDWARE"/>
    <s v="TECLADO"/>
    <s v="DAÑO POS"/>
    <s v="CB UNO A UNO"/>
    <s v="CB UNO A UNO"/>
    <s v="EJECUTADO"/>
    <s v="25/11/2025 SE ESCALA PARA VISITA. LLAMAR ANTES DE VISITAR, CONFIRMAR FALLA Y DATOS | 27/11/2025 SE REALIZA CAMBIO DE DATAFONO, YA QUE EL CLIENTE MANIFIESTA QUE LAS TECLAS SON MUY DURAS Y LE OCACIONA MOLESTIAS, SE LE RELAIZAN PRUEBAS CON EL NUEVO DATAFONO, DEJANDO SERVICIO FUNCIONAL AL 100% Y CON EL CLIENTE SATISFECHO"/>
    <s v="VISITA TECNICA"/>
    <s v="IZ2ZZ167"/>
    <s v="TIPO II"/>
    <s v="TERRESTRE"/>
    <s v="MONTES DIAZ JOHN FRED"/>
    <n v="1"/>
    <s v="0"/>
    <n v="144968"/>
    <n v="140396"/>
    <n v="144968"/>
  </r>
  <r>
    <s v="BOGOTA"/>
    <x v="4"/>
    <x v="5"/>
    <s v="25269"/>
    <s v="3068026"/>
    <s v="3007065702"/>
    <s v="INCIDENTE"/>
    <s v="CUNDINAMARCA"/>
    <s v="FACATATIVA"/>
    <s v="PTM FACATATIVA DON PAGO MIKE"/>
    <s v="REDEBAN"/>
    <s v="FO-25-1885673"/>
    <d v="2025-11-26T15:50:41"/>
    <d v="2025-11-27T13:29:00"/>
    <s v="NO"/>
    <s v="HARDWARE"/>
    <s v="IMPRESION"/>
    <s v="NO IMPRIME UNO O VARIOS CARACTERES"/>
    <s v="AGREGADOR"/>
    <s v="COMCARD - PTM"/>
    <s v="EJECUTADO"/>
    <s v="25/11/2025 SE ESCALA PARA VISITA. LLAMAR ANTES DE VISITAR, CONFIRMAR FALLA Y DATOS | 27/11/2025 SE REALIZA CAMBIO DE EQUIPO, QUE PRESENTA DAÑO EN IMPRESIÓN, SE CAMBIÓ PIN PAD Y HUB POR COMPATIBILIDAD, CB REALIZA PRUEBAS DE FUNCIONAMIENTO OK"/>
    <s v="VISITA TECNICA"/>
    <s v="6A00F725 5A00D449"/>
    <s v="TIPO II"/>
    <s v="TERRESTRE"/>
    <s v="MICHELI LOPEZ MIGUEL ANGEL"/>
    <n v="1"/>
    <s v="0"/>
    <n v="144968"/>
    <n v="140396"/>
    <n v="144968"/>
  </r>
  <r>
    <s v="BUCARAMANGA"/>
    <x v="2"/>
    <x v="3"/>
    <s v="68001"/>
    <s v="3068093"/>
    <s v="3007078980"/>
    <s v="INCIDENTE"/>
    <s v="SANTANDER"/>
    <s v="BUCARAMANGA"/>
    <s v="PTM BUCARAMANGA LIZCOPAN"/>
    <s v="REDEBAN"/>
    <s v="FO-25-1885738"/>
    <d v="2025-11-26T16:09:37"/>
    <d v="2025-11-27T11:49:00"/>
    <s v="NO"/>
    <s v="HARDWARE"/>
    <s v="ALERT IRRUPTION"/>
    <s v="ALERT IRRUPTION"/>
    <s v="AGREGADOR"/>
    <s v="COMCARD - PTM"/>
    <s v="EJECUTADO"/>
    <s v="25/11/2025 SE ESCALA PARA VISITA. LLAMAR ANTES DE VISITAR, CONFIRMAR FALLA Y DATOS | 27/11/2025 SE REALIZA CAMBIO DE DATAFONO POR A6 CAMBIO S.O Y VERSIÓN 9.90 CREACIÓN DE USUARIOS OK NO ES POSIBLE REALIZAR PRUEBAS DADO QUE EL CLIENTE PRESENTA BLOQUEO AL NO HABER REALIZADO COMPENSACIÓN  SE REALIZA VALIDACIÓN CON LINEA 018000953344"/>
    <s v="VISITA TECNICA"/>
    <s v="FACZZ901 FATZZ539"/>
    <s v="TIPO I"/>
    <s v="TERRESTRE"/>
    <s v="REYES RAMIREZ DIEGO ALEXANDER"/>
    <n v="1"/>
    <s v="0"/>
    <n v="65960"/>
    <n v="75096"/>
    <n v="65960"/>
  </r>
  <r>
    <s v="MEDELLIN"/>
    <x v="1"/>
    <x v="2"/>
    <s v="5318"/>
    <s v="3068125"/>
    <s v="3007082150"/>
    <s v="INCIDENTE"/>
    <s v="ANTIOQUIA"/>
    <s v="GUARNE"/>
    <s v="DISTRICOL TECNOVA GUARNE"/>
    <s v="REDEBAN"/>
    <s v="FO-25-1885667"/>
    <d v="2025-11-26T16:05:28"/>
    <d v="2025-11-27T10:07:00"/>
    <s v="NO"/>
    <s v="HARDWARE"/>
    <s v="CIERRE"/>
    <s v="MEMORIA DEL DISPOSITIVO INSUFICIENTE"/>
    <m/>
    <m/>
    <s v="EJECUTADO"/>
    <s v="25/11/2025 SE ESCALA PARA VISITA. LLAMAR ANTES DE VISITAR, CONFIRMAR FALLA Y DATOS | 27/11/2025 SE REALIZA BORRADO DE TRANSACCIONES SE HACEN PRUEBAS OK"/>
    <s v="VISITA TECNICA"/>
    <s v="DA000385"/>
    <s v="TIPO II"/>
    <s v="TERRESTRE"/>
    <s v="MONTOYA VELEZ ANDRES FELIPE"/>
    <n v="1"/>
    <s v="0"/>
    <n v="144968"/>
    <n v="140396"/>
    <n v="144968"/>
  </r>
  <r>
    <s v="MEDELLIN"/>
    <x v="1"/>
    <x v="2"/>
    <s v="5001"/>
    <s v="3068151"/>
    <s v="3007059022"/>
    <s v="INCIDENTE"/>
    <s v="ANTIOQUIA"/>
    <s v="MEDELLIN"/>
    <s v="BARRIO CISNEROS MEDELLIN"/>
    <s v="REDEBAN"/>
    <s v="FO-25-1885734"/>
    <d v="2025-11-26T16:17:50"/>
    <d v="2025-11-27T15:47:00"/>
    <m/>
    <s v="HARDWARE"/>
    <s v="NO ENCIENDE"/>
    <s v="DAÑO POS"/>
    <s v="CB UNO A UNO"/>
    <s v="CB UNO A UNO"/>
    <m/>
    <s v="25/11/2025 SE ESCALA PARA VISITA. LLAMAR ANTES DE VISITAR, CONFIRMAR FALLA Y DATOS | 27/11/2025 SE LLAMA AL NÚMERO INDICADO Y LA USUARIA DANIELA OCAMPO CON CC 1036618304 INDICA QUE EL DATAFONO NO LE ENCENDÍA, LE HAGO VIDEO LLAMADA Y VEO QUE LA FUENTE NO ESTA CONECTADA AL ENSORTIJADO QUE VA AL DATAFONO, SE PROCEDE A CONECTAR CORRECTAMENTE LA FUENTE Y EL EQUIPO QUEDA OK Y FUNCIONANDO OK"/>
    <s v="SOPORTE TELEFONICO"/>
    <m/>
    <s v="TIPO I"/>
    <s v="TERRESTRE"/>
    <s v="RUA ALVAREZ RICHARD ANDRES"/>
    <n v="0"/>
    <s v="0"/>
    <n v="41241"/>
    <n v="0"/>
    <n v="41241"/>
  </r>
  <r>
    <s v="MEDELLIN"/>
    <x v="1"/>
    <x v="2"/>
    <s v="5001"/>
    <s v="3068587"/>
    <s v="3007029997"/>
    <s v="INCIDENTE"/>
    <s v="ANTIOQUIA"/>
    <s v="MEDELLIN"/>
    <s v="PAGAFACIL VIVA LAURELES"/>
    <s v="REDEBAN"/>
    <s v="FO-25-1887203"/>
    <d v="2025-11-26T17:36:52"/>
    <d v="2025-11-27T10:14:00"/>
    <s v="NO"/>
    <s v="HARDWARE"/>
    <s v="SE REINICIA"/>
    <s v="DAÑO POS"/>
    <s v="ROBUSTO"/>
    <s v="PAGAFACIL"/>
    <s v="EJECUTADO"/>
    <s v="25/11/2025 SE ESCALA PARA VISITA. LLAMAR ANTES DE VISITAR, CONFIRMAR FALLA Y DATOS | 27/11/2025 SE REVISA EQUIPO Y SE ENCUENTRA OK, REVISO LOS CABLES Y LA FALLA ESTA EN EL CABLE DEL HUB QUE ESTABA MAL CONECTADO Y ESTO ERA LO QUE ESTABA REINICIANDO EL EQUIPO Y EL PINPAD, PROCEDO A CONECTARLO BIEN DEJANDO TODO FUNCIONANDO OK"/>
    <s v="VISITA TECNICA"/>
    <s v="BBNZZ971"/>
    <s v="TIPO I"/>
    <s v="TERRESTRE"/>
    <s v="RUA ALVAREZ RICHARD ANDRES"/>
    <n v="1"/>
    <s v="0"/>
    <n v="65960"/>
    <n v="75096"/>
    <n v="65960"/>
  </r>
  <r>
    <s v="MONTERIA"/>
    <x v="5"/>
    <x v="6"/>
    <s v="23555"/>
    <s v="3068596"/>
    <s v="3007054779"/>
    <s v="INCIDENTE"/>
    <s v="CORDOBA"/>
    <s v="PLANETA RICA"/>
    <s v="DISTRICOL MOTOADVENTUREDEPLANE"/>
    <s v="REDEBAN"/>
    <s v="FO-25-1887680"/>
    <d v="2025-11-26T17:48:18"/>
    <d v="2025-11-27T13:55:00"/>
    <s v="NO"/>
    <s v="SOFTWARE"/>
    <s v="LECTOR DE BARRAS"/>
    <s v="LECTOR DESCONFIGURADO"/>
    <s v="AGREGADOR"/>
    <s v="DISTRICOL"/>
    <s v="EJECUTADO"/>
    <s v="25/11/2025 SE ESCALA PARA VISITA. LLAMAR ANTES DE VISITAR, CONFIRMAR FALLA Y DATOS | 27/11/2025 SE REALIZÓ CAMBIO DE LECTOR OK, PRUEBAS OK, TELECARGA DRNA."/>
    <s v="VISITA TECNICA"/>
    <s v="TR8ZZ935"/>
    <s v="TIPO II"/>
    <s v="TERRESTRE"/>
    <s v="CALDERA SALCEDO CARLOS JULIO"/>
    <n v="1"/>
    <s v="0"/>
    <n v="144968"/>
    <n v="140396"/>
    <n v="144968"/>
  </r>
  <r>
    <s v="CARTAGENA"/>
    <x v="5"/>
    <x v="6"/>
    <s v="13001"/>
    <s v="3068646"/>
    <s v="3007066219"/>
    <s v="INCIDENTE"/>
    <s v="BOLIVAR"/>
    <s v="CARTAGENA"/>
    <s v="BARRIO BOCANEGRA CARTAGENA DE"/>
    <s v="REDEBAN"/>
    <s v="FO-25-1886829"/>
    <d v="2025-11-26T17:12:21"/>
    <d v="2025-11-28T11:15:00"/>
    <s v="NO"/>
    <s v="HARDWARE"/>
    <s v="COMUNICACION"/>
    <s v="MENSAJE CABLE DE RED DESCONECTADO"/>
    <s v="UNO A UNO"/>
    <s v="CB UNO A UNO"/>
    <s v="EJECUTADO"/>
    <s v="25/11/2025 SE ESCALA PARA VISITA. LLAMAR ANTES DE VISITAR, CONFIRMAR FALLA Y DATOS | 28/11/2025 SE REALIZA REVISIÓN DEL EQUIPO SALÍA ERROR CONEXIÓN SE VERIFICA PARÁMETROS Y QUEDA OK SE HACEN PRUEBAS SE CAMBIA CABLE MAGIC BOX"/>
    <s v="VISITA TECNICA"/>
    <s v="2A00L297"/>
    <s v="TIPO I"/>
    <s v="TERRESTRE"/>
    <s v="CANEDO HERRERA ALEXANDER"/>
    <n v="1"/>
    <s v="0"/>
    <n v="65960"/>
    <n v="75096"/>
    <n v="65960"/>
  </r>
  <r>
    <s v="APARTADO"/>
    <x v="1"/>
    <x v="2"/>
    <s v="5837"/>
    <s v="3068654"/>
    <s v="3007073564"/>
    <s v="INCIDENTE"/>
    <s v="ANTIOQUIA"/>
    <s v="TURBO"/>
    <s v="DISTRICOL PROASIV"/>
    <s v="REDEBAN"/>
    <s v="FO-25-1886916"/>
    <d v="2025-11-26T17:19:39"/>
    <d v="2025-11-27T15:32:00"/>
    <s v="NO"/>
    <s v="HARDWARE"/>
    <s v="COMUNICACION"/>
    <s v="MENSAJE CABLE DE RED DESCONECTADO"/>
    <s v="AGREGADOR"/>
    <s v="DISTRICOL"/>
    <s v="EJECUTADO"/>
    <s v="25/11/2025 SE ESCALA PARA VISITA. LLAMAR ANTES DE VISITAR, CONFIRMAR FALLA Y DATOS | 27/11/2025 DATAFONO CON MENSAJE DE CABLE ETHERNET. SE VALIDAN CONEXIONES Y SE COMPRUEBA CONFIGURACIONES, SE INICIALIZA EL DATAFONO Y SE NORMALIZA EL SERVICIO SE HACEN PRUBAS Y SE DEJ TODO OK"/>
    <s v="VISITA TECNICA"/>
    <s v="SV00W489"/>
    <s v="TIPO II"/>
    <s v="TERRESTRE"/>
    <s v="SALDARRIAGA MIRANDA SANTIAGO"/>
    <n v="1"/>
    <s v="0"/>
    <n v="144968"/>
    <n v="140396"/>
    <n v="144968"/>
  </r>
  <r>
    <s v="APARTADO"/>
    <x v="1"/>
    <x v="2"/>
    <s v="5147"/>
    <s v="3068877"/>
    <s v="3007043699"/>
    <s v="INCIDENTE"/>
    <s v="ANTIOQUIA"/>
    <s v="CAREPA"/>
    <s v="DISTRICOL COMPUCELTV REPARACIO"/>
    <s v="REDEBAN"/>
    <s v="FO-25-1895573"/>
    <d v="2025-11-27T08:00:00"/>
    <d v="2025-11-28T09:23:00"/>
    <s v="NO"/>
    <s v="HARDWARE"/>
    <s v="IMPRESION"/>
    <s v="NO IMPRIME UNO O VARIOS CARACTERES"/>
    <s v="AGREGADOR"/>
    <s v="DISTRICOL"/>
    <s v="EJECUTADO"/>
    <s v="27/11/2025 SE ESCALA PARA VISITA. LLAMAR ANTES DE VISITAR, CONFIRMAR FALLA Y DATOS | 28/11/2025 DATAFONOS DESK 3500 PLACA 1036721 IMPRIME CARACTERES BORROSOS, SE PROCEDE A HACER CAMBIO DE RODILLO SOLUCIONANDO LA FALLA. DATAFONOS 1172650 PRESENTA PROBLEMAS CON LA LECTORA 749683 ESTÁ NO ENCIENDE TIENE EL CABLE MALO. SE CAMBIA POR UNA NUEVA LECTORA SOLUCIONANDO EL PROBLEM."/>
    <s v="VISITA TECNICA"/>
    <s v="TRDZZ160-ABHZZ175"/>
    <s v="TIPO I"/>
    <s v="TERRESTRE"/>
    <s v="SALDARRIAGA MIRANDA SANTIAGO"/>
    <n v="1"/>
    <s v="0"/>
    <n v="65960"/>
    <n v="75096"/>
    <n v="65960"/>
  </r>
  <r>
    <s v="BOGOTA"/>
    <x v="4"/>
    <x v="5"/>
    <s v="11001"/>
    <s v="3068933"/>
    <s v="3007053746"/>
    <s v="INCIDENTE"/>
    <s v="CUNDINAMARCA"/>
    <s v="BOGOTA"/>
    <s v="PTM BOGOTA INTERCALIMA VERAGUA"/>
    <s v="REDEBAN"/>
    <s v="FO-25-1895565"/>
    <d v="2025-11-27T08:00:00"/>
    <d v="2025-11-27T13:36:00"/>
    <s v="NO"/>
    <s v="HARDWARE"/>
    <s v="ALERT IRRUPTION"/>
    <s v="ALERT IRRUPTION"/>
    <s v="AGREGADOR"/>
    <s v="COMCARD - PTM"/>
    <s v="EJECUTADO"/>
    <s v="27/11/2025 SE ESCALA PARA VISITA. LLAMAR ANTES DE VISITAR, CONFIRMAR FALLA Y DATOS | 27/11/2025 CAMBIO DE EQUIPO QUEMADO PRUEBAS OK  NO SE REALIZAN PRUEBAS CON TARJETA YA QUE NO SE CUENTA CON ESTA COMERCIO TAMPOCO _x000a_NO SE REALIZAN PRUEBAS DE ADQUIRENCIA POR MISMO MOTIVO"/>
    <s v="VISITA TECNICA"/>
    <s v="II0XZ193 II0XZ241"/>
    <s v="TIPO I"/>
    <s v="TERRESTRE"/>
    <s v="GOMEZ VEGA DAVID SNEYDER"/>
    <n v="1"/>
    <s v="0"/>
    <n v="65960"/>
    <n v="75096"/>
    <n v="65960"/>
  </r>
  <r>
    <s v="APARTADO"/>
    <x v="1"/>
    <x v="2"/>
    <s v="5837"/>
    <s v="3069008"/>
    <s v="3007012003"/>
    <s v="INCIDENTE"/>
    <s v="ANTIOQUIA"/>
    <s v="TURBO"/>
    <s v="TURBO III"/>
    <s v="REDEBAN"/>
    <s v="FO-25-1888411"/>
    <d v="2025-11-27T08:00:00"/>
    <d v="2025-11-27T10:51:00"/>
    <s v="NO"/>
    <s v="HARDWARE"/>
    <s v="IMPRESION"/>
    <s v="NO AVANZA PAPEL"/>
    <s v="CB UNO A UNO"/>
    <s v="CB UNO A UNO"/>
    <s v="EJECUTADO"/>
    <s v="25/11/2025 SE ESCALA PARA VISITA. LLAMAR ANTES DE VISITAR, CONFIRMAR FALLA Y DATOS | 27/11/2025 DATAFONO PAPEL NO AVANZA SE VALIDA TAPA DE IMPRESORA Y SE ENCUENTRA EN OPTIMAS CONDICIONES SE PERCATA QUE EL RODILLO ESTA LISO, SE PROCEDE A CAMBIAR EL RODILLO Y SE NORMALIZA EL EQUIPO, SE HACEN PRUEBAS DE IMPRESIÓN Y SE DEJA TODO OK"/>
    <s v="VISITA TECNICA"/>
    <s v="JAAAF480"/>
    <s v="TIPO II"/>
    <s v="TERRESTRE"/>
    <s v="SALDARRIAGA MIRANDA SANTIAGO"/>
    <n v="1"/>
    <s v="0"/>
    <n v="144968"/>
    <n v="140396"/>
    <n v="144968"/>
  </r>
  <r>
    <s v="CALI"/>
    <x v="0"/>
    <x v="0"/>
    <s v="76001"/>
    <s v="3069250"/>
    <s v="3007021063"/>
    <s v="INCIDENTE"/>
    <s v="VALLE DEL CAUCA"/>
    <s v="CALI"/>
    <s v="MULTIPAGAS UNICENTRO CALI"/>
    <s v="REDEBAN"/>
    <s v="FO-25-1895563"/>
    <d v="2025-11-27T08:06:32"/>
    <d v="2025-11-27T13:06:00"/>
    <s v="NO"/>
    <s v="HARDWARE"/>
    <s v="CABLEADO"/>
    <s v="DAÑO POS"/>
    <s v="ROBUSTO"/>
    <s v="MULTIPAGAS"/>
    <s v="EJECUTADO"/>
    <s v="27/11/2025 SE ESCALA PARA VISITA. LLAMAR ANTES DE VISITAR, CONFIRMAR FALLA Y DATOS | 27/11/2025 SE REALIZA VISITA TÉCNICA EN DONDE SE PROCEDE A REALIZAR CAMBIO DE DISPOSITIVO POR COMBO, 2600, YA QUE EL DISPOSITIVO DESK NO PERMITE REALIZAR TRANSACCIONES, SE PROCEDE A REALIZAR CAMBIO, QUEDO DISPOSITIVO OPERATIVO Y EN UN BUEN ESTADO"/>
    <s v="VISITA TECNICA"/>
    <s v="AAAOZ885"/>
    <s v="TIPO I"/>
    <s v="TERRESTRE"/>
    <s v="ESCOBAR LENIS JUAN SEBASTIAN"/>
    <n v="1"/>
    <s v="0"/>
    <n v="65960"/>
    <n v="75096"/>
    <n v="65960"/>
  </r>
  <r>
    <s v="BOGOTA"/>
    <x v="4"/>
    <x v="5"/>
    <s v="11001"/>
    <s v="3069887"/>
    <s v="3007064507"/>
    <s v="INCIDENTE"/>
    <s v="CUNDINAMARCA"/>
    <s v="BOGOTA"/>
    <s v="PTM BOGOTA MULTISERVICIOS HAL"/>
    <s v="REDEBAN"/>
    <s v="FO-25-1895626"/>
    <d v="2025-11-27T08:58:40"/>
    <d v="2025-11-27T16:02:00"/>
    <s v="NO"/>
    <s v="HARDWARE"/>
    <s v="CABLEADO"/>
    <s v="CABLE MAGICBOX AVERIADO"/>
    <s v="AGREGADOR"/>
    <s v="COMCARD - PTM"/>
    <s v="EJECUTADO"/>
    <s v="27/11/2025 SE ESCALA PARA VISITA. LLAMAR ANTES DE VISITAR, CONFIRMAR FALLA Y DATOS | 28/11/2025 SE VISITA COMERCIO, SE EVIDENCIA QUE  EL DATAFONO (DESK 3500) SE ENCUENTRA SIN CONEXIÓN A INTERNET, SE CAMBIA CABLE ENTORCHADO SE CAMBIA CABLE PATCH CORD, SE INSTALA CUBRE CLAVE, SE REALIZAN PRUEBAS, PRUEBAS OK"/>
    <s v="VISITA TECNICA"/>
    <s v="1A003725 1A003463"/>
    <s v="TIPO I"/>
    <s v="TERRESTRE"/>
    <s v="ORTIZ YARA FRANKLYN ISRAEL"/>
    <n v="1"/>
    <s v="0"/>
    <n v="65960"/>
    <n v="75096"/>
    <n v="65960"/>
  </r>
  <r>
    <s v="MEDELLIN"/>
    <x v="1"/>
    <x v="2"/>
    <s v="5360"/>
    <s v="3070113"/>
    <s v="3007012494"/>
    <s v="INCIDENTE"/>
    <s v="ANTIOQUIA"/>
    <s v="ITAGUI"/>
    <s v="PAGAFACIL  PLAZA MAYORISTA"/>
    <s v="REDEBAN"/>
    <s v="FO-25-1896051"/>
    <d v="2025-11-27T09:14:58"/>
    <d v="2025-11-27T15:28:00"/>
    <s v="NO"/>
    <s v="HARDWARE"/>
    <s v="IMPRESION"/>
    <s v="NO AVANZA PAPEL"/>
    <s v="ROBUSTO"/>
    <s v="PAGAFACIL"/>
    <s v="EJECUTADO"/>
    <s v="27/11/2025 SE ESCALA PARA VISITA. LLAMAR ANTES DE VISITAR, CONFIRMAR FALLA Y DATOS | 27/11/2025 SE CAMBIA EQUIPO POR DAÑO EN IMPRESORA"/>
    <s v="VISITA TECNICA"/>
    <s v="SKZZZ578"/>
    <s v="TIPO I"/>
    <s v="TERRESTRE"/>
    <s v="BADEL ACUÑA LUIS ALBERTO"/>
    <n v="1"/>
    <s v="0"/>
    <n v="65960"/>
    <n v="75096"/>
    <n v="65960"/>
  </r>
  <r>
    <s v="BOGOTA"/>
    <x v="4"/>
    <x v="5"/>
    <s v="25430"/>
    <s v="3070179"/>
    <s v="3007042961"/>
    <s v="INCIDENTE"/>
    <s v="CUNDINAMARCA"/>
    <s v="MADRID"/>
    <s v="DISTRICOL AUTORESPUESTOS LA 15"/>
    <s v="REDEBAN"/>
    <s v="FO-25-1896359"/>
    <d v="2025-11-27T09:39:26"/>
    <d v="2025-11-27T15:35:00"/>
    <s v="NO"/>
    <s v="HARDWARE"/>
    <s v="DETERIORO"/>
    <s v="DATAFONO"/>
    <s v="AGREGADOR"/>
    <s v="DISTRICOL"/>
    <s v="EJECUTADO"/>
    <s v="27/11/2025 SE ESCALA PARA VISITA. LLAMAR ANTES DE VISITAR, CONFIRMAR FALLA Y DATOS | 27/11/2025 SE REALIZA CAMBIO DE DATÁFONO POR DETERIORO EN TECLADO, CB REALIZA PRUEBAS DE FUNCIONAMIENTO OK"/>
    <s v="VISITA TECNICA"/>
    <s v="AB8ZZ971"/>
    <s v="TIPO II"/>
    <s v="TERRESTRE"/>
    <s v="MICHELI LOPEZ MIGUEL ANGEL"/>
    <n v="1"/>
    <s v="0"/>
    <n v="144968"/>
    <n v="140396"/>
    <n v="144968"/>
  </r>
  <r>
    <s v="CALI"/>
    <x v="0"/>
    <x v="0"/>
    <s v="19001"/>
    <s v="3070402"/>
    <s v="3007066887"/>
    <s v="INCIDENTE"/>
    <s v="CAUCA"/>
    <s v="POPAYAN"/>
    <s v="BARRIO LA ESMERALDA POPAYAN 6"/>
    <s v="REDEBAN"/>
    <s v="FO-25-1896357"/>
    <d v="2025-11-27T09:46:34"/>
    <d v="2025-11-28T15:56:00"/>
    <s v="NO"/>
    <s v="HARDWARE"/>
    <s v="IMPRESION"/>
    <s v="NO AVANZA PAPEL"/>
    <s v="UNO A UNO"/>
    <s v="CB UNO A UNO"/>
    <s v="EJECUTADO"/>
    <s v="27/11/2025 SE ESCALA PARA VISITA. LLAMAR ANTES DE VISITAR, CONFIRMAR FALLA Y DATOS | 28/11/2025 SE INGRESA EQUIPO CON IMPRESORA NO AVANZA PAPEL SE PROCEDE A CAMBIAR PRUEBAS OK TELECARGA DRNA"/>
    <s v="VISITA TECNICA"/>
    <s v="4A0AZ415"/>
    <s v="TIPO III"/>
    <s v="TERRESTRE"/>
    <s v="GIMBUEL LASSO LUIS GERMAN"/>
    <n v="1"/>
    <s v="0"/>
    <n v="275729"/>
    <n v="196537"/>
    <n v="275729"/>
  </r>
  <r>
    <s v="CALI"/>
    <x v="0"/>
    <x v="0"/>
    <s v="76606"/>
    <s v="3070732"/>
    <s v="3007011699"/>
    <s v="INCIDENTE"/>
    <s v="VALLE DEL CAUCA"/>
    <s v="RESTREPO"/>
    <s v="RESTREPO VALLE DEL CAUCA"/>
    <s v="REDEBAN"/>
    <s v="FO-25-1896350"/>
    <d v="2025-11-27T10:12:22"/>
    <d v="2025-11-28T15:40:00"/>
    <s v="NO"/>
    <s v="HARDWARE"/>
    <s v="DETERIORO"/>
    <s v="DATAFONO"/>
    <s v="CB UNO A UNO"/>
    <s v="CB UNO A UNO"/>
    <s v="EJECUTADO"/>
    <s v="27/11/2025 SE ESCALA PARA VISITA. LLAMAR ANTES DE VISITAR, CONFIRMAR FALLA Y DATOS | 28/11/2025 SE REALIZA CAMBIO DE EQUIPO E9 PUERTO USB MALO, CB BANCOLOMBIA PURO, PUURBAS OK"/>
    <s v="VISITA TECNICA"/>
    <s v="JAAAF663"/>
    <s v="TIPO II"/>
    <s v="TERRESTRE"/>
    <s v="PAREDES CASTILLO DIEGO"/>
    <n v="1"/>
    <s v="0"/>
    <n v="144968"/>
    <n v="140396"/>
    <n v="144968"/>
  </r>
  <r>
    <s v="MEDELLIN"/>
    <x v="1"/>
    <x v="2"/>
    <s v="5001"/>
    <s v="3071040"/>
    <s v="3007022575"/>
    <s v="INCIDENTE"/>
    <s v="ANTIOQUIA"/>
    <s v="MEDELLIN"/>
    <s v="MULTIPAGAS UNICENTRO CENTRO CO"/>
    <s v="REDEBAN"/>
    <s v="FO-25-1897385"/>
    <d v="2025-11-27T10:38:05"/>
    <d v="2025-11-27T13:43:00"/>
    <s v="NO"/>
    <s v="HARDWARE"/>
    <s v="PINPAD"/>
    <s v="DAÑO POS"/>
    <s v="ROBUSTO"/>
    <s v="MULTIPAGAS"/>
    <s v="EJECUTADO"/>
    <s v="27/11/2025 SE ESCALA PARA VISITA. LLAMAR ANTES DE VISITAR, CONFIRMAR FALLA Y DATOS | 27/11/2025 SE REVISA TODO Y SE EVIDENCIA QUE EL PINPAD ESTABA MAL CONECTADO, PROCEDO A CONECTARLO BIEN DEJÁNDOLO OK"/>
    <s v="VISITA TECNICA"/>
    <s v="ANZZZ801"/>
    <s v="TIPO I"/>
    <s v="TERRESTRE"/>
    <s v="RUA ALVAREZ RICHARD ANDRES"/>
    <n v="1"/>
    <s v="0"/>
    <n v="65960"/>
    <n v="75096"/>
    <n v="65960"/>
  </r>
  <r>
    <s v="BOGOTA"/>
    <x v="4"/>
    <x v="5"/>
    <s v="11001"/>
    <s v="3071227"/>
    <s v="3007046433"/>
    <s v="INCIDENTE"/>
    <s v="CUNDINAMARCA"/>
    <s v="BOGOTA"/>
    <s v="OPRAP CENTRO C OMERCIAL PASEO"/>
    <s v="REDEBAN"/>
    <s v="FO-25-1897384"/>
    <d v="2025-11-27T11:02:49"/>
    <d v="2025-11-28T09:35:00"/>
    <s v="NO"/>
    <s v="HARDWARE"/>
    <s v="NO ENCIENDE SE REINICIA"/>
    <s v="FUENTE PODER AVERIADA"/>
    <s v="ROBUSTO"/>
    <s v="OPRAP"/>
    <s v="EJECUTADO"/>
    <s v="27/11/2025 SE ESCALA PARA VISITA. LLAMAR ANTES DE VISITAR, CONFIRMAR FALLA Y DATOS | 28/11/2025 SE REALIZA VISITA DE CAMPO ENCONTRADO QUE EQUIPO SE REINICIA CONSTANTEMENTE Y LECTORA NO LEE LOS CÓDIGOS DE BARRAS,  POR LO ANTERIOR SE PROCEDE A CAMBIAR HUB Y LECTORA SE HACEN PRUEBAS OK, CUPO Y USUARIO OK."/>
    <s v="VISITA TECNICA"/>
    <s v="II005764"/>
    <s v="TIPO I"/>
    <s v="TERRESTRE"/>
    <s v="LOZADA ROJAS CHRISTIAN ANDRES"/>
    <n v="1"/>
    <s v="0"/>
    <n v="65960"/>
    <n v="75096"/>
    <n v="65960"/>
  </r>
  <r>
    <s v="CALI"/>
    <x v="0"/>
    <x v="0"/>
    <s v="76130"/>
    <s v="3071333"/>
    <s v="3007065910"/>
    <s v="INCIDENTE"/>
    <s v="VALLE DEL CAUCA"/>
    <s v="CANDELARIA"/>
    <s v="BARRIO JARDIN CANDELARIA"/>
    <s v="REDEBAN"/>
    <s v="FO-25-1897374"/>
    <d v="2025-11-27T11:17:39"/>
    <d v="2025-11-28T12:09:00"/>
    <s v="NO"/>
    <s v="HARDWARE"/>
    <s v="IMPRESION"/>
    <s v="NO IMPRIME UNO O VARIOS CARACTERES"/>
    <s v="CB UNO A UNO"/>
    <s v="CB UNO A UNO"/>
    <s v="EJECUTADO"/>
    <s v="27/11/2025 SE ESCALA PARA VISITA. LLAMAR ANTES DE VISITAR, CONFIRMAR FALLA Y DATOS | 28/11/2025 SE LIMPIA PORTARROLLOS Y QUEDA FUNCIONANDO CORRECTAMENTE"/>
    <s v="VISITA TECNICA"/>
    <s v="3A00G824"/>
    <s v="TIPO II"/>
    <s v="TERRESTRE"/>
    <s v="CUERO RUIZ JHONNY"/>
    <n v="1"/>
    <s v="0"/>
    <n v="144968"/>
    <n v="140396"/>
    <n v="144968"/>
  </r>
  <r>
    <s v="VALLEDUPAR"/>
    <x v="5"/>
    <x v="6"/>
    <s v="44378"/>
    <s v="3071525"/>
    <s v="3007057635"/>
    <s v="INCIDENTE"/>
    <s v="LA GUAJIRA"/>
    <s v="HATONUEVO"/>
    <s v="MULTIPAGAS  HATONUEVO"/>
    <s v="REDEBAN"/>
    <s v="FO-25-1897372"/>
    <d v="2025-11-27T11:36:18"/>
    <d v="2025-11-28T11:32:00"/>
    <s v="NO"/>
    <s v="HARDWARE"/>
    <s v="IMPRESION"/>
    <s v="NO IMPRIME UNO O VARIOS CARACTERES"/>
    <s v="ROBUSTO"/>
    <s v="MULTIPAGAS"/>
    <s v="EJECUTADO"/>
    <s v="27/11/2025 SE ESCALA PARA VISITA. LLAMAR ANTES DE VISITAR, CONFIRMAR FALLA Y DATOS | 28/11/2025 SE REALIZA CAMBIO DE DATAFONO, YA QUE NO IMPRIMIA ALGUNOS CARACTERES Y SALIAN MUY BORROSOS, SE REALIZAN PRUEBAS DEJANDO SERVICIO FUNCIONAL AL 100 %"/>
    <s v="VISITA TECNICA"/>
    <s v="JA00N369"/>
    <s v="TIPO III"/>
    <s v="TERRESTRE"/>
    <s v="MONTES DIAZ JOHN FRED"/>
    <n v="1"/>
    <s v="0"/>
    <n v="275729"/>
    <n v="196537"/>
    <n v="275729"/>
  </r>
  <r>
    <s v="CALI"/>
    <x v="0"/>
    <x v="0"/>
    <s v="76364"/>
    <s v="3071571"/>
    <s v="3007042009"/>
    <s v="INCIDENTE"/>
    <s v="VALLE DEL CAUCA"/>
    <s v="JAMUNDI"/>
    <s v="DISTRICOL RAPITIENDA DEL VALLE"/>
    <s v="REDEBAN"/>
    <s v="FO-25-1897537"/>
    <d v="2025-11-27T12:04:53"/>
    <d v="2025-11-28T17:46:00"/>
    <s v="NO"/>
    <s v="HARDWARE"/>
    <s v="CABLEADO"/>
    <s v="CABLE TEFF AVERIADO"/>
    <s v="AGREGADOR"/>
    <s v="DISTRICOL"/>
    <s v="EJECUTADO"/>
    <s v="27/11/2025 SE ESCALA PARA VISITA. LLAMAR ANTES DE VISITAR, CONFIRMAR FALLA Y DATOS | 28/11/2025 SE VISITA CORRESPONSAL Y SE REEMPLAZA CABLE TEFF AVERIADO. TRANSACCIONES DE PRUEBA EXITOSAS"/>
    <s v="VISITA TECNICA"/>
    <s v="WN00F869"/>
    <s v="TIPO II"/>
    <s v="TERRESTRE"/>
    <s v="BOLAÑOS TABORDA JORGE ENRIQUE"/>
    <n v="1"/>
    <s v="0"/>
    <n v="144968"/>
    <n v="140396"/>
    <n v="144968"/>
  </r>
  <r>
    <s v="CUCUTA"/>
    <x v="2"/>
    <x v="3"/>
    <s v="54001"/>
    <s v="3071759"/>
    <s v="3007027376"/>
    <s v="INCIDENTE"/>
    <s v="NORTE DE SANTANDER"/>
    <s v="CUCUTA"/>
    <s v="PAGAFACIL CC VENTURA PLAZA"/>
    <s v="REDEBAN"/>
    <s v="FO-25-1897623"/>
    <d v="2025-11-27T12:07:57"/>
    <d v="2025-11-28T11:57:00"/>
    <s v="NO"/>
    <s v="SOFTWARE"/>
    <s v="ACTUALIZACION"/>
    <s v="VERSION CARGA SO VR"/>
    <s v="ROBUSTO"/>
    <s v="PAGAFACIL"/>
    <s v="EJECUTADO"/>
    <s v="27/11/2025 SE ESCALA PARA VISITA. LLAMAR ANTES DE VISITAR, CONFIRMAR FALLA Y DATOS | 28/11/2025 SE VISITA COMERCIO Y SE FORMATEA DATÁFONO, SE REALIZAN CIERRES Y PRUEBAS OK"/>
    <s v="VISITA TECNICA"/>
    <s v="999VZ117"/>
    <s v="TIPO I"/>
    <s v="TERRESTRE"/>
    <s v="TORRES MANTILLA JOSE DANIEL"/>
    <n v="1"/>
    <s v="0"/>
    <n v="65960"/>
    <n v="75096"/>
    <n v="65960"/>
  </r>
  <r>
    <s v="BOGOTA"/>
    <x v="4"/>
    <x v="5"/>
    <s v="25269"/>
    <s v="3071887"/>
    <s v="3007065451"/>
    <s v="INCIDENTE"/>
    <s v="CUNDINAMARCA"/>
    <s v="FACATATIVA"/>
    <s v="DISTRICOL SERVICIOS Y TRAMITES"/>
    <s v="REDEBAN"/>
    <s v="FO-25-1897895"/>
    <d v="2025-11-27T12:42:06"/>
    <d v="2025-11-28T10:32:00"/>
    <s v="NO"/>
    <s v="HARDWARE"/>
    <s v="PINPAD"/>
    <s v="CABLE AVERIADO"/>
    <s v="AGREGADOR"/>
    <s v="DISTRICOL"/>
    <s v="EJECUTADO"/>
    <s v="27/11/2025 SE ESCALA PARA VISITA. LLAMAR ANTES DE VISITAR, CONFIRMAR FALLA Y DATOS | 28/11/2025 SE LLEGA A COMERCIO SE CAMBIA PIND PAD POR DAÑO FÍSICO EN TECLADO"/>
    <s v="VISITA TECNICA"/>
    <s v="7A00B308"/>
    <s v="TIPO II"/>
    <s v="TERRESTRE"/>
    <s v="INFANTE SIERRA MANUEL FERNANDO"/>
    <n v="1"/>
    <s v="0"/>
    <n v="144968"/>
    <n v="140396"/>
    <n v="144968"/>
  </r>
  <r>
    <s v="PEREIRA"/>
    <x v="0"/>
    <x v="1"/>
    <s v="66170"/>
    <s v="3071966"/>
    <s v="3007013579"/>
    <s v="INCIDENTE"/>
    <s v="RISARALDA"/>
    <s v="DOSQUEBRADAS"/>
    <s v="ALKOMPRAR DOSQUEBRADAS"/>
    <s v="REDEBAN"/>
    <s v="FO-25-1898298"/>
    <d v="2025-11-27T14:07:41"/>
    <d v="2025-11-28T16:07:00"/>
    <s v="NO"/>
    <s v="HARDWARE"/>
    <s v="DETERIORO"/>
    <s v="DATAFONO"/>
    <s v="RETAIL"/>
    <s v="CONTIGO / ALKOMPRAR"/>
    <s v="EJECUTADO"/>
    <s v="27/11/2025 SE ESCALA PARA VISITA. LLAMAR ANTES DE VISITAR, CONFIRMAR FALLA Y DATOS | 28/11/2025 SE LLEGA AL PUNTO, SE ESTÁ EN ESPERA AL PERMISO PARA PODER INGRESAR AL CB. | 28/11/2025 SE CAMBIA EQUIPO POR DAÑO EN LA TAPA, SE REALIZAN PRUEBAS OK."/>
    <s v="VISITA TECNICA"/>
    <s v="JAPZZ371"/>
    <s v="TIPO I"/>
    <s v="TERRESTRE"/>
    <s v="FRANCO CAÑAVERAL YAMID RAUL"/>
    <n v="1"/>
    <s v="0"/>
    <n v="65960"/>
    <n v="75096"/>
    <n v="65960"/>
  </r>
  <r>
    <s v="CALI"/>
    <x v="0"/>
    <x v="0"/>
    <s v="76520"/>
    <s v="3072023"/>
    <s v="3007018319"/>
    <s v="INCIDENTE"/>
    <s v="VALLE DEL CAUCA"/>
    <s v="PALMIRA"/>
    <s v="MULTIPAGAS LLANOGRANDE PALMIRA"/>
    <s v="REDEBAN"/>
    <s v="FO-25-1898073"/>
    <d v="2025-11-27T13:43:55"/>
    <d v="2025-11-28T14:54:00"/>
    <s v="NO"/>
    <s v="HARDWARE"/>
    <s v="TECLADO"/>
    <s v="DAÑO POS"/>
    <s v="ROBUSTO"/>
    <s v="MULTIPAGAS"/>
    <s v="EJECUTADO"/>
    <s v="27/11/2025 SE ESCALA PARA VISITA. LLAMAR ANTES DE VISITAR, CONFIRMAR FALLA Y DATOS | 28/11/2025 EN LA VISITA TÉCNICA SE REALIZÓ EL CAMBIO DE DATÁFONO Y PINPAD YA QUE EL DATÁFONO TENÍA EL TECLADO AVERIADO Y EL PINPAD ESTABA BLOQUEADO,(ALERT IRRUPTION), CONFIGURACIÓN E INICIALIZACIÓN OK, SE CREARON LOS USUARIOS Y SE REALIZARON LAS PRUEBAS DEJANDO EL SERVICIO OPERANDO SIN FALLAS Y SIN NOVEDAD."/>
    <s v="VISITA TECNICA"/>
    <s v="JYZZZ380"/>
    <s v="TIPO I"/>
    <s v="TERRESTRE"/>
    <s v="SANCHEZ URREGO ROBINSON DAVID"/>
    <n v="1"/>
    <s v="0"/>
    <n v="65960"/>
    <n v="75096"/>
    <n v="65960"/>
  </r>
  <r>
    <s v="BOGOTA"/>
    <x v="4"/>
    <x v="5"/>
    <s v="25754"/>
    <s v="3072027"/>
    <s v="3007080698"/>
    <s v="INCIDENTE"/>
    <s v="CUNDINAMARCA"/>
    <s v="SOACHA"/>
    <s v="BARRIO SAN HUMBERTO SOACHA 3"/>
    <s v="REDEBAN"/>
    <s v="FO-25-1898308"/>
    <d v="2025-11-27T13:54:28"/>
    <d v="2025-11-28T15:28:00"/>
    <s v="NO"/>
    <s v="HARDWARE"/>
    <s v="IMPRESION"/>
    <s v="NO AVANZA PAPEL"/>
    <s v="UNO A UNO"/>
    <s v="UNO A UNO"/>
    <s v="EJECUTADO"/>
    <s v="27/11/2025 SE ESCALA PARA VISITA. LLAMAR ANTES DE VISITAR, CONFIRMAR FALLA Y DATOS | 28/11/2025 TÉCNICO EN SITIO | 28/11/2025 SE REALIZA CAMBIO DE EQUIPO EL EQUIPO IMPRIME MUY BORROSO Y CON LINEAS"/>
    <s v="VISITA TECNICA"/>
    <s v="V8ZZZ365"/>
    <s v="TIPO I"/>
    <s v="TERRESTRE"/>
    <s v="GONZALEZ FANDIÑO SANTIAGO ERNESTO"/>
    <n v="1"/>
    <s v="0"/>
    <n v="65960"/>
    <n v="75096"/>
    <n v="65960"/>
  </r>
  <r>
    <s v="BOGOTA"/>
    <x v="4"/>
    <x v="5"/>
    <s v="11001"/>
    <s v="3072032"/>
    <s v="3007048444"/>
    <s v="INCIDENTE"/>
    <s v="CUNDINAMARCA"/>
    <s v="BOGOTA"/>
    <s v="PTM BOGOTA  VIVERES LA HORMIGA"/>
    <s v="REDEBAN"/>
    <s v="FO-25-1898303"/>
    <d v="2025-11-27T13:57:49"/>
    <d v="2025-11-28T14:36:00"/>
    <m/>
    <s v="HARDWARE"/>
    <s v="PINPAD"/>
    <s v="SE REINICIA"/>
    <s v="AGREGADOR"/>
    <s v="COMCARD - PTM"/>
    <m/>
    <s v="27/11/2025 SE ESCALA PARA VISITA. LLAMAR ANTES DE VISITAR, CONFIRMAR FALLA Y DATOS | 28/11/2025 SE HACE CONTACTO AL NÚMERO 3134475556 CON LA SEÑORA DIANA CONFIRMANDO FALLA, PODER QUE POR FAVOR PASEMOS DESPUÉS DE LAS 2:30 PM YA QUE DEBE SALIR POR TEMAS DEL COLEGIO DEL NIÑO Y VUELVE MÁS O MENOS SOBRE ESA HORA | 28/11/2025 SE HACE CONTACTO AL NÚMERO 3134475556 CON LA SEÑORA DIANA CONFIRMANDO FALLA,  QUE POR FAVOR PASEMOS DESPUÉS YA QUE DEBE SALIR POR TEMAS DEL COLEGIO DEL NIÑO"/>
    <s v="SOPORTE TELEFONICO"/>
    <m/>
    <s v="TIPO I"/>
    <s v="TERRESTRE"/>
    <s v="BUSTOS MORA DIEGO MANUEL"/>
    <n v="0"/>
    <s v="0"/>
    <n v="41241"/>
    <n v="0"/>
    <n v="41241"/>
  </r>
  <r>
    <s v="MEDELLIN"/>
    <x v="1"/>
    <x v="2"/>
    <s v="5376"/>
    <s v="3072191"/>
    <s v="3007035208"/>
    <s v="INCIDENTE"/>
    <s v="ANTIOQUIA"/>
    <s v="LA CEJA"/>
    <s v="BARRIO PARQUE PRINCIPAL LA CEJ"/>
    <s v="REDEBAN"/>
    <s v="FO-25-1898330"/>
    <d v="2025-11-27T14:18:08"/>
    <d v="2025-11-28T12:22:00"/>
    <s v="NO"/>
    <s v="SOFTWARE"/>
    <s v="COMUNICACION"/>
    <s v="PARAMETROS DE CONFIGURACION EN POS"/>
    <s v="CB UNO A UNO"/>
    <s v="CB UNO A UNO"/>
    <s v="EJECUTADO"/>
    <s v="27/11/2025 SE ESCALA PARA VISITA. LLAMAR ANTES DE VISITAR, CONFIRMAR FALLA Y DATOS | 28/11/2025 SE VALIDAN NUEVAMENTE LOS PARÁMETROS Y SE RECONFIGURAR EL DATÁFONO. TODO QUEDA FUNCIONANDO CORRECTAMENTE."/>
    <s v="VISITA TECNICA"/>
    <s v="BL0DZ110"/>
    <s v="TIPO II"/>
    <s v="TERRESTRE"/>
    <s v="MARIN PIEDRAHITA JIMMY ALEXIS"/>
    <n v="1"/>
    <s v="0"/>
    <n v="144968"/>
    <n v="140396"/>
    <n v="144968"/>
  </r>
  <r>
    <s v="MONTERIA"/>
    <x v="5"/>
    <x v="6"/>
    <s v="5154"/>
    <s v="3072542"/>
    <s v="3007064224"/>
    <s v="INCIDENTE"/>
    <s v="ANTIOQUIA"/>
    <s v="CAUCASIA"/>
    <s v="DISTRICOL DROGERIA ECO FARMA"/>
    <s v="REDEBAN"/>
    <s v="FO-25-1898627"/>
    <d v="2025-11-27T14:42:25"/>
    <d v="2025-11-27T16:31:00"/>
    <s v="NO"/>
    <s v="HARDWARE"/>
    <s v="IMPRESION"/>
    <s v="DAÑO POS"/>
    <s v="AGREGADOR"/>
    <s v="DISTRICOL"/>
    <s v="EJECUTADO"/>
    <s v="27/11/2025 SE ESCALA PARA VISITA. LLAMAR ANTES DE VISITAR, CONFIRMAR FALLA Y DATOS | 27/11/2025 SE VISITA SITIO, SE CAMBIA DATAFONO POR DAÑO EN IMPRESORA OK. PRUEBAS EXITOSAS"/>
    <s v="VISITA TECNICA"/>
    <s v="AA000640"/>
    <s v="TIPO II"/>
    <s v="TERRESTRE"/>
    <s v="COGOLLO VERTEL EDER LUIS"/>
    <n v="1"/>
    <s v="0"/>
    <n v="144968"/>
    <n v="140396"/>
    <n v="144968"/>
  </r>
  <r>
    <s v="PEREIRA"/>
    <x v="0"/>
    <x v="1"/>
    <s v="66001"/>
    <s v="3072925"/>
    <s v="3007070665"/>
    <s v="INCIDENTE"/>
    <s v="RISARALDA"/>
    <s v="PEREIRA"/>
    <s v="MULTIPAGAS VICTORIA PLAZA II"/>
    <s v="REDEBAN"/>
    <s v="FO-25-1898934"/>
    <d v="2025-11-27T15:20:27"/>
    <d v="2025-11-28T12:12:00"/>
    <s v="NO"/>
    <s v="HARDWARE"/>
    <s v="PINPAD"/>
    <s v="SE REINICIA"/>
    <s v="ROBUSTO"/>
    <s v="MULTIPAGAS"/>
    <s v="EJECUTADO"/>
    <s v="27/11/2025 SE ESCALA PARA VISITA. LLAMAR ANTES DE VISITAR, CONFIRMAR FALLA Y DATOS | 28/11/2025 SE REALIZA CAMBIO DE EQUIPO POR DAÑO EN EL PIN PAD, DESK 3500 INCOMPATIBLE CON PIN PAD 1600, SE REALIZAN PRUEBAS OK."/>
    <s v="VISITA TECNICA"/>
    <s v="UV008407"/>
    <s v="TIPO I"/>
    <s v="TERRESTRE"/>
    <s v="FRANCO CAÑAVERAL YAMID RAUL"/>
    <n v="1"/>
    <s v="0"/>
    <n v="65960"/>
    <n v="75096"/>
    <n v="65960"/>
  </r>
  <r>
    <s v="MEDELLIN"/>
    <x v="1"/>
    <x v="2"/>
    <s v="5001"/>
    <s v="3072986"/>
    <s v="3007029932"/>
    <s v="INCIDENTE"/>
    <s v="ANTIOQUIA"/>
    <s v="MEDELLIN"/>
    <s v="COMCARD JG AGIL"/>
    <s v="REDEBAN"/>
    <s v="FO-25-1899412"/>
    <d v="2025-11-27T15:58:21"/>
    <d v="2025-11-28T10:13:00"/>
    <s v="NO"/>
    <s v="HARDWARE"/>
    <s v="COMUNICACION"/>
    <s v="DAÑO POS"/>
    <s v="AGREGADOR"/>
    <s v="COMCARD - PTM"/>
    <s v="EJECUTADO"/>
    <s v="27/11/2025 SE ESCALA PARA VISITA. LLAMAR ANTES DE VISITAR, CONFIRMAR FALLA Y DATOS | 28/11/2025 SE FORMATEA EQUIPO DEJÁNDOLO OK, TRANSANDO OK"/>
    <s v="VISITA TECNICA"/>
    <s v="AD00L409 NA001768"/>
    <s v="TIPO I"/>
    <s v="TERRESTRE"/>
    <s v="RUA ALVAREZ RICHARD ANDRES"/>
    <n v="1"/>
    <s v="0"/>
    <n v="65960"/>
    <n v="75096"/>
    <n v="65960"/>
  </r>
  <r>
    <s v="PASTO"/>
    <x v="0"/>
    <x v="0"/>
    <s v="52356"/>
    <s v="3073429"/>
    <s v="3007067972"/>
    <s v="INCIDENTE"/>
    <s v="NARIÑO"/>
    <s v="IPIALES"/>
    <s v="MULTIPAGAS IPIALES II"/>
    <s v="REDEBAN"/>
    <s v="FO-25-1899490"/>
    <d v="2025-11-27T16:12:05"/>
    <d v="2025-11-28T17:19:00"/>
    <s v="NO"/>
    <s v="HARDWARE"/>
    <s v="HUB"/>
    <s v="DAÑO HUB"/>
    <s v="ROBUSTO"/>
    <s v="MULTIPAGAS"/>
    <s v="EJECUTADO"/>
    <s v="27/11/2025 SE ESCALA PARA VISITA. LLAMAR ANTES DE VISITAR, CONFIRMAR FALLA Y DATOS | 28/11/2025 SE ESTA A LA ESPERA DE INGRESO AL COMERCIO POR PERMISOS Y ADEMAS POR FLUJO DE CLIENTES EN EL ESTABLECIMIENTO | 28/11/2025 SE VISITA EL CB PARA REVISAR FALLA SE ENCUENTRA HUB CON FALLAS, PROVOCA REINICIOS, SE REALIZA CAMBIO, TAMBIÉN SE REALIZA CAMBIO DE DATÁFONO POR FALLA EN TAPA DE RODILLO Y TECLADO MALO, SE HACE PRUEBAS OK CB OPERATIVO"/>
    <s v="VISITA TECNICA"/>
    <s v="9T00V277"/>
    <s v="TIPO II"/>
    <s v="TERRESTRE"/>
    <s v="GUERRERO RAMIREZ OSCAR DARIO"/>
    <n v="1"/>
    <s v="0"/>
    <n v="144968"/>
    <n v="140396"/>
    <n v="144968"/>
  </r>
  <r>
    <s v="MEDELLIN"/>
    <x v="1"/>
    <x v="2"/>
    <s v="5001"/>
    <s v="3073603"/>
    <s v="3007027468"/>
    <s v="INCIDENTE"/>
    <s v="ANTIOQUIA"/>
    <s v="MEDELLIN"/>
    <s v="DISTRICOL AVT COMUNICACIONES"/>
    <s v="REDEBAN"/>
    <s v="FO-25-1899745"/>
    <d v="2025-11-27T16:39:25"/>
    <d v="2025-11-28T10:11:00"/>
    <s v="NO"/>
    <s v="HARDWARE"/>
    <s v="ALERT IRRUPTION"/>
    <s v="ALERT IRRUPTION"/>
    <s v="AGREGADOR"/>
    <s v="DISTRICOL"/>
    <s v="EJECUTADO"/>
    <s v="27/11/2025 SE ESCALA PARA VISITA. LLAMAR ANTES DE VISITAR, CONFIRMAR FALLA Y DATOS | 28/11/2025 SE CAMBIA EL EQUIPO POR ALERT IRRUPTION. TODO QUEDA OK."/>
    <s v="VISITA TECNICA"/>
    <s v="EF004286"/>
    <s v="TIPO I"/>
    <s v="TERRESTRE"/>
    <s v="RODRIGUEZ PEREA JUAN CAMILO"/>
    <n v="1"/>
    <s v="0"/>
    <n v="65960"/>
    <n v="75096"/>
    <n v="65960"/>
  </r>
  <r>
    <s v="CALI"/>
    <x v="0"/>
    <x v="0"/>
    <s v="76834"/>
    <s v="3073799"/>
    <s v="3007055362"/>
    <s v="INCIDENTE"/>
    <s v="VALLE DEL CAUCA"/>
    <s v="TULUA"/>
    <s v="DISTRICOL JMC DISTRIBUIDORA"/>
    <s v="REDEBAN"/>
    <s v="FO-25-1900550"/>
    <d v="2025-11-28T08:00:00"/>
    <d v="2025-11-28T17:52:00"/>
    <s v="NO"/>
    <s v="HARDWARE"/>
    <s v="DETERIORO"/>
    <s v="DATAFONO"/>
    <s v="AGREGADOR"/>
    <s v="DISTRICOL"/>
    <s v="EJECUTADO"/>
    <s v="28/11/2025 SE ESCALA PARA VISITA. LLAMAR ANTES DE VISITAR, CONFIRMAR FALLA Y DATOS | 28/11/2025 EN LA VISITA TÉCNICA SE REALIZÓ EL CAMBIO DE DATÁFONO YA QUE SE ENCONTRÓ CON BASTANTE DETERIORO, SE CAMBIÓ CON FUENTE DE PODER Y CABLE MAGIC BOX, SE CAMBIÓ EL LECTOR YA QUE NO ESTABA ENVIANDO LA DATA COMPLETA, CONFIGURACIÓN E INICIALIZACIÓN OK, SE CREARON LOS USUARIOS Y SE REALIZARON LAS PRUEBAS DEJANDO EL SERVICIO OPERANDO SIN FALLAS Y SIN NOVEDAD."/>
    <s v="VISITA TECNICA"/>
    <s v="TRDZZ744 // A4VZZ351"/>
    <s v="TIPO II"/>
    <s v="TERRESTRE"/>
    <s v="SANCHEZ URREGO ROBINSON DAVID"/>
    <n v="1"/>
    <s v="0"/>
    <n v="144968"/>
    <n v="140396"/>
    <n v="144968"/>
  </r>
  <r>
    <s v="MEDELLIN"/>
    <x v="1"/>
    <x v="2"/>
    <s v="5001"/>
    <s v="3074015"/>
    <s v="3007078667"/>
    <s v="INCIDENTE"/>
    <s v="ANTIOQUIA"/>
    <s v="MEDELLIN"/>
    <s v="DISTRICOL PAPELERIA JODI"/>
    <s v="REDEBAN"/>
    <s v="FO-25-1900627"/>
    <d v="2025-11-28T08:00:00"/>
    <d v="2025-11-28T18:10:00"/>
    <s v="NO"/>
    <s v="HARDWARE"/>
    <s v="CABLEADO"/>
    <s v="CABLE MAGICBOX AVERIADO"/>
    <s v="AGREGADOR"/>
    <s v="DISTRICOL"/>
    <s v="EJECUTADO"/>
    <s v="28/11/2025 SE ESCALA PARA VISITA. LLAMAR ANTES DE VISITAR, CONFIRMAR FALLA Y DATOS | 29/11/2025 SE CABÍA CABLE MAGIC BOX YA QUE GENERABA REINICIOS Y PÉRDIDA DE RED. TODO QUEDA OK."/>
    <s v="VISITA TECNICA"/>
    <s v="SAOZZ083"/>
    <s v="TIPO I"/>
    <s v="TERRESTRE"/>
    <s v="RODRIGUEZ PEREA JUAN CAMILO"/>
    <n v="1"/>
    <s v="0"/>
    <n v="65960"/>
    <n v="75096"/>
    <n v="65960"/>
  </r>
  <r>
    <s v="MONTERIA"/>
    <x v="5"/>
    <x v="6"/>
    <s v="23001"/>
    <s v="3074099"/>
    <s v="3007059635"/>
    <s v="INCIDENTE"/>
    <s v="CORDOBA"/>
    <s v="MONTERIA"/>
    <s v="BARRIO LA CASTELLANA MONTERIA"/>
    <s v="REDEBAN"/>
    <s v="FO-25-1900536"/>
    <d v="2025-11-28T08:18:06"/>
    <d v="2025-11-28T11:43:00"/>
    <s v="NO"/>
    <s v="HARDWARE"/>
    <s v="HUB"/>
    <s v="DAÑO POS"/>
    <s v="CB UNO A UNO"/>
    <s v="CB UNO A UNO"/>
    <s v="EJECUTADO"/>
    <s v="28/11/2025 SE ESCALA PARA VISITA. LLAMAR ANTES DE VISITAR, CONFIRMAR FALLA Y DATOS | 28/11/2025 SE CAMBIA MAGIC BOX 2600 OK POR PROBLEMAS DE CONEXIÓN OK. SE REALIZAN PRUEBAS EXITOSAS"/>
    <s v="VISITA TECNICA"/>
    <s v="JA008897"/>
    <s v="TIPO I"/>
    <s v="TERRESTRE"/>
    <s v="COGOLLO VERTEL EDER LUIS"/>
    <n v="1"/>
    <s v="0"/>
    <n v="65960"/>
    <n v="75096"/>
    <n v="65960"/>
  </r>
  <r>
    <s v="APARTADO"/>
    <x v="1"/>
    <x v="2"/>
    <s v="5837"/>
    <s v="3074169"/>
    <s v="3007052840"/>
    <s v="INCIDENTE"/>
    <s v="ANTIOQUIA"/>
    <s v="TURBO"/>
    <s v="DISTRICOL EDS LA CAMILA"/>
    <s v="REDEBAN"/>
    <s v="FO-25-1900540"/>
    <d v="2025-11-28T08:15:12"/>
    <d v="2025-11-28T16:33:00"/>
    <s v="NO"/>
    <s v="HARDWARE"/>
    <s v="LECTOR DE TARJETAS"/>
    <s v="DAÑO POS"/>
    <s v="AGREGADOR"/>
    <s v="DISTRICOL"/>
    <s v="EJECUTADO"/>
    <s v="28/11/2025 SE ESCALA PARA VISITA. LLAMAR ANTES DE VISITAR, CONFIRMAR FALLA Y DATOS | 28/11/2025 PIN PAD NO LEE TARJETAS. SE CAMBIA POR UN PIN PAD NUEVO Y SE HACEN PRUEBAS DEJANDO TODO FUNCIONANDO CORRECTAMENTE"/>
    <s v="VISITA TECNICA"/>
    <s v="BA0IZ143"/>
    <s v="TIPO II"/>
    <s v="TERRESTRE"/>
    <s v="SALDARRIAGA MIRANDA SANTIAGO"/>
    <n v="1"/>
    <s v="0"/>
    <n v="144968"/>
    <n v="140396"/>
    <n v="144968"/>
  </r>
  <r>
    <s v="MEDELLIN"/>
    <x v="1"/>
    <x v="2"/>
    <s v="5001"/>
    <s v="3074205"/>
    <s v="3007017672"/>
    <s v="INCIDENTE"/>
    <s v="ANTIOQUIA"/>
    <s v="MEDELLIN"/>
    <s v="COMCARD MEDELLIN CARIBE"/>
    <s v="REDEBAN"/>
    <s v="FO-25-1900545"/>
    <d v="2025-11-28T08:00:00"/>
    <d v="2025-11-28T15:22:00"/>
    <s v="NO"/>
    <s v="HARDWARE"/>
    <s v="IMPRESION"/>
    <s v="NO AVANZA PAPEL"/>
    <s v="AGREGADOR"/>
    <s v="COMCARD - PTM"/>
    <s v="EJECUTADO"/>
    <s v="28/11/2025 SE ESCALA PARA VISITA. LLAMAR ANTES DE VISITAR, CONFIRMAR FALLA Y DATOS | 28/11/2025 SE CAMBIA EQUIPO POR DAÑO EN IMPRESIÓN (NO AVANZA PAPEL)"/>
    <s v="VISITA TECNICA"/>
    <s v="BL015859 NA001731"/>
    <s v="TIPO I"/>
    <s v="TERRESTRE"/>
    <s v="RUA ALVAREZ RICHARD ANDRES"/>
    <n v="1"/>
    <s v="0"/>
    <n v="65960"/>
    <n v="75096"/>
    <n v="65960"/>
  </r>
  <r>
    <s v="APARTADO"/>
    <x v="1"/>
    <x v="2"/>
    <s v="5837"/>
    <s v="3074294"/>
    <s v="3007041224"/>
    <s v="INCIDENTE"/>
    <s v="ANTIOQUIA"/>
    <s v="TURBO"/>
    <s v="BARRIO EL 3 TURBO"/>
    <s v="REDEBAN"/>
    <s v="FO-25-1900988"/>
    <d v="2025-11-28T08:41:46"/>
    <d v="2025-11-28T12:27:00"/>
    <s v="NO"/>
    <s v="HARDWARE"/>
    <s v="IMPRESION"/>
    <s v="TAPA IMPRESORA"/>
    <s v="CB UNO A UNO"/>
    <s v="CB UNO A UNO"/>
    <s v="EJECUTADO"/>
    <s v="28/11/2025 SE ESCALA PARA VISITA. LLAMAR ANTES DE VISITAR, CONFIRMAR FALLA Y DATOS | 28/11/2025 DATÁFONO ATASCA EL PAPEL, SE VALIDA Y SE IDENTIFICA QUE ES LA TAPA DE LA IMPRESORA QUE ESTÁ DEFECTUOSA, SE CAMBIA TAPA Y SE HACEN PRUEBAS DE IMPRESIÓN DEJANDO TODO EN SU NORMALIDAD"/>
    <s v="VISITA TECNICA"/>
    <s v="9L8ZZ665"/>
    <s v="TIPO II"/>
    <s v="TERRESTRE"/>
    <s v="SALDARRIAGA MIRANDA SANTIAGO"/>
    <n v="1"/>
    <s v="0"/>
    <n v="144968"/>
    <n v="140396"/>
    <n v="144968"/>
  </r>
  <r>
    <s v="SANTA MARTA"/>
    <x v="5"/>
    <x v="6"/>
    <s v="44001"/>
    <s v="3074782"/>
    <s v="3007038498"/>
    <s v="INCIDENTE"/>
    <s v="LA GUAJIRA"/>
    <s v="RIOHACHA"/>
    <s v="BARRIO LIBERTADOR RIOHACHA"/>
    <s v="REDEBAN"/>
    <s v="FO-25-1900978"/>
    <d v="2025-11-28T08:56:07"/>
    <d v="2025-11-29T11:05:00"/>
    <s v="NO"/>
    <s v="HARDWARE"/>
    <s v="LECTOR DE BARRAS"/>
    <s v="DAÑO POS"/>
    <s v="CB UNO A UNO"/>
    <s v="CB UNO A UNO"/>
    <s v="EJECUTADO"/>
    <s v="28/11/2025 SE ESCALA PARA VISITA. LLAMAR ANTES DE VISITAR, CONFIRMAR FALLA Y DATOS | 29/11/2025 SE REALIZA VISITA TÉCNICA, SE CAMBIA EL LECTOR DE BARRAS, SE REALIZAN PRUEBAS EXITOSAS, EQUIPO FUNCIONA CORRECTAMENTE, CB QUEDA OPERATIVO."/>
    <s v="VISITA TECNICA"/>
    <s v="GZ00X598 GB00Z356"/>
    <s v="TIPO III"/>
    <s v="TERRESTRE"/>
    <s v="DE AGUAS MUÑOZ DAVID JOSE"/>
    <n v="1"/>
    <s v="0"/>
    <n v="275729"/>
    <n v="196537"/>
    <n v="275729"/>
  </r>
  <r>
    <s v="PASTO"/>
    <x v="0"/>
    <x v="0"/>
    <s v="52001"/>
    <s v="3074788"/>
    <s v="3007050428"/>
    <s v="INCIDENTE"/>
    <s v="NARIÑO"/>
    <s v="PASTO"/>
    <s v="PTM  PASTO  ORIENTAR SS"/>
    <s v="REDEBAN"/>
    <s v="FO-25-1900977"/>
    <d v="2025-11-28T08:58:05"/>
    <d v="2025-11-28T18:15:00"/>
    <s v="NO"/>
    <s v="HARDWARE"/>
    <s v="NO ENCIENDE"/>
    <s v="DAÑO POS"/>
    <s v="AGREGADOR"/>
    <s v="COMCARD - PTM"/>
    <s v="EJECUTADO"/>
    <s v="28/11/2025 SE ESCALA PARA VISITA. LLAMAR ANTES DE VISITAR, CONFIRMAR FALLA Y DATOS | 28/11/2025 SE VERIFICÓ FALLA DE COMUNICACIÓN Y ENCENDIDO DE PINPAD Y LECTORA, SE REALIZO PRUEBAS DE HUB, CONEXIÓN DIRECTA AL DATÁFONO PERO FALLA PERSISTE SE ENCONTRÓ DAÑO EN CONEXIÓN DEL DATAFONO DEL PUERTO USB, SE CAMBIA DATAFONO SE EJECUTAN PRUEBAS TX EXITOSAS QUEDA OPERATIVO."/>
    <s v="VISITA TECNICA"/>
    <s v="TR00W393 KA00E869"/>
    <s v="TIPO I"/>
    <s v="TERRESTRE"/>
    <s v="REMICIO AMADO JOHN HEBER"/>
    <n v="1"/>
    <s v="0"/>
    <n v="65960"/>
    <n v="75096"/>
    <n v="65960"/>
  </r>
  <r>
    <s v="CALI"/>
    <x v="0"/>
    <x v="0"/>
    <s v="76130"/>
    <s v="3074824"/>
    <s v="3007030545"/>
    <s v="INCIDENTE"/>
    <s v="VALLE DEL CAUCA"/>
    <s v="CANDELARIA"/>
    <s v="MULTIPAGAS CANDELARIA ALCALDIA"/>
    <s v="REDEBAN"/>
    <s v="FO-25-1900980"/>
    <d v="2025-11-28T08:50:53"/>
    <d v="2025-11-28T16:18:00"/>
    <s v="NO"/>
    <s v="SOFTWARE"/>
    <s v="COMUNICACION"/>
    <s v="PARAMETROS DE CONFIGURACION EN POS"/>
    <s v="ROBUSTO"/>
    <s v="MULTIPAGAS"/>
    <s v="EJECUTADO"/>
    <s v="28/11/2025 SE ESCALA PARA VISITA. LLAMAR ANTES DE VISITAR, CONFIRMAR FALLA Y DATOS | 28/11/2025 SE CAMBIA LECTORA YA QUE TIENE MALO"/>
    <s v="VISITA TECNICA"/>
    <s v="TR008495"/>
    <s v="TIPO II"/>
    <s v="TERRESTRE"/>
    <s v="CUERO RUIZ JHONNY"/>
    <n v="1"/>
    <s v="0"/>
    <n v="144968"/>
    <n v="140396"/>
    <n v="144968"/>
  </r>
  <r>
    <s v="MEDELLIN"/>
    <x v="1"/>
    <x v="2"/>
    <s v="5360"/>
    <s v="3075395"/>
    <s v="3007032941"/>
    <s v="INCIDENTE"/>
    <s v="ANTIOQUIA"/>
    <s v="ITAGUI"/>
    <s v="COMCARD ITAGUI PAPELERIA ASTUR"/>
    <s v="REDEBAN"/>
    <s v="FO-25-1901797"/>
    <d v="2025-11-28T10:17:55"/>
    <d v="2025-11-28T17:10:00"/>
    <s v="NO"/>
    <s v="HARDWARE"/>
    <s v="SE REINICIA"/>
    <s v="DAÑO POS"/>
    <s v="AGREGADOR"/>
    <s v="COMCARD - PTM"/>
    <s v="EJECUTADO"/>
    <s v="28/11/2025 SE ESCALA PARA VISITA. LLAMAR ANTES DE VISITAR, CONFIRMAR FALLA Y DATOS | 28/11/2025 SE REALIZA CAMBIO DE DATAFONO PORQUE SE REINICIA Y RECHAZA TARJETAS SE HACEN PRUEBAS OK"/>
    <s v="VISITA TECNICA"/>
    <s v="11XZZ538"/>
    <s v="TIPO I"/>
    <s v="TERRESTRE"/>
    <s v="MONTOYA VELEZ ANDRES FELIPE"/>
    <n v="1"/>
    <s v="0"/>
    <n v="65960"/>
    <n v="75096"/>
    <n v="65960"/>
  </r>
  <r>
    <s v="BOGOTA"/>
    <x v="4"/>
    <x v="5"/>
    <s v="11001"/>
    <s v="3075479"/>
    <s v="3007070896"/>
    <s v="INCIDENTE"/>
    <s v="CUNDINAMARCA"/>
    <s v="BOGOTA"/>
    <s v="OPRAP EXITO GALERIA NORTE"/>
    <s v="REDEBAN"/>
    <s v="FO-25-1901782"/>
    <d v="2025-11-28T10:32:12"/>
    <d v="2025-11-29T10:02:00"/>
    <s v="NO"/>
    <s v="HARDWARE"/>
    <s v="NO ENCIENDE SE REINICIA"/>
    <s v="FUENTE PODER AVERIADA"/>
    <s v="ROBUSTO"/>
    <s v="OPRAP"/>
    <s v="EJECUTADO"/>
    <s v="28/11/2025 SE ESCALA PARA VISITA. LLAMAR ANTES DE VISITAR, CONFIRMAR FALLA Y DATOS | 29/11/2025 SE VISITA COMERCIO CB BANCOLOMBIA ROBUSTO, SE CAMBIA FUENTE DE PODER YA QUE ESTÁ DETERIORADO EL CABLE, SE DEJA LA NUEVA CON CABLEADO ORGANIZADO Y SE REALIZAN PRUEBAS DE EQUIPO OK, SERVICIO RESTABLECIDO."/>
    <s v="VISITA TECNICA"/>
    <s v="EG00B185"/>
    <s v="TIPO I"/>
    <s v="TERRESTRE"/>
    <s v="VEGA MANRIQUE JONATAN MAURICIO"/>
    <n v="1"/>
    <s v="0"/>
    <n v="65960"/>
    <n v="75096"/>
    <n v="65960"/>
  </r>
  <r>
    <s v="BOGOTA"/>
    <x v="4"/>
    <x v="5"/>
    <s v="25386"/>
    <s v="3075615"/>
    <s v="3007075258"/>
    <s v="INCIDENTE"/>
    <s v="CUNDINAMARCA"/>
    <s v="LA MESA"/>
    <s v="BARRIO SAN JOAQUIN LA MESA 1"/>
    <s v="REDEBAN"/>
    <s v="FO-25-1901787"/>
    <d v="2025-11-28T10:30:02"/>
    <d v="2025-11-29T11:02:00"/>
    <s v="NO"/>
    <s v="HARDWARE"/>
    <s v="ALERT IRRUPTION"/>
    <s v="ALERT IRRUPTION"/>
    <s v="CB UNO A UNO"/>
    <s v="CB UNO A UNO"/>
    <s v="EJECUTADO"/>
    <s v="28/11/2025 SE ESCALA PARA VISITA. LLAMAR ANTES DE VISITAR, CONFIRMAR FALLA Y DATOS | 29/11/2025 SE REALIZA CAMBIO DE EQUIPO QUEMADO _x000a_PRUEBAS DE CONSIGNACIÓN OK RETIROS OK"/>
    <s v="VISITA TECNICA"/>
    <s v="EXZZZ696"/>
    <s v="TIPO II"/>
    <s v="TERRESTRE"/>
    <s v="GOMEZ VEGA DAVID SNEYDER"/>
    <n v="1"/>
    <s v="0"/>
    <n v="144968"/>
    <n v="140396"/>
    <n v="144968"/>
  </r>
  <r>
    <s v="CALI"/>
    <x v="0"/>
    <x v="0"/>
    <s v="76892"/>
    <s v="3075626"/>
    <s v="3007070386"/>
    <s v="INCIDENTE"/>
    <s v="VALLE DEL CAUCA"/>
    <s v="YUMBO"/>
    <s v="PTM YUMBO MEDICALMAR"/>
    <s v="REDEBAN"/>
    <s v="FO-25-1901778"/>
    <d v="2025-11-28T10:34:45"/>
    <d v="2025-11-29T10:29:00"/>
    <s v="NO"/>
    <s v="HARDWARE"/>
    <s v="LECTOR DE BARRAS"/>
    <s v="FORMATO INVALIDO LECTOR DAÑADO"/>
    <s v="AGREGADOR"/>
    <s v="COMCARD - PTM"/>
    <s v="EJECUTADO"/>
    <s v="28/11/2025 SE ESCALA PARA VISITA. LLAMAR ANTES DE VISITAR, CONFIRMAR FALLA Y DATOS | 29/11/2025 SE VISITA CORRESPONSAL Y SE REEMPLAZA LECTOR POR DAÑO. TRANSACCIONES DE PRUEBA EXITOSAS"/>
    <s v="VISITA TECNICA"/>
    <s v="NN006480"/>
    <s v="TIPO I"/>
    <s v="TERRESTRE"/>
    <s v="BOLAÑOS TABORDA JORGE ENRIQUE"/>
    <n v="1"/>
    <s v="0"/>
    <n v="65960"/>
    <n v="75096"/>
    <n v="65960"/>
  </r>
  <r>
    <s v="SANTA MARTA"/>
    <x v="5"/>
    <x v="6"/>
    <s v="44430"/>
    <s v="3075920"/>
    <s v="3007047284"/>
    <s v="INCIDENTE"/>
    <s v="LA GUAJIRA"/>
    <s v="MAICAO"/>
    <s v="BARRIO CENTRO MAICAO 16"/>
    <s v="REDEBAN"/>
    <s v="FO-25-1901859"/>
    <d v="2025-11-28T10:49:45"/>
    <d v="2025-11-28T17:59:00"/>
    <s v="NO"/>
    <s v="HARDWARE"/>
    <s v="SE REINICIA"/>
    <s v="DAÑO POS"/>
    <s v="CB UNO A UNO"/>
    <s v="CB UNO A UNO"/>
    <s v="EJECUTADO"/>
    <s v="28/11/2025 SE ESCALA PARA VISITA. LLAMAR ANTES DE VISITAR, CONFIRMAR FALLA Y DATOS | 28/11/2025 SE REALIZA VISITA TÉCNICA, SE CAMBIA EL HUB, SE REALIZAN PRUEBAS EXITOSAS, EQUIPO FUNCIONA CORRECTAMENTE, CB QUEDA OPERATIVO."/>
    <s v="VISITA TECNICA"/>
    <s v="TR00D592"/>
    <s v="TIPO IV"/>
    <s v="TERRESTRE"/>
    <s v="DE AGUAS MUÑOZ DAVID JOSE"/>
    <n v="1"/>
    <s v="0"/>
    <n v="479589"/>
    <n v="196537"/>
    <n v="479589"/>
  </r>
  <r>
    <s v="BOGOTA"/>
    <x v="4"/>
    <x v="5"/>
    <s v="25754"/>
    <s v="3076384"/>
    <s v="3007037234"/>
    <s v="INCIDENTE"/>
    <s v="CUNDINAMARCA"/>
    <s v="SOACHA"/>
    <s v="PTM SOACHA HABLEMOS"/>
    <s v="REDEBAN"/>
    <s v="FO-25-1903557"/>
    <d v="2025-11-28T12:34:27"/>
    <d v="2025-11-29T10:51:00"/>
    <s v="NO"/>
    <s v="HARDWARE"/>
    <s v="IMPRESION"/>
    <s v="TAPA IMPRESORA"/>
    <s v="AGREGADOR"/>
    <s v="COMCARD - PTM"/>
    <s v="EJECUTADO"/>
    <s v="28/11/2025 SE ESCALA PARA VISITA. LLAMAR ANTES DE VISITAR, CONFIRMAR FALLA Y DATOS | 29/11/2025 SE REALIZA MANTENIMIENTO EN IMPRESORA DEL CLIENTE POR ACUMULACIÓN DE POLVO SERVICIO QUEDA OPERATIVO PRUEBAS OK TRNA RBM SE HACE CONSULTA DE SALDO NO HAY COMO HACER RETIRO Y CUANDO"/>
    <s v="VISITA TECNICA"/>
    <s v="GZ00L658 9T6ZZ395"/>
    <s v="TIPO I"/>
    <s v="TERRESTRE"/>
    <s v="BUSTOS MORA DIEGO MANUEL"/>
    <n v="1"/>
    <s v="0"/>
    <n v="65960"/>
    <n v="75096"/>
    <n v="65960"/>
  </r>
  <r>
    <s v="MEDELLIN"/>
    <x v="1"/>
    <x v="2"/>
    <s v="5148"/>
    <s v="3076492"/>
    <s v="3007073884"/>
    <s v="INCIDENTE"/>
    <s v="ANTIOQUIA"/>
    <s v="EL CARMEN DE VIBORAL"/>
    <s v="BARRIO OSPINA EL CARMEN DE VIO"/>
    <s v="REDEBAN"/>
    <s v="FO-25-1903540"/>
    <d v="2025-11-28T13:56:01"/>
    <d v="2025-11-29T10:56:00"/>
    <s v="NO"/>
    <s v="HARDWARE"/>
    <s v="PINPAD"/>
    <s v="ALERTADO"/>
    <s v="CB UNO A UNO"/>
    <s v="CB UNO A UNO"/>
    <s v="EJECUTADO"/>
    <s v="28/11/2025 SE ESCALA PARA VISITA. LLAMAR ANTES DE VISITAR, CONFIRMAR FALLA Y DATOS | 29/11/2025 SE REALIZA CAMBIO DE PINPAD PORQ ESTA ALERTADO"/>
    <s v="VISITA TECNICA"/>
    <s v="ON0IZ190"/>
    <s v="TIPO II"/>
    <s v="TERRESTRE"/>
    <s v="HERNANDEZ CHAVARRIA JUAN CAMILO"/>
    <n v="1"/>
    <s v="0"/>
    <n v="144968"/>
    <n v="140396"/>
    <n v="144968"/>
  </r>
  <r>
    <s v="CALI"/>
    <x v="0"/>
    <x v="0"/>
    <s v="76520"/>
    <s v="3076615"/>
    <s v="3007029987"/>
    <s v="INCIDENTE"/>
    <s v="VALLE DEL CAUCA"/>
    <s v="PALMIRA"/>
    <s v="BARRIO VILLA FONTANA PALMIRA"/>
    <s v="REDEBAN"/>
    <s v="FO-25-1903551"/>
    <d v="2025-11-28T12:57:01"/>
    <d v="2025-11-29T10:59:00"/>
    <s v="NO"/>
    <s v="HARDWARE"/>
    <s v="IMPRESION"/>
    <s v="NO AVANZA PAPEL"/>
    <s v="UNO A UNO"/>
    <s v="CB UNO A UNO"/>
    <s v="EJECUTADO"/>
    <s v="28/11/2025 SE ESCALA PARA VISITA. LLAMAR ANTES DE VISITAR, CONFIRMAR FALLA Y DATOS | 29/11/2025 EN LA VISITA TÉCNICA SE REALIZÓ EL CAMBIO DE DATÁFONO YA QUE SE ENCONTRÓ CON LA IMPRESORA AVERIADA,SE INSTALÓ MAGIC BOX 2600, CONFIGURACIÓN E INICIALIZACIÓN OK, SE CREARON LOS USUARIOS Y SE REALIZARON LAS PRUEBAS DEJANDO EL SERVICIO OPERANDO SIN FALLAS Y SIN NOVEDAD."/>
    <s v="VISITA TECNICA"/>
    <s v="BBJZZ207 GZ0BZ254"/>
    <s v="TIPO I"/>
    <s v="TERRESTRE"/>
    <s v="SANCHEZ URREGO ROBINSON DAVID"/>
    <n v="1"/>
    <s v="0"/>
    <n v="65960"/>
    <n v="75096"/>
    <n v="65960"/>
  </r>
  <r>
    <s v="MEDELLIN"/>
    <x v="1"/>
    <x v="2"/>
    <s v="5001"/>
    <s v="3076626"/>
    <s v="3007080856"/>
    <s v="INCIDENTE"/>
    <s v="ANTIOQUIA"/>
    <s v="MEDELLIN"/>
    <s v="PTM MEDELLIN AMALINA MULTISERV"/>
    <s v="REDEBAN"/>
    <s v="FO-25-1903549"/>
    <d v="2025-11-28T13:21:51"/>
    <d v="2025-11-29T10:53:00"/>
    <s v="NO"/>
    <s v="HARDWARE"/>
    <s v="TECLADO"/>
    <s v="DAÑO POS"/>
    <s v="AGREGADOR"/>
    <s v="COMCARD - PTM"/>
    <s v="EJECUTADO"/>
    <s v="28/11/2025 SE ESCALA PARA VISITA. LLAMAR ANTES DE VISITAR, CONFIRMAR FALLA Y DATOS | 29/11/2025 SE REALIZA VALIDACIÓN DEL TECLADO Y SE EVIDENCIA QUE TENÍA UNA TECLA PEGADA SE HACEN PRUEBAS OK"/>
    <s v="VISITA TECNICA"/>
    <s v="FGZZZ992 F9ZZZ974"/>
    <s v="TIPO I"/>
    <s v="TERRESTRE"/>
    <s v="MONTOYA VELEZ ANDRES FELIPE"/>
    <n v="1"/>
    <s v="0"/>
    <n v="65960"/>
    <n v="75096"/>
    <n v="65960"/>
  </r>
  <r>
    <s v="MEDELLIN"/>
    <x v="1"/>
    <x v="2"/>
    <s v="5001"/>
    <s v="3076909"/>
    <s v="3007039365"/>
    <s v="INCIDENTE"/>
    <s v="ANTIOQUIA"/>
    <s v="MEDELLIN"/>
    <s v="DISTRICOL KAIROS"/>
    <s v="REDEBAN"/>
    <s v="FO-25-1904023"/>
    <d v="2025-11-28T14:15:44"/>
    <d v="2025-11-29T13:18:00"/>
    <m/>
    <s v="HARDWARE"/>
    <s v="NO ENCIENDE"/>
    <s v="DAÑO POS"/>
    <s v="AGREGADOR"/>
    <s v="DISTRICOL"/>
    <m/>
    <s v="28/11/2025 SE ESCALA PARA VISITA. LLAMAR ANTES DE VISITAR, CONFIRMAR FALLA Y DATOS | 29/11/2025 DATAFONO CON PUERTO DE CARGA DAÑADO, SE DEBE REAGENDAR VISITA YA QUE SE SOLICITÓ CAMBIO DE EQUIPO PERO POR LA HORA NO LO PROCESARON DESDE REDEBAN. CLIENTE PIDE VISITA EL DIA LUNES A  LAS 8 AM"/>
    <s v="SOPORTE TELEFONICO"/>
    <m/>
    <s v="TIPO I"/>
    <s v="TERRESTRE"/>
    <s v="BADEL ACUÑA LUIS ALBERTO"/>
    <n v="0"/>
    <s v="0"/>
    <n v="41241"/>
    <n v="0"/>
    <n v="41241"/>
  </r>
  <r>
    <s v="TUNJA"/>
    <x v="2"/>
    <x v="3"/>
    <s v="15238"/>
    <s v="3077090"/>
    <s v="3007042161"/>
    <s v="INCIDENTE"/>
    <s v="BOYACA"/>
    <s v="DUITAMA"/>
    <s v="DISTRICOL EDS LA FRONTERA"/>
    <s v="REDEBAN"/>
    <s v="FO-25-1904292"/>
    <d v="2025-11-28T15:29:27"/>
    <d v="2025-11-29T12:10:00"/>
    <s v="NO"/>
    <s v="HARDWARE"/>
    <s v="SE REINICIA"/>
    <s v="DAÑO POS"/>
    <s v="AGREGADOR"/>
    <s v="DISTRICOL"/>
    <s v="EJECUTADO"/>
    <s v="28/11/2025 SE ESCALA PARA VISITA. LLAMAR ANTES DE VISITAR, CONFIRMAR FALLA Y DATOS | 29/11/2025 EN COMUNICACIÓN CON LA CLIENTE AL NÚMERO PROPORCIONADO EN LA ORDEN DE TRABAJO SEÑOR MAYERLY SE CONFIRMA ATENCIÓN DE VISITA EN INDICA QUE CUENTA SOLO CON RED REDEBAN LA CUAL TIENE LA FALLA | 29/11/2025 SE REALIZA CAMBIO DE EQUIPO POR DAÑO REINICIO DEJANDO PRUEBAS OK , SIN TELECARGA NO AUTORIZADA"/>
    <s v="VISITA TECNICA"/>
    <s v="9A1ZZ209"/>
    <s v="TIPO II"/>
    <s v="TERRESTRE"/>
    <s v="ALVARADO MORENO CRISTHIAN"/>
    <n v="1"/>
    <s v="0"/>
    <n v="144968"/>
    <n v="140396"/>
    <n v="144968"/>
  </r>
  <r>
    <s v="MEDELLIN"/>
    <x v="1"/>
    <x v="2"/>
    <s v="5001"/>
    <s v="3077213"/>
    <s v="3007079006"/>
    <s v="INCIDENTE"/>
    <s v="ANTIOQUIA"/>
    <s v="MEDELLIN"/>
    <s v="PTM CARIBE MEDELLIN ALMACEN Y"/>
    <s v="REDEBAN"/>
    <s v="FO-25-1904293"/>
    <d v="2025-11-28T15:19:24"/>
    <d v="2025-11-29T13:11:00"/>
    <s v="NO"/>
    <s v="HARDWARE"/>
    <s v="NO ENCIENDE"/>
    <s v="DAÑO POS"/>
    <s v="AGREGADOR"/>
    <s v="COMCARD - PTM"/>
    <s v="CANCELADO"/>
    <s v="28/11/2025 SE ESCALA PARA VISITA. LLAMAR ANTES DE VISITAR, CONFIRMAR FALLA Y DATOS | 29/11/2025 SE LLEGA A PUNTO Y COMERCIO ESTA CERRADO, CLIENTE INDICA QUE CIERRAN A LAS 12 DEL MEDIO DIA, SE DEBE REAGENDAR VISITA"/>
    <s v="VISITA TECNICA"/>
    <s v="0"/>
    <s v="TIPO I"/>
    <s v="TERRESTRE"/>
    <s v="BADEL ACUÑA LUIS ALBERTO"/>
    <n v="1"/>
    <s v="0"/>
    <n v="65960"/>
    <n v="75096"/>
    <n v="65960"/>
  </r>
  <r>
    <s v="MONTERIA"/>
    <x v="5"/>
    <x v="6"/>
    <s v="23162"/>
    <s v="3077422"/>
    <s v="3007035153"/>
    <s v="INCIDENTE"/>
    <s v="CORDOBA"/>
    <s v="CERETE"/>
    <s v="ARA0555 - CENTRO"/>
    <s v="REDEBAN"/>
    <s v="FO-25-1904543"/>
    <d v="2025-11-28T15:50:37"/>
    <d v="2025-11-28T18:34:00"/>
    <m/>
    <s v="HARDWARE"/>
    <s v="ALERT IRRUPTION"/>
    <s v="ALERT IRRUPTION"/>
    <s v="RETAIL"/>
    <s v="TIENDAS ARA"/>
    <m/>
    <s v="28/11/2025 SE ESCALA PARA VISITA. LLAMAR ANTES DE VISITAR, CONFIRMAR FALLA Y DATOS | 28/11/2025 SE ESCALA CASO ARA A LA RED ..SE CIERRA YA QUE NO ATENDEMOS COMERCIOS ARA *RESPUESTA DE LA RED: TU SOLICITUD REFERENTE A GENERACIÓN DE CASOS CB ARA BANCOLOMBIA QUEDÓ RADICADA BAJO EL TICKET NÚMERO XXXXXXX AL ÁREA ENCARGADA."/>
    <s v="SOPORTE TELEFONICO"/>
    <m/>
    <s v="TIPO I"/>
    <s v="TERRESTRE"/>
    <s v="AYALA ROMERO MAYKOL DANILO"/>
    <n v="0"/>
    <s v="0"/>
    <n v="41241"/>
    <n v="0"/>
    <n v="41241"/>
  </r>
  <r>
    <s v="CALI"/>
    <x v="0"/>
    <x v="0"/>
    <s v="76890"/>
    <s v="3077474"/>
    <s v="3007070782"/>
    <s v="INCIDENTE"/>
    <s v="VALLE DEL CAUCA"/>
    <s v="YOTOCO"/>
    <s v="BARRIO MEDIACANOA YOTOCO"/>
    <s v="REDEBAN"/>
    <s v="FO-25-1904836"/>
    <d v="2025-11-28T16:29:09"/>
    <d v="2025-11-29T13:31:00"/>
    <s v="NO"/>
    <s v="HARDWARE"/>
    <s v="TECLADO"/>
    <s v="DAÑO POS"/>
    <s v="CB UNO A UNO"/>
    <s v="CB UNO A UNO"/>
    <s v="EJECUTADO"/>
    <s v="28/11/2025 SE ESCALA PARA VISITA. LLAMAR ANTES DE VISITAR, CONFIRMAR FALLA Y DATOS | 29/11/2025 EN LA VISITA TÉCNICA SE REALIZÓ EL CAMBIO DE DATÁFONO YA QUE SE ENCONTRÓ DETERIORADO,SE CAMBIÓ EL CABLE DEL PINPAD YA QUE ESTABA AVERIADO,SE REALIZÓ LIMPIEZA AL LECTOR DE CHIP, CONFIGURACIÓN E INICIALIZACIÓN OK, SE CREARON LOS USUARIOS Y SE REALIZARON LAS PRUEBAS DEJANDO EL SERVICIO OPERANDO SIN FALLAS Y SIN NOVEDAD."/>
    <s v="VISITA TECNICA"/>
    <s v="A30IZ517"/>
    <s v="TIPO II"/>
    <s v="TERRESTRE"/>
    <s v="SANCHEZ URREGO ROBINSON DAVID"/>
    <n v="1"/>
    <s v="0"/>
    <n v="144968"/>
    <n v="140396"/>
    <n v="144968"/>
  </r>
  <r>
    <s v="MEDELLIN"/>
    <x v="1"/>
    <x v="2"/>
    <s v="5001"/>
    <s v="3077531"/>
    <s v="3007012492"/>
    <s v="INCIDENTE"/>
    <s v="ANTIOQUIA"/>
    <s v="MEDELLIN"/>
    <s v="PAGAFACIL  EXITO DE COLOMBIA"/>
    <s v="REDEBAN"/>
    <s v="FO-25-1904538"/>
    <d v="2025-11-28T16:07:03"/>
    <d v="2025-11-29T11:09:00"/>
    <s v="NO"/>
    <s v="HARDWARE"/>
    <s v="SE REINICIA"/>
    <s v="DAÑO POS"/>
    <s v="ROBUSTO"/>
    <s v="PAGAFACIL"/>
    <s v="EJECUTADO"/>
    <s v="28/11/2025 SE ESCALA PARA VISITA. LLAMAR ANTES DE VISITAR, CONFIRMAR FALLA Y DATOS | 29/11/2025 SE ESTÁ EN PUNTO DESDE 9:32 Y NO AUTORIZAN ENTRADA | 29/11/2025 SE REALIZA CAMBIO DE HUB POR CABLE MALO Y SE CARGA VERSIÓN 9.90 POR REINICIOS, PRUEBAS OK"/>
    <s v="VISITA TECNICA"/>
    <s v="JAAAV470"/>
    <s v="TIPO I"/>
    <s v="TERRESTRE"/>
    <s v="QUINTERO SANCHEZ JUAN SEBASTIAN"/>
    <n v="1"/>
    <s v="0"/>
    <n v="65960"/>
    <n v="75096"/>
    <n v="65960"/>
  </r>
  <r>
    <s v="MEDELLIN"/>
    <x v="1"/>
    <x v="2"/>
    <s v="5001"/>
    <s v="3078065"/>
    <s v="3007070040"/>
    <s v="INCIDENTE"/>
    <s v="ANTIOQUIA"/>
    <s v="MEDELLIN"/>
    <s v="REVAL MAYORCA 3"/>
    <s v="REDEBAN"/>
    <s v="FO-25-1905793"/>
    <d v="2025-11-29T08:00:00"/>
    <d v="2025-11-29T11:43:00"/>
    <s v="NO"/>
    <s v="SOFTWARE"/>
    <s v="CIERRE"/>
    <s v="CIERRE NO HABILITADO"/>
    <s v="ROBUSTO"/>
    <s v="REVAL"/>
    <s v="EJECUTADO"/>
    <s v="29/11/2025 SE ESCALA PARA VISITA. LLAMAR ANTES DE VISITAR, CONFIRMAR FALLA Y DATOS | 29/11/2025 SE REALIZA REESTABLECIENDO DE CLAVE SUPERVISOR"/>
    <s v="VISITA TECNICA"/>
    <s v="A30DZ523"/>
    <s v="TIPO I"/>
    <s v="TERRESTRE"/>
    <s v="CASTAÑEDA PALACIO CARLOS FELIPE"/>
    <n v="1"/>
    <s v="0"/>
    <n v="65960"/>
    <n v="75096"/>
    <n v="65960"/>
  </r>
  <r>
    <s v="MEDELLIN"/>
    <x v="1"/>
    <x v="2"/>
    <s v="5001"/>
    <s v="3078576"/>
    <s v="3007082268"/>
    <s v="INCIDENTE"/>
    <s v="ANTIOQUIA"/>
    <s v="MEDELLIN"/>
    <s v="DISTRICOL LLAVE MAGICA DISTRIB"/>
    <s v="REDEBAN"/>
    <s v="FO-25-1907031"/>
    <d v="2025-11-29T11:55:37"/>
    <d v="2025-11-30T11:31:00"/>
    <m/>
    <s v="HARDWARE"/>
    <s v="COMUNICACION"/>
    <s v="MENSAJE CABLE DE RED DESCONECTADO"/>
    <m/>
    <m/>
    <m/>
    <s v="29/11/2025 SE ESCALA PARA VISITA. LLAMAR ANTES DE VISITAR, CONFIRMAR FALLA Y DATOS | 30/11/2025 SE REALIZA CONTACTO CON USUARIO NELSON ROJAS, EL CUAL INDICA QUE LA FALLA FUE SOLUCIONADA, TRABAJA SIN PROBLEMAS, CB QUEDA OPERATIVO"/>
    <s v="SOPORTE TELEFONICO"/>
    <m/>
    <s v="TIPO I"/>
    <s v="TERRESTRE"/>
    <s v="HERNANDEZ CHAVARRIA JUAN CAMILO"/>
    <n v="0"/>
    <s v="0"/>
    <n v="41241"/>
    <n v="0"/>
    <n v="41241"/>
  </r>
  <r>
    <s v="MONTERIA"/>
    <x v="5"/>
    <x v="6"/>
    <s v="23001"/>
    <s v="3079111"/>
    <s v="3007048699"/>
    <s v="INCIDENTE"/>
    <s v="CORDOBA"/>
    <s v="MONTERIA"/>
    <s v="DISTRICOL DROGUERIA LA NOVENA"/>
    <s v="REDEBAN"/>
    <s v="FO-25-1907718"/>
    <d v="2025-11-29T14:26:17"/>
    <d v="2025-11-30T11:33:00"/>
    <s v="NO"/>
    <s v="SOFTWARE"/>
    <s v="ACTUALIZACION"/>
    <s v="VERSION CARGA SO VR"/>
    <s v="AGREGADOR"/>
    <s v="DISTRICOL"/>
    <s v="EJECUTADO"/>
    <s v="29/11/2025 SE ESCALA PARA VISITA. LLAMAR ANTES DE VISITAR, CONFIRMAR FALLA Y DATOS | 30/11/2025 DATAFONO CON FALLAS AL LEER TARJETAS Y SE REINICIABA AL INGRESAR TARJETA, SE  FORMATEA DATAFONO PARA SOLUCIONAR FALLA, SE MONTA SO Y VR 9.90 OK, SE REALIZAN PRUEBAS OK"/>
    <s v="VISITA TECNICA"/>
    <s v="BA00L833"/>
    <s v="TIPO I"/>
    <s v="TERRESTRE"/>
    <s v="COGOLLO ROSSO CAMILO ANDRES"/>
    <n v="1"/>
    <s v="0"/>
    <n v="65960"/>
    <n v="75096"/>
    <n v="65960"/>
  </r>
  <r>
    <s v="MEDELLIN"/>
    <x v="1"/>
    <x v="2"/>
    <s v="5001"/>
    <s v="TA-25-1251866"/>
    <s v="3007023345"/>
    <s v="INCIDENTE"/>
    <s v="ANTIOQUIA"/>
    <s v="MEDELLIN"/>
    <s v="COMCARD LA CRUZ MARIAMELA"/>
    <s v="REDEBAN"/>
    <s v="FO-25-1760912"/>
    <d v="2025-10-30T10:06:00"/>
    <d v="2025-11-01T13:34:00"/>
    <s v="NO"/>
    <s v="SOFTWARE"/>
    <s v="ACTUALIZACION"/>
    <s v="VERSION CARGA SO VR"/>
    <s v="AGREGADOR"/>
    <s v="COMCARD - PTM"/>
    <s v="EJECUTADO"/>
    <s v="31/10/2025 SE LLAMA A CLIENTE Y NOS COMENTA QUE EL DÍA DE HOY NO PUEDE ATENDER, QUE MAÑANA MUY TEMPRANO SI | 01/11/2025 SE REALIZA CAMBIO DE VERSIÓN Y QUEDA CON LA 9.90 EN UN DESK 3500. EL CAMBIO SE APLICA PARA DOS EQUIPOS QUE HAY EN EL CB."/>
    <s v="VISITA TECNICA"/>
    <s v="ABC04156 - XP06Z125 AD09Z104 - AD09Z105"/>
    <s v="TIPO I"/>
    <s v="TERRESTRE"/>
    <s v="MARIN PIEDRAHITA JIMMY ALEXIS"/>
    <n v="1"/>
    <s v="0"/>
    <n v="65960"/>
    <n v="75096"/>
    <n v="65960"/>
  </r>
  <r>
    <s v="MEDELLIN"/>
    <x v="1"/>
    <x v="2"/>
    <s v="5001"/>
    <s v="TA-25-1254821"/>
    <s v="3007042362"/>
    <s v="INCIDENTE"/>
    <s v="ANTIOQUIA"/>
    <s v="MEDELLIN"/>
    <s v="VALIDACION CB"/>
    <s v="REDEBAN"/>
    <s v="FO-25-1765629"/>
    <d v="2025-10-31T12:47:00"/>
    <d v="2025-11-01T11:17:00"/>
    <s v="NO"/>
    <s v="SOFTWARE"/>
    <s v="ACTUALIZACION"/>
    <s v="VERSION CARGA SO VR"/>
    <s v="UNO A UNO"/>
    <s v="ENTIDAD"/>
    <s v="EJECUTADO"/>
    <s v="01/11/2025 SE REALIZA ABORTADO DE VERSIÓN Y FORMATEO DEL DATÁFONO, SE INSTALA VERSIÓN 9.90 SE REALIZA CONFIGURACIÓN Y SE INICIALIZA, SE REALIZA CONSULTA DE SALDO OK, EMPIEZA A TELECARGAR LA VERSIÓN 11.5 SE REALIZAN PRUEBAS OK DE CONSULTA DE SALDO, DUPLICADO, TRANSFERENCIA Y DEPÓSITO NEQUI FUNCIONA CORRECTAMENTE."/>
    <s v="VISITA TECNICA"/>
    <s v="BA009816"/>
    <s v="TIPO I"/>
    <s v="TERRESTRE"/>
    <s v="RAMIREZ TABARES JUAN DIEGO"/>
    <n v="1"/>
    <s v="0"/>
    <n v="65960"/>
    <n v="75096"/>
    <n v="65960"/>
  </r>
  <r>
    <s v="BOGOTA"/>
    <x v="4"/>
    <x v="5"/>
    <s v="11001"/>
    <s v="TA-25-1263899"/>
    <s v="3007013192"/>
    <s v="INCIDENTE"/>
    <s v="CUNDINAMARCA"/>
    <s v="BOGOTA"/>
    <s v="CENTRO COMERCIAL PORTAL 80"/>
    <s v="REDEBAN"/>
    <s v="FO-25-1778789 | FO-25-1776783"/>
    <d v="2025-11-04T12:33:00"/>
    <d v="2025-11-05T16:16:00"/>
    <s v="NO"/>
    <s v="SOFTWARE"/>
    <s v="ACTUALIZACION"/>
    <s v="VERSION CARGA SO VR"/>
    <s v="ROBUSTO"/>
    <s v="OPRAP"/>
    <s v="EJECUTADO | EJECUTADO / CANCELADO"/>
    <s v="05/11/2025 SE REALIZA ACOMPAÑAMIENTO CON PERSONAL DE REDEBAN PARA IDENTIFICAR SOBRE FALLAS CON CONSULTA DE SALDO , TRANSFERENCIA Y SOBRE EL TEMA DEL CIERRE CON ALGUNAS ANULACIONES DURANTE 4 A 5 HORAS DE SEGUIMIENTO EN EL CUAL PODER EVIDENCIAR EL MOTIVO DE LA FALLA ,POR PARTE DEL PERSONAL DE REDEBAN QUE EN OBSERVACIÓN EL ANÁLISIS DEL MOTIVO DE FALLA Y SE VA REALIZAR EL CAMBIO DE VERSIÓN 9.90 ,SE REALIZAN PRUEBAS OK"/>
    <s v="VISITA TECNICA"/>
    <s v="JAATZ095"/>
    <s v="TIPO I"/>
    <s v="TERRESTRE"/>
    <s v="GALINDO ROJAS LUIS FELIPE"/>
    <n v="2"/>
    <s v="0"/>
    <n v="131920"/>
    <n v="75096"/>
    <n v="131920"/>
  </r>
  <r>
    <s v="MEDELLIN"/>
    <x v="1"/>
    <x v="2"/>
    <s v="5001"/>
    <s v="TA-25-1263900"/>
    <s v="3007025491"/>
    <s v="INCIDENTE"/>
    <s v="ANTIOQUIA"/>
    <s v="MEDELLIN"/>
    <s v="REDY EXITO PRADO"/>
    <s v="REDEBAN"/>
    <s v="FO-25-1776786"/>
    <d v="2025-11-04T12:33:00"/>
    <d v="2025-11-04T15:25:00"/>
    <s v="NO"/>
    <s v="SOFTWARE"/>
    <s v="ACTUALIZACION"/>
    <s v="VERSION CARGA SO VR"/>
    <s v="ROBUSTO"/>
    <s v="REDY"/>
    <s v="EJECUTADO"/>
    <s v="04/11/2025 CB INFORMA QUE YA ESTÁN ACTUALIZADOS LOS DATÁFONOS._x000a__x000a_NO SE INGRESA AL PUNTO Y SOLAMENTE SE PIDEN TIRILLAS YA QUE DEBÍAN ATENDER MUCHA GENTE EN EL PUNTO Y SOLAMENTE SE CONFIRMÓ QUE ESTUVIERAN ACTUALIZADOS."/>
    <s v="VISITA TECNICA"/>
    <s v="A000X278"/>
    <s v="TIPO I"/>
    <s v="TERRESTRE"/>
    <s v="MARIN PIEDRAHITA JIMMY ALEXIS"/>
    <n v="1"/>
    <s v="0"/>
    <n v="65960"/>
    <n v="75096"/>
    <n v="65960"/>
  </r>
  <r>
    <s v="BOGOTA"/>
    <x v="4"/>
    <x v="5"/>
    <s v="11001"/>
    <s v="TA-25-1272637"/>
    <s v="3007047161"/>
    <s v="INCIDENTE"/>
    <s v="CUNDINAMARCA"/>
    <s v="BOGOTA"/>
    <s v="BARRIO TEUSAQUILLO BOGOTA 5"/>
    <s v="REDEBAN"/>
    <s v="FO-25-1793076"/>
    <d v="2025-11-06T17:05:00"/>
    <d v="2025-11-07T12:03:00"/>
    <s v="NO"/>
    <s v="SOFTWARE"/>
    <s v="ACTUALIZACION"/>
    <s v="VERSION CARGA SO VR"/>
    <s v="CB UNO A UNO"/>
    <s v="CB UNO A UNO"/>
    <s v="EJECUTADO / CANCELADO"/>
    <s v="06/11/2025 SE ESCALA PARA VISITA. LLAMAR ANTES DE VISITAR, CONFIRMAR FALLA Y DATOS | 07/11/2025 SE REALIZA VISITA PARA DEVOLVER VERSIÓN A LA 9.90 PERO COMERCIO NO PERMITE INGRESO AUTORIZAN RETIRARSE DEL PUNTO"/>
    <s v="VISITA TECNICA"/>
    <s v="9C00D676"/>
    <s v="TIPO I"/>
    <s v="TERRESTRE"/>
    <s v="SOTO LONDOÑO FREDY ALEXANDER"/>
    <n v="1"/>
    <s v="0"/>
    <n v="65960"/>
    <n v="75096"/>
    <n v="65960"/>
  </r>
  <r>
    <s v="MEDELLIN"/>
    <x v="1"/>
    <x v="2"/>
    <s v="5266"/>
    <s v="TA-25-1272638"/>
    <s v="3007061744"/>
    <s v="INCIDENTE"/>
    <s v="ANTIOQUIA"/>
    <s v="ENVIGADO"/>
    <s v="PTM ENVIGADO TIENDA DE SERVICI"/>
    <s v="REDEBAN"/>
    <s v="FO-25-1793079"/>
    <d v="2025-11-06T17:05:00"/>
    <d v="2025-11-07T10:31:00"/>
    <s v="NO"/>
    <s v="HARDWARE"/>
    <s v="ACTUALIZACION"/>
    <s v="VERSION CAMBIO POS"/>
    <s v="AGREGADOR"/>
    <s v="COMCARD - PTM"/>
    <s v="EJECUTADO"/>
    <s v="06/11/2025 SE ESCALA PARA VISITA. LLAMAR ANTES DE VISITAR, CONFIRMAR FALLA Y DATOS | 07/11/2025 SE REALIZA CAMBIO DE VERSIÓN A 9.90"/>
    <s v="VISITA TECNICA"/>
    <s v="HA00K991 TR1ZZ473"/>
    <s v="TIPO I"/>
    <s v="TERRESTRE"/>
    <s v="HERNANDEZ CHAVARRIA JUAN CAMILO"/>
    <n v="1"/>
    <s v="0"/>
    <n v="65960"/>
    <n v="75096"/>
    <n v="65960"/>
  </r>
  <r>
    <s v="MEDELLIN"/>
    <x v="1"/>
    <x v="2"/>
    <s v="5360"/>
    <s v="TA-25-1273880"/>
    <s v="3007022222"/>
    <s v="INCIDENTE"/>
    <s v="ANTIOQUIA"/>
    <s v="ITAGUI"/>
    <s v="PRUEBAS REDEBAN"/>
    <s v="REDEBAN"/>
    <s v="FO-25-1795572"/>
    <d v="2025-11-07T10:48:00"/>
    <d v="2025-11-13T11:13:00"/>
    <s v="NO"/>
    <s v="SOFTWARE"/>
    <s v="COMUNICACION"/>
    <s v="PARAMETROS DE CONFIGURACION EN POS"/>
    <s v="UNO A UNO"/>
    <s v="CB UNO A UNO"/>
    <s v="EJECUTADO"/>
    <s v="13/11/2025 SE REALIZA VISITA A CB PARA REALIZAR PRUEBAS CON BANCOLOMBIA,SE REALIZA CONFIGURACIÓN DE DATAFONO NEWLAND POR MEDIO DE COMUNICACIÓN WIFI ,SE REALIZAN PRUEBAS OK"/>
    <s v="VISITA TECNICA"/>
    <s v="9DZZZ792-7ZZZZ685"/>
    <s v="TIPO I"/>
    <s v="TERRESTRE"/>
    <s v="GALINDO ROJAS LUIS FELIPE"/>
    <n v="1"/>
    <s v="0"/>
    <n v="65960"/>
    <n v="75096"/>
    <n v="65960"/>
  </r>
  <r>
    <s v="MEDELLIN"/>
    <x v="1"/>
    <x v="2"/>
    <s v="5360"/>
    <s v="TA-25-1273881"/>
    <s v="3007022222"/>
    <s v="INCIDENTE"/>
    <s v="ANTIOQUIA"/>
    <s v="ITAGUI"/>
    <s v="PRUEBAS REDEBAN"/>
    <s v="REDEBAN"/>
    <s v="FO-25-1795573"/>
    <d v="2025-11-07T10:48:00"/>
    <d v="2025-11-25T11:38:00"/>
    <s v="NO"/>
    <s v="SOFTWARE"/>
    <s v="COMUNICACION"/>
    <s v="PARAMETROS DE CONFIGURACION EN POS"/>
    <s v="UNO A UNO"/>
    <s v="CB UNO A UNO"/>
    <s v="EJECUTADO"/>
    <s v="25/11/2025 SE REALIZA VISITA A CB PARA REALIZAR PRUEBAS CON REDEBAN ,SE REALIZA CONFIGURACIÓN DE PARÁMETROS DE RED, SE REALIZAN PRUEBAS OK"/>
    <s v="VISITA TECNICA"/>
    <s v="9DZZZ792-7ZZZZ687-7ZZZZ685"/>
    <s v="TIPO I"/>
    <s v="TERRESTRE"/>
    <s v="GALINDO ROJAS LUIS FELIPE"/>
    <n v="1"/>
    <s v="0"/>
    <n v="65960"/>
    <n v="75096"/>
    <n v="65960"/>
  </r>
  <r>
    <s v="MEDELLIN"/>
    <x v="1"/>
    <x v="2"/>
    <s v="5360"/>
    <s v="TA-25-1292929"/>
    <s v="3007022222"/>
    <s v="INCIDENTE"/>
    <s v="ANTIOQUIA"/>
    <s v="ITAGUI"/>
    <s v="PRUEBAS REDEBAN"/>
    <s v="REDEBAN"/>
    <s v="FO-25-1824293"/>
    <d v="2025-11-13T14:02:00"/>
    <d v="2025-11-13T16:30:00"/>
    <s v="NO"/>
    <s v="SOFTWARE"/>
    <s v="ACTUALIZACION"/>
    <s v="VERSION CARGA SO VR"/>
    <s v="UNO A UNO"/>
    <s v="CB UNO A UNO"/>
    <s v="EJECUTADO"/>
    <s v="13/11/2025 SE REALIZÓ VISITA A LAS 2:10 DE LA TARDE NO NOS CONTESTARON LÍNEA TELEFÓNICA NI WHATSAPP VIGILANTE NOS INFORMA QUE NO SE ENCUENTRA EN EL EDIFICIO Y SE COMUNICA CON LA SEÑORA LAURA Y NOS PIDE PASAR MÁS TARDE NOS DIRIGIMOS A REALIZAR OTRA VISITA PENDIENTE EN EL MUNICIPIO DE ENVIGADO Y VOLVEREMOS A PASAR PARA REALIZAR LA ACTIVIDAD | 13/11/2025 SE COLOCA VERSIÓN 9.90 POS OK"/>
    <s v="VISITA TECNICA"/>
    <s v="BA009816"/>
    <s v="TIPO I"/>
    <s v="TERRESTRE"/>
    <s v="CASTAÑEDA PALACIO CARLOS FELIPE"/>
    <n v="1"/>
    <s v="0"/>
    <n v="65960"/>
    <n v="75096"/>
    <n v="65960"/>
  </r>
  <r>
    <s v="MEDELLIN"/>
    <x v="1"/>
    <x v="2"/>
    <s v="5360"/>
    <s v="TA-25-1292930"/>
    <s v="3007022222"/>
    <s v="INCIDENTE"/>
    <s v="ANTIOQUIA"/>
    <s v="ITAGUI"/>
    <s v="PRUEBAS REDEBAN"/>
    <s v="REDEBAN"/>
    <s v="FO-25-1824294"/>
    <d v="2025-11-13T14:02:00"/>
    <d v="2025-11-14T11:18:00"/>
    <s v="NO"/>
    <s v="SOFTWARE"/>
    <s v="ACTUALIZACION"/>
    <s v="VERSION CARGA SO VR"/>
    <s v="UNO A UNO"/>
    <s v="CB UNO A UNO"/>
    <s v="EJECUTADO"/>
    <s v="14/11/2025 SE REALIZA CAMBIO DE VERSIÓN A 9.90, SE REALIZAN PRUEBAS OK, DESDE RBM REALIZAN TELECARGA A VERSIÓN 11.5R SE REALIZAN PRUEBAS OK, SE IDENTIFICA QUE EN EL CIERRE SALE DESCRIPCIÓN DE GIROS NACIONALES."/>
    <s v="VISITA TECNICA"/>
    <s v="9L06Z600"/>
    <s v="TIPO I"/>
    <s v="TERRESTRE"/>
    <s v="BARRIENTOS HERNANDEZ CRISTIAN HORACIO"/>
    <n v="1"/>
    <s v="0"/>
    <n v="65960"/>
    <n v="75096"/>
    <n v="65960"/>
  </r>
  <r>
    <s v="MEDELLIN"/>
    <x v="1"/>
    <x v="2"/>
    <s v="5360"/>
    <s v="TA-25-1303982"/>
    <s v="3007022222"/>
    <s v="INCIDENTE"/>
    <s v="ANTIOQUIA"/>
    <s v="ITAGUI"/>
    <s v="PRUEBAS REDEBAN"/>
    <s v="REDEBAN"/>
    <s v="FO-25-1841066"/>
    <d v="2025-11-18T14:00:00"/>
    <d v="2025-11-18T15:19:00"/>
    <s v="NO"/>
    <s v="SOFTWARE"/>
    <s v="ACTUALIZACION"/>
    <s v="VERSION CARGA SO VR"/>
    <s v="UNO A UNO"/>
    <s v="CB UNO A UNO"/>
    <s v="EJECUTADO"/>
    <s v="18/11/2025 SE REALIZA CARGUE DE S.O Y VERSIÓN 9.90 SE HACEN PRUEBAS OK"/>
    <s v="VISITA TECNICA"/>
    <s v="BA009816"/>
    <s v="TIPO I"/>
    <s v="TERRESTRE"/>
    <s v="MONTOYA VELEZ ANDRES FELIPE"/>
    <n v="1"/>
    <s v="0"/>
    <n v="65960"/>
    <n v="75096"/>
    <n v="65960"/>
  </r>
  <r>
    <s v="MEDELLIN"/>
    <x v="1"/>
    <x v="2"/>
    <s v="5360"/>
    <s v="TA-25-1303985"/>
    <s v="3007022222"/>
    <s v="INCIDENTE"/>
    <s v="ANTIOQUIA"/>
    <s v="ITAGUI"/>
    <s v="PRUEBAS REDEBAN"/>
    <s v="REDEBAN"/>
    <s v="FO-25-1841071"/>
    <d v="2025-11-18T14:00:00"/>
    <d v="2025-11-18T17:41:00"/>
    <s v="NO"/>
    <s v="SOFTWARE"/>
    <s v="ACTUALIZACION"/>
    <s v="VERSION CARGA SO VR"/>
    <s v="UNO A UNO"/>
    <s v="CB UNO A UNO"/>
    <s v="EJECUTADO"/>
    <s v="18/11/2025 DURANTE LA VISITA TÉCNICA AL DATÁFONO REDEBAN SE PROCEDIÓ A BORRAR COMPLETAMENTE LOS DISPOSITIVOS, INCLUYENDO SISTEMA OPERATIVO Y VERSIÓN ANTERIOR; POSTERIORMENTE SE ALISTÓ EL EQUIPO CON LA VERSIÓN 9.90, CORRESPONDIENTE A LA UTILIZADA ACTUALMENTE POR LOS CORRESPONSALES, Y SE REALIZARON TRANSACCIONES DE PRUEBA PARA VERIFICAR SU CORRECTO FUNCIONAMIENTO, LAS CUALES RESULTARON EXITOSAS, POR LO QUE EL DATÁFONO QUEDÓ FINALMENTE ACTUALIZADO Y OPERATIVO EN LA VERSIÓN 9.90."/>
    <s v="VISITA TECNICA"/>
    <s v="9L06Z600"/>
    <s v="TIPO I"/>
    <s v="TERRESTRE"/>
    <s v="MARTINEZ TOVAR OSCAR DAVID"/>
    <n v="1"/>
    <s v="0"/>
    <n v="65960"/>
    <n v="75096"/>
    <n v="65960"/>
  </r>
  <r>
    <s v="MEDELLIN"/>
    <x v="1"/>
    <x v="2"/>
    <s v="5240"/>
    <s v="2972812"/>
    <s v="3007040331"/>
    <s v="INCIDENTE"/>
    <s v="ANTIOQUIA"/>
    <s v="EBEJICO"/>
    <s v="BARRIO CALLE EL COMERCIO EBEJI"/>
    <s v="REDEBAN"/>
    <s v="FO-25-1777481"/>
    <d v="2025-11-04T14:09:40"/>
    <d v="2025-11-05T12:53:00"/>
    <s v="NO"/>
    <s v="HARDWARE"/>
    <s v="LECTOR DE BARRAS"/>
    <s v="DAÑO POS"/>
    <s v="CB UNO A UNO"/>
    <s v="CB UNO A UNO"/>
    <s v="EJECUTADO"/>
    <s v="04/11/2025 SE ESCALA PARA VISITA. LLAMAR ANTES DE VISITAR, CONFIRMAR FALLA Y DATOS | 05/11/2025 SE REALIZA MANTENIMIENTO AL DATÁFONO QUEDA INPRIMIENDO BIEN, SE REALIZA CAMBIO DE LECTOR POR DAÑO, PRUEBAS OK"/>
    <s v="VISITA TECNICA"/>
    <s v="9AOKZ168"/>
    <s v="TIPO II"/>
    <s v="TERRESTRE"/>
    <s v="CARDONA MOLINA BROLIN STIVEN"/>
    <n v="1"/>
    <s v="0"/>
    <n v="144968"/>
    <n v="140396"/>
    <n v="144968"/>
  </r>
  <r>
    <m/>
    <x v="6"/>
    <x v="7"/>
    <m/>
    <m/>
    <m/>
    <m/>
    <m/>
    <m/>
    <m/>
    <m/>
    <m/>
    <m/>
    <m/>
    <m/>
    <m/>
    <m/>
    <m/>
    <m/>
    <m/>
    <m/>
    <m/>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6">
  <r>
    <s v="PASTO"/>
    <x v="0"/>
    <x v="0"/>
    <s v="52001"/>
    <s v="2931894"/>
    <s v="3007079834"/>
    <s v="OC BASE DATAFONO"/>
    <s v="NARIÑO"/>
    <s v="PASTO"/>
    <s v="PTM PASTO BONNE VIE CAFE"/>
    <s v="REDEBAN"/>
    <s v="FO-25-1730687"/>
    <d v="2025-10-24T14:21:00"/>
    <d v="2025-11-19T16:38:00"/>
    <s v="NO"/>
    <s v="BASEDATAFONO"/>
    <s v="BASE DATAFONO"/>
    <s v="AGREGADOR"/>
    <s v="COMCARD - PTM"/>
    <s v="EJECUTADO / CANCELADO"/>
    <s v="PETICIÓN USUARIO"/>
    <s v="24/10/2025 SE ESCALA PARA VISITA, POR FAVOR COMUNICARSE CON EL USUARIO PARA CONFIRMAR UBICACIÓN | 19/11/2025 SE VISITA CB PERO SE ENCUENTRA CERRADO. SE REALIZA COMUNICACIÓN TELEFÓNICA CON LA CLIENTE E INFORMA QUE NO ABREN LOS SÁBADOS YA QUE EL NEGOCIO ESTÁ EN UNA UNIVERSIDAD. PIDE SE VISITE DE LUNES A VIERNES"/>
    <s v="VISITA TECNICA"/>
    <s v="N/A"/>
    <s v="TIPO I"/>
    <s v="TERRESTRE"/>
    <s v="CASTILLO HERRERA ALEX RICARDO"/>
    <n v="1"/>
    <s v="0"/>
    <n v="65960"/>
    <n v="75096"/>
    <n v="65960"/>
  </r>
  <r>
    <s v="BOGOTA"/>
    <x v="1"/>
    <x v="1"/>
    <s v="94001"/>
    <s v="2948836"/>
    <s v="3007053385"/>
    <s v="OC BASE DATAFONO"/>
    <s v="GUAINIA"/>
    <s v="INIRIDA"/>
    <s v="BARRIO PUERTO INIRIDA INIRIDA"/>
    <s v="REDEBAN"/>
    <s v="FO-25-1747834"/>
    <d v="2025-10-28T16:07:00"/>
    <d v="2025-11-25T08:13:00"/>
    <s v="NO"/>
    <s v="BASEDATAFONO"/>
    <s v="BASE DATAFONO"/>
    <s v="CB UNO A UNO"/>
    <s v="CB UNO A UNO"/>
    <s v="EJECUTADO"/>
    <s v="EJECUTADO EXITOSO"/>
    <s v="28/10/2025 EN COMUNICACIÓN CON LA SEÑORA  LUZ JANETH SILVA ACEVEDO AL NÚMERO 3174948595  CONFIRMA SOLICITUD, DATOS CORRECTOS. SE ESCALA PARA VISITA | 05/11/2025 ACTIVIDAD NO SE VIAJA, SE LE CONSULTA A SEBASTIAN GONZÁLEZ DE RBM SOBRE LA VISITA A ESTE COMERCIO, SE LLEGA ACUERDO DE ENVIAR POR ENCOMIENDA, ENVIÓ SE HACE POR SERVIENTREGA GUÍA 2235596500. SE ESPERA CONFIRMACIÓN DEL RECIBO DEL CB , POSTERIOR A ELLOS SE ENVIARÁ RESPUESTA POR CORREO EMVIADO LUNES 4-11-2025 | 25/11/2025 SE ENVÍA BASE DATAFONO CON AUTORIZACION DE SEBASTIAN GONZALEZ DE REDEBA"/>
    <s v="SOPORTE TELEFONICO"/>
    <s v="NN"/>
    <s v="TIPO V"/>
    <s v="AEREO"/>
    <s v="CABARCAS BENJUMEA MILENA MARIA"/>
    <n v="0"/>
    <s v="0"/>
    <n v="41241"/>
    <n v="0"/>
    <n v="41241"/>
  </r>
  <r>
    <s v="SANTA MARTA"/>
    <x v="2"/>
    <x v="2"/>
    <s v="47268"/>
    <s v="2955544"/>
    <s v="3007060847"/>
    <s v="OC BASE DATAFONO"/>
    <s v="MAGDALENA"/>
    <s v="EL RETEN"/>
    <s v="BARRIO CENTRO EL RETEN 1"/>
    <s v="REDEBAN"/>
    <s v="FO-25-1755267"/>
    <d v="2025-10-29T16:51:00"/>
    <d v="2025-11-05T14:49:00"/>
    <s v="NO"/>
    <s v="BASEDATAFONO"/>
    <s v="BASE DATAFONO"/>
    <s v="CB UNO A UNO"/>
    <s v="CB UNO A UNO"/>
    <s v="EJECUTADO"/>
    <s v="EJECUTADO EXITOSO"/>
    <s v="30/10/2025 SE COMUNICA CON EL USUARIO VALIDAR UBICACION, SOLICITUD Y PROGRAMAR VISITA TECNICA | 05/11/2025 SE REALIZA ENTREGA E INSTALACIÓN DE BASE PARA DATÁFONO A SATISFACCIÓN DEL CLIENTE"/>
    <s v="VISITA TECNICA"/>
    <s v="3007060847"/>
    <s v="TIPO III"/>
    <s v="TERRESTRE"/>
    <s v="THOMAS  CAMPO SIGIFREDO SEGUNDO"/>
    <n v="1"/>
    <s v="0"/>
    <n v="275729"/>
    <n v="196537"/>
    <n v="275729"/>
  </r>
  <r>
    <s v="APARTADO"/>
    <x v="3"/>
    <x v="3"/>
    <s v="5837"/>
    <s v="2960343"/>
    <s v="3007073555"/>
    <s v="OC BASE DATAFONO"/>
    <s v="ANTIOQUIA"/>
    <s v="TURBO"/>
    <s v="DISTRICOL CENTRAL DEL PVC Y AC"/>
    <s v="REDEBAN"/>
    <s v="FO-25-1761686"/>
    <d v="2025-10-30T15:58:00"/>
    <d v="2025-11-01T09:57:00"/>
    <s v="NO"/>
    <s v="BASEDATAFONO"/>
    <s v="BASE DATAFONO"/>
    <s v="AGREGADOR"/>
    <s v="DISTRICOL"/>
    <s v="EJECUTADO"/>
    <s v="EJECUTADO EXITOSO"/>
    <s v="30/10/2025 POR FAVOR, COMUNICARSE CON USUARIO PARA CONFIRMAR UBICACION, SOLICITUD Y PROGRAMAR VISITA TECNICA | 31/10/2025 SE INSTALA BASE DE DATAFONO DESK 2600"/>
    <s v="VISITA TECNICA"/>
    <s v="SW00W480"/>
    <s v="TIPO II"/>
    <s v="TERRESTRE"/>
    <s v="SALDARRIAGA MIRANDA SANTIAGO"/>
    <n v="1"/>
    <s v="0"/>
    <n v="144968"/>
    <n v="140396"/>
    <n v="144968"/>
  </r>
  <r>
    <s v="BOGOTA"/>
    <x v="1"/>
    <x v="1"/>
    <s v="25035"/>
    <s v="2961801"/>
    <s v="3007062804"/>
    <s v="OC BASE DATAFONO"/>
    <s v="CUNDINAMARCA"/>
    <s v="ANAPOIMA"/>
    <s v="PTM ANAPOIMA DROGUERIA SOFSALU"/>
    <s v="REDEBAN"/>
    <s v="FO-25-1763298"/>
    <d v="2025-10-31T08:26:00"/>
    <d v="2025-11-08T08:59:00"/>
    <s v="NO"/>
    <s v="BASEDATAFONO"/>
    <s v="BASE DATAFONO"/>
    <s v="AGREGADOR"/>
    <s v="COMCARD - PTM"/>
    <s v="EJECUTADO"/>
    <s v="EJECUTADO EXITOSO"/>
    <s v="31/10/2025 POR FAVOR, COMUNICARSE CON USUARIO PARA CONFIRMAR UBICACION, SOLICITUD Y PROGRAMAR VISITA TECNICA | 07/11/2025 SE REALIZA VISITA DE CAMPO ENCONTRADO QUE  BASE ESTÁ ROTA, POR LO ANTERIOR SE CAMBIA BASE."/>
    <s v="VISITA TECNICA"/>
    <s v="LA00Q015-AB110482"/>
    <s v="TIPO II"/>
    <s v="TERRESTRE"/>
    <s v="LOZADA ROJAS CHRISTIAN ANDRES"/>
    <n v="1"/>
    <s v="0"/>
    <n v="144968"/>
    <n v="140396"/>
    <n v="144968"/>
  </r>
  <r>
    <s v="VILLAVICENCIO"/>
    <x v="4"/>
    <x v="4"/>
    <s v="50001"/>
    <s v="2962741"/>
    <s v="3007065243"/>
    <s v="OC BASE DATAFONO"/>
    <s v="META"/>
    <s v="VILLAVICENCIO"/>
    <s v="BARRIO VEREDA APIAY VILLAVICEN"/>
    <s v="REDEBAN"/>
    <s v="FO-25-1764556"/>
    <d v="2025-10-31T10:18:00"/>
    <d v="2025-11-01T10:10:00"/>
    <s v="NO"/>
    <s v="BASEDATAFONO"/>
    <s v="BASE DATAFONO"/>
    <s v="UNO A UNO"/>
    <s v="CB UNO A UNO"/>
    <s v="EJECUTADO"/>
    <s v="EJECUTADO EXITOSO"/>
    <s v="31/10/2025 POR FAVOR, COMUNICARSE CON USUARIO PARA CONFIRMAR UBICACION, SOLICITUD Y PROGRAMAR VISITA TECNICA | 01/11/2025 SE VISITA CB Y SE REALIZA PEGADO DE BASE CON CINTA DOBLE FAZ. LA BASE SE ENCUENTRA DESPEGADA."/>
    <s v="VISITA TECNICA"/>
    <s v="2A008782"/>
    <s v="TIPO I"/>
    <s v="TERRESTRE"/>
    <s v="GARZON RUIZ LUIS MIGUEL"/>
    <n v="1"/>
    <s v="0"/>
    <n v="65960"/>
    <n v="75096"/>
    <n v="65960"/>
  </r>
  <r>
    <s v="APARTADO"/>
    <x v="3"/>
    <x v="3"/>
    <s v="5837"/>
    <s v="2968749"/>
    <s v="3007038814"/>
    <s v="OC BASE DATAFONO"/>
    <s v="ANTIOQUIA"/>
    <s v="TURBO"/>
    <s v="PTM VARILOCHE ALL FASHION"/>
    <s v="REDEBAN"/>
    <s v="FO-25-1774262"/>
    <d v="2025-11-04T08:02:00"/>
    <d v="2025-11-10T15:55:00"/>
    <s v="NO"/>
    <s v="BASEDATAFONO"/>
    <s v="BASE DATAFONO"/>
    <s v="AGREGADOR"/>
    <s v="COMCARD - PTM"/>
    <s v="EJECUTADO"/>
    <s v="EJECUTADO EXITOSO"/>
    <s v="04/11/2025 POR FAVOR, COMUNICARSE CON USUARIO PARA CONFIRMAR UBICACION, SOLICITUD Y PROGRAMAR VISITA TECNICA | 10/11/2025 SE INSTALA BASE DATAFONO DESK2600"/>
    <s v="VISITA TECNICA"/>
    <s v="NN00L465"/>
    <s v="TIPO II"/>
    <s v="TERRESTRE"/>
    <s v="SALDARRIAGA MIRANDA SANTIAGO"/>
    <n v="1"/>
    <s v="0"/>
    <n v="144968"/>
    <n v="140396"/>
    <n v="144968"/>
  </r>
  <r>
    <s v="IBAGUE"/>
    <x v="4"/>
    <x v="4"/>
    <s v="73001"/>
    <s v="2972033"/>
    <s v="3007061087"/>
    <s v="OC BASE DATAFONO"/>
    <s v="TOLIMA"/>
    <s v="IBAGUE"/>
    <s v="PTM IBAGUE SUPERTIENDA VILLAS"/>
    <s v="REDEBAN"/>
    <s v="FO-25-1776678"/>
    <d v="2025-11-04T12:08:00"/>
    <d v="2025-11-05T12:27:00"/>
    <s v="NO"/>
    <s v="BASEDATAFONO"/>
    <s v="BASE DATAFONO"/>
    <s v="AGREGADOR"/>
    <s v="COMCARD - PTM"/>
    <s v="EJECUTADO"/>
    <s v="EJECUTADO EXITOSO"/>
    <s v="05/11/2025 SE REALIZA INSTALACIÓN DE BASE PARA DATÁFONO POR MOTIVO DE DAÑO."/>
    <s v="VISITA TECNICA"/>
    <s v="NA00F139"/>
    <s v="TIPO I"/>
    <s v="TERRESTRE"/>
    <s v="BARRAGAN TAFUR EDWIN ESTEBAN"/>
    <n v="1"/>
    <s v="0"/>
    <n v="65960"/>
    <n v="75096"/>
    <n v="65960"/>
  </r>
  <r>
    <s v="IBAGUE"/>
    <x v="4"/>
    <x v="4"/>
    <s v="17380"/>
    <s v="2975179"/>
    <s v="3007047959"/>
    <s v="OC BASE DATAFONO"/>
    <s v="CALDAS"/>
    <s v="LA DORADA"/>
    <s v="DISTRICOL TIENDA DILAN"/>
    <s v="REDEBAN"/>
    <s v="FO-25-1779603"/>
    <d v="2025-11-05T08:00:00"/>
    <d v="2025-11-07T08:26:00"/>
    <s v="NO"/>
    <s v="BASEDATAFONO"/>
    <s v="BASE DATAFONO"/>
    <s v="AGREGADOR"/>
    <s v="DISTRICOL"/>
    <s v="EJECUTADO"/>
    <s v="EJECUTADO EXITOSO"/>
    <s v="05/11/2025 POR FAVOR, COMUNICARSE CON USUARIO PARA CONFIRMAR UBICACION, SOLICITUD Y PROGRAMAR VISITA TECNICA | 06/11/2025 SE VISITA CORRESPONSAL Y SE VERIFA QUE LA BASE ESTÁ EN BUEN ESTADO, NO HAY FISURA O ALGUNA PARTE DAÑADA DE LA BASE PARA DATÁFONO"/>
    <s v="VISITA TECNICA"/>
    <s v="9C00I697"/>
    <s v="TIPO III"/>
    <s v="TERRESTRE"/>
    <s v="VARGAS HERRERA JHON JAIRO"/>
    <n v="1"/>
    <s v="0"/>
    <n v="275729"/>
    <n v="196537"/>
    <n v="275729"/>
  </r>
  <r>
    <s v="CUCUTA"/>
    <x v="5"/>
    <x v="5"/>
    <s v="54518"/>
    <s v="2978592"/>
    <s v="3007077556"/>
    <s v="OC BASE DATAFONO"/>
    <s v="NORTE DE SANTANDER"/>
    <s v="PAMPLONA"/>
    <s v="BARRIO LAS AMERICAS PAMPLONA"/>
    <s v="REDEBAN"/>
    <s v="FO-25-1783344"/>
    <d v="2025-11-05T12:58:00"/>
    <d v="2025-11-12T11:58:00"/>
    <s v="NO"/>
    <s v="BASEDATAFONO"/>
    <s v="BASE DATAFONO"/>
    <s v="CB UNO A UNO"/>
    <s v="CB UNO A UNO"/>
    <s v="EJECUTADO"/>
    <s v="EJECUTADO EXITOSO"/>
    <s v="05/11/2025 POR FAVOR, COMUNICARSE CON USUARIO PARA CONFIRMAR UBICACION, SOLICITUD Y PROGRAMAR VISITA TECNICA | 12/11/2025 SE ENCONTRÓ BASE SUELTA, SE PROCEDE A REALIZAR LOS AJUSTES  EN TORNILLOS SUELTO Y PEGADO DE LA BASE"/>
    <s v="VISITA TECNICA"/>
    <s v="10HZZ124"/>
    <s v="TIPO III"/>
    <s v="TERRESTRE"/>
    <s v="PEÑA DIAZ IVAN YESID"/>
    <n v="1"/>
    <s v="0"/>
    <n v="275729"/>
    <n v="196537"/>
    <n v="275729"/>
  </r>
  <r>
    <s v="MONTERIA"/>
    <x v="2"/>
    <x v="2"/>
    <s v="5495"/>
    <s v="2978813"/>
    <s v="3007059996"/>
    <s v="OC BASE DATAFONO"/>
    <s v="ANTIOQUIA"/>
    <s v="NECHI"/>
    <s v="PTM NECHI CELULARES Y ACCESOR"/>
    <s v="REDEBAN"/>
    <s v="FO-25-1783341"/>
    <d v="2025-11-05T13:16:00"/>
    <d v="2025-11-06T11:34:00"/>
    <s v="NO"/>
    <s v="BASEDATAFONO"/>
    <s v="BASE DATAFONO"/>
    <s v="AGREGADOR"/>
    <s v="COMCARD - PTM"/>
    <s v="EJECUTADO"/>
    <s v="EJECUTADO EXITOSO"/>
    <s v="05/11/2025 POR FAVOR, COMUNICARSE CON USUARIO PARA CONFIRMAR UBICACION, SOLICITUD Y PROGRAMAR VISITA TECNICA | 06/11/2025 SE REALIZA VISITA TÉCNICA PARA ENTREGA E INSTALACIÓN DE BASE PARA DATAFONO. SE INSTALA NUEVA BASE POR MOTIVO QUE LA ANTERIOR SE PARTIÓ."/>
    <s v="VISITA TECNICA"/>
    <s v="MA00B402"/>
    <s v="TIPO III"/>
    <s v="TERRESTRE"/>
    <s v="CASSIANI PEREZ RAUL RAMIRO"/>
    <n v="1"/>
    <s v="0"/>
    <n v="275729"/>
    <n v="196537"/>
    <n v="275729"/>
  </r>
  <r>
    <s v="VILLAVICENCIO"/>
    <x v="4"/>
    <x v="4"/>
    <s v="50711"/>
    <s v="2978953"/>
    <s v="3007064167"/>
    <s v="OC BASE DATAFONO"/>
    <s v="META"/>
    <s v="VISTAHERMOSA"/>
    <s v="BARRIO CENTRO VISTAHERMOSA 4"/>
    <s v="REDEBAN"/>
    <s v="FO-25-1783418"/>
    <d v="2025-11-05T13:57:00"/>
    <d v="2025-11-07T11:42:00"/>
    <s v="NO"/>
    <s v="BASEDATAFONO"/>
    <s v="BASE DATAFONO"/>
    <s v="CB UNO A UNO"/>
    <s v="CB UNO A UNO"/>
    <s v="EJECUTADO"/>
    <s v="EJECUTADO EXITOSO"/>
    <s v="05/11/2025 POR FAVOR, COMUNICARSE CON USUARIO PARA CONFIRMAR UBICACION, SOLICITUD Y PROGRAMAR VISITA TECNICA | 07/11/2025 SE REALIZA VISTA AL CB POR SOLICITUD DE PEGADO DE BASE, SE PEGA LA BASE Y SE DEJA OK PERO EN EL PUEBLO ESTÁ FALLANDO EL INTENT Y NO SE PUEDE REALIZAR PRUEBA DE CONSULTA DE SALDO"/>
    <s v="VISITA TECNICA"/>
    <s v="LA01152"/>
    <s v="TIPO III"/>
    <s v="TERRESTRE"/>
    <s v="MOLINA CASTRO JAVIER ALBERTO"/>
    <n v="1"/>
    <s v="0"/>
    <n v="275729"/>
    <n v="196537"/>
    <n v="275729"/>
  </r>
  <r>
    <s v="CALI"/>
    <x v="0"/>
    <x v="0"/>
    <s v="76834"/>
    <s v="2983078"/>
    <s v="3007071968"/>
    <s v="OC BASE DATAFONO"/>
    <s v="VALLE DEL CAUCA"/>
    <s v="TULUA"/>
    <s v="TULUA LA ESPERANZA"/>
    <s v="REDEBAN"/>
    <s v="FO-25-1786788"/>
    <d v="2025-11-06T10:12:00"/>
    <d v="2025-11-08T09:04:00"/>
    <s v="NO"/>
    <s v="BASEDATAFONO"/>
    <s v="BASE DATAFONO"/>
    <s v="CB UNO A UNO"/>
    <s v="CB UNO A UNO"/>
    <s v="EJECUTADO"/>
    <s v="EJECUTADO EXITOSO"/>
    <s v="06/11/2025 POR FAVOR, COMUNICARSE CON USUARIO PARA CONFIRMAR UBICACION, SOLICITUD Y PROGRAMAR VISITA TECNICA | 07/11/2025 EN LA VISITA TÉCNICA SE REALIZÓ LA INSTALACIÓN DE LA BASE SOPORTE DE EL DATÁFONO YA QUE LA ANTERIOR SE ENCONTRÓ PARTIDA."/>
    <s v="VISITA TECNICA"/>
    <s v="LN00M178"/>
    <s v="TIPO II"/>
    <s v="TERRESTRE"/>
    <s v="SANCHEZ URREGO ROBINSON DAVID"/>
    <n v="1"/>
    <s v="0"/>
    <n v="144968"/>
    <n v="140396"/>
    <n v="144968"/>
  </r>
  <r>
    <s v="MEDELLIN"/>
    <x v="3"/>
    <x v="3"/>
    <s v="5088"/>
    <s v="2984001"/>
    <s v="3007066013"/>
    <s v="OC BASE DATAFONO"/>
    <s v="ANTIOQUIA"/>
    <s v="BELLO"/>
    <s v="BARRIO NIQUIA BELLO 16"/>
    <s v="REDEBAN"/>
    <s v="FO-25-1787939"/>
    <d v="2025-11-06T11:23:00"/>
    <d v="2025-11-08T12:31:00"/>
    <s v="NO"/>
    <s v="BASEDATAFONO"/>
    <s v="BASE DATAFONO"/>
    <s v="CB UNO A UNO"/>
    <s v="CB UNO A UNO"/>
    <s v="EJECUTADO"/>
    <s v="EJECUTADO EXITOSO"/>
    <s v="06/11/2025 POR FAVOR, COMUNICARSE CON USUARIO PARA CONFIRMAR UBICACION, SOLICITUD Y PROGRAMAR VISITA TECNICA | 08/11/2025 SE REALIZAN INSTALACIÓN DE DE BASE YA QUE LA ANTERIOR SE DESPEGO Y DAÑO"/>
    <s v="VISITA TECNICA"/>
    <s v="9A00N419"/>
    <s v="TIPO I"/>
    <s v="TERRESTRE"/>
    <s v="ZAPATA LOPEZ EDWARD ASDRUBAL"/>
    <n v="1"/>
    <s v="0"/>
    <n v="65960"/>
    <n v="75096"/>
    <n v="65960"/>
  </r>
  <r>
    <s v="PASTO"/>
    <x v="0"/>
    <x v="0"/>
    <s v="52001"/>
    <s v="2986445"/>
    <s v="3007079834"/>
    <s v="OC BASE DATAFONO"/>
    <s v="NARIÑO"/>
    <s v="PASTO"/>
    <s v="PTM PASTO BONNE VIE CAFE"/>
    <s v="REDEBAN"/>
    <s v="FO-25-1792753"/>
    <d v="2025-11-06T16:10:00"/>
    <d v="2025-11-07T11:46:00"/>
    <s v="NO"/>
    <s v="BASEDATAFONO"/>
    <s v="BASE DATAFONO"/>
    <s v="AGREGADOR"/>
    <s v="COMCARD - PTM"/>
    <s v="EJECUTADO"/>
    <s v="EJECUTADO EXITOSO"/>
    <s v="06/11/2025 POR FAVOR, COMUNICARSE CON USUARIO PARA CONFIRMAR UBICACION, SOLICITUD Y PROGRAMAR VISITA TECNICA | 07/11/2025 SE VISITA CB. SE REALIZA INSTALACIÓN DE BASE DE DATAFONO. CLIENTE INDICA QUE EL DATAFONO FUNCIONA CORRECTAMENTE. NO SE MANIPULA DATAFONO"/>
    <s v="VISITA TECNICA"/>
    <s v="FAVZZ673"/>
    <s v="TIPO I"/>
    <s v="TERRESTRE"/>
    <s v="CASTILLO HERRERA ALEX RICARDO"/>
    <n v="1"/>
    <s v="0"/>
    <n v="65960"/>
    <n v="75096"/>
    <n v="65960"/>
  </r>
  <r>
    <s v="MEDELLIN"/>
    <x v="3"/>
    <x v="3"/>
    <s v="5001"/>
    <s v="2988466"/>
    <s v="3007050575"/>
    <s v="OC BASE DATAFONO"/>
    <s v="ANTIOQUIA"/>
    <s v="MEDELLIN"/>
    <s v="BARRIO PABLO ESCOBAR MEDELLIN"/>
    <s v="REDEBAN"/>
    <s v="FO-25-1794509"/>
    <d v="2025-11-07T09:14:00"/>
    <d v="2025-11-12T10:23:00"/>
    <s v="NO"/>
    <s v="BASEDATAFONO"/>
    <s v="BASE DATAFONO"/>
    <s v="CB UNO A UNO"/>
    <s v="CB UNO A UNO"/>
    <s v="EJECUTADO"/>
    <s v="EJECUTADO EXITOSO"/>
    <s v="07/11/2025 POR FAVOR, COMUNICARSE CON USUARIO PARA CONFIRMAR UBICACION, SOLICITUD Y PROGRAMAR VISITA TECNICA | 12/11/2025 SE REALIZA INSTALACIÓN DE BASE PARA DATÁFONO."/>
    <s v="VISITA TECNICA"/>
    <s v="9C00X931"/>
    <s v="TIPO I"/>
    <s v="TERRESTRE"/>
    <s v="MARIN PIEDRAHITA JIMMY ALEXIS"/>
    <n v="1"/>
    <s v="0"/>
    <n v="65960"/>
    <n v="75096"/>
    <n v="65960"/>
  </r>
  <r>
    <s v="MEDELLIN"/>
    <x v="3"/>
    <x v="3"/>
    <s v="27361"/>
    <s v="2992285"/>
    <s v="3007080166"/>
    <s v="OC BASE DATAFONO"/>
    <s v="CHOCO"/>
    <s v="ISTMINA"/>
    <s v="BARRIO OFFEL ISTMINA 1"/>
    <s v="REDEBAN"/>
    <s v="FO-25-1799072"/>
    <d v="2025-11-07T16:25:00"/>
    <d v="2025-11-11T15:14:00"/>
    <s v="NO"/>
    <s v="BASEDATAFONO"/>
    <s v="BASE DATAFONO"/>
    <s v="UNO A UNO"/>
    <s v="UNO A UNO"/>
    <s v="EJECUTADO"/>
    <s v="EJECUTADO EXITOSO"/>
    <s v="08/11/2025 POR FAVOR, COMUNICARSE CON USUARIO PARA CONFIRMAR UBICACION, SOLICITUD Y PROGRAMAR VISITA TECNICA | 11/11/2025 SE CAMBIA BASE PORQUE LA ANTERIOR SE PARTIÓ EN DOS"/>
    <s v="VISITA TECNICA"/>
    <s v="F1ZZZ772"/>
    <s v="TIPO V"/>
    <s v="AEREO"/>
    <s v="RUA ALVAREZ RICHARD ANDRES"/>
    <n v="1"/>
    <s v="0"/>
    <n v="988463"/>
    <n v="196537"/>
    <n v="988463"/>
  </r>
  <r>
    <s v="VILLAVICENCIO"/>
    <x v="4"/>
    <x v="4"/>
    <s v="50313"/>
    <s v="2993837"/>
    <s v="3007079637"/>
    <s v="OC BASE DATAFONO"/>
    <s v="META"/>
    <s v="GRANADA"/>
    <s v="BARRIO RICAUTE GRANADA 2"/>
    <s v="REDEBAN"/>
    <s v="FO-25-1801430"/>
    <d v="2025-11-10T08:00:00"/>
    <d v="2025-11-11T15:31:00"/>
    <s v="NO"/>
    <s v="BASEDATAFONO"/>
    <s v="BASE DATAFONO"/>
    <s v="UNO A UNO"/>
    <s v="UNO A UNO"/>
    <s v="EJECUTADO"/>
    <s v="EJECUTADO EXITOSO"/>
    <s v="08/11/2025 POR FAVOR, COMUNICARSE CON USUARIO PARA CONFIRMAR UBICACION, SOLICITUD Y PROGRAMAR VISITA TECNICA | 11/11/2025 SE REALIZA VISITA Y SE INSTALA BASE RBM"/>
    <s v="VISITA TECNICA"/>
    <s v="SXUZZ163"/>
    <s v="TIPO II"/>
    <s v="TERRESTRE"/>
    <s v="PEDREROS CONTRERAS MICHAEL STEVENS"/>
    <n v="1"/>
    <s v="0"/>
    <n v="144968"/>
    <n v="140396"/>
    <n v="144968"/>
  </r>
  <r>
    <s v="BOGOTA"/>
    <x v="1"/>
    <x v="1"/>
    <s v="25269"/>
    <s v="2994437"/>
    <s v="3007031371"/>
    <s v="OC BASE DATAFONO"/>
    <s v="CUNDINAMARCA"/>
    <s v="FACATATIVA"/>
    <s v="PAGAFACIL FACATATIVA II"/>
    <s v="REDEBAN"/>
    <s v="FO-25-1803590"/>
    <d v="2025-11-10T08:22:00"/>
    <d v="2025-11-11T15:38:00"/>
    <s v="NO"/>
    <s v="BASEDATAFONO"/>
    <s v="BASE DATAFONO"/>
    <s v="ROBUSTO"/>
    <s v="PAGAFACIL"/>
    <s v="EJECUTADO"/>
    <s v="EJECUTADO EXITOSO"/>
    <s v="10/11/2025 POR FAVOR, COMUNICARSE CON USUARIO PARA CONFIRMAR UBICACION, SOLICITUD Y PROGRAMAR VISITA TECNICA | 12/11/2025 INSTALACIÓN DE BASE YA QUE SE LE ROMPIÓ AL CLIENTE"/>
    <s v="VISITA TECNICA"/>
    <s v="11119876"/>
    <s v="TIPO II"/>
    <s v="TERRESTRE"/>
    <s v="GOMEZ VEGA DAVID SNEYDER"/>
    <n v="1"/>
    <s v="0"/>
    <n v="144968"/>
    <n v="140396"/>
    <n v="144968"/>
  </r>
  <r>
    <s v="MEDELLIN"/>
    <x v="3"/>
    <x v="3"/>
    <s v="5579"/>
    <s v="2994707"/>
    <s v="3007049706"/>
    <s v="OC BASE DATAFONO"/>
    <s v="ANTIOQUIA"/>
    <s v="PUERTO BERRIO"/>
    <s v="DISTRICOL TELEMAR ACCESORIOS 2"/>
    <s v="REDEBAN"/>
    <s v="FO-25-1803809"/>
    <d v="2025-11-10T08:47:00"/>
    <d v="2025-11-14T16:05:00"/>
    <s v="NO"/>
    <s v="BASEDATAFONO"/>
    <s v="BASE DATAFONO"/>
    <s v="AGREGADOR"/>
    <s v="DISTRICOL"/>
    <s v="EJECUTADO"/>
    <s v="EJECUTADO EXITOSO"/>
    <s v="10/11/2025 POR FAVOR, COMUNICARSE CON USUARIO PARA CONFIRMAR UBICACION, SOLICITUD Y PROGRAMAR VISITA TECNICA | 14/11/2025 SE REALIZA VISITA TÉCNICA AL CORRESPONSAL BANCOLOMBIA. EL USUARIO INFORMA DESPRENDIMIENTO DE LA BASE DEL DATÁFONO; AL VALIDAR SE CONFIRMA QUE LA BASE ESTÁ DETERIORADA. SE PROCEDE A INSTALAR UNA NUEVA, QUEDANDO EL EQUIPO CORRECTAMENTE FIJADO Y OPERATIVO."/>
    <s v="VISITA TECNICA"/>
    <s v="AD00S285"/>
    <s v="TIPO III"/>
    <s v="TERRESTRE"/>
    <s v="MARTINEZ TOVAR OSCAR DAVID"/>
    <n v="1"/>
    <s v="0"/>
    <n v="275729"/>
    <n v="196537"/>
    <n v="275729"/>
  </r>
  <r>
    <s v="MEDELLIN"/>
    <x v="3"/>
    <x v="3"/>
    <s v="5001"/>
    <s v="2997090"/>
    <s v="3007041621"/>
    <s v="OC BASE DATAFONO"/>
    <s v="ANTIOQUIA"/>
    <s v="MEDELLIN"/>
    <s v="BARRIO PABLO VI MEDELLIN"/>
    <s v="REDEBAN"/>
    <s v="FO-25-1806722"/>
    <d v="2025-11-10T13:51:00"/>
    <d v="2025-11-14T16:31:00"/>
    <s v="NO"/>
    <s v="BASEDATAFONO"/>
    <s v="BASE DATAFONO"/>
    <s v="CB UNO A UNO"/>
    <s v="CB UNO A UNO"/>
    <s v="EJECUTADO"/>
    <s v="EJECUTADO EXITOSO"/>
    <s v="10/11/2025 POR FAVOR, COMUNICARSE CON USUARIO PARA CONFIRMAR UBICACION, SOLICITUD Y PROGRAMAR VISITA TECNICA | 14/11/2025 SE VALIDA QUE LA BASE QUE TIENEN ESTÁ BUENA, POR LO CUAL, NO SE REALIZA EL CAMBIO Y SOLAMENTE SE DEJA LA BASE INSTALADA PERO SE PEGA NUEVAMENTE YA QUE LA BASE SE QUEDÓ SIN DOBLE FAZ Y POR TAL RAZÓN LA REPORTARON. ADEMÁS DE ESO, CLIENTE MANIFIESTA QUE ESTÁ CERCA DE SER MIGRADO A WOMPI."/>
    <s v="VISITA TECNICA"/>
    <s v="AA0VZ951"/>
    <s v="TIPO I"/>
    <s v="TERRESTRE"/>
    <s v="MARIN PIEDRAHITA JIMMY ALEXIS"/>
    <n v="1"/>
    <s v="0"/>
    <n v="65960"/>
    <n v="75096"/>
    <n v="65960"/>
  </r>
  <r>
    <s v="MEDELLIN"/>
    <x v="3"/>
    <x v="3"/>
    <s v="5088"/>
    <s v="3002443"/>
    <s v="3007075710"/>
    <s v="OC BASE DATAFONO"/>
    <s v="ANTIOQUIA"/>
    <s v="BELLO"/>
    <s v="PTM VEREDA GRANIZAL ALTOS ORIE"/>
    <s v="REDEBAN"/>
    <s v="FO-25-1811467"/>
    <d v="2025-11-11T11:13:00"/>
    <d v="2025-11-14T14:10:00"/>
    <s v="NO"/>
    <s v="BASEDATAFONO"/>
    <s v="BASE DATAFONO"/>
    <s v="AGREGADOR"/>
    <s v="COMCARD - PTM"/>
    <s v="EJECUTADO"/>
    <s v="EJECUTADO EXITOSO"/>
    <s v="11/11/2025 POR FAVOR, COMUNICARSE CON USUARIO PARA CONFIRMAR UBICACION, SOLICITUD Y PROGRAMAR VISITA TECNICA | 14/11/2025 SE REALIZA INSTALACIÓN DE BASE DE DATÁFONO"/>
    <s v="VISITA TECNICA"/>
    <s v="1000R528"/>
    <s v="TIPO I"/>
    <s v="TERRESTRE"/>
    <s v="MARIN PIEDRAHITA JIMMY ALEXIS"/>
    <n v="1"/>
    <s v="0"/>
    <n v="65960"/>
    <n v="75096"/>
    <n v="65960"/>
  </r>
  <r>
    <s v="BUCARAMANGA"/>
    <x v="5"/>
    <x v="5"/>
    <s v="68575"/>
    <s v="3002749"/>
    <s v="3007061123"/>
    <s v="OC BASE DATAFONO"/>
    <s v="SANTANDER"/>
    <s v="PUERTO WILCHES"/>
    <s v="BARRIO CENTRO PUERTO WILCHES"/>
    <s v="REDEBAN"/>
    <s v="FO-25-1811462"/>
    <d v="2025-11-11T11:24:00"/>
    <d v="2025-11-12T14:21:00"/>
    <s v="NO"/>
    <s v="BASEDATAFONO"/>
    <s v="BASE DATAFONO"/>
    <s v="CB UNO A UNO"/>
    <s v="CB UNO A UNO"/>
    <s v="EJECUTADO"/>
    <s v="EJECUTADO EXITOSO"/>
    <s v="12/11/2025 SE INSTALA BASE PARA DATÁFONO, QUEDA TODO OK"/>
    <s v="VISITA TECNICA"/>
    <s v="NA00F175"/>
    <s v="TIPO IV"/>
    <s v="TERRESTRE"/>
    <s v="GONZALEZ ESTUPIÑAN YEISON WALTER ANTONIO"/>
    <n v="1"/>
    <s v="0"/>
    <n v="479589"/>
    <n v="196537"/>
    <n v="479589"/>
  </r>
  <r>
    <s v="CALI"/>
    <x v="0"/>
    <x v="0"/>
    <s v="76834"/>
    <s v="3006757"/>
    <s v="3007071968"/>
    <s v="OC BASE DATAFONO"/>
    <s v="VALLE DEL CAUCA"/>
    <s v="TULUA"/>
    <s v="TULUA LA ESPERANZA"/>
    <s v="REDEBAN"/>
    <s v="FO-25-1815472"/>
    <d v="2025-11-12T08:41:00"/>
    <d v="2025-11-14T10:04:00"/>
    <s v="NO"/>
    <s v="BASEDATAFONO"/>
    <s v="BASE DATAFONO"/>
    <s v="CB UNO A UNO"/>
    <s v="CB UNO A UNO"/>
    <s v="EJECUTADO / CANCELADO"/>
    <s v="CANCELADO POR LA RED-SOPORTE TELEFONICO"/>
    <s v="12/11/2025 POR FAVOR, COMUNICARSE CON USUARIO PARA CONFIRMAR UBICACION, SOLICITUD Y PROGRAMAR VISITA TECNICA | 13/11/2025 SE REALIZA COMUNICACION CON EL SEÑOR SANTIAGO VIA WHATSAPP Y SE LE CONSULTA SI ES BASE OARA DATÁFONO O LECTOR, EL CUÁL SE LE INDICA QUE BASE DE LECTOR DE BARRA RBM POR EL MOMENTO NO TIENE PARA ENTREGAR."/>
    <s v="SOPORTE TELEFONICO"/>
    <s v="0000000"/>
    <s v="TIPO II"/>
    <s v="TERRESTRE"/>
    <s v="TORRES GARCIA JENDRY JOSE"/>
    <n v="0"/>
    <s v="0"/>
    <n v="41241"/>
    <n v="0"/>
    <n v="41241"/>
  </r>
  <r>
    <s v="MEDELLIN"/>
    <x v="3"/>
    <x v="3"/>
    <s v="5042"/>
    <s v="3008322"/>
    <s v="3007078644"/>
    <s v="OC BASE DATAFONO"/>
    <s v="ANTIOQUIA"/>
    <s v="SANTA FE DE ANTIOQUIA"/>
    <s v="DISTRICOL DISTRIBUIDORA J I"/>
    <s v="REDEBAN"/>
    <s v="FO-25-1817267"/>
    <d v="2025-11-12T10:39:00"/>
    <d v="2025-11-18T12:09:00"/>
    <s v="NO"/>
    <s v="BASEDATAFONO"/>
    <s v="BASE DATAFONO"/>
    <s v="AGREGADOR"/>
    <s v="DISTRICOL"/>
    <s v="EJECUTADO"/>
    <s v="EJECUTADO EXITOSO"/>
    <s v="12/11/2025 POR FAVOR, COMUNICARSE CON USUARIO PARA CONFIRMAR UBICACION, SOLICITUD Y PROGRAMAR VISITA TECNICA | 18/11/2025 SE PEGA NUEVAMENTE LA BASE CON UNA BUENA CONTÁ DOBLE FAZ."/>
    <s v="VISITA TECNICA"/>
    <s v="SAOZZ060"/>
    <s v="TIPO II"/>
    <s v="TERRESTRE"/>
    <s v="MARIN PIEDRAHITA JIMMY ALEXIS"/>
    <n v="1"/>
    <s v="0"/>
    <n v="144968"/>
    <n v="140396"/>
    <n v="144968"/>
  </r>
  <r>
    <s v="BOGOTA"/>
    <x v="1"/>
    <x v="1"/>
    <s v="25488"/>
    <s v="3009108"/>
    <s v="3007050562"/>
    <s v="OC BASE DATAFONO"/>
    <s v="CUNDINAMARCA"/>
    <s v="NILO"/>
    <s v="PTM  NILO  LLUVIA DE COLORES"/>
    <s v="REDEBAN"/>
    <s v="FO-25-1817850"/>
    <d v="2025-11-12T11:45:00"/>
    <d v="2025-11-14T16:01:00"/>
    <s v="NO"/>
    <s v="BASEDATAFONO"/>
    <s v="BASE DATAFONO"/>
    <s v="AGREGADOR"/>
    <s v="COMCARD - PTM"/>
    <s v="EJECUTADO"/>
    <s v="EJECUTADO EXITOSO"/>
    <s v="12/11/2025 POR FAVOR, COMUNICARSE CON USUARIO PARA CONFIRMAR UBICACION, SOLICITUD Y PROGRAMAR VISITA TECNICA | 14/11/2025 DURANTE LA VISITA TECNICA REALIZAMOS LA INSTALACIÓN DE LA BASE PARA EL DATAFONO POR DAÑO SE PARTIÓ, EN LUGARES INDICADOS POR COMERCIO SIN NOVEDAD EN LA INSTALACIÓN PRUEBAS OK SALDO OK A CONFORMIDAD DE CORRESPONSAL"/>
    <s v="VISITA TECNICA"/>
    <s v="9C00X918"/>
    <s v="TIPO III"/>
    <s v="TERRESTRE"/>
    <s v="GALEANO SORIANO JUAN DAVID"/>
    <n v="1"/>
    <s v="0"/>
    <n v="275729"/>
    <n v="196537"/>
    <n v="275729"/>
  </r>
  <r>
    <s v="MEDELLIN"/>
    <x v="3"/>
    <x v="3"/>
    <s v="5001"/>
    <s v="3011264"/>
    <s v="3007013623"/>
    <s v="OC BASE DATAFONO"/>
    <s v="ANTIOQUIA"/>
    <s v="MEDELLIN"/>
    <s v="MULTIPAGAS MANRIQUE"/>
    <s v="REDEBAN"/>
    <s v="FO-25-1819902"/>
    <d v="2025-11-12T16:28:00"/>
    <d v="2025-11-15T11:16:00"/>
    <s v="NO"/>
    <s v="BASEDATAFONO"/>
    <s v="BASE DATAFONO"/>
    <s v="ROBUSTO"/>
    <s v="MULTIPAGAS"/>
    <s v="EJECUTADO"/>
    <s v="EJECUTADO EXITOSO"/>
    <s v="12/11/2025 POR FAVOR, COMUNICARSE CON USUARIO PARA CONFIRMAR UBICACION, SOLICITUD Y PROGRAMAR VISITA TECNICA | 15/11/2025 SE COLOCA BASE DE DATÁFONO OK LA QUE HABÍAN EN SITIO SE QUEBRÓ"/>
    <s v="VISITA TECNICA"/>
    <s v="JAAVZ969"/>
    <s v="TIPO I"/>
    <s v="TERRESTRE"/>
    <s v="DIAZ ZABALA FRANCIS DUBAN"/>
    <n v="1"/>
    <s v="0"/>
    <n v="65960"/>
    <n v="75096"/>
    <n v="65960"/>
  </r>
  <r>
    <s v="BOGOTA"/>
    <x v="1"/>
    <x v="1"/>
    <s v="11001"/>
    <s v="3011977"/>
    <s v="3007026671"/>
    <s v="OC BASE DATAFONO"/>
    <s v="CUNDINAMARCA"/>
    <s v="BOGOTA"/>
    <s v="PAGAFACIL CORABASTOS"/>
    <s v="REDEBAN"/>
    <s v="FO-25-1821447"/>
    <d v="2025-11-13T08:03:00"/>
    <d v="2025-11-14T15:53:00"/>
    <s v="NO"/>
    <s v="BASEDATAFONO"/>
    <s v="BASE DATAFONO"/>
    <s v="ROBUSTO"/>
    <s v="PAGAFACIL"/>
    <s v="EJECUTADO"/>
    <s v="EJECUTADO EXITOSO"/>
    <s v="13/11/2025 POR FAVOR, COMUNICARSE CON USUARIO PARA CONFIRMAR UBICACION, SOLICITUD Y PROGRAMAR VISITA TECNICA | 14/11/2025 SE INSTALA BASE"/>
    <s v="VISITA TECNICA"/>
    <s v="999JZ591"/>
    <s v="TIPO I"/>
    <s v="TERRESTRE"/>
    <s v="GONZALEZ FANDIÑO SANTIAGO ERNESTO"/>
    <n v="1"/>
    <s v="0"/>
    <n v="65960"/>
    <n v="75096"/>
    <n v="65960"/>
  </r>
  <r>
    <s v="SANTA MARTA"/>
    <x v="2"/>
    <x v="2"/>
    <s v="47189"/>
    <s v="3014785"/>
    <s v="3007041934"/>
    <s v="OC BASE DATAFONO"/>
    <s v="MAGDALENA"/>
    <s v="CIENAGA"/>
    <s v="MULTIPAGAS CIENAGA"/>
    <s v="REDEBAN"/>
    <s v="FO-25-1823399"/>
    <d v="2025-11-13T11:43:00"/>
    <d v="2025-11-14T15:49:00"/>
    <s v="NO"/>
    <s v="BASEDATAFONO"/>
    <s v="BASE DATAFONO"/>
    <s v="ROBUSTO"/>
    <s v="MULTIPAGAS"/>
    <s v="EJECUTADO"/>
    <s v="EJECUTADO EXITOSO"/>
    <s v="13/11/2025 POR FAVOR, COMUNICARSE CON USUARIO PARA CONFIRMAR UBICACION, SOLICITUD Y PROGRAMAR VISITA TECNICA | 15/11/2025 SE REALIZA INSTALACIÓN DE BASE PARA DATÁFONO A SATISFACCIÓN DEL CLIENTE"/>
    <s v="VISITA TECNICA"/>
    <s v="9A0YZ808"/>
    <s v="TIPO II"/>
    <s v="TERRESTRE"/>
    <s v="THOMAS  CAMPO SIGIFREDO SEGUNDO"/>
    <n v="1"/>
    <s v="0"/>
    <n v="144968"/>
    <n v="140396"/>
    <n v="144968"/>
  </r>
  <r>
    <s v="MEDELLIN"/>
    <x v="3"/>
    <x v="3"/>
    <s v="5234"/>
    <s v="3015118"/>
    <s v="3007063962"/>
    <s v="OC BASE DATAFONO"/>
    <s v="ANTIOQUIA"/>
    <s v="DABEIBA"/>
    <s v="DISTRICOL VIVERES Y ABARROTE U"/>
    <s v="REDEBAN"/>
    <s v="FO-25-1823397"/>
    <d v="2025-11-13T11:44:00"/>
    <d v="2025-11-20T08:14:00"/>
    <s v="NO"/>
    <s v="BASEDATAFONO"/>
    <s v="BASE DATAFONO"/>
    <s v="AGREGADOR"/>
    <s v="DISTRICOL"/>
    <s v="EJECUTADO"/>
    <s v="EJECUTADO EXITOSO"/>
    <s v="13/11/2025 POR FAVOR, COMUNICARSE CON USUARIO PARA CONFIRMAR UBICACION, SOLICITUD Y PROGRAMAR VISITA TECNICA | 19/11/2025 SE REALIZA VISITA TÉCNICA AL CORRESPONSAL BANCOLOMBIA. EL USUARIO INFORMA DESPRENDIMIENTO DE LA BASE DEL DATÁFONO; AL VALIDAR SE CONFIRMA QUE LA BASE ESTÁ DETERIORADA. SE PROCEDE A INSTALAR UNA NUEVA, QUEDANDO EL EQUIPO CORRECTAMENTE FIJADO Y OPERATIVO."/>
    <s v="VISITA TECNICA"/>
    <s v="NA00Y800"/>
    <s v="TIPO IV"/>
    <s v="TERRESTRE"/>
    <s v="MARTINEZ TOVAR OSCAR DAVID"/>
    <n v="1"/>
    <s v="0"/>
    <n v="479589"/>
    <n v="196537"/>
    <n v="479589"/>
  </r>
  <r>
    <s v="MEDELLIN"/>
    <x v="3"/>
    <x v="3"/>
    <s v="5001"/>
    <s v="3020603"/>
    <s v="3007067846"/>
    <s v="OC BASE DATAFONO"/>
    <s v="ANTIOQUIA"/>
    <s v="MEDELLIN"/>
    <s v="OPRAP ESTACIÓN AGUACATALA"/>
    <s v="REDEBAN"/>
    <s v="FO-25-1829273"/>
    <d v="2025-11-14T12:32:00"/>
    <d v="2025-11-21T09:08:00"/>
    <s v="NO"/>
    <s v="BASEDATAFONO"/>
    <s v="BASE DATAFONO"/>
    <s v="ROBUSTO"/>
    <s v="OPRAP"/>
    <s v="EJECUTADO"/>
    <s v="EJECUTADO EXITOSO"/>
    <s v="14/11/2025 POR FAVOR, COMUNICARSE CON USUARIO PARA CONFIRMAR UBICACION, SOLICITUD Y PROGRAMAR VISITA TECNICA | 21/11/2025 SE REALIZÓ INSTALACIÓN EXITOSA DE BASE"/>
    <s v="VISITA TECNICA"/>
    <s v="AAL0Q171"/>
    <s v="TIPO I"/>
    <s v="TERRESTRE"/>
    <s v="CASTAÑEDA PALACIO CARLOS FELIPE"/>
    <n v="1"/>
    <s v="0"/>
    <n v="65960"/>
    <n v="75096"/>
    <n v="65960"/>
  </r>
  <r>
    <s v="CARTAGENA"/>
    <x v="2"/>
    <x v="2"/>
    <s v="13433"/>
    <s v="3028253"/>
    <s v="3007017867"/>
    <s v="OC BASE DATAFONO"/>
    <s v="BOLIVAR"/>
    <s v="MAHATES"/>
    <s v="BARRIO CR MALAGANA SAGRADO COR"/>
    <s v="REDEBAN"/>
    <s v="FO-25-1840311"/>
    <d v="2025-11-18T11:32:00"/>
    <d v="2025-11-22T12:15:00"/>
    <s v="NO"/>
    <s v="BASEDATAFONO"/>
    <s v="BASE DATAFONO"/>
    <s v="CB UNO A UNO"/>
    <s v="CB UNO A UNO"/>
    <s v="EJECUTADO"/>
    <s v="EJECUTADO EXITOSO"/>
    <s v="18/11/2025 POR FAVOR, COMUNICARSE CON USUARIO PARA CONFIRMAR UBICACION, SOLICITUD Y PROGRAMAR VISITA TECNICA | 22/11/2025 SE REALIZA INSTALACIÓN DE LA BASE TODO OK LA QUE TENÍAN SE PARTIÓ"/>
    <s v="VISITA TECNICA"/>
    <s v="EGFZZ332"/>
    <s v="TIPO II"/>
    <s v="TERRESTRE"/>
    <s v="CANEDO HERRERA ALEXANDER"/>
    <n v="1"/>
    <s v="0"/>
    <n v="144968"/>
    <n v="140396"/>
    <n v="144968"/>
  </r>
  <r>
    <s v="MEDELLIN"/>
    <x v="3"/>
    <x v="3"/>
    <s v="5042"/>
    <s v="3029635"/>
    <s v="3007078644"/>
    <s v="OC BASE DATAFONO"/>
    <s v="ANTIOQUIA"/>
    <s v="SANTA FE DE ANTIOQUIA"/>
    <s v="DISTRICOL DISTRIBUIDORA J I"/>
    <s v="REDEBAN"/>
    <s v="FO-25-1841401"/>
    <d v="2025-11-18T14:26:00"/>
    <d v="2025-11-20T17:54:00"/>
    <s v="NO"/>
    <s v="BASEDATAFONO"/>
    <s v="BASE DATAFONO"/>
    <s v="AGREGADOR"/>
    <s v="DISTRICOL"/>
    <s v="EJECUTADO"/>
    <s v="EJECUTADO EXITOSO"/>
    <s v="18/11/2025 POR FAVOR, COMUNICARSE CON USUARIO PARA CONFIRMAR UBICACION, SOLICITUD Y PROGRAMAR VISITA TECNICA | 20/11/2025 SE REALIZA VISITA TÉCNICA AL CORRESPONSAL BANCOLOMBIA. EL USUARIO INFORMA DESPRENDIMIENTO DE LA BASE DEL DATÁFONO; AL VALIDAR SE CONFIRMA QUE LA BASE ESTÁ DETERIORADA. SE PROCEDE A INSTALAR UNA NUEVA, QUEDANDO EL EQUIPO CORRECTAMENTE FIJADO Y OPERATIVO."/>
    <s v="VISITA TECNICA"/>
    <s v="SAOZZ060"/>
    <s v="TIPO II"/>
    <s v="TERRESTRE"/>
    <s v="MARTINEZ TOVAR OSCAR DAVID"/>
    <n v="1"/>
    <s v="0"/>
    <n v="144968"/>
    <n v="140396"/>
    <n v="144968"/>
  </r>
  <r>
    <s v="APARTADO"/>
    <x v="3"/>
    <x v="3"/>
    <s v="27615"/>
    <s v="3034250"/>
    <s v="3007015734"/>
    <s v="OC BASE DATAFONO"/>
    <s v="CHOCO"/>
    <s v="RIOSUCIO"/>
    <s v="BELEN DE BAJIRA IV CHOCO"/>
    <s v="REDEBAN"/>
    <s v="FO-25-1846337"/>
    <d v="2025-11-19T10:46:00"/>
    <d v="2025-11-24T11:18:00"/>
    <s v="NO"/>
    <s v="BASEDATAFONO"/>
    <s v="BASE DATAFONO"/>
    <s v="CB UNO A UNO"/>
    <s v="CB UNO A UNO"/>
    <s v="EJECUTADO / CANCELADO"/>
    <s v="PETICIÓN RED"/>
    <s v="19/11/2025 POR FAVOR, COMUNICARSE CON USUARIO PARA CONFIRMAR UBICACION, SOLICITUD Y PROGRAMAR VISITA TECNICA | 22/11/2025 SE VALIDA CON LA USUARIA MEDIANTE SOPORTE TELEFONICO Y SE VALIDA QUE ENREALIDAD LO QUE NECESITA ES UN CAMBIO DE DATAFONO Y NO SE BASE. | 25/11/2025 SE VALIDA CON LA USUARIA MEDIANTE SOPORTE TELEFONICO Y SE VALIDA QUE ENREALIDAD LO QUE NECESITA ES UN CAMBIO DE DATAFONO Y NO SE BASE."/>
    <s v="SOPORTE TELEFONICO"/>
    <s v="A00Z261"/>
    <s v="TIPO V"/>
    <s v="TERRESTRE/FLUVIAL"/>
    <s v="SALDARRIAGA MIRANDA SANTIAGO"/>
    <n v="0"/>
    <s v="0"/>
    <n v="41241"/>
    <n v="0"/>
    <n v="41241"/>
  </r>
  <r>
    <s v="MONTERIA"/>
    <x v="2"/>
    <x v="2"/>
    <s v="23001"/>
    <s v="3038969"/>
    <s v="3007067469"/>
    <s v="OC BASE DATAFONO"/>
    <s v="CORDOBA"/>
    <s v="MONTERIA"/>
    <s v="REDY PLAZA DE MERCADO_MONTERIA"/>
    <s v="REDEBAN"/>
    <s v="FO-25-1850590"/>
    <d v="2025-11-20T08:53:00"/>
    <d v="2025-11-20T16:13:00"/>
    <s v="NO"/>
    <s v="BASEDATAFONO"/>
    <s v="BASE DATAFONO"/>
    <s v="ROBUSTO"/>
    <s v="REDY"/>
    <s v="EJECUTADO"/>
    <s v="EJECUTADO EXITOSO"/>
    <s v="20/11/2025 POR FAVOR, COMUNICARSE CON USUARIO PARA CONFIRMAR UBICACION, SOLICITUD Y PROGRAMAR VISITA TECNICA | 20/11/2025 SE REALIZÓ CAMBIO DE BASE PARA DATAFONO, LA BASE QUE ESTABA EN EL SITIO SE PARTIÓ."/>
    <s v="VISITA TECNICA"/>
    <s v="6A4ZZ095"/>
    <s v="TIPO I"/>
    <s v="TERRESTRE"/>
    <s v="CALDERA SALCEDO CARLOS JULIO"/>
    <n v="1"/>
    <s v="0"/>
    <n v="65960"/>
    <n v="75096"/>
    <n v="65960"/>
  </r>
  <r>
    <s v="APARTADO"/>
    <x v="3"/>
    <x v="3"/>
    <s v="5045"/>
    <s v="3039966"/>
    <s v="3007049591"/>
    <s v="OC BASE DATAFONO"/>
    <s v="ANTIOQUIA"/>
    <s v="APARTADO"/>
    <s v="PTM APARTADO FERRETERIA DE LA"/>
    <s v="REDEBAN"/>
    <s v="FO-25-1851254"/>
    <d v="2025-11-20T10:18:00"/>
    <d v="2025-11-21T15:57:00"/>
    <s v="NO"/>
    <s v="BASEDATAFONO"/>
    <s v="BASE DATAFONO"/>
    <s v="AGREGADOR"/>
    <s v="COMCARD - PTM"/>
    <s v="EJECUTADO"/>
    <s v="EJECUTADO EXITOSO"/>
    <s v="20/11/2025 POR FAVOR, COMUNICARSE CON USUARIO PARA CONFIRMAR UBICACION, SOLICITUD Y PROGRAMAR VISITA TECNICA | 21/11/2025 SE INSTAKA BASE DATAFONO NUEVA YA QUE LA ANTERIOR SE PARTIO."/>
    <s v="VISITA TECNICA"/>
    <s v="XP9ZZ507"/>
    <s v="TIPO I"/>
    <s v="TERRESTRE"/>
    <s v="SALDARRIAGA MIRANDA SANTIAGO"/>
    <n v="1"/>
    <s v="0"/>
    <n v="65960"/>
    <n v="75096"/>
    <n v="65960"/>
  </r>
  <r>
    <s v="APARTADO"/>
    <x v="3"/>
    <x v="3"/>
    <s v="5665"/>
    <s v="3044280"/>
    <s v="3007065715"/>
    <s v="OC BASE DATAFONO"/>
    <s v="ANTIOQUIA"/>
    <s v="SAN PEDRO DE URABA"/>
    <s v="DISTRICOL FESTIVAL DEL HOGAR"/>
    <s v="REDEBAN"/>
    <s v="FO-25-1856308"/>
    <d v="2025-11-21T08:30:00"/>
    <d v="2025-11-24T14:58:00"/>
    <s v="NO"/>
    <s v="BASEDATAFONO"/>
    <s v="BASE DATAFONO"/>
    <s v="AGREGADOR"/>
    <s v="DISTRICOL"/>
    <s v="EJECUTADO"/>
    <s v="EJECUTADO EXITOSO"/>
    <s v="21/11/2025 POR FAVOR, COMUNICARSE CON USUARIO PARA CONFIRMAR UBICACION, SOLICITUD Y PROGRAMAR VISITA TECNICA | 24/11/2025 INSTALACIÓN BASE DATAFONO"/>
    <s v="VISITA TECNICA"/>
    <s v="6A00F738"/>
    <s v="TIPO III"/>
    <s v="TERRESTRE"/>
    <s v="CASTRO HENAO DANIEL ESTEBAN"/>
    <n v="1"/>
    <s v="0"/>
    <n v="275729"/>
    <n v="196537"/>
    <n v="275729"/>
  </r>
  <r>
    <s v="MEDELLIN"/>
    <x v="3"/>
    <x v="3"/>
    <s v="5001"/>
    <s v="3045458"/>
    <s v="3007022575"/>
    <s v="OC BASE DATAFONO"/>
    <s v="ANTIOQUIA"/>
    <s v="MEDELLIN"/>
    <s v="MULTIPAGAS UNICENTRO CENTRO CO"/>
    <s v="REDEBAN"/>
    <s v="FO-25-1858089"/>
    <d v="2025-11-21T10:29:00"/>
    <d v="2025-11-26T14:00:00"/>
    <s v="NO"/>
    <s v="BASEDATAFONO"/>
    <s v="BASE DATAFONO"/>
    <s v="ROBUSTO"/>
    <s v="MULTIPAGAS"/>
    <s v="EJECUTADO"/>
    <s v="EJECUTADO EXITOSO"/>
    <s v="21/11/2025 POR FAVOR, COMUNICARSE CON USUARIO PARA CONFIRMAR UBICACION, SOLICITUD Y PROGRAMAR VISITA TECNICA | 26/11/2025 LE FIJO LA BASE QUE LA USUARIA TENIA EN EL CORRESPONSAL DEJÁNDOLA OK, Y BIEN FIJADA"/>
    <s v="VISITA TECNICA"/>
    <s v="ANZZZ800"/>
    <s v="TIPO I"/>
    <s v="TERRESTRE"/>
    <s v="RUA ALVAREZ RICHARD ANDRES"/>
    <n v="1"/>
    <s v="0"/>
    <n v="65960"/>
    <n v="75096"/>
    <n v="65960"/>
  </r>
  <r>
    <s v="APARTADO"/>
    <x v="3"/>
    <x v="3"/>
    <s v="5045"/>
    <s v="3049328"/>
    <s v="3007056081"/>
    <s v="OC BASE DATAFONO"/>
    <s v="ANTIOQUIA"/>
    <s v="APARTADO"/>
    <s v="DISTRICOL PAPELERIA Y VARIEDAD"/>
    <s v="REDEBAN"/>
    <s v="FO-25-1863212"/>
    <d v="2025-11-22T09:15:00"/>
    <d v="2025-11-26T11:27:00"/>
    <s v="NO"/>
    <s v="BASEDATAFONO"/>
    <s v="BASE DATAFONO"/>
    <s v="AGREGADOR"/>
    <s v="DISTRICOL"/>
    <s v="EJECUTADO"/>
    <s v="EJECUTADO EXITOSO"/>
    <s v="22/11/2025 POR FAVOR, COMUNICARSE CON USUARIO PARA CONFIRMAR UBICACION, SOLICITUD Y PROGRAMAR VISITA TECNICA | 26/11/2025 INSTALACIÓN BASE DATAFONO"/>
    <s v="VISITA TECNICA"/>
    <s v="9BMZZ442"/>
    <s v="TIPO I"/>
    <s v="TERRESTRE"/>
    <s v="CASTRO HENAO DANIEL ESTEBAN"/>
    <n v="1"/>
    <s v="0"/>
    <n v="65960"/>
    <n v="75096"/>
    <n v="65960"/>
  </r>
  <r>
    <s v="BARRANQUILLA"/>
    <x v="2"/>
    <x v="2"/>
    <s v="8001"/>
    <s v="3054634"/>
    <s v="3007049910"/>
    <s v="OC BASE DATAFONO"/>
    <s v="ATLANTICO"/>
    <s v="BARRANQUILLA"/>
    <s v="PTM  BARRANQUILLA MERKATODO"/>
    <s v="REDEBAN"/>
    <s v="FO-25-1871767"/>
    <d v="2025-11-24T13:22:00"/>
    <d v="2025-11-26T11:38:00"/>
    <s v="NO"/>
    <s v="BASEDATAFONO"/>
    <s v="BASE DATAFONO"/>
    <s v="AGREGADOR"/>
    <s v="COMCARD - PTM"/>
    <s v="EJECUTADO"/>
    <s v="EJECUTADO EXITOSO"/>
    <s v="24/11/2025 POR FAVOR, COMUNICARSE CON USUARIO PARA CONFIRMAR UBICACION, SOLICITUD Y PROGRAMAR VISITA TECNICA | 26/11/2025 SE REALIZA VISITA TÉCNICA, SE INSTALA BASE DE DATAFONO, DEBIDO A QUE LA BASE QUE ESTABA EN SITIO SE PARTIÓ."/>
    <s v="VISITA TECNICA"/>
    <s v="TR00R868"/>
    <s v="TIPO I"/>
    <s v="TERRESTRE"/>
    <s v="DE AGUAS MUÑOZ DAVID JOSE"/>
    <n v="1"/>
    <s v="0"/>
    <n v="65960"/>
    <n v="75096"/>
    <n v="65960"/>
  </r>
  <r>
    <s v="TUNJA"/>
    <x v="5"/>
    <x v="5"/>
    <s v="15480"/>
    <s v="3057154"/>
    <s v="3007022786"/>
    <s v="OC BASE DATAFONO"/>
    <s v="BOYACA"/>
    <s v="MUZO"/>
    <s v="BARRIO CENTRO III MUZO"/>
    <s v="REDEBAN"/>
    <s v="FO-25-1874118"/>
    <d v="2025-11-25T08:00:00"/>
    <d v="2025-11-26T14:02:00"/>
    <s v="NO"/>
    <s v="BASEDATAFONO"/>
    <s v="BASE DATAFONO"/>
    <s v="CB UNO A UNO"/>
    <s v="CB UNO A UNO"/>
    <s v="EJECUTADO"/>
    <s v="EJECUTADO EXITOSO"/>
    <s v="25/11/2025 POR FAVOR, COMUNICARSE CON USUARIO PARA CONFIRMAR UBICACION, SOLICITUD Y PROGRAMAR VISITA TECNICA | 26/11/2025 INSTALACIÓN DE BASE EXITOSA, TIRILLA SUMINISTRADA POR EL CLIENTE."/>
    <s v="VISITA TECNICA"/>
    <s v="AWZZZ714"/>
    <s v="TIPO IV"/>
    <s v="TERRESTRE"/>
    <s v="HERRERA GARZON JEYSON STEVENT"/>
    <n v="1"/>
    <s v="0"/>
    <n v="479589"/>
    <n v="196537"/>
    <n v="479589"/>
  </r>
  <r>
    <s v="MEDELLIN"/>
    <x v="3"/>
    <x v="3"/>
    <s v="5001"/>
    <s v="3062754"/>
    <s v="3007073413"/>
    <s v="OC BASE DATAFONO"/>
    <s v="ANTIOQUIA"/>
    <s v="MEDELLIN"/>
    <s v="PTM MEDELLIN TREEMASCOTAS"/>
    <s v="REDEBAN"/>
    <s v="FO-25-1879947"/>
    <d v="2025-11-25T16:54:00"/>
    <d v="2025-11-28T11:45:00"/>
    <s v="NO"/>
    <s v="BASEDATAFONO"/>
    <s v="BASE DATAFONO"/>
    <s v="AGREGADOR"/>
    <s v="COMCARD - PTM"/>
    <s v="EJECUTADO"/>
    <s v="EJECUTADO EXITOSO"/>
    <s v="25/11/2025 POR FAVOR, COMUNICARSE CON USUARIO PARA CONFIRMAR UBICACION, SOLICITUD Y PROGRAMAR VISITA TECNICA | 28/11/2025 SE PEGA BASE DE DATAFONO NUEVAMENTE QUEDANDO OK"/>
    <s v="VISITA TECNICA"/>
    <s v="3007073413"/>
    <s v="TIPO I"/>
    <s v="TERRESTRE"/>
    <s v="RUA ALVAREZ RICHARD ANDRES"/>
    <n v="1"/>
    <s v="0"/>
    <n v="65960"/>
    <n v="75096"/>
    <n v="65960"/>
  </r>
  <r>
    <s v="CALI"/>
    <x v="0"/>
    <x v="0"/>
    <s v="76001"/>
    <s v="3071595"/>
    <s v="3007071957"/>
    <s v="OC BASE DATAFONO"/>
    <s v="VALLE DEL CAUCA"/>
    <s v="CALI"/>
    <s v="PTM CALI INTERNET Y ACCESORIOS"/>
    <s v="REDEBAN"/>
    <s v="FO-25-1897995"/>
    <d v="2025-11-27T12:16:00"/>
    <d v="2025-11-29T12:48:00"/>
    <s v="NO"/>
    <s v="BASEDATAFONO"/>
    <s v="BASE DATAFONO"/>
    <s v="AGREGADOR"/>
    <s v="COMCARD - PTM"/>
    <s v="EJECUTADO"/>
    <s v="EJECUTADO EXITOSO"/>
    <s v="27/11/2025 POR FAVOR, COMUNICARSE CON USUARIO PARA CONFIRMAR UBICACION, SOLICITUD Y PROGRAMAR VISITA TECNICA | 28/11/2025 SE REALIZA LLAMADA TELEFÓNICA AL SEÑOR YEIMAN RODRÍGUEZ DONDE ME INFORMA QUE VA DE SALIDA Y NO PUEDE RECIBIR LA VISITA ME PIDE QUE POR FAVOR SE REALICE EL DÍA DE MAÑANA EN LA HORAS DE LA MAÑANA | 29/11/2025 SE REALIZA VISITA TÉCNICA EN DONDE SE INSTALA  LA BASE DEL DISPOSITIVO EN BUEN ESTADO"/>
    <s v="SOPORTE TELEFONICO"/>
    <s v="LN00M167"/>
    <s v="TIPO I"/>
    <s v="TERRESTRE"/>
    <s v="ESCOBAR LENIS JUAN SEBASTIAN"/>
    <n v="0"/>
    <s v="0"/>
    <n v="41241"/>
    <n v="0"/>
    <n v="41241"/>
  </r>
  <r>
    <s v="CALI"/>
    <x v="0"/>
    <x v="0"/>
    <s v="76001"/>
    <s v="3071787"/>
    <s v="3007075926"/>
    <s v="OC BASE DATAFONO"/>
    <s v="VALLE DEL CAUCA"/>
    <s v="CALI"/>
    <s v="BARRIO COLSEGUROS CALI 1"/>
    <s v="REDEBAN"/>
    <s v="FO-25-1897993"/>
    <d v="2025-11-27T12:44:00"/>
    <d v="2025-11-28T14:49:00"/>
    <s v="NO"/>
    <s v="BASEDATAFONO"/>
    <s v="BASE DATAFONO"/>
    <s v="UNO A UNO"/>
    <s v="UNO A UNO"/>
    <s v="EJECUTADO"/>
    <s v="EJECUTADO EXITOSO"/>
    <s v="27/11/2025 POR FAVOR, COMUNICARSE CON USUARIO PARA CONFIRMAR UBICACION, SOLICITUD Y PROGRAMAR VISITA TECNICA | 28/11/2025 SE REALIZA INSTALACIÓN DE SOPORTE DE BASE SIN NOVEDAD."/>
    <s v="VISITA TECNICA"/>
    <s v="FA09Z455"/>
    <s v="TIPO I"/>
    <s v="TERRESTRE"/>
    <s v="TORRES GARCIA JENDRY JOSE"/>
    <n v="1"/>
    <s v="0"/>
    <n v="65960"/>
    <n v="75096"/>
    <n v="65960"/>
  </r>
  <r>
    <s v="PEREIRA"/>
    <x v="0"/>
    <x v="6"/>
    <s v="66170"/>
    <s v="3072036"/>
    <s v="3007013579"/>
    <s v="OC BASE DATAFONO"/>
    <s v="RISARALDA"/>
    <s v="DOSQUEBRADAS"/>
    <s v="ALKOMPRAR DOSQUEBRADAS"/>
    <s v="REDEBAN"/>
    <s v="FO-25-1898292"/>
    <d v="2025-11-27T14:03:00"/>
    <d v="2025-11-28T15:59:00"/>
    <s v="NO"/>
    <s v="BASEDATAFONO"/>
    <s v="BASE DATAFONO"/>
    <s v="RETAIL"/>
    <s v="CONTIGO / ALKOMPRAR"/>
    <s v="EJECUTADO / CANCELADO"/>
    <s v="PETICIÓN USUARIO"/>
    <s v="27/11/2025 POR FAVOR, COMUNICARSE CON USUARIO PARA CONFIRMAR UBICACION, SOLICITUD Y PROGRAMAR VISITA TECNICA | 28/11/2025 EL CLIENTE NO PERMITE LA INSTALACIÓN DE LA BASE, YA QUE INDICA QUE NO TIENE ESPACIO EN EL ESCRITORIO PARA INSTALARLA"/>
    <s v="VISITA TECNICA"/>
    <s v="JAPZZ371"/>
    <s v="TIPO I"/>
    <s v="TERRESTRE"/>
    <s v="FRANCO CAÑAVERAL YAMID RAUL"/>
    <n v="1"/>
    <s v="0"/>
    <n v="65960"/>
    <n v="75096"/>
    <n v="65960"/>
  </r>
  <r>
    <s v="TUNJA"/>
    <x v="5"/>
    <x v="5"/>
    <s v="15469"/>
    <s v="3075151"/>
    <s v="3007057632"/>
    <s v="OC BASE DATAFONO"/>
    <s v="BOYACA"/>
    <s v="MONIQUIRA"/>
    <s v="REVAL  MONIQUIRA"/>
    <s v="REDEBAN"/>
    <s v="FO-25-1901350"/>
    <d v="2025-11-28T09:26:00"/>
    <d v="2025-11-29T12:50:00"/>
    <s v="NO"/>
    <s v="BASEDATAFONO"/>
    <s v="BASE DATAFONO"/>
    <s v="ROBUSTO"/>
    <s v="REVAL"/>
    <s v="EJECUTADO"/>
    <s v="EJECUTADO EXITOSO"/>
    <s v="28/11/2025 POR FAVOR, COMUNICARSE CON USUARIO PARA CONFIRMAR UBICACION, SOLICITUD Y PROGRAMAR VISITA TECNICA | 29/11/2025 SE VISITA CB INSTALACIÓN DE BASES... PRUEBAS EXITOSAS"/>
    <s v="VISITA TECNICA"/>
    <s v="AATZZ043-9A0AZ830-AATZZ226-AATZZ112"/>
    <s v="TIPO II"/>
    <s v="TERRESTRE"/>
    <s v="GONZALEZ GONZALEZ MARIO ALBERTO"/>
    <n v="1"/>
    <s v="0"/>
    <n v="144968"/>
    <n v="140396"/>
    <n v="144968"/>
  </r>
  <r>
    <s v="MEDELLIN"/>
    <x v="3"/>
    <x v="3"/>
    <s v="27361"/>
    <s v="LC-CS-25-004069"/>
    <s v="3007079394"/>
    <s v="OC CIERRE"/>
    <s v="CHOCO"/>
    <s v="ISTMINA"/>
    <s v="BARRIO CUBIS SECTOR LA BOMBONERA ISTMINA CHOCO ISTMINA"/>
    <s v="REDEBAN"/>
    <s v="FO-25-1742526"/>
    <d v="2025-10-28T08:00:00"/>
    <d v="2025-11-05T19:18:00"/>
    <s v="NO"/>
    <s v="CIERRE"/>
    <s v="CIERRE"/>
    <s v="UNO A UNO"/>
    <s v="UNO A UNO"/>
    <s v="EJECUTADO"/>
    <s v="CIERRE EXITOSO"/>
    <s v="27/10/2025 SE ESCALA PARA VISITA. CONFIRMAR DATOS PARA LA RECOLECCION DE EQUIPOS | 04/11/2025 SE PRESENTA CIERRE EN EL VIA A LA TERMINAL DE QUIBDO QUE LLEVA A LA ZONA DEL SAN JUAN POR PROTESTA DEL MAL SERVIO DE ENERGÍA | 06/11/2025 SE REAALIZA REÍRTE DE CB, SIN PUBLICIDAD"/>
    <s v="VISITA TECNICA"/>
    <s v="10XZZ932"/>
    <s v="TIPO V"/>
    <s v="AEREO"/>
    <s v="ROBLEDO DIAZ ANDRES FELIPE"/>
    <n v="1"/>
    <s v="0"/>
    <n v="988463"/>
    <n v="196537"/>
    <n v="988463"/>
  </r>
  <r>
    <s v="PEREIRA"/>
    <x v="0"/>
    <x v="6"/>
    <s v="63001"/>
    <s v="LC-CS-25-004070"/>
    <s v="3007081052"/>
    <s v="OC CIERRE"/>
    <s v="QUINDIO"/>
    <s v="ARMENIA"/>
    <s v="BARRIO BAMBUSA ARMENIA"/>
    <s v="REDEBAN"/>
    <s v="FO-25-1742528"/>
    <d v="2025-10-28T08:00:00"/>
    <d v="2025-11-05T13:20:00"/>
    <s v="NO"/>
    <s v="CIERRE"/>
    <s v="CIERRE"/>
    <s v="UNO A UNO"/>
    <s v="UNO A UNO"/>
    <s v="EJECUTADO"/>
    <s v="CIERRE EXITOSO"/>
    <s v="27/10/2025 SE ESCALA PARA VISITA. CONFIRMAR DATOS PARA LA RECOLECCION DE EQUIPOS | 06/11/2025 SE VISITA COMERCIO SE REALIZÓ  SE DESINSTALACIÓN DATAFONO, LECTOR , MAGICC BOX, BASE, ROLLOS, SE DESINTALA PUBLICIDAD Y SE DESTRUYE EN COMERCIO"/>
    <s v="VISITA TECNICA"/>
    <s v="SHZZZ012"/>
    <s v="TIPO II"/>
    <s v="TERRESTRE"/>
    <s v="SANCHEZ SOLORZANO JUAN SEBASTIAN"/>
    <n v="1"/>
    <s v="0"/>
    <n v="144968"/>
    <n v="140396"/>
    <n v="144968"/>
  </r>
  <r>
    <s v="MONTERIA"/>
    <x v="2"/>
    <x v="2"/>
    <s v="5495"/>
    <s v="LC-CS-25-004071"/>
    <s v="3007081087"/>
    <s v="OC CIERRE"/>
    <s v="ANTIOQUIA"/>
    <s v="NECHI"/>
    <s v="BARRIO CENTRO NECHI 3"/>
    <s v="REDEBAN"/>
    <s v="FO-25-1742554"/>
    <d v="2025-10-28T08:00:00"/>
    <d v="2025-11-04T14:09:00"/>
    <s v="NO"/>
    <s v="CIERRE"/>
    <s v="CIERRE"/>
    <s v="UNO A UNO"/>
    <s v="UNO A UNO"/>
    <s v="EJECUTADO"/>
    <s v="CIERRE EXITOSO"/>
    <s v="27/10/2025 SE ESCALA PARA VISITA. CONFIRMAR DATOS PARA LA RECOLECCION DE EQUIPOS | 04/11/2025 SE REALIZA CIERRE DE CORRESPONSAL BANCOLOMBIA OK, SE RETIRA DATÁFONO, LECTOR DE BARRAS, MAGIBOX Y ACCESORIOS TODO EN BUEN ESTÁDO OK, CIERRE EXITOSO, CB NO SE ENCONTRÓ PUBLICIDAD EN EL PUNTO, CIERRE CB EXITOSO"/>
    <s v="VISITA TECNICA"/>
    <s v="SGZZZ986"/>
    <s v="TIPO III"/>
    <s v="TERRESTRE"/>
    <s v="GONZALEZ FERRER JESUS ALEXANDER"/>
    <n v="1"/>
    <s v="0"/>
    <n v="275729"/>
    <n v="196537"/>
    <n v="275729"/>
  </r>
  <r>
    <s v="TUNJA"/>
    <x v="5"/>
    <x v="5"/>
    <s v="15224"/>
    <s v="LC-CS-25-004072"/>
    <s v="3007047104"/>
    <s v="OC CIERRE"/>
    <s v="BOYACA"/>
    <s v="CUCAITA"/>
    <s v="BARRIO VEREDA CHAPACATA CUCAIT"/>
    <s v="REDEBAN"/>
    <s v="FO-25-1742556"/>
    <d v="2025-10-28T08:00:00"/>
    <d v="2025-11-05T11:01:00"/>
    <s v="NO"/>
    <s v="CIERRE"/>
    <s v="RECUPERACION DE EQUIPOS"/>
    <s v="UNO A UNO"/>
    <s v="CB UNO A UNO"/>
    <s v="EJECUTADO"/>
    <s v="CIERRE EXITOSO"/>
    <s v="27/10/2025 SE ESCALA PARA VISITA. CONFIRMAR DATOS PARA LA RECOLECCION DE EQUIPOS | 05/11/2025 COMUNICACIÓN CON EL SEÑOR CARLOS CASTELLANOS AL NÚMERO TELEFÓNICO 3107919357._x000a_EL CLIENTE INDICA DISPONIBILIDAD PARA ATENCIÓN EN HORAS DE LA MAÑANA, A PARTIR DE LAS 8:30 A.M. EN ADELANTE._x000a_SE CONFIRMA LA VISITA AL CLIENTE DE ACUERDO CON LA RUTA DE DESPLAZAMIENTO PROGRAMADA PARA LA ZONA. | 05/11/2025 SE VISITA CB CIERRE....RETIRO DE EQUIPOS Y PUBLICIDAD PRUEBAS EXITOSAS"/>
    <s v="VISITA TECNICA"/>
    <s v="9C00D619"/>
    <s v="TIPO II"/>
    <s v="TERRESTRE"/>
    <s v="SOLER HOYOS CRISTIAN LEONARDO"/>
    <n v="1"/>
    <s v="0"/>
    <n v="144968"/>
    <n v="140396"/>
    <n v="144968"/>
  </r>
  <r>
    <s v="PASTO"/>
    <x v="0"/>
    <x v="0"/>
    <s v="52720"/>
    <s v="LC-CS-25-004075"/>
    <s v="3007076209"/>
    <s v="OC CIERRE"/>
    <s v="NARIÑO"/>
    <s v="SAPUYES"/>
    <s v="BARRIO GGT EL ESPINO SAPUYES"/>
    <s v="REDEBAN"/>
    <s v="FO-25-1742551"/>
    <d v="2025-10-28T08:00:00"/>
    <d v="2025-11-14T11:11:00"/>
    <s v="NO"/>
    <s v="CIERRE"/>
    <s v="RECUPERACION DE EQUIPOS"/>
    <s v="UNO A UNO"/>
    <s v="UNO A UNO"/>
    <s v="EJECUTADO"/>
    <s v="CIERRE EXITOSO"/>
    <s v="27/10/2025 SE ESCALA PARA VISITA. CONFIRMAR DATOS PARA LA RECOLECCION DE EQUIPOS | 04/11/2025 NO ES POSIBLE ES DESPLAZAMIENTO POR CIERRE DE VIAS HACIA EL CORREGIMIENTO, SE ESTARA VALIDANDO LA HABILITACION PARA DESPLAZAMIENTO. | 14/11/2025 SE VISITA EL COMERCIO PARA REALIZAR CIERRE DEL CB, SE RETIRA DATÁFONO CON LECTORA, BASE Y CABLEADO, SE DESINSTALA Y SE DESTRUYE PUBLICIDAD, NO SE RETIRA ROLLOS, CIERRE OK SIN NOVEDAD"/>
    <s v="VISITA TECNICA"/>
    <s v="FA0GZ501"/>
    <s v="TIPO II"/>
    <s v="TERRESTRE"/>
    <s v="GUERRERO RAMIREZ OSCAR DARIO"/>
    <n v="1"/>
    <s v="0"/>
    <n v="144968"/>
    <n v="140396"/>
    <n v="144968"/>
  </r>
  <r>
    <s v="BUCARAMANGA"/>
    <x v="5"/>
    <x v="5"/>
    <s v="68276"/>
    <s v="LC-CS-25-004078"/>
    <s v="3007046445"/>
    <s v="OC CIERRE"/>
    <s v="SANTANDER"/>
    <s v="FLORIDABLANCA"/>
    <s v="PTM  FLORIDABLANCA  ACEXPRESS"/>
    <s v="REDEBAN"/>
    <s v="FO-25-1742578"/>
    <d v="2025-10-28T08:00:00"/>
    <d v="2025-11-06T09:43:00"/>
    <s v="NO"/>
    <s v="CIERRE"/>
    <s v="CIERRE"/>
    <s v="AGREGADOR"/>
    <s v="COMCARD - PTM"/>
    <s v="EJECUTADO"/>
    <s v="CIERRE EXITOSO"/>
    <s v="27/10/2025 SE ESCALA PARA VISITA. CONFIRMAR DATOS PARA LA RECOLECCION DE EQUIPOS | 29/10/2025 SE LLAMA AL  NÚMERO3222409018 CLIENTE PAGA CONFIRMAR LA ENTREGA DE LOS EQUIPOS PERO LA SEÑORA GREIS MARTÍNEZ NOS INDICA NO ENCONTRASE EN ESTE MOMENTO EN LA CIUDAD POR LO ANTERIOR INDICA QUE ELLA SE COMUNICARÁ CUANDO ESTÉ DISPONIBLES. | 04/11/2025 SE LOGRA ESTABLECER CONTACTO VÍA WHATSAPP CON USUARIA LO CUAL NOS CONFIRMA QUE NOS PODRÁ ENTREGAR LOS EQUIPOS EL DÍA DE MAÑANA A PARTIR DE LAS  10AM _x000a_CONJUNTO TORRES DE SAN ESTEBAN TORRE 3 APTO 1209_x000a_GREYS MARTÍNEZ | 06/11/2025 SE RECOGEN EQUIPOS EN CASA DEL ADMINISTRADOR TORRES DE SAN ESTEBAN TORRE 3 APARTAMENTO 1209, SE RETIRA DATÁFONO, LECTOR DE BARRAS, FUENTE, BASE DATÁFONO, CLIENTE NO TIENE ROLLOS DE REDEBAN NI PUBLICIDAD."/>
    <s v="VISITA TECNICA"/>
    <s v="II005839-II4ZZ625"/>
    <s v="TIPO I"/>
    <s v="TERRESTRE"/>
    <s v="MARTINEZ FLOREZ DONIS ALBERTO"/>
    <n v="1"/>
    <s v="0"/>
    <n v="65960"/>
    <n v="75096"/>
    <n v="65960"/>
  </r>
  <r>
    <s v="PASTO"/>
    <x v="0"/>
    <x v="0"/>
    <s v="52001"/>
    <s v="LC-CS-25-004090"/>
    <s v="3007062102"/>
    <s v="OC CIERRE"/>
    <s v="NARIÑO"/>
    <s v="PASTO"/>
    <s v="BARRIO EL PILAR PASTO 2"/>
    <s v="REDEBAN"/>
    <s v="FO-25-1747714"/>
    <d v="2025-10-28T16:37:00"/>
    <d v="2025-11-05T19:15:00"/>
    <s v="NO"/>
    <s v="CIERRE"/>
    <s v="CIERRE"/>
    <s v="CB UNO A UNO"/>
    <s v="CB UNO A UNO"/>
    <s v="EJECUTADO"/>
    <s v="CIERRE EXITOSO"/>
    <s v="28/10/2025 SE ESCALA PARA VISITA. CONFIRMAR DATOS PARA LA RECOLECCION DE EQUIPOS | 06/11/2025 SE REALIZÓ EL RETIRO DE EQUIPOS PUBLICIDAD Y ACCESORIOS POR CIERRE DE CB BANCOLOMBIA SE RECIBE TODO EN BUEN ESTADO, NO SE RECIBE PAPELERÍA CLIENTE NO TENIA Y NO SE RECIBE CABLE PATCH CORD ES DEL PROPIO CLIENTE, CIERRE EXITOSO."/>
    <s v="VISITA TECNICA"/>
    <s v="JA00L838"/>
    <s v="TIPO I"/>
    <s v="TERRESTRE"/>
    <s v="REMICIO AMADO JOHN HEBER"/>
    <n v="1"/>
    <s v="0"/>
    <n v="65960"/>
    <n v="75096"/>
    <n v="65960"/>
  </r>
  <r>
    <s v="PASTO"/>
    <x v="0"/>
    <x v="0"/>
    <s v="52001"/>
    <s v="LC-CS-25-004091"/>
    <s v="3007062106"/>
    <s v="OC CIERRE"/>
    <s v="NARIÑO"/>
    <s v="PASTO"/>
    <s v="BARRIO AVENIDA COLOMBIA"/>
    <s v="REDEBAN"/>
    <s v="FO-25-1747712"/>
    <d v="2025-10-28T16:37:00"/>
    <d v="2025-11-05T13:22:00"/>
    <s v="NO"/>
    <s v="CIERRE"/>
    <s v="CIERRE"/>
    <s v="CB UNO A UNO"/>
    <s v="CB UNO A UNO"/>
    <s v="EJECUTADO"/>
    <s v="CIERRE EXITOSO"/>
    <s v="28/10/2025 SE ESCALA PARA VISITA. CONFIRMAR DATOS PARA LA RECOLECCION DE EQUIPOS | 05/11/2025 SE REALIZÓ EL RETIRO DE EQUIPOS PUBLICIDAD Y ACCESORIOS POR CIERRE DE CB BANCOLOMBIA SE RECIBE TODO EN BUEN ESTADO Y COMPLETO, CIERRE EXITOSO."/>
    <s v="VISITA TECNICA"/>
    <s v="JA00L842"/>
    <s v="TIPO I"/>
    <s v="TERRESTRE"/>
    <s v="REMICIO AMADO JOHN HEBER"/>
    <n v="1"/>
    <s v="0"/>
    <n v="65960"/>
    <n v="75096"/>
    <n v="65960"/>
  </r>
  <r>
    <s v="CALI"/>
    <x v="0"/>
    <x v="0"/>
    <s v="76834"/>
    <s v="LC-CS-25-004097"/>
    <s v="3007029715"/>
    <s v="OC CIERRE"/>
    <s v="VALLE DEL CAUCA"/>
    <s v="TULUA"/>
    <s v="BARRIO SALESIANOS TULUA"/>
    <s v="REDEBAN"/>
    <s v="FO-25-1754223"/>
    <d v="2025-10-29T16:44:00"/>
    <d v="2025-11-05T18:33:00"/>
    <s v="NO"/>
    <s v="CIERRE"/>
    <s v="CIERRE"/>
    <s v="CB UNO A UNO"/>
    <s v="CB UNO A UNO"/>
    <s v="EJECUTADO"/>
    <s v="CIERRE EXITOSO"/>
    <s v="29/10/2025 SE ESCALA PARA VISITA. CONFIRMAR DATOS PARA LA RECOLECCION DE EQUIPOS | 05/11/2025 SE LLAMA AL CLIENTE SE VÁLIDA SOLICITUD DEL CIERRE CB Y DIRECCIÓN, SE VISITA EL COMERCIO, SE RETIRA DOS DATAFONOS, DOS LECTORAS Y ACCESORIOS EN BUEN ESTADO. SE DESTRUYE EN SITIO PUBLICIDAD AVISO EXTERIOR, FLANGER, DISPLAY HORARIO"/>
    <s v="VISITA TECNICA"/>
    <s v="UV00C263 - 9A0ZZ804 - BBBIZ150"/>
    <s v="TIPO II"/>
    <s v="TERRESTRE"/>
    <s v="HERRERA MONAR GEOVANNY"/>
    <n v="1"/>
    <s v="0"/>
    <n v="144968"/>
    <n v="140396"/>
    <n v="144968"/>
  </r>
  <r>
    <s v="TUNJA"/>
    <x v="5"/>
    <x v="5"/>
    <s v="15001"/>
    <s v="LC-CS-25-004099"/>
    <s v="3007017665"/>
    <s v="OC CIERRE"/>
    <s v="BOYACA"/>
    <s v="TUNJA"/>
    <s v="NORTE TUNJA BOYACA"/>
    <s v="REDEBAN"/>
    <s v="FO-25-1754221"/>
    <d v="2025-10-29T16:44:00"/>
    <d v="2025-11-04T07:33:00"/>
    <s v="NO"/>
    <s v="CIERRE"/>
    <s v="RECUPERACION DE EQUIPOS"/>
    <s v="CB UNO A UNO"/>
    <s v="CB UNO A UNO"/>
    <s v="EJECUTADO"/>
    <s v="CIERRE EXITOSO"/>
    <s v="29/10/2025 SE ESCALA PARA VISITA. CONFIRMAR DATOS PARA LA RECOLECCION DE EQUIPOS | 01/11/2025 SE EJECUTA CIERRE CORRESPONSAL BANCARIO BANCOLOMBIA RETIRANDO LOS EQUIPOS EXISTENTES COMERCIO SIN PUBLICIDAD SE RETIRAN EN LA CALLE 39A#4A-18"/>
    <s v="VISITA TECNICA"/>
    <s v="9A002594"/>
    <s v="TIPO I"/>
    <s v="TERRESTRE"/>
    <s v="RODRIGUEZ MURCIA YERSON IVAN"/>
    <n v="1"/>
    <s v="0"/>
    <n v="65960"/>
    <n v="75096"/>
    <n v="65960"/>
  </r>
  <r>
    <s v="BUCARAMANGA"/>
    <x v="5"/>
    <x v="5"/>
    <s v="68235"/>
    <s v="LC-CS-25-004100"/>
    <s v="3007078424"/>
    <s v="OC CIERRE"/>
    <s v="SANTANDER"/>
    <s v="EL CARMEN DE CHUCURI"/>
    <s v="BARRIO CENTRO EL CARMEN DE CHUCURI  2"/>
    <s v="REDEBAN"/>
    <s v="FO-25-1754235"/>
    <d v="2025-10-29T16:44:00"/>
    <d v="2025-11-06T15:23:00"/>
    <s v="NO"/>
    <s v="CIERRE"/>
    <s v="RECUPERACION DE EQUIPOS"/>
    <s v="UNO A UNO"/>
    <s v="UNO A UNO"/>
    <s v="EJECUTADO"/>
    <s v="CIERRE EXITOSO"/>
    <s v="29/10/2025 SE ESCALA PARA VISITA. CONFIRMAR DATOS PARA LA RECOLECCION DE EQUIPOS | 05/11/2025 DESPUÉS DE VARIOS INTENTOS POR COMUNICARNOS CON EL NÚMERO INDICADO EN ORDEN , DEBIDO A LA LEJANÍA Y TIPOLOGÍA DEL MUNICIPIO ES NECESARIO LA COMUNICACIÓN._x000a_DESPUÉS DE UNOS DÍAS SE RECIBIÓ MENSAJE INDICANDO QUE SI ES POSIBLE LA ENTREGA DE EL EQUIPO Y QUE PUEDEN DESPLAZARSE AL.MUNICIPIO ALLÁ SE LO ENTREGAN , Y NOS INDICA QUE PODEMOS IR EL DÍA VIERNES | 06/11/2025 SE RECOGEN DATAFONO ,LECTOR , CABLE SY FUENTE DE PODER CIERRE EXITOSO"/>
    <s v="VISITA TECNICA"/>
    <s v="V1OZZ344"/>
    <s v="TIPO IV"/>
    <s v="TERRESTRE"/>
    <s v="GELVEZ MOGOLLON JOSE ELISEO"/>
    <n v="1"/>
    <s v="0"/>
    <n v="479589"/>
    <n v="196537"/>
    <n v="479589"/>
  </r>
  <r>
    <s v="PASTO"/>
    <x v="0"/>
    <x v="0"/>
    <s v="86749"/>
    <s v="LC-CS-25-004101"/>
    <s v="3007038736"/>
    <s v="OC CIERRE"/>
    <s v="PUTUMAYO"/>
    <s v="SIBUNDOY"/>
    <s v="BARRIO CENTRAL SIBUNDOY"/>
    <s v="REDEBAN"/>
    <s v="FO-25-1754228"/>
    <d v="2025-10-29T16:44:00"/>
    <d v="2025-11-05T13:32:00"/>
    <s v="NO"/>
    <s v="CIERRE"/>
    <s v="CIERRE"/>
    <s v="CB UNO A UNO"/>
    <s v="CB UNO A UNO"/>
    <s v="EJECUTADO"/>
    <s v="PARCIAL EXITOSO ACCESORIOS"/>
    <s v="29/10/2025 SE ESCALA PARA VISITA. CONFIRMAR DATOS PARA LA RECOLECCION DE EQUIPOS | 05/11/2025 SE REALIZA CIERRE DE CB, SE RETIRA DATÁFONO CON BASE Y LECTORA COMPLETOS Y EN BUEN ESTADO, SE RETIRA PUBLICIDAD Y SE DESTRUYE EN SITIO POR ORDEN DE REDEBAN"/>
    <s v="VISITA TECNICA"/>
    <s v="AB02Z353"/>
    <s v="TIPO III"/>
    <s v="TERRESTRE"/>
    <s v="PAZ MARTINEZ RICHARD HUMBERTO"/>
    <n v="1"/>
    <s v="0"/>
    <n v="275729"/>
    <n v="196537"/>
    <n v="275729"/>
  </r>
  <r>
    <s v="BUCARAMANGA"/>
    <x v="5"/>
    <x v="5"/>
    <s v="68547"/>
    <s v="LC-CS-25-004103"/>
    <s v="3007071281"/>
    <s v="OC CIERRE"/>
    <s v="SANTANDER"/>
    <s v="PIEDECUESTA"/>
    <s v="DISTRICOL CELUARIAS"/>
    <s v="REDEBAN"/>
    <s v="FO-25-1754296"/>
    <d v="2025-10-29T16:45:00"/>
    <d v="2025-11-05T10:41:00"/>
    <s v="NO"/>
    <s v="CIERRE"/>
    <s v="CIERRE"/>
    <s v="AGREGADOR"/>
    <s v="DISTRICOL"/>
    <s v="EJECUTADO"/>
    <s v="CIERRE EXITOSO"/>
    <s v="29/10/2025 SE ESCALA PARA VISITA. CONFIRMAR DATOS PARA LA RECOLECCION DE EQUIPOS | 05/11/2025 SE REALIZA RECOLECCIÓN DE DATAFONO Y LECTORA NO SE REALIZAN PRUEBAS NO SE ENCUENTRA PUBLICIDAD EN SITIO"/>
    <s v="VISITA TECNICA"/>
    <s v="0N00E087-SA0ZZ824"/>
    <s v="TIPO II"/>
    <s v="TERRESTRE"/>
    <s v="REYES RAMIREZ DIEGO ALEXANDER"/>
    <n v="1"/>
    <s v="0"/>
    <n v="144968"/>
    <n v="140396"/>
    <n v="144968"/>
  </r>
  <r>
    <s v="CALI"/>
    <x v="0"/>
    <x v="0"/>
    <s v="76001"/>
    <s v="LC-CS-25-004104"/>
    <s v="3007049290"/>
    <s v="OC CIERRE"/>
    <s v="VALLE DEL CAUCA"/>
    <s v="CALI"/>
    <s v="DISTRICOL LEBEICA PAPELERIA"/>
    <s v="REDEBAN"/>
    <s v="FO-25-1754309"/>
    <d v="2025-10-29T16:45:00"/>
    <d v="2025-11-06T12:27:00"/>
    <s v="NO"/>
    <s v="CIERRE"/>
    <s v="CIERRE"/>
    <s v="AGREGADOR"/>
    <s v="DISTRICOL"/>
    <s v="EJECUTADO"/>
    <s v="CIERRE EXITOSO"/>
    <s v="29/10/2025 SE ESCALA PARA VISITA. CONFIRMAR DATOS PARA LA RECOLECCION DE EQUIPOS | 06/11/2025 SE LLAMA AL CLIENTE, SE VALIDA SOLICITUD DEL CIERRE CB Y DIRECCIÓN, SE VISITA EL COMERCIO, SE RETIRA DATAFONO, LECTORA, ACCESORIOS, EQUIPOS EN BUEN ESTADO. SE DESTRUYE EN SITIO AVISO EXTERIOR, DISPLAY HORARIO, NO HAY FLANGER EN EL LOCAL SE DAÑÓ Y  LO VOTO"/>
    <s v="VISITA TECNICA"/>
    <s v="9C00Q140"/>
    <s v="TIPO I"/>
    <s v="TERRESTRE"/>
    <s v="HERRERA MONAR GEOVANNY"/>
    <n v="1"/>
    <s v="0"/>
    <n v="65960"/>
    <n v="75096"/>
    <n v="65960"/>
  </r>
  <r>
    <s v="BOGOTA"/>
    <x v="1"/>
    <x v="1"/>
    <s v="11001"/>
    <s v="LC-CS-25-004105"/>
    <s v="3007070701"/>
    <s v="OC CIERRE"/>
    <s v="CUNDINAMARCA"/>
    <s v="BOGOTA"/>
    <s v="PTM BOGOTA PAGOSNET"/>
    <s v="REDEBAN"/>
    <s v="FO-25-1779207 | FO-25-1754315"/>
    <d v="2025-10-29T16:45:00"/>
    <d v="2025-11-05T14:38:00"/>
    <s v="NO"/>
    <s v="CIERRE"/>
    <s v="CIERRE"/>
    <s v="AGREGADOR"/>
    <s v="COMCARD - PTM"/>
    <s v="EJECUTADO | EJECUTADO / CANCELADO"/>
    <s v="CIERRE EXITOSO"/>
    <s v="05/11/2025 DESPLAZARSE | 05/11/2025 SE RETIRA DATAFONO LECTORA PIND PAD Y HUB"/>
    <s v="VISITA TECNICA"/>
    <s v="UV008443"/>
    <s v="TIPO I"/>
    <s v="TERRESTRE"/>
    <s v="INFANTE SIERRA MANUEL FERNANDO"/>
    <n v="1"/>
    <s v="0"/>
    <n v="65960"/>
    <n v="75096"/>
    <n v="65960"/>
  </r>
  <r>
    <s v="MEDELLIN"/>
    <x v="3"/>
    <x v="3"/>
    <s v="5001"/>
    <s v="LC-CS-25-004106"/>
    <s v="3007074629"/>
    <s v="OC CIERRE"/>
    <s v="ANTIOQUIA"/>
    <s v="MEDELLIN"/>
    <s v="PTM MEDELLIN  COLD TEMPTATION"/>
    <s v="REDEBAN"/>
    <s v="FO-25-1754291"/>
    <d v="2025-10-29T16:45:00"/>
    <d v="2025-11-04T14:00:00"/>
    <s v="NO"/>
    <s v="CIERRE"/>
    <s v="RECUPERACION DE EQUIPOS"/>
    <s v="AGREGADOR"/>
    <s v="COMCARD - PTM"/>
    <s v="EJECUTADO"/>
    <s v="CIERRE EXITOSO"/>
    <s v="29/10/2025 SE ESCALA PARA VISITA. CONFIRMAR DATOS PARA LA RECOLECCION DE EQUIPOS | 04/11/2025 RECUPERACIÓN DE EQUIPOS CIERRE REDEBAN OK"/>
    <s v="VISITA TECNICA"/>
    <s v="NNLZZ162"/>
    <s v="TIPO I"/>
    <s v="TERRESTRE"/>
    <s v="CARDONA MOLINA BROLIN STIVEN"/>
    <n v="1"/>
    <s v="0"/>
    <n v="65960"/>
    <n v="75096"/>
    <n v="65960"/>
  </r>
  <r>
    <s v="BUCARAMANGA"/>
    <x v="5"/>
    <x v="5"/>
    <s v="68679"/>
    <s v="LC-CS-25-004107"/>
    <s v="3007046322"/>
    <s v="OC CIERRE"/>
    <s v="SANTANDER"/>
    <s v="SAN GIL"/>
    <s v="PTM  SAN GIL ENCOMIENDAS POSTA"/>
    <s v="REDEBAN"/>
    <s v="FO-25-1754340"/>
    <d v="2025-10-29T16:45:00"/>
    <d v="2025-11-05T13:18:00"/>
    <s v="NO"/>
    <s v="CIERRE"/>
    <s v="RECUPERACION DE EQUIPOS"/>
    <s v="AGREGADOR"/>
    <s v="COMCARD - PTM"/>
    <s v="EJECUTADO"/>
    <s v="CIERRE EXITOSO"/>
    <s v="05/11/2025 VISITA TÉCNICO | 05/11/2025 SE REALIZA CIERRE DE CB SE RECOGE 1 DATAFONO 1 LECTOR Y 40 ROLLOS DE CB CIERRE OK"/>
    <s v="VISITA TECNICA"/>
    <s v="BA005166"/>
    <s v="TIPO II"/>
    <s v="TERRESTRE"/>
    <s v="RIOS CASTRILLON JUAN SEBASTIAN"/>
    <n v="1"/>
    <s v="0"/>
    <n v="144968"/>
    <n v="140396"/>
    <n v="144968"/>
  </r>
  <r>
    <s v="BOGOTA"/>
    <x v="1"/>
    <x v="1"/>
    <s v="11001"/>
    <s v="LC-CS-25-004109"/>
    <s v="3007042082"/>
    <s v="OC CIERRE"/>
    <s v="CUNDINAMARCA"/>
    <s v="BOGOTA"/>
    <s v="PTM BOGOTA COUNTRYFARMA"/>
    <s v="REDEBAN"/>
    <s v="FO-25-1754318"/>
    <d v="2025-10-29T16:45:00"/>
    <d v="2025-11-05T11:02:00"/>
    <s v="NO"/>
    <s v="CIERRE"/>
    <s v="RECUPERACION DE EQUIPOS"/>
    <s v="AGREGADOR"/>
    <s v="COMCARD - PTM"/>
    <s v="EJECUTADO"/>
    <s v="CIERRE EXITOSO"/>
    <s v="05/11/2025 SE ESCALA PARA VISITA. CONFIRMAR DATOS PARA LA RECOLECCION DE EQUIPOS | 05/11/2025 SE VISITA COMERCIO, SE RETIRA DATÁFONO CON LECTOR"/>
    <s v="VISITA TECNICA"/>
    <s v="AB0XZ204"/>
    <s v="TIPO I"/>
    <s v="TERRESTRE"/>
    <s v="ORTIZ YARA FRANKLYN ISRAEL"/>
    <n v="1"/>
    <s v="0"/>
    <n v="65960"/>
    <n v="75096"/>
    <n v="65960"/>
  </r>
  <r>
    <s v="BOGOTA"/>
    <x v="1"/>
    <x v="1"/>
    <s v="11001"/>
    <s v="LC-CS-25-004110"/>
    <s v="3007064871"/>
    <s v="OC CIERRE"/>
    <s v="CUNDINAMARCA"/>
    <s v="BOGOTA"/>
    <s v="PTM BOGOTA DISTRIBUIDORA DE VI"/>
    <s v="REDEBAN"/>
    <s v="FO-25-1754293"/>
    <d v="2025-10-29T16:45:00"/>
    <d v="2025-11-04T14:03:00"/>
    <s v="NO"/>
    <s v="CIERRE"/>
    <s v="RECUPERACION DE EQUIPOS"/>
    <s v="AGREGADOR"/>
    <s v="COMCARD - PTM"/>
    <s v="EJECUTADO"/>
    <s v="CIERRE EXITOSO"/>
    <s v="29/10/2025 SE ESCALA PARA VISITA. CONFIRMAR DATOS PARA LA RECOLECCION DE EQUIPOS | 04/11/2025 CIERRE OK"/>
    <s v="VISITA TECNICA"/>
    <s v="5A002493"/>
    <s v="TIPO I"/>
    <s v="TERRESTRE"/>
    <s v="CARDONA MOLINA BROLIN STIVEN"/>
    <n v="1"/>
    <s v="0"/>
    <n v="65960"/>
    <n v="75096"/>
    <n v="65960"/>
  </r>
  <r>
    <s v="MEDELLIN"/>
    <x v="3"/>
    <x v="3"/>
    <s v="5001"/>
    <s v="LC-CS-25-004111"/>
    <s v="3007050146"/>
    <s v="OC CIERRE"/>
    <s v="ANTIOQUIA"/>
    <s v="MEDELLIN"/>
    <s v="PTM  MEDELLIN  PELUDITOS DE CO"/>
    <s v="REDEBAN"/>
    <s v="FO-25-1754335"/>
    <d v="2025-10-29T16:45:00"/>
    <d v="2025-11-04T18:10:00"/>
    <s v="NO"/>
    <s v="CIERRE"/>
    <s v="CIERRE"/>
    <s v="AGREGADOR"/>
    <s v="COMCARD - PTM"/>
    <s v="EJECUTADO"/>
    <s v="CIERRE EXITOSO"/>
    <s v="29/10/2025 SE ESCALA PARA VISITA. CONFIRMAR DATOS PARA LA RECOLECCION DE EQUIPOS | 04/11/2025 SE REALIZA RECOGIDA DE LOS EQUIPOS POR CIERRE DE CB USUARIO REALIZA DISPOSICIÓN FINAL DE LA PUBLICIDAD."/>
    <s v="VISITA TECNICA"/>
    <s v="GB00V336"/>
    <s v="TIPO I"/>
    <s v="TERRESTRE"/>
    <s v="RAMIREZ TABARES JUAN DIEGO"/>
    <n v="1"/>
    <s v="0"/>
    <n v="65960"/>
    <n v="75096"/>
    <n v="65960"/>
  </r>
  <r>
    <s v="TUNJA"/>
    <x v="5"/>
    <x v="5"/>
    <s v="15238"/>
    <s v="LC-CS-25-004113"/>
    <s v="3007041977"/>
    <s v="OC CIERRE"/>
    <s v="BOYACA"/>
    <s v="DUITAMA"/>
    <s v="DISTRICOL AUTOSERVICIO MERKA E"/>
    <s v="REDEBAN"/>
    <s v="FO-25-1754337"/>
    <d v="2025-10-29T16:45:00"/>
    <d v="2025-11-04T14:31:00"/>
    <s v="NO"/>
    <s v="CIERRE"/>
    <s v="CIERRE"/>
    <s v="AGREGADOR"/>
    <s v="DISTRICOL"/>
    <s v="EJECUTADO"/>
    <s v="CIERRE EXITOSO"/>
    <s v="29/10/2025 SE ESCALA PARA VISITA. CONFIRMAR DATOS PARA LA RECOLECCION DE EQUIPOS | 01/11/2025 EN COMUNICACIÓN CON LA LÍNEA 3115049184, RESPONDE LA SEÑORA CLARA INES GOMEZ CELY INFORMA QUE EL DÍA DE HOY NO SE ENCUENTRA EN EL MUNICIPIO Y POR ENDE NO PUEDE REALIZAR LA ENTREGA DE EQUIPOS, INFORMA DISPONIBILIDAD PARA EL DÍA MARTES 4 DE NOVIEMBRE A PARTIR DE LAS 10 AM. QUE POR FAVOR LLAMEN ANTES DE VISITAR | 04/11/2025 RETIRO DE DATÁFONO, LECTOR, CABLE ENTORCHADO, CLIENTE INFORMA QUE NO TIENE PUBLICIDAD."/>
    <s v="VISITA TECNICA"/>
    <s v="AB0XZ194"/>
    <s v="TIPO II"/>
    <s v="TERRESTRE"/>
    <s v="HERRERA GARZON JEYSON STEVENT"/>
    <n v="1"/>
    <s v="0"/>
    <n v="144968"/>
    <n v="140396"/>
    <n v="144968"/>
  </r>
  <r>
    <s v="MONTERIA"/>
    <x v="2"/>
    <x v="2"/>
    <s v="5495"/>
    <s v="LC-CS-25-004115"/>
    <s v="3007074139"/>
    <s v="OC CIERRE"/>
    <s v="ANTIOQUIA"/>
    <s v="NECHI"/>
    <s v="PTM NECHI PAPELERIA Y MISCELAN"/>
    <s v="REDEBAN"/>
    <s v="FO-25-1754307"/>
    <d v="2025-10-29T16:45:00"/>
    <d v="2025-11-04T14:57:00"/>
    <s v="NO"/>
    <s v="CIERRE"/>
    <s v="CIERRE"/>
    <s v="AGREGADOR"/>
    <s v="COMCARD - PTM"/>
    <s v="EJECUTADO"/>
    <s v="CIERRE EXITOSO"/>
    <s v="29/10/2025 SE ESCALA PARA VISITA. CONFIRMAR DATOS PARA LA RECOLECCION DE EQUIPOS | 04/11/2025 SE REALIZA CIERRE DE CB BANCOLOMBIA OK, SE DESSINTALAN DATÁFONO, LECTOR DE BARRAS Y ACCESORIOS EN BUEN ESTADO, SE DESMONTA Y DESTRUYE PUBLICIDAD EN PUNTO OK, CIERRE CB EXITOSO OK"/>
    <s v="VISITA TECNICA"/>
    <s v="SV0YZ338 ; SV0UZ854"/>
    <s v="TIPO III"/>
    <s v="TERRESTRE"/>
    <s v="GONZALEZ FERRER JESUS ALEXANDER"/>
    <n v="1"/>
    <s v="0"/>
    <n v="275729"/>
    <n v="196537"/>
    <n v="275729"/>
  </r>
  <r>
    <s v="TUNJA"/>
    <x v="5"/>
    <x v="5"/>
    <s v="68861"/>
    <s v="LC-CS-25-004118"/>
    <s v="3007053243"/>
    <s v="OC CIERRE"/>
    <s v="SANTANDER"/>
    <s v="VELEZ"/>
    <s v="PTM VELEZ VARIEDADES DIANITA O"/>
    <s v="REDEBAN"/>
    <s v="FO-25-1754329"/>
    <d v="2025-10-29T16:45:00"/>
    <d v="2025-11-11T15:35:00"/>
    <s v="NO"/>
    <s v="CIERRE"/>
    <s v="CIERRE"/>
    <s v="AGREGADOR"/>
    <s v="COMCARD - PTM"/>
    <s v="EJECUTADO"/>
    <s v="CIERRE EXITOSO"/>
    <s v="29/10/2025 SE ESCALA PARA VISITA. CONFIRMAR DATOS PARA LA RECOLECCION DE EQUIPOS | 05/11/2025 SE ESTABLECE COMUNICACIÓN CON LA USUARIA DIANA PATRICIA RÍOS, CONTACTADA AL NÚMERO 3133065301, QUIEN INFORMA QUE ACTUALMENTE SE ENCUENTRA HABILITADA LA RUTA DESDE LANDÁZURI HACIA SAN PEDRO DE OPÓN. NO OBSTANTE, NO ES POSIBLE CONFIRMAR LA OPERATIVIDAD DE LA RUTA DESDE BARBOSA HACIA LANDÁZURI, DEBIDO A AFECTACIONES POR PÉRDIDA DE BANCA VIAL EN EL TRAMO QUE COMUNICA DICHA ZONA._x000a__x000a_EN  CASO DE REQUERIRSE DESPLAZAMIENTO, ESTE SE EFECTUARÍA DESDE LA ZONA DE TUNJA. ASIMISMO, SUMINISTRA EL NÚMERO DE CONTACTO DE LA AGENCIA RICAURTE CON EL PROPÓSITO DE VERIFICAR DISPONIBILIDAD DE RUTA DESDE BARBOSA, SIN EMBARGO, NO FUE POSIBLE ESTABLECER COMUNICACIÓN CON LA AGENCIA POR FALLA EN EL SISTEMA DE VOZ. | 06/11/2025 EN COMUNICACIÓN CON LA SEÑORA DIANA, SE CONFIRMA LA DISPONIBILIDAD PARA LLEVAR A CABO LA VISITA DE ENTREGA DE LOS EQUIPOS. NO OBSTANTE, LA VISITA SE HA VISTO POSTERGADA DEBIDO A FALLAS GEOLÓGICAS EN LA VÍA VÉLEZ–LANDÁZURI, QUE SE ENCUENTRA ACTUALMENTE INHABILITADA POR DERRUMBES._x000a__x000a_LA CLIENTA PROPORCIONÓ EL CONTACTO DE LA AGENCIA DE BARBOSA PARA VERIFICAR LA POSIBILIDAD DE RUTAS ALTERNAS. TRAS CONTACTAR A DICHA AGENCIA, SE CONFIRMA QUE SE ESTÁ REALIZANDO UN RECORRIDO ALTERNATIVO, QUE IMPLICA UN INCREMENTO DE UNA HORA Y MEDIA EN EL TIEMPO DE VIAJE, PERO QUE PERMITIRÁ LLEGAR AL MUNICIPIO DE LANDÁZURI. DESDE ALLÍ, SE PODRÁ CONTINUAR HACIA CORREGIMIENTO DE VÉLEZ SAN PEDRO DEL OPÓN DONDE ESTA UBICADO EL COMERCIO _x000a__x000a_TRAS VALIDAR LA INFORMACIÓN CON LA AGENCIA, SE INFORMA A LA CLIENTA QUE LA VISITA SE REALIZARA A PARTIR DEL DÍA LUNES 10 DE NOVIEMBRE DEL 2025  CLIENTE CONFORME , | 10/11/2025 SE REALIZA GESTIÓN DE CONTACTO CON LA CLIENTE DIANA RÍOS AL NÚMERO CELULAR REGISTRADO; SIN EMBARGO, NO SE LOGRA COMUNICACIÓN EFECTIVA, YA QUE LA LLAMADA ES REDIRIGIDA AL BUZÓN DE VOZ Y NO SE OBTIENE RESPUESTA A TRAVÉS DEL CANAL DE MENSAJERÍA DE (WHATSAPP)._x000a__x000a_SE REQUIERE CONFIRMACIÓN PARA EL AGENDAMIENTO DE LA VISITA TÉCNICA, CONSIDERANDO QUE EL DESPLAZAMIENTO OPERATIVO SE EFECTUARÁ DESDE EL MUNICIPIO DE BARBOSA._x000a__x000a_DE ACUERDO CON LA VERIFICACIÓN DE CONDICIONES VIALES ACTUALES EN LA RUTA BARBOSA – LANDÁZURI, SE CONFIRMA LA EXISTENCIA DE UNA RUTA ALTERNA HABILITADA PARA REALIZAR EL DESPLAZAMIENTO._x000a__x000a_SE CONTINUARÁ CON LA GESTIÓN DE SEGUIMIENTO HASTA OBTENER CONFIRMACIÓN DE DISPONIBILIDAD POR PARTE DE LA CLIENTE PARA LA ATENCIÓN CORRESPONDIENTE. | 11/11/2025 SE REALIZA CIERRE RETIRO CB BANCOLOMBIA RETIRANDO EQUIPO DEKS/3509- LECTOR CB - BASÉ SOPORTE - FUENTE DE PODER,BASE LECTOR , DISPLAY DE HORARIO,FLANGGER - AVISO EXTERIOR 1.50 MTROS ,3 ROLLOS REDEBAN ,SE DESTRUYE PUBLICIDAD EN SITIO"/>
    <s v="VISITA TECNICA"/>
    <s v="TR0MZ935-AB11O668"/>
    <s v="TIPO II"/>
    <s v="TERRESTRE"/>
    <s v="ALVARADO MORENO CRISTHIAN"/>
    <n v="1"/>
    <s v="0"/>
    <n v="144968"/>
    <n v="140396"/>
    <n v="144968"/>
  </r>
  <r>
    <s v="NEIVA"/>
    <x v="4"/>
    <x v="4"/>
    <s v="18592"/>
    <s v="LC-CS-25-004124"/>
    <s v="3007027493"/>
    <s v="OC CIERRE"/>
    <s v="CAQUETA"/>
    <s v="PUERTO RICO"/>
    <s v="CRA  4 27 BRR LAS DAMAS PUERTO"/>
    <s v="REDEBAN"/>
    <s v="FO-25-1761275"/>
    <d v="2025-10-30T15:04:00"/>
    <d v="2025-11-05T11:00:00"/>
    <s v="NO"/>
    <s v="CIERRE"/>
    <s v="CIERRE"/>
    <s v="UNO A UNO"/>
    <s v="CB UNO A UNO"/>
    <s v="EJECUTADO"/>
    <s v="CIERRE EXITOSO"/>
    <s v="30/10/2025 SE ESCALA PARA VISITA. CONFIRMAR DATOS PARA LA RECOLECCION DE EQUIPOS | 05/11/2025 SE REALIZA RETIRO DE DATÁFONO, LECTORA, CLIENTE NO CUENTA CON PUBLICIDAD NI ROLLOS RBM."/>
    <s v="VISITA TECNICA"/>
    <s v="99DZZ191"/>
    <s v="TIPO V"/>
    <s v="TERRESTRE"/>
    <s v="BERMUDEZ SANCHEZ JOSE NEYBER"/>
    <n v="1"/>
    <s v="0"/>
    <n v="479589"/>
    <n v="196537"/>
    <n v="479589"/>
  </r>
  <r>
    <s v="NEIVA"/>
    <x v="4"/>
    <x v="4"/>
    <s v="18001"/>
    <s v="LC-CS-25-004126"/>
    <s v="3007076373"/>
    <s v="OC CIERRE"/>
    <s v="CAQUETA"/>
    <s v="FLORENCIA"/>
    <s v="BARRIO BRUCELAS FLORENCIA"/>
    <s v="REDEBAN"/>
    <s v="FO-25-1761281"/>
    <d v="2025-10-30T15:04:00"/>
    <d v="2025-11-26T11:57:00"/>
    <s v="NO"/>
    <s v="CIERRE"/>
    <s v="CIERRE"/>
    <s v="CB UNO A UNO"/>
    <s v="CB UNO A UNO"/>
    <s v="EJECUTADO"/>
    <s v="PARCIAL EXITOSO ACCESORIOS"/>
    <s v="26/11/2025 CANTIDAD DE ROLLOS 0 | 27/11/2025 SE RETIRA DATAFONO Y LECTORA, CON 0 ROLLOS, OK"/>
    <s v="VISITA TECNICA"/>
    <s v="A10RZ470"/>
    <s v="TIPO IV"/>
    <s v="TERRESTRE"/>
    <s v="HENAO JARAMILLO JUAN JOSE"/>
    <n v="1"/>
    <s v="0"/>
    <n v="479589"/>
    <n v="196537"/>
    <n v="479589"/>
  </r>
  <r>
    <s v="BUCARAMANGA"/>
    <x v="5"/>
    <x v="5"/>
    <s v="68502"/>
    <s v="LC-CS-25-004130"/>
    <s v="3007078883"/>
    <s v="OC CIERRE"/>
    <s v="SANTANDER"/>
    <s v="ONZAGA"/>
    <s v="BARRIO ONZAGA ONZAGA 1"/>
    <s v="REDEBAN"/>
    <s v="FO-25-1761298"/>
    <d v="2025-10-30T15:04:00"/>
    <d v="2025-11-05T10:58:00"/>
    <s v="NO"/>
    <s v="CIERRE"/>
    <s v="CIERRE"/>
    <s v="UNO A UNO"/>
    <s v="UNO A UNO"/>
    <s v="EJECUTADO"/>
    <s v="CIERRE EXITOSO"/>
    <s v="30/10/2025 SE ESCALA PARA VISITA. CONFIRMAR DATOS PARA LA RECOLECCION DE EQUIPOS | 05/11/2025 SE HACE PRESENCIA EN COMERCIO SE REALIZA RETIRO DE 1 DATÁFONO CON SU RESPECTIVO LECTOR DE BARRAS Y BRAZO DE SOPORTE SE DESMONTA PUBLICIDAD Y SE DESTRUYE EN EL SITIO"/>
    <s v="VISITA TECNICA"/>
    <s v="F1SZZ018"/>
    <s v="TIPO IV"/>
    <s v="TERRESTRE"/>
    <s v="BARRERA ORTEGA MARLON STWAR"/>
    <n v="1"/>
    <s v="0"/>
    <n v="479589"/>
    <n v="196537"/>
    <n v="479589"/>
  </r>
  <r>
    <s v="BOGOTA"/>
    <x v="1"/>
    <x v="1"/>
    <s v="11001"/>
    <s v="LC-CS-25-004135"/>
    <s v="3007079350"/>
    <s v="OC CIERRE"/>
    <s v="CUNDINAMARCA"/>
    <s v="BOGOTA"/>
    <s v="BARRIO VILLAMAYOR BOGOTA"/>
    <s v="REDEBAN"/>
    <s v="FO-25-1778329 | FO-25-1761273"/>
    <d v="2025-10-30T15:04:00"/>
    <d v="2025-11-05T14:56:00"/>
    <s v="NO"/>
    <s v="CIERRE"/>
    <s v="CIERRE"/>
    <s v="UNO A UNO"/>
    <s v="UNO A UNO"/>
    <s v="EJECUTADO | EJECUTADO / CANCELADO"/>
    <s v="PARCIAL EXITOSO ACCESORIOS"/>
    <s v="05/11/2025 NA | 05/11/2025 SE REALIZA RETIRO DE PUBLICIDAD, ROLLOS Y EQUIPOS REDEBAN  AL MOMENTO DE RETIRAR PÚBLICO PASA CAMIÓN DE BASURA Y RECOGE LA PUBLICIDAD SIN PODER TOMARLE FOTO CORRECTAMENTE"/>
    <s v="VISITA TECNICA"/>
    <s v="10XZZ888"/>
    <s v="TIPO I"/>
    <s v="TERRESTRE"/>
    <s v="ALARCON AREVALO JOHAN STIVEN"/>
    <n v="1"/>
    <s v="0"/>
    <n v="65960"/>
    <n v="75096"/>
    <n v="65960"/>
  </r>
  <r>
    <s v="BOGOTA"/>
    <x v="1"/>
    <x v="1"/>
    <s v="25758"/>
    <s v="LC-CS-25-004141"/>
    <s v="3007064548"/>
    <s v="OC CIERRE"/>
    <s v="CUNDINAMARCA"/>
    <s v="SOPO"/>
    <s v="BARRIO CENTRO SOPO 8"/>
    <s v="REDEBAN"/>
    <s v="FO-25-1774301"/>
    <d v="2025-11-01T09:00:00"/>
    <d v="2025-11-05T13:15:00"/>
    <s v="NO"/>
    <s v="CIERRE"/>
    <s v="CIERRE"/>
    <s v="UNO A UNO"/>
    <s v="CB UNO A UNO"/>
    <s v="EJECUTADO"/>
    <s v="CIERRE EXITOSO"/>
    <s v="04/11/2025 SE ESCALA PARA VISITA. CONFIRMAR DATOS PARA LA RECOLECCION DE EQUIPOS | 05/11/2025 CIERRE DE CB OK SE RETIRA DATAFONO Y LECTORA OK"/>
    <s v="VISITA TECNICA"/>
    <s v="1A003504"/>
    <s v="TIPO II"/>
    <s v="TERRESTRE"/>
    <s v="HERNANDEZ NARANJO OSCAR EDUARDO"/>
    <n v="1"/>
    <s v="0"/>
    <n v="144968"/>
    <n v="140396"/>
    <n v="144968"/>
  </r>
  <r>
    <s v="NEIVA"/>
    <x v="4"/>
    <x v="4"/>
    <s v="41001"/>
    <s v="LC-CS-25-004142"/>
    <s v="3007064439"/>
    <s v="OC CIERRE"/>
    <s v="HUILA"/>
    <s v="NEIVA"/>
    <s v="BARRIO LOS ANDES NEIVA 2"/>
    <s v="REDEBAN"/>
    <s v="FO-25-1774280"/>
    <d v="2025-11-01T09:00:00"/>
    <d v="2025-11-05T11:44:00"/>
    <s v="NO"/>
    <s v="CIERRE"/>
    <s v="CIERRE"/>
    <s v="CB UNO A UNO"/>
    <s v="CB UNO A UNO"/>
    <s v="EJECUTADO"/>
    <s v="CIERRE EXITOSO"/>
    <s v="04/11/2025 SE ESCALA PARA VISITA. CONFIRMAR DATOS PARA LA RECOLECCION DE EQUIPOS | 05/11/2025 CLIENTE ENTREGA DATAFONO CON SOPORTE , LECTOR DE BARRAS, CABLE MAGIC BOX, FUENTE DE PODER DATÁFONO,ROLLOS 8"/>
    <s v="VISITA TECNICA"/>
    <s v="7A002347"/>
    <s v="TIPO I"/>
    <s v="TERRESTRE"/>
    <s v="ANDRADE HERNANDEZ JUAN CARLOS"/>
    <n v="1"/>
    <s v="0"/>
    <n v="65960"/>
    <n v="75096"/>
    <n v="65960"/>
  </r>
  <r>
    <s v="SANTA MARTA"/>
    <x v="2"/>
    <x v="2"/>
    <s v="47170"/>
    <s v="LC-CS-25-004143"/>
    <s v="3007072890"/>
    <s v="OC CIERRE"/>
    <s v="MAGDALENA"/>
    <s v="CHIBOLO"/>
    <s v="BARRIO CENTRO CHIVOLO"/>
    <s v="REDEBAN"/>
    <s v="FO-25-1774350"/>
    <d v="2025-11-01T09:00:00"/>
    <d v="2025-11-06T14:15:00"/>
    <s v="NO"/>
    <s v="CIERRE"/>
    <s v="CIERRE"/>
    <s v="CB UNO A UNO"/>
    <s v="CB UNO A UNO"/>
    <s v="EJECUTADO"/>
    <s v="CIERRE EXITOSO"/>
    <s v="04/11/2025 SE ESCALA PARA VISITA. CONFIRMAR DATOS PARA LA RECOLECCION DE EQUIPOS | 06/11/2025 BUENAS TARDES SE VISITA CB Y SE LE HACE RETIRO DE LOS EQUIPOS. LA LECTORA 775665 APARECE EN BODEGA BOGOTA REDEBAN LOS CUALES INDICAN QUE SE LEGALICE EN ESTA TA PERO NO SE DOCUMENTA EN EL ACTA DDE CIERRE YA QUE NO PERTENCE A ESTE SITIO"/>
    <s v="VISITA TECNICA"/>
    <s v="EF00S430"/>
    <s v="TIPO IV"/>
    <s v="TERRESTRE"/>
    <s v="BENITEZ CARVAJAL ALVARO JAVIER"/>
    <n v="1"/>
    <s v="0"/>
    <n v="479589"/>
    <n v="196537"/>
    <n v="479589"/>
  </r>
  <r>
    <s v="PEREIRA"/>
    <x v="0"/>
    <x v="6"/>
    <s v="76100"/>
    <s v="LC-CS-25-004145"/>
    <s v="3007047322"/>
    <s v="OC CIERRE"/>
    <s v="VALLE DEL CAUCA"/>
    <s v="BOLIVAR"/>
    <s v="BARRIO CENTRO BOLIVAR"/>
    <s v="REDEBAN"/>
    <s v="FO-25-1774291"/>
    <d v="2025-11-01T09:00:00"/>
    <d v="2025-11-10T15:14:00"/>
    <s v="NO"/>
    <s v="CIERRE"/>
    <s v="CIERRE"/>
    <s v="CB UNO A UNO"/>
    <s v="CB UNO A UNO"/>
    <s v="EJECUTADO"/>
    <s v="CIERRE EXITOSO"/>
    <s v="04/11/2025 SE ESCALA PARA VISITA. CONFIRMAR DATOS PARA LA RECOLECCION DE EQUIPOS | 10/11/2025 SE ESTARA REALIZANDO DESPLAZAMIENTO EL DIA DE HOY YA QUE POR CIERRE DE VIA HACIA BOLIVAR NO SE HABIA PODIDO REALIZAR DESPLAZAMIENTO | 10/11/2025 SE VISITA COMERCIO SE REALIZA CIERRE CB POR MIGRACIÓN WOMPI SE RETIRA DATÁFONO LECTORA Y BASE NO SE RETIRA ROLLOS REDEBAN"/>
    <s v="VISITA TECNICA"/>
    <s v="TR00D630"/>
    <s v="TIPO II"/>
    <s v="TERRESTRE"/>
    <s v="LOAIZA LOPEZ JHON FREDDY"/>
    <n v="1"/>
    <s v="0"/>
    <n v="144968"/>
    <n v="140396"/>
    <n v="144968"/>
  </r>
  <r>
    <s v="BOGOTA"/>
    <x v="1"/>
    <x v="1"/>
    <s v="11001"/>
    <s v="LC-CS-25-004146"/>
    <s v="3007072980"/>
    <s v="OC CIERRE"/>
    <s v="CUNDINAMARCA"/>
    <s v="BOGOTA"/>
    <s v="KENNEDY BOGOTA CUNDINAMARCA"/>
    <s v="REDEBAN"/>
    <s v="FO-25-1774283"/>
    <d v="2025-11-01T09:00:00"/>
    <d v="2025-11-05T18:36:00"/>
    <s v="NO"/>
    <s v="CIERRE"/>
    <s v="CIERRE"/>
    <s v="UNO A UNO"/>
    <s v="UNO A UNO"/>
    <s v="EJECUTADO"/>
    <s v="CIERRE EXITOSO"/>
    <s v="04/11/2025 SE ESCALA PARA VISITA. CONFIRMAR DATOS PARA LA RECOLECCION DE EQUIPOS | 05/11/2025 CIERRE CORRESPONSAL RETIRO  Y DESTRUCCIÓN DE PUBLICIDAD"/>
    <s v="VISITA TECNICA"/>
    <s v="LN00R318"/>
    <s v="TIPO I"/>
    <s v="TERRESTRE"/>
    <s v="GONZALEZ FANDIÑO SANTIAGO ERNESTO"/>
    <n v="1"/>
    <s v="0"/>
    <n v="65960"/>
    <n v="75096"/>
    <n v="65960"/>
  </r>
  <r>
    <s v="VILLAVICENCIO"/>
    <x v="4"/>
    <x v="4"/>
    <s v="50001"/>
    <s v="LC-CS-25-004147"/>
    <s v="3007078303"/>
    <s v="OC CIERRE"/>
    <s v="META"/>
    <s v="VILLAVICENCIO"/>
    <s v="BARRIO VILLA VALERIA VILLAVICENCIO 2"/>
    <s v="REDEBAN"/>
    <s v="FO-25-1774281"/>
    <d v="2025-11-01T09:00:00"/>
    <d v="2025-11-06T15:11:00"/>
    <s v="NO"/>
    <s v="CIERRE"/>
    <s v="RECUPERACION DE EQUIPOS"/>
    <s v="UNO A UNO"/>
    <s v="MEDIA"/>
    <s v="EJECUTADO"/>
    <s v="CIERRE EXITOSO"/>
    <s v="04/11/2025 SE ESCALA PARA VISITA. CONFIRMAR DATOS PARA LA RECOLECCION DE EQUIPOS | 06/11/2025 SE REALIZA CIERRE CB SE RETIRA DATÁFONO Y LECTORA EN BUEN ESTADO. NO HAY PUBLICIDAD INSTALADA EN EL SITIO"/>
    <s v="VISITA TECNICA"/>
    <s v="SX0ZZ562"/>
    <s v="TIPO I"/>
    <s v="TERRESTRE"/>
    <s v="GARZON RUIZ LUIS MIGUEL"/>
    <n v="1"/>
    <s v="0"/>
    <n v="65960"/>
    <n v="75096"/>
    <n v="65960"/>
  </r>
  <r>
    <s v="MEDELLIN"/>
    <x v="3"/>
    <x v="3"/>
    <s v="5001"/>
    <s v="LC-CS-25-004159"/>
    <s v="3007047424"/>
    <s v="OC CIERRE"/>
    <s v="ANTIOQUIA"/>
    <s v="MEDELLIN"/>
    <s v="DISTRICOL VARIEDADES LOS DELFI"/>
    <s v="REDEBAN"/>
    <s v="FO-25-1802721"/>
    <d v="2025-11-10T08:00:00"/>
    <d v="2025-11-10T10:27:00"/>
    <s v="NO"/>
    <s v="CIERRE"/>
    <s v="CIERRE"/>
    <s v="AGREGADOR"/>
    <s v="DISTRICOL"/>
    <s v="EJECUTADO"/>
    <s v="CIERRE EXITOSO"/>
    <s v="10/11/2025 NO SÉ LLAMA | 10/11/2025 SE REALIZA CIERRE EXITOSO EN OF DISTRICOL"/>
    <s v="VISITA TECNICA"/>
    <s v="9C00G070"/>
    <s v="TIPO I"/>
    <s v="TERRESTRE"/>
    <s v="ALVAREZ ARENAS VICTOR HUGO"/>
    <n v="1"/>
    <s v="0"/>
    <n v="65960"/>
    <n v="75096"/>
    <n v="65960"/>
  </r>
  <r>
    <s v="MEDELLIN"/>
    <x v="3"/>
    <x v="3"/>
    <s v="5001"/>
    <s v="LC-CS-25-004160"/>
    <s v="3007073451"/>
    <s v="OC CIERRE"/>
    <s v="ANTIOQUIA"/>
    <s v="MEDELLIN"/>
    <s v="PTM MEDELLIN  FORTEC R&amp;G"/>
    <s v="REDEBAN"/>
    <s v="FO-25-1802747"/>
    <d v="2025-11-10T08:00:00"/>
    <d v="2025-11-13T12:50:00"/>
    <s v="NO"/>
    <s v="CIERRE"/>
    <s v="CIERRE"/>
    <s v="AGREGADOR"/>
    <s v="COMCARD - PTM"/>
    <s v="EJECUTADO"/>
    <s v="CIERRE EXITOSO"/>
    <s v="13/11/2025 SE ESCALA PARA VISITA. CONFIRMAR DATOS PARA LA RECOLECCION DE EQUIPOS | 13/11/2025 SE REALIZA CIERRE EXITOSO"/>
    <s v="VISITA TECNICA"/>
    <s v="MN00X979"/>
    <s v="TIPO I"/>
    <s v="TERRESTRE"/>
    <s v="ALVAREZ ARENAS VICTOR HUGO"/>
    <n v="1"/>
    <s v="0"/>
    <n v="65960"/>
    <n v="75096"/>
    <n v="65960"/>
  </r>
  <r>
    <s v="MEDELLIN"/>
    <x v="3"/>
    <x v="3"/>
    <s v="5001"/>
    <s v="LC-CS-25-004161"/>
    <s v="3007076177"/>
    <s v="OC CIERRE"/>
    <s v="ANTIOQUIA"/>
    <s v="MEDELLIN"/>
    <s v="PTM MEDELLIN MYCELL MEDELLIN"/>
    <s v="REDEBAN"/>
    <s v="FO-25-1802766"/>
    <d v="2025-11-10T08:00:00"/>
    <d v="2025-11-10T10:29:00"/>
    <s v="NO"/>
    <s v="CIERRE"/>
    <s v="CIERRE"/>
    <s v="AGREGADOR"/>
    <s v="COMCARD - PTM"/>
    <s v="EJECUTADO"/>
    <s v="CIERRE EXITOSO"/>
    <s v="10/11/2025 NA | 10/11/2025 CIERRE EXITOSO SIN PUBLICIDAD CB INFORMA QUE LE DIÓ DISPOSICIÓN FINAL SIN ROLLOS"/>
    <s v="VISITA TECNICA"/>
    <s v="SX0GZ328 - UVRZZ683"/>
    <s v="TIPO I"/>
    <s v="TERRESTRE"/>
    <s v="CASTAÑEDA PALACIO CARLOS FELIPE"/>
    <n v="1"/>
    <s v="0"/>
    <n v="65960"/>
    <n v="75096"/>
    <n v="65960"/>
  </r>
  <r>
    <s v="MEDELLIN"/>
    <x v="3"/>
    <x v="3"/>
    <s v="5088"/>
    <s v="LC-CS-25-004162"/>
    <s v="3007053540"/>
    <s v="OC CIERRE"/>
    <s v="ANTIOQUIA"/>
    <s v="BELLO"/>
    <s v="DISTRICOL VARIEDADES LA CASITA"/>
    <s v="REDEBAN"/>
    <s v="FO-25-1802819"/>
    <d v="2025-11-10T08:00:00"/>
    <d v="2025-11-14T14:30:00"/>
    <s v="NO"/>
    <s v="CIERRE"/>
    <s v="CIERRE"/>
    <s v="AGREGADOR"/>
    <s v="DISTRICOL"/>
    <s v="EJECUTADO"/>
    <s v="CIERRE EXITOSO"/>
    <s v="14/11/2025 OK | 14/11/2025 SE RETIRA DATÁFONO Y LECTOR DE CÓDIGO DE BARRAS EN BUEN ESTADO POR CIERRE DEL CORRESPONSAL"/>
    <s v="VISITA TECNICA"/>
    <s v="TR0VZ617"/>
    <s v="TIPO I"/>
    <s v="TERRESTRE"/>
    <s v="BARRIENTOS HERNANDEZ CRISTIAN HORACIO"/>
    <n v="1"/>
    <s v="0"/>
    <n v="65960"/>
    <n v="75096"/>
    <n v="65960"/>
  </r>
  <r>
    <s v="MONTERIA"/>
    <x v="2"/>
    <x v="2"/>
    <s v="5250"/>
    <s v="LC-CS-25-004163"/>
    <s v="3007044858"/>
    <s v="OC CIERRE"/>
    <s v="ANTIOQUIA"/>
    <s v="EL BAGRE"/>
    <s v="PTM EL BAGRE ALMACEN AMIGO DOS"/>
    <s v="REDEBAN"/>
    <s v="FO-25-1802772"/>
    <d v="2025-11-10T08:00:00"/>
    <d v="2025-11-13T11:03:00"/>
    <s v="NO"/>
    <s v="CIERRE"/>
    <s v="CIERRE"/>
    <s v="AGREGADOR"/>
    <s v="COMCARD - PTM"/>
    <s v="EJECUTADO"/>
    <s v="CIERRE EXITOSO"/>
    <s v="13/11/2025 NO CONTESTA | 13/11/2025 SE REALIZÓ RETIRO DE EQUIPOS POR CIERRE DE CB BANCOLOMBIA, EQUIPOS RETIRADOS EN BUEN ESTADO."/>
    <s v="VISITA TECNICA"/>
    <s v="AB1FZ152"/>
    <s v="TIPO IV"/>
    <s v="TERRESTRE"/>
    <s v="CALDERA SALCEDO CARLOS JULIO"/>
    <n v="1"/>
    <s v="0"/>
    <n v="479589"/>
    <n v="196537"/>
    <n v="479589"/>
  </r>
  <r>
    <s v="MEDELLIN"/>
    <x v="3"/>
    <x v="3"/>
    <s v="5579"/>
    <s v="LC-CS-25-004164"/>
    <s v="3007051485"/>
    <s v="OC CIERRE"/>
    <s v="ANTIOQUIA"/>
    <s v="PUERTO BERRIO"/>
    <s v="PTM PUERTO BERRIO  SERVICENTRO"/>
    <s v="REDEBAN"/>
    <s v="FO-25-1802735"/>
    <d v="2025-11-10T08:00:00"/>
    <d v="2025-11-11T14:56:00"/>
    <s v="NO"/>
    <s v="CIERRE"/>
    <s v="CIERRE"/>
    <s v="AGREGADOR"/>
    <s v="COMCARD - PTM"/>
    <s v="EJECUTADO"/>
    <s v="CIERRE EXITOSO"/>
    <s v="11/11/2025 VISITA TÉCNICO | 11/11/2025 SE REALIZA CIERRE DE CB SE RECOGE 1 DATAFONO 1 LECTOR DE BARRAS"/>
    <s v="VISITA TECNICA"/>
    <s v="9BRZZ690"/>
    <s v="TIPO III"/>
    <s v="TERRESTRE"/>
    <s v="MONTOYA VELEZ ANDRES FELIPE"/>
    <n v="1"/>
    <s v="0"/>
    <n v="275729"/>
    <n v="196537"/>
    <n v="275729"/>
  </r>
  <r>
    <s v="MEDELLIN"/>
    <x v="3"/>
    <x v="3"/>
    <s v="5615"/>
    <s v="LC-CS-25-004165"/>
    <s v="3007062858"/>
    <s v="OC CIERRE"/>
    <s v="ANTIOQUIA"/>
    <s v="RIONEGRO"/>
    <s v="DISTRICOL MER EXPRESS PIAMONTE"/>
    <s v="REDEBAN"/>
    <s v="FO-25-1802724"/>
    <d v="2025-11-10T08:00:00"/>
    <d v="2025-11-11T09:28:00"/>
    <s v="NO"/>
    <s v="CIERRE"/>
    <s v="CIERRE"/>
    <s v="AGREGADOR"/>
    <s v="DISTRICOL"/>
    <s v="EJECUTADO"/>
    <s v="CIERRE EXITOSO"/>
    <s v="11/11/2025 SE INTENTA VALIDAR COMUNICACIÓN PERO NO CONTESTAN. | 11/11/2025 SE REALIZA CIERRE DE CB Y SE RETIRA DATÁFONO CON LECTORA."/>
    <s v="VISITA TECNICA"/>
    <s v="MA00G828"/>
    <s v="TIPO II"/>
    <s v="TERRESTRE"/>
    <s v="MARIN PIEDRAHITA JIMMY ALEXIS"/>
    <n v="1"/>
    <s v="0"/>
    <n v="144968"/>
    <n v="140396"/>
    <n v="144968"/>
  </r>
  <r>
    <s v="MEDELLIN"/>
    <x v="3"/>
    <x v="3"/>
    <s v="5890"/>
    <s v="LC-CS-25-004166"/>
    <s v="3007048208"/>
    <s v="OC CIERRE"/>
    <s v="ANTIOQUIA"/>
    <s v="YOLOMBO"/>
    <s v="DISTRICOL COMERCILIZADORA EL D"/>
    <s v="REDEBAN"/>
    <s v="FO-25-1802797"/>
    <d v="2025-11-10T08:00:00"/>
    <d v="2025-11-10T12:00:00"/>
    <s v="NO"/>
    <s v="CIERRE"/>
    <s v="CIERRE"/>
    <s v="AGREGADOR"/>
    <s v="DISTRICOL"/>
    <s v="EJECUTADO"/>
    <s v="CIERRE EXITOSO"/>
    <s v="10/11/2025 SE ESCALA PARA VISITA. CONFIRMAR DATOS PARA LA RECOLECCION DE EQUIPOS | 10/11/2025 SE REALIZA CIERRE DE CB SE RECOGE 1 DATAFONO, 1 LECTOR USUARIO HACE DISPOSICIÓN FINAL DE LA PUBLICIDAD YA QUE TIENE UN DATAFONO DIRECTO CON BANCOLOMBIA"/>
    <s v="VISITA TECNICA"/>
    <s v="AD00I745"/>
    <s v="TIPO II"/>
    <s v="TERRESTRE"/>
    <s v="MONTOYA VELEZ ANDRES FELIPE"/>
    <n v="1"/>
    <s v="0"/>
    <n v="144968"/>
    <n v="140396"/>
    <n v="144968"/>
  </r>
  <r>
    <s v="MANIZALES"/>
    <x v="0"/>
    <x v="6"/>
    <s v="17174"/>
    <s v="LC-CS-25-004169"/>
    <s v="3007057005"/>
    <s v="OC CIERRE"/>
    <s v="CALDAS"/>
    <s v="CHINCHINA"/>
    <s v="DISTRICOL PAPELERIA THOMAS"/>
    <s v="REDEBAN"/>
    <s v="FO-25-1802730"/>
    <d v="2025-11-10T08:00:00"/>
    <d v="2025-11-12T10:59:00"/>
    <s v="NO"/>
    <s v="CIERRE"/>
    <s v="CIERRE"/>
    <s v="AGREGADOR"/>
    <s v="DISTRICOL"/>
    <s v="EJECUTADO"/>
    <s v="CIERRE EXITOSO"/>
    <s v="12/11/2025 SE RETIRA DATÁFONO, LECTORA, BASE DE LECTORA, AVISO EXTERIOR, FLANGER Y DISPLAY LEGAL, LA PUBLICIDAD SE DESTRUYE EN SITIO."/>
    <s v="VISITA TECNICA"/>
    <s v="XPRZZ671"/>
    <s v="TIPO II"/>
    <s v="TERRESTRE"/>
    <s v="FRANCO CAÑAVERAL YAMID RAUL"/>
    <n v="1"/>
    <s v="0"/>
    <n v="144968"/>
    <n v="140396"/>
    <n v="144968"/>
  </r>
  <r>
    <s v="VALLEDUPAR"/>
    <x v="2"/>
    <x v="2"/>
    <s v="20001"/>
    <s v="LC-CS-25-004170"/>
    <s v="3007073897"/>
    <s v="OC CIERRE"/>
    <s v="CESAR"/>
    <s v="VALLEDUPAR"/>
    <s v="DISTRICOL ELECTRONICA IM"/>
    <s v="REDEBAN"/>
    <s v="FO-25-1802829"/>
    <d v="2025-11-10T08:00:00"/>
    <d v="2025-11-10T15:06:00"/>
    <s v="NO"/>
    <s v="CIERRE"/>
    <s v="CIERRE"/>
    <s v="AGREGADOR"/>
    <s v="DISTRICOL"/>
    <s v="EJECUTADO"/>
    <s v="CIERRE EXITOSO"/>
    <s v="10/11/2025 NADA | 10/11/2025 SE REALIZA DESMONTÉ DE CB SE RETIRA SOLO EQUUPO Y ACCESORIOS SIN PUBLICIDAD ,CLIENTE INDICA QUE SE LE ESTRAVIO"/>
    <s v="VISITA TECNICA"/>
    <s v="ON0IZ203"/>
    <s v="TIPO I"/>
    <s v="TERRESTRE"/>
    <s v="MAESTRE MENGUAL EDGAR ENRIQUE"/>
    <n v="1"/>
    <s v="0"/>
    <n v="65960"/>
    <n v="75096"/>
    <n v="65960"/>
  </r>
  <r>
    <s v="VALLEDUPAR"/>
    <x v="2"/>
    <x v="2"/>
    <s v="20250"/>
    <s v="LC-CS-25-004171"/>
    <s v="3007064864"/>
    <s v="OC CIERRE"/>
    <s v="CESAR"/>
    <s v="EL PASO"/>
    <s v="PTM EL PASO PAPELERIA MI ANGEL"/>
    <s v="REDEBAN"/>
    <s v="FO-25-1802741"/>
    <d v="2025-11-10T08:00:00"/>
    <d v="2025-11-12T16:31:00"/>
    <s v="NO"/>
    <s v="CIERRE"/>
    <s v="CIERRE"/>
    <s v="AGREGADOR"/>
    <s v="COMCARD - PTM"/>
    <s v="EJECUTADO"/>
    <s v="PARCIAL EXITOSO ACCESORIOS"/>
    <s v="09/10/2025 SE ESCALA PARA VISITA. CONFIRMAR DATOS PARA LA RECOLECCION DE EQUIPOS | 12/11/2025 SE LLAMA AL CLIENTE Y ESTE INDICA QUE VA A ENTREGAR LOS EQUIPOS EN OTRA DIRECCIÓN, YA QUE SE MUDO PARA UNA FINCA EN EL CORREGIMIENTO DEL PASO - CESAR, ESTA MISMA HACE ENTREGA DE LOS EQUIPOS EN LA AVENIDA PRINCIPAL, SOLO SE RECOGE EL DATAFONO YA QUE EL LECTOR QUE TRAJO NO CORRESPONDE AL DE REDEBAN, SE LE INDICA QUE DEBE COLOCAR LA DENUNCIA SI SE LE EXTRAVIÓ EL LECTOR Y POSTERIORMENTE LLAMAR A REDEBAN, EL CLIENTE HACE DISPOSICIÓN FINAL DE LA PUBLICIDAD E INDICA QUE LA QUITO TODA"/>
    <s v="VISITA TECNICA"/>
    <s v="5A002486"/>
    <s v="TIPO III"/>
    <s v="TERRESTRE"/>
    <s v="MONTES DIAZ JOHN FRED"/>
    <n v="1"/>
    <s v="0"/>
    <n v="275729"/>
    <n v="196537"/>
    <n v="275729"/>
  </r>
  <r>
    <s v="NEIVA"/>
    <x v="4"/>
    <x v="4"/>
    <s v="41132"/>
    <s v="LC-CS-25-004173"/>
    <s v="3007071271"/>
    <s v="OC CIERRE"/>
    <s v="HUILA"/>
    <s v="CAMPOALEGRE"/>
    <s v="DISTRICOL TIENDA DEL NORTE"/>
    <s v="REDEBAN"/>
    <s v="FO-25-1802784"/>
    <d v="2025-11-10T08:00:00"/>
    <d v="2025-11-11T06:53:00"/>
    <s v="NO"/>
    <s v="CIERRE"/>
    <s v="CIERRE"/>
    <s v="AGREGADOR"/>
    <s v="DISTRICOL"/>
    <s v="EJECUTADO"/>
    <s v="CIERRE EXITOSO"/>
    <s v="10/11/2025 SE LLEGA A SITIO, SE RETIRA DATAFONO LECTOR DE BARRAS Y ACCESORIOS"/>
    <s v="VISITA TECNICA"/>
    <s v="ON00E077"/>
    <s v="TIPO II"/>
    <s v="TERRESTRE"/>
    <s v="DIAZ VARGAS JONATHAN MIGUEL"/>
    <n v="1"/>
    <s v="0"/>
    <n v="144968"/>
    <n v="140396"/>
    <n v="144968"/>
  </r>
  <r>
    <s v="PASTO"/>
    <x v="0"/>
    <x v="0"/>
    <s v="52001"/>
    <s v="LC-CS-25-004174"/>
    <s v="3007080494"/>
    <s v="OC CIERRE"/>
    <s v="NARIÑO"/>
    <s v="PASTO"/>
    <s v="DISTRICOL TIENDA GIRASOL 1A"/>
    <s v="REDEBAN"/>
    <s v="FO-25-1802750"/>
    <d v="2025-11-10T08:00:00"/>
    <d v="2025-11-18T10:23:00"/>
    <s v="NO"/>
    <s v="CIERRE"/>
    <s v="CIERRE"/>
    <s v="AGREGADOR"/>
    <s v="DISTRICOL"/>
    <s v="EJECUTADO"/>
    <s v="CIERRE EXITOSO"/>
    <s v="18/11/2025 PROGRAMADO | 18/11/2025 CIERRE SE VA ATENDER EN EL TRASCURSO DEL DIA DE HOY POR PROGRAMACIÓN DE COORDINADOR | 18/11/2025 SE REALIZA CIERRE DE CORRESPONSAL BANCARIO SE RETIRA DATAFONO LECTOR BASE FUENTE AVISO EXTERIOR FLANGER DISPLAY HORARIO CANTIDAD DE ROLLOS RETIRADOS 44 CIERRE EXITOSO"/>
    <s v="VISITA TECNICA"/>
    <s v="SDZZZ925"/>
    <s v="TIPO I"/>
    <s v="TERRESTRE"/>
    <s v="BRAVO MADROÑERO OSCAR ESTEBAN"/>
    <n v="1"/>
    <s v="0"/>
    <n v="65960"/>
    <n v="75096"/>
    <n v="65960"/>
  </r>
  <r>
    <s v="CUCUTA"/>
    <x v="5"/>
    <x v="5"/>
    <s v="54001"/>
    <s v="LC-CS-25-004175"/>
    <s v="3007044684"/>
    <s v="OC CIERRE"/>
    <s v="NORTE DE SANTANDER"/>
    <s v="CUCUTA"/>
    <s v="PTM CUCUTA LA 12 MULTISERVICIO"/>
    <s v="REDEBAN"/>
    <s v="FO-25-1802827"/>
    <d v="2025-11-10T08:00:00"/>
    <d v="2025-11-11T11:51:00"/>
    <s v="NO"/>
    <s v="CIERRE"/>
    <s v="CIERRE"/>
    <s v="AGREGADOR"/>
    <s v="COMCARD - PTM"/>
    <s v="EJECUTADO"/>
    <s v="PARCIAL EXITOSO PTE. PINPAD"/>
    <s v="11/11/2025 SE LLAMA AL CLIENTE Y NO SE OBTIENE RESPUESTA SE PROCEDE A VISITA TÉCNICA | 11/11/2025 SE VISITA COMERCIO Y SE RETIRAN DATAFONO, CLIENTE NO ENTREGA LECTOR NI PINPAD, NO CUENTAN CON PUBLICIDAD."/>
    <s v="VISITA TECNICA"/>
    <s v="AB1EZ110 - 3A00L870"/>
    <s v="TIPO I"/>
    <s v="TERRESTRE"/>
    <s v="TORRES MANTILLA JOSE DANIEL"/>
    <n v="1"/>
    <s v="0"/>
    <n v="65960"/>
    <n v="75096"/>
    <n v="65960"/>
  </r>
  <r>
    <s v="CUCUTA"/>
    <x v="5"/>
    <x v="5"/>
    <s v="54874"/>
    <s v="LC-CS-25-004176"/>
    <s v="3007058240"/>
    <s v="OC CIERRE"/>
    <s v="NORTE DE SANTANDER"/>
    <s v="VILLA DEL ROSARIO"/>
    <s v="PTM VILLA DEL ROSARIO TIENDA D"/>
    <s v="REDEBAN"/>
    <s v="FO-25-1802806"/>
    <d v="2025-11-10T08:00:00"/>
    <d v="2025-11-15T14:37:00"/>
    <s v="NO"/>
    <s v="CIERRE"/>
    <s v="CIERRE"/>
    <s v="AGREGADOR"/>
    <s v="COMCARD - PTM"/>
    <s v="EJECUTADO"/>
    <s v="CIERRE EXITOSO"/>
    <s v="15/11/2025 SE REALIZA VISITA, SE RETIRA DATAFONO Y LECTOR DE BARRAS"/>
    <s v="VISITA TECNICA"/>
    <s v="TWZZZ084 - IKZZZ706"/>
    <s v="TIPO I"/>
    <s v="TERRESTRE"/>
    <s v="PACHECO BUITRAGO JAVIER ALONSO"/>
    <n v="1"/>
    <s v="0"/>
    <n v="65960"/>
    <n v="75096"/>
    <n v="65960"/>
  </r>
  <r>
    <s v="BUCARAMANGA"/>
    <x v="5"/>
    <x v="5"/>
    <s v="68001"/>
    <s v="LC-CS-25-004177"/>
    <s v="3007059094"/>
    <s v="OC CIERRE"/>
    <s v="SANTANDER"/>
    <s v="BUCARAMANGA"/>
    <s v="PTM BUCARAMANGA DROGUERIA MI"/>
    <s v="REDEBAN"/>
    <s v="FO-25-1802733"/>
    <d v="2025-11-10T08:00:00"/>
    <d v="2025-11-11T11:02:00"/>
    <s v="NO"/>
    <s v="CIERRE"/>
    <s v="CIERRE"/>
    <s v="AGREGADOR"/>
    <s v="COMCARD - PTM"/>
    <s v="EJECUTADO"/>
    <s v="CIERRE EXITOSO"/>
    <s v="10/11/2025 SE ESTABLECE COMUNICACIÓN CON LA SEÑORA SILERY AL NÚMERO 3185472217 VIA WHATSAPP QUIEN INFORMA QUE ME ATIENDE EL DIA DE MAÑANA EN EL HORARIO 9 A 12 AM Y DE 4 A 8 PM YA QUE EL DIA DE HOY TIENE MUCHO FLUJO DE CLIENTES | 11/11/2025 SE HACE PRESENCIA EN COMERCIO SE REALIZA RETIRO DE 1 DATÁFONO 1 LECTOR DE BARRAS 1 PIN PAD 1 MAGIC BOX CON SU CABLE Y FUENTE DE PODER"/>
    <s v="VISITA TECNICA"/>
    <s v="0A001627 - FUA02714"/>
    <s v="TIPO I"/>
    <s v="TERRESTRE"/>
    <s v="BARRERA ORTEGA MARLON STWAR"/>
    <n v="1"/>
    <s v="0"/>
    <n v="65960"/>
    <n v="75096"/>
    <n v="65960"/>
  </r>
  <r>
    <s v="BUCARAMANGA"/>
    <x v="5"/>
    <x v="5"/>
    <s v="68001"/>
    <s v="LC-CS-25-004178"/>
    <s v="3007076631"/>
    <s v="OC CIERRE"/>
    <s v="SANTANDER"/>
    <s v="BUCARAMANGA"/>
    <s v="PTM BUCARAMANGA PAPELERIA EL H"/>
    <s v="REDEBAN"/>
    <s v="FO-25-1802758"/>
    <d v="2025-11-10T08:00:00"/>
    <d v="2025-11-11T19:54:00"/>
    <s v="NO"/>
    <s v="CIERRE"/>
    <s v="CIERRE"/>
    <s v="AGREGADOR"/>
    <s v="COMCARD - PTM"/>
    <s v="EJECUTADO"/>
    <s v="CIERRE EXITOSO"/>
    <s v="11/11/2025 CLL59B# 47 AWW24 AL LADO DEL CONJUNTO PUNTA ESTRELLA | 11/11/2025 SE RECOGE EQUIPOS REDEBAN EN DIRECCIÓN DIFERENTE UN DATAFONO LECTOR DE BARRAS BASE DE DATÁFONO"/>
    <s v="VISITA TECNICA"/>
    <s v="LA2ZZ414 - LA2ZZ514"/>
    <s v="TIPO I"/>
    <s v="TERRESTRE"/>
    <s v="HERRERA LUQUE SAUL JAVIER"/>
    <n v="1"/>
    <s v="0"/>
    <n v="65960"/>
    <n v="75096"/>
    <n v="65960"/>
  </r>
  <r>
    <s v="BUCARAMANGA"/>
    <x v="5"/>
    <x v="5"/>
    <s v="68081"/>
    <s v="LC-CS-25-004179"/>
    <s v="3007050661"/>
    <s v="OC CIERRE"/>
    <s v="SANTANDER"/>
    <s v="BARRANCABERMEJA"/>
    <s v="PTM  BARRANCABERMEJA  UN TOQUE"/>
    <s v="REDEBAN"/>
    <s v="FO-25-1802776"/>
    <d v="2025-11-10T08:00:00"/>
    <d v="2025-11-12T15:26:00"/>
    <s v="NO"/>
    <s v="CIERRE"/>
    <s v="CIERRE"/>
    <s v="AGREGADOR"/>
    <s v="COMCARD - PTM"/>
    <s v="EJECUTADO"/>
    <s v="CIERRE EXITOSO"/>
    <s v="12/11/2025 SE LLAMA EL NÚMERO DE CONTACTO 3012032437 RESPONDE LA SEÑORA LAURA MARCELA CASTRILLÓN QUIEN INFORMA QUE ESTARÁ DISPONIBLE A PARTIR DE LAS 3 DE LA TARDE DEL DÍA DE HOY MIÉRCOLES 12 DE NOVIEMBRE DEL 2025 PARA HACER LA ENTREGA DE LOS EQUIPOS | 12/11/2025 SE REALIZA VISITA AL COMERCIO, SE VALIDA Y SE HACE RETIRO DE DATÁFONO, LECTOR DE BARRAS CON SUS RESPECTIVOS CABLES, NO ENTREGAN ROLLOS NO TENIAN"/>
    <s v="VISITA TECNICA"/>
    <s v="BA00Y361-KA00C725"/>
    <s v="TIPO III"/>
    <s v="TERRESTRE"/>
    <s v="GONZALEZ ESTUPIÑAN YEISON WALTER ANTONIO"/>
    <n v="1"/>
    <s v="0"/>
    <n v="275729"/>
    <n v="196537"/>
    <n v="275729"/>
  </r>
  <r>
    <s v="BUCARAMANGA"/>
    <x v="5"/>
    <x v="5"/>
    <s v="68573"/>
    <s v="LC-CS-25-004180"/>
    <s v="3007075282"/>
    <s v="OC CIERRE"/>
    <s v="SANTANDER"/>
    <s v="PUERTO PARRA"/>
    <s v="PTM PUERTO PARRA FERRETERIA EL"/>
    <s v="REDEBAN"/>
    <s v="FO-25-1802777"/>
    <d v="2025-11-10T08:00:00"/>
    <d v="2025-11-13T11:01:00"/>
    <s v="NO"/>
    <s v="CIERRE"/>
    <s v="CIERRE"/>
    <s v="AGREGADOR"/>
    <s v="COMCARD - PTM"/>
    <s v="EJECUTADO"/>
    <s v="CIERRE EXITOSO"/>
    <s v="12/11/2025 SE REALIZA CONTACTO VIA WHATSAPP AL NUMERO 3112540835, RESPONDE EL SR LUIS RAMIREZ QUIEN COMENTA QUE TIENE DISPONIBILIDAD DE ATENERNOS EL DIA JUEVES 13 DE NOVIEMBRE A PARTIR DE LAS 9 AM, SE HARA DESPLAZAMIENTO HACIA LA ZONA | 13/11/2025 SE REALIZA RETIRO DE DATÁFONO, LECTOR SE BARRAS CON SUS RESPECTIVOS CABLES, NO ENTREGAN ROLLOS NO TIENEN"/>
    <s v="VISITA TECNICA"/>
    <s v="EXZZZ722"/>
    <s v="TIPO III"/>
    <s v="TERRESTRE"/>
    <s v="GONZALEZ ESTUPIÑAN YEISON WALTER ANTONIO"/>
    <n v="1"/>
    <s v="0"/>
    <n v="275729"/>
    <n v="196537"/>
    <n v="275729"/>
  </r>
  <r>
    <s v="CALI"/>
    <x v="0"/>
    <x v="0"/>
    <s v="76001"/>
    <s v="LC-CS-25-004181"/>
    <s v="3007070260"/>
    <s v="OC CIERRE"/>
    <s v="VALLE DEL CAUCA"/>
    <s v="CALI"/>
    <s v="PTM CALI  LOFT PAPELERIA"/>
    <s v="REDEBAN"/>
    <s v="FO-25-1802768"/>
    <d v="2025-11-10T08:00:00"/>
    <d v="2025-11-12T12:15:00"/>
    <s v="NO"/>
    <s v="CIERRE"/>
    <s v="CIERRE"/>
    <s v="AGREGADOR"/>
    <s v="COMCARD - PTM"/>
    <s v="EJECUTADO"/>
    <s v="CIERRE EXITOSO"/>
    <s v="12/11/2025 SE ESCALA A VISITA: CONFIRMAR DATOS PARA RECOLECCIÓN DE EQUIPOS | 12/11/2025 SE RETIRAN EQUIPOS DE REDEBAN POR MOTIVO DE CIERRE DEL PUNTO."/>
    <s v="VISITA TECNICA"/>
    <s v="LN009195"/>
    <s v="TIPO I"/>
    <s v="TERRESTRE"/>
    <s v="VALENCIA GONZALEZ JOSE DANIEL"/>
    <n v="1"/>
    <s v="0"/>
    <n v="65960"/>
    <n v="75096"/>
    <n v="65960"/>
  </r>
  <r>
    <s v="CALI"/>
    <x v="0"/>
    <x v="0"/>
    <s v="76364"/>
    <s v="LC-CS-25-004183"/>
    <s v="3007076835"/>
    <s v="OC CIERRE"/>
    <s v="VALLE DEL CAUCA"/>
    <s v="JAMUNDI"/>
    <s v="PTM JAMUNDI REAL FERRETERIA"/>
    <s v="REDEBAN"/>
    <s v="FO-25-1802739"/>
    <d v="2025-11-10T08:00:00"/>
    <d v="2025-11-12T11:50:00"/>
    <s v="NO"/>
    <s v="CIERRE"/>
    <s v="CIERRE"/>
    <s v="AGREGADOR"/>
    <s v="COMCARD - PTM"/>
    <s v="EJECUTADO"/>
    <s v="CIERRE EXITOSO"/>
    <s v="12/11/2025 SE HABLA CON LA CLIENTE Y SE PROGRAMA VISITA | 12/11/2025 SE RETIRA EQUIPO, LECTOR, PINPAD, FUENTE DE PODER, BASE, CABLE DE RED, AVISO EXTERIOR, DISPLAY DE HORARIO Y FLANGER Y 50 ROLLOS, CIERRE CB BANCOLOMBIA MIXTO"/>
    <s v="VISITA TECNICA"/>
    <s v="106ZZ031 - 106ZZ131"/>
    <s v="TIPO II"/>
    <s v="TERRESTRE"/>
    <s v="PAREDES CASTILLO DIEGO"/>
    <n v="1"/>
    <s v="0"/>
    <n v="144968"/>
    <n v="140396"/>
    <n v="144968"/>
  </r>
  <r>
    <s v="BOGOTA"/>
    <x v="1"/>
    <x v="1"/>
    <s v="11001"/>
    <s v="LC-CS-25-004186"/>
    <s v="3007053600"/>
    <s v="OC CIERRE"/>
    <s v="CUNDINAMARCA"/>
    <s v="BOGOTA"/>
    <s v="PTMBOGOTAPAPELERIA LYS"/>
    <s v="REDEBAN"/>
    <s v="FO-25-1802790"/>
    <d v="2025-11-10T08:00:00"/>
    <d v="2025-11-10T11:42:00"/>
    <s v="NO"/>
    <s v="CIERRE"/>
    <s v="CIERRE"/>
    <s v="AGREGADOR"/>
    <s v="COMCARD - PTM"/>
    <s v="EJECUTADO"/>
    <s v="CIERRE EXITOSO"/>
    <s v="10/11/2025 NO | 10/11/2025 SE REALIZA CIERRE CB BANCOLOMBIA,SE RETIRAN DOS DATAFONOS ,2 LECTORA,2 BASE 2 FUENTE ,CLIENTE YA RETIRÓ Y DESTRUYÓ PUBLICIDAD"/>
    <s v="VISITA TECNICA"/>
    <s v="SA00M833-TR0VZ682"/>
    <s v="TIPO I"/>
    <s v="TERRESTRE"/>
    <s v="GALINDO ROJAS LUIS FELIPE"/>
    <n v="1"/>
    <s v="0"/>
    <n v="65960"/>
    <n v="75096"/>
    <n v="65960"/>
  </r>
  <r>
    <s v="BOGOTA"/>
    <x v="1"/>
    <x v="1"/>
    <s v="11001"/>
    <s v="LC-CS-25-004187"/>
    <s v="3007059101"/>
    <s v="OC CIERRE"/>
    <s v="CUNDINAMARCA"/>
    <s v="BOGOTA"/>
    <s v="PTM BOGOTA MINIMARKET MAYA"/>
    <s v="REDEBAN"/>
    <s v="FO-25-1802787"/>
    <d v="2025-11-10T08:00:00"/>
    <d v="2025-11-10T12:18:00"/>
    <s v="NO"/>
    <s v="CIERRE"/>
    <s v="CIERRE"/>
    <s v="AGREGADOR"/>
    <s v="COMCARD - PTM"/>
    <s v="EJECUTADO"/>
    <s v="CIERRE EXITOSO"/>
    <s v="10/11/2025 NA | 10/11/2025 RETIRO DE CORRESPONSAL"/>
    <s v="VISITA TECNICA"/>
    <s v="0A001639"/>
    <s v="TIPO I"/>
    <s v="TERRESTRE"/>
    <s v="LEAL POVEDA YOHAN SEBASTIAN"/>
    <n v="1"/>
    <s v="0"/>
    <n v="65960"/>
    <n v="75096"/>
    <n v="65960"/>
  </r>
  <r>
    <s v="MEDELLIN"/>
    <x v="3"/>
    <x v="3"/>
    <s v="5376"/>
    <s v="LC-CS-25-004189"/>
    <s v="3007063498"/>
    <s v="OC CIERRE"/>
    <s v="ANTIOQUIA"/>
    <s v="LA CEJA"/>
    <s v="DISTRICOL AUTOSERVICIO JARDINE"/>
    <s v="REDEBAN"/>
    <s v="FO-25-1802782"/>
    <d v="2025-11-10T08:00:00"/>
    <d v="2025-11-10T10:25:00"/>
    <s v="NO"/>
    <s v="CIERRE"/>
    <s v="RECUPERACION DE EQUIPOS"/>
    <s v="AGREGADOR"/>
    <s v="DISTRICOL"/>
    <s v="EJECUTADO"/>
    <s v="CIERRE EXITOSO"/>
    <s v="10/11/2025 NO SÉ LLAMA | 10/11/2025 SE REALIZA CIERRE EXITOSO EN OF DISTRICOL"/>
    <s v="VISITA TECNICA"/>
    <s v="HA00W608"/>
    <s v="TIPO II"/>
    <s v="TERRESTRE"/>
    <s v="ALVAREZ ARENAS VICTOR HUGO"/>
    <n v="1"/>
    <s v="0"/>
    <n v="144968"/>
    <n v="140396"/>
    <n v="144968"/>
  </r>
  <r>
    <s v="BUCARAMANGA"/>
    <x v="5"/>
    <x v="5"/>
    <s v="68001"/>
    <s v="LC-CS-25-004191"/>
    <s v="3007056728"/>
    <s v="OC CIERRE"/>
    <s v="SANTANDER"/>
    <s v="BUCARAMANGA"/>
    <s v="DISTRICOL PAPELERIA LA 28"/>
    <s v="REDEBAN"/>
    <s v="FO-25-1802821"/>
    <d v="2025-11-10T08:00:00"/>
    <d v="2025-11-10T10:19:00"/>
    <s v="NO"/>
    <s v="CIERRE"/>
    <s v="RECUPERACION DE EQUIPOS"/>
    <s v="AGREGADOR"/>
    <s v="DISTRICOL"/>
    <s v="EJECUTADO"/>
    <s v="CIERRE EXITOSO"/>
    <s v="10/11/2025 SE ESCALA PARA VISITA. CONFIRMAR DATOS PARA LA RECOLECCION DE EQUIPOS | 10/11/2025 SE REALIZA CIERRE EXITOSO EN OF DE DISTRICOL"/>
    <s v="VISITA TECNICA"/>
    <s v="XPNZZ699"/>
    <s v="TIPO I"/>
    <s v="TERRESTRE"/>
    <s v="ALVAREZ ARENAS VICTOR HUGO"/>
    <n v="1"/>
    <s v="0"/>
    <n v="65960"/>
    <n v="75096"/>
    <n v="65960"/>
  </r>
  <r>
    <s v="PASTO"/>
    <x v="0"/>
    <x v="0"/>
    <s v="86749"/>
    <s v="LC-CS-25-004192"/>
    <s v="3007048166"/>
    <s v="OC CIERRE"/>
    <s v="PUTUMAYO"/>
    <s v="SIBUNDOY"/>
    <s v="DISTRICOL DROGUERIAS SOY SALUD"/>
    <s v="REDEBAN"/>
    <s v="FO-25-1802760"/>
    <d v="2025-11-10T08:00:00"/>
    <d v="2025-11-10T10:30:00"/>
    <s v="NO"/>
    <s v="CIERRE"/>
    <s v="RECUPERACION DE EQUIPOS"/>
    <s v="AGREGADOR"/>
    <s v="DISTRICOL"/>
    <s v="EJECUTADO"/>
    <s v="CIERRE EXITOSO"/>
    <s v="10/11/2025 NO SÉ LLAMA | 10/11/2025 SE REALIZA CIERRE EXITOSO TODO OK"/>
    <s v="VISITA TECNICA"/>
    <s v="AD00I703"/>
    <s v="TIPO III"/>
    <s v="TERRESTRE"/>
    <s v="ALVAREZ ARENAS VICTOR HUGO"/>
    <n v="1"/>
    <s v="0"/>
    <n v="275729"/>
    <n v="196537"/>
    <n v="275729"/>
  </r>
  <r>
    <s v="BOGOTA"/>
    <x v="1"/>
    <x v="1"/>
    <s v="11001"/>
    <s v="LC-CS-25-004193"/>
    <s v="3007061722"/>
    <s v="OC CIERRE"/>
    <s v="CUNDINAMARCA"/>
    <s v="BOGOTA"/>
    <s v="PTM BOGOTA DROGUERIAS D FAMILY"/>
    <s v="REDEBAN"/>
    <s v="FO-25-1802744"/>
    <d v="2025-11-10T08:00:00"/>
    <d v="2025-11-10T11:22:00"/>
    <s v="NO"/>
    <s v="CIERRE"/>
    <s v="RECUPERACION DE EQUIPOS"/>
    <s v="AGREGADOR"/>
    <s v="COMCARD - PTM"/>
    <s v="EJECUTADO"/>
    <s v="CIERRE EXITOSO"/>
    <s v="10/11/2025 NO SÉ LLAMA | 10/11/2025 SE REALIZA CIERRE EXITOSO EN OF DE PTM"/>
    <s v="VISITA TECNICA"/>
    <s v="FUA0L516-FUA0L630"/>
    <s v="TIPO I"/>
    <s v="TERRESTRE"/>
    <s v="ALVAREZ ARENAS VICTOR HUGO"/>
    <n v="1"/>
    <s v="0"/>
    <n v="65960"/>
    <n v="75096"/>
    <n v="65960"/>
  </r>
  <r>
    <s v="BOGOTA"/>
    <x v="1"/>
    <x v="1"/>
    <s v="11001"/>
    <s v="LC-CS-25-004194"/>
    <s v="3007073086"/>
    <s v="OC CIERRE"/>
    <s v="CUNDINAMARCA"/>
    <s v="BOGOTA"/>
    <s v="DISTRICOL BARBAS Y BIGOTES"/>
    <s v="REDEBAN"/>
    <s v="FO-25-1802812"/>
    <d v="2025-11-10T08:00:00"/>
    <d v="2025-11-10T09:57:00"/>
    <s v="NO"/>
    <s v="CIERRE"/>
    <s v="RECUPERACION DE EQUIPOS"/>
    <s v="AGREGADOR"/>
    <s v="DISTRICOL"/>
    <s v="EJECUTADO"/>
    <s v="PARCIAL EXITOSO ACCESORIOS"/>
    <s v="10/11/2025 NO SÉ LLAMA | 10/11/2025 SE REALIZA CIERRE EXITOSO EN DISTRICOL NO ENTREGAN LECTORA 1110196"/>
    <s v="VISITA TECNICA"/>
    <s v="MN00R040"/>
    <s v="TIPO I"/>
    <s v="TERRESTRE"/>
    <s v="ALVAREZ ARENAS VICTOR HUGO"/>
    <n v="1"/>
    <s v="0"/>
    <n v="65960"/>
    <n v="75096"/>
    <n v="65960"/>
  </r>
  <r>
    <s v="MEDELLIN"/>
    <x v="3"/>
    <x v="3"/>
    <s v="5266"/>
    <s v="LC-CS-25-004196"/>
    <s v="3007070985"/>
    <s v="OC CIERRE"/>
    <s v="ANTIOQUIA"/>
    <s v="ENVIGADO"/>
    <s v="ENVIGADO  ENVIGADO ANTIOQUIA"/>
    <s v="REDEBAN"/>
    <s v="FO-25-1802645"/>
    <d v="2025-11-08T09:00:00"/>
    <d v="2025-11-10T09:17:00"/>
    <s v="NO"/>
    <s v="CIERRE"/>
    <s v="CIERRE"/>
    <s v="CB UNO A UNO"/>
    <s v="CB UNO A UNO"/>
    <s v="EJECUTADO"/>
    <s v="CIERRE EXITOSO"/>
    <s v="10/11/2025 SE ESCALA PARA VISITA. CONFIRMAR DATOS PARA LA RECOLECCION DE EQUIPOS | 10/11/2025 SE REALIZA CIERRE DE CB"/>
    <s v="VISITA TECNICA"/>
    <s v="MN00C059"/>
    <s v="TIPO I"/>
    <s v="TERRESTRE"/>
    <s v="HERNANDEZ CHAVARRIA JUAN CAMILO"/>
    <n v="1"/>
    <s v="0"/>
    <n v="65960"/>
    <n v="75096"/>
    <n v="65960"/>
  </r>
  <r>
    <s v="MEDELLIN"/>
    <x v="3"/>
    <x v="3"/>
    <s v="5579"/>
    <s v="LC-CS-25-004197"/>
    <s v="3007069539"/>
    <s v="OC CIERRE"/>
    <s v="ANTIOQUIA"/>
    <s v="PUERTO BERRIO"/>
    <s v="BARRIO VDA BODEGAS PUERTO BERR"/>
    <s v="REDEBAN"/>
    <s v="FO-25-1802703"/>
    <d v="2025-11-08T09:00:00"/>
    <d v="2025-11-11T19:52:00"/>
    <s v="NO"/>
    <s v="CIERRE"/>
    <s v="CIERRE"/>
    <s v="UNO A UNO"/>
    <s v="CB UNO A UNO"/>
    <s v="EJECUTADO"/>
    <s v="CIERRE EXITOSO"/>
    <s v="11/11/2025 VISITA TÉCNICA | 11/11/2025 SE REALIZA CIERRE DE CB SE RECOGE 1 DATAFONO , 1 LECTOR USUARIO HACE DISPOSICIÓN FINAL DE LA PUBLICIDAD"/>
    <s v="VISITA TECNICA"/>
    <s v="EG004531"/>
    <s v="TIPO III"/>
    <s v="TERRESTRE"/>
    <s v="MONTOYA VELEZ ANDRES FELIPE"/>
    <n v="1"/>
    <s v="0"/>
    <n v="275729"/>
    <n v="196537"/>
    <n v="275729"/>
  </r>
  <r>
    <s v="MEDELLIN"/>
    <x v="3"/>
    <x v="3"/>
    <s v="5615"/>
    <s v="LC-CS-25-004198"/>
    <s v="3007025694"/>
    <s v="OC CIERRE"/>
    <s v="ANTIOQUIA"/>
    <s v="RIONEGRO"/>
    <s v="LLANOGRANDE RIONEGRO"/>
    <s v="REDEBAN"/>
    <s v="FO-25-1802690"/>
    <d v="2025-11-08T09:00:00"/>
    <d v="2025-11-10T14:39:00"/>
    <s v="NO"/>
    <s v="CIERRE"/>
    <s v="CIERRE"/>
    <s v="CB UNO A UNO"/>
    <s v="CB UNO A UNO"/>
    <s v="EJECUTADO"/>
    <s v="CIERRE EXITOSO"/>
    <s v="10/11/2025 NA | 10/11/2025 SE HACE CIERRE OK NO APLICA PUBLICIDAD"/>
    <s v="VISITA TECNICA"/>
    <s v="A00HZ466"/>
    <s v="TIPO II"/>
    <s v="TERRESTRE"/>
    <s v="DIAZ ZABALA FRANCIS DUBAN"/>
    <n v="1"/>
    <s v="0"/>
    <n v="144968"/>
    <n v="140396"/>
    <n v="144968"/>
  </r>
  <r>
    <s v="BARRANQUILLA"/>
    <x v="2"/>
    <x v="2"/>
    <s v="8001"/>
    <s v="LC-CS-25-004199"/>
    <s v="3007075397"/>
    <s v="OC CIERRE"/>
    <s v="ATLANTICO"/>
    <s v="BARRANQUILLA"/>
    <s v="BARRIO SANTA MARIA BARRANQUILL"/>
    <s v="REDEBAN"/>
    <s v="FO-25-1802617"/>
    <d v="2025-11-08T09:00:00"/>
    <d v="2025-11-10T12:43:00"/>
    <s v="NO"/>
    <s v="CIERRE"/>
    <s v="CIERRE"/>
    <s v="CB UNO A UNO"/>
    <s v="CB UNO A UNO"/>
    <s v="EJECUTADO"/>
    <s v="CIERRE EXITOSO"/>
    <s v="09/11/2025 SE ESCALA PARA VISITA. CONFIRMAR DATOS PARA LA RECOLECCION DE EQUIPOS | 10/11/2025 SE REALIZA VISITA SE PROCEDE A RECIBIR EQUIPOS Y PUBLICIDAD, PUBLICIDAD SOLO SE RECIBE AVISO EXTERIOR ( SE DESTRUYE EN SITIO) FLANGED Y DISPLAY LEGAL SE DAÑÓ Y LO DESHESHARON, EQUIPOS, SE RETIRA DATAFONO,LECTOR,BASE DEL DATAFONO ,PINPAD ,HUB,ENTREGA 13 ROLLOS ,CB CIERRE EXITOSO, RECUPERACIÓN DE EQUIPOS OK"/>
    <s v="VISITA TECNICA"/>
    <s v="1000N652"/>
    <s v="TIPO I"/>
    <s v="TERRESTRE"/>
    <s v="PORRAS CASTRO DARLON NASCK"/>
    <n v="1"/>
    <s v="0"/>
    <n v="65960"/>
    <n v="75096"/>
    <n v="65960"/>
  </r>
  <r>
    <s v="BARRANQUILLA"/>
    <x v="2"/>
    <x v="2"/>
    <s v="8758"/>
    <s v="LC-CS-25-004200"/>
    <s v="3007079142"/>
    <s v="OC CIERRE"/>
    <s v="ATLANTICO"/>
    <s v="SOLEDAD"/>
    <s v="BARRIO LOS ARRAYANES SOLEDAD"/>
    <s v="REDEBAN"/>
    <s v="FO-25-1802670"/>
    <d v="2025-11-08T09:00:00"/>
    <d v="2025-11-10T14:12:00"/>
    <s v="NO"/>
    <s v="CIERRE"/>
    <s v="CIERRE"/>
    <s v="UNO A UNO"/>
    <s v="UNO A UNO"/>
    <s v="EJECUTADO"/>
    <s v="CIERRE EXITOSO"/>
    <s v="10/11/2025 CLIENTE DICE QUE OK, SE REALIZA A PROCEDER CON LA VISITA | 10/11/2025 SE REALIZA VISITA SE PROCEDE A RETIRAR PUBLICIDAD,AVISO EXTERIOR ,DISPLAY LEGAL,SE DESTRUYEN EN SITIO , FLANGED SE DAÑÓ Y SE LO LLEVARON, ENTREGA EQUIPOS DATAFONO ,LECTOR ,BASE DEL DATAFONO ,FUENTE DE PODER ,CABLE DE RED, ENTREGA 10ROLLOS"/>
    <s v="VISITA TECNICA"/>
    <s v="SASZZ717"/>
    <s v="TIPO I"/>
    <s v="TERRESTRE"/>
    <s v="PORRAS CASTRO DARLON NASCK"/>
    <n v="1"/>
    <s v="0"/>
    <n v="65960"/>
    <n v="75096"/>
    <n v="65960"/>
  </r>
  <r>
    <s v="CARTAGENA"/>
    <x v="2"/>
    <x v="2"/>
    <s v="13001"/>
    <s v="LC-CS-25-004201"/>
    <s v="3007077442"/>
    <s v="OC CIERRE"/>
    <s v="BOLIVAR"/>
    <s v="CARTAGENA"/>
    <s v="BARRIO VILLA ESTRELLA CARTAGENA DE INDIAS 2"/>
    <s v="REDEBAN"/>
    <s v="FO-25-1802843"/>
    <d v="2025-11-08T09:00:00"/>
    <d v="2025-11-11T11:22:00"/>
    <s v="NO"/>
    <s v="CIERRE"/>
    <s v="CIERRE"/>
    <s v="UNO A UNO"/>
    <s v="UNO A UNO"/>
    <s v="EJECUTADO"/>
    <s v="CIERRE EXITOSO"/>
    <s v="09/11/2025 SE ESCALA PARA VISITA. CONFIRMAR DATOS PARA LA RECOLECCION DE EQUIPOS | 11/11/2025 SE REALIZA RETIRO DEL CB CLIENTE ENTREGA EQUIPO LECTORA BASE FUENTE MAGIC BOX AVISO EXTERIOR"/>
    <s v="VISITA TECNICA"/>
    <s v="A4HZZ985"/>
    <s v="TIPO I"/>
    <s v="TERRESTRE"/>
    <s v="CANEDO HERRERA ALEXANDER"/>
    <n v="1"/>
    <s v="0"/>
    <n v="65960"/>
    <n v="75096"/>
    <n v="65960"/>
  </r>
  <r>
    <s v="CARTAGENA"/>
    <x v="2"/>
    <x v="2"/>
    <s v="13006"/>
    <s v="LC-CS-25-004202"/>
    <s v="3007050318"/>
    <s v="OC CIERRE"/>
    <s v="BOLIVAR"/>
    <s v="ACHI"/>
    <s v="BARRIO SAN JOSE ACHI"/>
    <s v="REDEBAN"/>
    <s v="FO-25-1802640"/>
    <d v="2025-11-08T09:00:00"/>
    <d v="2025-11-14T06:58:00"/>
    <s v="NO"/>
    <s v="CIERRE"/>
    <s v="CIERRE"/>
    <s v="UNO A UNO"/>
    <s v="CB UNO A UNO"/>
    <s v="EJECUTADO"/>
    <s v="CIERRE EXITOSO"/>
    <s v="11/11/2025 CLIENTE NO CONTESTA EL TELÉFONO. | 11/11/2025 SE REALIZÓ LLAMADA DE VALIDACIÓN Y EL SEÑOR FELIPE PÉREZ 3205486339 INFORMO QUE NO ME PUEDE ENTREGAR LOS EQUIPOS EL DÍA DE HOY PORQUE EN EL MUNICIPIO ESTÁN DE CARNAVAL Y HAY MUCHO DESORDEN Y QUE LE TOCÓ CERRAR EL LOCAL. | 13/11/2025 SE REALIZA CIERRE DE CORRESPONSAL BANCOLOMBIA OK, SE DEMORAN DATAFONO, LECTOR DE BARRAS Y ACCESORIOS TODOS EN BUEN ESTADO OK, EQUIPOS SE RETIRAN DEL PUNTO SIN NOVEDAD, CB SIN PUBLICIDAD, CIERRE EXITOSO SIN NOVEDAD"/>
    <s v="VISITA TECNICA"/>
    <s v="XP00W443"/>
    <s v="TIPO IV"/>
    <s v="TERRESTRE"/>
    <s v="GONZALEZ FERRER JESUS ALEXANDER"/>
    <n v="1"/>
    <s v="0"/>
    <n v="479589"/>
    <n v="196537"/>
    <n v="479589"/>
  </r>
  <r>
    <s v="VALLEDUPAR"/>
    <x v="2"/>
    <x v="2"/>
    <s v="20001"/>
    <s v="LC-CS-25-004205"/>
    <s v="3007039702"/>
    <s v="OC CIERRE"/>
    <s v="CESAR"/>
    <s v="VALLEDUPAR"/>
    <s v="BARRIO MARIA VALERIA VALLEDUPA"/>
    <s v="REDEBAN"/>
    <s v="FO-25-1802677"/>
    <d v="2025-11-08T09:00:00"/>
    <d v="2025-11-10T16:15:00"/>
    <s v="NO"/>
    <s v="CIERRE"/>
    <s v="CIERRE"/>
    <s v="CB UNO A UNO"/>
    <s v="CB UNO A UNO"/>
    <s v="EJECUTADO"/>
    <s v="CIERRE EXITOSO"/>
    <s v="10/11/2025 CLIENTE INDICA QUE A LAS 2:00 PM RECIBE VISITA PARA CIERRE DE CB | 10/11/2025 SE REALIZA DESMONTÉ DE CB SE RETIRA EQUIPO Y SUS RESPECTIVOS ACCESORIOS SIN PUBLICIDAD"/>
    <s v="VISITA TECNICA"/>
    <s v="GZ0AZ751"/>
    <s v="TIPO I"/>
    <s v="TERRESTRE"/>
    <s v="MAESTRE MENGUAL EDGAR ENRIQUE"/>
    <n v="1"/>
    <s v="0"/>
    <n v="65960"/>
    <n v="75096"/>
    <n v="65960"/>
  </r>
  <r>
    <s v="NEIVA"/>
    <x v="4"/>
    <x v="4"/>
    <s v="41001"/>
    <s v="LC-CS-25-004208"/>
    <s v="3007030364"/>
    <s v="OC CIERRE"/>
    <s v="HUILA"/>
    <s v="NEIVA"/>
    <s v="BARRIO CENTRO 70 NEIVA"/>
    <s v="REDEBAN"/>
    <s v="FO-25-1802610"/>
    <d v="2025-11-08T09:00:00"/>
    <d v="2025-11-13T12:47:00"/>
    <s v="NO"/>
    <s v="CIERRE"/>
    <s v="CIERRE"/>
    <s v="CB UNO A UNO"/>
    <s v="CB UNO A UNO"/>
    <s v="EJECUTADO"/>
    <s v="CIERRE EXITOSO"/>
    <s v="09/11/2025 SE ESCALA PARA VISITA. CONFIRMAR DATOS PARA LA RECOLECCION DE EQUIPOS | 13/11/2025 CLIENTE ENTREGA DATAFONO , LECTOR DE BARRAS , CABLE DATAFONO, CABLE PIN PAD , PIN PAD , MAGIC BOX ,BASE DATAFONO ."/>
    <s v="VISITA TECNICA"/>
    <s v="BHZZZ833"/>
    <s v="TIPO I"/>
    <s v="TERRESTRE"/>
    <s v="ANDRADE HERNANDEZ JUAN CARLOS"/>
    <n v="1"/>
    <s v="0"/>
    <n v="65960"/>
    <n v="75096"/>
    <n v="65960"/>
  </r>
  <r>
    <s v="NEIVA"/>
    <x v="4"/>
    <x v="4"/>
    <s v="41872"/>
    <s v="LC-CS-25-004209"/>
    <s v="3007035235"/>
    <s v="OC CIERRE"/>
    <s v="HUILA"/>
    <s v="VILLAVIEJA"/>
    <s v="BARRIO CENTRO VILLAVIEJA"/>
    <s v="REDEBAN"/>
    <s v="FO-25-1802648"/>
    <d v="2025-11-08T09:00:00"/>
    <d v="2025-11-13T17:01:00"/>
    <s v="NO"/>
    <s v="CIERRE"/>
    <s v="CIERRE"/>
    <s v="CB UNO A UNO"/>
    <s v="CB UNO A UNO"/>
    <s v="EJECUTADO"/>
    <s v="CIERRE EXITOSO"/>
    <s v="13/11/2025 SE ESCALA PARA VISITA. CONFIRMAR DATOS PARA LA RECOLECCION DE EQUIPOS | 13/11/2025 SE LLEGA A SITIO, SE RETIRA DATAFONO, LECTOR DE BARRAS Y ACCESORIOS"/>
    <s v="VISITA TECNICA"/>
    <s v="BL0CZ375 - F1WZZ821"/>
    <s v="TIPO II"/>
    <s v="TERRESTRE"/>
    <s v="DIAZ VARGAS JONATHAN MIGUEL"/>
    <n v="1"/>
    <s v="0"/>
    <n v="144968"/>
    <n v="140396"/>
    <n v="144968"/>
  </r>
  <r>
    <s v="VILLAVICENCIO"/>
    <x v="4"/>
    <x v="4"/>
    <s v="50001"/>
    <s v="LC-CS-25-004210"/>
    <s v="3007031185"/>
    <s v="OC CIERRE"/>
    <s v="META"/>
    <s v="VILLAVICENCIO"/>
    <s v="BARRIO DONA LUZ 2"/>
    <s v="REDEBAN"/>
    <s v="FO-25-1802696"/>
    <d v="2025-11-08T09:00:00"/>
    <d v="2025-11-10T15:00:00"/>
    <s v="NO"/>
    <s v="CIERRE"/>
    <s v="CIERRE"/>
    <s v="UNO A UNO"/>
    <s v="CB UNO A UNO"/>
    <s v="EJECUTADO"/>
    <s v="CIERRE EXITOSO"/>
    <s v="10/11/2025 NA | 10/11/2025 SE REALIZA CIERRE CB SE REALIZA RECUPERACIÓN DE EQUIPOS RBM"/>
    <s v="VISITA TECNICA"/>
    <s v="BL014823"/>
    <s v="TIPO I"/>
    <s v="TERRESTRE"/>
    <s v="CASTRILLON URREA LONDIER LEANDRO"/>
    <n v="1"/>
    <s v="0"/>
    <n v="65960"/>
    <n v="75096"/>
    <n v="65960"/>
  </r>
  <r>
    <s v="VILLAVICENCIO"/>
    <x v="4"/>
    <x v="4"/>
    <s v="50001"/>
    <s v="LC-CS-25-004211"/>
    <s v="3007066517"/>
    <s v="OC CIERRE"/>
    <s v="META"/>
    <s v="VILLAVICENCIO"/>
    <s v="BARRIO TRIUNFO VILLAVICENCIO 1"/>
    <s v="REDEBAN"/>
    <s v="FO-25-1802681"/>
    <d v="2025-11-08T09:00:00"/>
    <d v="2025-11-10T12:15:00"/>
    <s v="NO"/>
    <s v="CIERRE"/>
    <s v="CIERRE"/>
    <s v="CB UNO A UNO"/>
    <s v="CB UNO A UNO"/>
    <s v="EJECUTADO"/>
    <s v="CIERRE EXITOSO"/>
    <s v="10/11/2025 NA | 10/11/2025 SE REALIZA RECUPERACIÓN DE EQUIPOS RBM SE REALIZA CIERRE CB"/>
    <s v="VISITA TECNICA"/>
    <s v="4A00W937"/>
    <s v="TIPO I"/>
    <s v="TERRESTRE"/>
    <s v="CASTRILLON URREA LONDIER LEANDRO"/>
    <n v="1"/>
    <s v="0"/>
    <n v="65960"/>
    <n v="75096"/>
    <n v="65960"/>
  </r>
  <r>
    <s v="VILLAVICENCIO"/>
    <x v="4"/>
    <x v="4"/>
    <s v="50124"/>
    <s v="LC-CS-25-004212"/>
    <s v="3007077058"/>
    <s v="OC CIERRE"/>
    <s v="META"/>
    <s v="CABUYARO"/>
    <s v="BARRIO JUAN PABLO SEGUNDO CABU"/>
    <s v="REDEBAN"/>
    <s v="FO-25-1802675"/>
    <d v="2025-11-08T09:00:00"/>
    <d v="2025-11-12T13:07:00"/>
    <s v="NO"/>
    <s v="CIERRE"/>
    <s v="CIERRE"/>
    <s v="CB UNO A UNO"/>
    <s v="CB UNO A UNO"/>
    <s v="EJECUTADO"/>
    <s v="CIERRE EXITOSO"/>
    <s v="12/11/2025 EL USUARIO MECOMENTA QUE DESPUÉS DE LAS 10 ESTABA EN EL LOCAL | 12/11/2025 SE REALIZA VISITA AL CB POR SOLICITUD CIERRE RBM, SE VERIFICAN LAS PLACAS DE LOS EQUIPOS Y ESTÁN CORRECTOS, EL USUARIO NOS COMENTA QUE YA HABÍA DESTRUIDO LA PUBLICIDAD Y NO TENÍA ROLLOS REDEBAN"/>
    <s v="VISITA TECNICA"/>
    <s v="LM7ZZ431"/>
    <s v="TIPO III"/>
    <s v="TERRESTRE"/>
    <s v="MOLINA CASTRO JAVIER ALBERTO"/>
    <n v="1"/>
    <s v="0"/>
    <n v="275729"/>
    <n v="196537"/>
    <n v="275729"/>
  </r>
  <r>
    <s v="PASTO"/>
    <x v="0"/>
    <x v="0"/>
    <s v="52001"/>
    <s v="LC-CS-25-004213"/>
    <s v="3007018573"/>
    <s v="OC CIERRE"/>
    <s v="NARIÑO"/>
    <s v="PASTO"/>
    <s v="BARRIO CENTRO XLV PASTO"/>
    <s v="REDEBAN"/>
    <s v="FO-25-1802606"/>
    <d v="2025-11-08T09:00:00"/>
    <d v="2025-11-13T16:14:00"/>
    <s v="NO"/>
    <s v="CIERRE"/>
    <s v="CIERRE"/>
    <s v="CB UNO A UNO"/>
    <s v="CB UNO A UNO"/>
    <s v="EJECUTADO"/>
    <s v="CIERRE EXITOSO"/>
    <s v="09/11/2025 SE ESCALA PARA VISITA. CONFIRMAR DATOS PARA LA RECOLECCION DE EQUIPOS | 13/11/2025 SE REALIZÓ EL RETIRO DE EQUIPOS Y ACCESORIOS POR CIERRE DE CB BANCOLOMBIA NO SE RECIBE CABLE PATCH CORD ES DEL PROPIO NI PAPELERÍA YA NO TENÍA, A SU VEZ NO SE RECIBE PUBLICIDAD CLIENTE INFORMA QUE REALIZÓ DISPOSICIÓN FINAL POR DAÑO, CIERRE EXITOSO."/>
    <s v="VISITA TECNICA"/>
    <s v="NZZZZ090"/>
    <s v="TIPO I"/>
    <s v="TERRESTRE"/>
    <s v="REMICIO AMADO JOHN HEBER"/>
    <n v="1"/>
    <s v="0"/>
    <n v="65960"/>
    <n v="75096"/>
    <n v="65960"/>
  </r>
  <r>
    <s v="CUCUTA"/>
    <x v="5"/>
    <x v="5"/>
    <s v="54810"/>
    <s v="LC-CS-25-004214"/>
    <s v="3007068739"/>
    <s v="OC CIERRE"/>
    <s v="NORTE DE SANTANDER"/>
    <s v="TIBU"/>
    <s v="BARRIO FUERA DEL MUNICIPIO DE"/>
    <s v="REDEBAN"/>
    <s v="FO-25-1802664"/>
    <d v="2025-11-08T09:00:00"/>
    <d v="2025-11-21T10:12:00"/>
    <s v="NO"/>
    <s v="CIERRE"/>
    <s v="CIERRE"/>
    <s v="CB UNO A UNO"/>
    <s v="CB UNO A UNO"/>
    <s v="EJECUTADO"/>
    <s v="PARCIAL EXITOSO ACCESORIOS"/>
    <s v="13/11/2025 SE CONTACTA TELEFÓNICAMENTE AL CLIENTE, EL SEÑOR ADRIÁN GARCÍA ME INFORMA QUE DE MOMENTO EL NO TIEN PROGRAMADO DESPLAZARSE A LA CIUDAD DE CÚCUTA PARA LA ENTREGA DE LOS EQUIPOS, SOLICITA QUE SE CONECTE NUEVAMENTE EL DÍA DE MAÑANA PARA COORDINAR ENVÍO. 3124262801 | 13/11/2025 SE CONTACTA TELEFÓNICAMENTE AL CLIENTE, EL SEÑOR ADRIÁN GARCÍA ME INFORMA QUE DE MOMENTO EL NO TIENE PROGRAMADO DESPLAZARSE A LA CIUDAD DE CÚCUTA PARA LA ENTREGA DE LOS EQUIPOS, SOLICITA QUE SE CONTACTE NUEVAMENTE EL DÍA DE MAÑANA PARA COORDINAR ENVÍO. 3124262801 | 20/11/2025 SE CONTACTA TELEFÓNICAMENTE AL SEÑOR ADRIÁN GARCÍA ME INFORMA QUE EL DÍA DE MAÑANA SE ACERCARA A BODEGA CÚCUTA PARA LA ENTREGA DE LOS EQUIPOS YA QUE POR INCONVENIENTES CON EL TRANSPORTE NO HABÍA SIDO POSIBLE EL DESPLAZAMIENTO ANTES. 3124262801 | 21/11/2025 COMERCIO REALIZA ENVÍO DE EQUIPOS A BODEGA CÚCUTA, SE RETIRA DATAFONO, PINPAD Y HUB, COMERCIO NO ENTREGA LECTOR DE BARRAS."/>
    <s v="VISITA TECNICA"/>
    <s v="9L0UZ993"/>
    <s v="TIPO V"/>
    <s v="TERRESTRE"/>
    <s v="PACHECO BUITRAGO JAVIER ALONSO"/>
    <n v="1"/>
    <s v="0"/>
    <n v="479589"/>
    <n v="196537"/>
    <n v="479589"/>
  </r>
  <r>
    <s v="BUCARAMANGA"/>
    <x v="5"/>
    <x v="5"/>
    <s v="68081"/>
    <s v="LC-CS-25-004217"/>
    <s v="3007040303"/>
    <s v="OC CIERRE"/>
    <s v="SANTANDER"/>
    <s v="BARRANCABERMEJA"/>
    <s v="BARRIO YARIMA BARRANCABERMEJA"/>
    <s v="REDEBAN"/>
    <s v="FO-25-1802654"/>
    <d v="2025-11-08T09:00:00"/>
    <d v="2025-11-12T16:22:00"/>
    <s v="NO"/>
    <s v="CIERRE"/>
    <s v="CIERRE"/>
    <s v="CB UNO A UNO"/>
    <s v="CB UNO A UNO"/>
    <s v="EJECUTADO"/>
    <s v="CIERRE EXITOSO"/>
    <s v="12/11/2025 SE REALIZA CONTACTO TELEFÓNICO CON LA PERSONA ENCARGADA DEL ESTABLECIMIENTO AL NÚMERO DE CONTACTO 3155880772, QUIÉN IMPORTA QUIÉN INFORMA QUE NOS PUEDE ATENDER EN EL TRANSCURSO DE LA TARDE PROCEDEREMOS A HACER EL DESPLAZAMIENTO HACIA EL PUNTO | 12/11/2025 SE REALIZA VISITA AL COMERCIO, SE VALIDA Y SE HACE RETIRO DE DATÁFONO, LECTOR DE BARRAS, PINPAD Y HUB CON SUS RESPECTIVOS CABLES, NO ENTREGAN ROLLOS NO TENIAN"/>
    <s v="VISITA TECNICA"/>
    <s v="AB0IZ003"/>
    <s v="TIPO III"/>
    <s v="TERRESTRE"/>
    <s v="GONZALEZ ESTUPIÑAN YEISON WALTER ANTONIO"/>
    <n v="1"/>
    <s v="0"/>
    <n v="275729"/>
    <n v="196537"/>
    <n v="275729"/>
  </r>
  <r>
    <s v="YOPAL"/>
    <x v="4"/>
    <x v="4"/>
    <s v="85230"/>
    <s v="LC-CS-25-004221"/>
    <s v="3007028927"/>
    <s v="OC CIERRE"/>
    <s v="CASANARE"/>
    <s v="OROCUE"/>
    <s v="BARRIO CENTRO 3 ORACUE"/>
    <s v="REDEBAN"/>
    <s v="FO-25-1802628"/>
    <d v="2025-11-08T09:00:00"/>
    <d v="2025-11-14T06:59:00"/>
    <s v="NO"/>
    <s v="CIERRE"/>
    <s v="CIERRE"/>
    <s v="CB UNO A UNO"/>
    <s v="CB UNO A UNO"/>
    <s v="EJECUTADO"/>
    <s v="CIERRE EXITOSO"/>
    <s v="09/11/2025 SE ESCALA PARA VISITA. CONFIRMAR DATOS PARA LA RECOLECCION DE EQUIPOS | 13/11/2025 SE ESCALA CASO A REDEBAN: PARA LA GESTIÓN DE ESTE CIERRE SE VA HACER POR ENVÍO DE LOS EQUIPOS POR PARTE DEL USUARIO A LA CIUDAD PRINCIPAL YOPAL, DEBIDO AL TEMA DE TRANSPORTE A LA ZONA. | 14/11/2025 EN COMUNICACIÓN CON EL SEÑOR MAURICIO CARVAJAL AL NUMERO 3156345727, INDICA ENVIA LOS EQUIPOS, POR EL ESTADO DE TRANSPORTE Y LA VIA. SE SOLICITA AUTORIZACIÓN A RBM."/>
    <s v="VISITA TECNICA"/>
    <s v="BBBBA808"/>
    <s v="TIPO V"/>
    <s v="TERRESTRE/FLUVIAL"/>
    <s v="BERNAL ELAICA EDGAR ALEXIS"/>
    <n v="1"/>
    <s v="0"/>
    <n v="479589"/>
    <n v="196537"/>
    <n v="479589"/>
  </r>
  <r>
    <s v="BOGOTA"/>
    <x v="1"/>
    <x v="1"/>
    <s v="11001"/>
    <s v="LC-CS-25-004224"/>
    <s v="3007078238"/>
    <s v="OC CIERRE"/>
    <s v="CUNDINAMARCA"/>
    <s v="BOGOTA"/>
    <s v="BARRIO MARSELLA ANTIGUA BOGOTA"/>
    <s v="REDEBAN"/>
    <s v="FO-25-1802633"/>
    <d v="2025-11-08T09:00:00"/>
    <d v="2025-11-11T15:42:00"/>
    <s v="NO"/>
    <s v="CIERRE"/>
    <s v="CIERRE"/>
    <s v="CB UNO A UNO"/>
    <s v="CB UNO A UNO"/>
    <s v="EJECUTADO"/>
    <s v="CIERRE EXITOSO"/>
    <s v="11/11/2025 NA | 11/11/2025 SE RETIRA DATÁFONO LECTORA Y PIND PAD"/>
    <s v="VISITA TECNICA"/>
    <s v="SXNZZ040"/>
    <s v="TIPO I"/>
    <s v="TERRESTRE"/>
    <s v="INFANTE SIERRA MANUEL FERNANDO"/>
    <n v="1"/>
    <s v="0"/>
    <n v="65960"/>
    <n v="75096"/>
    <n v="65960"/>
  </r>
  <r>
    <s v="MEDELLIN"/>
    <x v="3"/>
    <x v="3"/>
    <s v="5088"/>
    <s v="LC-CS-25-004225"/>
    <s v="3007079660"/>
    <s v="OC CIERRE"/>
    <s v="ANTIOQUIA"/>
    <s v="BELLO"/>
    <s v="BARRIO BELLO BELLO 24"/>
    <s v="REDEBAN"/>
    <s v="FO-25-1802658"/>
    <d v="2025-11-08T09:00:00"/>
    <d v="2025-11-12T14:15:00"/>
    <s v="NO"/>
    <s v="CIERRE"/>
    <s v="RECUPERACION DE EQUIPOS"/>
    <s v="CB UNO A UNO"/>
    <s v="CB UNO A UNO"/>
    <s v="EJECUTADO"/>
    <s v="CIERRE EXITOSO"/>
    <s v="12/11/2025 SE ESCALA PARA VISITA. CONFIRMAR DATOS PARA LA RECOLECCION DE EQUIPOS | 12/11/2025 SE RETIRA DATÁFONO Y LECTOR DE CÓDIGO DE BARRAS EN BUEN ESTADO POR CIERRE DEL CORRESPONSAL"/>
    <s v="VISITA TECNICA"/>
    <s v="SXUZZ186"/>
    <s v="TIPO I"/>
    <s v="TERRESTRE"/>
    <s v="BARRIENTOS HERNANDEZ CRISTIAN HORACIO"/>
    <n v="1"/>
    <s v="0"/>
    <n v="65960"/>
    <n v="75096"/>
    <n v="65960"/>
  </r>
  <r>
    <s v="MEDELLIN"/>
    <x v="3"/>
    <x v="3"/>
    <s v="5001"/>
    <s v="LC-CS-25-004226"/>
    <s v="3007013408"/>
    <s v="OC CIERRE"/>
    <s v="ANTIOQUIA"/>
    <s v="MEDELLIN"/>
    <s v="BARRIO MANRIQUE GAITAN MEDELLI"/>
    <s v="REDEBAN"/>
    <s v="FO-25-1802631"/>
    <d v="2025-11-08T09:00:00"/>
    <d v="2025-11-11T09:38:00"/>
    <s v="NO"/>
    <s v="CIERRE"/>
    <s v="RECUPERACION DE EQUIPOS"/>
    <s v="UNO A UNO"/>
    <s v="CB UNO A UNO"/>
    <s v="EJECUTADO"/>
    <s v="CIERRE EXITOSO"/>
    <s v="09/11/2025 SE ESCALA PARA VISITA. CONFIRMAR DATOS PARA LA RECOLECCION DE EQUIPOS | 11/11/2025 SE HACE CIERRE OK NO APLICA PUBLICIDAD"/>
    <s v="VISITA TECNICA"/>
    <s v="A00JZ218"/>
    <s v="TIPO I"/>
    <s v="TERRESTRE"/>
    <s v="DIAZ ZABALA FRANCIS DUBAN"/>
    <n v="1"/>
    <s v="0"/>
    <n v="65960"/>
    <n v="75096"/>
    <n v="65960"/>
  </r>
  <r>
    <s v="BARRANQUILLA"/>
    <x v="2"/>
    <x v="2"/>
    <s v="8758"/>
    <s v="LC-CS-25-004228"/>
    <s v="3007047265"/>
    <s v="OC CIERRE"/>
    <s v="ATLANTICO"/>
    <s v="SOLEDAD"/>
    <s v="BARRIO LOS ALMENDROS SOLEDAD 3"/>
    <s v="REDEBAN"/>
    <s v="FO-25-1802700"/>
    <d v="2025-11-08T09:00:00"/>
    <d v="2025-11-11T11:52:00"/>
    <s v="NO"/>
    <s v="CIERRE"/>
    <s v="RECUPERACION DE EQUIPOS"/>
    <s v="UNO A UNO"/>
    <s v="CB UNO A UNO"/>
    <s v="EJECUTADO"/>
    <s v="CIERRE EXITOSO"/>
    <s v="11/11/2025 SE REALIZA LLAMADA A LA SEÑORA CLARA EL CUAL INDICA QUE SI PUEDE REALIZARLE VISITA PARA ENTREGA DE LOS EQUIPOS Y DEMAS | 11/11/2025 SE REALIZA VISITA AL DOMICILIO DEL CLIENTE CRA 5A # 57C-45, VILLA VALENTINA , SE PROCEDE A RECIBIR EQUIPOS ,DATAFONO ,LECTOR ,BASE DEL DATAFONO ( PARTE SUPERIOR) ,FUENTE DE PODER NO TIENE PUBLICIDAD ,DICE Q QUEDÓ EN SITIO Y LA HURTARON ,RECUPERACIÓN DE EQUIPOS OK"/>
    <s v="VISITA TECNICA"/>
    <s v="TR00D572"/>
    <s v="TIPO I"/>
    <s v="TERRESTRE"/>
    <s v="PORRAS CASTRO DARLON NASCK"/>
    <n v="1"/>
    <s v="0"/>
    <n v="65960"/>
    <n v="75096"/>
    <n v="65960"/>
  </r>
  <r>
    <s v="BOGOTA"/>
    <x v="1"/>
    <x v="1"/>
    <s v="11001"/>
    <s v="LC-CS-25-004229"/>
    <s v="3007051555"/>
    <s v="OC CIERRE"/>
    <s v="CUNDINAMARCA"/>
    <s v="BOGOTA"/>
    <s v="BARRIO LA ESMERALDA BOGOTA 1"/>
    <s v="REDEBAN"/>
    <s v="FO-25-1802636"/>
    <d v="2025-11-08T09:00:00"/>
    <d v="2025-11-10T15:35:00"/>
    <s v="NO"/>
    <s v="CIERRE"/>
    <s v="RECUPERACION DE EQUIPOS"/>
    <s v="UNO A UNO"/>
    <s v="CB UNO A UNO"/>
    <s v="EJECUTADO"/>
    <s v="CIERRE EXITOSO"/>
    <s v="10/11/2025 N | 11/11/2025 SE REALIZA CIERRE DE CB CON DATAFONO LECTOR Y AVISO EXTERIOR EN BUEN ESTADO"/>
    <s v="VISITA TECNICA"/>
    <s v="AD09Z923"/>
    <s v="TIPO I"/>
    <s v="TERRESTRE"/>
    <s v="SOTO LONDOÑO FREDY ALEXANDER"/>
    <n v="1"/>
    <s v="0"/>
    <n v="65960"/>
    <n v="75096"/>
    <n v="65960"/>
  </r>
  <r>
    <s v="BOGOTA"/>
    <x v="1"/>
    <x v="1"/>
    <s v="25843"/>
    <s v="LC-CS-25-004230"/>
    <s v="3007068816"/>
    <s v="OC CIERRE"/>
    <s v="CUNDINAMARCA"/>
    <s v="VILLA DE SAN DIEGO DE UBATE"/>
    <s v="BARRIO JUAN JOSE NEIRA VILLA D"/>
    <s v="REDEBAN"/>
    <s v="FO-25-1802642"/>
    <d v="2025-11-08T09:00:00"/>
    <d v="2025-11-10T15:56:00"/>
    <s v="NO"/>
    <s v="CIERRE"/>
    <s v="RECUPERACION DE EQUIPOS"/>
    <s v="UNO A UNO"/>
    <s v="CB UNO A UNO"/>
    <s v="EJECUTADO"/>
    <s v="CIERRE EXITOSO"/>
    <s v="10/11/2025 NA | 10/11/2025 SE REALIZA RETIRÓ DE LOS EQUIPOS REDEBAN"/>
    <s v="VISITA TECNICA"/>
    <s v="AALUZ242"/>
    <s v="TIPO II"/>
    <s v="TERRESTRE"/>
    <s v="ALARCON AREVALO JOHAN STIVEN"/>
    <n v="1"/>
    <s v="0"/>
    <n v="144968"/>
    <n v="140396"/>
    <n v="144968"/>
  </r>
  <r>
    <s v="VILLAVICENCIO"/>
    <x v="4"/>
    <x v="4"/>
    <s v="50001"/>
    <s v="LC-CS-25-004231"/>
    <s v="3007078305"/>
    <s v="OC CIERRE"/>
    <s v="META"/>
    <s v="VILLAVICENCIO"/>
    <s v="BARRIO VILLA DEL RIO VILLAVICENCIO 1"/>
    <s v="REDEBAN"/>
    <s v="FO-25-1802694"/>
    <d v="2025-11-08T09:00:00"/>
    <d v="2025-11-10T11:17:00"/>
    <s v="NO"/>
    <s v="CIERRE"/>
    <s v="RECUPERACION DE EQUIPOS"/>
    <s v="UNO A UNO"/>
    <s v="MEDIA"/>
    <s v="EJECUTADO"/>
    <s v="CIERRE EXITOSO"/>
    <s v="10/11/2025 NA | 10/11/2025 SE REALIZA CIERRE CB SE RECUPERACIÓN  DE EQUIPOS DATÁFONO Y LECTOR"/>
    <s v="VISITA TECNICA"/>
    <s v="SX0ZZ564"/>
    <s v="TIPO I"/>
    <s v="TERRESTRE"/>
    <s v="CASTRILLON URREA LONDIER LEANDRO"/>
    <n v="1"/>
    <s v="0"/>
    <n v="65960"/>
    <n v="75096"/>
    <n v="65960"/>
  </r>
  <r>
    <s v="MEDELLIN"/>
    <x v="3"/>
    <x v="3"/>
    <s v="5001"/>
    <s v="LC-CS-25-004237"/>
    <s v="3007051387"/>
    <s v="OC CIERRE"/>
    <s v="ANTIOQUIA"/>
    <s v="MEDELLIN"/>
    <s v="PTM MEDELLIN  D&amp;TMOVIL"/>
    <s v="REDEBAN"/>
    <s v="FO-25-1809050"/>
    <d v="2025-11-11T08:00:00"/>
    <d v="2025-11-15T12:54:00"/>
    <s v="NO"/>
    <s v="CIERRE"/>
    <s v="CIERRE"/>
    <s v="AGREGADOR"/>
    <s v="COMCARD - PTM"/>
    <s v="EJECUTADO"/>
    <s v="CIERRE EXITOSO"/>
    <s v="11/11/2025 SE ESCALA PARA VISITA. CONFIRMAR DATOS PARA LA RECOLECCION DE EQUIPOS | 15/11/2025 CIERRE CB OK"/>
    <s v="VISITA TECNICA"/>
    <s v="II07Z166"/>
    <s v="TIPO I"/>
    <s v="TERRESTRE"/>
    <s v="CARDONA MOLINA BROLIN STIVEN"/>
    <n v="1"/>
    <s v="0"/>
    <n v="65960"/>
    <n v="75096"/>
    <n v="65960"/>
  </r>
  <r>
    <s v="MEDELLIN"/>
    <x v="3"/>
    <x v="3"/>
    <s v="5001"/>
    <s v="LC-CS-25-004238"/>
    <s v="3007081950"/>
    <s v="OC CIERRE"/>
    <s v="ANTIOQUIA"/>
    <s v="MEDELLIN"/>
    <s v="PTM MEDELLIN SUEÑOS DE CARAMEL"/>
    <s v="REDEBAN"/>
    <s v="FO-25-1809022"/>
    <d v="2025-11-11T08:00:00"/>
    <d v="2025-11-14T13:07:00"/>
    <s v="NO"/>
    <s v="CIERRE"/>
    <s v="CIERRE"/>
    <s v="AGREGADOR"/>
    <s v="COMCARD - PTM"/>
    <s v="EJECUTADO"/>
    <s v="CIERRE EXITOSO"/>
    <s v="11/11/2025 SE ESCALA PARA VISITA. CONFIRMAR DATOS PARA LA RECOLECCION DE EQUIPOS | 19/11/2025 CIERRE CB OK"/>
    <s v="VISITA TECNICA"/>
    <s v="AE003971"/>
    <s v="TIPO I"/>
    <s v="TERRESTRE"/>
    <s v="CARDONA MOLINA BROLIN STIVEN"/>
    <n v="1"/>
    <s v="0"/>
    <n v="65960"/>
    <n v="75096"/>
    <n v="65960"/>
  </r>
  <r>
    <s v="MEDELLIN"/>
    <x v="3"/>
    <x v="3"/>
    <s v="5360"/>
    <s v="LC-CS-25-004239"/>
    <s v="3007048795"/>
    <s v="OC CIERRE"/>
    <s v="ANTIOQUIA"/>
    <s v="ITAGUI"/>
    <s v="PTM ITAGUI VARIEDADES ICARO SA"/>
    <s v="REDEBAN"/>
    <s v="FO-25-1809037"/>
    <d v="2025-11-11T08:00:00"/>
    <d v="2025-11-13T10:24:00"/>
    <s v="NO"/>
    <s v="CIERRE"/>
    <s v="CIERRE"/>
    <s v="AGREGADOR"/>
    <s v="COMCARD - PTM"/>
    <s v="EJECUTADO"/>
    <s v="CIERRE EXITOSO"/>
    <s v="11/11/2025 SE ESCALA PARA VISITA. CONFIRMAR DATOS PARA LA RECOLECCION DE EQUIPOS | 13/11/2025 SE RECOJE EQUIPOS EN LA OFICINA PTM EXITOSMANTE TODO OK"/>
    <s v="VISITA TECNICA"/>
    <s v="II00L307"/>
    <s v="TIPO I"/>
    <s v="TERRESTRE"/>
    <s v="ALVAREZ ARENAS VICTOR HUGO"/>
    <n v="1"/>
    <s v="0"/>
    <n v="65960"/>
    <n v="75096"/>
    <n v="65960"/>
  </r>
  <r>
    <s v="MEDELLIN"/>
    <x v="3"/>
    <x v="3"/>
    <s v="5579"/>
    <s v="LC-CS-25-004240"/>
    <s v="3007038892"/>
    <s v="OC CIERRE"/>
    <s v="ANTIOQUIA"/>
    <s v="PUERTO BERRIO"/>
    <s v="PTM PUERTO BERRIO LA MALENA"/>
    <s v="REDEBAN"/>
    <s v="FO-25-1809012"/>
    <d v="2025-11-11T08:00:00"/>
    <d v="2025-11-14T15:50:00"/>
    <s v="NO"/>
    <s v="CIERRE"/>
    <s v="CIERRE"/>
    <s v="AGREGADOR"/>
    <s v="COMCARD - PTM"/>
    <s v="EJECUTADO"/>
    <s v="CIERRE EXITOSO"/>
    <s v="11/11/2025 SE ESCALA PARA VISITA. CONFIRMAR DATOS PARA LA RECOLECCION DE EQUIPOS | 14/11/2025 SE REALIZÓ LA VISITA TÉCNICA PARA EL RETIRO DE LOS EQUIPOS Y EL CIERRE DEL CORRESPONSAL BANCOLOMBIA. EL USUARIO EFECTUÓ LA IDENTIFICACIÓN CORRESPONDIENTE Y PROCEDIÓ CON LA ENTREGA DE LOS EQUIPOS, CUYO ESTADO FÍSICO FUE VERIFICADO Y CONFIRMADO EN ÓPTIMAS CONDICIONES. CON ESTA VALIDACIÓN, SE LLEVÓ A CABO EL RETIRO DE MANERA EXITOSA, QUEDANDO FORMALIZADO EL CIERRE DEL CORRESPONSAL."/>
    <s v="VISITA TECNICA"/>
    <s v="AB03Z352"/>
    <s v="TIPO III"/>
    <s v="TERRESTRE"/>
    <s v="MARTINEZ TOVAR OSCAR DAVID"/>
    <n v="1"/>
    <s v="0"/>
    <n v="275729"/>
    <n v="196537"/>
    <n v="275729"/>
  </r>
  <r>
    <s v="MEDELLIN"/>
    <x v="3"/>
    <x v="3"/>
    <s v="5736"/>
    <s v="LC-CS-25-004242"/>
    <s v="3007037228"/>
    <s v="OC CIERRE"/>
    <s v="ANTIOQUIA"/>
    <s v="SEGOVIA"/>
    <s v="PTM SEGOVIA DONDE CHIQUI"/>
    <s v="REDEBAN"/>
    <s v="FO-25-1808987"/>
    <d v="2025-11-11T08:00:00"/>
    <d v="2025-11-14T09:45:00"/>
    <s v="NO"/>
    <s v="CIERRE"/>
    <s v="CIERRE"/>
    <s v="AGREGADOR"/>
    <s v="COMCARD - PTM"/>
    <s v="EJECUTADO"/>
    <s v="PARCIAL EXITOSO ACCESORIOS"/>
    <s v="11/11/2025 SE ESCALA PARA VISITA. CONFIRMAR DATOS PARA LA RECOLECCION DE EQUIPOS | 14/11/2025 EN COMUNICACIÓN CON CLIENTE INFORMA QUE NOS ATENDERÁ A LAS 9AM | 14/11/2025 SE RETIRAN EQUIPOS OK, SIN PUBLICIDAD"/>
    <s v="VISITA TECNICA"/>
    <s v="GZ00M071"/>
    <s v="TIPO IV"/>
    <s v="TERRESTRE"/>
    <s v="QUINTERO SANCHEZ JUAN SEBASTIAN"/>
    <n v="1"/>
    <s v="0"/>
    <n v="479589"/>
    <n v="196537"/>
    <n v="479589"/>
  </r>
  <r>
    <s v="CALI"/>
    <x v="0"/>
    <x v="0"/>
    <s v="19001"/>
    <s v="LC-CS-25-004243"/>
    <s v="3007055639"/>
    <s v="OC CIERRE"/>
    <s v="CAUCA"/>
    <s v="POPAYAN"/>
    <s v="DISTRICOL COMCAFE ANA HIDALGO"/>
    <s v="REDEBAN"/>
    <s v="FO-25-1809005"/>
    <d v="2025-11-11T08:00:00"/>
    <d v="2025-11-14T18:14:00"/>
    <s v="NO"/>
    <s v="CIERRE"/>
    <s v="CIERRE"/>
    <s v="AGREGADOR"/>
    <s v="DISTRICOL"/>
    <s v="EJECUTADO"/>
    <s v="CIERRE EXITOSO"/>
    <s v="11/11/2025 SE ESCALA PARA VISITA. CONFIRMAR DATOS PARA LA RECOLECCION DE EQUIPOS | 14/11/2025 SE INGRESA SE RECOGE EQUIPO LECTOR FUENTE ESTADO OK"/>
    <s v="VISITA TECNICA"/>
    <s v="XPHZZ309"/>
    <s v="TIPO III"/>
    <s v="TERRESTRE"/>
    <s v="GIMBUEL LASSO LUIS GERMAN"/>
    <n v="1"/>
    <s v="0"/>
    <n v="275729"/>
    <n v="196537"/>
    <n v="275729"/>
  </r>
  <r>
    <s v="NEIVA"/>
    <x v="4"/>
    <x v="4"/>
    <s v="41001"/>
    <s v="LC-CS-25-004244"/>
    <s v="3007072152"/>
    <s v="OC CIERRE"/>
    <s v="HUILA"/>
    <s v="NEIVA"/>
    <s v="DISTRICOL VARIEDADES Y SERVICI"/>
    <s v="REDEBAN"/>
    <s v="FO-25-1809041"/>
    <d v="2025-11-11T08:00:00"/>
    <d v="2025-11-12T19:19:00"/>
    <s v="NO"/>
    <s v="CIERRE"/>
    <s v="CIERRE"/>
    <s v="AGREGADOR"/>
    <s v="DISTRICOL"/>
    <s v="EJECUTADO"/>
    <s v="CIERRE EXITOSO"/>
    <s v="12/11/2025 SE ESCALA PARA VISITA. CONFIRMAR DATOS PARA LA RECOLECCION DE EQUIPOS | 12/11/2025 SE LLEGA A SITIO. SE RETIRA DATAFONO LECTOR DE BARRAS, Y ACCESORIOS, SE DESTRUYE PUBLICIDAD EN SITIO"/>
    <s v="VISITA TECNICA"/>
    <s v="NN00N621"/>
    <s v="TIPO I"/>
    <s v="TERRESTRE"/>
    <s v="DIAZ VARGAS JONATHAN MIGUEL"/>
    <n v="1"/>
    <s v="0"/>
    <n v="65960"/>
    <n v="75096"/>
    <n v="65960"/>
  </r>
  <r>
    <s v="PEREIRA"/>
    <x v="0"/>
    <x v="6"/>
    <s v="66001"/>
    <s v="LC-CS-25-004245"/>
    <s v="3007070844"/>
    <s v="OC CIERRE"/>
    <s v="RISARALDA"/>
    <s v="PEREIRA"/>
    <s v="DISTRICOL INTERNET VILLAMARIA"/>
    <s v="REDEBAN"/>
    <s v="FO-25-1808992"/>
    <d v="2025-11-11T08:00:00"/>
    <d v="2025-11-15T12:16:00"/>
    <s v="NO"/>
    <s v="CIERRE"/>
    <s v="CIERRE"/>
    <s v="AGREGADOR"/>
    <s v="DISTRICOL"/>
    <s v="EJECUTADO"/>
    <s v="CIERRE EXITOSO"/>
    <s v="11/11/2025 SE ESCALA PARA VISITA. CONFIRMAR DATOS PARA LA RECOLECCION DE EQUIPOS | 15/11/2025 SE RETIRA DATÁFONO, LECTORA Y 1 ROLLO, EL CLIENTE INDICA QUE EL AVISO EXTERIOR SE LO ROBARON Y QUE EL FLANGER, EL DISPLAY LEGAL SE LE DAÑARON."/>
    <s v="VISITA TECNICA"/>
    <s v="EF00B374"/>
    <s v="TIPO I"/>
    <s v="TERRESTRE"/>
    <s v="FRANCO CAÑAVERAL YAMID RAUL"/>
    <n v="1"/>
    <s v="0"/>
    <n v="65960"/>
    <n v="75096"/>
    <n v="65960"/>
  </r>
  <r>
    <s v="BUCARAMANGA"/>
    <x v="5"/>
    <x v="5"/>
    <s v="68276"/>
    <s v="LC-CS-25-004246"/>
    <s v="3007053943"/>
    <s v="OC CIERRE"/>
    <s v="SANTANDER"/>
    <s v="FLORIDABLANCA"/>
    <s v="PTM FLORIDABLANCA INTERNET Y"/>
    <s v="REDEBAN"/>
    <s v="FO-25-1809024"/>
    <d v="2025-11-11T08:00:00"/>
    <d v="2025-11-12T16:05:00"/>
    <s v="NO"/>
    <s v="CIERRE"/>
    <s v="CIERRE"/>
    <s v="AGREGADOR"/>
    <s v="COMCARD - PTM"/>
    <s v="EJECUTADO"/>
    <s v="CIERRE EXITOSO"/>
    <s v="11/11/2025 SE ESCALA PARA VISITA. CONFIRMAR DATOS PARA LA RECOLECCION DE EQUIPOS | 12/11/2025 EN COMUNICACIÓN CON EL CLIENTE INDICA QUE LOS EQUIPOS LOS TIENE EN LA CASA CRA 6W # 17-80 PUEDE CUESTA, SE RECOGE DATÁFONO, LECTOR DE BARRAS Y BASE DATÁFONO, NO SE ENCONTRÓ PUBLICIDAD."/>
    <s v="VISITA TECNICA"/>
    <s v="XP1ZZ964-XP2ZZ051"/>
    <s v="TIPO I"/>
    <s v="TERRESTRE"/>
    <s v="MARTINEZ FLOREZ DONIS ALBERTO"/>
    <n v="1"/>
    <s v="0"/>
    <n v="65960"/>
    <n v="75096"/>
    <n v="65960"/>
  </r>
  <r>
    <s v="BUCARAMANGA"/>
    <x v="5"/>
    <x v="5"/>
    <s v="68276"/>
    <s v="LC-CS-25-004247"/>
    <s v="3007059617"/>
    <s v="OC CIERRE"/>
    <s v="SANTANDER"/>
    <s v="FLORIDABLANCA"/>
    <s v="DISTRICOL APOLO SISTEMAS"/>
    <s v="REDEBAN"/>
    <s v="FO-25-1809018"/>
    <d v="2025-11-11T08:00:00"/>
    <d v="2025-11-13T09:33:00"/>
    <s v="NO"/>
    <s v="CIERRE"/>
    <s v="CIERRE"/>
    <s v="AGREGADOR"/>
    <s v="DISTRICOL"/>
    <s v="EJECUTADO"/>
    <s v="CIERRE EXITOSO"/>
    <s v="11/11/2025 SE ESCALA PARA VISITA. CONFIRMAR DATOS PARA LA RECOLECCION DE EQUIPOS | 12/11/2025 SE ESTABLECE CONTACTO VIA WHATSAPP AL NÚMERO 3182218952 CON EL SEÑOR CARLOS RAMÍREZ QUIEN NOS INDICA QUE SE VA COMUNICAR CON EL SEÑOR CARLOS QUIEN ES QUIEN ESTABA ENCARGADO DEL CORRESPONSAL PARA QUE LE INDIQUE DONDE PUEDE REALIZAR LA ENTREGA DE LOS EQUIPOS TAN PRONTO NOS CONFIRME DIRECCIÓN DE ENTREGA REALIZAREMOS EL PREVIO DESPLAZAMIENTO | 13/11/2025 SE ESTABLECE CONTACTO VIA WHATSAPP CON ASESOR DE ALIANZA QUIEN NOS CONFIRMA TENER EN SU PODER LOS EQUIPOS NOS INDICA QUE NOS PODRA REALIZAR ENTREGA DE ESTOS A LAS 9 AM EN CCO CAÑAVERAL | 13/11/2025 SE REALIZA RECOLECCIÓN DE DATAFONES LECTORA NO SE MANIPULA TERMINAL NO SE REALIZAN PRUEBAS NO SE ENCUENTRA PUBLICIDAD DEL PUNTO ANTERIOR EN SITIO"/>
    <s v="VISITA TECNICA"/>
    <s v="JA008875"/>
    <s v="TIPO I"/>
    <s v="TERRESTRE"/>
    <s v="REYES RAMIREZ DIEGO ALEXANDER"/>
    <n v="1"/>
    <s v="0"/>
    <n v="65960"/>
    <n v="75096"/>
    <n v="65960"/>
  </r>
  <r>
    <s v="BUCARAMANGA"/>
    <x v="5"/>
    <x v="5"/>
    <s v="68307"/>
    <s v="LC-CS-25-004248"/>
    <s v="3007057022"/>
    <s v="OC CIERRE"/>
    <s v="SANTANDER"/>
    <s v="GIRON"/>
    <s v="DISTRICOL XIOMY SAMSARA"/>
    <s v="REDEBAN"/>
    <s v="FO-25-1809032"/>
    <d v="2025-11-11T08:00:00"/>
    <d v="2025-11-12T15:59:00"/>
    <s v="NO"/>
    <s v="CIERRE"/>
    <s v="CIERRE"/>
    <s v="AGREGADOR"/>
    <s v="DISTRICOL"/>
    <s v="EJECUTADO"/>
    <s v="CIERRE EXITOSO"/>
    <s v="11/11/2025 SE ESCALA PARA VISITA. CONFIRMAR DATOS PARA LA RECOLECCION DE EQUIPOS | 12/11/2025 NO HAY NÚMERO DE CONTACTO OPERATIVO, MÓVIL DE CONTACTO ESTÁ DESCONECTADO Y NO TIENE WASAT, SE REALIZA BÚSQUEDA EN CALIENTE, SE ESCALA A  COORDINADOR PARA VALIDAR NÚMERO DE CONTACTO | 12/11/2025 SE REALIZA VISITA A COMERCIO Y SE RALIZA CIERRE DE CB DE DATAFONO LECTOR Y FUENTE, NO SE RETIRA PUBLICIDAD CLIENTE INDICA QUE YA LA DESTRUYÓ."/>
    <s v="VISITA TECNICA"/>
    <s v="XPRZZ688"/>
    <s v="TIPO I"/>
    <s v="TERRESTRE"/>
    <s v="SANTOS GONZALEZ JOHAN FABIAN"/>
    <n v="1"/>
    <s v="0"/>
    <n v="65960"/>
    <n v="75096"/>
    <n v="65960"/>
  </r>
  <r>
    <s v="CALI"/>
    <x v="0"/>
    <x v="0"/>
    <s v="76001"/>
    <s v="LC-CS-25-004251"/>
    <s v="3007075819"/>
    <s v="OC CIERRE"/>
    <s v="VALLE DEL CAUCA"/>
    <s v="CALI"/>
    <s v="PTM CALI BABY SHOP BOUTIQUE"/>
    <s v="REDEBAN"/>
    <s v="FO-25-1808989"/>
    <d v="2025-11-11T08:00:00"/>
    <d v="2025-11-13T15:25:00"/>
    <s v="NO"/>
    <s v="CIERRE"/>
    <s v="CIERRE"/>
    <s v="AGREGADOR"/>
    <s v="COMCARD - PTM"/>
    <s v="EJECUTADO"/>
    <s v="CIERRE EXITOSO"/>
    <s v="11/11/2025 SE ESCALA PARA VISITA. CONFIRMAR DATOS PARA LA RECOLECCION DE EQUIPOS | 13/11/2025 SE RETIRA DATÁFONO LECTOR Y 31 ROLLOS SE DESTRUYE PUBLICIDAD EN SITIO"/>
    <s v="VISITA TECNICA"/>
    <s v="F100V564"/>
    <s v="TIPO I"/>
    <s v="TERRESTRE"/>
    <s v="CUERO RUIZ JHONNY"/>
    <n v="1"/>
    <s v="0"/>
    <n v="65960"/>
    <n v="75096"/>
    <n v="65960"/>
  </r>
  <r>
    <s v="CALI"/>
    <x v="0"/>
    <x v="0"/>
    <s v="76616"/>
    <s v="LC-CS-25-004252"/>
    <s v="3007077865"/>
    <s v="OC CIERRE"/>
    <s v="VALLE DEL CAUCA"/>
    <s v="RIOFRIO"/>
    <s v="PTM RIOFRIO ESTACION DE SERVIC"/>
    <s v="REDEBAN"/>
    <s v="FO-25-1809009"/>
    <d v="2025-11-11T08:00:00"/>
    <d v="2025-11-13T17:09:00"/>
    <s v="NO"/>
    <s v="CIERRE"/>
    <s v="CIERRE"/>
    <s v="AGREGADOR"/>
    <s v="COMCARD - PTM"/>
    <s v="EJECUTADO"/>
    <s v="CIERRE EXITOSO"/>
    <s v="11/11/2025 SE ESCALA PARA VISITA. CONFIRMAR DATOS PARA LA RECOLECCION DE EQUIPOS | 13/11/2025 SE REALIZA RETIRO DE DATÁFONO Y LECTOR DE CODIGO DE BARRA._x000a_AVISO EXTERIOR SE DESTRUYE EN EL SITIO."/>
    <s v="VISITA TECNICA"/>
    <s v="A1MZZ049 - 9B0XZ378"/>
    <s v="TIPO II"/>
    <s v="TERRESTRE"/>
    <s v="TORRES GARCIA JENDRY JOSE"/>
    <n v="1"/>
    <s v="0"/>
    <n v="144968"/>
    <n v="140396"/>
    <n v="144968"/>
  </r>
  <r>
    <s v="TUNJA"/>
    <x v="5"/>
    <x v="5"/>
    <s v="15001"/>
    <s v="LC-CS-25-004255"/>
    <s v="3007057108"/>
    <s v="OC CIERRE"/>
    <s v="BOYACA"/>
    <s v="TUNJA"/>
    <s v="BARRIO LA GRANJA SUR TUNJA"/>
    <s v="REDEBAN"/>
    <s v="FO-25-1809643"/>
    <d v="2025-11-11T08:00:00"/>
    <d v="2025-11-12T15:13:00"/>
    <s v="NO"/>
    <s v="CIERRE"/>
    <s v="CIERRE"/>
    <s v="UNO A UNO"/>
    <s v="CB UNO A UNO"/>
    <s v="EJECUTADO"/>
    <s v="CIERRE EXITOSO"/>
    <s v="11/11/2025 SE ESCALA PARA VISITA. CONFIRMAR DATOS PARA LA RECOLECCION DE EQUIPOS | 12/11/2025 SE REALIZA VISITA AL COMERCIO, SE REALIZA RETIRO DE EQUIPOS Y PUBLICIDAD."/>
    <s v="VISITA TECNICA"/>
    <s v="XPTZZ174"/>
    <s v="TIPO I"/>
    <s v="TERRESTRE"/>
    <s v="SOLER HOYOS CRISTIAN LEONARDO"/>
    <n v="1"/>
    <s v="0"/>
    <n v="65960"/>
    <n v="75096"/>
    <n v="65960"/>
  </r>
  <r>
    <s v="CALI"/>
    <x v="0"/>
    <x v="0"/>
    <s v="76001"/>
    <s v="LC-CS-25-004256"/>
    <s v="3007034770"/>
    <s v="OC CIERRE"/>
    <s v="VALLE DEL CAUCA"/>
    <s v="CALI"/>
    <s v="BARRIO MONTEBELLO 1 CALI"/>
    <s v="REDEBAN"/>
    <s v="FO-25-1809641"/>
    <d v="2025-11-11T08:00:00"/>
    <d v="2025-11-13T08:26:00"/>
    <s v="NO"/>
    <s v="CIERRE"/>
    <s v="CIERRE"/>
    <s v="UNO A UNO"/>
    <s v="CB UNO A UNO"/>
    <s v="EJECUTADO"/>
    <s v="CIERRE EXITOSO"/>
    <s v="11/11/2025 SE ESCALA PARA VISITA. CONFIRMAR DATOS PARA LA RECOLECCION DE EQUIPOS | 13/11/2025 SE VISITA CORRESPONSAL Y SE REALIZA CIERRE DE CORRESPONSAL. NO SE RETIRA PUBLICIDAD PORQUE CLIENTE NO TIENE NINGÚN ELEMENTO Y NO SE IMPRIME TIRILLA DE CIERRE YA QUE IMPRESORA DE DATÁFONO ESTÁ DAÑADA"/>
    <s v="VISITA TECNICA"/>
    <s v="9A001898, II005022"/>
    <s v="TIPO I"/>
    <s v="TERRESTRE"/>
    <s v="BOLAÑOS TABORDA JORGE ENRIQUE"/>
    <n v="1"/>
    <s v="0"/>
    <n v="65960"/>
    <n v="75096"/>
    <n v="65960"/>
  </r>
  <r>
    <s v="MANIZALES"/>
    <x v="0"/>
    <x v="6"/>
    <s v="17001"/>
    <s v="LC-CS-25-004257"/>
    <s v="3007017117"/>
    <s v="OC CIERRE"/>
    <s v="CALDAS"/>
    <s v="MANIZALES"/>
    <s v="BARRIO CERVANTES MANIZALES"/>
    <s v="REDEBAN"/>
    <s v="FO-25-1809637"/>
    <d v="2025-11-11T08:00:00"/>
    <d v="2025-11-18T11:00:00"/>
    <s v="NO"/>
    <s v="CIERRE"/>
    <s v="RECUPERACION DE EQUIPOS"/>
    <s v="CB UNO A UNO"/>
    <s v="CB UNO A UNO"/>
    <s v="EJECUTADO"/>
    <s v="CIERRE EXITOSO"/>
    <s v="11/11/2025 SE LLAMA USUARIO PARA VALIDAR DISPONIBILIDAD E INDICA PODERLOS ENTREGAR PERO EN OTRA DIRECCIÓN Y DEJA PERSONA ENCARGADA | 18/11/2025 SE REALIZA VISITA SE RETIRA DATÁFONO Y ACCESORIOS, LECTOR, CLIENTE ENTREGA EN OTRA DIRECCIÓN CERCANA E INDICA QUE POR DETERIORO DESTRUYO Y BOTO LA PUBLICIDAD, NO ENTREGA ROLLOS"/>
    <s v="VISITA TECNICA"/>
    <s v="AB000082"/>
    <s v="TIPO I"/>
    <s v="TERRESTRE"/>
    <s v="AGUIRRE HENAO RAUL EDUARDO"/>
    <n v="1"/>
    <s v="0"/>
    <n v="65960"/>
    <n v="75096"/>
    <n v="65960"/>
  </r>
  <r>
    <s v="BOGOTA"/>
    <x v="1"/>
    <x v="1"/>
    <s v="11001"/>
    <s v="LC-CS-25-004258"/>
    <s v="3007038177"/>
    <s v="OC CIERRE"/>
    <s v="CUNDINAMARCA"/>
    <s v="BOGOTA"/>
    <s v="BARRIO ZARAZOTA BOGOTA"/>
    <s v="REDEBAN"/>
    <s v="FO-25-1809646"/>
    <d v="2025-11-11T08:00:00"/>
    <d v="2025-11-12T13:01:00"/>
    <s v="NO"/>
    <s v="CIERRE"/>
    <s v="RECUPERACION DE EQUIPOS"/>
    <s v="UNO A UNO"/>
    <s v="CB UNO A UNO"/>
    <s v="EJECUTADO"/>
    <s v="CIERRE EXITOSO"/>
    <s v="11/11/2025 SE ESCALA PARA VISITA. CONFIRMAR DATOS PARA LA RECOLECCION DE EQUIPOS | 13/11/2025 SE REALIZA RETIRO DE DATÁFONO SIN PLACA VALIDANDO SN 200397303001020113598209 COINCIDE CON LA PLACA DE INVENTARIO Y LECTURA, CB HIZO DISPOSICIÓN FINAL DE LA PUBLICIDAD NO TIENEN ROLLOS"/>
    <s v="VISITA TECNICA"/>
    <s v="GZ00S137"/>
    <s v="TIPO I"/>
    <s v="TERRESTRE"/>
    <s v="MICHELI LOPEZ MIGUEL ANGEL"/>
    <n v="1"/>
    <s v="0"/>
    <n v="65960"/>
    <n v="75096"/>
    <n v="65960"/>
  </r>
  <r>
    <s v="MEDELLIN"/>
    <x v="3"/>
    <x v="3"/>
    <s v="5237"/>
    <s v="LC-CS-25-004259"/>
    <s v="3007016557"/>
    <s v="OC CIERRE"/>
    <s v="ANTIOQUIA"/>
    <s v="DON MATIAS"/>
    <s v="TRONCAL NORTE DON MATIAS"/>
    <s v="REDEBAN"/>
    <s v="FO-25-1811901"/>
    <d v="2025-11-11T12:30:00"/>
    <d v="2025-11-13T09:17:00"/>
    <s v="NO"/>
    <s v="CIERRE"/>
    <s v="CIERRE"/>
    <s v="CB UNO A UNO"/>
    <s v="CB UNO A UNO"/>
    <s v="EJECUTADO"/>
    <s v="CIERRE EXITOSO"/>
    <s v="11/11/2025 SE ESCALA PARA VISITA. CONFIRMAR DATOS PARA LA RECOLECCION DE EQUIPOS | 13/11/2025 SE HACE CIERRE OK NO APLICA PUBLICIDAD"/>
    <s v="VISITA TECNICA"/>
    <s v="MN0SZ821"/>
    <s v="TIPO II"/>
    <s v="TERRESTRE"/>
    <s v="DIAZ ZABALA FRANCIS DUBAN"/>
    <n v="1"/>
    <s v="0"/>
    <n v="144968"/>
    <n v="140396"/>
    <n v="144968"/>
  </r>
  <r>
    <s v="NEIVA"/>
    <x v="4"/>
    <x v="4"/>
    <s v="41378"/>
    <s v="LC-CS-25-004260"/>
    <s v="3007078959"/>
    <s v="OC CIERRE"/>
    <s v="HUILA"/>
    <s v="LA ARGENTINA"/>
    <s v="BARRIO EL CENTRO LA ARGENTINA"/>
    <s v="REDEBAN"/>
    <s v="FO-25-1811878"/>
    <d v="2025-11-11T12:30:00"/>
    <d v="2025-11-12T11:21:00"/>
    <s v="NO"/>
    <s v="CIERRE"/>
    <s v="CIERRE"/>
    <s v="CB UNO A UNO"/>
    <s v="CB UNO A UNO"/>
    <s v="EJECUTADO"/>
    <s v="CIERRE EXITOSO"/>
    <s v="11/11/2025 SE ESCALA PARA VISITA. CONFIRMAR DATOS PARA LA RECOLECCION DE EQUIPOS | 12/11/2025 CLIENTE ENTREGA DATAFONO CON SOPORTE ,LECTOR DE BARRAS , CABLE MAGIC BOX, FUENTE DE PODER DATÁFONO, ROLLOS NO HAY , AVISO EXTERIOR Y DISPLAY SE DESTRUYE EL SITIO"/>
    <s v="VISITA TECNICA"/>
    <s v="FASZZ029"/>
    <s v="TIPO III"/>
    <s v="TERRESTRE"/>
    <s v="ANDRADE HERNANDEZ JUAN CARLOS"/>
    <n v="1"/>
    <s v="0"/>
    <n v="275729"/>
    <n v="196537"/>
    <n v="275729"/>
  </r>
  <r>
    <s v="CUCUTA"/>
    <x v="5"/>
    <x v="5"/>
    <s v="54001"/>
    <s v="LC-CS-25-004261"/>
    <s v="3007029039"/>
    <s v="OC CIERRE"/>
    <s v="NORTE DE SANTANDER"/>
    <s v="CUCUTA"/>
    <s v="BARRIO LA PLAYA 12 CUCUTA"/>
    <s v="REDEBAN"/>
    <s v="FO-25-1811894"/>
    <d v="2025-11-11T12:30:00"/>
    <d v="2025-11-19T12:14:00"/>
    <s v="NO"/>
    <s v="CIERRE"/>
    <s v="CIERRE"/>
    <s v="UNO A UNO"/>
    <s v="CB UNO A UNO"/>
    <s v="EJECUTADO"/>
    <s v="CIERRE EXITOSO"/>
    <s v="11/11/2025 SE ESCALA PARA VISITA. CONFIRMAR DATOS PARA LA RECOLECCION DE EQUIPOS | 19/11/2025 SE VISITA COMERCIO, SE REALIZA RETIRO DE EQUIPOS RBM, CIERRE EXITOSO."/>
    <s v="VISITA TECNICA"/>
    <s v="BBBBF177"/>
    <s v="TIPO I"/>
    <s v="TERRESTRE"/>
    <s v="NARANJO AFANADOR RUBEN JESUS"/>
    <n v="1"/>
    <s v="0"/>
    <n v="65960"/>
    <n v="75096"/>
    <n v="65960"/>
  </r>
  <r>
    <s v="YOPAL"/>
    <x v="4"/>
    <x v="4"/>
    <s v="85010"/>
    <s v="LC-CS-25-004262"/>
    <s v="3007077945"/>
    <s v="OC CIERRE"/>
    <s v="CASANARE"/>
    <s v="AGUAZUL"/>
    <s v="BARRIO LUIS MARIA JIMENEZ AGUA"/>
    <s v="REDEBAN"/>
    <s v="FO-25-1811880"/>
    <d v="2025-11-11T12:30:00"/>
    <d v="2025-11-18T14:06:00"/>
    <s v="NO"/>
    <s v="CIERRE"/>
    <s v="CIERRE"/>
    <s v="CB UNO A UNO"/>
    <s v="CB UNO A UNO"/>
    <s v="EJECUTADO"/>
    <s v="CIERRE EXITOSO"/>
    <s v="11/11/2025 SE ESCALA PARA VISITA. CONFIRMAR DATOS PARA LA RECOLECCION DE EQUIPOS | 18/11/2025 SE VISITA DIRECCIÓN DIFERENTE A LA DEL CB. ENTREGAN VOLUNTARIAMENTE DATAFONO Y LECTOR."/>
    <s v="VISITA TECNICA"/>
    <s v="A1PZZ054-SXMZZ728"/>
    <s v="TIPO II"/>
    <s v="TERRESTRE"/>
    <s v="BERNAL ELAICA EDGAR ALEXIS"/>
    <n v="1"/>
    <s v="0"/>
    <n v="144968"/>
    <n v="140396"/>
    <n v="144968"/>
  </r>
  <r>
    <s v="MONTERIA"/>
    <x v="2"/>
    <x v="2"/>
    <s v="5250"/>
    <s v="LC-CS-25-004263"/>
    <s v="3007079771"/>
    <s v="OC CIERRE"/>
    <s v="ANTIOQUIA"/>
    <s v="EL BAGRE"/>
    <s v="BARRIO PORTUGAL EL BAGRE"/>
    <s v="REDEBAN"/>
    <s v="FO-25-1811891"/>
    <d v="2025-11-11T12:30:00"/>
    <d v="2025-11-13T11:24:00"/>
    <s v="NO"/>
    <s v="CIERRE"/>
    <s v="RECUPERACION DE EQUIPOS"/>
    <s v="UNO A UNO"/>
    <s v="UNO A UNO"/>
    <s v="EJECUTADO"/>
    <s v="CIERRE EXITOSO"/>
    <s v="11/11/2025 SE ESCALA PARA VISITA. CONFIRMAR DATOS PARA LA RECOLECCION DE EQUIPOS | 13/11/2025 SE REALIZÓ RETIRO DE EQUIPOS POR CIERRE DE CB BANCOLOMBIA, NO SÉ MANIPULÓ EQUIPOS."/>
    <s v="VISITA TECNICA"/>
    <s v="F1XZZ087"/>
    <s v="TIPO IV"/>
    <s v="TERRESTRE"/>
    <s v="CALDERA SALCEDO CARLOS JULIO"/>
    <n v="1"/>
    <s v="0"/>
    <n v="479589"/>
    <n v="196537"/>
    <n v="479589"/>
  </r>
  <r>
    <s v="PASTO"/>
    <x v="0"/>
    <x v="0"/>
    <s v="52001"/>
    <s v="LC-CS-25-004264"/>
    <s v="3007079946"/>
    <s v="OC CIERRE"/>
    <s v="NARIÑO"/>
    <s v="PASTO"/>
    <s v="BARRIO LA FLORESTA PASTO 2"/>
    <s v="REDEBAN"/>
    <s v="FO-25-1811912"/>
    <d v="2025-11-11T12:30:00"/>
    <d v="2025-11-18T13:27:00"/>
    <s v="NO"/>
    <s v="CIERRE"/>
    <s v="RECUPERACION DE EQUIPOS"/>
    <s v="UNO A UNO"/>
    <s v="UNO A UNO"/>
    <s v="EJECUTADO"/>
    <s v="CIERRE EXITOSO"/>
    <s v="11/11/2025 SE ESCALA PARA VISITA. CONFIRMAR DATOS PARA LA RECOLECCION DE EQUIPOS | 18/11/2025 SE REALIZA CIERRE DE CORRESPONSAL BANCARIO SE RETIRA DATAFONO LECTOR BASE FUENTE AVISO EXTERIOR DISPLAY FLANGER SE RETIRA AVISO EXTERIOR DISPLAY HORARIO FLANGER CIERRE EXITOSO"/>
    <s v="VISITA TECNICA"/>
    <s v="SAVZZ106"/>
    <s v="TIPO I"/>
    <s v="TERRESTRE"/>
    <s v="BRAVO MADROÑERO OSCAR ESTEBAN"/>
    <n v="1"/>
    <s v="0"/>
    <n v="65960"/>
    <n v="75096"/>
    <n v="65960"/>
  </r>
  <r>
    <s v="BOGOTA"/>
    <x v="1"/>
    <x v="1"/>
    <s v="11001"/>
    <s v="LC-CS-25-004276"/>
    <s v="3007076406"/>
    <s v="OC CIERRE"/>
    <s v="CUNDINAMARCA"/>
    <s v="BOGOTA"/>
    <s v="BARRIO BOCHINA BOGOTA"/>
    <s v="REDEBAN"/>
    <s v="FO-25-1820856"/>
    <d v="2025-11-12T17:00:00"/>
    <d v="2025-11-15T11:03:00"/>
    <s v="NO"/>
    <s v="CIERRE"/>
    <s v="CIERRE"/>
    <s v="CB UNO A UNO"/>
    <s v="CB UNO A UNO"/>
    <s v="EJECUTADO"/>
    <s v="CIERRE EXITOSO"/>
    <s v="12/11/2025 SE ESCALA PARA VISITA. CONFIRMAR DATOS PARA LA RECOLECCION DE EQUIPOS | 15/11/2025 RECOGIDA DE EQUIPOS POR CIERRE DE CORRESPONSAL OK NO TIENE PUBLICIDAD"/>
    <s v="VISITA TECNICA"/>
    <s v="A40UZ494"/>
    <s v="TIPO I"/>
    <s v="TERRESTRE"/>
    <s v="GOMEZ VEGA DAVID SNEYDER"/>
    <n v="1"/>
    <s v="0"/>
    <n v="65960"/>
    <n v="75096"/>
    <n v="65960"/>
  </r>
  <r>
    <s v="VILLAVICENCIO"/>
    <x v="4"/>
    <x v="4"/>
    <s v="50001"/>
    <s v="LC-CS-25-004277"/>
    <s v="3007074215"/>
    <s v="OC CIERRE"/>
    <s v="META"/>
    <s v="VILLAVICENCIO"/>
    <s v="BARRIO ESPERANZA ETAPA 7 VILLA"/>
    <s v="REDEBAN"/>
    <s v="FO-25-1820866"/>
    <d v="2025-11-12T17:00:00"/>
    <d v="2025-11-13T13:56:00"/>
    <s v="NO"/>
    <s v="CIERRE"/>
    <s v="RECUPERACION DE EQUIPOS"/>
    <s v="UNO A UNO"/>
    <s v="UNO A UNO"/>
    <s v="EJECUTADO"/>
    <s v="CIERRE EXITOSO"/>
    <s v="13/11/2025 SE LLAMA PARA CONFIRMAR LA VISITA AL PUNTO | 13/11/2025 SE REALIZA VISITA AL CB, ALA DIRECCIÓN SUMISTRADA EN LA ORDEN SE LLEGA AL SITIO SE VERIFICAN LOS EQUIPOS Y ESTÁN CORRECTOS LA PUBLICIDAD YA LA HABÍAN DESTRUIDO Y NO TENÍAN ROLLOS REDEBAN"/>
    <s v="VISITA TECNICA"/>
    <s v="EG3ZZ013"/>
    <s v="TIPO I"/>
    <s v="TERRESTRE"/>
    <s v="MOLINA CASTRO JAVIER ALBERTO"/>
    <n v="1"/>
    <s v="0"/>
    <n v="65960"/>
    <n v="75096"/>
    <n v="65960"/>
  </r>
  <r>
    <s v="NEIVA"/>
    <x v="4"/>
    <x v="4"/>
    <s v="41001"/>
    <s v="LC-CS-25-004280"/>
    <s v="3007074859"/>
    <s v="OC CIERRE"/>
    <s v="HUILA"/>
    <s v="NEIVA"/>
    <s v="BARRIO LAS ACACIAS NEIVA 1"/>
    <s v="REDEBAN"/>
    <s v="FO-25-1824653"/>
    <d v="2025-11-13T15:00:00"/>
    <d v="2025-11-19T10:55:00"/>
    <s v="NO"/>
    <s v="CIERRE"/>
    <s v="CIERRE"/>
    <s v="CB UNO A UNO"/>
    <s v="CB UNO A UNO"/>
    <s v="EJECUTADO"/>
    <s v="CIERRE EXITOSO"/>
    <s v="19/11/2025 NA | 19/11/2025 SE REALIZA VISITA AL PUNTO, SE RETIRA CON ÉXITO: BASE ,DATAFONO, LECTORA , FUENTE DE PODER , PACHCORD, EN BUEN ESTADO GENERAL .SE RETIRA DE FACHADA PUNTO  AVISO EXTERIOR ,Y FLANGED .LOS CUALES SE DESTRUYEN EN PUNTO POR DETERIORO . CIERRE EXISOTOSO"/>
    <s v="VISITA TECNICA"/>
    <s v="ONTZZ180"/>
    <s v="TIPO I"/>
    <s v="TERRESTRE"/>
    <s v="DEVIA REINOSO JUAN CARLOS"/>
    <n v="1"/>
    <s v="0"/>
    <n v="65960"/>
    <n v="75096"/>
    <n v="65960"/>
  </r>
  <r>
    <s v="PEREIRA"/>
    <x v="0"/>
    <x v="6"/>
    <s v="66170"/>
    <s v="LC-CS-25-004281"/>
    <s v="3007076451"/>
    <s v="OC CIERRE"/>
    <s v="RISARALDA"/>
    <s v="DOSQUEBRADAS"/>
    <s v="BARRIO EL JAPON DOSQUEBRADAS 2"/>
    <s v="REDEBAN"/>
    <s v="FO-25-1824658"/>
    <d v="2025-11-13T15:00:00"/>
    <d v="2025-11-15T14:40:00"/>
    <s v="NO"/>
    <s v="CIERRE"/>
    <s v="CIERRE"/>
    <s v="CB UNO A UNO"/>
    <s v="CB UNO A UNO"/>
    <s v="EJECUTADO"/>
    <s v="CIERRE EXITOSO"/>
    <s v="15/11/2025 SE RETIRA DATÁFONO, BASE, LECTORA Y FLANGER DE LA DIRECCIÓN MZ 6 CS 3 LAS COLINAS, EL AVISO EXTERIOR SE LO ROBARON Y EL DISPLAY LEGAL SE LE PERDIÓ."/>
    <s v="VISITA TECNICA"/>
    <s v="LM0WZ668"/>
    <s v="TIPO I"/>
    <s v="TERRESTRE"/>
    <s v="FRANCO CAÑAVERAL YAMID RAUL"/>
    <n v="1"/>
    <s v="0"/>
    <n v="65960"/>
    <n v="75096"/>
    <n v="65960"/>
  </r>
  <r>
    <s v="MEDELLIN"/>
    <x v="3"/>
    <x v="3"/>
    <s v="5360"/>
    <s v="LC-CS-25-004286"/>
    <s v="3007081470"/>
    <s v="OC CIERRE"/>
    <s v="ANTIOQUIA"/>
    <s v="ITAGUI"/>
    <s v="PTM ITAGUI MERCADOS MEDUSA"/>
    <s v="REDEBAN"/>
    <s v="FO-25-1824839"/>
    <d v="2025-11-13T15:02:00"/>
    <d v="2025-11-18T11:01:00"/>
    <s v="NO"/>
    <s v="CIERRE"/>
    <s v="CIERRE"/>
    <s v="AGREGADOR"/>
    <s v="COMCARD - PTM"/>
    <s v="EJECUTADO"/>
    <s v="CIERRE EXITOSO"/>
    <s v="13/11/2025 SE ESCALA PARA VISITA. CONFIRMAR DATOS PARA LA RECOLECCION DE EQUIPOS | 18/11/2025 SE REALIZA CIERRE DE CB SE RECOGE 1 DATAFONO , 1 LECTOR 1 MAGIC BOX USUARIO HACE DISPOSICIÓN FINAL DE LA PUBLICIDAD"/>
    <s v="VISITA TECNICA"/>
    <s v="VJZZZ912"/>
    <s v="TIPO I"/>
    <s v="TERRESTRE"/>
    <s v="MONTOYA VELEZ ANDRES FELIPE"/>
    <n v="1"/>
    <s v="0"/>
    <n v="65960"/>
    <n v="75096"/>
    <n v="65960"/>
  </r>
  <r>
    <s v="MONTERIA"/>
    <x v="2"/>
    <x v="2"/>
    <s v="23660"/>
    <s v="LC-CS-25-004287"/>
    <s v="3007071013"/>
    <s v="OC CIERRE"/>
    <s v="CORDOBA"/>
    <s v="SAHAGUN"/>
    <s v="DISTRICOL JIRETH PAPELERIA"/>
    <s v="REDEBAN"/>
    <s v="FO-25-1824796"/>
    <d v="2025-11-13T15:02:00"/>
    <d v="2025-11-14T17:08:00"/>
    <s v="NO"/>
    <s v="CIERRE"/>
    <s v="CIERRE"/>
    <s v="AGREGADOR"/>
    <s v="DISTRICOL"/>
    <s v="EJECUTADO"/>
    <s v="CIERRE EXITOSO"/>
    <s v="13/11/2025 SE PROGRAMA VISITA | 14/11/2025 SE REALIZA CIERRE TOTAL DE CB, SE RETIRA DATÁFONO DESK3500, LECTORA, ENSORTIJADO Y CARGADOR."/>
    <s v="VISITA TECNICA"/>
    <s v="MN00C087"/>
    <s v="TIPO II"/>
    <s v="TERRESTRE"/>
    <s v="MARQUEZ HOYOS JEYSON DANIEL"/>
    <n v="1"/>
    <s v="0"/>
    <n v="144968"/>
    <n v="140396"/>
    <n v="144968"/>
  </r>
  <r>
    <s v="APARTADO"/>
    <x v="3"/>
    <x v="3"/>
    <s v="5490"/>
    <s v="LC-CS-25-004288"/>
    <s v="3007044357"/>
    <s v="OC CIERRE"/>
    <s v="ANTIOQUIA"/>
    <s v="NECOCLI"/>
    <s v="DISTRICOL REMATES LAS TRES B"/>
    <s v="REDEBAN"/>
    <s v="FO-25-1824803"/>
    <d v="2025-11-13T15:02:00"/>
    <d v="2025-11-20T14:30:00"/>
    <s v="NO"/>
    <s v="CIERRE"/>
    <s v="CIERRE"/>
    <s v="AGREGADOR"/>
    <s v="DISTRICOL"/>
    <s v="EJECUTADO"/>
    <s v="CIERRE EXITOSO"/>
    <s v="13/11/2025 SE ESCALA PARA VISITA. CONFIRMAR DATOS PARA LA RECOLECCION DE EQUIPOS | 22/11/2025 CIERRE CB PURO"/>
    <s v="VISITA TECNICA"/>
    <s v="3007044357"/>
    <s v="TIPO II"/>
    <s v="TERRESTRE"/>
    <s v="CASTRO HENAO DANIEL ESTEBAN"/>
    <n v="1"/>
    <s v="0"/>
    <n v="144968"/>
    <n v="140396"/>
    <n v="144968"/>
  </r>
  <r>
    <s v="CALI"/>
    <x v="0"/>
    <x v="0"/>
    <s v="76001"/>
    <s v="LC-CS-25-004289"/>
    <s v="3007073578"/>
    <s v="OC CIERRE"/>
    <s v="VALLE DEL CAUCA"/>
    <s v="CALI"/>
    <s v="DISTRICOL SERVICIO TOTAL"/>
    <s v="REDEBAN"/>
    <s v="FO-25-1824834"/>
    <d v="2025-11-13T15:02:00"/>
    <d v="2025-11-15T13:07:00"/>
    <s v="NO"/>
    <s v="CIERRE"/>
    <s v="CIERRE"/>
    <s v="AGREGADOR"/>
    <s v="DISTRICOL"/>
    <s v="EJECUTADO"/>
    <s v="CIERRE EXITOSO"/>
    <s v="13/11/2025 SE ESCALA PARA VISITA. CONFIRMAR DATOS PARA LA RECOLECCION DE EQUIPOS | 15/11/2025 SE REALIZA RETIRO DE DATÁFONO Y LECTOR DE CODIGO DE BARRA, AVISO EXTERIOR SE DESTRUYERON EN SITIO, YA QUE CONTABA CON 2."/>
    <s v="VISITA TECNICA"/>
    <s v="SV00W503"/>
    <s v="TIPO I"/>
    <s v="TERRESTRE"/>
    <s v="TORRES GARCIA JENDRY JOSE"/>
    <n v="1"/>
    <s v="0"/>
    <n v="65960"/>
    <n v="75096"/>
    <n v="65960"/>
  </r>
  <r>
    <s v="BARRANQUILLA"/>
    <x v="2"/>
    <x v="2"/>
    <s v="8758"/>
    <s v="LC-CS-25-004291"/>
    <s v="3007051138"/>
    <s v="OC CIERRE"/>
    <s v="ATLANTICO"/>
    <s v="SOLEDAD"/>
    <s v="PTM  SOLEDAD  DIGITAL WORDL ES"/>
    <s v="REDEBAN"/>
    <s v="FO-25-1824853"/>
    <d v="2025-11-13T15:02:00"/>
    <d v="2025-11-14T15:12:00"/>
    <s v="NO"/>
    <s v="CIERRE"/>
    <s v="CIERRE"/>
    <s v="AGREGADOR"/>
    <s v="COMCARD - PTM"/>
    <s v="EJECUTADO"/>
    <s v="CIERRE EXITOSO"/>
    <s v="13/11/2025 SE ESCALA PARA VISITA. CONFIRMAR DATOS PARA LA RECOLECCION DE EQUIPOS | 14/11/2025 SE REALIZA VISITA SE PROCEDE A RECIBIR PUBLICIDAD ,AVISO EXTERIOR Y DISPLAY LEGAL, SE DESTRUYE EN SITIO, NO TENÍA FLANGED SE DAÑÓ Y LO DESHECHARON , SE RETIRAN EQUIPOS , DATAFONO ,LECTOR ,CABLE DE RED ,FUENTE DE PODER ,BASE DEL DATAFONO Y ENTREGA 15 ROLLOS REDEBAN, CIERRE EXITOSO ,RECUPERACIÓN DE EQUIPOS OK"/>
    <s v="VISITA TECNICA"/>
    <s v="TR02Z928 - JA00I229"/>
    <s v="TIPO I"/>
    <s v="TERRESTRE"/>
    <s v="PORRAS CASTRO DARLON NASCK"/>
    <n v="1"/>
    <s v="0"/>
    <n v="65960"/>
    <n v="75096"/>
    <n v="65960"/>
  </r>
  <r>
    <s v="BOGOTA"/>
    <x v="1"/>
    <x v="1"/>
    <s v="73449"/>
    <s v="LC-CS-25-004293"/>
    <s v="3007046076"/>
    <s v="OC CIERRE"/>
    <s v="TOLIMA"/>
    <s v="MELGAR"/>
    <s v="PTM MELGAR PUNTO SERVIS MELGAR"/>
    <s v="REDEBAN"/>
    <s v="FO-25-1824816"/>
    <d v="2025-11-13T15:02:00"/>
    <d v="2025-11-14T18:12:00"/>
    <s v="NO"/>
    <s v="CIERRE"/>
    <s v="CIERRE"/>
    <s v="AGREGADOR"/>
    <s v="COMCARD - PTM"/>
    <s v="EJECUTADO"/>
    <s v="CIERRE EXITOSO"/>
    <s v="13/11/2025 SE ESCALA PARA VISITA. CONFIRMAR DATOS PARA LA RECOLECCION DE EQUIPOS | 14/11/2025 DURANTE LA VISITA TECNICA SE REALIZA RETIRO DE DATAFONOS, A SOLICITUD DE CLIENTE, COMERCIO INDICA QUE NO DESEA QUEDAR COMO ADQUIRENTE INDICA QUE RETIREMOS EL DATAFONOS SE RETIRA LECTORES DE CODIGO DE BARRAS, PINPADS Y HUBS, BRAZO POSICIONADORES  POR CIERRE DE PUNTO PUBLICIDAD DISPONIBLE FUE RETIRADA Y DESTRUIDA POR COMERCIO INDICAN COMERCIO ENTREGA EQUIPOS EN OTRA DIRECCIÓN"/>
    <s v="VISITA TECNICA"/>
    <s v="AAQSZ975 - XP004618"/>
    <s v="TIPO II"/>
    <s v="TERRESTRE"/>
    <s v="GALEANO SORIANO JUAN DAVID"/>
    <n v="1"/>
    <s v="0"/>
    <n v="144968"/>
    <n v="140396"/>
    <n v="144968"/>
  </r>
  <r>
    <s v="MEDELLIN"/>
    <x v="3"/>
    <x v="3"/>
    <s v="27361"/>
    <s v="LC-CS-25-004294"/>
    <s v="3007073470"/>
    <s v="OC CIERRE"/>
    <s v="CHOCO"/>
    <s v="ISTMINA"/>
    <s v="PTM ITSMINA VARIEDADES MARIAMI"/>
    <s v="REDEBAN"/>
    <s v="FO-25-1824793"/>
    <d v="2025-11-13T15:02:00"/>
    <d v="2025-11-20T06:56:00"/>
    <s v="NO"/>
    <s v="CIERRE"/>
    <s v="CIERRE"/>
    <s v="AGREGADOR"/>
    <s v="COMCARD - PTM"/>
    <s v="EJECUTADO"/>
    <s v="CIERRE EXITOSO"/>
    <s v="19/11/2025 SE CONTACTA CON EL CLEINTE Y COMENTA QUE VA A LLAMAR AL PERSONAL PARA LA ENTREGA DEL EQUIPO | 20/11/2025 SE RETIRA CB, ENTREGAN EQUIPO DATAFONO MALO, LA PANTALLA NO ENCIENDE"/>
    <s v="VISITA TECNICA"/>
    <s v="MN00Y632"/>
    <s v="TIPO V"/>
    <s v="AEREO"/>
    <s v="ROBLEDO DIAZ ANDRES FELIPE"/>
    <n v="1"/>
    <s v="0"/>
    <n v="988463"/>
    <n v="196537"/>
    <n v="988463"/>
  </r>
  <r>
    <s v="CUCUTA"/>
    <x v="5"/>
    <x v="5"/>
    <s v="54261"/>
    <s v="LC-CS-25-004296"/>
    <s v="3007059926"/>
    <s v="OC CIERRE"/>
    <s v="NORTE DE SANTANDER"/>
    <s v="EL ZULIA"/>
    <s v="PTM EL ZULIA MEGAMOTOR S EL ZU"/>
    <s v="REDEBAN"/>
    <s v="FO-25-1824790"/>
    <d v="2025-11-13T15:02:00"/>
    <d v="2025-11-21T09:55:00"/>
    <s v="NO"/>
    <s v="CIERRE"/>
    <s v="CIERRE"/>
    <s v="AGREGADOR"/>
    <s v="COMCARD - PTM"/>
    <s v="EJECUTADO"/>
    <s v="CIERRE EXITOSO"/>
    <s v="21/11/2025 SE PROCEDE A REALIZAR VISITA TÉCNICA | 21/11/2025 SE REALIZA VISITA AL COMERCIO Y SE RETIRA DATAFONO LECTORA CABLEADO PUBLICIDAD FUE DESTRUIDA POR EL CLIENTE POR SU MAL ESTADO"/>
    <s v="VISITA TECNICA"/>
    <s v="LA00A020"/>
    <s v="TIPO II"/>
    <s v="TERRESTRE"/>
    <s v="MORA VEGA JEAMPIER"/>
    <n v="1"/>
    <s v="0"/>
    <n v="144968"/>
    <n v="140396"/>
    <n v="144968"/>
  </r>
  <r>
    <s v="BOGOTA"/>
    <x v="1"/>
    <x v="1"/>
    <s v="11001"/>
    <s v="LC-CS-25-004297"/>
    <s v="3007059014"/>
    <s v="OC CIERRE"/>
    <s v="CUNDINAMARCA"/>
    <s v="BOGOTA"/>
    <s v="PTM BOGOTA TECNODYLL"/>
    <s v="REDEBAN"/>
    <s v="FO-25-1824804"/>
    <d v="2025-11-13T15:02:00"/>
    <d v="2025-11-18T14:38:00"/>
    <s v="NO"/>
    <s v="CIERRE"/>
    <s v="CIERRE"/>
    <s v="AGREGADOR"/>
    <s v="COMCARD - PTM"/>
    <s v="EJECUTADO"/>
    <s v="CIERRE EXITOSO"/>
    <s v="13/11/2025 SE ESCALA PARA VISITA. CONFIRMAR DATOS PARA LA RECOLECCION DE EQUIPOS | 15/11/2025 NO SE REALIZA DESPLAZAMIENTO POR FUERTES LLUVIAS | 18/11/2025 SE REALIZA VISITA DE CAMPO DONDE SE RETIRA POS SIN NOVEDAD, CLIENTE ENTREGA LECTORA DE PLACA 863704 LA CUAL NO ESTÁ RELACIONADA EN INVENTARIO DEL CB, SE VALIDA CON LA SRTA PAOLA GARZON DE REDEBAN QUIEN AUTORIZA EL RETIRO DE DICHA LECTORA DEBIDO A QUE PERVETENE AL MISMO CU DE ADQUIRENCIA, SE INFORMA A SUPERVISOR Y SE DA CIERRE A SOLICITUD"/>
    <s v="VISITA TECNICA"/>
    <s v="MA002173-MA002140"/>
    <s v="TIPO I"/>
    <s v="TERRESTRE"/>
    <s v="LOZADA ROJAS CHRISTIAN ANDRES"/>
    <n v="1"/>
    <s v="0"/>
    <n v="65960"/>
    <n v="75096"/>
    <n v="65960"/>
  </r>
  <r>
    <s v="IBAGUE"/>
    <x v="4"/>
    <x v="4"/>
    <s v="73001"/>
    <s v="LC-CS-25-004298"/>
    <s v="3007069400"/>
    <s v="OC CIERRE"/>
    <s v="TOLIMA"/>
    <s v="IBAGUE"/>
    <s v="BARRIO CENTRO IBAGUE 44"/>
    <s v="REDEBAN"/>
    <s v="FO-25-1824848"/>
    <d v="2025-11-13T15:02:00"/>
    <d v="2025-11-18T13:17:00"/>
    <s v="NO"/>
    <s v="CIERRE"/>
    <s v="RECUPERACION DE EQUIPOS"/>
    <s v="CB UNO A UNO"/>
    <s v="CB UNO A UNO"/>
    <s v="EJECUTADO"/>
    <s v="CIERRE EXITOSO"/>
    <s v="13/11/2025 SE ESCALA PARA VISITA. CONFIRMAR DATOS PARA LA RECOLECCION DE EQUIPOS | 15/11/2025 SE COMUNICA AL NÚMERO 3219158504, EL SEÑOR DAVID SANTIAGO GOMEZ ARCILA SOLICITA SE PUEDA REALIZAR ACTIVIDAD EL DÍA 18-11-2025 POR DISPONIBILIDAD DE TIEMPO DEL CLIENTE. INDICA LLAMAR ANTES DE VISITAR SITIO | 18/11/2025 SE REALIZA CIERRE POR SOLICITUD DE LA ENTIDAD, SE RETIRA DATÁFONO, LECTOR, BASE PARA DATÁFONO Y ACCESORIOS DE CONEXIÓN; NO SE RETIRA PUBLICIDAD Y ROLLOS CLIENTE INDICA NO TENER."/>
    <s v="VISITA TECNICA"/>
    <s v="9T5ZZ336"/>
    <s v="TIPO I"/>
    <s v="TERRESTRE"/>
    <s v="BARRAGAN TAFUR EDWIN ESTEBAN"/>
    <n v="1"/>
    <s v="0"/>
    <n v="65960"/>
    <n v="75096"/>
    <n v="65960"/>
  </r>
  <r>
    <s v="BOGOTA"/>
    <x v="1"/>
    <x v="1"/>
    <s v="11001"/>
    <s v="LC-CS-25-004300"/>
    <s v="3007073467"/>
    <s v="OC CIERRE"/>
    <s v="CUNDINAMARCA"/>
    <s v="BOGOTA"/>
    <s v="PTM BOGOTA PUNTO DI LUCA 3"/>
    <s v="REDEBAN"/>
    <s v="FO-25-1824819"/>
    <d v="2025-11-13T15:02:00"/>
    <d v="2025-11-14T13:02:00"/>
    <s v="NO"/>
    <s v="CIERRE"/>
    <s v="CIERRE"/>
    <s v="AGREGADOR"/>
    <s v="COMCARD - PTM"/>
    <s v="EJECUTADO"/>
    <s v="CIERRE EXITOSO"/>
    <s v="13/11/2025 SE ESCALA PARA VISITA. CONFIRMAR DATOS PARA LA RECOLECCION DE EQUIPOS | 18/11/2025 SE VISITA COMERCIO PARA REALIZAR CIERRE DE CB, SE RECOGE DATAFONO PIPAS LECTOR Y HUB EN BUEN ESTADO NO SE ENCUENTRA PUBLICIDAD"/>
    <s v="VISITA TECNICA"/>
    <s v="MN00X995"/>
    <s v="TIPO I"/>
    <s v="TERRESTRE"/>
    <s v="SOTO LONDOÑO FREDY ALEXANDER"/>
    <n v="1"/>
    <s v="0"/>
    <n v="65960"/>
    <n v="75096"/>
    <n v="65960"/>
  </r>
  <r>
    <s v="BOGOTA"/>
    <x v="1"/>
    <x v="1"/>
    <s v="11001"/>
    <s v="LC-CS-25-004301"/>
    <s v="3007078126"/>
    <s v="OC CIERRE"/>
    <s v="CUNDINAMARCA"/>
    <s v="BOGOTA"/>
    <s v="PTM BOGOTA DROGUERIA SANTOS GA"/>
    <s v="REDEBAN"/>
    <s v="FO-25-1824828"/>
    <d v="2025-11-13T15:02:00"/>
    <d v="2025-11-14T13:31:00"/>
    <s v="NO"/>
    <s v="CIERRE"/>
    <s v="CIERRE"/>
    <s v="AGREGADOR"/>
    <s v="COMCARD - PTM"/>
    <s v="EJECUTADO"/>
    <s v="CIERRE EXITOSO"/>
    <s v="13/11/2025 SE ESCALA PARA VISITA. CONFIRMAR DATOS PARA LA RECOLECCION DE EQUIPOS | 14/11/2025 SE REALIZA CIERRE DE CB CON DATAFONO LECTOR Y PERIFÉRICOS EN BUEN ESTADO"/>
    <s v="VISITA TECNICA"/>
    <s v="LM0ZZ277"/>
    <s v="TIPO I"/>
    <s v="TERRESTRE"/>
    <s v="SOTO LONDOÑO FREDY ALEXANDER"/>
    <n v="1"/>
    <s v="0"/>
    <n v="65960"/>
    <n v="75096"/>
    <n v="65960"/>
  </r>
  <r>
    <s v="SANTA MARTA"/>
    <x v="2"/>
    <x v="2"/>
    <s v="44430"/>
    <s v="LC-CS-25-004302"/>
    <s v="3007029819"/>
    <s v="OC CIERRE"/>
    <s v="LA GUAJIRA"/>
    <s v="MAICAO"/>
    <s v="BARRIO CENTRO MAICAO"/>
    <s v="REDEBAN"/>
    <s v="FO-25-1830665"/>
    <d v="2025-11-15T09:00:00"/>
    <d v="2025-11-22T09:39:00"/>
    <s v="NO"/>
    <s v="CIERRE"/>
    <s v="CIERRE"/>
    <s v="CB UNO A UNO"/>
    <s v="CB UNO A UNO"/>
    <s v="EJECUTADO"/>
    <s v="CIERRE EXITOSO"/>
    <s v="21/11/2025 SE COMUNICA CON EL CLIENTE MEDIO DE WHATSAPP,SE LE INDICA PARA RECOGER LOS EQUIPOS DICE Q SI, SE REALIZA VISITA | 21/11/2025 SE REALIZA LLAMADA AL CLIENTE,SE OBTIENE COMUNICACIÓN POR MEDIO DE WSP, PARA INDICARLE SOBRE EL CIERRE EL CUAL DICE Q SI Q PUEDEN PASAR ,SE PROCEDE A REALIZAR VISITA SE RECIBEN : PUBLICIDAD ,AVISO EXTERIOR ,DICE Q LA DEMÁS PUBLICIDAD NO INSTALARON O SI SE INSTALÓ SE DAÑÓ Y LA DESHECHARON , SE RECIBEN EQUIPOS, DATAFONO ,LECTOR ,BASE DEL DATAFONO ,FUENTE DE PODER + CABLE DE PODER, ACOMETIDA DE RED ERA DEL CLIENTE ,ENTREGA 20 UNIDADES DE ROLLOS ,CIERRE EXITOSO , RECUPERACIÓN DE EQUIPOS OK."/>
    <s v="VISITA TECNICA"/>
    <s v="BBBLZ767"/>
    <s v="TIPO IV"/>
    <s v="TERRESTRE"/>
    <s v="PORRAS CASTRO DARLON NASCK"/>
    <n v="1"/>
    <s v="0"/>
    <n v="479589"/>
    <n v="196537"/>
    <n v="479589"/>
  </r>
  <r>
    <s v="PEREIRA"/>
    <x v="0"/>
    <x v="6"/>
    <s v="66682"/>
    <s v="LC-CS-25-004303"/>
    <s v="3007042906"/>
    <s v="OC CIERRE"/>
    <s v="RISARALDA"/>
    <s v="SANTA ROSA DE CABAL"/>
    <s v="BARRIO VEREDA LA LEONA SANTA R"/>
    <s v="REDEBAN"/>
    <s v="FO-25-1830663"/>
    <d v="2025-11-15T09:00:00"/>
    <d v="2025-11-19T13:39:00"/>
    <s v="NO"/>
    <s v="CIERRE"/>
    <s v="CIERRE"/>
    <s v="UNO A UNO"/>
    <s v="CB UNO A UNO"/>
    <s v="EJECUTADO"/>
    <s v="CIERRE EXITOSO"/>
    <s v="19/11/2025 VISITAMOS EN FRÍO | 19/11/2025 VISITAMOS COMERCIO RETIRAMOS DATÁFONO CON LECTOR DE BARRAS Y 30 ROLLOS DESMONTAMOS AVISO EXTERIOR Y FLANGGER DESTRUIMOS PUBLICIDAD EN EL PUNTO."/>
    <s v="VISITA TECNICA"/>
    <s v="AB7ZZ884"/>
    <s v="TIPO I"/>
    <s v="TERRESTRE"/>
    <s v="ARROYAVE CANO MANUEL GUILLERMO"/>
    <n v="1"/>
    <s v="0"/>
    <n v="65960"/>
    <n v="75096"/>
    <n v="65960"/>
  </r>
  <r>
    <s v="PEREIRA"/>
    <x v="0"/>
    <x v="6"/>
    <s v="66170"/>
    <s v="LC-CS-25-004305"/>
    <s v="3007080663"/>
    <s v="OC CIERRE"/>
    <s v="RISARALDA"/>
    <s v="DOSQUEBRADAS"/>
    <s v="BARRIO SANTIAGO LONDOÑO DOSQUEBRADAS  1"/>
    <s v="REDEBAN"/>
    <s v="FO-25-1830648"/>
    <d v="2025-11-15T09:00:00"/>
    <d v="2025-11-19T10:29:00"/>
    <s v="NO"/>
    <s v="CIERRE"/>
    <s v="CIERRE"/>
    <s v="UNO A UNO"/>
    <s v="UNO A UNO"/>
    <s v="EJECUTADO"/>
    <s v="CIERRE EXITOSO"/>
    <s v="19/11/2025 VISITAMOS EN FRÍO | 19/11/2025 VISITAMOS COMERCIO RETIRAMOS DATÁFONO, LECTOR DE BARRAS Y MAGIC BOX DESK 2600 DESMONTAMOS PUBLICIDAD Y LA DESTRUIMOS EN EL PUNTO ROLLOS NO TIENE."/>
    <s v="VISITA TECNICA"/>
    <s v="V8ZZZ372"/>
    <s v="TIPO I"/>
    <s v="TERRESTRE"/>
    <s v="ARROYAVE CANO MANUEL GUILLERMO"/>
    <n v="1"/>
    <s v="0"/>
    <n v="65960"/>
    <n v="75096"/>
    <n v="65960"/>
  </r>
  <r>
    <s v="BOGOTA"/>
    <x v="1"/>
    <x v="1"/>
    <s v="11001"/>
    <s v="LC-CS-25-004307"/>
    <s v="3007070300"/>
    <s v="OC CIERRE"/>
    <s v="CUNDINAMARCA"/>
    <s v="BOGOTA"/>
    <s v="BARRIO FONTIBON BOGOTA 18"/>
    <s v="REDEBAN"/>
    <s v="FO-25-1830656"/>
    <d v="2025-11-15T09:00:00"/>
    <d v="2025-11-18T10:58:00"/>
    <s v="NO"/>
    <s v="CIERRE"/>
    <s v="CIERRE"/>
    <s v="UNO A UNO"/>
    <s v="CB UNO A UNO"/>
    <s v="EJECUTADO"/>
    <s v="CIERRE EXITOSO"/>
    <s v="18/11/2025 VISITA TÉCNICA | 18/11/2025 RECOGIDA DE EQUIPOS EN OTRA DIRECCIÓN YA QUE CLIENTES ESTABA EN FONTIBÓN Y LOS MANDO A RECOGER EN EL CORRESPONSAL DE RICAURTE DATAFONO LECTORA NO PRENDE DATAFONO ."/>
    <s v="VISITA TECNICA"/>
    <s v="MN007364"/>
    <s v="TIPO I"/>
    <s v="TERRESTRE"/>
    <s v="GOMEZ VEGA DAVID SNEYDER"/>
    <n v="1"/>
    <s v="0"/>
    <n v="65960"/>
    <n v="75096"/>
    <n v="65960"/>
  </r>
  <r>
    <s v="BUCARAMANGA"/>
    <x v="5"/>
    <x v="5"/>
    <s v="68418"/>
    <s v="LC-CS-25-004308"/>
    <s v="3007030395"/>
    <s v="OC CIERRE"/>
    <s v="SANTANDER"/>
    <s v="LOS SANTOS"/>
    <s v="BARRIO LOS SANTOS SANTANDER"/>
    <s v="REDEBAN"/>
    <s v="FO-25-1830669"/>
    <d v="2025-11-15T09:00:00"/>
    <d v="2025-11-20T06:59:00"/>
    <s v="NO"/>
    <s v="CIERRE"/>
    <s v="RECUPERACION DE EQUIPOS"/>
    <s v="UNO A UNO"/>
    <s v="CB UNO A UNO"/>
    <s v="EJECUTADO"/>
    <s v="CIERRE EXITOSO"/>
    <s v="18/11/2025 SE HABLÓ CON LA SEÑORA FLOR ÁNGELA SARMIENTO QUIEN NOS INDICA QUE EL NEGOCIO ESTÁ UBICADO EN ZONA RURAL DE YO.MUNICIOI DE LOS SANTOS EXACTAMENTE EN EL MERCADO CAMPESINO DE ACUARELA, DONDE ABRE LOS FINES DE SEMANA POR LO ANTERIOR DEBE DESPLAZARCE DESDE BUCARAMANGA PARA ABRIR Y ENTREGAR LOS EQUIPOS, NOS INDICA QUE MAÑANA PODEMOS PONER UNA CITA Y ELLA SUBE A ABRIR EL NEGOCIO Y HACER LA ENTREGA | 19/11/2025 VISITA PARA RETIRAR EQUIPOS DE CORRESPONSAL BANCARIO BANCOLOMBIA"/>
    <s v="VISITA TECNICA"/>
    <s v="BHZZZ815"/>
    <s v="TIPO II"/>
    <s v="TERRESTRE"/>
    <s v="PEÑA DIAZ IVAN YESID"/>
    <n v="1"/>
    <s v="0"/>
    <n v="144968"/>
    <n v="140396"/>
    <n v="144968"/>
  </r>
  <r>
    <s v="VILLAVICENCIO"/>
    <x v="4"/>
    <x v="4"/>
    <s v="50001"/>
    <s v="LC-CS-25-004309"/>
    <s v="3007059550"/>
    <s v="OC CIERRE"/>
    <s v="META"/>
    <s v="VILLAVICENCIO"/>
    <s v="BARRIO PINARES DE ORIENTE VILL"/>
    <s v="REDEBAN"/>
    <s v="FO-25-1830676"/>
    <d v="2025-11-15T09:00:00"/>
    <d v="2025-11-15T11:06:00"/>
    <s v="NO"/>
    <s v="CIERRE"/>
    <s v="RECUPERACION DE EQUIPOS"/>
    <s v="UNO A UNO"/>
    <s v="CB UNO A UNO"/>
    <s v="EJECUTADO"/>
    <s v="CIERRE EXITOSO"/>
    <s v="15/11/2025 SE HABLA CON EL SR. CESAR LOPEZ INDICA QUE EL LECTOR DE BARRAS ESTÁ EN EL LOCAL PARA HACER LA ENTREGA | 15/11/2025 SE REALIZA RETIRO DE LECTOR DE BARRAS"/>
    <s v="VISITA TECNICA"/>
    <s v="1076401"/>
    <s v="TIPO I"/>
    <s v="TERRESTRE"/>
    <s v="MURCIA HERNANDEZ HARVEY IGNACIO"/>
    <n v="1"/>
    <s v="0"/>
    <n v="65960"/>
    <n v="75096"/>
    <n v="65960"/>
  </r>
  <r>
    <s v="VILLAVICENCIO"/>
    <x v="4"/>
    <x v="4"/>
    <s v="50001"/>
    <s v="LC-CS-25-004310"/>
    <s v="3007060579"/>
    <s v="OC CIERRE"/>
    <s v="META"/>
    <s v="VILLAVICENCIO"/>
    <s v="BARRIO LA MADRID VILLAVICENCIO"/>
    <s v="REDEBAN"/>
    <s v="FO-25-1830651"/>
    <d v="2025-11-15T09:00:00"/>
    <d v="2025-11-15T14:45:00"/>
    <s v="NO"/>
    <s v="CIERRE"/>
    <s v="RECUPERACION DE EQUIPOS"/>
    <s v="CB UNO A UNO"/>
    <s v="CB UNO A UNO"/>
    <s v="EJECUTADO"/>
    <s v="CIERRE EXITOSO"/>
    <s v="15/11/2025 SE REALIZA LLAMADA Y NO CONTESTA EL CLIENTE | 15/11/2025 SE REALIZA RETIRO E EQUIPOS POR CIERRE DEL CORRESPONSAL SE ENTREGARÁN DATAFONO Y LECTOR"/>
    <s v="VISITA TECNICA"/>
    <s v="JA00E975"/>
    <s v="TIPO I"/>
    <s v="TERRESTRE"/>
    <s v="PEDREROS CONTRERAS MICHAEL STEVENS"/>
    <n v="1"/>
    <s v="0"/>
    <n v="65960"/>
    <n v="75096"/>
    <n v="65960"/>
  </r>
  <r>
    <s v="CALI"/>
    <x v="0"/>
    <x v="0"/>
    <s v="76001"/>
    <s v="LC-CS-25-004318"/>
    <s v="3007018946"/>
    <s v="OC CIERRE"/>
    <s v="VALLE DEL CAUCA"/>
    <s v="CALI"/>
    <s v="BARRIO ALFONSO LOPEZ IV CALI"/>
    <s v="REDEBAN"/>
    <s v="FO-25-1842166"/>
    <d v="2025-11-18T15:58:00"/>
    <d v="2025-11-21T15:48:00"/>
    <s v="NO"/>
    <s v="CIERRE"/>
    <s v="CIERRE"/>
    <s v="CB UNO A UNO"/>
    <s v="CB UNO A UNO"/>
    <s v="EJECUTADO"/>
    <s v="CIERRE EXITOSO"/>
    <s v="20/11/2025 SE CONTACTA CON EL CLIENTE INDICA QUE NO PUEDE ATENDER LA VISITA POR QUE ESTA TRABAJANDO Y EL PUNTO ESTA CERRADO NO HAY QUIEN ENTREGUE EQUIPOS. | 20/11/2025 SE CONTACTA CON EL CLIENTE INDICA QUE NO PUEDE ATENDER LA VISITA POR QUE ESTA TRABAJANDO Y EL PUNTO ESTA CERRADO NO HAY QUIEN ENTREGUE EQUIPOS._x000a_CLIENTE INDICA QUE PUEDE ATENDER LA VISITA EL DIA DE MAÑANA VIERNES 21 DE NOVIEMBRE A LAS 2:30 PM | 21/11/2025 SE RETIRAN EQUIPOS DE REDEBAN POR CIERRE DE CORRESPONSAL BANCARIO _x000a__x000a_CLIENTE INDICA QUE LA PUBLICIDAD DE FOANGER Y DISPLAY DE HORARIO SE DAÑARON"/>
    <s v="VISITA TECNICA"/>
    <s v="A300S754 | AA002197"/>
    <s v="TIPO I"/>
    <s v="TERRESTRE"/>
    <s v="VALENCIA GONZALEZ JOSE DANIEL"/>
    <n v="1"/>
    <s v="0"/>
    <n v="65960"/>
    <n v="75096"/>
    <n v="65960"/>
  </r>
  <r>
    <s v="VILLAVICENCIO"/>
    <x v="4"/>
    <x v="4"/>
    <s v="50001"/>
    <s v="LC-CS-25-004319"/>
    <s v="3007069602"/>
    <s v="OC CIERRE"/>
    <s v="META"/>
    <s v="VILLAVICENCIO"/>
    <s v="BARRIO SAN ISIDRO VILLAVICENCI"/>
    <s v="REDEBAN"/>
    <s v="FO-25-1842169"/>
    <d v="2025-11-18T15:58:00"/>
    <d v="2025-11-21T07:02:00"/>
    <s v="NO"/>
    <s v="CIERRE"/>
    <s v="RECUPERACION DE EQUIPOS"/>
    <s v="UNO A UNO"/>
    <s v="CB UNO A UNO"/>
    <s v="EJECUTADO"/>
    <s v="CIERRE EXITOSO"/>
    <s v="20/11/2025 ENTREGA | 20/11/2025 SE REALIZA RETIRO DE EQUIPOS POR CIERRE DEL CORRESPONSAL"/>
    <s v="VISITA TECNICA"/>
    <s v="EG004594"/>
    <s v="TIPO I"/>
    <s v="TERRESTRE"/>
    <s v="ROZO JIMENEZ EDGAR ARMANDO"/>
    <n v="1"/>
    <s v="0"/>
    <n v="65960"/>
    <n v="75096"/>
    <n v="65960"/>
  </r>
  <r>
    <s v="VILLAVICENCIO"/>
    <x v="4"/>
    <x v="4"/>
    <s v="50573"/>
    <s v="LC-CS-25-004320"/>
    <s v="3007057269"/>
    <s v="OC CIERRE"/>
    <s v="META"/>
    <s v="PUERTO LOPEZ"/>
    <s v="BARRIO GAITAN PUERTO LOPEZ 4"/>
    <s v="REDEBAN"/>
    <s v="FO-25-1842163"/>
    <d v="2025-11-18T15:58:00"/>
    <d v="2025-11-21T07:04:00"/>
    <s v="NO"/>
    <s v="CIERRE"/>
    <s v="RECUPERACION DE EQUIPOS"/>
    <s v="UNO A UNO"/>
    <s v="CB UNO A UNO"/>
    <s v="EJECUTADO"/>
    <s v="CIERRE EXITOSO"/>
    <s v="20/11/2025 NOS ATIENDE EL DÍA DE HOY EN LA TARDE | 20/11/2025 SE REALIZA RECOLECTA DE EQUIPOS POR CIERRE DEL CORRESPONSAL"/>
    <s v="VISITA TECNICA"/>
    <s v="TRSZZ836"/>
    <s v="TIPO II"/>
    <s v="TERRESTRE"/>
    <s v="ROZO JIMENEZ EDGAR ARMANDO"/>
    <n v="1"/>
    <s v="0"/>
    <n v="144968"/>
    <n v="140396"/>
    <n v="144968"/>
  </r>
  <r>
    <s v="MEDELLIN"/>
    <x v="3"/>
    <x v="3"/>
    <s v="5001"/>
    <s v="LC-CS-25-004323"/>
    <s v="3007069440"/>
    <s v="OC CIERRE"/>
    <s v="ANTIOQUIA"/>
    <s v="MEDELLIN"/>
    <s v="PTM MEDELLIN ASTROSS"/>
    <s v="REDEBAN"/>
    <s v="FO-25-1848433"/>
    <d v="2025-11-19T14:53:00"/>
    <d v="2025-11-24T16:54:00"/>
    <s v="NO"/>
    <s v="CIERRE"/>
    <s v="CIERRE"/>
    <s v="AGREGADOR"/>
    <s v="COMCARD - PTM"/>
    <s v="EJECUTADO"/>
    <s v="CIERRE EXITOSO"/>
    <s v="24/11/2025 LLAMADA EXITOSA, CON 0 ROLLOS, OK | 24/11/2025 SE RETIRA DATAFONO Y LECTORA, CON 0 ROLLOS, OK"/>
    <s v="VISITA TECNICA"/>
    <s v="EF003434"/>
    <s v="TIPO I"/>
    <s v="TERRESTRE"/>
    <s v="HENAO JARAMILLO JUAN JOSE"/>
    <n v="1"/>
    <s v="0"/>
    <n v="65960"/>
    <n v="75096"/>
    <n v="65960"/>
  </r>
  <r>
    <s v="PEREIRA"/>
    <x v="0"/>
    <x v="6"/>
    <s v="66440"/>
    <s v="LC-CS-25-004324"/>
    <s v="3007029828"/>
    <s v="OC CIERRE"/>
    <s v="RISARALDA"/>
    <s v="MARSELLA"/>
    <s v="DISTRICOL EL RINCON DEL ADORNO"/>
    <s v="REDEBAN"/>
    <s v="FO-25-1848425"/>
    <d v="2025-11-19T14:53:00"/>
    <d v="2025-11-21T15:27:00"/>
    <s v="NO"/>
    <s v="CIERRE"/>
    <s v="CIERRE"/>
    <s v="AGREGADOR"/>
    <s v="DISTRICOL"/>
    <s v="EJECUTADO"/>
    <s v="CIERRE EXITOSO"/>
    <s v="21/11/2025 NO CONTESTA LLAMADA VISITAMOS EN FRIO | 21/11/2025 VISITAMOS COMERCIO RETIRAMOS DATÁFONO CON LECTOR DE BARRAS NO TIENE ROLLOS NI PUBLICIDAD CLIENTE HIZO DISPOSICIÓN FINAL."/>
    <s v="VISITA TECNICA"/>
    <s v="BBBLZ881-7A008299"/>
    <s v="TIPO II"/>
    <s v="TERRESTRE"/>
    <s v="ARROYAVE CANO MANUEL GUILLERMO"/>
    <n v="1"/>
    <s v="0"/>
    <n v="144968"/>
    <n v="140396"/>
    <n v="144968"/>
  </r>
  <r>
    <s v="MEDELLIN"/>
    <x v="3"/>
    <x v="3"/>
    <s v="5001"/>
    <s v="LC-CS-25-004325"/>
    <s v="3007073307"/>
    <s v="OC CIERRE"/>
    <s v="ANTIOQUIA"/>
    <s v="MEDELLIN"/>
    <s v="PTM MEDELLIN  MERCADOS LUJAN"/>
    <s v="REDEBAN"/>
    <s v="FO-25-1848393"/>
    <d v="2025-11-19T14:53:00"/>
    <d v="2025-11-24T15:56:00"/>
    <s v="NO"/>
    <s v="CIERRE"/>
    <s v="CIERRE"/>
    <s v="AGREGADOR"/>
    <s v="COMCARD - PTM"/>
    <s v="EJECUTADO"/>
    <s v="CIERRE EXITOSO"/>
    <s v="24/11/2025 LLAMADA EXITOSA, CON 40 ROLLOS, OK | 24/11/2025 SE RETIRA DATAFONO Y LECTORA, CON 40 ROLLOS, OK"/>
    <s v="VISITA TECNICA"/>
    <s v="EF00X395"/>
    <s v="TIPO I"/>
    <s v="TERRESTRE"/>
    <s v="HENAO JARAMILLO JUAN JOSE"/>
    <n v="1"/>
    <s v="0"/>
    <n v="65960"/>
    <n v="75096"/>
    <n v="65960"/>
  </r>
  <r>
    <s v="MEDELLIN"/>
    <x v="3"/>
    <x v="3"/>
    <s v="5736"/>
    <s v="LC-CS-25-004326"/>
    <s v="3007035813"/>
    <s v="OC CIERRE"/>
    <s v="ANTIOQUIA"/>
    <s v="SEGOVIA"/>
    <s v="DISTRICOL BOUTIQUE MAYOS"/>
    <s v="REDEBAN"/>
    <s v="FO-25-1848457"/>
    <d v="2025-11-19T14:53:00"/>
    <d v="2025-11-26T12:06:00"/>
    <s v="NO"/>
    <s v="CIERRE"/>
    <s v="CIERRE"/>
    <s v="AGREGADOR"/>
    <s v="DISTRICOL"/>
    <s v="EJECUTADO"/>
    <s v="CIERRE EXITOSO"/>
    <s v="25/11/2025 SE RETIRAN EQUIPOS Y ACCESORIOS EXITOSAMENTE"/>
    <s v="VISITA TECNICA"/>
    <s v="AB006799"/>
    <s v="TIPO IV"/>
    <s v="TERRESTRE"/>
    <s v="RUA ALVAREZ RICHARD ANDRES"/>
    <n v="1"/>
    <s v="0"/>
    <n v="479589"/>
    <n v="196537"/>
    <n v="479589"/>
  </r>
  <r>
    <s v="MEDELLIN"/>
    <x v="3"/>
    <x v="3"/>
    <s v="5001"/>
    <s v="LC-CS-25-004327"/>
    <s v="3007080336"/>
    <s v="OC CIERRE"/>
    <s v="ANTIOQUIA"/>
    <s v="MEDELLIN"/>
    <s v="PTM MEDELLIN EL UNIVERSO DEL V"/>
    <s v="REDEBAN"/>
    <s v="FO-25-1848445"/>
    <d v="2025-11-19T14:53:00"/>
    <d v="2025-11-24T12:51:00"/>
    <s v="NO"/>
    <s v="CIERRE"/>
    <s v="CIERRE"/>
    <s v="AGREGADOR"/>
    <s v="COMCARD - PTM"/>
    <s v="EJECUTADO"/>
    <s v="CIERRE EXITOSO"/>
    <s v="24/11/2025 LLAMADA EXITOSA, CON 79 ROLLOS, OK | 24/11/2025 SE RETIRA DATAFONO Y LECTORA, CON 79 ROLLOS, OK"/>
    <s v="VISITA TECNICA"/>
    <s v="FFZZZ030"/>
    <s v="TIPO I"/>
    <s v="TERRESTRE"/>
    <s v="HENAO JARAMILLO JUAN JOSE"/>
    <n v="1"/>
    <s v="0"/>
    <n v="65960"/>
    <n v="75096"/>
    <n v="65960"/>
  </r>
  <r>
    <s v="MEDELLIN"/>
    <x v="3"/>
    <x v="3"/>
    <s v="5615"/>
    <s v="LC-CS-25-004330"/>
    <s v="3007047479"/>
    <s v="OC CIERRE"/>
    <s v="ANTIOQUIA"/>
    <s v="RIONEGRO"/>
    <s v="DISTRICOL NEW FIX"/>
    <s v="REDEBAN"/>
    <s v="FO-25-1848391"/>
    <d v="2025-11-19T14:53:00"/>
    <d v="2025-11-24T16:48:00"/>
    <s v="NO"/>
    <s v="CIERRE"/>
    <s v="CIERRE"/>
    <s v="AGREGADOR"/>
    <s v="DISTRICOL"/>
    <s v="EJECUTADO"/>
    <s v="CIERRE EXITOSO"/>
    <s v="24/11/2025 VISITA TÉCNICO | 24/11/2025 SE REALIZA CIERRE DE CB SE RECOGE 1 DATAFONO , 1 LECTOR CIERRE OK"/>
    <s v="VISITA TECNICA"/>
    <s v="GB00H008"/>
    <s v="TIPO II"/>
    <s v="TERRESTRE"/>
    <s v="MONTOYA VELEZ ANDRES FELIPE"/>
    <n v="1"/>
    <s v="0"/>
    <n v="144968"/>
    <n v="140396"/>
    <n v="144968"/>
  </r>
  <r>
    <s v="CALI"/>
    <x v="0"/>
    <x v="0"/>
    <s v="19001"/>
    <s v="LC-CS-25-004331"/>
    <s v="3007048030"/>
    <s v="OC CIERRE"/>
    <s v="CAUCA"/>
    <s v="POPAYAN"/>
    <s v="DISTRICOL TIENDA LA 14"/>
    <s v="REDEBAN"/>
    <s v="FO-25-1848379"/>
    <d v="2025-11-19T14:53:00"/>
    <d v="2025-11-26T14:52:00"/>
    <s v="NO"/>
    <s v="CIERRE"/>
    <s v="CIERRE"/>
    <s v="AGREGADOR"/>
    <s v="DISTRICOL"/>
    <s v="EJECUTADO"/>
    <s v="CIERRE EXITOSO"/>
    <s v="26/11/2025 NO | 26/11/2025 SE INGRESA SE RECOGE DATAFONO Y LECTOR ESTADO OK CB  INFORMA NO TIENE PUBLICIDA Y ROLLOS RBM"/>
    <s v="VISITA TECNICA"/>
    <s v="9C00I768"/>
    <s v="TIPO III"/>
    <s v="TERRESTRE"/>
    <s v="GIMBUEL LASSO LUIS GERMAN"/>
    <n v="1"/>
    <s v="0"/>
    <n v="275729"/>
    <n v="196537"/>
    <n v="275729"/>
  </r>
  <r>
    <s v="CALI"/>
    <x v="0"/>
    <x v="0"/>
    <s v="76130"/>
    <s v="LC-CS-25-004332"/>
    <s v="3007054646"/>
    <s v="OC CIERRE"/>
    <s v="VALLE DEL CAUCA"/>
    <s v="CANDELARIA"/>
    <s v="PTM CANDELARIA INVERSIONES JYC"/>
    <s v="REDEBAN"/>
    <s v="FO-25-1848380"/>
    <d v="2025-11-19T14:53:00"/>
    <d v="2025-11-20T15:59:00"/>
    <s v="NO"/>
    <s v="CIERRE"/>
    <s v="CIERRE"/>
    <s v="AGREGADOR"/>
    <s v="COMCARD - PTM"/>
    <s v="EJECUTADO"/>
    <s v="CIERRE EXITOSO"/>
    <s v="20/11/2025 . | 20/11/2025 SE REALIZA RETIRO DE DATÁFONO Y LECTOR DE BARRA SIN NOVEDAD _x000a_SE RETIRAN APROXIMADAMENTE 90 ROLLOS TÉRMICOS._x000a_CB NO CUENTA CON PUBLICIDAD."/>
    <s v="VISITA TECNICA"/>
    <s v="XP8ZZ975 - XP3ZZ654"/>
    <s v="TIPO II"/>
    <s v="TERRESTRE"/>
    <s v="TORRES GARCIA JENDRY JOSE"/>
    <n v="1"/>
    <s v="0"/>
    <n v="144968"/>
    <n v="140396"/>
    <n v="144968"/>
  </r>
  <r>
    <s v="BOGOTA"/>
    <x v="1"/>
    <x v="1"/>
    <s v="25386"/>
    <s v="LC-CS-25-004333"/>
    <s v="3007034079"/>
    <s v="OC CIERRE"/>
    <s v="CUNDINAMARCA"/>
    <s v="LA MESA"/>
    <s v="DISTRICOL SKY MOBILE COMUNICAC"/>
    <s v="REDEBAN"/>
    <s v="FO-25-1848404"/>
    <d v="2025-11-19T14:53:00"/>
    <d v="2025-11-20T11:22:00"/>
    <s v="NO"/>
    <s v="CIERRE"/>
    <s v="CIERRE"/>
    <s v="AGREGADOR"/>
    <s v="DISTRICOL"/>
    <s v="EJECUTADO"/>
    <s v="CIERRE EXITOSO"/>
    <s v="20/11/2025 SE REALIZA VISITA DE CAMPO DONDE SE RETIRA EQUIPO SIN NOVEDAD"/>
    <s v="VISITA TECNICA"/>
    <s v="1OZZZ673"/>
    <s v="TIPO II"/>
    <s v="TERRESTRE"/>
    <s v="LOZADA ROJAS CHRISTIAN ANDRES"/>
    <n v="1"/>
    <s v="0"/>
    <n v="144968"/>
    <n v="140396"/>
    <n v="144968"/>
  </r>
  <r>
    <s v="BOGOTA"/>
    <x v="1"/>
    <x v="1"/>
    <s v="25473"/>
    <s v="LC-CS-25-004334"/>
    <s v="3007077859"/>
    <s v="OC CIERRE"/>
    <s v="CUNDINAMARCA"/>
    <s v="MOSQUERA"/>
    <s v="PTM MOSQUERA PAPELERIA LISETTE"/>
    <s v="REDEBAN"/>
    <s v="FO-25-1848428"/>
    <d v="2025-11-19T14:53:00"/>
    <d v="2025-11-20T09:46:00"/>
    <s v="NO"/>
    <s v="CIERRE"/>
    <s v="CIERRE"/>
    <s v="AGREGADOR"/>
    <s v="COMCARD - PTM"/>
    <s v="EJECUTADO"/>
    <s v="CIERRE EXITOSO"/>
    <s v="20/11/2025 SE REALIZA VISITA DE CAMPO DONDE SE RETIRA EQUIPO SIN NOVEDAD."/>
    <s v="VISITA TECNICA"/>
    <s v="A1MZZ043-A1MZZ157"/>
    <s v="TIPO I"/>
    <s v="TERRESTRE"/>
    <s v="LOZADA ROJAS CHRISTIAN ANDRES"/>
    <n v="1"/>
    <s v="0"/>
    <n v="65960"/>
    <n v="75096"/>
    <n v="65960"/>
  </r>
  <r>
    <s v="PASTO"/>
    <x v="0"/>
    <x v="0"/>
    <s v="52001"/>
    <s v="LC-CS-25-004335"/>
    <s v="3007055411"/>
    <s v="OC CIERRE"/>
    <s v="NARIÑO"/>
    <s v="PASTO"/>
    <s v="PTM PASTO TIENDAS FRAGATA 2"/>
    <s v="REDEBAN"/>
    <s v="FO-25-1848408"/>
    <d v="2025-11-19T14:53:00"/>
    <d v="2025-11-26T17:20:00"/>
    <s v="NO"/>
    <s v="CIERRE"/>
    <s v="CIERRE"/>
    <s v="AGREGADOR"/>
    <s v="COMCARD - PTM"/>
    <s v="EJECUTADO"/>
    <s v="CIERRE EXITOSO"/>
    <s v="26/11/2025 SE ESCALA PARA VISITA. CONFIRMAR DATOS PARA LA RECOLECCION DE EQUIPOS | 26/11/2025 EL CLIENTE NO RESPONDIÓ AL NÚMERO INSCRITO, DESPUÉS DE VARIOS INTENTOS RESPONDE INFORMANDO QUE ESTA DISPONIBLE EL DÍA DE HOY HASTA DESPUES DE LAS 4PM. SE PROGRAMA VISITA PARA ESE HORARIO | 26/11/2025 SE REALIZÓ EL RETIRO DE EQUIPOS PUBLICIDAD Y ACCESORIOS POR CIERRE DE CB BANCOLOMBIA SE RECIBE TODO EN BUEN ESTADO NO SE RECIBE CABLE PATCH CORD ES DEL PROPIO CLIENTE CIERRE EXITOSO."/>
    <s v="VISITA TECNICA"/>
    <s v="9BGZZ182"/>
    <s v="TIPO I"/>
    <s v="TERRESTRE"/>
    <s v="REMICIO AMADO JOHN HEBER"/>
    <n v="1"/>
    <s v="0"/>
    <n v="65960"/>
    <n v="75096"/>
    <n v="65960"/>
  </r>
  <r>
    <s v="BOGOTA"/>
    <x v="1"/>
    <x v="1"/>
    <s v="11001"/>
    <s v="LC-CS-25-004336"/>
    <s v="3007069875"/>
    <s v="OC CIERRE"/>
    <s v="CUNDINAMARCA"/>
    <s v="BOGOTA"/>
    <s v="PTM BOGOTA  SMART CASE SHOP"/>
    <s v="REDEBAN"/>
    <s v="FO-25-1848374"/>
    <d v="2025-11-19T14:53:00"/>
    <d v="2025-11-20T11:10:00"/>
    <s v="NO"/>
    <s v="CIERRE"/>
    <s v="CIERRE"/>
    <s v="AGREGADOR"/>
    <s v="COMCARD - PTM"/>
    <s v="EJECUTADO"/>
    <s v="CIERRE EXITOSO"/>
    <s v="20/11/2025 NA | 20/11/2025 SE REALIZA RETIRO DE CB, SE RETIRAN 01 DATAFONOS, 01 LECTORA, RETIRO DE PUBLICIDAD Y RETIRO DE ROLLOS REDEBAN"/>
    <s v="VISITA TECNICA"/>
    <s v="SV003261"/>
    <s v="TIPO I"/>
    <s v="TERRESTRE"/>
    <s v="ALARCON AREVALO JOHAN STIVEN"/>
    <n v="1"/>
    <s v="0"/>
    <n v="65960"/>
    <n v="75096"/>
    <n v="65960"/>
  </r>
  <r>
    <s v="PEREIRA"/>
    <x v="0"/>
    <x v="6"/>
    <s v="66001"/>
    <s v="LC-CS-25-004338"/>
    <s v="3007068199"/>
    <s v="OC CIERRE"/>
    <s v="RISARALDA"/>
    <s v="PEREIRA"/>
    <s v="PTM PEREIRA VARIEDADES MISAM"/>
    <s v="REDEBAN"/>
    <s v="FO-25-1848400"/>
    <d v="2025-11-19T14:53:00"/>
    <d v="2025-11-22T13:15:00"/>
    <s v="NO"/>
    <s v="CIERRE"/>
    <s v="CIERRE"/>
    <s v="AGREGADOR"/>
    <s v="COMCARD - PTM"/>
    <s v="EJECUTADO"/>
    <s v="CIERRE EXITOSO"/>
    <s v="22/11/2025 SE RETIRA DATÁFONO, BASE, LECTORA, FLANGER, DISPLAY LEGAL, AVISO EXTERIOR Y ROLLOS, SE DESTRUYE LA PUBLICIDAD EN SITIO."/>
    <s v="VISITA TECNICA"/>
    <s v="A1006420"/>
    <s v="TIPO I"/>
    <s v="TERRESTRE"/>
    <s v="FRANCO CAÑAVERAL YAMID RAUL"/>
    <n v="1"/>
    <s v="0"/>
    <n v="65960"/>
    <n v="75096"/>
    <n v="65960"/>
  </r>
  <r>
    <s v="IBAGUE"/>
    <x v="4"/>
    <x v="4"/>
    <s v="73168"/>
    <s v="LC-CS-25-004339"/>
    <s v="3007063492"/>
    <s v="OC CIERRE"/>
    <s v="TOLIMA"/>
    <s v="CHAPARRAL"/>
    <s v="PTM CHAPARRAL DROGUERIAS CONSA"/>
    <s v="REDEBAN"/>
    <s v="FO-25-1848406"/>
    <d v="2025-11-19T14:53:00"/>
    <d v="2025-11-26T14:48:00"/>
    <s v="NO"/>
    <s v="CIERRE"/>
    <s v="CIERRE"/>
    <s v="AGREGADOR"/>
    <s v="COMCARD - PTM"/>
    <s v="EJECUTADO"/>
    <s v="CIERRE EXITOSO"/>
    <s v="26/11/2025 OK | 26/11/2025 CLIENTE ENTREGA DATAFONO CON SOPORTE, LECTOR DE BARRAS, CABLE MAGIC BOX, FUENTE DE PODER DATÁFONO, ROLLOS NO HAY, PUBLICIDAD AVISO EXTERIOR Y DISPLAY SE DESTRUYE EL SITIO ."/>
    <s v="VISITA TECNICA"/>
    <s v="HA00W602-FUA0Y426"/>
    <s v="TIPO III"/>
    <s v="TERRESTRE"/>
    <s v="ANDRADE HERNANDEZ JUAN CARLOS"/>
    <n v="1"/>
    <s v="0"/>
    <n v="275729"/>
    <n v="196537"/>
    <n v="275729"/>
  </r>
  <r>
    <s v="MEDELLIN"/>
    <x v="3"/>
    <x v="3"/>
    <s v="5001"/>
    <s v="LC-CS-25-004340"/>
    <s v="3007045805"/>
    <s v="OC CIERRE"/>
    <s v="ANTIOQUIA"/>
    <s v="MEDELLIN"/>
    <s v="DISTRICOL VARIEDADES SANTA MAR"/>
    <s v="REDEBAN"/>
    <s v="FO-25-1848411"/>
    <d v="2025-11-19T14:53:00"/>
    <d v="2025-11-24T12:40:00"/>
    <s v="NO"/>
    <s v="CIERRE"/>
    <s v="RECUPERACION DE EQUIPOS"/>
    <s v="AGREGADOR"/>
    <s v="DISTRICOL"/>
    <s v="EJECUTADO"/>
    <s v="CIERRE EXITOSO"/>
    <s v="24/11/2025 LLAMADA EXITOSA, CON 0 ROLLOS, OK | 24/11/2025 SE RETIRA DATAFONO Y LECTORA, CON 0 ROLLOS, OK"/>
    <s v="VISITA TECNICA"/>
    <s v="XP000712"/>
    <s v="TIPO I"/>
    <s v="TERRESTRE"/>
    <s v="HENAO JARAMILLO JUAN JOSE"/>
    <n v="1"/>
    <s v="0"/>
    <n v="65960"/>
    <n v="75096"/>
    <n v="65960"/>
  </r>
  <r>
    <s v="CALI"/>
    <x v="0"/>
    <x v="0"/>
    <s v="76001"/>
    <s v="LC-CS-25-004342"/>
    <s v="3007066254"/>
    <s v="OC CIERRE"/>
    <s v="VALLE DEL CAUCA"/>
    <s v="CALI"/>
    <s v="PTM CALI CENTRO DE MANTENIMIE"/>
    <s v="REDEBAN"/>
    <s v="FO-25-1848452"/>
    <d v="2025-11-19T14:53:00"/>
    <d v="2025-11-22T13:32:00"/>
    <s v="NO"/>
    <s v="CIERRE"/>
    <s v="RECUPERACION DE EQUIPOS"/>
    <s v="AGREGADOR"/>
    <s v="COMCARD - PTM"/>
    <s v="EJECUTADO"/>
    <s v="CIERRE EXITOSO"/>
    <s v="22/11/2025 SE CONFIRMA VISITA | 22/11/2025 SE REALIZA CIERRE DE CB BANCOLOMBIA MIXTO, SE RETIRAN EQUIPO Y ACCESORIOS, ESTOS SON ENTREGADOS EN BODEGA DE LINEA COMUNICACIONES SEDE CALI. EL CLIENTE MANIFIESTA NO CONTAR CON PUBLICIDAD BANCOLOMBIA Y TAMPOCO TENER ROLLOS TÉRMICOS DE REDEBAN."/>
    <s v="VISITA TECNICA"/>
    <s v="SA00K419 - 5A00K499"/>
    <s v="TIPO I"/>
    <s v="TERRESTRE"/>
    <s v="MONTERO MUESES GIAN CARLO"/>
    <n v="1"/>
    <s v="0"/>
    <n v="65960"/>
    <n v="75096"/>
    <n v="65960"/>
  </r>
  <r>
    <s v="CALI"/>
    <x v="0"/>
    <x v="0"/>
    <s v="76001"/>
    <s v="LC-CS-25-004343"/>
    <s v="3007073773"/>
    <s v="OC CIERRE"/>
    <s v="VALLE DEL CAUCA"/>
    <s v="CALI"/>
    <s v="PTM CALI VARIEDADES Y PAPELERI"/>
    <s v="REDEBAN"/>
    <s v="FO-25-1848442"/>
    <d v="2025-11-19T14:53:00"/>
    <d v="2025-11-21T11:11:00"/>
    <s v="NO"/>
    <s v="CIERRE"/>
    <s v="RECUPERACION DE EQUIPOS"/>
    <s v="AGREGADOR"/>
    <s v="COMCARD - PTM"/>
    <s v="EJECUTADO"/>
    <s v="CIERRE EXITOSO"/>
    <s v="21/11/2025 SE ESCALA A VISITA : CONFIRMAR DATOS PARA RECOLECCIÓN DE EQUIPOS | 21/11/2025 SE RETIRAN EQUIPOS DE REDEBAN POR CIERRE CORRESPONSAL BANCARIO"/>
    <s v="VISITA TECNICA"/>
    <s v="ON04Z868"/>
    <s v="TIPO I"/>
    <s v="TERRESTRE"/>
    <s v="VALENCIA GONZALEZ JOSE DANIEL"/>
    <n v="1"/>
    <s v="0"/>
    <n v="65960"/>
    <n v="75096"/>
    <n v="65960"/>
  </r>
  <r>
    <s v="BUCARAMANGA"/>
    <x v="5"/>
    <x v="5"/>
    <s v="81001"/>
    <s v="LC-CS-25-004345"/>
    <s v="3007063584"/>
    <s v="OC CIERRE"/>
    <s v="ARAUCA"/>
    <s v="ARAUCA"/>
    <s v="DISTRICOL TECNOESCAM SAS"/>
    <s v="REDEBAN"/>
    <s v="FO-25-1848385"/>
    <d v="2025-11-19T14:53:00"/>
    <d v="2025-11-24T10:30:00"/>
    <s v="NO"/>
    <s v="CIERRE"/>
    <s v="RECUPERACION DE EQUIPOS"/>
    <s v="AGREGADOR"/>
    <s v="DISTRICOL"/>
    <s v="EJECUTADO"/>
    <s v="CIERRE EXITOSO"/>
    <s v="24/11/2025 LLAMADA EXITOSA, CON 0 ROLLOS, OK | 24/11/2025 SE RETIRA DATAFONO Y LECTORA, CON 0 ROLLOS, OK"/>
    <s v="VISITA TECNICA"/>
    <s v="KA00Y519"/>
    <s v="TIPO V"/>
    <s v="AEREO"/>
    <s v="HENAO JARAMILLO JUAN JOSE"/>
    <n v="1"/>
    <s v="0"/>
    <n v="988463"/>
    <n v="196537"/>
    <n v="988463"/>
  </r>
  <r>
    <s v="BOGOTA"/>
    <x v="1"/>
    <x v="1"/>
    <s v="25377"/>
    <s v="LC-CS-25-004356"/>
    <s v="3007078351"/>
    <s v="OC CIERRE"/>
    <s v="CUNDINAMARCA"/>
    <s v="LA CALERA"/>
    <s v="BARRIO CENTRO LA CALERA 2"/>
    <s v="REDEBAN"/>
    <s v="FO-25-1855548"/>
    <d v="2025-11-21T08:00:00"/>
    <d v="2025-11-26T12:28:00"/>
    <s v="NO"/>
    <s v="CIERRE"/>
    <s v="CIERRE"/>
    <s v="CB UNO A UNO"/>
    <s v="CB UNO A UNO"/>
    <s v="EJECUTADO"/>
    <s v="CIERRE EXITOSO"/>
    <s v="26/11/2025 SE ESCALA PARA VISITA. CONFIRMAR DATOS PARA LA RECOLECCION DE EQUIPOS | 26/11/2025 RECOGIDA DE EQUIPOS POR CIERRE DE CORRESPONSAL OK NO TIENEN PUBLICIDAD"/>
    <s v="VISITA TECNICA"/>
    <s v="F1MZZ269"/>
    <s v="TIPO II"/>
    <s v="TERRESTRE"/>
    <s v="GOMEZ VEGA DAVID SNEYDER"/>
    <n v="1"/>
    <s v="0"/>
    <n v="144968"/>
    <n v="140396"/>
    <n v="144968"/>
  </r>
  <r>
    <s v="MEDELLIN"/>
    <x v="3"/>
    <x v="3"/>
    <s v="5001"/>
    <s v="LC-CS-25-004357"/>
    <s v="3007080554"/>
    <s v="OC CIERRE"/>
    <s v="ANTIOQUIA"/>
    <s v="MEDELLIN"/>
    <s v="BARRIO BOSTON MEDELLIN 8"/>
    <s v="REDEBAN"/>
    <s v="FO-25-1855566"/>
    <d v="2025-11-21T08:00:00"/>
    <d v="2025-11-26T18:11:00"/>
    <s v="NO"/>
    <s v="CIERRE"/>
    <s v="CIERRE"/>
    <s v="UNO A UNO"/>
    <s v="UNO A UNO"/>
    <s v="EJECUTADO"/>
    <s v="CIERRE EXITOSO"/>
    <s v="26/11/2025 SE ESCALA PARA VISITA. CONFIRMAR DATOS PARA LA RECOLECCION DE EQUIPOS | 27/11/2025 SE RETIRA UN EQUIPO, UN LECTOR DE BARRAS Y UN MAGIC BOX."/>
    <s v="VISITA TECNICA"/>
    <s v="SEZZZ147"/>
    <s v="TIPO I"/>
    <s v="TERRESTRE"/>
    <s v="RODRIGUEZ PEREA JUAN CAMILO"/>
    <n v="1"/>
    <s v="0"/>
    <n v="65960"/>
    <n v="75096"/>
    <n v="65960"/>
  </r>
  <r>
    <s v="TUNJA"/>
    <x v="5"/>
    <x v="5"/>
    <s v="15407"/>
    <s v="LC-CS-25-004358"/>
    <s v="3007075841"/>
    <s v="OC CIERRE"/>
    <s v="BOYACA"/>
    <s v="VILLA DE LEYVA"/>
    <s v="BARRIO CENTRO VILLA DE LEYVA 8"/>
    <s v="REDEBAN"/>
    <s v="FO-25-1855577"/>
    <d v="2025-11-21T08:00:00"/>
    <d v="2025-11-21T15:29:00"/>
    <s v="NO"/>
    <s v="CIERRE"/>
    <s v="CIERRE"/>
    <s v="UNO A UNO"/>
    <s v="UNO A UNO"/>
    <s v="EJECUTADO"/>
    <s v="CIERRE EXITOSO"/>
    <s v="21/11/2025 CLIENTE CONFIRMA TENER LA DISPONIBILIDAD PARA LA ENTREGA DE LOS EQUIPOS | 21/11/2025 SE EJECUTA CIERRE CORRESPONSAL BANCARIO BANCOLOMBIA RETIRANDO LOS EQUIPOS EXISTENTES SE DESTRUYE LA PUBLICIDAD EXISTENTE EN EL PUNTO CLIENTE CONFORME"/>
    <s v="VISITA TECNICA"/>
    <s v="FA01Z360"/>
    <s v="TIPO II"/>
    <s v="TERRESTRE"/>
    <s v="RODRIGUEZ MURCIA YERSON IVAN"/>
    <n v="1"/>
    <s v="0"/>
    <n v="144968"/>
    <n v="140396"/>
    <n v="144968"/>
  </r>
  <r>
    <s v="BOGOTA"/>
    <x v="1"/>
    <x v="1"/>
    <s v="25473"/>
    <s v="LC-CS-25-004359"/>
    <s v="3007080951"/>
    <s v="OC CIERRE"/>
    <s v="CUNDINAMARCA"/>
    <s v="MOSQUERA"/>
    <s v="BARRIO CENTRO MOSQUERA MOSQUERA"/>
    <s v="REDEBAN"/>
    <s v="FO-25-1855525"/>
    <d v="2025-11-21T08:00:00"/>
    <d v="2025-11-26T12:35:00"/>
    <s v="NO"/>
    <s v="CIERRE"/>
    <s v="CIERRE"/>
    <s v="UNO A UNO"/>
    <s v="UNO A UNO"/>
    <s v="EJECUTADO"/>
    <s v="CIERRE EXITOSO"/>
    <s v="25/11/2025 SE ESCALA PARA VISITA. CONFIRMAR DATOS PARA LA RECOLECCION DE EQUIPOS | 26/11/2025 SE REALIZA EL RETIRO DE EQUIPO DE CB BANCOLOMBIA SIN NOVEDAD"/>
    <s v="VISITA TECNICA"/>
    <s v="SHZZZ030"/>
    <s v="TIPO I"/>
    <s v="TERRESTRE"/>
    <s v="ORTIZ MARTINEZ STIVEN"/>
    <n v="1"/>
    <s v="0"/>
    <n v="65960"/>
    <n v="75096"/>
    <n v="65960"/>
  </r>
  <r>
    <s v="PASTO"/>
    <x v="0"/>
    <x v="0"/>
    <s v="52001"/>
    <s v="LC-CS-25-004361"/>
    <s v="3007029030"/>
    <s v="OC CIERRE"/>
    <s v="NARIÑO"/>
    <s v="PASTO"/>
    <s v="BARRIO CENTRO 58 PASTO"/>
    <s v="REDEBAN"/>
    <s v="FO-25-1855536"/>
    <d v="2025-11-21T08:00:00"/>
    <d v="2025-11-24T10:48:00"/>
    <s v="NO"/>
    <s v="CIERRE"/>
    <s v="CIERRE"/>
    <s v="CB UNO A UNO"/>
    <s v="CB UNO A UNO"/>
    <s v="EJECUTADO"/>
    <s v="CIERRE EXITOSO"/>
    <s v="24/11/2025 PROGRAMADA | 24/11/2025 SE REALIZA CIERRE DE CORRESPONSAL BANCARIO SE RETIRA DATAFONO LECTOR BASE FUENTE PUBLICIDAD FUE DESTRUIDA POR COMERCIO CIERRE EXITOSO"/>
    <s v="VISITA TECNICA"/>
    <s v="BBBBE742"/>
    <s v="TIPO I"/>
    <s v="TERRESTRE"/>
    <s v="BRAVO MADROÑERO OSCAR ESTEBAN"/>
    <n v="1"/>
    <s v="0"/>
    <n v="65960"/>
    <n v="75096"/>
    <n v="65960"/>
  </r>
  <r>
    <s v="PEREIRA"/>
    <x v="0"/>
    <x v="6"/>
    <s v="66170"/>
    <s v="LC-CS-25-004362"/>
    <s v="3007079555"/>
    <s v="OC CIERRE"/>
    <s v="RISARALDA"/>
    <s v="DOSQUEBRADAS"/>
    <s v="BARRIO VENUS I Y II DOSQUEBRAD"/>
    <s v="REDEBAN"/>
    <s v="FO-25-1855557"/>
    <d v="2025-11-21T08:00:00"/>
    <d v="2025-11-26T12:22:00"/>
    <s v="NO"/>
    <s v="CIERRE"/>
    <s v="CIERRE"/>
    <s v="CB UNO A UNO"/>
    <s v="CB UNO A UNO"/>
    <s v="EJECUTADO"/>
    <s v="CIERRE EXITOSO"/>
    <s v="25/11/2025 SE ESCALA PARA VISITA. CONFIRMAR DATOS PARA LA RECOLECCION DE EQUIPOS | 25/11/2025 SE VISITA COMERCIO SE REALIZA CIERRE CB SE RETIRA DATÁFONO BASE Y LECTORA SE DESTRUYE PUBLICIDAD EN SITIO"/>
    <s v="VISITA TECNICA"/>
    <s v="LMUZZ989"/>
    <s v="TIPO I"/>
    <s v="TERRESTRE"/>
    <s v="LOAIZA LOPEZ JHON FREDDY"/>
    <n v="1"/>
    <s v="0"/>
    <n v="65960"/>
    <n v="75096"/>
    <n v="65960"/>
  </r>
  <r>
    <s v="SINCELEJO"/>
    <x v="2"/>
    <x v="2"/>
    <s v="70001"/>
    <s v="LC-CS-25-004363"/>
    <s v="3007026754"/>
    <s v="OC CIERRE"/>
    <s v="SUCRE"/>
    <s v="SINCELEJO"/>
    <s v="BARRIO MERCADO PUBLICO EL PAPA"/>
    <s v="REDEBAN"/>
    <s v="FO-25-1855562"/>
    <d v="2025-11-21T08:00:00"/>
    <d v="2025-11-24T12:38:00"/>
    <s v="NO"/>
    <s v="CIERRE"/>
    <s v="CIERRE"/>
    <s v="UNO A UNO"/>
    <s v="CB UNO A UNO"/>
    <s v="EJECUTADO"/>
    <s v="CIERRE EXITOSO"/>
    <s v="24/11/2025 SE ESCALA PARA VISITA. CONFIRMAR DATOS PARA LA RECOLECCION DE EQUIPOS | 24/11/2025 SE VISITA SITIO SE VERIFICA INFORMACIÓN SE REALIZA RETIRO DE DATÁFONO ESCANEAR, FUENTE PODER, COMERCIO  SIN PUBLICIDAD"/>
    <s v="VISITA TECNICA"/>
    <s v="2ZZZZ481"/>
    <s v="TIPO I"/>
    <s v="TERRESTRE"/>
    <s v="SANTOS GUZMAN CHRISTIAN FELIPE"/>
    <n v="1"/>
    <s v="0"/>
    <n v="65960"/>
    <n v="75096"/>
    <n v="65960"/>
  </r>
  <r>
    <s v="BOGOTA"/>
    <x v="1"/>
    <x v="1"/>
    <s v="73148"/>
    <s v="LC-CS-25-004364"/>
    <s v="3007070852"/>
    <s v="OC CIERRE"/>
    <s v="TOLIMA"/>
    <s v="CARMEN DE APICALA"/>
    <s v="CARMEN DE APICALÁ CENTRO"/>
    <s v="REDEBAN"/>
    <s v="FO-25-1855527"/>
    <d v="2025-11-21T08:00:00"/>
    <d v="2025-11-26T18:08:00"/>
    <s v="NO"/>
    <s v="CIERRE"/>
    <s v="CIERRE"/>
    <s v="CB UNO A UNO"/>
    <s v="CB UNO A UNO"/>
    <s v="EJECUTADO"/>
    <s v="CIERRE EXITOSO"/>
    <s v="26/11/2025 SE ESCALA PARA VISITA. CONFIRMAR DATOS PARA LA RECOLECCION DE EQUIPOS | 26/11/2025 RETIRO DE DATAFONO Y LECTORA DE BARRAS POR CIERRE DEL CB SIN PUBLICIDAD EN SITIO"/>
    <s v="VISITA TECNICA"/>
    <s v="EF00B382"/>
    <s v="TIPO II"/>
    <s v="TERRESTRE"/>
    <s v="BUSTOS MORA DIEGO MANUEL"/>
    <n v="1"/>
    <s v="0"/>
    <n v="144968"/>
    <n v="140396"/>
    <n v="144968"/>
  </r>
  <r>
    <s v="BOGOTA"/>
    <x v="1"/>
    <x v="1"/>
    <s v="11001"/>
    <s v="LC-CS-25-004366"/>
    <s v="3007052914"/>
    <s v="OC CIERRE"/>
    <s v="CUNDINAMARCA"/>
    <s v="BOGOTA"/>
    <s v="BARRIO BOSA ATALAYAS BOGOTA 1"/>
    <s v="REDEBAN"/>
    <s v="FO-25-1855539"/>
    <d v="2025-11-21T08:00:00"/>
    <d v="2025-11-22T09:42:00"/>
    <s v="NO"/>
    <s v="CIERRE"/>
    <s v="CIERRE"/>
    <s v="CB UNO A UNO"/>
    <s v="CB UNO A UNO"/>
    <s v="EJECUTADO"/>
    <s v="CIERRE EXITOSO"/>
    <s v="21/11/2025 NA | 21/11/2025 SE REALIZA CIERRE DE CB OK SE RETIRA DATAFONO Y LECTORA"/>
    <s v="VISITA TECNICA"/>
    <s v="BA0IZ217"/>
    <s v="TIPO I"/>
    <s v="TERRESTRE"/>
    <s v="HERNANDEZ NARANJO OSCAR EDUARDO"/>
    <n v="1"/>
    <s v="0"/>
    <n v="65960"/>
    <n v="75096"/>
    <n v="65960"/>
  </r>
  <r>
    <s v="CUCUTA"/>
    <x v="5"/>
    <x v="5"/>
    <s v="54250"/>
    <s v="LC-CS-25-004367"/>
    <s v="3007065386"/>
    <s v="OC CIERRE"/>
    <s v="NORTE DE SANTANDER"/>
    <s v="EL TARRA"/>
    <s v="BARRIO EL TARRA EL TARRA 1"/>
    <s v="REDEBAN"/>
    <s v="FO-25-1855523"/>
    <d v="2025-11-21T08:00:00"/>
    <d v="2025-11-26T12:40:00"/>
    <s v="NO"/>
    <s v="CIERRE"/>
    <s v="RECUPERACION DE EQUIPOS"/>
    <s v="UNO A UNO"/>
    <s v="CB UNO A UNO"/>
    <s v="EJECUTADO"/>
    <s v="CIERRE EXITOSO"/>
    <s v="25/11/2025 NO HUBO COMUNICACIÓN | 25/11/2025 SE HACE RETIRO SE DATÁFONO, LECTOR SE BARRAS CON SUS CABLES"/>
    <s v="VISITA TECNICA"/>
    <s v="4A009780"/>
    <s v="TIPO IV"/>
    <s v="TERRESTRE"/>
    <s v="GONZALEZ ESTUPIÑAN YEISON WALTER ANTONIO"/>
    <n v="1"/>
    <s v="0"/>
    <n v="479589"/>
    <n v="196537"/>
    <n v="479589"/>
  </r>
  <r>
    <s v="BUCARAMANGA"/>
    <x v="5"/>
    <x v="5"/>
    <s v="68001"/>
    <s v="LC-CS-25-004368"/>
    <s v="3007073231"/>
    <s v="OC CIERRE"/>
    <s v="SANTANDER"/>
    <s v="BUCARAMANGA"/>
    <s v="BARRIO CAMPOHERMOSO BUCARAMANA"/>
    <s v="REDEBAN"/>
    <s v="FO-25-1855569"/>
    <d v="2025-11-21T08:00:00"/>
    <d v="2025-11-22T13:12:00"/>
    <s v="NO"/>
    <s v="CIERRE"/>
    <s v="RECUPERACION DE EQUIPOS"/>
    <s v="UNO A UNO"/>
    <s v="UNO A UNO"/>
    <s v="EJECUTADO"/>
    <s v="CIERRE EXITOSO"/>
    <s v="22/11/2025 SE ESTABLECE CONTACTO VIA WHATSAPP CON LA ENCARGADA DE REALIZAR ÑA ENTREGA DE LOS EQUIPOS LA CUAL NOS CONFIRMA QUE SE ENCUENTRA EL CCO CAÑAVERAL EN MULTIPAGASSE ACUERDA FECHA Y HORA DE ENTREGA | 22/11/2025 SE REALIZA RECOLECCIÓN DE DATAFONO Y LECTORA EN DIRECCIÓN SUMINISTRADA POR LA ENCARGADA NO SE REALIZAN PRUEBAS SIN PUBLICIDAD"/>
    <s v="VISITA TECNICA"/>
    <s v="SV00T111"/>
    <s v="TIPO I"/>
    <s v="TERRESTRE"/>
    <s v="REYES RAMIREZ DIEGO ALEXANDER"/>
    <n v="1"/>
    <s v="0"/>
    <n v="65960"/>
    <n v="75096"/>
    <n v="65960"/>
  </r>
  <r>
    <s v="VILLAVICENCIO"/>
    <x v="4"/>
    <x v="4"/>
    <s v="95001"/>
    <s v="LC-CS-25-004370"/>
    <s v="3007079787"/>
    <s v="OC CIERRE"/>
    <s v="GUAVIARE"/>
    <s v="SAN JOSE DEL GUAVIARE"/>
    <s v="BARR EL PROGRESO SAN JOSE DEL GUAVIARE"/>
    <s v="REDEBAN"/>
    <s v="FO-25-1855543"/>
    <d v="2025-11-21T08:00:00"/>
    <d v="2025-11-25T08:55:00"/>
    <s v="NO"/>
    <s v="CIERRE"/>
    <s v="RECUPERACION DE EQUIPOS"/>
    <s v="UNO A UNO"/>
    <s v="UNO A UNO"/>
    <s v="EJECUTADO"/>
    <s v="CIERRE EXITOSO"/>
    <s v="25/11/2025 SE ESCALA PARA VISITA. CONFIRMAR DATOS PARA LA RECOLECCION DE EQUIPOS | 25/11/2025 SE REALIZA RETIRO DE EQUIPOS POR CIERRE DEL CORRESPONSAL SE RETIRA DATAFONO LECTOR Y CABLES"/>
    <s v="VISITA TECNICA"/>
    <s v="F1XZZ020"/>
    <s v="TIPO IV"/>
    <s v="TERRESTRE"/>
    <s v="ROZO JIMENEZ EDGAR ARMANDO"/>
    <n v="1"/>
    <s v="0"/>
    <n v="479589"/>
    <n v="196537"/>
    <n v="479589"/>
  </r>
  <r>
    <s v="BUCARAMANGA"/>
    <x v="5"/>
    <x v="5"/>
    <s v="68276"/>
    <s v="LC-CS-25-004371"/>
    <s v="3007032021"/>
    <s v="OC CIERRE"/>
    <s v="SANTANDER"/>
    <s v="FLORIDABLANCA"/>
    <s v="COMCARD FLORIDABLANCA EL TRIUN"/>
    <s v="REDEBAN"/>
    <s v="FO-25-1855607"/>
    <d v="2025-11-21T08:00:00"/>
    <d v="2025-11-22T10:30:00"/>
    <s v="NO"/>
    <s v="CIERRE"/>
    <s v="CIERRE"/>
    <s v="AGREGADOR"/>
    <s v="COMCARD - PTM"/>
    <s v="EJECUTADO"/>
    <s v="CIERRE EXITOSO"/>
    <s v="22/11/2025 SE DESPLAZA DIRECTAMENTE A SITIO | 22/11/2025 SE RETIRA DATAFONO LECTOR CABLES Y FUENTE DE PODER , CIERRE EXITOSO"/>
    <s v="VISITA TECNICA"/>
    <s v="1111W6250"/>
    <s v="TIPO I"/>
    <s v="TERRESTRE"/>
    <s v="GELVEZ MOGOLLON JOSE ELISEO"/>
    <n v="1"/>
    <s v="0"/>
    <n v="65960"/>
    <n v="75096"/>
    <n v="65960"/>
  </r>
  <r>
    <s v="MEDELLIN"/>
    <x v="3"/>
    <x v="3"/>
    <s v="5148"/>
    <s v="LC-CS-25-004372"/>
    <s v="3007075232"/>
    <s v="OC CIERRE"/>
    <s v="ANTIOQUIA"/>
    <s v="EL CARMEN DE VIBORAL"/>
    <s v="PTM CARMEN DE VIBORAL STYLE BR"/>
    <s v="REDEBAN"/>
    <s v="FO-25-1855612"/>
    <d v="2025-11-21T08:00:00"/>
    <d v="2025-11-26T12:19:00"/>
    <s v="NO"/>
    <s v="CIERRE"/>
    <s v="CIERRE"/>
    <s v="AGREGADOR"/>
    <s v="COMCARD - PTM"/>
    <s v="EJECUTADO"/>
    <s v="CIERRE EXITOSO"/>
    <s v="25/11/2025 SE ESCALA PARA VISITA. CONFIRMAR DATOS PARA LA RECOLECCION DE EQUIPOS | 25/11/2025 SE RETIRA UN EQUIPO Y UN LECTOR DE BARRAS."/>
    <s v="VISITA TECNICA"/>
    <s v="OWZZZ989-OXZZZ002"/>
    <s v="TIPO II"/>
    <s v="TERRESTRE"/>
    <s v="RODRIGUEZ PEREA JUAN CAMILO"/>
    <n v="1"/>
    <s v="0"/>
    <n v="144968"/>
    <n v="140396"/>
    <n v="144968"/>
  </r>
  <r>
    <s v="MEDELLIN"/>
    <x v="3"/>
    <x v="3"/>
    <s v="5615"/>
    <s v="LC-CS-25-004373"/>
    <s v="3007069101"/>
    <s v="OC CIERRE"/>
    <s v="ANTIOQUIA"/>
    <s v="RIONEGRO"/>
    <s v="PTM RIONEGRO PAPER STATION"/>
    <s v="REDEBAN"/>
    <s v="FO-25-1855609"/>
    <d v="2025-11-21T08:00:00"/>
    <d v="2025-11-26T12:15:00"/>
    <s v="NO"/>
    <s v="CIERRE"/>
    <s v="RECUPERACION DE EQUIPOS"/>
    <s v="AGREGADOR"/>
    <s v="COMCARD - PTM"/>
    <s v="EJECUTADO"/>
    <s v="CIERRE EXITOSO"/>
    <s v="26/11/2025 SE ESCALA PARA VISITA. CONFIRMAR DATOS PARA LA RECOLECCION DE EQUIPOS | 26/11/2025 SE RETIRA UN EQUIPO Y UN LECTOR DE LAS INSTALACIONES DE PTM."/>
    <s v="VISITA TECNICA"/>
    <s v="A103Z507-A104Z918"/>
    <s v="TIPO II"/>
    <s v="TERRESTRE"/>
    <s v="RODRIGUEZ PEREA JUAN CAMILO"/>
    <n v="1"/>
    <s v="0"/>
    <n v="144968"/>
    <n v="140396"/>
    <n v="144968"/>
  </r>
  <r>
    <s v="MEDELLIN"/>
    <x v="3"/>
    <x v="3"/>
    <s v="5360"/>
    <s v="LC-CS-25-004376"/>
    <s v="3007043649"/>
    <s v="OC CIERRE"/>
    <s v="ANTIOQUIA"/>
    <s v="ITAGUI"/>
    <s v="BARRIO SANTA MARIA ITAGUI 5"/>
    <s v="REDEBAN"/>
    <s v="FO-25-1861155"/>
    <d v="2025-11-21T16:22:00"/>
    <d v="2025-11-26T18:17:00"/>
    <s v="NO"/>
    <s v="CIERRE"/>
    <s v="CIERRE"/>
    <s v="CB UNO A UNO"/>
    <s v="CB UNO A UNO"/>
    <s v="EJECUTADO"/>
    <s v="CIERRE EXITOSO"/>
    <s v="21/11/2025 SE ESCALA PARA VISITA. CONFIRMAR DATOS PARA LA RECOLECCION DE EQUIPOS | 26/11/2025 SE REALIZA CIERRE CB"/>
    <s v="VISITA TECNICA"/>
    <s v="NA003181"/>
    <s v="TIPO I"/>
    <s v="TERRESTRE"/>
    <s v="BADEL ACUÑA LUIS ALBERTO"/>
    <n v="1"/>
    <s v="0"/>
    <n v="65960"/>
    <n v="75096"/>
    <n v="65960"/>
  </r>
  <r>
    <s v="MANIZALES"/>
    <x v="0"/>
    <x v="6"/>
    <s v="17050"/>
    <s v="LC-CS-25-004377"/>
    <s v="3007079388"/>
    <s v="OC CIERRE"/>
    <s v="CALDAS"/>
    <s v="ARANZAZU"/>
    <s v="BARRIO CENTRO ARANZAZU  3"/>
    <s v="REDEBAN"/>
    <s v="FO-25-1861166"/>
    <d v="2025-11-21T16:22:00"/>
    <d v="2025-11-28T12:10:00"/>
    <s v="NO"/>
    <s v="CIERRE"/>
    <s v="CIERRE"/>
    <s v="UNO A UNO"/>
    <s v="UNO A UNO"/>
    <s v="EJECUTADO"/>
    <s v="CIERRE EXITOSO"/>
    <s v="21/11/2025 SE ESCALA PARA VISITA. CONFIRMAR DATOS PARA LA RECOLECCION DE EQUIPOS | 27/11/2025 SE REALIZA VISITA SE RETIRA DATÁFONO Y ACCESORIOS LECTOR, COMERCIO SIN PUBLICIDAD INSTALADA INDICA QUE AL BAJARLA LA BOTO POR ESTAR EN MAL ESTADO,ENTREGA 20 ROLLOS"/>
    <s v="VISITA TECNICA"/>
    <s v="10XZZ926"/>
    <s v="TIPO II"/>
    <s v="TERRESTRE"/>
    <s v="AGUIRRE HENAO RAUL EDUARDO"/>
    <n v="1"/>
    <s v="0"/>
    <n v="144968"/>
    <n v="140396"/>
    <n v="144968"/>
  </r>
  <r>
    <s v="BUCARAMANGA"/>
    <x v="5"/>
    <x v="5"/>
    <s v="68001"/>
    <s v="LC-CS-25-004378"/>
    <s v="3007077645"/>
    <s v="OC CIERRE"/>
    <s v="SANTANDER"/>
    <s v="BUCARAMANGA"/>
    <s v="BARRIO ALARCON BUCARAMANGA 4"/>
    <s v="REDEBAN"/>
    <s v="FO-25-1861158"/>
    <d v="2025-11-21T16:22:00"/>
    <d v="2025-11-22T10:36:00"/>
    <s v="NO"/>
    <s v="CIERRE"/>
    <s v="CIERRE"/>
    <s v="UNO A UNO"/>
    <s v="UNO A UNO"/>
    <s v="EJECUTADO"/>
    <s v="CIERRE EXITOSO"/>
    <s v="21/11/2025 SE ESCALA PARA VISITA. CONFIRMAR DATOS PARA LA RECOLECCION DE EQUIPOS | 22/11/2025 SE RETIRA DATÁFONO, LECTOR DE BARRAS,BASE DATÁFONO, FUENTE Y CABLE DE PODER, PASCORD."/>
    <s v="VISITA TECNICA"/>
    <s v="1QLZZ916"/>
    <s v="TIPO I"/>
    <s v="TERRESTRE"/>
    <s v="MARTINEZ FLOREZ DONIS ALBERTO"/>
    <n v="1"/>
    <s v="0"/>
    <n v="65960"/>
    <n v="75096"/>
    <n v="65960"/>
  </r>
  <r>
    <s v="NEIVA"/>
    <x v="4"/>
    <x v="4"/>
    <s v="18029"/>
    <s v="LC-CS-25-004379"/>
    <s v="3007076058"/>
    <s v="OC CIERRE"/>
    <s v="CAQUETA"/>
    <s v="ALBANIA"/>
    <s v="BARRIO CENTRO ALBANIA"/>
    <s v="REDEBAN"/>
    <s v="FO-25-1861160"/>
    <d v="2025-11-21T16:22:00"/>
    <d v="2025-11-24T18:06:00"/>
    <s v="NO"/>
    <s v="CIERRE"/>
    <s v="CIERRE"/>
    <s v="CB UNO A UNO"/>
    <s v="CB UNO A UNO"/>
    <s v="EJECUTADO"/>
    <s v="CIERRE EXITOSO"/>
    <s v="21/11/2025 SE ESCALA PARA VISITA. CONFIRMAR DATOS PARA LA RECOLECCION DE EQUIPOS | 24/11/2025 SE REALIZA RETIRO DE DATAFONO LECTORA BASE FUENTE DE PODER CABLE DE RED, SE RETIRA AVISO EXTERIOR Y PUBLICIDAD SE DESTRUYE, CLIENTE NO CUENTA CON ROLLOS RBM, CIERRE EXITOSO"/>
    <s v="VISITA TECNICA"/>
    <s v="FA0BZ307"/>
    <s v="TIPO IV"/>
    <s v="TERRESTRE"/>
    <s v="BERMUDEZ SANCHEZ JOSE NEYBER"/>
    <n v="1"/>
    <s v="0"/>
    <n v="479589"/>
    <n v="196537"/>
    <n v="479589"/>
  </r>
  <r>
    <s v="CUCUTA"/>
    <x v="5"/>
    <x v="5"/>
    <s v="54405"/>
    <s v="LC-CS-25-004380"/>
    <s v="3007061455"/>
    <s v="OC CIERRE"/>
    <s v="NORTE DE SANTANDER"/>
    <s v="LOS PATIOS"/>
    <s v="BARRIO URB SAN NICOLAS LOS PAT"/>
    <s v="REDEBAN"/>
    <s v="FO-25-1861174"/>
    <d v="2025-11-21T16:22:00"/>
    <d v="2025-11-26T12:07:00"/>
    <s v="NO"/>
    <s v="CIERRE"/>
    <s v="CIERRE"/>
    <s v="CB UNO A UNO"/>
    <s v="CB UNO A UNO"/>
    <s v="EJECUTADO"/>
    <s v="CIERRE EXITOSO"/>
    <s v="21/11/2025 SE ESCALA PARA VISITA. CONFIRMAR DATOS PARA LA RECOLECCION DE EQUIPOS | 24/11/2025 SE LLAMA AL +57 318 7093483 Y EL SEÑOR VICTOR MANUEL NOS INFORMA QUE NO SE ENCUENTRA EN EL COMERCIO QUE SALIÓ PARA UN CITA MÉDICA Y NOS CONFIRMA EN EL TRANSCURSO DEL DÍA PARA REALIZAR EL RETIRO DE LOS EQUIPOS. | 25/11/2025 SE RETIRAN DATAFONO, LECTOR, PINPAD, HUB, CLIENTE NO CUENTA CON PUBLICIDAD."/>
    <s v="VISITA TECNICA"/>
    <s v="KA00J414"/>
    <s v="TIPO I"/>
    <s v="TERRESTRE"/>
    <s v="TORRES MANTILLA JOSE DANIEL"/>
    <n v="1"/>
    <s v="0"/>
    <n v="65960"/>
    <n v="75096"/>
    <n v="65960"/>
  </r>
  <r>
    <s v="MEDELLIN"/>
    <x v="3"/>
    <x v="3"/>
    <s v="5360"/>
    <s v="LC-CS-25-004382"/>
    <s v="3007031768"/>
    <s v="OC CIERRE"/>
    <s v="ANTIOQUIA"/>
    <s v="ITAGUI"/>
    <s v="BARRIO LA RAYA 2 ITAGUI"/>
    <s v="REDEBAN"/>
    <s v="FO-25-1861181"/>
    <d v="2025-11-21T16:22:00"/>
    <d v="2025-11-26T13:28:00"/>
    <s v="NO"/>
    <s v="CIERRE"/>
    <s v="RECUPERACION DE EQUIPOS"/>
    <s v="UNO A UNO"/>
    <s v="CB UNO A UNO"/>
    <s v="EJECUTADO"/>
    <s v="CIERRE EXITOSO"/>
    <s v="21/11/2025 SE ESCALA PARA VISITA. CONFIRMAR DATOS PARA LA RECOLECCION DE EQUIPOS | 26/11/2025 SE REALIZA CIERRE CB"/>
    <s v="VISITA TECNICA"/>
    <s v="AB009880"/>
    <s v="TIPO I"/>
    <s v="TERRESTRE"/>
    <s v="BADEL ACUÑA LUIS ALBERTO"/>
    <n v="1"/>
    <s v="0"/>
    <n v="65960"/>
    <n v="75096"/>
    <n v="65960"/>
  </r>
  <r>
    <s v="BOGOTA"/>
    <x v="1"/>
    <x v="1"/>
    <s v="25407"/>
    <s v="LC-CS-25-004384"/>
    <s v="3007059506"/>
    <s v="OC CIERRE"/>
    <s v="CUNDINAMARCA"/>
    <s v="LENGUAZAQUE"/>
    <s v="BARRIO CENTRO LENGUAZAQUE 4"/>
    <s v="REDEBAN"/>
    <s v="FO-25-1861177"/>
    <d v="2025-11-21T16:22:00"/>
    <d v="2025-11-26T12:11:00"/>
    <s v="NO"/>
    <s v="CIERRE"/>
    <s v="RECUPERACION DE EQUIPOS"/>
    <s v="CB UNO A UNO"/>
    <s v="CB UNO A UNO"/>
    <s v="EJECUTADO"/>
    <s v="CIERRE EXITOSO"/>
    <s v="21/11/2025 SE ESCALA PARA VISITA. CONFIRMAR DATOS PARA LA RECOLECCION DE EQUIPOS | 25/11/2025 SE REALIZA VISITA DE CAMPO DONDE SE RETIRA EQUIPO SIN NOVEDAD."/>
    <s v="VISITA TECNICA"/>
    <s v="JA007432-7A00K305"/>
    <s v="TIPO III"/>
    <s v="TERRESTRE"/>
    <s v="LOZADA ROJAS CHRISTIAN ANDRES"/>
    <n v="1"/>
    <s v="0"/>
    <n v="275729"/>
    <n v="196537"/>
    <n v="275729"/>
  </r>
  <r>
    <s v="BOGOTA"/>
    <x v="1"/>
    <x v="1"/>
    <s v="25040"/>
    <s v="LC-CS-25-004389"/>
    <s v="3007047646"/>
    <s v="OC CIERRE"/>
    <s v="CUNDINAMARCA"/>
    <s v="ANOLAIMA"/>
    <s v="DISTRICOL UNDER SPORT"/>
    <s v="REDEBAN"/>
    <s v="FO-25-1874722"/>
    <d v="2025-11-25T08:28:00"/>
    <d v="2025-11-29T10:41:00"/>
    <s v="NO"/>
    <s v="CIERRE"/>
    <s v="CIERRE"/>
    <s v="AGREGADOR"/>
    <s v="DISTRICOL"/>
    <s v="EJECUTADO"/>
    <s v="CIERRE EXITOSO"/>
    <s v="25/11/2025 SE ESCALA PARA VISITA. CONFIRMAR DATOS PARA LA RECOLECCION DE EQUIPOS | 28/11/2025 SE REALIZA RECOGIDA DE EQUIPOS POR CIERRE DE CORRESPONSAL DATAFONO Y LECTOR NO TIENEN PUBLICIDAD"/>
    <s v="VISITA TECNICA"/>
    <s v="XP00F392"/>
    <s v="TIPO II"/>
    <s v="TERRESTRE"/>
    <s v="GOMEZ VEGA DAVID SNEYDER"/>
    <n v="1"/>
    <s v="0"/>
    <n v="144968"/>
    <n v="140396"/>
    <n v="144968"/>
  </r>
  <r>
    <s v="CALI"/>
    <x v="0"/>
    <x v="0"/>
    <s v="76892"/>
    <s v="LC-CS-25-004391"/>
    <s v="3007074017"/>
    <s v="OC CIERRE"/>
    <s v="VALLE DEL CAUCA"/>
    <s v="YUMBO"/>
    <s v="DISTRICOL CE INT DEL SABER SAS"/>
    <s v="REDEBAN"/>
    <s v="FO-25-1874711"/>
    <d v="2025-11-25T08:28:00"/>
    <d v="2025-11-26T12:03:00"/>
    <s v="NO"/>
    <s v="CIERRE"/>
    <s v="CIERRE"/>
    <s v="AGREGADOR"/>
    <s v="DISTRICOL"/>
    <s v="EJECUTADO"/>
    <s v="CIERRE EXITOSO"/>
    <s v="25/11/2025 SE ESCALA PARA VISITA. CONFIRMAR DATOS PARA LA RECOLECCION DE EQUIPOS | 26/11/2025 SE RETIRA EQUIPO, LECTOR Y FUENTE DE PODER Y 60 ROLLOS, NO HABIA PUBLICIDAD, EL CLIENTE INFORMA QIE SE DETERIORO, CIEREE CB BANCOLOMBIA PURO"/>
    <s v="VISITA TECNICA"/>
    <s v="MN0SZ922"/>
    <s v="TIPO I"/>
    <s v="TERRESTRE"/>
    <s v="PAREDES CASTILLO DIEGO"/>
    <n v="1"/>
    <s v="0"/>
    <n v="65960"/>
    <n v="75096"/>
    <n v="65960"/>
  </r>
  <r>
    <s v="BOGOTA"/>
    <x v="1"/>
    <x v="1"/>
    <s v="25473"/>
    <s v="LC-CS-25-004395"/>
    <s v="3007080678"/>
    <s v="OC CIERRE"/>
    <s v="CUNDINAMARCA"/>
    <s v="MOSQUERA"/>
    <s v="BARRIO CENTRO MOSQUERA 4"/>
    <s v="REDEBAN"/>
    <s v="FO-25-1874761"/>
    <d v="2025-11-25T08:25:00"/>
    <d v="2025-11-27T23:39:00"/>
    <s v="NO"/>
    <s v="CIERRE"/>
    <s v="CIERRE"/>
    <s v="UNO A UNO"/>
    <s v="UNO A UNO"/>
    <s v="EJECUTADO"/>
    <s v="CIERRE EXITOSO"/>
    <s v="25/11/2025 SE ESCALA PARA VISITA. CONFIRMAR DATOS PARA LA RECOLECCION DE EQUIPOS | 27/11/2025 SE REALIZA RETIRO DE DATÁFONO Y LECTORA, CB HIZO DISPOSICIÓN FINAL DE LA PUBLICIDAD,"/>
    <s v="VISITA TECNICA"/>
    <s v="V8ZZZ364"/>
    <s v="TIPO I"/>
    <s v="TERRESTRE"/>
    <s v="MICHELI LOPEZ MIGUEL ANGEL"/>
    <n v="1"/>
    <s v="0"/>
    <n v="65960"/>
    <n v="75096"/>
    <n v="65960"/>
  </r>
  <r>
    <s v="MEDELLIN"/>
    <x v="3"/>
    <x v="3"/>
    <s v="5138"/>
    <s v="LC-CS-25-004396"/>
    <s v="3007049648"/>
    <s v="OC CIERRE"/>
    <s v="ANTIOQUIA"/>
    <s v="CAÑASGORDAS"/>
    <s v="BARRIO PARQUE PRINCIPAL CANASG"/>
    <s v="REDEBAN"/>
    <s v="FO-25-1874747"/>
    <d v="2025-11-25T08:25:00"/>
    <d v="2025-11-26T12:02:00"/>
    <s v="NO"/>
    <s v="CIERRE"/>
    <s v="CIERRE"/>
    <s v="UNO A UNO"/>
    <s v="CB UNO A UNO"/>
    <s v="EJECUTADO"/>
    <s v="CIERRE EXITOSO"/>
    <s v="25/11/2025 SE ESCALA PARA VISITA. CONFIRMAR DATOS PARA LA RECOLECCION DE EQUIPOS | 26/11/2025 SE REALIZA CIERRE EXITOSO"/>
    <s v="VISITA TECNICA"/>
    <s v="II00Q079"/>
    <s v="TIPO III"/>
    <s v="TERRESTRE"/>
    <s v="ALVAREZ ARENAS VICTOR HUGO"/>
    <n v="1"/>
    <s v="0"/>
    <n v="275729"/>
    <n v="196537"/>
    <n v="275729"/>
  </r>
  <r>
    <s v="CARTAGENA"/>
    <x v="2"/>
    <x v="2"/>
    <s v="13647"/>
    <s v="LC-CS-25-004400"/>
    <s v="3007012251"/>
    <s v="OC CIERRE"/>
    <s v="BOLIVAR"/>
    <s v="SAN ESTANISLAO"/>
    <s v="SAN ESTANISLAO - BOLIVAR"/>
    <s v="REDEBAN"/>
    <s v="FO-25-1874729"/>
    <d v="2025-11-25T08:25:00"/>
    <d v="2025-11-28T19:57:00"/>
    <s v="NO"/>
    <s v="CIERRE"/>
    <s v="CIERRE"/>
    <s v="CB UNO A UNO"/>
    <s v="CB UNO A UNO"/>
    <s v="EJECUTADO"/>
    <s v="CIERRE EXITOSO"/>
    <s v="25/11/2025 SE ESCALA PARA VISITA. CONFIRMAR DATOS PARA LA RECOLECCION DE EQUIPOS | 27/11/2025 SE REALIZA CIERRE DE CORRESPONSAL A SOLICITUD SE RECIBE AVISO EXTERIOR Y SE RECIBEN 3 CAJAS DE ROLLOS"/>
    <s v="VISITA TECNICA"/>
    <s v="JAAAM604"/>
    <s v="TIPO II"/>
    <s v="TERRESTRE"/>
    <s v="MARTINEZ SALGUEDO ANDRES AUGUSTO"/>
    <n v="1"/>
    <s v="0"/>
    <n v="144968"/>
    <n v="140396"/>
    <n v="144968"/>
  </r>
  <r>
    <s v="VALLEDUPAR"/>
    <x v="2"/>
    <x v="2"/>
    <s v="20001"/>
    <s v="LC-CS-25-004401"/>
    <s v="3007026814"/>
    <s v="OC CIERRE"/>
    <s v="CESAR"/>
    <s v="VALLEDUPAR"/>
    <s v="BARRIO SAN JOAQUIN 5 VALLEDUPA"/>
    <s v="REDEBAN"/>
    <s v="FO-25-1874744"/>
    <d v="2025-11-25T08:25:00"/>
    <d v="2025-11-28T19:53:00"/>
    <s v="NO"/>
    <s v="CIERRE"/>
    <s v="CIERRE"/>
    <s v="CB UNO A UNO"/>
    <s v="CB UNO A UNO"/>
    <s v="EJECUTADO"/>
    <s v="CIERRE EXITOSO"/>
    <s v="25/11/2025 SE ESCALA PARA VISITA. CONFIRMAR DATOS PARA LA RECOLECCION DE EQUIPOS | 27/11/2025 BUENAS TARDES SE VISITA CB Y SE LE HACE CIERRE CORRESPONSAL"/>
    <s v="VISITA TECNICA"/>
    <s v="9999X031"/>
    <s v="TIPO I"/>
    <s v="TERRESTRE"/>
    <s v="BENITEZ CARVAJAL ALVARO JAVIER"/>
    <n v="1"/>
    <s v="0"/>
    <n v="65960"/>
    <n v="75096"/>
    <n v="65960"/>
  </r>
  <r>
    <s v="BOGOTA"/>
    <x v="1"/>
    <x v="1"/>
    <s v="11001"/>
    <s v="LC-CS-25-004402"/>
    <s v="3007046994"/>
    <s v="OC CIERRE"/>
    <s v="CUNDINAMARCA"/>
    <s v="BOGOTA"/>
    <s v="BARRIO PATIO BONITO SEC II"/>
    <s v="REDEBAN"/>
    <s v="FO-25-1874751"/>
    <d v="2025-11-25T08:25:00"/>
    <d v="2025-11-27T23:35:00"/>
    <s v="NO"/>
    <s v="CIERRE"/>
    <s v="CIERRE"/>
    <s v="CB UNO A UNO"/>
    <s v="CB UNO A UNO"/>
    <s v="EJECUTADO"/>
    <s v="CIERRE EXITOSO"/>
    <s v="25/11/2025 SE ESCALA PARA VISITA. CONFIRMAR DATOS PARA LA RECOLECCION DE EQUIPOS | 27/11/2025 SE REALIZA EL RETIRO DE EQUIPO DE CB BANCOLOMBIA REDENBAN SIN NOVEDAD"/>
    <s v="VISITA TECNICA"/>
    <s v="TR00B931"/>
    <s v="TIPO I"/>
    <s v="TERRESTRE"/>
    <s v="ORTIZ MARTINEZ STIVEN"/>
    <n v="1"/>
    <s v="0"/>
    <n v="65960"/>
    <n v="75096"/>
    <n v="65960"/>
  </r>
  <r>
    <s v="BOGOTA"/>
    <x v="1"/>
    <x v="1"/>
    <s v="11001"/>
    <s v="LC-CS-25-004403"/>
    <s v="3007055320"/>
    <s v="OC CIERRE"/>
    <s v="CUNDINAMARCA"/>
    <s v="BOGOTA"/>
    <s v="BARRIO LAS FERIAS BOGOTA 4"/>
    <s v="REDEBAN"/>
    <s v="FO-25-1874757"/>
    <d v="2025-11-25T08:25:00"/>
    <d v="2025-11-26T15:20:00"/>
    <s v="NO"/>
    <s v="CIERRE"/>
    <s v="RECUPERACION DE EQUIPOS"/>
    <s v="UNO A UNO"/>
    <s v="CB UNO A UNO"/>
    <s v="EJECUTADO"/>
    <s v="CIERRE EXITOSO"/>
    <s v="26/11/2025 SE ESCALA PARA VISITA. CONFIRMAR DATOS PARA LA RECOLECCION DE EQUIPOS | 26/11/2025 SE REALIZA CIERRE DE CORRESPONSAL Y RETIRO DE EQUIPOS CORRECTAMENTE"/>
    <s v="VISITA TECNICA"/>
    <s v="TRDZZ702"/>
    <s v="TIPO I"/>
    <s v="TERRESTRE"/>
    <s v="LEON GUERRERO CRISTIAN JOHAN"/>
    <n v="1"/>
    <s v="0"/>
    <n v="65960"/>
    <n v="75096"/>
    <n v="65960"/>
  </r>
  <r>
    <s v="CALI"/>
    <x v="0"/>
    <x v="0"/>
    <s v="76001"/>
    <s v="LC-CS-25-004405"/>
    <s v="3007075113"/>
    <s v="OC CIERRE"/>
    <s v="VALLE DEL CAUCA"/>
    <s v="CALI"/>
    <s v="BARRIO SAN ANTONIO CALI 1"/>
    <s v="REDEBAN"/>
    <s v="FO-25-1874774"/>
    <d v="2025-11-25T08:25:00"/>
    <d v="2025-11-26T11:55:00"/>
    <s v="NO"/>
    <s v="CIERRE"/>
    <s v="RECUPERACION DE EQUIPOS"/>
    <s v="UNO A UNO"/>
    <s v="UNO A UNO"/>
    <s v="EJECUTADO"/>
    <s v="CIERRE EXITOSO"/>
    <s v="25/11/2025 SE ESCALA PARA VISITA. CONFIRMAR DATOS PARA LA RECOLECCION DE EQUIPOS | 26/11/2025 SE REALIZA CIERRE DE CB BANCOLOMBIA PURO, SE RETIRAN EQUIPO, ACCESORIOS Y PUBLICIDAD, LA PUBLICIDAD RETIRADA ES DESTRUIDA EN SITIO, CLIENTE MANIFIESTA NO CONTAR CON LA INFORMACIÓN DE SI HAY O NO ROLLOS YA QUE LA PERSONA QUE LOS GUARDABA NO SE ENCUENTRA EN EL MOMENTO."/>
    <s v="VISITA TECNICA"/>
    <s v="NRZZZ597"/>
    <s v="TIPO I"/>
    <s v="TERRESTRE"/>
    <s v="MONTERO MUESES GIAN CARLO"/>
    <n v="1"/>
    <s v="0"/>
    <n v="65960"/>
    <n v="75096"/>
    <n v="65960"/>
  </r>
  <r>
    <s v="CALI"/>
    <x v="0"/>
    <x v="0"/>
    <s v="76001"/>
    <s v="LC-CS-25-007250"/>
    <s v="3007066542"/>
    <s v="OC CIERRE"/>
    <s v="VALLE DEL CAUCA"/>
    <s v="CALI"/>
    <s v="DISTRICOL NS NATURAL STRONG"/>
    <s v="REDEBAN"/>
    <s v="FO-25-1879920"/>
    <d v="2025-11-25T16:21:00"/>
    <d v="2025-11-26T13:00:00"/>
    <s v="NO"/>
    <s v="CIERRE"/>
    <s v="CIERRE"/>
    <s v="AGREGADOR"/>
    <s v="DISTRICOL"/>
    <s v="EJECUTADO"/>
    <s v="PARCIAL EXITOSO ACCESORIOS"/>
    <s v="25/11/2025 SE ESCALA PARA VISITA. CONFIRMAR DATOS PARA LA RECOLECCION DE EQUIPOS | 27/11/2025 SE REALIZA CIERRE DE CB BANCOLOMBIA PURO, SE RETIRAN EQUIPOS, ACCESORIOS Y PUBLICIDAD, LA PUBLICIDAD RETIRADA ES DESTRUIDA EN SITIO. EL CLIENTE NO CUENTA CON 1 LECTORA REGISTRADA EN EL INVENTARIO DEL CB, CLIENTE MANIFIESTA NO CONTAR CON ROLLOS TÉRMICOS REDEBAN."/>
    <s v="VISITA TECNICA"/>
    <s v="6A0AZ052 - LN00U506"/>
    <s v="TIPO I"/>
    <s v="TERRESTRE"/>
    <s v="MONTERO MUESES GIAN CARLO"/>
    <n v="1"/>
    <s v="0"/>
    <n v="65960"/>
    <n v="75096"/>
    <n v="65960"/>
  </r>
  <r>
    <s v="CALI"/>
    <x v="0"/>
    <x v="0"/>
    <s v="76130"/>
    <s v="LC-CS-25-007251"/>
    <s v="3007044641"/>
    <s v="OC CIERRE"/>
    <s v="VALLE DEL CAUCA"/>
    <s v="CANDELARIA"/>
    <s v="DISTRICOL ILUMINACION AUTOMOTR"/>
    <s v="REDEBAN"/>
    <s v="FO-25-1879917"/>
    <d v="2025-11-25T16:21:00"/>
    <d v="2025-11-26T12:40:00"/>
    <s v="NO"/>
    <s v="CIERRE"/>
    <s v="CIERRE"/>
    <s v="AGREGADOR"/>
    <s v="DISTRICOL"/>
    <s v="EJECUTADO"/>
    <s v="CIERRE EXITOSO"/>
    <s v="25/11/2025 SE ESCALA PARA VISITA. CONFIRMAR DATOS PARA LA RECOLECCION DE EQUIPOS | 26/11/2025 SE VISITA CORRESPONSAL Y SE RETIRAN EQUIPOS EN BUEN ESTADO Y SE DESTRUYE PUBLICIDAD."/>
    <s v="VISITA TECNICA"/>
    <s v="GA0AZ342"/>
    <s v="TIPO II"/>
    <s v="TERRESTRE"/>
    <s v="BOLAÑOS TABORDA JORGE ENRIQUE"/>
    <n v="1"/>
    <s v="0"/>
    <n v="144968"/>
    <n v="140396"/>
    <n v="144968"/>
  </r>
  <r>
    <s v="BARRANQUILLA"/>
    <x v="2"/>
    <x v="2"/>
    <s v="8638"/>
    <s v="LC-CS-25-007252"/>
    <s v="3007043146"/>
    <s v="OC CIERRE"/>
    <s v="ATLANTICO"/>
    <s v="SABANALARGA"/>
    <s v="BARRIO CENTRO SABANALARGA 8"/>
    <s v="REDEBAN"/>
    <s v="FO-25-1879907"/>
    <d v="2025-11-25T16:23:00"/>
    <d v="2025-11-26T22:32:00"/>
    <s v="NO"/>
    <s v="CIERRE"/>
    <s v="CIERRE"/>
    <s v="UNO A UNO"/>
    <s v="CB UNO A UNO"/>
    <s v="EJECUTADO"/>
    <s v="CIERRE EXITOSO"/>
    <s v="25/11/2025 SE ESCALA PARA VISITA. CONFIRMAR DATOS PARA LA RECOLECCION DE EQUIPOS | 26/11/2025 SE RETIRAN EQUIPOS, ACCESORIOS POR CIERRE DEL CB"/>
    <s v="VISITA TECNICA"/>
    <s v="GZ8ZZ664"/>
    <s v="TIPO II"/>
    <s v="TERRESTRE"/>
    <s v="DE AVILA SIADES ALBERTO ENRIQUE"/>
    <n v="1"/>
    <s v="0"/>
    <n v="144968"/>
    <n v="140396"/>
    <n v="144968"/>
  </r>
  <r>
    <s v="BOGOTA"/>
    <x v="1"/>
    <x v="1"/>
    <s v="25843"/>
    <s v="LC-CS-25-007253"/>
    <s v="3007070741"/>
    <s v="OC CIERRE"/>
    <s v="CUNDINAMARCA"/>
    <s v="VILLA DE SAN DIEGO DE UBATE"/>
    <s v="BARRIO LA LEGUA VILLA DE SAN D"/>
    <s v="REDEBAN"/>
    <s v="FO-25-1879904"/>
    <d v="2025-11-25T16:23:00"/>
    <d v="2025-11-26T15:30:00"/>
    <s v="NO"/>
    <s v="CIERRE"/>
    <s v="CIERRE"/>
    <s v="CB UNO A UNO"/>
    <s v="CB UNO A UNO"/>
    <s v="EJECUTADO"/>
    <s v="CIERRE EXITOSO"/>
    <s v="25/11/2025 SE ESCALA PARA VISITA. CONFIRMAR DATOS PARA LA RECOLECCION DE EQUIPOS | 26/11/2025 SE VISITA COMERCIO, SE RETIRAN EQUIPOS DE CB BANCOLOMBIA, SE RETIRA DATAFONO, LECTOR DE BARRAS, BASE Y CABLEADO, ROLLOS Y PUBLICIDAD LA CUAL SE DESTRUYE EN SITIO, NO UPS, NO SE MANIPULAN EQUIPOS, CLIENTE INDICA QUE LE HABÍAN INHABILITADO EL EQUIPO AL DÍA SIGUIENTE QUE VINO UNA ASESORA A MIGRARLE EL CORRESPONSAL A WOMPI Y TUVO PROBLEMAS PARA DEJAR ACTIVO EL EQUIPO DE WOMPI Y NO DEJO EL EQUIPO EN EL SITIO, SE HACE LA ACLARACIÓN PIDE EL CLIENTE."/>
    <s v="VISITA TECNICA"/>
    <s v="FHZZZ371 - A30IZ476"/>
    <s v="TIPO II"/>
    <s v="TERRESTRE"/>
    <s v="VEGA MANRIQUE JONATAN MAURICIO"/>
    <n v="1"/>
    <s v="0"/>
    <n v="144968"/>
    <n v="140396"/>
    <n v="144968"/>
  </r>
  <r>
    <s v="MONTERIA"/>
    <x v="2"/>
    <x v="2"/>
    <s v="23001"/>
    <s v="LC-CS-25-007255"/>
    <s v="3007076016"/>
    <s v="OC CIERRE"/>
    <s v="CORDOBA"/>
    <s v="MONTERIA"/>
    <s v="BARRIO MOGAMBO MONTERIA 10"/>
    <s v="REDEBAN"/>
    <s v="FO-25-1879911"/>
    <d v="2025-11-25T16:23:00"/>
    <d v="2025-11-27T23:55:00"/>
    <s v="NO"/>
    <s v="CIERRE"/>
    <s v="RECUPERACION DE EQUIPOS"/>
    <s v="CB UNO A UNO"/>
    <s v="CB UNO A UNO"/>
    <s v="EJECUTADO"/>
    <s v="CIERRE EXITOSO"/>
    <s v="25/11/2025 SE ESCALA PARA VISITA. CONFIRMAR DATOS PARA LA RECOLECCION DE EQUIPOS | 27/11/2025 SE REALIZA VISITA TÉCNICA PARA RETIRAR EQUIPOS POR CIERRE DE CB, SE RETIRA DATAFONO PLACA 1105541, LECTOR PLACA 1178830, NO SE ENCUENTRA PUBLICIDAD EN SITIO POR LO QUE NO SE RETIRA, LOS EQUIPOS SON ENTREGADOS EN LA DIRECCIÓN DG 10 NO 7-30. _x000a_NOTA: SOLO SE RETIRA UN ROLLO EL DEL DATAFONO YA QUE MANIFIESTAN NO TENER MÁS."/>
    <s v="VISITA TECNICA"/>
    <s v="LM0BZ661"/>
    <s v="TIPO I"/>
    <s v="TERRESTRE"/>
    <s v="CASSIANI PEREZ RAUL RAMIRO"/>
    <n v="1"/>
    <s v="0"/>
    <n v="65960"/>
    <n v="75096"/>
    <n v="65960"/>
  </r>
  <r>
    <s v="SINCELEJO"/>
    <x v="2"/>
    <x v="2"/>
    <s v="70001"/>
    <s v="LC-CS-25-010014"/>
    <s v="3007077578"/>
    <s v="OC CIERRE"/>
    <s v="SUCRE"/>
    <s v="SINCELEJO"/>
    <s v="BARRIO CENTRO SINCELEJO 24"/>
    <s v="REDEBAN"/>
    <s v="FO-25-1888763"/>
    <d v="2025-11-27T08:00:00"/>
    <d v="2025-11-29T10:50:00"/>
    <s v="NO"/>
    <s v="CIERRE"/>
    <s v="CIERRE"/>
    <s v="CB UNO A UNO"/>
    <s v="CB UNO A UNO"/>
    <s v="EJECUTADO"/>
    <s v="CIERRE EXITOSO"/>
    <s v="26/11/2025 SE ESCALA PARA VISITA. CONFIRMAR DATOS PARA LA RECOLECCION DE EQUIPOS | 28/11/2025 SE VISITA SITIO SE VERIFICA INFORMACIÓN SE REALIZA RETIRO DE DATÁFONO ESCANEAR, FUENTE PODER, COMERCIO, PUBLICIDAD DESTRUIDA EN SITIO. NO IMPRIME NO DETECTA EL ROLLOS."/>
    <s v="VISITA TECNICA"/>
    <s v="10HZZ146"/>
    <s v="TIPO I"/>
    <s v="TERRESTRE"/>
    <s v="SANTOS GUZMAN CHRISTIAN FELIPE"/>
    <n v="1"/>
    <s v="0"/>
    <n v="65960"/>
    <n v="75096"/>
    <n v="65960"/>
  </r>
  <r>
    <s v="MONTERIA"/>
    <x v="2"/>
    <x v="2"/>
    <s v="23001"/>
    <s v="LC-CS-25-010015"/>
    <s v="3007031169"/>
    <s v="OC CIERRE"/>
    <s v="CORDOBA"/>
    <s v="MONTERIA"/>
    <s v="BARRIO COLINA REAL"/>
    <s v="REDEBAN"/>
    <s v="FO-25-1888767"/>
    <d v="2025-11-27T08:00:00"/>
    <d v="2025-11-29T12:22:00"/>
    <s v="NO"/>
    <s v="CIERRE"/>
    <s v="RECUPERACION DE EQUIPOS"/>
    <s v="UNO A UNO"/>
    <s v="CB UNO A UNO"/>
    <s v="EJECUTADO"/>
    <s v="CIERRE EXITOSO"/>
    <s v="26/11/2025 SE ESCALA PARA VISITA. CONFIRMAR DATOS PARA LA RECOLECCION DE EQUIPOS | 29/11/2025 SE REALIZA CIERRE CB OK. SE RETIRAN EQUIPOS DATAFONO, LECTOR BASE Y CABLES OK._x000a_CIERRE EXITOSO"/>
    <s v="VISITA TECNICA"/>
    <s v="BL09Z182"/>
    <s v="TIPO I"/>
    <s v="TERRESTRE"/>
    <s v="COGOLLO VERTEL EDER LUIS"/>
    <n v="1"/>
    <s v="0"/>
    <n v="65960"/>
    <n v="75096"/>
    <n v="65960"/>
  </r>
  <r>
    <s v="BOGOTA"/>
    <x v="1"/>
    <x v="1"/>
    <s v="11001"/>
    <s v="TA-25-1263484"/>
    <s v="3007077001"/>
    <s v="OC CIERRE"/>
    <s v="CUNDINAMARCA"/>
    <s v="BOGOTA"/>
    <s v="BARRIO SAN RAFAEL BOGOTA 9"/>
    <s v="REDEBAN"/>
    <s v="FO-25-1775800"/>
    <d v="2025-11-04T11:45:00"/>
    <d v="2025-11-04T11:45:00"/>
    <s v="NO"/>
    <s v="CIERRE"/>
    <s v="RETIRO VOLUNTARIO"/>
    <s v="CB UNO A UNO"/>
    <s v="CB UNO A UNO"/>
    <s v="EJECUTADO"/>
    <s v="CIERRE EXITOSO"/>
    <s v="04/11/2025 VISITA TÉCNICA | 04/11/2025 SE REALIZA RECOGIDA VOLUNTARIA DE EQUIPOS DE REDEBAN YA AQUÍ HACE MÁS DE UN MES LE HICIERON MIGRACIÓN A TECNOLOGÍA WOMPI"/>
    <s v="VISITA TECNICA"/>
    <s v="LM5ZZ626"/>
    <s v="TIPO I"/>
    <s v="TERRESTRE"/>
    <s v="GOMEZ VEGA DAVID SNEYDER"/>
    <n v="1"/>
    <s v="0"/>
    <n v="65960"/>
    <n v="75096"/>
    <n v="65960"/>
  </r>
  <r>
    <s v="BOGOTA"/>
    <x v="1"/>
    <x v="1"/>
    <s v="25899"/>
    <s v="TA-25-1263850"/>
    <s v="3007079338"/>
    <s v="OC CIERRE"/>
    <s v="CUNDINAMARCA"/>
    <s v="ZIPAQUIRA"/>
    <s v="BARRIO CEDRALES ZIPAQUIRA"/>
    <s v="REDEBAN"/>
    <s v="FO-25-1776699"/>
    <d v="2025-11-04T12:09:00"/>
    <d v="2025-11-04T13:19:00"/>
    <s v="NO"/>
    <s v="CIERRE"/>
    <s v="RETIRO VOLUNTARIO"/>
    <s v="CB UNO A UNO"/>
    <s v="CB UNO A UNO"/>
    <s v="EJECUTADO"/>
    <s v="CIERRE EXITOSO"/>
    <s v="04/11/2025 . | 05/11/2025 DURANTE LA VISITA TECNICA SE REALIZA RETIRO DE DATAFONO, POR MIGRACIÓN WOMPI, COMERCIO INDICA QUE NO DESEA QUEDAR COMO ADQUIRENTE, SE RETIRA LECTOR DE CODIGO DE BARRAS, SE RETIRO CABLES E INSUMOS DISPONIBLES EN COMERCIO SIN NOVEDAD EN CIERRE"/>
    <s v="VISITA TECNICA"/>
    <s v="A4WZZ865"/>
    <s v="TIPO II"/>
    <s v="TERRESTRE"/>
    <s v="GALEANO SORIANO JUAN DAVID"/>
    <n v="1"/>
    <s v="0"/>
    <n v="144968"/>
    <n v="140396"/>
    <n v="144968"/>
  </r>
  <r>
    <s v="MEDELLIN"/>
    <x v="3"/>
    <x v="3"/>
    <s v="5237"/>
    <s v="TA-25-1263859"/>
    <s v="3007055026"/>
    <s v="OC CIERRE"/>
    <s v="ANTIOQUIA"/>
    <s v="DON MATIAS"/>
    <s v="BARRIO PARQUE DONMATIAS 2"/>
    <s v="REDEBAN"/>
    <s v="FO-25-1776725"/>
    <d v="2025-11-04T12:12:00"/>
    <d v="2025-11-04T15:15:00"/>
    <s v="NO"/>
    <s v="CIERRE"/>
    <s v="RETIRO VOLUNTARIO"/>
    <s v="CB UNO A UNO"/>
    <s v="CB UNO A UNO"/>
    <s v="EJECUTADO"/>
    <s v="CIERRE EXITOSO"/>
    <s v="04/11/2025 SE REALIZA CIERRE DE CORRESPONSAL POR CAMBIO DE RAZÓN SOCIAL."/>
    <s v="VISITA TECNICA"/>
    <s v="9CBZZ808 - AAL0H203"/>
    <s v="TIPO II"/>
    <s v="TERRESTRE"/>
    <s v="ZAPATA LOPEZ EDWARD ASDRUBAL"/>
    <n v="1"/>
    <s v="0"/>
    <n v="144968"/>
    <n v="140396"/>
    <n v="144968"/>
  </r>
  <r>
    <s v="BOGOTA"/>
    <x v="1"/>
    <x v="1"/>
    <s v="11001"/>
    <s v="TA-25-1264886"/>
    <s v="3007068846"/>
    <s v="OC CIERRE"/>
    <s v="CUNDINAMARCA"/>
    <s v="BOGOTA"/>
    <s v="BARRIO BOSA ARGELIA BOGOTA"/>
    <s v="REDEBAN"/>
    <s v="FO-25-1778106"/>
    <d v="2025-11-04T15:54:00"/>
    <d v="2025-11-05T07:08:00"/>
    <s v="NO"/>
    <s v="CIERRE"/>
    <s v="RETIRO VOLUNTARIO"/>
    <s v="CB UNO A UNO"/>
    <s v="CB UNO A UNO"/>
    <s v="EJECUTADO"/>
    <s v="CIERRE EXITOSO"/>
    <s v="04/11/2025 NA | 06/11/2025 CIERRE DE CB OK POR MIGRACIÓN WOMPI OK SE RETIRA DATAFONO Y LECTORA"/>
    <s v="VISITA TECNICA"/>
    <s v="AALUUZ272"/>
    <s v="TIPO I"/>
    <s v="TERRESTRE"/>
    <s v="HERNANDEZ NARANJO OSCAR EDUARDO"/>
    <n v="1"/>
    <s v="0"/>
    <n v="65960"/>
    <n v="75096"/>
    <n v="65960"/>
  </r>
  <r>
    <s v="CALI"/>
    <x v="0"/>
    <x v="0"/>
    <s v="19001"/>
    <s v="TA-25-1265053"/>
    <s v="3007057602"/>
    <s v="OC CIERRE"/>
    <s v="CAUCA"/>
    <s v="POPAYAN"/>
    <s v="BARRIO VILLA DEL NORTE POPAYAN"/>
    <s v="REDEBAN"/>
    <s v="FO-25-1778416"/>
    <d v="2025-11-04T16:08:00"/>
    <d v="2025-11-05T07:09:00"/>
    <s v="NO"/>
    <s v="CIERRE"/>
    <s v="RETIRO VOLUNTARIO"/>
    <s v="CB UNO A UNO"/>
    <s v="CB UNO A UNO"/>
    <s v="EJECUTADO"/>
    <s v="CIERRE EXITOSO"/>
    <s v="04/11/2025 NO | 05/11/2025 SE INGRESA SE RECOGE BASE FUENTE DATAFONO LECTOR ESTADO OK"/>
    <s v="VISITA TECNICA"/>
    <s v="TRWZZ803-A30IZ622"/>
    <s v="TIPO III"/>
    <s v="TERRESTRE"/>
    <s v="GIMBUEL LASSO LUIS GERMAN"/>
    <n v="1"/>
    <s v="0"/>
    <n v="275729"/>
    <n v="196537"/>
    <n v="275729"/>
  </r>
  <r>
    <s v="BOGOTA"/>
    <x v="1"/>
    <x v="1"/>
    <s v="25175"/>
    <s v="TA-25-1269568"/>
    <s v="3007069981"/>
    <s v="OC CIERRE"/>
    <s v="CUNDINAMARCA"/>
    <s v="CHIA"/>
    <s v="BARRIO SECTOR LA IGLESIA CHIA"/>
    <s v="REDEBAN"/>
    <s v="FO-25-1787254"/>
    <d v="2025-11-06T11:25:00"/>
    <d v="2025-11-06T11:59:00"/>
    <s v="NO"/>
    <s v="CIERRE"/>
    <s v="RETIRO VOLUNTARIO"/>
    <s v="CB UNO A UNO"/>
    <s v="CB UNO A UNO"/>
    <s v="EJECUTADO"/>
    <s v="CIERRE EXITOSO"/>
    <s v="06/11/2025 CIERRE POR MIGRACIÓN A WOMPI | 06/11/2025 DURANTE LA VISITA TECNICA SE REALIZA RETIRO DE DATAFONO, POR MIGRACIÓN WOMPI, COMERCIO INDICA QUE NO DESEA QUEDAR COMO ADQUIRENTE, SE RETIRA LECTOR DE CODIGO DE BARRAS, SE RETIRO CABLES E INSUMOS DISPONIBLES EN COMERCIO SIN NOVEDAD EN CIERRE"/>
    <s v="VISITA TECNICA"/>
    <s v="UV001487"/>
    <s v="TIPO II"/>
    <s v="TERRESTRE"/>
    <s v="GALEANO SORIANO JUAN DAVID"/>
    <n v="1"/>
    <s v="0"/>
    <n v="144968"/>
    <n v="140396"/>
    <n v="144968"/>
  </r>
  <r>
    <s v="BOGOTA"/>
    <x v="1"/>
    <x v="1"/>
    <s v="25126"/>
    <s v="TA-25-1270603"/>
    <s v="3007057533"/>
    <s v="OC CIERRE"/>
    <s v="CUNDINAMARCA"/>
    <s v="CAJICA"/>
    <s v="BARRIO CENTRO CAJICA 6"/>
    <s v="REDEBAN"/>
    <s v="FO-25-1789671"/>
    <d v="2025-11-06T13:08:00"/>
    <d v="2025-11-06T13:59:00"/>
    <s v="NO"/>
    <s v="CIERRE"/>
    <s v="RETIRO VOLUNTARIO"/>
    <s v="CB UNO A UNO"/>
    <s v="CB UNO A UNO"/>
    <s v="EJECUTADO"/>
    <s v="CIERRE EXITOSO"/>
    <s v="06/11/2025 CIERRE VOLUNTARIO CB MIGRADO A WOMPI | 06/11/2025 DURANTE LA VISITA TECNICA SE REALIZA RETIRO DE DATAFONO, POR MIGRACIÓN WOMPI, COMERCIO INDICA QUE NO DESEA QUEDAR COMO ADQUIRENTE, SE RETIRA LECTOR DE CODIGO DE BARRAS, SE RETIRO CABLES E INSUMOS DISPONIBLES EN COMERCIO SIN NOVEDAD EN CIERRE"/>
    <s v="VISITA TECNICA"/>
    <s v="IIWZZ593"/>
    <s v="TIPO II"/>
    <s v="TERRESTRE"/>
    <s v="GALEANO SORIANO JUAN DAVID"/>
    <n v="1"/>
    <s v="0"/>
    <n v="144968"/>
    <n v="140396"/>
    <n v="144968"/>
  </r>
  <r>
    <s v="BOGOTA"/>
    <x v="1"/>
    <x v="1"/>
    <s v="25386"/>
    <s v="TA-25-1275104"/>
    <s v="3007074049"/>
    <s v="OC CIERRE"/>
    <s v="CUNDINAMARCA"/>
    <s v="LA MESA"/>
    <s v="BARRIO CENTRO LA MESA 6"/>
    <s v="REDEBAN"/>
    <s v="FO-25-1798157"/>
    <d v="2025-11-07T18:31:00"/>
    <d v="2025-11-08T15:32:00"/>
    <s v="NO"/>
    <s v="CIERRE"/>
    <s v="RETIRO VOLUNTARIO"/>
    <s v="CB UNO A UNO"/>
    <s v="CB UNO A UNO"/>
    <s v="EJECUTADO"/>
    <s v="CIERRE EXITOSO"/>
    <s v="07/11/2025 RETIRO VOLUNTARIO | 09/11/2025 SE REALIZA VISITA DE CAMPO DONDE SE RETIRA EQUIPO SIN NOVEDAD."/>
    <s v="VISITA TECNICA"/>
    <s v="ONOTZ473"/>
    <s v="TIPO II"/>
    <s v="TERRESTRE"/>
    <s v="LOZADA ROJAS CHRISTIAN ANDRES"/>
    <n v="1"/>
    <s v="0"/>
    <n v="144968"/>
    <n v="140396"/>
    <n v="144968"/>
  </r>
  <r>
    <s v="CUCUTA"/>
    <x v="5"/>
    <x v="5"/>
    <s v="54498"/>
    <s v="TA-25-1276802"/>
    <s v="3007036718"/>
    <s v="OC CIERRE"/>
    <s v="NORTE DE SANTANDER"/>
    <s v="OCAÑA"/>
    <s v="PTM OCAÑA MASIVOS"/>
    <s v="REDEBAN"/>
    <s v="FO-25-1805171"/>
    <d v="2025-11-10T11:12:00"/>
    <d v="2025-11-10T11:47:00"/>
    <s v="NO"/>
    <s v="CIERRE"/>
    <s v="RETIRO VOLUNTARIO"/>
    <s v="AGREGADOR"/>
    <s v="COMCARD - PTM"/>
    <s v="EJECUTADO"/>
    <s v="PARCIAL EXITOSO ACCESORIOS"/>
    <s v="10/11/2025 NO SÉ LLAMA | 10/11/2025 SE RECOJE EQUIPOS EN OFICINA DE PTM NO ENTREGAN LECTORA 536979 EQUIPO CONFIGURADO COMO PURO Y SE CONSULTA PLACA EN RDB Y ESTÁ DADA DE BAJA"/>
    <s v="VISITA TECNICA"/>
    <s v="9A00G017"/>
    <s v="TIPO IV"/>
    <s v="TERRESTRE"/>
    <s v="ALVAREZ ARENAS VICTOR HUGO"/>
    <n v="1"/>
    <s v="0"/>
    <n v="479589"/>
    <n v="196537"/>
    <n v="479589"/>
  </r>
  <r>
    <s v="NEIVA"/>
    <x v="4"/>
    <x v="4"/>
    <s v="41396"/>
    <s v="TA-25-1284761"/>
    <s v="3007020735"/>
    <s v="OC CIERRE"/>
    <s v="HUILA"/>
    <s v="LA PLATA"/>
    <s v="LA POLA LA PLATA HUILA"/>
    <s v="REDEBAN"/>
    <s v="FO-25-1812836"/>
    <d v="2025-11-11T14:49:00"/>
    <d v="2025-11-11T15:55:00"/>
    <s v="NO"/>
    <s v="CIERRE"/>
    <s v="RETIRO VOLUNTARIO"/>
    <s v="CB UNO A UNO"/>
    <s v="CB UNO A UNO"/>
    <s v="EJECUTADO"/>
    <s v="CIERRE EXITOSO"/>
    <s v="11/11/2025 OK | 11/11/2025 CLIENTE ENTREGA DATAFONO , LECTOR DE BARRAS, CABLE MAGIC BOX, FUENTE DE PODER DATÁFONO,DISPLAY LEGAL SE DESTRUYE EN SITIO POR OBSEOLENCIA ."/>
    <s v="VISITA TECNICA"/>
    <s v="AAAAX382"/>
    <s v="TIPO III"/>
    <s v="TERRESTRE"/>
    <s v="ANDRADE HERNANDEZ JUAN CARLOS"/>
    <n v="1"/>
    <s v="0"/>
    <n v="275729"/>
    <n v="196537"/>
    <n v="275729"/>
  </r>
  <r>
    <s v="NEIVA"/>
    <x v="4"/>
    <x v="4"/>
    <s v="41551"/>
    <s v="TA-25-1284764"/>
    <s v="3007053642"/>
    <s v="OC CIERRE"/>
    <s v="HUILA"/>
    <s v="PITALITO"/>
    <s v="BARRIO CENTRO PITALITO 15"/>
    <s v="REDEBAN"/>
    <s v="FO-25-1812838"/>
    <d v="2025-11-11T14:49:00"/>
    <d v="2025-11-11T15:54:00"/>
    <s v="NO"/>
    <s v="CIERRE"/>
    <s v="RETIRO VOLUNTARIO"/>
    <s v="CB UNO A UNO"/>
    <s v="CB UNO A UNO"/>
    <s v="EJECUTADO"/>
    <s v="CIERRE EXITOSO"/>
    <s v="11/11/2025 NA | 11/11/2025 SE REALIZA VISITA AL PUNTO SE RETIRA CON EXITO , DATAFONO LECTORA CABLE DE RED Y FUENTE DE PODER , EN BUEN ESTADO GENERAL, CIERRE EXITOSO"/>
    <s v="VISITA TECNICA"/>
    <s v="XP0YZ474"/>
    <s v="TIPO III"/>
    <s v="TERRESTRE"/>
    <s v="DEVIA REINOSO JUAN CARLOS"/>
    <n v="1"/>
    <s v="0"/>
    <n v="275729"/>
    <n v="196537"/>
    <n v="275729"/>
  </r>
  <r>
    <s v="BOGOTA"/>
    <x v="1"/>
    <x v="1"/>
    <s v="25430"/>
    <s v="TA-25-1288725"/>
    <s v="3007077614"/>
    <s v="OC CIERRE"/>
    <s v="CUNDINAMARCA"/>
    <s v="MADRID"/>
    <s v="BARRIO MADRID MADRID  11"/>
    <s v="REDEBAN"/>
    <s v="FO-25-1817638"/>
    <d v="2025-11-12T11:58:00"/>
    <d v="2025-11-12T15:38:00"/>
    <s v="NO"/>
    <s v="CIERRE"/>
    <s v="RETIRO VOLUNTARIO"/>
    <s v="CB UNO A UNO"/>
    <s v="CB UNO A UNO"/>
    <s v="EJECUTADO"/>
    <s v="CIERRE EXITOSO"/>
    <s v="12/11/2025 CB MIGRADO A WOMPI | 12/11/2025 DURANTE LA VISITA TECNICA SE REALIZA RETIRO DE DATAFONO, POR MIGRACIÓN WOMPI, COMERCIO INDICA QUE NO DESEA QUEDAR COMO ADQUIRENTE, SE RETIRA LECTOR DE CODIGO DE BARRAS, SE RETIRO CABLES E INSUMOS DISPONIBLES EN COMERCIO SIN NOVEDAD EN CIERRE"/>
    <s v="VISITA TECNICA"/>
    <s v="F1JZZ363"/>
    <s v="TIPO II"/>
    <s v="TERRESTRE"/>
    <s v="GALEANO SORIANO JUAN DAVID"/>
    <n v="1"/>
    <s v="0"/>
    <n v="144968"/>
    <n v="140396"/>
    <n v="144968"/>
  </r>
  <r>
    <s v="PEREIRA"/>
    <x v="0"/>
    <x v="6"/>
    <s v="66001"/>
    <s v="TA-25-1289487"/>
    <s v="3007047716"/>
    <s v="OC CIERRE"/>
    <s v="RISARALDA"/>
    <s v="PEREIRA"/>
    <s v="DISTRICOL JP SYSTEM"/>
    <s v="REDEBAN"/>
    <s v="FO-25-1818762"/>
    <d v="2025-11-12T14:57:00"/>
    <d v="2025-11-13T09:16:00"/>
    <s v="NO"/>
    <s v="CIERRE"/>
    <s v="RETIRO VOLUNTARIO"/>
    <s v="AGREGADOR"/>
    <s v="DISTRICOL"/>
    <s v="EJECUTADO"/>
    <s v="PARCIAL EXITOSO ACCESORIOS"/>
    <s v="12/11/2025 VISITAMOS EN FRÍO | 13/11/2025 VISITAMOS PUNTO LOS EQUIPOS LOS ENTREGAN EN OTRA DIRECCIÓN RETIRAMOS DATÁFONO 3500, DATÁFONO 2600, PIN PAD 1600, MAGIC BOX DESK 2600 Y UNA LECTORA LA OTRA LECTORA NO LA TIENEN, NO RETIRAMOS NADA DE ROLLOS NI PUBLICIDAD YA QUE NO TIENE."/>
    <s v="VISITA TECNICA"/>
    <s v="XP00F463-MN001004"/>
    <s v="TIPO I"/>
    <s v="TERRESTRE"/>
    <s v="ARROYAVE CANO MANUEL GUILLERMO"/>
    <n v="1"/>
    <s v="0"/>
    <n v="65960"/>
    <n v="75096"/>
    <n v="65960"/>
  </r>
  <r>
    <s v="CALI"/>
    <x v="0"/>
    <x v="0"/>
    <s v="76364"/>
    <s v="TA-25-1291815"/>
    <s v="3007069132"/>
    <s v="OC CIERRE"/>
    <s v="VALLE DEL CAUCA"/>
    <s v="JAMUNDI"/>
    <s v="PTM JAMUNDI DISTRIBUIDORA LAS"/>
    <s v="REDEBAN"/>
    <s v="FO-25-1822209"/>
    <d v="2025-11-13T10:21:00"/>
    <d v="2025-11-13T11:06:00"/>
    <s v="NO"/>
    <s v="CIERRE"/>
    <s v="RETIRO VOLUNTARIO"/>
    <s v="AGREGADOR"/>
    <s v="COMCARD - PTM"/>
    <s v="EJECUTADO"/>
    <s v="CIERRE EXITOSO"/>
    <s v="13/11/2025 NO SÉ LLAMA | 13/11/2025 SE REALIZA CIERRE EXITOSO EN LA OFI DE PTM"/>
    <s v="VISITA TECNICA"/>
    <s v="A103Z538"/>
    <s v="TIPO II"/>
    <s v="TERRESTRE"/>
    <s v="ALVAREZ ARENAS VICTOR HUGO"/>
    <n v="1"/>
    <s v="0"/>
    <n v="144968"/>
    <n v="140396"/>
    <n v="144968"/>
  </r>
  <r>
    <s v="CALI"/>
    <x v="0"/>
    <x v="0"/>
    <s v="19001"/>
    <s v="TA-25-1293200"/>
    <s v="3007041916"/>
    <s v="OC CIERRE"/>
    <s v="CAUCA"/>
    <s v="POPAYAN"/>
    <s v="BARRIO CIUDAD JARDIN POPAYAN 1"/>
    <s v="REDEBAN"/>
    <s v="FO-25-1824498"/>
    <d v="2025-11-13T14:59:00"/>
    <d v="2025-11-14T07:02:00"/>
    <s v="NO"/>
    <s v="CIERRE"/>
    <s v="RETIRO VOLUNTARIO"/>
    <s v="CB UNO A UNO"/>
    <s v="CB UNO A UNO"/>
    <s v="EJECUTADO"/>
    <s v="CIERRE EXITOSO"/>
    <s v="13/11/2025 NO | 13/11/2025 SE U GRESA SE RECOGE BASE FUENTE EQUIPO Y LECTOR ESTADO OK"/>
    <s v="VISITA TECNICA"/>
    <s v="AA0WZ680"/>
    <s v="TIPO III"/>
    <s v="TERRESTRE"/>
    <s v="GIMBUEL LASSO LUIS GERMAN"/>
    <n v="1"/>
    <s v="0"/>
    <n v="275729"/>
    <n v="196537"/>
    <n v="275729"/>
  </r>
  <r>
    <s v="BOGOTA"/>
    <x v="1"/>
    <x v="1"/>
    <s v="25290"/>
    <s v="TA-25-1296873"/>
    <s v="3007077671"/>
    <s v="OC CIERRE"/>
    <s v="CUNDINAMARCA"/>
    <s v="FUSAGASUGA"/>
    <s v="BARRIO GRAN COLOMBIA FUSAGASUG"/>
    <s v="REDEBAN"/>
    <s v="FO-25-1828691"/>
    <d v="2025-11-14T11:59:00"/>
    <d v="2025-11-14T12:47:00"/>
    <s v="NO"/>
    <s v="CIERRE"/>
    <s v="RETIRO VOLUNTARIO"/>
    <s v="CB UNO A UNO"/>
    <s v="CB UNO A UNO"/>
    <s v="EJECUTADO"/>
    <s v="CIERRE EXITOSO"/>
    <s v="14/11/2025 SE ESCALA PARA VISITA. CONFIRMAR DATOS PARA LA RECOLECCION DE EQUIPOS | 14/11/2025 DURANTE LA VISITA TECNICA SE REALIZA RETIRO DE DATAFONO, POR MIGRACIÓN WOMPI, COMERCIO INDICA QUE NO DESEA QUEDAR COMO ADQUIRENTE, SE RETIRA LECTOR DE CODIGO DE BARRAS,PINPAD Y HUB, SE RETIRO CABLES COMPLETOS E INSUMOS DISPONIBLES EN COMERCIO SIN NOVEDAD EN CIERRE"/>
    <s v="VISITA TECNICA"/>
    <s v="10LZZ942"/>
    <s v="TIPO II"/>
    <s v="TERRESTRE"/>
    <s v="GALEANO SORIANO JUAN DAVID"/>
    <n v="1"/>
    <s v="0"/>
    <n v="144968"/>
    <n v="140396"/>
    <n v="144968"/>
  </r>
  <r>
    <s v="VILLAVICENCIO"/>
    <x v="4"/>
    <x v="4"/>
    <s v="50001"/>
    <s v="TA-25-1297081"/>
    <s v="3007050501"/>
    <s v="OC CIERRE"/>
    <s v="META"/>
    <s v="VILLAVICENCIO"/>
    <s v="BARRIO BOSQUE VILLAVICENCIO 1"/>
    <s v="REDEBAN"/>
    <s v="FO-25-1829144"/>
    <d v="2025-11-14T13:42:00"/>
    <d v="2025-11-14T14:08:00"/>
    <s v="NO"/>
    <s v="CIERRE"/>
    <s v="RETIRO VOLUNTARIO"/>
    <s v="CB UNO A UNO"/>
    <s v="CB UNO A UNO"/>
    <s v="EJECUTADO"/>
    <s v="CIERRE EXITOSO"/>
    <s v="14/11/2025 RETIRO VOLUNTARIO, CLIENTE ENTREGA LOS EQUIPOS DE MANERA VOLUNTARIA | 14/11/2025 SE REALIZA RETIRO DE DATÁFONO, LECTOR DE BARRAS, BASE PARA DATÁFONO, CABLE MAGICBOX3500 Y FUENTE DE PODER, POR RETIRO VOLUNTARIO."/>
    <s v="VISITA TECNICA"/>
    <s v="TR00W466"/>
    <s v="TIPO I"/>
    <s v="TERRESTRE"/>
    <s v="MURCIA HERNANDEZ HARVEY IGNACIO"/>
    <n v="1"/>
    <s v="0"/>
    <n v="65960"/>
    <n v="75096"/>
    <n v="65960"/>
  </r>
  <r>
    <s v="BOGOTA"/>
    <x v="1"/>
    <x v="1"/>
    <s v="11001"/>
    <s v="TA-25-1302405"/>
    <s v="3007080239"/>
    <s v="OC CIERRE"/>
    <s v="CUNDINAMARCA"/>
    <s v="BOGOTA"/>
    <s v="BARRIO BACHUE BOGOTA 10"/>
    <s v="REDEBAN"/>
    <s v="FO-25-1839210"/>
    <d v="2025-11-18T10:17:00"/>
    <d v="2025-11-18T16:43:13"/>
    <s v="NO"/>
    <s v="CIERRE"/>
    <s v="RETIRO VOLUNTARIO"/>
    <s v="UNO A UNO"/>
    <s v="UNO A UNO"/>
    <s v="EJECUTADO"/>
    <s v="CIERRE EXITOSO"/>
    <s v="20/11/2025 SE LLEGA. LA DIRECCIÓN INDICADA Y SE RETIRA DATAFONO Y LECTOR , NO SE RETIRA PUBLICIDAD NI SE LLENA ACTA YA QUE CB SE ENCUENTRA MIGRADO A WOMPI"/>
    <s v="VISITA TECNICA"/>
    <s v="FAZZZ492"/>
    <s v="TIPO I"/>
    <s v="TERRESTRE"/>
    <s v="GARCIA PASTRANA KEVIN FERNANDO"/>
    <n v="1"/>
    <s v="0"/>
    <n v="65960"/>
    <n v="75096"/>
    <n v="65960"/>
  </r>
  <r>
    <s v="BOGOTA"/>
    <x v="1"/>
    <x v="1"/>
    <s v="11001"/>
    <s v="TA-25-1312843"/>
    <s v="3007068901"/>
    <s v="OC CIERRE"/>
    <s v="CUNDINAMARCA"/>
    <s v="BOGOTA"/>
    <s v="BARRIO SANTA ISABEL BOGOTA 6"/>
    <s v="REDEBAN"/>
    <s v="FO-25-1845728"/>
    <d v="2025-11-19T11:02:00"/>
    <d v="2025-11-19T11:09:00"/>
    <s v="NO"/>
    <s v="CIERRE"/>
    <s v="RETIRO VOLUNTARIO"/>
    <s v="CB UNO A UNO"/>
    <s v="CB UNO A UNO"/>
    <s v="EJECUTADO"/>
    <s v="CIERRE EXITOSO"/>
    <s v="19/11/2025 VISTA TECNICA | 19/11/2025 RECOGIDA DE EQUIPOS VOLUNTARIOS POR MIGRACIÓN A WOMPI"/>
    <s v="VISITA TECNICA"/>
    <s v="AAJYZ135"/>
    <s v="TIPO I"/>
    <s v="TERRESTRE"/>
    <s v="GOMEZ VEGA DAVID SNEYDER"/>
    <n v="1"/>
    <s v="0"/>
    <n v="65960"/>
    <n v="75096"/>
    <n v="65960"/>
  </r>
  <r>
    <s v="MEDELLIN"/>
    <x v="3"/>
    <x v="3"/>
    <s v="5361"/>
    <s v="TA-25-1317316"/>
    <s v="3007060796"/>
    <s v="OC CIERRE"/>
    <s v="ANTIOQUIA"/>
    <s v="ITUANGO"/>
    <s v="BARRIO SANTA BARBARA ITUANGO"/>
    <s v="REDEBAN"/>
    <s v="FO-25-1855673"/>
    <d v="2025-11-21T08:44:00"/>
    <d v="2025-11-21T09:06:00"/>
    <s v="NO"/>
    <s v="CIERRE"/>
    <s v="RETIRO VOLUNTARIO"/>
    <s v="CB UNO A UNO"/>
    <s v="CB UNO A UNO"/>
    <s v="EJECUTADO"/>
    <s v="CIERRE EXITOSO"/>
    <s v="21/11/2025 RETIRAR EQUIPOS | 21/11/2025 SE RETIRAN EQUIPOS RBM OK"/>
    <s v="VISITA TECNICA"/>
    <s v="FUA0G680"/>
    <s v="TIPO IV"/>
    <s v="TERRESTRE"/>
    <s v="QUINTERO SANCHEZ JUAN SEBASTIAN"/>
    <n v="1"/>
    <s v="0"/>
    <n v="479589"/>
    <n v="196537"/>
    <n v="479589"/>
  </r>
  <r>
    <s v="MEDELLIN"/>
    <x v="3"/>
    <x v="3"/>
    <s v="5001"/>
    <s v="TA-25-1318845"/>
    <s v="3007013412"/>
    <s v="OC CIERRE"/>
    <s v="ANTIOQUIA"/>
    <s v="MEDELLIN"/>
    <s v="BARRIO CAICEDO VII MEDELLIN"/>
    <s v="REDEBAN"/>
    <s v="FO-25-1858605"/>
    <d v="2025-11-21T11:53:00"/>
    <d v="2025-11-21T15:05:00"/>
    <s v="NO"/>
    <s v="CIERRE"/>
    <s v="RETIRO VOLUNTARIO"/>
    <s v="CB UNO A UNO"/>
    <s v="CB UNO A UNO"/>
    <s v="EJECUTADO"/>
    <s v="CIERRE EXITOSO"/>
    <s v="21/11/2025 SE RETIRA UN DATÁFONO Y UN LECTOR DE BARRAS. TODO QUEDA OK."/>
    <s v="VISITA TECNICA"/>
    <s v="JA00N368"/>
    <s v="TIPO I"/>
    <s v="TERRESTRE"/>
    <s v="RODRIGUEZ PEREA JUAN CAMILO"/>
    <n v="1"/>
    <s v="0"/>
    <n v="65960"/>
    <n v="75096"/>
    <n v="65960"/>
  </r>
  <r>
    <s v="BOGOTA"/>
    <x v="1"/>
    <x v="1"/>
    <s v="25754"/>
    <s v="TA-25-1329732"/>
    <s v="3007069208"/>
    <s v="OC CIERRE"/>
    <s v="CUNDINAMARCA"/>
    <s v="SOACHA"/>
    <s v="PTM SOACHA PUNTOSERVIS SOACHA"/>
    <s v="REDEBAN"/>
    <s v="FO-25-1882086"/>
    <d v="2025-11-26T09:38:00"/>
    <d v="2025-11-28T09:22:00"/>
    <s v="NO"/>
    <s v="CIERRE"/>
    <s v="RETIRO VOLUNTARIO"/>
    <s v="AGREGADOR"/>
    <s v="COMCARD - PTM"/>
    <s v="EJECUTADO"/>
    <s v="CIERRE EXITOSO"/>
    <s v="26/11/2025 SE ESCALA PARA VISITA. CONFIRMAR DATOS PARA LA RECOLECCION DE EQUIPOS | 26/11/2025 SE RETIRA UN DATÁFONO, UN LECTOR DE BARRAS, UN PIN PAD Y UN HUB EN LAS INSTALACIONES DE PTM."/>
    <s v="VISITA TECNICA"/>
    <s v="A301Z293-A301Z613"/>
    <s v="TIPO I"/>
    <s v="TERRESTRE"/>
    <s v="RODRIGUEZ PEREA JUAN CAMILO"/>
    <n v="1"/>
    <s v="0"/>
    <n v="65960"/>
    <n v="75096"/>
    <n v="65960"/>
  </r>
  <r>
    <s v="CUCUTA"/>
    <x v="5"/>
    <x v="5"/>
    <s v="54405"/>
    <s v="TA-25-1329733"/>
    <s v="3007035570"/>
    <s v="OC CIERRE"/>
    <s v="NORTE DE SANTANDER"/>
    <s v="LOS PATIOS"/>
    <s v="COMCARD LOS PATIOS FARMAPLUS"/>
    <s v="REDEBAN"/>
    <s v="FO-25-1882094"/>
    <d v="2025-11-26T09:38:00"/>
    <d v="2025-11-28T09:31:00"/>
    <s v="NO"/>
    <s v="CIERRE"/>
    <s v="RETIRO VOLUNTARIO"/>
    <s v="AGREGADOR"/>
    <s v="COMCARD - PTM"/>
    <s v="EJECUTADO"/>
    <s v="CIERRE EXITOSO"/>
    <s v="26/11/2025 SE ESCALA PARA VISITA. CONFIRMAR DATOS PARA LA RECOLECCION DE EQUIPOS | 26/11/2025 SE RETIRA UN EQUIPO Y UN LECTOR EN LAS INSTALACIONES DE PTM."/>
    <s v="VISITA TECNICA"/>
    <s v="AA004708"/>
    <s v="TIPO I"/>
    <s v="TERRESTRE"/>
    <s v="RODRIGUEZ PEREA JUAN CAMILO"/>
    <n v="1"/>
    <s v="0"/>
    <n v="65960"/>
    <n v="75096"/>
    <n v="65960"/>
  </r>
  <r>
    <s v="BOGOTA"/>
    <x v="1"/>
    <x v="1"/>
    <s v="11001"/>
    <s v="TA-25-1329734"/>
    <s v="3007076528"/>
    <s v="OC CIERRE"/>
    <s v="CUNDINAMARCA"/>
    <s v="BOGOTA"/>
    <s v="PTM BOGOTA DON PAGO TIERRA BUE"/>
    <s v="REDEBAN"/>
    <s v="FO-25-1882101"/>
    <d v="2025-11-26T09:38:00"/>
    <d v="2025-11-28T09:27:00"/>
    <s v="NO"/>
    <s v="CIERRE"/>
    <s v="RETIRO VOLUNTARIO"/>
    <s v="AGREGADOR"/>
    <s v="COMCARD - PTM"/>
    <s v="EJECUTADO"/>
    <s v="CIERRE EXITOSO"/>
    <s v="26/11/2025 SE ESCALA PARA VISITA. CONFIRMAR DATOS PARA LA RECOLECCION DE EQUIPOS | 26/11/2025 SE RETIRA UN DATÁFONO, UN LECTOR DE BARRAS Y UN PIN PAD EN LAS INSTALACIONES DE PTM"/>
    <s v="VISITA TECNICA"/>
    <s v="103ZZ208-103ZZ295"/>
    <s v="TIPO I"/>
    <s v="TERRESTRE"/>
    <s v="RODRIGUEZ PEREA JUAN CAMILO"/>
    <n v="1"/>
    <s v="0"/>
    <n v="65960"/>
    <n v="75096"/>
    <n v="65960"/>
  </r>
  <r>
    <s v="TUNJA"/>
    <x v="5"/>
    <x v="5"/>
    <s v="15001"/>
    <s v="TA-25-1251616"/>
    <s v="3007074148"/>
    <s v="OC CIERRE"/>
    <s v="BOYACA"/>
    <s v="TUNJA"/>
    <s v="PTM LOS MUISCAS TUNJA DROGUERI"/>
    <s v="REDEBAN"/>
    <s v="FO-25-1760347"/>
    <d v="2025-10-30T12:17:00"/>
    <d v="2025-11-04T15:21:00"/>
    <s v="NO"/>
    <s v="CIERRE"/>
    <s v="RETIRO VOLUNTARIO"/>
    <s v="AGREGADOR"/>
    <s v="COMCARD - PTM"/>
    <s v="EJECUTADO"/>
    <s v="CIERRE EXITOSO"/>
    <s v="30/10/2025 ME ENCUENTRO EN SITIO YA QUE ESTABA REALIZANDO OTRA ACTIVIDAD EN EL MISMO PUNTO | 30/10/2025 SE REALIZA CIERRE RETIRO CB BANCOLOMBIA RED REDEBAN , RETORO VOLUNTARIO RETIRANDO EQUIPO DESK 3500-LECTOR CB - BASE SOPORTE -FUENTE DE PODER CABLE PACTH CORD 3 METROS AVISO EXTERIOR 1.50 METROS - FLANGGER - DISPLAY DE HORARIO SE DESTRUYE PUBLICIDAD EN SITIO, ENTREGA LOS EQUIPOS LA SEÑORA ANA SOFIA PIRATOBA"/>
    <s v="VISITA TECNICA"/>
    <s v="SV0UZ863-SV0YZ413"/>
    <s v="TIPO I"/>
    <s v="TERRESTRE"/>
    <s v="ALVARADO MORENO CRISTHIAN"/>
    <n v="1"/>
    <s v="0"/>
    <n v="65960"/>
    <n v="75096"/>
    <n v="65960"/>
  </r>
  <r>
    <s v="BUCARAMANGA"/>
    <x v="5"/>
    <x v="5"/>
    <s v="68081"/>
    <s v="TA-25-1329735"/>
    <s v="3007064830"/>
    <s v="OC CIERRE"/>
    <s v="SANTANDER"/>
    <s v="BARRANCABERMEJA"/>
    <s v="PTM BARRANCABERMEJA  PUNTOSERV"/>
    <s v="REDEBAN"/>
    <s v="FO-25-1882119"/>
    <d v="2025-11-26T09:38:00"/>
    <d v="2025-11-28T09:34:00"/>
    <s v="NO"/>
    <s v="CIERRE"/>
    <s v="RETIRO VOLUNTARIO"/>
    <s v="AGREGADOR"/>
    <s v="COMCARD - PTM"/>
    <s v="EJECUTADO"/>
    <s v="CIERRE EXITOSO"/>
    <s v="26/11/2025 SE ESCALA PARA VISITA. CONFIRMAR DATOS PARA LA RECOLECCION DE EQUIPOS | 26/11/2025 SE RETIRA UN EQUIPO Y UN LECTOR DE BARRAS EN LAS INSTALACIONES DE PTM."/>
    <s v="VISITA TECNICA"/>
    <s v="4A003814-NA00K116"/>
    <s v="TIPO III"/>
    <s v="TERRESTRE"/>
    <s v="RODRIGUEZ PEREA JUAN CAMILO"/>
    <n v="1"/>
    <s v="0"/>
    <n v="275729"/>
    <n v="196537"/>
    <n v="275729"/>
  </r>
  <r>
    <s v="PEREIRA"/>
    <x v="0"/>
    <x v="6"/>
    <s v="66170"/>
    <s v="TA-25-1330431"/>
    <s v="3007059382"/>
    <s v="OC CIERRE"/>
    <s v="RISARALDA"/>
    <s v="DOSQUEBRADAS"/>
    <s v="BARRIO SANTA TERESITA DOSQUEBR"/>
    <s v="REDEBAN"/>
    <s v="FO-25-1883888"/>
    <d v="2025-11-26T13:12:00"/>
    <d v="2025-11-28T09:44:00"/>
    <s v="NO"/>
    <s v="CIERRE"/>
    <s v="RETIRO VOLUNTARIO"/>
    <s v="CB UNO A UNO"/>
    <s v="CB UNO A UNO"/>
    <s v="EJECUTADO"/>
    <s v="CIERRE EXITOSO"/>
    <s v="26/11/2025 SE COORDINA ENTREGA DATÁFONO | 28/11/2025 SE VISITA COMERCIO PARA CIERRE CB WOMPI CLIENTE HACE ENTREGA VOLUNTARIA DE EQUIPOS RBM CLIENTE YA HIZO DISPOSICIÓN FINAL DE PUBLICIDAD SE RETIRA ROLLOS"/>
    <s v="VISITA TECNICA"/>
    <s v="FUA05695"/>
    <s v="TIPO I"/>
    <s v="TERRESTRE"/>
    <s v="LOAIZA LOPEZ JHON FREDDY"/>
    <n v="1"/>
    <s v="0"/>
    <n v="65960"/>
    <n v="75096"/>
    <n v="65960"/>
  </r>
  <r>
    <s v="CALI"/>
    <x v="0"/>
    <x v="0"/>
    <s v="19001"/>
    <s v="TA-25-1331401"/>
    <s v="3007061423"/>
    <s v="OC CIERRE"/>
    <s v="CAUCA"/>
    <s v="POPAYAN"/>
    <s v="BARRIO BELLO HORIZONTE POPAYAN"/>
    <s v="REDEBAN"/>
    <s v="FO-25-1885435"/>
    <d v="2025-11-26T15:50:00"/>
    <d v="2025-11-28T09:47:00"/>
    <s v="NO"/>
    <s v="CIERRE"/>
    <s v="RETIRO VOLUNTARIO"/>
    <s v="CB UNO A UNO"/>
    <s v="CB UNO A UNO"/>
    <s v="EJECUTADO"/>
    <s v="CIERRE EXITOSO"/>
    <s v="26/11/2025 SE ESCALA PARA VISITA. CONFIRMAR DATOS PARA LA RECOLECCION DE EQUIPOS | 27/11/2025 SE INGRESANSE RECOGEN EQUIPOS ESTADO OK"/>
    <s v="VISITA TECNICA"/>
    <s v="KA00J382"/>
    <s v="TIPO III"/>
    <s v="TERRESTRE"/>
    <s v="GIMBUEL LASSO LUIS GERMAN"/>
    <n v="1"/>
    <s v="0"/>
    <n v="275729"/>
    <n v="196537"/>
    <n v="275729"/>
  </r>
  <r>
    <s v="APARTADO"/>
    <x v="3"/>
    <x v="3"/>
    <s v="5045"/>
    <s v="14315087"/>
    <s v="3007035610"/>
    <s v="OC PINPAD"/>
    <s v="ANTIOQUIA"/>
    <s v="APARTADO"/>
    <s v="DISTRICOL COMUNICACIONES KATEB"/>
    <s v="REDEBAN"/>
    <s v="FO-25-1766168"/>
    <d v="2025-10-31T22:00:00"/>
    <d v="2025-11-08T12:33:00"/>
    <s v="NO"/>
    <s v="PINPAD"/>
    <s v="PINPAD"/>
    <s v="AGREGADOR"/>
    <s v="DISTRICOL"/>
    <s v="EJECUTADO"/>
    <s v="EJECUTADO EXITOSO"/>
    <s v="31/10/2025 POR FAVOR, COMUNICARSE CON USUARIO PARA CONFIRMAR UBICACION, SOLICITUD Y PROGRAMAR VISITA TECNICA | 10/11/2025 SE INSTALA PIN PAD 1600 PARA DATAFONO DESK 2600, SE HACEN PRUEBAS Y SE DEJA TODO OK."/>
    <s v="VISITA TECNICA"/>
    <s v="AA004403"/>
    <s v="TIPO I"/>
    <s v="TERRESTRE"/>
    <s v="SALDARRIAGA MIRANDA SANTIAGO"/>
    <n v="1"/>
    <s v="0"/>
    <n v="65960"/>
    <n v="75096"/>
    <n v="65960"/>
  </r>
  <r>
    <s v="MONTERIA"/>
    <x v="2"/>
    <x v="2"/>
    <s v="23555"/>
    <s v="14339598"/>
    <s v="3007069809"/>
    <s v="OC PINPAD"/>
    <s v="CORDOBA"/>
    <s v="PLANETA RICA"/>
    <s v="DISTRICOL MULTIFARMACI LA CASI"/>
    <s v="REDEBAN"/>
    <s v="FO-25-1782598"/>
    <d v="2025-11-04T16:59:00"/>
    <d v="2025-11-11T16:41:00"/>
    <s v="NO"/>
    <s v="PINPAD"/>
    <s v="PINPAD"/>
    <s v="AGREGADOR"/>
    <s v="DISTRICOL"/>
    <s v="EJECUTADO"/>
    <s v="EJECUTADO EXITOSO"/>
    <s v="05/11/2025 SE LLAMA AL NUMERO 3215352243 SE VALIDA DATOS, UBICACION, SOLICITUD Y PROGRAMAR VISITA TECNICA | 11/11/2025 SE VISITA SITIO, SE INSTALA PINPAD OK. SE CAMBIA EQUIPO POR COMPATIBILIDAD._x000a_PRUEBAS EXITOSAS"/>
    <s v="VISITA TECNICA"/>
    <s v="ON004662"/>
    <s v="TIPO II"/>
    <s v="TERRESTRE"/>
    <s v="COGOLLO VERTEL EDER LUIS"/>
    <n v="1"/>
    <s v="0"/>
    <n v="144968"/>
    <n v="140396"/>
    <n v="144968"/>
  </r>
  <r>
    <s v="BOGOTA"/>
    <x v="1"/>
    <x v="1"/>
    <s v="11001"/>
    <s v="14344156"/>
    <s v="3007078636"/>
    <s v="OC PINPAD"/>
    <s v="CUNDINAMARCA"/>
    <s v="BOGOTA"/>
    <s v="PTM BOGOTA PAPELERIA ALCALA"/>
    <s v="REDEBAN"/>
    <s v="FO-25-1804657 | FO-25-1782600"/>
    <d v="2025-11-04T16:59:00"/>
    <d v="2025-11-10T11:36:00"/>
    <s v="NO"/>
    <s v="PINPAD"/>
    <s v="PINPAD"/>
    <s v="AGREGADOR"/>
    <s v="COMCARD - PTM"/>
    <s v="EJECUTADO"/>
    <s v="EJECUTADO EXITOSO"/>
    <s v="10/11/2025 INSTALACIÓN DE PIN PAD OK PRUEBAS OK"/>
    <s v="VISITA TECNICA"/>
    <s v="SA0ZZ052"/>
    <s v="TIPO I"/>
    <s v="TERRESTRE"/>
    <s v="GOMEZ VEGA DAVID SNEYDER"/>
    <n v="2"/>
    <s v="0"/>
    <n v="131920"/>
    <n v="75096"/>
    <n v="131920"/>
  </r>
  <r>
    <s v="BOGOTA"/>
    <x v="1"/>
    <x v="1"/>
    <s v="11001"/>
    <s v="14417347"/>
    <s v="3007082121"/>
    <s v="OC PINPAD"/>
    <s v="CUNDINAMARCA"/>
    <s v="BOGOTA"/>
    <s v="PTM BOGOTA SERVIFLEXORG"/>
    <s v="REDEBAN"/>
    <s v="FO-25-1829806"/>
    <d v="2025-11-14T12:14:00"/>
    <d v="2025-11-25T10:31:00"/>
    <s v="NO"/>
    <s v="PINPAD"/>
    <s v="PINPAD"/>
    <m/>
    <m/>
    <s v="EJECUTADO"/>
    <s v="EJECUTADO EXITOSO"/>
    <s v="14/11/2025 POR FAVOR, COMUNICARSE CON USUARIO PARA CONFIRMAR UBICACION, SOLICITUD Y PROGRAMAR VISITA TECNICA | 25/11/2025 SE VISITA COMERCIO, SE INSTALA PINPAD, SE REALIZAN PRUEBAS, PRUEBAS OK .... EL FO SE ENVIA EL DÍA DE HOY YA QUE EL DÍA 18 DEL PRESENTE MES LA APP NO PERMITIÓ ENVIARLO"/>
    <s v="VISITA TECNICA"/>
    <s v="DA000414"/>
    <s v="TIPO I"/>
    <s v="TERRESTRE"/>
    <s v="ORTIZ YARA FRANKLYN ISRAEL"/>
    <n v="1"/>
    <s v="0"/>
    <n v="65960"/>
    <n v="75096"/>
    <n v="65960"/>
  </r>
  <r>
    <s v="MEDELLIN"/>
    <x v="3"/>
    <x v="3"/>
    <s v="5209"/>
    <s v="14419713"/>
    <s v="3007027709"/>
    <s v="OC PINPAD"/>
    <s v="ANTIOQUIA"/>
    <s v="CONCORDIA"/>
    <s v="DISTRICOL VARIEDADES ANGELA"/>
    <s v="REDEBAN"/>
    <s v="FO-25-1842492"/>
    <d v="2025-11-18T16:12:00"/>
    <d v="2025-11-26T16:01:00"/>
    <s v="NO"/>
    <s v="PINPAD"/>
    <s v="PINPAD"/>
    <s v="AGREGADOR"/>
    <s v="DISTRICOL"/>
    <s v="EJECUTADO"/>
    <s v="EJECUTADO EXITOSO"/>
    <s v="18/11/2025 POR FAVOR, COMUNICARSE CON USUARIO PARA CONFIRMAR UBICACION, SOLICITUD Y PROGRAMAR VISITA TECNICA | 26/11/2025 SE REALIZÓ VISITA TÉCNICA AL CORRESPONSAL BANCOLOMBIA PARA INSTALAR DOS PINPAD. EL USUARIO CONFIRMÓ SU IDENTIFICACIÓN Y SE VERIFICÓ QUE EL SITIO CONTARA CON CABINA DE SEGURIDAD EN ÓPTIMAS CONDICIONES. TRAS LA INSTALACIÓN Y PRUEBAS DE FUNCIONAMIENTO, AMBOS DISPOSITIVOS QUEDARON OPERATIVOS, DEJANDO AL CORRESPONSAL HABILITADO PARA REALIZAR TRANSACCIONES DE MANERA SEGURA Y EFICIENTE."/>
    <s v="VISITA TECNICA"/>
    <s v="99WZZ887"/>
    <s v="TIPO III"/>
    <s v="TERRESTRE"/>
    <s v="MARTINEZ TOVAR OSCAR DAVID"/>
    <n v="1"/>
    <s v="0"/>
    <n v="275729"/>
    <n v="196537"/>
    <n v="275729"/>
  </r>
  <r>
    <s v="BOGOTA"/>
    <x v="1"/>
    <x v="1"/>
    <s v="11001"/>
    <s v="14425578"/>
    <s v="3007079715"/>
    <s v="OC PINPAD"/>
    <s v="CUNDINAMARCA"/>
    <s v="BOGOTA"/>
    <s v="PTM BOGOTA YENBUTIK COSMETIC"/>
    <s v="REDEBAN"/>
    <s v="FO-25-1842497"/>
    <d v="2025-11-18T16:12:00"/>
    <d v="2025-11-19T17:39:14"/>
    <s v="NO"/>
    <s v="PINPAD"/>
    <s v="PINPAD"/>
    <s v="AGREGADOR"/>
    <s v="COMCARD - PTM"/>
    <s v="EJECUTADO"/>
    <s v="EJECUTADO EXITOSO"/>
    <s v="18/11/2025 POR FAVOR, COMUNICARSE CON USUARIO PARA CONFIRMAR UBICACION, SOLICITUD Y PROGRAMAR VISITA TECNICA | 19/11/2025 SE REALIZA INSTALACIÓN DE PIN PAD. PRUEBA OK"/>
    <s v="VISITA TECNICA"/>
    <s v="F1WZZ976"/>
    <s v="TIPO I"/>
    <s v="TERRESTRE"/>
    <s v="ORTIZ MARTINEZ STIVEN"/>
    <n v="1"/>
    <s v="0"/>
    <n v="65960"/>
    <n v="75096"/>
    <n v="65960"/>
  </r>
  <r>
    <s v="BUCARAMANGA"/>
    <x v="5"/>
    <x v="5"/>
    <s v="81001"/>
    <s v="14212952"/>
    <s v="3007033931"/>
    <s v="OC TRASLADO"/>
    <s v="ARAUCA"/>
    <s v="ARAUCA"/>
    <s v="BARRIO CRISTO REY ARAUCA"/>
    <s v="REDEBAN"/>
    <s v="FO-25-1726242"/>
    <d v="2025-10-23T12:23:00"/>
    <d v="2025-11-07T10:04:00"/>
    <s v="NO"/>
    <s v="TRASLADO"/>
    <s v="TRASLADO EXTERNO"/>
    <s v="CB UNO A UNO"/>
    <s v="CB UNO A UNO"/>
    <s v="EJECUTADO"/>
    <s v="EJECUTADO EXITOSO"/>
    <s v="23/10/2025 SE CONFIRMAN DATOS Y SOLICITUD CON EL USUARIO, SE ESCALA PARA VIISTA-POR FAVOR LLAMAR ANTES DE DESPLAZARSE | 30/10/2025 SE INFORMA AL CLIENTE QUE POR MOTIVOS DE ALGUNOS INCONVENIENTES DE ORDEN PÚBLICO SE ESTÁ A LA ESPERA DE LA COMPRA DE UN PASAJE DE VUELO PARA REALIZAR EL DESPLAZAMIENTO AL DEPARTAMENTO DE ARAUCA POR LO ANTERIOR SE DEBE AGENDAR PARA LA SIGUIENTE SEMANA | 31/10/2025 EN COMUNICACIÓN CON LA SEÑORA JUDITH AL MOVÍ L 3138884318, SE LE INFORMA QUE APARTIR DEL DÍA 4 DE NOVIEMBRE ESTARÍAMOS VISITANDO LA POR DISPONIBILIDAD DEL VUELO. | 04/11/2025 EN COMUNICACIÓN CON LA SEÑORA ADRIANA AL MOVIL 316 3379469, SE LE INFORMA QUE DEBIDO A QUE ES ZONA ROJA, SE ESTARÁ VISITANDO APARTIR DEL DÍA MIÉRCOLES 5 DE NOVIEMBRE DEL 2025 EN ADELANTE SEGÚN LA DISPONIBILIDAD DE TRANSPORTE HACIA EL MUNICIPIO. | 07/11/2025 SE REALIZA TRASLADO DE CB BANCOLOMBIA, CLIENTE YA CONTABA CON EQUIPOS EN NUEVA DIRECCIÓN, SE REALIZA BORRADO E INYECCION DE SO +VER 9.90, CONFIGURACION CB OK, CUBRE CLAVE OK, PRUEBAS OK. CLIENTE NO TIENE PUBLICIDAD SE LE INDICA DE LLAMAR A LA LINEA Y SOLICITARLA"/>
    <s v="VISITA TECNICA"/>
    <s v="BL01Y173"/>
    <s v="TIPO V"/>
    <s v="AEREO"/>
    <s v="SANTOS GONZALEZ JOHAN FABIAN"/>
    <n v="1"/>
    <s v="0"/>
    <n v="988463"/>
    <n v="196537"/>
    <n v="988463"/>
  </r>
  <r>
    <s v="BUCARAMANGA"/>
    <x v="5"/>
    <x v="5"/>
    <s v="81065"/>
    <s v="14214190"/>
    <s v="3007042875"/>
    <s v="OC TRASLADO"/>
    <s v="ARAUCA"/>
    <s v="ARAUQUITA"/>
    <s v="DISTRICOL SERVI LA VIRGEN"/>
    <s v="REDEBAN"/>
    <s v="FO-25-1710740"/>
    <d v="2025-10-20T17:05:00"/>
    <d v="2025-11-07T08:30:00"/>
    <s v="NO"/>
    <s v="TRASLADO"/>
    <s v="TRASLADO EXTERNO"/>
    <s v="AGREGADOR"/>
    <s v="DISTRICOL"/>
    <s v="EJECUTADO"/>
    <s v="EJECUTADO EXITOSO"/>
    <s v="21/10/2025 EN COMUNICACIÓN CON LA SRA JENNY FERNANDA AYALA SALCEDO TAPIAS AL NÚMERO 3106790049 NOS CONFIRMA LA SOLICITUD, DATOS CORRECTOS. SE ESCALA PARA VISITA, POR FAVOR LLAMAR ANTES DE DESPLAZARSE | 27/10/2025 SE REALIZA LLAMADA TELEFÓNICA PARA ATENDER EL TRASLADO Y SE LE.INFORMA AL USUARIO QUE ESTAMOS A LA ESPERA DE LA COMPRA DE EL VUELO PARA EL TRASLADO AL DEPARTAMENTO DE ARAUCA, SE LE INFORMARÁ APENAS ESTEMOS EN DESPLAZAMIENTO  YA QUE SE PRESENTARON ALGUNOS ATENTADOS DE ORDEN PÚBLICO | 31/10/2025 EN COMUNICACIÓN CON LA SEÑORA MÓNICA AL MOVIL 3112660579, SE CONFIRMA VISITA PARA DESPUÉS DEL DÍA 4 DE NOVIEMBRE POR DISPONIBILIDAD DEL VUELO HACIA EL DEPARTAMENTO DE ARAUCA. | 06/11/2025 TRASLADO DE CB, COMERCIO YA SE ENCUENTRA EN NUEVA DIRECCIÓN, NO CUENTA CON PUBLICIDAD, SE REALIZA BORRADO E INYECCION DE SO+VER 9.90, CONFIGURACION CB OK, PRUEBAS OK, NUEVA DIRECCIÓN OK."/>
    <s v="VISITA TECNICA"/>
    <s v="9A8ZZ951"/>
    <s v="TIPO V"/>
    <s v="AEREO"/>
    <s v="SANTOS GONZALEZ JOHAN FABIAN"/>
    <n v="1"/>
    <s v="0"/>
    <n v="988463"/>
    <n v="196537"/>
    <n v="988463"/>
  </r>
  <r>
    <s v="MEDELLIN"/>
    <x v="3"/>
    <x v="3"/>
    <s v="5686"/>
    <s v="14249449"/>
    <s v="3007031779"/>
    <s v="OC TRASLADO"/>
    <s v="ANTIOQUIA"/>
    <s v="SANTA ROSA DE OSOS"/>
    <s v="BARRIO LA TERMINAL SANTA ROSA"/>
    <s v="REDEBAN"/>
    <s v="FO-25-1747841"/>
    <d v="2025-10-28T15:16:00"/>
    <d v="2025-11-06T14:16:00"/>
    <s v="NO"/>
    <s v="TRASLADO"/>
    <s v="TRASLADO EXTERNO"/>
    <s v="CB UNO A UNO"/>
    <s v="CB UNO A UNO"/>
    <s v="EJECUTADO"/>
    <s v="EJECUTADO EXITOSO"/>
    <s v="28/10/2025 EN COMUNICACIÓN CON LA SEÑORA LUZ YANIT MARTINEZ ECHAVARRIA AL NÚMERO 3128385036 CONFIRMA SOLICITUD, DATOS CORRECTOS. SE ESCALA PARA VISITA | 06/11/2025 SE TRASLADAN EQUIPOS OK"/>
    <s v="VISITA TECNICA"/>
    <s v="BL08Z839"/>
    <s v="TIPO II"/>
    <s v="TERRESTRE"/>
    <s v="QUINTERO SANCHEZ JUAN SEBASTIAN"/>
    <n v="1"/>
    <s v="0"/>
    <n v="144968"/>
    <n v="140396"/>
    <n v="144968"/>
  </r>
  <r>
    <s v="MONTERIA"/>
    <x v="2"/>
    <x v="2"/>
    <s v="23466"/>
    <s v="14249551"/>
    <s v="3007064272"/>
    <s v="OC TRASLADO"/>
    <s v="CORDOBA"/>
    <s v="MONTELIBANO"/>
    <s v="BARRIO CENTRO MONTELIBANO 5"/>
    <s v="REDEBAN"/>
    <s v="FO-25-1755264"/>
    <d v="2025-10-29T16:51:00"/>
    <d v="2025-11-01T10:07:00"/>
    <s v="NO"/>
    <s v="TRASLADO"/>
    <s v="TRASLADO EXTERNO"/>
    <s v="CB UNO A UNO"/>
    <s v="CB UNO A UNO"/>
    <s v="EJECUTADO"/>
    <s v="EJECUTADO EXITOSO"/>
    <s v="30/10/2025 SE COMUNICA CON EL USUARIO VALIDAR UBICACION, SOLICITUD Y PROGRAMAR VISITA TECNICA | 31/10/2025 SE REALIZA TRASLADO DE CB A DIRECCIÓN CLL 10 # 13-3 AP 02 DE FORMA EXITOSA._x000a_SE INICIALIZA TERMINAL Y SE CONFIRMA CAMBIO DE DIRECCIÓN._x000a_NO SÉ REALIZAN PRUEBAS, CB BLOQUEADO POR ENTIDAD. CB SIN PUBLICIDAD"/>
    <s v="VISITA TECNICA"/>
    <s v="AA000799"/>
    <s v="TIPO IV"/>
    <s v="TERRESTRE"/>
    <s v="COGOLLO VERTEL EDER LUIS"/>
    <n v="1"/>
    <s v="0"/>
    <n v="479589"/>
    <n v="196537"/>
    <n v="479589"/>
  </r>
  <r>
    <s v="YOPAL"/>
    <x v="4"/>
    <x v="4"/>
    <s v="85015"/>
    <s v="14280867"/>
    <s v="3007074822"/>
    <s v="OC TRASLADO"/>
    <s v="CASANARE"/>
    <s v="CHAMEZA"/>
    <s v="BARRIO CENTRO CHAMEZA 3"/>
    <s v="REDEBAN"/>
    <s v="FO-25-1755270"/>
    <d v="2025-10-29T16:51:00"/>
    <d v="2025-11-02T10:46:00"/>
    <s v="NO"/>
    <s v="TRASLADO"/>
    <s v="TRASLADO EXTERNO"/>
    <s v="UNO A UNO"/>
    <s v="UNO A UNO"/>
    <s v="EJECUTADO"/>
    <s v="EJECUTADO EXITOSO"/>
    <s v="30/10/2025 SE COMUNICA CON EL USUARIO VALIDAR UBICACION, SOLICITUD Y PROGRAMAR VISITA TECNICA | 01/11/2025 SE VISITA COMERCIO, SE REALIZA TRASLADO OK. OPERATIVO EL SERVICIO"/>
    <s v="VISITA TECNICA"/>
    <s v="MNPZZ772-SVZZZ728"/>
    <s v="TIPO IV"/>
    <s v="TERRESTRE"/>
    <s v="BERNAL ELAICA EDGAR ALEXIS"/>
    <n v="1"/>
    <s v="0"/>
    <n v="479589"/>
    <n v="196537"/>
    <n v="479589"/>
  </r>
  <r>
    <s v="APARTADO"/>
    <x v="3"/>
    <x v="3"/>
    <s v="5665"/>
    <s v="14281225"/>
    <s v="3007021004"/>
    <s v="OC TRASLADO"/>
    <s v="ANTIOQUIA"/>
    <s v="SAN PEDRO DE URABA"/>
    <s v="16 DE MAYO SAN PEDRO DE URABA"/>
    <s v="REDEBAN"/>
    <s v="FO-25-1747842"/>
    <d v="2025-10-28T15:16:00"/>
    <d v="2025-11-07T14:12:00"/>
    <s v="NO"/>
    <s v="TRASLADO"/>
    <s v="TRASLADO EXTERNO"/>
    <s v="CB UNO A UNO"/>
    <s v="CB UNO A UNO"/>
    <s v="EJECUTADO"/>
    <s v="EJECUTADO EXITOSO"/>
    <s v="28/10/2025 EN COMUNICACIÓN CON LA SEÑORA  KARINA LUCIA CALDERIN MUÑOZ AL NÚMERO 3117190379 CONFIRMA SOLICITUD, DATOS CORRECTOS. SE ESCALA PARA VISITA, SOLICITA UNA PRONTA ATENCIÓN | 07/11/2025 SE REALIZA TRASLADO CB, PUNTO OPERATIVO"/>
    <s v="VISITA TECNICA"/>
    <s v="AAAZ739"/>
    <s v="TIPO III"/>
    <s v="TERRESTRE"/>
    <s v="CASTRO HENAO DANIEL ESTEBAN"/>
    <n v="1"/>
    <s v="0"/>
    <n v="275729"/>
    <n v="196537"/>
    <n v="275729"/>
  </r>
  <r>
    <s v="NEIVA"/>
    <x v="4"/>
    <x v="4"/>
    <s v="41001"/>
    <s v="14283085"/>
    <s v="3007050882"/>
    <s v="OC TRASLADO"/>
    <s v="HUILA"/>
    <s v="NEIVA"/>
    <s v="BARRIO LOS ANDES NEIVA 1"/>
    <s v="REDEBAN"/>
    <s v="FO-25-1755263"/>
    <d v="2025-10-29T16:51:00"/>
    <d v="2025-11-01T10:04:00"/>
    <s v="NO"/>
    <s v="TRASLADO"/>
    <s v="TRASLADO EXTERNO"/>
    <s v="UNO A UNO"/>
    <s v="CB UNO A UNO"/>
    <s v="EJECUTADO"/>
    <s v="EJECUTADO EXITOSO"/>
    <s v="30/10/2025 POR FAVOR, COMUNICARSE CON USUARIO PARA CONFIRMAR UBICACION, SOLICITUD Y PROGRAMAR VISITA TECNICA | 31/10/2025 CLIENTE HABÍA REALIZADO EL TRASLADO DE PUBLICIDAD Y EQUIPOS , SE INSTALA AVISO EXTERIOR , SE FORMATEA ,CONFIGURA E INICIALIZA DATAFONO, SE CREA USUARIO Y CLAVE CON EL CLIENTE, SE REALIZA PRUEBAS DÓNDE SALE RECHAZO GENERAL, SE LLAMA A LA LINEA CB 018000953344 PARA SOLICITAR HABILITACIÓN TEMPORAL PARA REALIZAR PRUEBAS , SE ESPERA 10 MINUTOS ,SE REALIZA PRUEBAS DE NUEVO 15 MINUTOS DESPUÉS DE LA LLAMADA SALIENDO SALIENDO RECHAZO GENERAL , SE INFORMA AL CLIENTE QUE EL PUNTO LO HABILITARAN A MÁS TARDAR EL 6 DE NOVIEMBRE SEGÚN CONVERSACIÓN CON LA LINEA CB 018000953344."/>
    <s v="VISITA TECNICA"/>
    <s v="II01Z059"/>
    <s v="TIPO I"/>
    <s v="TERRESTRE"/>
    <s v="ANDRADE HERNANDEZ JUAN CARLOS"/>
    <n v="1"/>
    <s v="0"/>
    <n v="65960"/>
    <n v="75096"/>
    <n v="65960"/>
  </r>
  <r>
    <s v="PASTO"/>
    <x v="0"/>
    <x v="0"/>
    <s v="86568"/>
    <s v="14285278"/>
    <s v="3007064187"/>
    <s v="OC TRASLADO"/>
    <s v="PUTUMAYO"/>
    <s v="PUERTO ASIS"/>
    <s v="BARRIO LAS AMERICAS PUERTO ASI"/>
    <s v="REDEBAN"/>
    <s v="FO-25-1755269"/>
    <d v="2025-10-29T16:51:00"/>
    <d v="2025-11-06T16:21:00"/>
    <s v="NO"/>
    <s v="TRASLADO"/>
    <s v="TRASLADO EXTERNO"/>
    <s v="CB UNO A UNO"/>
    <s v="CB UNO A UNO"/>
    <s v="EJECUTADO"/>
    <s v="EJECUTADO EXITOSO"/>
    <s v="30/10/2025 SE COMUNICA CON EL USUARIO VALIDAR UBICACION, SOLICITUD Y PROGRAMAR VISITA TECNICA | 06/11/2025 DESPLAZAMIENTO HASTA EL CB | 06/11/2025 SE VISITA EL CORRESPONSAL EN UNA NUEVA DIRECCIÓN PARA HACER EFECTIVO EL TRASLADO, SE INICIALIZA LAS DOS TERMINALES OK, CAMBIO DE DIRECCIÓN OK, PERO EL CORRESPONSAL TIENE UN BLOQUEO POR PARTE DE LA ENTIDAD POR LO QUE TODAS LAS TRANSACCIONES DAN RECHAZO GENERAL, LA USUARIA SE DEBERÁ COMUNICAR A LA LÍNEA PARA VALIDAR QUE EL CORRESPONSAL HAYA SIDO DESBLOQUEADO"/>
    <s v="VISITA TECNICA"/>
    <s v="LA01Z172, NSZZZ722"/>
    <s v="TIPO IV"/>
    <s v="TERRESTRE"/>
    <s v="GUERRERO RAMIREZ OSCAR DARIO"/>
    <n v="1"/>
    <s v="0"/>
    <n v="479589"/>
    <n v="196537"/>
    <n v="479589"/>
  </r>
  <r>
    <s v="NEIVA"/>
    <x v="4"/>
    <x v="4"/>
    <s v="41615"/>
    <s v="14299983"/>
    <s v="3007078964"/>
    <s v="OC TRASLADO"/>
    <s v="HUILA"/>
    <s v="RIVERA"/>
    <s v="BARRIO CENTRO BAJO RIVERA 1"/>
    <s v="REDEBAN"/>
    <s v="FO-25-1782608"/>
    <d v="2025-11-04T16:53:00"/>
    <d v="2025-11-07T11:13:00"/>
    <s v="NO"/>
    <s v="TRASLADO"/>
    <s v="TRASLADO EXTERNO"/>
    <s v="UNO A UNO"/>
    <s v="UNO A UNO"/>
    <s v="EJECUTADO"/>
    <s v="EJECUTADO EXITOSO"/>
    <s v="05/11/2025 SE LLAMA A EL NUMERO 3223254854 3207128409 NO HAY COMUNICACION POR FAVOR, COMUNICARSE CON USUARIO PARA CONFIRMAR UBICACION, SOLICITUD Y PROGRAMAR VISITA TECNICA | 07/11/2025 SE REALIZA TRASLADO EXITOSO, SE HACEN PRUEBAS EFECTIVAS"/>
    <s v="VISITA TECNICA"/>
    <s v="FASZZ034"/>
    <s v="TIPO I"/>
    <s v="TERRESTRE"/>
    <s v="DIAZ VARGAS JONATHAN MIGUEL"/>
    <n v="1"/>
    <s v="0"/>
    <n v="65960"/>
    <n v="75096"/>
    <n v="65960"/>
  </r>
  <r>
    <s v="APARTADO"/>
    <x v="3"/>
    <x v="3"/>
    <s v="5837"/>
    <s v="14300642"/>
    <s v="3007039220"/>
    <s v="OC TRASLADO"/>
    <s v="ANTIOQUIA"/>
    <s v="TURBO"/>
    <s v="BARRIO TURBO TURBO"/>
    <s v="REDEBAN"/>
    <s v="FO-25-1782602"/>
    <d v="2025-11-04T16:53:00"/>
    <d v="2025-11-11T14:48:00"/>
    <s v="NO"/>
    <s v="TRASLADO"/>
    <s v="TRASLADO EXTERNO"/>
    <s v="CB UNO A UNO"/>
    <s v="CB UNO A UNO"/>
    <s v="EJECUTADO"/>
    <s v="EJECUTADO EXITOSO"/>
    <s v="05/11/2025 SE LLAMA AL NUMERO 3215352243 SE VALIDA DATOS, UBICACION, SOLICITUD Y PROGRAMAR VISITA TECNICA | 11/11/2025 SE TRASLADA DATAFONO, LECTORA, _x000a_SE INSTALA PUBLICIDAD AVISO EXTERIOR._x000a_SE INICIALIZA Y SE ACTUALIZA LOS DATOS CON LA DIRECCION ACTUAL._x000a_SE HACEN PRUEBAS DE CONSULTA DE SALDO Y IMPRIMIR VERSION CON LA INFOR ACTUAL Y LA NUEVA. DEJANDO TODO FUNCIONANDO CORRECTAMENTE."/>
    <s v="VISITA TECNICA"/>
    <s v="GZ06Z009"/>
    <s v="TIPO II"/>
    <s v="TERRESTRE"/>
    <s v="SALDARRIAGA MIRANDA SANTIAGO"/>
    <n v="1"/>
    <s v="0"/>
    <n v="144968"/>
    <n v="140396"/>
    <n v="144968"/>
  </r>
  <r>
    <s v="BOGOTA"/>
    <x v="1"/>
    <x v="1"/>
    <s v="11001"/>
    <s v="14304378"/>
    <s v="3007062715"/>
    <s v="OC TRASLADO"/>
    <s v="CUNDINAMARCA"/>
    <s v="BOGOTA"/>
    <s v="BARRIO RINCON BOGOTA 6"/>
    <s v="REDEBAN"/>
    <s v="FO-25-1782604"/>
    <d v="2025-11-04T16:53:00"/>
    <d v="2025-11-11T16:52:00"/>
    <s v="NO"/>
    <s v="TRASLADO"/>
    <s v="TRASLADO EXTERNO"/>
    <s v="CB UNO A UNO"/>
    <s v="CB UNO A UNO"/>
    <s v="EJECUTADO"/>
    <s v="EJECUTADO EXITOSO"/>
    <s v="05/11/2025 SE LLAMA A EL NUMERO 3202600409 3224003574 NO HAY COMUNICACION POR FAVOR, COMUNICARSE CON USUARIO PARA CONFIRMAR UBICACION, SOLICITUD Y PROGRAMAR VISITA TECNICA | 11/11/2025 SE REALIZA TRASLADO DE EQUIPOS RDBN SE CONFIGURAN Y SE HACEN PRUEBAS OK"/>
    <s v="VISITA TECNICA"/>
    <s v="NA00O970"/>
    <s v="TIPO I"/>
    <s v="TERRESTRE"/>
    <s v="GONZALEZ FANDIÑO SANTIAGO ERNESTO"/>
    <n v="1"/>
    <s v="0"/>
    <n v="65960"/>
    <n v="75096"/>
    <n v="65960"/>
  </r>
  <r>
    <s v="VILLAVICENCIO"/>
    <x v="4"/>
    <x v="4"/>
    <s v="50325"/>
    <s v="14312341"/>
    <s v="3007067816"/>
    <s v="OC TRASLADO"/>
    <s v="META"/>
    <s v="MAPIRIPAN"/>
    <s v="BARRIO BRR SEC ALTO CENTRO MAP"/>
    <s v="REDEBAN"/>
    <s v="FO-25-1782615"/>
    <d v="2025-11-04T16:53:00"/>
    <d v="2025-11-14T16:11:00"/>
    <s v="NO"/>
    <s v="TRASLADO"/>
    <s v="TRASLADO EXTERNO"/>
    <s v="CB UNO A UNO"/>
    <s v="CB UNO A UNO"/>
    <s v="EJECUTADO"/>
    <s v="EJECUTADO EXITOSO"/>
    <s v="05/11/2025 SE LLAMA AL NUMERO 3215352243 SE VALIDA DATOS, UBICACION, SOLICITUD Y PROGRAMAR VISITA TECNICA | 11/11/2025 POR DISPONIBILIDAD DE VUELO, VUELO PROGRAMADO PARA EL 12/11/2025 | 12/11/2025 POR DISPONIBILIDAD DE VUELO LA ACTIVIDAD SE ATIENDE EL DÍA VIERNES SE INFORMA A JEFE DE ZONA | 14/11/2025 SE REALIZA VISITA Y SE TRASLADO CORRESPONSAL  A SOLICITUD DE ENTIDAD, PRUEBAS OK"/>
    <s v="VISITA TECNICA"/>
    <s v="9L00R825"/>
    <s v="TIPO V"/>
    <s v="AEREO"/>
    <s v="ROZO JIMENEZ EDGAR ARMANDO"/>
    <n v="1"/>
    <s v="0"/>
    <n v="988463"/>
    <n v="196537"/>
    <n v="988463"/>
  </r>
  <r>
    <s v="BOGOTA"/>
    <x v="1"/>
    <x v="1"/>
    <s v="11001"/>
    <s v="14312775"/>
    <s v="3007056044"/>
    <s v="OC TRASLADO"/>
    <s v="CUNDINAMARCA"/>
    <s v="BOGOTA"/>
    <s v="OPRAP CENTRO COMERCIAL LO NUES"/>
    <s v="REDEBAN"/>
    <s v="FO-25-1760899"/>
    <d v="2025-10-30T10:56:00"/>
    <d v="2025-11-04T16:47:00"/>
    <s v="NO"/>
    <s v="TRASLADO"/>
    <s v="TRASLADO EXTERNO"/>
    <s v="ROBUSTO"/>
    <s v="OPRAP"/>
    <s v="EJECUTADO"/>
    <s v="EJECUTADO EXITOSO"/>
    <s v="30/10/2025 SE LLAMA AL USUARIO NO HAY COMUNICACION | 04/11/2025 SE REVISA EQUIPOS PARA CONSTATAR LA ACTUALIZACIÓN DE LA NUEVA DIRECCIÓN, SE REVISA CABLEADO Y OPERACIONES  TODO OK"/>
    <s v="VISITA TECNICA"/>
    <s v="9BMZZ405"/>
    <s v="TIPO I"/>
    <s v="TERRESTRE"/>
    <s v="ALARCON AREVALO JOHAN STIVEN"/>
    <n v="1"/>
    <s v="0"/>
    <n v="65960"/>
    <n v="75096"/>
    <n v="65960"/>
  </r>
  <r>
    <s v="MEDELLIN"/>
    <x v="3"/>
    <x v="3"/>
    <s v="5440"/>
    <s v="14317089"/>
    <s v="3007043242"/>
    <s v="OC TRASLADO"/>
    <s v="ANTIOQUIA"/>
    <s v="MARINILLA"/>
    <s v="DISTRICOL MI MUNDO YULADY"/>
    <s v="REDEBAN"/>
    <s v="FO-25-1766155"/>
    <d v="2025-10-31T12:03:00"/>
    <d v="2025-11-04T14:38:00"/>
    <s v="NO"/>
    <s v="TRASLADO"/>
    <s v="TRASLADO EXTERNO"/>
    <s v="AGREGADOR"/>
    <s v="DISTRICOL"/>
    <s v="EJECUTADO"/>
    <s v="EJECUTADO EXITOSO"/>
    <s v="31/10/2025 SE INTETNTA COMUNICACION NO CONTESTAN POR FAVOR, COMUNICARSE DE NUEVO CON USUARIO PARA CONFIRMAR UBICACION, SOLICITUD Y PROGRAMAR VISITA TECNICA | 04/11/2025 SE REALIZA TRASLADO DE CB SE ACTUALIZA DIRECCIÓN OK , SE INSTALA PUBLICIDAD , NO SE PUEDE HACER PRUEBAS YA QUE EL BANCO ESTÁ INHABILITADO HASTA MAÑANA USUARIO EL DÍA DE MAÑANA CONFIRMA CB OK"/>
    <s v="VISITA TECNICA"/>
    <s v="9ACZZ014"/>
    <s v="TIPO II"/>
    <s v="TERRESTRE"/>
    <s v="MONTOYA VELEZ ANDRES FELIPE"/>
    <n v="1"/>
    <s v="0"/>
    <n v="144968"/>
    <n v="140396"/>
    <n v="144968"/>
  </r>
  <r>
    <s v="BUCARAMANGA"/>
    <x v="5"/>
    <x v="5"/>
    <s v="68679"/>
    <s v="14318104"/>
    <s v="3007049018"/>
    <s v="OC TRASLADO"/>
    <s v="SANTANDER"/>
    <s v="SAN GIL"/>
    <s v="DISTRICOL JHONALEJANDROEXPRESS"/>
    <s v="REDEBAN"/>
    <s v="FO-25-1766161"/>
    <d v="2025-10-31T12:03:00"/>
    <d v="2025-11-04T12:50:00"/>
    <s v="NO"/>
    <s v="TRASLADO"/>
    <s v="TRASLADO EXTERNO"/>
    <s v="AGREGADOR"/>
    <s v="DISTRICOL"/>
    <s v="EJECUTADO"/>
    <s v="EJECUTADO EXITOSO"/>
    <s v="31/10/2025 SE INTETNTA COMUNICACION NO CONTESTAN POR FAVOR, COMUNICARSE DE NUEVO CON USUARIO PARA CONFIRMAR UBICACION, SOLICITUD Y PROGRAMAR VISITA TECNICA | 04/11/2025 SE HACE PRESENCIA EN COMERCIO SE REALIZA ACTUALIZACIÓN DE DATOS EN EL EQUIPO Y EN EL SISTEMA"/>
    <s v="VISITA TECNICA"/>
    <s v="AD00O655"/>
    <s v="TIPO II"/>
    <s v="TERRESTRE"/>
    <s v="BARRERA ORTEGA MARLON STWAR"/>
    <n v="1"/>
    <s v="0"/>
    <n v="144968"/>
    <n v="140396"/>
    <n v="144968"/>
  </r>
  <r>
    <s v="MEDELLIN"/>
    <x v="3"/>
    <x v="3"/>
    <s v="5001"/>
    <s v="14318198"/>
    <s v="3007076752"/>
    <s v="OC TRASLADO"/>
    <s v="ANTIOQUIA"/>
    <s v="MEDELLIN"/>
    <s v="DISTRICOL VARIEDADES MZ"/>
    <s v="REDEBAN"/>
    <s v="FO-25-1766158"/>
    <d v="2025-10-31T12:03:00"/>
    <d v="2025-11-08T12:44:00"/>
    <s v="NO"/>
    <s v="TRASLADO"/>
    <s v="TRASLADO EXTERNO"/>
    <s v="AGREGADOR"/>
    <s v="DISTRICOL"/>
    <s v="EJECUTADO"/>
    <s v="EJECUTADO EXITOSO"/>
    <s v="31/10/2025 SE LLAMA SE TIENE COMUNICACJON CON LA SEÑORA AZUCENA DE LOS RIOS TREJOS_x000a_ SE CONFIRMA SOLICITUD Y SE VALIDA DATOS | 08/11/2025 SE REALIZA EL TRASLADO DEL CB SE TRASLADA 1 DATAFONO PRUEBAS OK"/>
    <s v="VISITA TECNICA"/>
    <s v="SA2ZZ164"/>
    <s v="TIPO I"/>
    <s v="TERRESTRE"/>
    <s v="MONTOYA VELEZ ANDRES FELIPE"/>
    <n v="1"/>
    <s v="0"/>
    <n v="65960"/>
    <n v="75096"/>
    <n v="65960"/>
  </r>
  <r>
    <s v="APARTADO"/>
    <x v="3"/>
    <x v="3"/>
    <s v="5045"/>
    <s v="14318248"/>
    <s v="3007034146"/>
    <s v="OC TRASLADO"/>
    <s v="ANTIOQUIA"/>
    <s v="APARTADO"/>
    <s v="DISTRICOL RECARGAS MOVILES"/>
    <s v="REDEBAN"/>
    <s v="FO-25-1766165"/>
    <d v="2025-10-31T12:03:00"/>
    <d v="2025-11-10T12:01:00"/>
    <s v="NO"/>
    <s v="TRASLADO"/>
    <s v="TRASLADO EXTERNO"/>
    <s v="AGREGADOR"/>
    <s v="DISTRICOL"/>
    <s v="EJECUTADO"/>
    <s v="EJECUTADO EXITOSO"/>
    <s v="31/10/2025 SE INTETNTA COMUNICACION NO CONTESTAN POR FAVOR, COMUNICARSE DE NUEVO CON USUARIO PARA CONFIRMAR UBICACION, SOLICITUD Y PROGRAMAR VISITA TECNICA | 10/11/2025 SE HACE TRASLADO DE CB A DIRECCION NUEVA SE INSTALA PUBLICIDAD AVISO EXTERIOR USUARIA DEBE SOLICITAR FLANGERD Y LETRERO HORARIO LEGAL A LA LINEA. SE HACE INICIALIZACION DEL DATAFONO Y SE ACTUALIZAN LOS DATOS SE HACEN PRUEBAS Y SE DEJ TODO OK"/>
    <s v="VISITA TECNICA"/>
    <s v="1QZZZ786"/>
    <s v="TIPO I"/>
    <s v="TERRESTRE"/>
    <s v="SALDARRIAGA MIRANDA SANTIAGO"/>
    <n v="1"/>
    <s v="0"/>
    <n v="65960"/>
    <n v="75096"/>
    <n v="65960"/>
  </r>
  <r>
    <s v="CUCUTA"/>
    <x v="5"/>
    <x v="5"/>
    <s v="54001"/>
    <s v="14318355"/>
    <s v="3007077850"/>
    <s v="OC TRASLADO"/>
    <s v="NORTE DE SANTANDER"/>
    <s v="CUCUTA"/>
    <s v="DISTRICOL FEMME FASHION"/>
    <s v="REDEBAN"/>
    <s v="FO-25-1766153"/>
    <d v="2025-10-31T12:03:00"/>
    <d v="2025-11-01T11:35:00"/>
    <s v="NO"/>
    <s v="TRASLADO"/>
    <s v="TRASLADO EXTERNO"/>
    <s v="AGREGADOR"/>
    <s v="DISTRICOL"/>
    <s v="EJECUTADO"/>
    <s v="EJECUTADO EXITOSO"/>
    <s v="31/10/2025 SE INTETNTA COMUNICACION NO CONTESTAN POR FAVOR, COMUNICARSE DE NUEVO CON USUARIO PARA CONFIRMAR UBICACION, SOLICITUD Y PROGRAMAR VISITA TECNICA | 01/11/2025 SE REALIZÓ VISITA A LA DIRECCIÓN ASIGNADA Y COMERCIO AÚN SE ENCUENTRA EN TRASLADO, SE REALIZA TRASLADO DE DIRECCIÓN, DATAFONO, LECTORA, CABLEADO INCIALIZACION OK,PRUEBAS ÉXITOSAS"/>
    <s v="VISITA TECNICA"/>
    <s v="A1MZZ034"/>
    <s v="TIPO I"/>
    <s v="TERRESTRE"/>
    <s v="MORA VEGA JEAMPIER"/>
    <n v="1"/>
    <s v="0"/>
    <n v="65960"/>
    <n v="75096"/>
    <n v="65960"/>
  </r>
  <r>
    <s v="MEDELLIN"/>
    <x v="3"/>
    <x v="3"/>
    <s v="5001"/>
    <s v="14322590"/>
    <s v="3007079675"/>
    <s v="OC TRASLADO"/>
    <s v="ANTIOQUIA"/>
    <s v="MEDELLIN"/>
    <s v="BARRIO GUAYABAL MEDELLIN  13"/>
    <s v="REDEBAN"/>
    <s v="FO-25-1817272"/>
    <d v="2025-11-12T08:36:00"/>
    <d v="2025-11-13T11:49:00"/>
    <s v="NO"/>
    <s v="TRASLADO"/>
    <s v="TRASLADO EXTERNO"/>
    <s v="CB UNO A UNO"/>
    <s v="CB UNO A UNO"/>
    <s v="EJECUTADO"/>
    <s v="EJECUTADO EXITOSO"/>
    <s v="12/11/2025 SE INTENTA COMUNICACIÓN A LOS NÚMEROS 3232942579 3150454729, PERO NO HAY RESPUESTA. SE ESCALA PARA VISITA, POR FAVOR LLAMAR ANTES DE DESPLAZARSE | 13/11/2025 CLIENTE YA SE ENCONTRABA TRASLADADO SE VERIFICA DIRECCIÓN Y SE ACTUALIZA DIRECCIÓN NO SE HACEN PRUEBAS EXITOSA YA QUE CLIENTE SE ENCONTRABA BLOQUEADO"/>
    <s v="VISITA TECNICA"/>
    <s v="SXUZZ201"/>
    <s v="TIPO I"/>
    <s v="TERRESTRE"/>
    <s v="ALVAREZ ARENAS VICTOR HUGO"/>
    <n v="1"/>
    <s v="0"/>
    <n v="65960"/>
    <n v="75096"/>
    <n v="65960"/>
  </r>
  <r>
    <s v="MANIZALES"/>
    <x v="0"/>
    <x v="6"/>
    <s v="17662"/>
    <s v="14322672"/>
    <s v="3007069358"/>
    <s v="OC TRASLADO"/>
    <s v="CALDAS"/>
    <s v="SAMANA"/>
    <s v="DISTRICOL CAFE MARIA ANTONIA"/>
    <s v="REDEBAN"/>
    <s v="FO-25-1777422"/>
    <d v="2025-11-04T12:09:00"/>
    <d v="2025-11-11T16:20:00"/>
    <s v="NO"/>
    <s v="TRASLADO"/>
    <s v="TRASLADO EXTERNO"/>
    <s v="AGREGADOR"/>
    <s v="DISTRICOL"/>
    <s v="EJECUTADO"/>
    <s v="EJECUTADO EXITOSO"/>
    <s v="04/11/2025 POR FAVOR, COMUNICARSE CON USUARIO PARA CONFIRMAR UBICACION, SOLICITUD Y PROGRAMAR VISITA TECNICA | 10/11/2025 SE VALIDARA DESPLAMIENTO EL DIA DE MAÑANA 11 YA QUE POR DISPONIBILIDAD DE TRANSPORTE NO SE HABIA PODIDO REALIZAR. | 11/11/2025 SE REALIZA VISITA SE INICIALIZA DATAFONO CON DIRECCIÓN ACTUALIZADA, SE CREAN USUARIOS SE HACEN PRUEBAS DE CONSULTA DE SALDO SOLAMENTE YA QUE USUARIO NO CUENTA CON HERRAMIENTAS PARA REALIZAR RETIRO RECAUDO NI CONSIGNACIÓN SERVICIO OK"/>
    <s v="VISITA TECNICA"/>
    <s v="9T5ZZ294"/>
    <s v="TIPO IV"/>
    <s v="TERRESTRE"/>
    <s v="AGUIRRE HENAO RAUL EDUARDO"/>
    <n v="1"/>
    <s v="0"/>
    <n v="479589"/>
    <n v="196537"/>
    <n v="479589"/>
  </r>
  <r>
    <s v="BOGOTA"/>
    <x v="1"/>
    <x v="1"/>
    <s v="11001"/>
    <s v="14326496"/>
    <s v="3007018238"/>
    <s v="OC TRASLADO"/>
    <s v="CUNDINAMARCA"/>
    <s v="BOGOTA"/>
    <s v="OPRAP CENTRO COMERCIAL CALIMA"/>
    <s v="REDEBAN"/>
    <s v="FO-25-1777420"/>
    <d v="2025-11-04T12:09:00"/>
    <d v="2025-11-10T14:43:00"/>
    <s v="NO"/>
    <s v="TRASLADO"/>
    <s v="TRASLADO EXTERNO"/>
    <s v="ROBUSTO"/>
    <s v="OPRAP"/>
    <s v="EJECUTADO"/>
    <s v="EJECUTADO EXITOSO"/>
    <s v="04/11/2025 POR FAVOR, COMUNICARSE CON USUARIO PARA CONFIRMAR UBICACION, SOLICITUD Y PROGRAMAR VISITA TECNICA | 10/11/2025 SE REALIZA TRASTALO DE CORRESPONSAL SE INICIALIZAN 5 TERMINALES SE REALIZAN PRUEBAS OK"/>
    <s v="VISITA TECNICA"/>
    <s v="AB005888, 6A003862, 7A003835,A00AZ439,CZZZZ116"/>
    <s v="TIPO I"/>
    <s v="TERRESTRE"/>
    <s v="SOTO LONDOÑO FREDY ALEXANDER"/>
    <n v="1"/>
    <s v="0"/>
    <n v="65960"/>
    <n v="75096"/>
    <n v="65960"/>
  </r>
  <r>
    <s v="PEREIRA"/>
    <x v="0"/>
    <x v="6"/>
    <s v="76828"/>
    <s v="14346351"/>
    <s v="3007032418"/>
    <s v="OC TRASLADO"/>
    <s v="VALLE DEL CAUCA"/>
    <s v="TRUJILLO"/>
    <s v="BARRIO CENTRO TRUJILLO 1"/>
    <s v="REDEBAN"/>
    <s v="FO-25-1817840"/>
    <d v="2025-11-12T08:36:00"/>
    <d v="2025-11-13T16:27:00"/>
    <s v="NO"/>
    <s v="TRASLADO"/>
    <s v="TRASLADO EXTERNO"/>
    <s v="CB UNO A UNO"/>
    <s v="CB UNO A UNO"/>
    <s v="EJECUTADO"/>
    <s v="EJECUTADO EXITOSO"/>
    <s v="12/11/2025 SE INTENTA COMUNICACIÓN A LOS NÚMEROS 3127926354   3232978963, PERO NO HAY RESPUESTA. SE ESCALA PARA VISITA, POR FAVOR LLAMAR ANTES DE DESPLAZARSE | 14/11/2025 SE REALIZA TRASLADO DEL CB SIN NOVEDAD._x000a_SE REALIZA INICIALIZACIÓN OKEY._x000a_PRUEBAS OPERATIVAS CON LA NOVEDAD QUE EL CB ESTA BLOQUEADO POR LA ENTIDAD."/>
    <s v="VISITA TECNICA"/>
    <s v="119ZZ515 - IIMZZ253"/>
    <s v="TIPO II"/>
    <s v="TERRESTRE"/>
    <s v="TORRES GARCIA JENDRY JOSE"/>
    <n v="1"/>
    <s v="0"/>
    <n v="144968"/>
    <n v="140396"/>
    <n v="144968"/>
  </r>
  <r>
    <s v="SANTA MARTA"/>
    <x v="2"/>
    <x v="2"/>
    <s v="44430"/>
    <s v="14346579"/>
    <s v="3007074050"/>
    <s v="OC TRASLADO"/>
    <s v="LA GUAJIRA"/>
    <s v="MAICAO"/>
    <s v="DISTRICOL VARIEDADES LEYSCIND"/>
    <s v="REDEBAN"/>
    <s v="FO-25-1805992"/>
    <d v="2025-11-07T08:00:00"/>
    <d v="2025-11-11T16:59:00"/>
    <s v="NO"/>
    <s v="TRASLADO"/>
    <s v="TRASLADO EXTERNO"/>
    <s v="AGREGADOR"/>
    <s v="DISTRICOL"/>
    <s v="EJECUTADO"/>
    <s v="EJECUTADO EXITOSO"/>
    <s v="10/11/2025 SE INTENTA COMUNICACIÓN A LOS NÚMEROS 3015501198;3147403633_x000a_ PERO NO HAY RESPUESTA. SE ESCALA PARA VISITA, POR FAVOR LLAMAR ANTES DE DESPLAZARSE | 11/11/2025 SE REALIZ ATRASADO DE CORRESPONSAL BANCARIO A SATISFACCIÓN DEL CLIENTE, SE TRASLADAN 2 COMBOS"/>
    <s v="VISITA TECNICA"/>
    <s v="0N0TZ474 , A4VZZ347"/>
    <s v="TIPO IV"/>
    <s v="TERRESTRE"/>
    <s v="THOMAS  CAMPO SIGIFREDO SEGUNDO"/>
    <n v="1"/>
    <s v="0"/>
    <n v="479589"/>
    <n v="196537"/>
    <n v="479589"/>
  </r>
  <r>
    <s v="PEREIRA"/>
    <x v="0"/>
    <x v="6"/>
    <s v="76147"/>
    <s v="14346644"/>
    <s v="3007077797"/>
    <s v="OC TRASLADO"/>
    <s v="VALLE DEL CAUCA"/>
    <s v="CARTAGO"/>
    <s v="BARRIO LIBERTAD CARTAGO"/>
    <s v="REDEBAN"/>
    <s v="FO-25-1817274"/>
    <d v="2025-11-12T08:36:00"/>
    <d v="2025-11-13T15:34:00"/>
    <s v="NO"/>
    <s v="TRASLADO"/>
    <s v="TRASLADO EXTERNO"/>
    <s v="CB UNO A UNO"/>
    <s v="CB UNO A UNO"/>
    <s v="EJECUTADO"/>
    <s v="EJECUTADO EXITOSO"/>
    <s v="12/11/2025 SE INTENTA COMUNICACIÓN A LOS NÚMEROS 3172696536   3178560543, PERO NO HAY RESPUESTA. SE ESCALA PARA VISITA, POR FAVOR LLAMAR ANTES DE DESPLAZARSE | 13/11/2025 SE VISITA DIRECCIÓN DE REALIZA TRASLADO CB SE INSTALA DATÁFONO LECTORA Y PUBLICIDAD SE REALIZA PRUEBAS OK"/>
    <s v="VISITA TECNICA"/>
    <s v="10OZZ958"/>
    <s v="TIPO I"/>
    <s v="TERRESTRE"/>
    <s v="LOAIZA LOPEZ JHON FREDDY"/>
    <n v="1"/>
    <s v="0"/>
    <n v="65960"/>
    <n v="75096"/>
    <n v="65960"/>
  </r>
  <r>
    <s v="TUNJA"/>
    <x v="5"/>
    <x v="5"/>
    <s v="15759"/>
    <s v="14369039"/>
    <s v="3007060696"/>
    <s v="OC TRASLADO"/>
    <s v="BOYACA"/>
    <s v="SOGAMOSO"/>
    <s v="BARRIO SAN MARTIN SOGAMOSO 1"/>
    <s v="REDEBAN"/>
    <s v="FO-25-1842520"/>
    <d v="2025-11-18T16:00:00"/>
    <d v="2025-11-19T14:16:00"/>
    <s v="NO"/>
    <s v="TRASLADO"/>
    <s v="TRASLADO EXTERNO"/>
    <s v="CB UNO A UNO"/>
    <s v="CB UNO A UNO"/>
    <s v="EJECUTADO"/>
    <s v="EJECUTADO EXITOSO"/>
    <s v="18/11/2025 POR FAVOR, COMUNICARSE CON USUARIO PARA CONFIRMAR UBICACION, SOLICITUD Y PROGRAMAR VISITA TECNICA | 21/11/2025 SE REALIZA VISITA AL COMERCIO, SE REALIZA BORRADO Y ACTUALIZACION DE EQUIPO, TRASLADO DE EQUIPOS Y PUBLICIDAD, PRUEBAS NO EXITOSAS DEBIDO A QUE CB SE ENCUENTRA BLOQUEADO POR ENTIDAD."/>
    <s v="VISITA TECNICA"/>
    <s v="FUA0G275-MA00D568"/>
    <s v="TIPO II"/>
    <s v="TERRESTRE"/>
    <s v="SOLER HOYOS CRISTIAN LEONARDO"/>
    <n v="1"/>
    <s v="0"/>
    <n v="144968"/>
    <n v="140396"/>
    <n v="144968"/>
  </r>
  <r>
    <s v="NEIVA"/>
    <x v="4"/>
    <x v="4"/>
    <s v="18592"/>
    <s v="14369325"/>
    <s v="3007046464"/>
    <s v="OC TRASLADO"/>
    <s v="CAQUETA"/>
    <s v="PUERTO RICO"/>
    <s v="BARRIO EL TRIUNFO PUERTO RICO"/>
    <s v="REDEBAN"/>
    <s v="FO-25-1842512"/>
    <d v="2025-11-18T16:00:00"/>
    <d v="2025-11-20T10:23:00"/>
    <s v="NO"/>
    <s v="TRASLADO"/>
    <s v="TRASLADO EXTERNO"/>
    <s v="CB UNO A UNO"/>
    <s v="CB UNO A UNO"/>
    <s v="EJECUTADO"/>
    <s v="EJECUTADO EXITOSO"/>
    <s v="18/11/2025 SE COMUNICA A EL NUMERO 3106743712 SE VALIDA DIRRECION OK TODO LISTO PARA EL TRASLADO OK | 20/11/2025 SE REALIZA TRASLADO EXTERNO CON LA NOVEDAD QUE NO SE REALIZAN PRUEBAS CB EXITOSAS YA QUE EL EQUIPO SE ENCUENTRA BLOQUEADO POR PARTE DE LA ENTIDAD, SE LLAMO VARIAS VECES SOLICITANDO EL DESBLOQUEO PARA REALIZAR LAS PRUEBAS DE CB PERO NO REALIZARON EL DESBLOQUEO, SE DEJA INSTALADO AVISO EXTERIOR."/>
    <s v="VISITA TECNICA"/>
    <s v="9C008121"/>
    <s v="TIPO V"/>
    <s v="TERRESTRE"/>
    <s v="BERMUDEZ SANCHEZ JOSE NEYBER"/>
    <n v="1"/>
    <s v="0"/>
    <n v="479589"/>
    <n v="196537"/>
    <n v="479589"/>
  </r>
  <r>
    <s v="TUNJA"/>
    <x v="5"/>
    <x v="5"/>
    <s v="15759"/>
    <s v="14376060"/>
    <s v="3007076283"/>
    <s v="OC TRASLADO"/>
    <s v="BOYACA"/>
    <s v="SOGAMOSO"/>
    <s v="BARRIO EL MOLINO SOGAMOSO"/>
    <s v="REDEBAN"/>
    <s v="FO-25-1842505"/>
    <d v="2025-11-18T16:00:00"/>
    <d v="2025-11-19T13:54:00"/>
    <s v="NO"/>
    <s v="TRASLADO"/>
    <s v="TRASLADO EXTERNO"/>
    <s v="UNO A UNO"/>
    <s v="UNO A UNO"/>
    <s v="EJECUTADO"/>
    <s v="EJECUTADO EXITOSO"/>
    <s v="18/11/2025 SE COMUNICA A EL NUMERO 3209274779 SE VALIDA DIRRECION OK TODO LISTO PARA EL TRASLADO OK | 19/11/2025 SE REALIZA VISITA AL COMERCIO, SE REALIZA BORRADO Y ACTUALIZACION DE EQUIPO, TRASLADO DE EQUIPOS Y PUBLICIDAD, PRUEBAS OK."/>
    <s v="VISITA TECNICA"/>
    <s v="EG0OZ146"/>
    <s v="TIPO II"/>
    <s v="TERRESTRE"/>
    <s v="SOLER HOYOS CRISTIAN LEONARDO"/>
    <n v="1"/>
    <s v="0"/>
    <n v="144968"/>
    <n v="140396"/>
    <n v="144968"/>
  </r>
  <r>
    <s v="TUNJA"/>
    <x v="5"/>
    <x v="5"/>
    <s v="15367"/>
    <s v="14394445"/>
    <s v="3007058209"/>
    <s v="OC TRASLADO"/>
    <s v="BOYACA"/>
    <s v="JENESANO"/>
    <s v="BARRIO CENTRO JENESANO 2"/>
    <s v="REDEBAN"/>
    <s v="FO-25-1842502"/>
    <d v="2025-11-18T16:00:00"/>
    <d v="2025-11-19T13:50:00"/>
    <s v="NO"/>
    <s v="TRASLADO"/>
    <s v="TRASLADO EXTERNO"/>
    <s v="CB UNO A UNO"/>
    <s v="CB UNO A UNO"/>
    <s v="EJECUTADO"/>
    <s v="EJECUTADO EXITOSO"/>
    <s v="18/11/2025 SE COMUNICA A EL NUMERO 3134114962 SE VALIDA DIRRECION OK TODO LISTO PARA EL TRASLADO OK | 19/11/2025 SE VISITA CB TRASLADO EXTERNO"/>
    <s v="VISITA TECNICA"/>
    <s v="TUZZZ400"/>
    <s v="TIPO II"/>
    <s v="TERRESTRE"/>
    <s v="GONZALEZ GONZALEZ MARIO ALBERTO"/>
    <n v="1"/>
    <s v="0"/>
    <n v="144968"/>
    <n v="140396"/>
    <n v="144968"/>
  </r>
  <r>
    <s v="BOGOTA"/>
    <x v="1"/>
    <x v="1"/>
    <s v="11001"/>
    <s v="14397723"/>
    <s v="3007043116"/>
    <s v="OC TRASLADO"/>
    <s v="CUNDINAMARCA"/>
    <s v="BOGOTA"/>
    <s v="BARRIO BOSA PRIMAVERA BOGOTA"/>
    <s v="REDEBAN"/>
    <s v="FO-25-1829722"/>
    <d v="2025-11-14T12:23:00"/>
    <d v="2025-11-15T14:59:00"/>
    <s v="NO"/>
    <s v="TRASLADO"/>
    <s v="TRASLADO EXTERNO"/>
    <s v="CB UNO A UNO"/>
    <s v="CB UNO A UNO"/>
    <s v="EJECUTADO"/>
    <s v="EJECUTADO EXITOSO"/>
    <s v="14/11/2025 EN COMUNICACIÓN CON EL SEÑOR JOSE NARVAES MURCIA AL NÚMERO 3142461932 CONFIRMA SOLICITUD, DATOS CORRECTOS. SE ESCALA PARA VISITA | 15/11/2025 TRASLADO EXISTOSO SIN NOVEDAD"/>
    <s v="VISITA TECNICA"/>
    <s v="9ABZZ361"/>
    <s v="TIPO I"/>
    <s v="TERRESTRE"/>
    <s v="HERNANDEZ NARANJO OSCAR EDUARDO"/>
    <n v="1"/>
    <s v="0"/>
    <n v="65960"/>
    <n v="75096"/>
    <n v="65960"/>
  </r>
  <r>
    <s v="CALI"/>
    <x v="0"/>
    <x v="0"/>
    <s v="76520"/>
    <s v="14410910"/>
    <s v="3007052516"/>
    <s v="OC TRASLADO"/>
    <s v="VALLE DEL CAUCA"/>
    <s v="PALMIRA"/>
    <s v="BARRIO VERSALLES PALMIRA"/>
    <s v="REDEBAN"/>
    <s v="FO-25-1848518"/>
    <d v="2025-11-19T14:58:00"/>
    <d v="2025-11-20T12:21:00"/>
    <s v="NO"/>
    <s v="TRASLADO"/>
    <s v="TRASLADO EXTERNO"/>
    <s v="CB UNO A UNO"/>
    <s v="CB UNO A UNO"/>
    <s v="EJECUTADO"/>
    <s v="EJECUTADO EXITOSO"/>
    <s v="19/11/2025 POR FAVOR, COMUNICARSE CON USUARIO PARA CONFIRMAR UBICACION, SOLICITUD Y PROGRAMAR VISITA TECNICA | 20/11/2025 SE REALIZA TRASLADO DE CORRESPONSAL SE INSTALA AVISÓ EXTERIOR EQUIPOS TODO OK"/>
    <s v="VISITA TECNICA"/>
    <s v="9B0GZ401"/>
    <s v="TIPO I"/>
    <s v="TERRESTRE"/>
    <s v="PALACIOS GOMEZ BRAHIAN ANDRES"/>
    <n v="1"/>
    <s v="0"/>
    <n v="65960"/>
    <n v="75096"/>
    <n v="65960"/>
  </r>
  <r>
    <s v="VILLAVICENCIO"/>
    <x v="4"/>
    <x v="4"/>
    <s v="50001"/>
    <s v="14411275"/>
    <s v="3007071323"/>
    <s v="OC TRASLADO"/>
    <s v="META"/>
    <s v="VILLAVICENCIO"/>
    <s v="BARRIO LA MADRID VILLAVICENCIO"/>
    <s v="REDEBAN"/>
    <s v="FO-25-1900665"/>
    <d v="2025-11-27T17:12:00"/>
    <d v="2025-11-28T15:40:00"/>
    <s v="NO"/>
    <s v="TRASLADO"/>
    <s v="TRASLADO EXTERNO"/>
    <s v="UNO A UNO"/>
    <s v="UNO A UNO"/>
    <s v="EJECUTADO"/>
    <s v="EJECUTADO EXITOSO"/>
    <s v="28/11/2025 POR FAVOR, COMUNICARSE CON USUARIO PARA CONFIRMAR UBICACION, SOLICITUD Y PROGRAMAR VISITA TECNICA | 28/11/2025 SE REALIZA VISITA AL CB POR MOTIVO DE TRASLADO,  SE VERIFICAN LOS EQUIPOS Y SE REALIZA LA INICIALIZCION, AL REALIZAR LA PRUEBA SE EVIDENCIA QUE ESTÁ BLOQUEADO PORQUE DA RECHAZO GENERAL, SE LLAMA ALA LÍNEA 01800 PARA SOLICITAR EL DESBLOQUEO PARA REALIZAR LA PRUEBAS, SE ESPERAN MÁS DE 30 MINUTOS Y SE VUELVE A PROBAR Y SIGUE SALIENDO RECHAZO GENERAL  POR ESE MOTIVO NO HAY PRUEBAS OK"/>
    <s v="VISITA TECNICA"/>
    <s v="SV00C146"/>
    <s v="TIPO I"/>
    <s v="TERRESTRE"/>
    <s v="MOLINA CASTRO JAVIER ALBERTO"/>
    <n v="1"/>
    <s v="0"/>
    <n v="65960"/>
    <n v="75096"/>
    <n v="65960"/>
  </r>
  <r>
    <s v="CALI"/>
    <x v="0"/>
    <x v="0"/>
    <s v="76520"/>
    <s v="14415139"/>
    <s v="3007049247"/>
    <s v="OC TRASLADO"/>
    <s v="VALLE DEL CAUCA"/>
    <s v="PALMIRA"/>
    <s v="BARRIO EL SEMBRADOR PALMIRA 1"/>
    <s v="REDEBAN"/>
    <s v="FO-25-1848521"/>
    <d v="2025-11-19T14:58:00"/>
    <d v="2025-11-20T11:28:00"/>
    <s v="NO"/>
    <s v="TRASLADO"/>
    <s v="TRASLADO EXTERNO"/>
    <s v="UNO A UNO"/>
    <s v="CB UNO A UNO"/>
    <s v="EJECUTADO"/>
    <s v="EJECUTADO EXITOSO"/>
    <s v="19/11/2025 POR FAVOR, COMUNICARSE CON USUARIO PARA CONFIRMAR UBICACION, SOLICITUD Y PROGRAMAR VISITA TECNICA | 20/11/2025 SE REALIZA TRASLADO DEL CORRESPONSAL INSTALANDO AVISÓ EXTERIOR DATAFONO Y LECTOR TODO OK"/>
    <s v="VISITA TECNICA"/>
    <s v="9C00Q097"/>
    <s v="TIPO I"/>
    <s v="TERRESTRE"/>
    <s v="PALACIOS GOMEZ BRAHIAN ANDRES"/>
    <n v="1"/>
    <s v="0"/>
    <n v="65960"/>
    <n v="75096"/>
    <n v="65960"/>
  </r>
  <r>
    <s v="TUNJA"/>
    <x v="5"/>
    <x v="5"/>
    <s v="15469"/>
    <s v="14461765"/>
    <s v="3007057632"/>
    <s v="OC TRASLADO"/>
    <s v="BOYACA"/>
    <s v="MONIQUIRA"/>
    <s v="REVAL  MONIQUIRA"/>
    <s v="REDEBAN"/>
    <s v="FO-25-1882656"/>
    <d v="2025-11-25T16:31:00"/>
    <d v="2025-11-28T14:52:00"/>
    <s v="NO"/>
    <s v="TRASLADO"/>
    <s v="TRASLADO EXTERNO"/>
    <s v="ROBUSTO"/>
    <s v="REVAL"/>
    <s v="EJECUTADO"/>
    <s v="EJECUTADO EXITOSO"/>
    <s v="26/11/2025 POR FAVOR, COMUNICARSE CON USUARIO PARA CONFIRMAR UBICACION, SOLICITUD Y PROGRAMAR VISITA TECNICA | 28/11/2025 SE VISITA CB TRASLADO EXTERNO.. CAMBIO DE EQUIPOS POR FALTA DE SERIAL"/>
    <s v="VISITA TECNICA"/>
    <s v="AATZZ043-9A0AZ830-AATZZ226-AATZZ112"/>
    <s v="TIPO II"/>
    <s v="TERRESTRE"/>
    <s v="GONZALEZ GONZALEZ MARIO ALBERTO"/>
    <n v="1"/>
    <s v="0"/>
    <n v="144968"/>
    <n v="140396"/>
    <n v="144968"/>
  </r>
  <r>
    <s v="IBAGUE"/>
    <x v="4"/>
    <x v="4"/>
    <s v="73585"/>
    <s v="LC-CS-25-004131"/>
    <s v="3007053528"/>
    <s v="OC CIERRE"/>
    <s v="TOLIMA"/>
    <s v="PURIFICACION"/>
    <s v="BARRIO SANTA ISABEL PURIFICACI"/>
    <s v="REDEBAN"/>
    <s v="FO-25-1761287"/>
    <d v="2025-10-30T15:04:00"/>
    <d v="2025-11-05T07:14:00"/>
    <s v="NO"/>
    <s v="CIERRE"/>
    <s v="CIERRE"/>
    <s v="CB UNO A UNO"/>
    <s v="CB UNO A UNO"/>
    <s v="EJECUTADO"/>
    <s v="PARCIAL EXITOSO ACCESORIOS"/>
    <s v="30/10/2025 SE ESCALA PARA VISITA. CONFIRMAR DATOS PARA LA RECOLECCION DE EQUIPOS | 04/11/2025 SE REALIZA VISITA AL PUNTO, SE RETIRA CON ÉXITO DATÁFONO LECTORA. CLIENTE NO CUENTA CON PUBLICIDAD.CIERRE EXITOSO"/>
    <s v="VISITA TECNICA"/>
    <s v="TR0VZ605"/>
    <s v="TIPO II"/>
    <s v="TERRESTRE"/>
    <s v="DEVIA REINOSO JUAN CARLOS"/>
    <n v="1"/>
    <s v="0"/>
    <n v="144968"/>
    <n v="140396"/>
    <n v="144968"/>
  </r>
  <r>
    <s v="BOGOTA"/>
    <x v="1"/>
    <x v="1"/>
    <s v="11001"/>
    <s v="14378101"/>
    <s v="3007042330"/>
    <s v="OC TRASLADO"/>
    <s v="CUNDINAMARCA"/>
    <s v="BOGOTA"/>
    <s v="BARRIO KENEDY BOGOTA"/>
    <s v="REDEBAN"/>
    <s v="FO-25-1833418 | FO-25-1829726"/>
    <d v="2025-11-14T12:23:00"/>
    <d v="2025-11-18T14:18:00"/>
    <s v="NO"/>
    <s v="TRASLADO"/>
    <s v="TRASLADO EXTERNO"/>
    <s v="CB UNO A UNO"/>
    <s v="CB UNO A UNO"/>
    <s v="EJECUTADO | EJECUTADO / CANCELADO"/>
    <s v="EJECUTADO EXITOSO"/>
    <s v="18/11/2025 DURANTE LA VISITA TECNICA SE REALIZA TRASLADO DE CORRESPONSAL EN LUGARES INDICADOS POR CORRESPONSAL SIN NOVEDAD EN INSTALACIÓN PRUEBAS OK SALDO OK A CONFORMIDAD DE CORRESPONSAL"/>
    <s v="VISITA TECNICA"/>
    <s v="AA2ZZ072"/>
    <s v="TIPO I"/>
    <s v="TERRESTRE"/>
    <s v="GALEANO SORIANO JUAN DAVID"/>
    <n v="1"/>
    <s v="0"/>
    <n v="65960"/>
    <n v="75096"/>
    <n v="65960"/>
  </r>
  <r>
    <m/>
    <x v="6"/>
    <x v="7"/>
    <m/>
    <m/>
    <m/>
    <m/>
    <m/>
    <m/>
    <m/>
    <m/>
    <m/>
    <m/>
    <m/>
    <m/>
    <m/>
    <m/>
    <m/>
    <m/>
    <m/>
    <m/>
    <m/>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53">
  <r>
    <s v="VALLEDUPAR"/>
    <x v="0"/>
    <x v="0"/>
    <s v="20175"/>
    <s v="2763740"/>
    <s v="3007075868"/>
    <s v="OC ENVIO ROLLOS"/>
    <s v="CESAR"/>
    <s v="CHIMICHAGUA"/>
    <s v="DISTRICOL COMPANY MARTINEZ"/>
    <s v="REDEBAN"/>
    <s v="FO-25-1553954"/>
    <d v="2025-09-19T08:00:00"/>
    <d v="2025-11-04T11:07:00"/>
    <m/>
    <s v="ROLLOS"/>
    <s v="ROLLOS"/>
    <s v="AGREGADOR"/>
    <s v="DISTRICOL"/>
    <s v="EJECUTADO"/>
    <s v="EJECUTADO EXITOSO"/>
    <s v="19/09/2025 SE REALIZA ENVIO DE ROLLOS CON GUIA | 25/09/2025 SE INTENTA COMUNICACIÓN AL NÚMERO 3117639852 PARA VALIDAR SI RECIBIÓ LOS ROLLOS PERO NO HAY RESPUESTA | 26/09/2025 SE COMUNICA CON EL USUARIO DONDE INFORMA QUE AUN NO RECIBE LOS ROLLOS | 07/10/2025 SE LLAMA AL USUARIO Y CONFIRMA QUE AUN NO LE HAN LLEGADO LOS ROLLOS | 22/10/2025 SE VALIDA CON USUARIO, INFORMA QUE AUN NO RECIBE . SE ESCALA CON SERVIENTREGA | 23/10/2025 SERVIENTREGA: 2205447187: CUENTA CON EL RADICADO # 87148744 AÚN EN PROCESO. TE PEDIMOS DISCULPAS POR LA DEMORA, DEBIDO A LA FALTA DE RESPUESTA REASIGNAMOS Y ESCALAMOS EL CASO NUEVAMENTE CON LA REGIONAL ENCARGADA PARA QUE NOS PUEDAN COLABORAR CON MAYOR AGILIDAD. SEGUIMOS PENDIENTES DE LA RESPUESTA FINAL DE LOGÍSTICA MIENTRAS SE REALIZA SU DEBIDA GESTIÓN. | 04/11/2025 SE REALIZA ENVIO DE 10 ROLLOS, CON LA GUIA 2205447187 SERVIENTREGA. SE CONFIRMA ENTREGA EXITOSA POR PARTE DE LA TRANSPORTADORA"/>
    <s v="ENVIO"/>
    <m/>
    <s v="TIPO IV"/>
    <s v="TERRESTRE"/>
    <m/>
    <n v="0"/>
    <n v="35780"/>
    <n v="75096"/>
    <n v="35780"/>
  </r>
  <r>
    <s v="CALI"/>
    <x v="1"/>
    <x v="1"/>
    <s v="19809"/>
    <s v="2840483"/>
    <s v="3007042146"/>
    <s v="OC ENVIO ROLLOS"/>
    <s v="CAUCA"/>
    <s v="TIMBIQUI"/>
    <s v="DISTRICOL VARIEDADES MODATRONI"/>
    <s v="REDEBAN"/>
    <s v="FO-25-1642934"/>
    <d v="2025-10-06T08:00:00"/>
    <d v="2025-11-05T11:52:00"/>
    <m/>
    <s v="ROLLOS"/>
    <s v="ROLLOS"/>
    <s v="AGREGADOR"/>
    <s v="DISTRICOL"/>
    <s v="EJECUTADO"/>
    <s v="EJECUTADO EXITOSO"/>
    <s v="07/10/2025 SE CONFIRMA DATOS CON USUARIO. SE REALIZA ENVIO DE ROLLOS CON GUIA | 05/11/2025 SE REALIZA ENVIO DE 30 ROLLOS, CON LA GUIA 2185553847 SERVIENTREGA. SE CONFIRMA ENTREGA EXITOSA POR PARTE DE LA TRANSPORTADORA"/>
    <s v="ENVIO"/>
    <m/>
    <s v="TIPO V"/>
    <s v="AEREO"/>
    <m/>
    <n v="0"/>
    <n v="35780"/>
    <n v="75096"/>
    <n v="35780"/>
  </r>
  <r>
    <s v="PASTO"/>
    <x v="1"/>
    <x v="1"/>
    <s v="86569"/>
    <s v="2845946"/>
    <s v="3007044997"/>
    <s v="OC ENVIO ROLLOS"/>
    <s v="PUTUMAYO"/>
    <s v="PUERTO CAICEDO"/>
    <s v="DISTRICOL MERCACENTRO J&amp;M"/>
    <s v="REDEBAN"/>
    <s v="FO-25-1636917"/>
    <d v="2025-10-06T14:40:57"/>
    <d v="2025-11-04T11:09:00"/>
    <m/>
    <s v="ROLLOS"/>
    <s v="ROLLOS"/>
    <s v="AGREGADOR"/>
    <s v="DISTRICOL"/>
    <s v="EJECUTADO"/>
    <s v="EJECUTADO EXITOSO"/>
    <s v="06/10/2025 DATOS CONFIRMADOS. SE REALIZA ENVIO DE ROLLOS CON GUIA | 14/10/2025 SE LLAMA AL USUARIO EL CUAL CONFIRMA QUE AUN NO LE HA LLEGADO EL PEDIDO | 04/11/2025 SE REALIZA ENVIO DE 100 ROLLOS, CON LA GUIA 2185553834 SERVIENTREGA. SE CONFIRMA ENTREGA EXITOSA POR PARTE DE LA TRANSPORTADORA"/>
    <s v="ENVIO"/>
    <m/>
    <s v="TIPO IV"/>
    <s v="TERRESTRE"/>
    <m/>
    <n v="0"/>
    <n v="35780"/>
    <n v="75096"/>
    <n v="35780"/>
  </r>
  <r>
    <s v="PASTO"/>
    <x v="1"/>
    <x v="1"/>
    <s v="52693"/>
    <s v="2868741"/>
    <s v="3007050658"/>
    <s v="OC ENVIO ROLLOS"/>
    <s v="NARIÑO"/>
    <s v="SAN PABLO"/>
    <s v="PTM SAN PABLO SUPERMERCADO DEL"/>
    <s v="REDEBAN"/>
    <s v="FO-25-1666857"/>
    <d v="2025-10-10T11:09:14"/>
    <d v="2025-11-05T09:44:00"/>
    <m/>
    <s v="ROLLOS"/>
    <s v="ROLLOS"/>
    <s v="AGREGADOR"/>
    <s v="COMCARD - PTM"/>
    <s v="EJECUTADO"/>
    <s v="EJECUTADO EXITOSO"/>
    <s v="10/10/2025 SE CONFIRMAN DATOS, SE REALIZA ENVIO DE ROLLOS CON GUIA | 04/11/2025 EN COMUNICACION USUARIO INFORMA QUE AUN NO RECIBE LOS ROLLOS | 06/11/2025 SE REALIZA ENVIO DE 50 ROLLOS, CON LA GUIA 2185553864 SERVIENTREGA. SE CONFIRMA ENTREGA EXITOSA POR PARTE DE LA TRANSPORTADORA"/>
    <s v="ENVIO"/>
    <m/>
    <s v="TIPO IV"/>
    <s v="TERRESTRE"/>
    <m/>
    <n v="0"/>
    <n v="35780"/>
    <n v="75096"/>
    <n v="35780"/>
  </r>
  <r>
    <s v="CARTAGENA"/>
    <x v="0"/>
    <x v="0"/>
    <s v="13030"/>
    <s v="2895206"/>
    <s v="3007079969"/>
    <s v="OC ENVIO ROLLOS"/>
    <s v="BOLIVAR"/>
    <s v="ALTOS DEL ROSARIO"/>
    <s v="BARRIO CENTRO ALTOS DEL ROSARIO 2"/>
    <s v="REDEBAN"/>
    <s v="FO-25-1700106"/>
    <d v="2025-10-17T08:58:43"/>
    <d v="2025-11-04T11:09:00"/>
    <m/>
    <s v="ROLLOS"/>
    <s v="ROLLOS"/>
    <s v="UNO A UNO"/>
    <s v="UNO A UNO"/>
    <s v="EJECUTADO"/>
    <s v="EJECUTADO EXITOSO"/>
    <s v="17/10/2025 SE CONFIRMAN DATOS. SE REALIZA ENVIO DE ROLLOS CON OPERADOR LOGISTICO | 24/10/2025 SE LE INFORMA NUMERO DE GUIA A USER, PENDIENTE CONFIRMACION | 04/11/2025 SE REALIZA ENVIO DE 10 ROLLOS, CON LA GUIA 2205447261 SERVIENTREGA. SE CONFIRMA ENTREGA EXITOSA POR PARTE DE LA TRANSPORTADORA"/>
    <s v="ENVIO"/>
    <m/>
    <s v="TIPO IV"/>
    <s v="TERRESTRE"/>
    <m/>
    <n v="0"/>
    <n v="35780"/>
    <n v="75096"/>
    <n v="35780"/>
  </r>
  <r>
    <s v="VALLEDUPAR"/>
    <x v="0"/>
    <x v="0"/>
    <s v="20400"/>
    <s v="2896638"/>
    <s v="3007079099"/>
    <s v="OC ENVIO ROLLOS"/>
    <s v="CESAR"/>
    <s v="LA JAGUA DE IBIRICO"/>
    <s v="BARRI LA YE LA JAGUA DE IBIRIC"/>
    <s v="REDEBAN"/>
    <s v="FO-25-1698778"/>
    <d v="2025-10-17T11:24:00"/>
    <d v="2025-11-06T11:04:00"/>
    <m/>
    <s v="ROLLOS"/>
    <s v="ROLLOS"/>
    <s v="CB UNO A UNO"/>
    <s v="CB UNO A UNO"/>
    <s v="EJECUTADO"/>
    <s v="EJECUTADO EXITOSO"/>
    <s v="17/10/2025 SE REALIZA ENVIO DE ROLLOS CON OPERADOR LOGISTICO | 04/11/2025 EN COMUNICACION USUARIO INFORMA QUE AUN NO RECIBE LOS ROLLOS | 06/11/2025 SE REALIZA ENVIO DE 10 ROLLOS, CON LA GUIA 2205447258 SERVIENTREGA. SE CONFIRMA ENTREGA EXITOSA POR PARTE DE LA TRANSPORTADORA"/>
    <s v="ENVIO"/>
    <m/>
    <s v="TIPO III"/>
    <s v="TERRESTRE"/>
    <m/>
    <n v="0"/>
    <n v="35780"/>
    <n v="75096"/>
    <n v="35780"/>
  </r>
  <r>
    <s v="MEDELLIN"/>
    <x v="2"/>
    <x v="2"/>
    <s v="27361"/>
    <s v="2899243"/>
    <s v="3007060839"/>
    <s v="OC ENVIO ROLLOS"/>
    <s v="CHOCO"/>
    <s v="ISTMINA"/>
    <s v="BARRIO CUBIS ISTMINA 12"/>
    <s v="REDEBAN"/>
    <s v="FO-25-1703317"/>
    <d v="2025-10-18T09:00:00"/>
    <d v="2025-11-02T13:14:00"/>
    <m/>
    <s v="ROLLOS"/>
    <s v="ROLLOS"/>
    <s v="CB UNO A UNO"/>
    <s v="CB UNO A UNO"/>
    <s v="EJECUTADO"/>
    <s v="EJECUTADO EXITOSO"/>
    <s v="18/10/2025 SE REALIZA ENVIO DE ROLLOS CON OPERADOR LOGISTICO | 02/11/2025 SE REALIZA ENVIO DE 110 ROLLOS, CON LA GUIA 368692269 SERVIENTREGA SE CONFIRMA ENTREGA EXITOSA POR PARTE DE LA TRANSPORTADORA"/>
    <s v="ENVIO"/>
    <m/>
    <s v="TIPO V"/>
    <s v="AEREO"/>
    <m/>
    <n v="0"/>
    <n v="35780"/>
    <n v="75096"/>
    <n v="35780"/>
  </r>
  <r>
    <s v="PASTO"/>
    <x v="1"/>
    <x v="1"/>
    <s v="86568"/>
    <s v="2900040"/>
    <s v="3007079905"/>
    <s v="OC ENVIO ROLLOS"/>
    <s v="PUTUMAYO"/>
    <s v="PUERTO ASIS"/>
    <s v="DISTRICOL AGROFER Y MAQ ASIS"/>
    <s v="REDEBAN"/>
    <s v="FO-25-1703310"/>
    <d v="2025-10-20T08:00:00"/>
    <d v="2025-11-04T11:11:00"/>
    <m/>
    <s v="ROLLOS"/>
    <s v="ROLLOS"/>
    <s v="AGREGADOR"/>
    <s v="DISTRICOL"/>
    <s v="EJECUTADO"/>
    <s v="EJECUTADO EXITOSO"/>
    <s v="18/10/2025 SE REALIZA ENVIO DE ROLLOS CON OPERADOR LOGISTICO | 04/11/2025 SE REALIZA ENVIO DE 20 ROLLOS, CON LA GUIA 2215219711 SERVIENTREGA. SE CONFIRMA ENTREGA EXITOSA POR PARTE DE LA TRANSPORTADORA"/>
    <s v="ENVIO"/>
    <m/>
    <s v="TIPO IV"/>
    <s v="TERRESTRE"/>
    <m/>
    <n v="0"/>
    <n v="35780"/>
    <n v="75096"/>
    <n v="35780"/>
  </r>
  <r>
    <s v="CALI"/>
    <x v="1"/>
    <x v="1"/>
    <s v="19809"/>
    <s v="2900193"/>
    <s v="3007079657"/>
    <s v="OC ENVIO ROLLOS"/>
    <s v="CAUCA"/>
    <s v="TIMBIQUI"/>
    <s v="BARRIO PUERTO LUZ TIMBIQUI 1"/>
    <s v="REDEBAN"/>
    <s v="FO-25-1703309"/>
    <d v="2025-10-20T08:00:00"/>
    <d v="2025-11-11T12:54:00"/>
    <m/>
    <s v="ROLLOS"/>
    <s v="ROLLOS"/>
    <s v="UNO A UNO"/>
    <s v="UNO A UNO"/>
    <s v="EJECUTADO"/>
    <s v="EJECUTADO EXITOSO"/>
    <s v="18/10/2025 SE REALIZA ENVIO DE ROLLOS CON OPERADOR LOGISTICO | 07/11/2025 SE INTENTA COMUNICACION CON EL USUARIO FALLIDA PARA VALIDAR LA RECEPCION DE LOS ROLLOS | 11/11/2025 SE REALIZA ENVIO DE 10 ROLLOS, CON LA GUIA 2215219710 SERVIENTREGA. SE CONFIRMA ENTREGA EXITOSA POR PARTE DE LA TRANSPORTADORA"/>
    <s v="ENVIO"/>
    <m/>
    <s v="TIPO V"/>
    <s v="AEREO"/>
    <m/>
    <n v="0"/>
    <n v="35780"/>
    <n v="75096"/>
    <n v="35780"/>
  </r>
  <r>
    <s v="MEDELLIN"/>
    <x v="2"/>
    <x v="2"/>
    <s v="27075"/>
    <s v="2900262"/>
    <s v="3007050192"/>
    <s v="OC ENVIO ROLLOS"/>
    <s v="CHOCO"/>
    <s v="BAHIA SOLANO"/>
    <s v="BARRIO POBLADO BAHIA SOLANO"/>
    <s v="REDEBAN"/>
    <s v="FO-25-1720633"/>
    <d v="2025-10-20T08:00:00"/>
    <d v="2025-11-02T13:14:00"/>
    <m/>
    <s v="ROLLOS"/>
    <s v="ROLLOS"/>
    <s v="CB UNO A UNO"/>
    <s v="CB UNO A UNO"/>
    <s v="EJECUTADO"/>
    <s v="EJECUTADO EXITOSO"/>
    <s v="22/10/2025 SE CONFIRMAN DATOS, SE REALIZA ENVIO POR OPERADOR LOGISTICO | 02/11/2025 SE REALIZA ENVIO DE 40 ROLLOS, CON LA GUIA 284607477 SERVIENTREGA SE CONFIRMA ENTREGA EXITOSA POR PARTE DE LA TRANSPORTADORA"/>
    <s v="ENVIO"/>
    <m/>
    <s v="TIPO V"/>
    <s v="AEREO"/>
    <m/>
    <n v="0"/>
    <n v="35780"/>
    <n v="75096"/>
    <n v="35780"/>
  </r>
  <r>
    <s v="MEDELLIN"/>
    <x v="2"/>
    <x v="2"/>
    <s v="5001"/>
    <s v="2907065"/>
    <s v="3007020663"/>
    <s v="OC VISITA ROLLOS"/>
    <s v="ANTIOQUIA"/>
    <s v="MEDELLIN"/>
    <s v="COMCARD INFORMATIC SYSTEM"/>
    <s v="REDEBAN"/>
    <s v="FO-25-1708187"/>
    <d v="2025-10-20T14:44:24"/>
    <d v="2025-11-13T16:25:00"/>
    <m/>
    <s v="ROLLOS"/>
    <s v="ROLLOS"/>
    <s v="AGREGADOR"/>
    <s v="COMCARD - PTM"/>
    <s v="EJECUTADO / CANCELADO"/>
    <s v="DIRECCION ERRADA"/>
    <s v="20/10/2025 SE ESCALA AL COORDINADOR DE ZONA PARA ENTREGA DE ROLLOS EN SITIO | 13/11/2025 ENVIÓ DEVUELTO: OBSERVACIÓN: DIRECCIÓN NO DA NO SE ENCUENTRA LA NOMENCLATURA SE LLAMA AL CLIENTE Y NO CONTESTA Y EL PEDIDO ES COSTO 0"/>
    <s v="VISITA TECNICA"/>
    <m/>
    <s v="TIPO I"/>
    <s v="TERRESTRE"/>
    <s v="ARGEL DORIA MIGUEL ALBERTO"/>
    <n v="1"/>
    <n v="35780"/>
    <n v="75096"/>
    <n v="35780"/>
  </r>
  <r>
    <s v="PASTO"/>
    <x v="1"/>
    <x v="1"/>
    <s v="52696"/>
    <s v="2908245"/>
    <s v="3007080061"/>
    <s v="OC ENVIO ROLLOS"/>
    <s v="NARIÑO"/>
    <s v="SANTA BARBARA"/>
    <s v="BARRIO LOS ANGELES SANTA BARBARA"/>
    <s v="REDEBAN"/>
    <s v="FO-25-1729300"/>
    <d v="2025-10-20T15:36:21"/>
    <d v="2025-11-05T11:53:00"/>
    <m/>
    <s v="ROLLOS"/>
    <s v="ROLLOS"/>
    <s v="UNO A UNO"/>
    <s v="UNO A UNO"/>
    <s v="EJECUTADO"/>
    <s v="EJECUTADO EXITOSO"/>
    <s v="24/10/2025 SE REALIZA ENVIO DE ROLLOS CON OPERADOR LOGISTICO | 04/11/2025 EN COMUNICACION USUARIO INFORMA QUE AUN NO RECIBE LOS ROLLOS | 05/11/2025 SE REALIZA ENVIO DE 30 ROLLOS, CON LA GUIA 2215219737 SERVIENTREGA. SE CONFIRMA ENTREGA EXITOSA POR PARTE DE LA TRANSPORTADORA"/>
    <s v="ENVIO"/>
    <m/>
    <s v="TIPO V"/>
    <s v="TERRESTRE/FLUVIAL"/>
    <m/>
    <n v="0"/>
    <n v="35780"/>
    <n v="75096"/>
    <n v="35780"/>
  </r>
  <r>
    <s v="VALLEDUPAR"/>
    <x v="0"/>
    <x v="0"/>
    <s v="13074"/>
    <s v="2915524"/>
    <s v="3007080515"/>
    <s v="OC ENVIO ROLLOS"/>
    <s v="BOLIVAR"/>
    <s v="BARRANCO DE LOBA"/>
    <s v="BARRIO SAMARITANA BARRANCO DE LOBA"/>
    <s v="REDEBAN"/>
    <s v="FO-25-1719827"/>
    <d v="2025-10-21T16:00:54"/>
    <d v="2025-11-02T13:14:00"/>
    <m/>
    <s v="ROLLOS"/>
    <s v="ROLLOS"/>
    <s v="UNO A UNO"/>
    <s v="UNO A UNO"/>
    <s v="EJECUTADO"/>
    <s v="EJECUTADO EXITOSO"/>
    <s v="02/11/2025 SE REALIZA ENVIO DE 20 ROLLOS, CON LA GUIA 2205447268 SERVIENTREGA SE CONFIRMA ENTREGA EXITOSA POR PARTE DE LA TRANSPORTADORA"/>
    <s v="ENVIO"/>
    <m/>
    <s v="TIPO IV"/>
    <s v="TERRESTRE"/>
    <m/>
    <n v="0"/>
    <n v="35780"/>
    <n v="75096"/>
    <n v="35780"/>
  </r>
  <r>
    <s v="BUCARAMANGA"/>
    <x v="3"/>
    <x v="3"/>
    <s v="68081"/>
    <s v="2916229"/>
    <s v="3007031587"/>
    <s v="OC ENVIO ROLLOS"/>
    <s v="SANTANDER"/>
    <s v="BARRANCABERMEJA"/>
    <s v="COMCARD BARRANCA MATEO"/>
    <s v="REDEBAN"/>
    <s v="FO-25-1722989"/>
    <d v="2025-10-21T16:55:43"/>
    <d v="2025-11-08T09:18:00"/>
    <m/>
    <s v="ROLLOS"/>
    <s v="ROLLOS"/>
    <s v="AGREGADOR"/>
    <s v="COMCARD - PTM"/>
    <s v="EJECUTADO"/>
    <s v="EJECUTADO EXITOSO"/>
    <s v="23/10/2025 SE REALIZA ENVIO DE ROLLOS CON OPERADOR LOGISTICO | 06/11/2025 SE INTETA COMUNICACIÓN CON EL USUARIO PARA VALIDAR SI YA RECIBIO LOS ROLLOS PERO NO HAY CONTACTO | 07/11/2025 SE INTETA COMUNICACIÓN CON EL USUARIO PARA VALIDAR SI YA RECIBIO LOS ROLLOS PERO NO HAY CONTACTO | 08/11/2025 SE REALIZA ENVIO DE 24 ROLLOS, CON LA GUIA 2187690833 SERVIENTREGA. SE CONFIRMA ENTREGA EXITOSA POR PARTE DE LA TRANSPORTADORA"/>
    <s v="ENVIO"/>
    <m/>
    <s v="TIPO III"/>
    <s v="TERRESTRE"/>
    <m/>
    <n v="0"/>
    <n v="35780"/>
    <n v="75096"/>
    <n v="35780"/>
  </r>
  <r>
    <s v="APARTADO"/>
    <x v="2"/>
    <x v="2"/>
    <s v="27006"/>
    <s v="2917848"/>
    <s v="3007080990"/>
    <s v="OC VISITA ROLLOS"/>
    <s v="CHOCO"/>
    <s v="ACANDI"/>
    <s v="DISTRICOL DROGUEINTEGRAL"/>
    <s v="REDEBAN"/>
    <s v="FO-25-1719812"/>
    <d v="2025-10-22T09:09:29"/>
    <d v="2025-11-02T12:41:00"/>
    <m/>
    <s v="ROLLOS"/>
    <s v="ROLLOS"/>
    <s v="AGREGADOR"/>
    <s v="DISTRICOL"/>
    <s v="EJECUTADO"/>
    <s v="EJECUTADO EXITOSO"/>
    <s v="29/10/2025 SE LE INFORMA NUMERO DE GUIA A USER, PENDIENTE CONFIRMACION | 24/10/2025 SE REALIZA ENVIO DE 20 ROLLOS DE CB POR INTERRAPIDISIMO OK"/>
    <s v="ENVIO FLOTA - OPERADOR LOGISTICO"/>
    <m/>
    <s v="TIPO V"/>
    <s v="AEREO"/>
    <s v="MONTOYA VELEZ ANDRES FELIPE"/>
    <n v="0"/>
    <n v="35780"/>
    <n v="75096"/>
    <n v="35780"/>
  </r>
  <r>
    <s v="TUNJA"/>
    <x v="3"/>
    <x v="3"/>
    <s v="68101"/>
    <s v="2920626"/>
    <s v="3007075395"/>
    <s v="OC ENVIO ROLLOS"/>
    <s v="SANTANDER"/>
    <s v="BOLIVAR"/>
    <s v="BARRIO SAN ANTONIO BOLIVAR 2"/>
    <s v="REDEBAN"/>
    <s v="FO-25-1724891"/>
    <d v="2025-10-22T14:22:07"/>
    <d v="2025-11-06T15:54:00"/>
    <m/>
    <s v="ROLLOS"/>
    <s v="ROLLOS"/>
    <s v="CB UNO A UNO"/>
    <s v="CB UNO A UNO"/>
    <s v="EJECUTADO"/>
    <s v="EJECUTADO EXITOSO"/>
    <s v="23/10/2025 SE CONFIRMAN DATOS, SE REALIZA ENVIO POR OPERADOR LOGISTICO | 29/10/2025 SE LE INFORMA NUMERO DE GUIA A USER, PENDIENTE CONFIRMACION | 06/11/2025 SE INTENTA COMUNICACION CON EL USUARIO PARA VALIDAR SI YA RECIBIO LOS ROLLOS PERO NO HAY CONTACTO | 06/11/2025 SE REALIZA ENVIO DE 30 ROLLOS, CON LA GUIA 2187690824 SERVIENTREGA. SE CONFIRMA ENTREGA EXITOSA POR PARTE DEL USUARIO"/>
    <s v="ENVIO"/>
    <m/>
    <s v="TIPO III"/>
    <s v="TERRESTRE"/>
    <m/>
    <n v="0"/>
    <n v="35780"/>
    <n v="75096"/>
    <n v="35780"/>
  </r>
  <r>
    <s v="BUCARAMANGA"/>
    <x v="3"/>
    <x v="3"/>
    <s v="81794"/>
    <s v="2920779"/>
    <s v="3007049445"/>
    <s v="OC VISITA ROLLOS"/>
    <s v="ARAUCA"/>
    <s v="TAME"/>
    <s v="BARRIO VEREDA PUERTO JORDAN TA"/>
    <s v="REDEBAN"/>
    <s v="FO-25-1719781"/>
    <d v="2025-10-22T14:48:36"/>
    <d v="2025-11-04T15:38:00"/>
    <m/>
    <s v="ROLLOS"/>
    <s v="ROLLOS"/>
    <s v="CB UNO A UNO"/>
    <s v="CB UNO A UNO"/>
    <s v="EJECUTADO"/>
    <s v="EJECUTADO EXITOSO"/>
    <s v="29/10/2025 ENVÍO DE 20 ROLLOS PARA DATFONO"/>
    <s v="ENVIO FLOTA - OPERADOR LOGISTICO"/>
    <m/>
    <s v="TIPO V"/>
    <s v="AEREO"/>
    <s v="PEÑA DIAZ IVAN YESID"/>
    <n v="0"/>
    <n v="35780"/>
    <n v="75096"/>
    <n v="35780"/>
  </r>
  <r>
    <s v="MEDELLIN"/>
    <x v="2"/>
    <x v="2"/>
    <s v="27600"/>
    <s v="2922500"/>
    <s v="3007063555"/>
    <s v="OC ENVIO ROLLOS"/>
    <s v="CHOCO"/>
    <s v="RIO QUITO"/>
    <s v="BARRIO PAIMADO RIO QUITO"/>
    <s v="REDEBAN"/>
    <s v="FO-25-1729895"/>
    <d v="2025-10-22T17:52:11"/>
    <d v="2025-11-07T11:32:00"/>
    <m/>
    <s v="ROLLOS"/>
    <s v="ROLLOS"/>
    <s v="CB UNO A UNO"/>
    <s v="CB UNO A UNO"/>
    <s v="EJECUTADO"/>
    <s v="EJECUTADO EXITOSO"/>
    <s v="24/10/2025 SE CONFIRMAN DATOS, SE REALIZA ENVIO POR OPERADOR LOGISTICO | 29/10/2025 SE LE INFORMA NUMERO DE GUIA A USER, PENDIENTE CONFIRMACION | 07/11/2025 SE INTENTA COMUNICACIÓN CON EL USUARIO PARA VALIDAR SI YA RECIBIO LOS ROLLOS PERO NO HAY CONTACTO | 07/11/2025 SE REALIZA ENVIO DE 30 ROLLOS, CON LA GUIA 284607487 SERVIENTREGA. SE CONFIRMA ENTREGA EXITOSA POR PARTE DEL USUARIO"/>
    <s v="ENVIO"/>
    <m/>
    <s v="TIPO V"/>
    <s v="AEREO"/>
    <m/>
    <n v="0"/>
    <n v="35780"/>
    <n v="75096"/>
    <n v="35780"/>
  </r>
  <r>
    <s v="MEDELLIN"/>
    <x v="2"/>
    <x v="2"/>
    <s v="5234"/>
    <s v="2922604"/>
    <s v="3007051340"/>
    <s v="OC ENVIO ROLLOS"/>
    <s v="ANTIOQUIA"/>
    <s v="DABEIBA"/>
    <s v="PTM DABEIBA  LA GRAN ESQUINA R"/>
    <s v="REDEBAN"/>
    <s v="FO-25-1723347"/>
    <d v="2025-10-23T08:00:00"/>
    <d v="2025-11-05T14:51:00"/>
    <m/>
    <s v="ROLLOS"/>
    <s v="ROLLOS"/>
    <s v="AGREGADOR"/>
    <s v="COMCARD - PTM"/>
    <s v="EJECUTADO"/>
    <s v="EJECUTADO EXITOSO"/>
    <s v="23/10/2025 SE ESCALA AL COORDINADOR DE ZONA PARA ENTREGA DE ROLLOS EN SITIO | 04/11/2025 SE INTENTA COMUNICACION CON EL USUARIO FALLIDA PARA VALIDAR LA RECEPCION DE LOS ROLLOS | 05/11/2025 SE REALIZA ENVIO DE 40 ROLLOS, CON LA GUIA 284607482 SERVIENTREGA. SE CONFIRMA ENTREGA EXITOSA POR PARTE DEL USUARIO"/>
    <s v="ENVIO"/>
    <m/>
    <s v="TIPO IV"/>
    <s v="TERRESTRE"/>
    <m/>
    <n v="0"/>
    <n v="35780"/>
    <n v="75096"/>
    <n v="35780"/>
  </r>
  <r>
    <s v="SANTA MARTA"/>
    <x v="0"/>
    <x v="0"/>
    <s v="44001"/>
    <s v="2925654"/>
    <s v="3007070640"/>
    <s v="OC VISITA ROLLOS"/>
    <s v="LA GUAJIRA"/>
    <s v="RIOHACHA"/>
    <s v="BARRIO SAN JUDAS"/>
    <s v="REDEBAN"/>
    <s v="FO-25-1729289"/>
    <d v="2025-10-23T11:40:08"/>
    <d v="2025-11-05T10:05:00"/>
    <m/>
    <s v="ROLLOS"/>
    <s v="ROLLOS"/>
    <s v="CB UNO A UNO"/>
    <s v="CB UNO A UNO"/>
    <s v="EJECUTADO"/>
    <s v="EJECUTADO EXITOSO"/>
    <s v="24/10/2025 SE REALIZA ENVIO DE ROLLOS CON OPERADOR LOGISTICO | 30/10/2025 SE REALIZA ENVIO DE 80 ROLLOS POR INTERRAPIDISIMO A RIOHACHA AL CB BARRIO SAN JUDAS"/>
    <s v="ENVIO FLOTA - OPERADOR LOGISTICO"/>
    <m/>
    <s v="TIPO III"/>
    <s v="TERRESTRE"/>
    <s v="THOMAS  CAMPO SIGIFREDO SEGUNDO"/>
    <n v="0"/>
    <n v="35780"/>
    <n v="75096"/>
    <n v="35780"/>
  </r>
  <r>
    <s v="VILLAVICENCIO"/>
    <x v="4"/>
    <x v="4"/>
    <s v="50325"/>
    <s v="2925759"/>
    <s v="3007058916"/>
    <s v="OC ENVIO ROLLOS"/>
    <s v="META"/>
    <s v="MAPIRIPAN"/>
    <s v="BARRIO CENTRO MAPIRIPAN 1"/>
    <s v="REDEBAN"/>
    <s v="FO-25-1731362"/>
    <d v="2025-10-23T11:54:26"/>
    <d v="2025-11-04T16:13:00"/>
    <m/>
    <s v="ROLLOS"/>
    <s v="ROLLOS"/>
    <s v="CB UNO A UNO"/>
    <s v="CB UNO A UNO"/>
    <s v="EJECUTADO"/>
    <s v="EJECUTADO EXITOSO"/>
    <s v="15/10/2025 SE REALIZA ENVIO DE ROLLOS CON OPERADOR LOGISTICO | 30/10/2025 SE LE INFORMA NUMERO DE GUIA A USER, PENDIENTE CONFIRMACION | 04/11/2025 SE REALIZA ENVIO DE 20 ROLLOS, CON LA GUIA 2235596357 SERVIENTREGA. SE CONFIRMA ENTREGA EXITOSA POR PARTE DEL USUARIO"/>
    <s v="ENVIO"/>
    <m/>
    <s v="TIPO V"/>
    <s v="AEREO"/>
    <m/>
    <n v="0"/>
    <n v="35780"/>
    <n v="75096"/>
    <n v="35780"/>
  </r>
  <r>
    <s v="MEDELLIN"/>
    <x v="2"/>
    <x v="2"/>
    <s v="5585"/>
    <s v="2926868"/>
    <s v="3007045191"/>
    <s v="OC ENVIO ROLLOS"/>
    <s v="ANTIOQUIA"/>
    <s v="PUERTO NARE"/>
    <s v="PTM PUERTO NARE COMUNICACIONES"/>
    <s v="REDEBAN"/>
    <s v="FO-25-1726381"/>
    <d v="2025-10-23T14:39:05"/>
    <d v="2025-11-04T16:17:00"/>
    <m/>
    <s v="ROLLOS"/>
    <s v="ROLLOS"/>
    <s v="AGREGADOR"/>
    <s v="COMCARD - PTM"/>
    <s v="EJECUTADO"/>
    <s v="EJECUTADO EXITOSO"/>
    <s v="23/10/2025 SE CONFIRMAN DATOS, SE REALIZA ENVIO POR OPERADOR LOGISTICO | 30/10/2025 SE LE INFORMA NUMERO DE GUIA A USER, PENDIENTE CONFIRMACION | 04/11/2025 SE REALIZA ENVIO DE 90 ROLLOS, CON LA GUIA 368692274 SERVIENTREGA. SE CONFIRMA ENTREGA EXITOSA POR PARTE DEL USUARIO"/>
    <s v="ENVIO"/>
    <m/>
    <s v="TIPO IV"/>
    <s v="TERRESTRE"/>
    <m/>
    <n v="0"/>
    <n v="35780"/>
    <n v="75096"/>
    <n v="35780"/>
  </r>
  <r>
    <s v="BUCARAMANGA"/>
    <x v="3"/>
    <x v="3"/>
    <s v="81001"/>
    <s v="2927841"/>
    <s v="3007080993"/>
    <s v="OC ENVIO ROLLOS"/>
    <s v="ARAUCA"/>
    <s v="ARAUCA"/>
    <s v="DISTRICOL MEKACAMBIOS"/>
    <s v="REDEBAN"/>
    <s v="FO-25-1740642"/>
    <d v="2025-10-23T15:54:03"/>
    <d v="2025-11-04T11:41:00"/>
    <m/>
    <s v="ROLLOS"/>
    <s v="ROLLOS"/>
    <s v="AGREGADOR"/>
    <s v="DISTRICOL"/>
    <s v="EJECUTADO"/>
    <s v="EJECUTADO EXITOSO"/>
    <s v="27/10/2025 SE CONFIRMAN DATOS, SE REALIZA ENVIO POR OPERADOR LOGISTICO | 30/10/2025 SE LE INFORMA NUMERO DE GUIA A USER, PENDIENTE CONFIRMACION | 04/11/2025 SE REALIZA ENVIO DE 20 ROLLOS, CON LA GUIA 2187690852 SERVIENTREGA. SE CONFIRMA ENTREGA EXITOSA POR PARTE DEL USUARIO"/>
    <s v="ENVIO"/>
    <m/>
    <s v="TIPO V"/>
    <s v="AEREO"/>
    <m/>
    <n v="0"/>
    <n v="35780"/>
    <n v="75096"/>
    <n v="35780"/>
  </r>
  <r>
    <s v="BOGOTA"/>
    <x v="5"/>
    <x v="5"/>
    <s v="97001"/>
    <s v="2930181"/>
    <s v="3007056154"/>
    <s v="OC ENVIO ROLLOS"/>
    <s v="VAUPES"/>
    <s v="MITU"/>
    <s v="REVAL MITU"/>
    <s v="REDEBAN"/>
    <s v="FO-25-1729825"/>
    <d v="2025-10-24T09:39:43"/>
    <d v="2025-11-18T13:39:00"/>
    <m/>
    <s v="ROLLOS"/>
    <s v="ROLLOS"/>
    <s v="ROBUSTO"/>
    <s v="REVAL"/>
    <s v="EJECUTADO"/>
    <s v="EJECUTADO EXITOSO"/>
    <s v="24/10/2025 SE CONFIRMAN DATOS, SE REALIZA ENVIO POR OPERADOR LOGISTICO | 31/10/2025 SE LE INFORMA NUMERO DE GUIA A USER, PENDIENTE CONFIRMACION | 31/10/2025 CLIENTE INFORMA QUE AUN NO RECIBE | 18/11/2025 SE LE INFORMA NUMERO DE GUIA A USER, PENDIENTE CONFIRMACION | 19/11/2025 SE REALIZA ENVIO DE 110 ROLLOS, CON LA GUIA 3015358524 SERVIENTREGA. SE CONFIRMA ENTREGA EXITOSA POR PARTE DE LA TRANSPORTADORA"/>
    <s v="ENVIO"/>
    <m/>
    <s v="TIPO V"/>
    <s v="AEREO"/>
    <m/>
    <n v="0"/>
    <n v="35780"/>
    <n v="75096"/>
    <n v="35780"/>
  </r>
  <r>
    <s v="VALLEDUPAR"/>
    <x v="0"/>
    <x v="0"/>
    <s v="13600"/>
    <s v="2930312"/>
    <s v="3007055290"/>
    <s v="OC VISITA ROLLOS"/>
    <s v="BOLIVAR"/>
    <s v="RIO VIEJO"/>
    <s v="BARRIO AVENIDA PABLO SEXTO RIO"/>
    <s v="REDEBAN"/>
    <s v="FO-25-1729829"/>
    <d v="2025-10-24T09:35:33"/>
    <d v="2025-11-04T09:02:00"/>
    <m/>
    <s v="ROLLOS"/>
    <s v="ROLLOS"/>
    <s v="CB UNO A UNO"/>
    <s v="CB UNO A UNO"/>
    <s v="EJECUTADO"/>
    <s v="EJECUTADO EXITOSO"/>
    <s v="24/10/2025 SE ESCALA AL COORDINADOR DE ZONA PARA ENTREGA DE ROLLOS EN SITIO | 31/10/2025 SE LE INFORMA NUMERO DE GUIA A USER, PENDIENTE CONFIRMACION | 25/10/2025 SE REALIZA ENCIO DE 30 ROLLOS A DIRECCIÓN DE CB"/>
    <s v="ENVIO FLOTA - OPERADOR LOGISTICO"/>
    <m/>
    <s v="TIPO IV"/>
    <s v="TERRESTRE"/>
    <s v="MAESTRE MENGUAL EDGAR ENRIQUE"/>
    <n v="0"/>
    <n v="35780"/>
    <n v="75096"/>
    <n v="35780"/>
  </r>
  <r>
    <s v="MANIZALES"/>
    <x v="1"/>
    <x v="6"/>
    <s v="17616"/>
    <s v="2930895"/>
    <s v="3007032160"/>
    <s v="OC VISITA ROLLOS"/>
    <s v="CALDAS"/>
    <s v="RISARALDA"/>
    <s v="DISTRICOL PAPELERIA LAS GEMELA"/>
    <s v="REDEBAN"/>
    <s v="FO-25-1729917"/>
    <d v="2025-10-24T11:12:48"/>
    <d v="2025-11-02T11:36:00"/>
    <m/>
    <s v="ROLLOS"/>
    <s v="ROLLOS"/>
    <s v="AGREGADOR"/>
    <s v="DISTRICOL"/>
    <s v="EJECUTADO"/>
    <s v="EJECUTADO EXITOSO"/>
    <s v="24/10/2025 SE ESCALA AL COORDINADOR DE ZONA PARA ENTREGA DE ROLLOS EN SITIO | 31/10/2025 NO SE PUEDE DESPLAZAR HOY HACIA EL MUNICIPIO DE RISARALDA POR CIERRES DE VIAS POR MANIFESTACIONES, SE VALIDARA EL DIA DE MAÑANA | 02/11/2025 SE ENVÍAN 60 ROLLOS POR PETICIÓN DEL USUARIO A RISARALDA CALDAS POR FLOTA, USUARIO CONFIRMA HABERLOS RECIBIDO"/>
    <s v="VISITA TECNICA"/>
    <m/>
    <s v="TIPO II"/>
    <s v="TERRESTRE"/>
    <s v="AGUIRRE HENAO RAUL EDUARDO"/>
    <n v="1"/>
    <n v="67654"/>
    <n v="140396"/>
    <n v="67654"/>
  </r>
  <r>
    <s v="MEDELLIN"/>
    <x v="2"/>
    <x v="2"/>
    <s v="5736"/>
    <s v="2931133"/>
    <s v="3007075818"/>
    <s v="OC ENVIO ROLLOS"/>
    <s v="ANTIOQUIA"/>
    <s v="SEGOVIA"/>
    <s v="DISTRICOL LOGISTIC NG 67 S.A.S"/>
    <s v="REDEBAN"/>
    <s v="FO-25-1730903"/>
    <d v="2025-10-24T11:27:27"/>
    <d v="2025-11-19T10:41:00"/>
    <m/>
    <s v="ROLLOS"/>
    <s v="ROLLOS"/>
    <s v="AGREGADOR"/>
    <s v="DISTRICOL"/>
    <s v="EJECUTADO"/>
    <s v="EJECUTADO EXITOSO"/>
    <s v="24/10/2025 SE CONFIRMAN DATOS, SE REALIZA ENVIO POR OPERADOR LOGISTICO | 07/11/2025 SE INTENTA COMUNICACIÓN CON EL USUARIO PARA VALIDAR SI YA RECIBIO LOS ROLLOS PERO NO HAY CONTACTO | 19/11/2025 SE REALIZA ENVIO DE 10 ROLLOS, CON LA GUIA 284607490 SERVIENTREGA. SE CONFIRMA ENTREGA EXITOSA POR PARTE DE LA TRANSPORTADORA"/>
    <s v="ENVIO"/>
    <m/>
    <s v="TIPO IV"/>
    <s v="TERRESTRE"/>
    <m/>
    <n v="0"/>
    <n v="35780"/>
    <n v="75096"/>
    <n v="35780"/>
  </r>
  <r>
    <s v="MONTERIA"/>
    <x v="0"/>
    <x v="0"/>
    <s v="5250"/>
    <s v="2932992"/>
    <s v="3007079078"/>
    <s v="OC ENVIO ROLLOS"/>
    <s v="ANTIOQUIA"/>
    <s v="EL BAGRE"/>
    <s v="BARRIO LAS DELICIAS EL BAGRE"/>
    <s v="REDEBAN"/>
    <s v="FO-25-1732736"/>
    <d v="2025-10-24T17:00:39"/>
    <d v="2025-11-04T17:32:18"/>
    <m/>
    <s v="ROLLOS"/>
    <s v="ROLLOS"/>
    <s v="CB UNO A UNO"/>
    <s v="CB UNO A UNO"/>
    <s v="EJECUTADO"/>
    <s v="EJECUTADO EXITOSO"/>
    <s v="25/10/2025 SE REALIZA ENVIO DE ROLLOS CON OPERADOR LOGISTICO | 04/11/2025 SE REALIZA ENVIO DE 10 ROLLOS, CON LA GUIA 2265100436 SERVIENTREGA. SE CONFIRMA ENTREGA EXITOSA POR PARTE DEL USUARIO"/>
    <s v="ENVIO"/>
    <m/>
    <s v="TIPO IV"/>
    <s v="TERRESTRE"/>
    <m/>
    <n v="0"/>
    <n v="35780"/>
    <n v="75096"/>
    <n v="35780"/>
  </r>
  <r>
    <s v="IBAGUE"/>
    <x v="4"/>
    <x v="4"/>
    <s v="73555"/>
    <s v="2933130"/>
    <s v="3007057138"/>
    <s v="OC ENVIO ROLLOS"/>
    <s v="TOLIMA"/>
    <s v="PLANADAS"/>
    <s v="BARRIO CENTRO BILBAO PLANADAS"/>
    <s v="REDEBAN"/>
    <s v="FO-25-1732738"/>
    <d v="2025-10-24T16:40:50"/>
    <d v="2025-11-04T11:55:00"/>
    <m/>
    <s v="ROLLOS"/>
    <s v="ROLLOS"/>
    <s v="CB UNO A UNO"/>
    <s v="CB UNO A UNO"/>
    <s v="EJECUTADO"/>
    <s v="EJECUTADO EXITOSO"/>
    <s v="25/10/2025 SE REALIZA ENVIO DE ROLLOS CON OPERADOR LOGISTICO | 04/11/2025 SE REALIZA ENVIO DE 20 ROLLOS, CON LA GUIA 2235596360 SERVIENTREGA. SE CONFIRMA ENTREGA EXITOSA POR PARTE DEL USUARIO"/>
    <s v="ENVIO"/>
    <m/>
    <s v="TIPO IV"/>
    <s v="TERRESTRE"/>
    <m/>
    <n v="0"/>
    <n v="35780"/>
    <n v="75096"/>
    <n v="35780"/>
  </r>
  <r>
    <s v="VALLEDUPAR"/>
    <x v="0"/>
    <x v="0"/>
    <s v="20011"/>
    <s v="2933403"/>
    <s v="3007078811"/>
    <s v="OC ENVIO ROLLOS"/>
    <s v="CESAR"/>
    <s v="AGUACHICA"/>
    <s v="DISTRICOL PAPELERIA GRAFITOS"/>
    <s v="REDEBAN"/>
    <s v="FO-25-1732735"/>
    <d v="2025-10-24T17:33:32"/>
    <d v="2025-11-02T13:15:00"/>
    <m/>
    <s v="ROLLOS"/>
    <s v="ROLLOS"/>
    <s v="AGREGADOR"/>
    <s v="DISTRICOL"/>
    <s v="EJECUTADO"/>
    <s v="EJECUTADO EXITOSO"/>
    <s v="25/10/2025 SE REALIZA ENVIO DE ROLLOS CON OPERADOR LOGISTICO | 02/11/2025 SE REALIZA ENVIO DE 10 ROLLOS, CON LA GUIA 2205447284 SERVIENTREGA SE CONFIRMA ENTREGA EXITOSA POR PARTE DE LA TRANSPORTADORA"/>
    <s v="ENVIO"/>
    <m/>
    <s v="TIPO IV"/>
    <s v="TERRESTRE"/>
    <m/>
    <n v="0"/>
    <n v="35780"/>
    <n v="75096"/>
    <n v="35780"/>
  </r>
  <r>
    <s v="MEDELLIN"/>
    <x v="2"/>
    <x v="2"/>
    <s v="5315"/>
    <s v="2934675"/>
    <s v="3007060540"/>
    <s v="OC VISITA ROLLOS"/>
    <s v="ANTIOQUIA"/>
    <s v="GUADALUPE"/>
    <s v="BARRIO VEREDA PUENTE ACACIAS F"/>
    <s v="REDEBAN"/>
    <s v="FO-25-1795764"/>
    <d v="2025-10-25T07:08:00"/>
    <d v="2025-11-10T10:52:00"/>
    <m/>
    <s v="ROLLOS"/>
    <s v="ROLLOS"/>
    <s v="CB UNO A UNO"/>
    <s v="CB UNO A UNO"/>
    <s v="EJECUTADO"/>
    <s v="EJECUTADO EXITOSO"/>
    <s v="07/11/2025 SE ESCALA AL COORDINADOR DE ZONA PARA ENTREGA DE ROLLOS EN SITIO | 07/11/2025 SE CREAL MAL EL ENVIO, SE VALIDA LA GUIA Y SE ENVIA PARA BELEN DE BAJIRA. EL USUARIO SOLICITA ENVIAR A DIRECCION DE MEDELLIN POR LO CREA POR VISITA TECNICA | 10/11/2025 SE ENTREGARON 40 ROLLOS"/>
    <s v="VISITA TECNICA"/>
    <m/>
    <s v="TIPO III"/>
    <s v="TERRESTRE"/>
    <s v="CASTAÑEDA PALACIO CARLOS FELIPE"/>
    <n v="1"/>
    <n v="35780"/>
    <n v="75096"/>
    <n v="35780"/>
  </r>
  <r>
    <s v="APARTADO"/>
    <x v="2"/>
    <x v="2"/>
    <s v="5665"/>
    <s v="2934963"/>
    <s v="3007045304"/>
    <s v="OC ENVIO ROLLOS"/>
    <s v="ANTIOQUIA"/>
    <s v="SAN PEDRO DE URABA"/>
    <s v="PTM SAN PEDRO DE URABA MUNDO E"/>
    <s v="REDEBAN"/>
    <s v="FO-25-1736894"/>
    <d v="2025-10-27T08:00:00"/>
    <d v="2025-11-02T18:46:42"/>
    <m/>
    <s v="ROLLOS"/>
    <s v="ROLLOS"/>
    <s v="AGREGADOR"/>
    <s v="COMCARD - PTM"/>
    <s v="EJECUTADO"/>
    <s v="EJECUTADO EXITOSO"/>
    <s v="27/10/2025 SE REALIZA ENVIO DE ROLLOS CON OPERADOR LOGISTICO | 02/11/2025 SE REALIZA ENVIO DE 90 ROLLOS, CON LA GUIA 368692275 SERVIENTREGA SE CONFIRMA ENTREGA EXITOSA POR PARTE DE LA TRANSPORTADORA"/>
    <s v="ENVIO"/>
    <m/>
    <s v="TIPO III"/>
    <s v="TERRESTRE"/>
    <m/>
    <n v="0"/>
    <n v="35780"/>
    <n v="75096"/>
    <n v="35780"/>
  </r>
  <r>
    <s v="PASTO"/>
    <x v="1"/>
    <x v="1"/>
    <s v="86568"/>
    <s v="2935013"/>
    <s v="3007041331"/>
    <s v="OC ENVIO ROLLOS"/>
    <s v="PUTUMAYO"/>
    <s v="PUERTO ASIS"/>
    <s v="PTM COCO ROSE PTO ASIS"/>
    <s v="REDEBAN"/>
    <s v="FO-25-1740638"/>
    <d v="2025-10-27T08:00:00"/>
    <d v="2025-11-04T16:25:00"/>
    <m/>
    <s v="ROLLOS"/>
    <s v="ROLLOS"/>
    <s v="AGREGADOR"/>
    <s v="COMCARD - PTM"/>
    <s v="EJECUTADO"/>
    <s v="EJECUTADO EXITOSO"/>
    <s v="27/10/2025 SE CONFIRMAN DATOS, SE REALIZA ENVIO POR OPERADOR LOGISTICO | 04/11/2025 SE REALIZA ENVIO DE 8 ROLLOS, CON LA GUIA 2248145300 SERVIENTREGA. SE CONFIRMA ENTREGA EXITOSA POR PARTE DEL USUARIO"/>
    <s v="ENVIO"/>
    <m/>
    <s v="TIPO IV"/>
    <s v="TERRESTRE"/>
    <m/>
    <n v="0"/>
    <n v="35780"/>
    <n v="75096"/>
    <n v="35780"/>
  </r>
  <r>
    <s v="PASTO"/>
    <x v="1"/>
    <x v="1"/>
    <s v="52685"/>
    <s v="2935040"/>
    <s v="3007079127"/>
    <s v="OC VISITA ROLLOS"/>
    <s v="NARIÑO"/>
    <s v="SAN BERNARDO"/>
    <s v="BARRIO CENTRO SAN BERNARDO 1"/>
    <s v="REDEBAN"/>
    <s v="FO-25-1734628"/>
    <d v="2025-10-27T08:00:00"/>
    <d v="2025-11-07T15:03:00"/>
    <m/>
    <s v="ROLLOS"/>
    <s v="ROLLOS"/>
    <s v="UNO A UNO"/>
    <s v="UNO A UNO"/>
    <s v="EJECUTADO"/>
    <s v="EJECUTADO EXITOSO"/>
    <s v="25/10/2025 SE ESCALA AL COORDINADOR DE ZONA PARA ENTREGA DE ROLLOS EN SITIO | 01/11/2025 SE QUED A LA ESPERA DE PODER REALIZAR DESPLAZAMIENTO AL SITIO YA QUE LA VIA DE PASTO HACIA EL MUNICIPIO ESTA CERRADA. | 06/11/2025 SE TRATÓ DE ENVIAR POR FLOTA PAPELERÍA CON AUTORIZACIÓN DEL CLIENTE PERO NO HAY TRANSPORTE EL DÍA DE HOY A SITIO POR DERRUMBES EN LA VÍA, SE OPTÓ POR ENVIAR A OFICINA DE INTERRRAPIDISIMO DE LA ZONA INFORMANDO A LA CLIENTE QUE LO PUDE RECLAMAR ENTRE EL DÍA DE MAÑANA O EL DÍA SABADO. | 06/11/2025 SE REALIZÓ EL ENVÍO DE PAPELERÍA SOLICITADA SE ENTREGA COPIA DE GUÍA AL CLIENTE PARA QUE RECLAME EN OFICINA"/>
    <s v="VISITA TECNICA"/>
    <m/>
    <s v="TIPO II"/>
    <s v="TERRESTRE"/>
    <s v="REMICIO AMADO JOHN HEBER"/>
    <n v="1"/>
    <n v="67654"/>
    <n v="140396"/>
    <n v="67654"/>
  </r>
  <r>
    <s v="BOGOTA"/>
    <x v="5"/>
    <x v="5"/>
    <s v="25839"/>
    <s v="2935075"/>
    <s v="3007073525"/>
    <s v="OC VISITA ROLLOS"/>
    <s v="CUNDINAMARCA"/>
    <s v="UBALA"/>
    <s v="BARRIO SECTOR EL PUERTO UBALA"/>
    <s v="REDEBAN"/>
    <s v="FO-25-1736887"/>
    <d v="2025-10-27T08:00:00"/>
    <d v="2025-11-02T12:44:00"/>
    <m/>
    <s v="ROLLOS"/>
    <s v="ROLLOS"/>
    <s v="CB UNO A UNO"/>
    <s v="CB UNO A UNO"/>
    <s v="EJECUTADO"/>
    <s v="EJECUTADO EXITOSO"/>
    <s v="27/10/2025 SE REALIZA ENVIO DE ROLLOS CON OPERADOR LOGISTICO | 28/10/2025 ENVÍO DE 40 ROLLOS RBM POR. TRANSPORTADORA INTERRAPIDISIMO"/>
    <s v="ENVIO FLOTA - OPERADOR LOGISTICO"/>
    <m/>
    <s v="TIPO III"/>
    <s v="TERRESTRE"/>
    <s v="HERNANDEZ NARANJO OSCAR EDUARDO"/>
    <n v="0"/>
    <n v="35780"/>
    <n v="75096"/>
    <n v="35780"/>
  </r>
  <r>
    <s v="BUCARAMANGA"/>
    <x v="3"/>
    <x v="3"/>
    <s v="13688"/>
    <s v="2935149"/>
    <s v="3007077487"/>
    <s v="OC VISITA ROLLOS"/>
    <s v="BOLIVAR"/>
    <s v="SANTA ROSA DEL SUR"/>
    <s v="BARRIO LOS CANELOS SANTA ROSA"/>
    <s v="REDEBAN"/>
    <s v="FO-25-1783907"/>
    <d v="2025-10-27T08:00:00"/>
    <d v="2025-11-06T12:08:00"/>
    <m/>
    <s v="ROLLOS"/>
    <s v="ROLLOS"/>
    <s v="CB UNO A UNO"/>
    <s v="CB UNO A UNO"/>
    <s v="EJECUTADO"/>
    <s v="EJECUTADO EXITOSO"/>
    <s v="06/11/2025 SE COMUNICA CON CLIENTE, SOLICITA QUE POR FAVOR DEJAR ROLLOS EN EL HOTEL RUITOQUE BUCARAMANGA CAR19#37-26"/>
    <s v="VISITA TECNICA"/>
    <m/>
    <s v="TIPO V"/>
    <s v="TERRESTRE/FLUVIAL"/>
    <s v="HERRERA LUQUE SAUL JAVIER"/>
    <n v="1"/>
    <n v="35780"/>
    <n v="75096"/>
    <n v="35780"/>
  </r>
  <r>
    <s v="BUCARAMANGA"/>
    <x v="3"/>
    <x v="3"/>
    <s v="68207"/>
    <s v="2935164"/>
    <s v="3007079506"/>
    <s v="OC ENVIO ROLLOS"/>
    <s v="SANTANDER"/>
    <s v="CONCEPCION"/>
    <s v="BARRIO CENTRO CONCEPCION 2"/>
    <s v="REDEBAN"/>
    <s v="FO-25-1740636"/>
    <d v="2025-10-27T08:00:00"/>
    <d v="2025-11-02T13:15:00"/>
    <m/>
    <s v="ROLLOS"/>
    <s v="ROLLOS"/>
    <s v="CB UNO A UNO"/>
    <s v="CB UNO A UNO"/>
    <s v="EJECUTADO"/>
    <s v="EJECUTADO EXITOSO"/>
    <s v="27/10/2025 SE CONFIRMAN DATOS, SE REALIZA ENVIO POR OPERADOR LOGISTICO | 02/11/2025 SE REALIZA ENVIO DE 16 ROLLOS, CON LA GUIA 2187690851 SERVIENTREGA SE CONFIRMA ENTREGA EXITOSA POR PARTE DE LA TRANSPORTADORA"/>
    <s v="ENVIO"/>
    <m/>
    <s v="TIPO IV"/>
    <s v="TERRESTRE"/>
    <m/>
    <n v="0"/>
    <n v="35780"/>
    <n v="75096"/>
    <n v="35780"/>
  </r>
  <r>
    <s v="MEDELLIN"/>
    <x v="2"/>
    <x v="2"/>
    <s v="5240"/>
    <s v="2935585"/>
    <s v="3007074902"/>
    <s v="OC VISITA ROLLOS"/>
    <s v="ANTIOQUIA"/>
    <s v="EBEJICO"/>
    <s v="BARRIO CORREGIMIENTO EL BRASIL"/>
    <s v="REDEBAN"/>
    <s v="FO-25-1735802"/>
    <d v="2025-10-27T08:00:00"/>
    <d v="2025-11-01T10:39:00"/>
    <m/>
    <s v="ROLLOS"/>
    <s v="ROLLOS"/>
    <s v="CB UNO A UNO"/>
    <s v="CB UNO A UNO"/>
    <s v="EJECUTADO"/>
    <s v="EJECUTADO EXITOSO"/>
    <s v="26/10/2025 SE ESCALA AL COORDINADOR DE ZONA PARA ENTREGA DE ROLLOS EN SITIO | 01/11/2025 SE ENVÍAN 10 ROLLOS POR FLOTA COOTRASANA"/>
    <s v="VISITA TECNICA"/>
    <m/>
    <s v="TIPO II"/>
    <s v="TERRESTRE"/>
    <s v="BARRIENTOS HERNANDEZ CRISTIAN HORACIO"/>
    <n v="1"/>
    <n v="67654"/>
    <n v="140396"/>
    <n v="67654"/>
  </r>
  <r>
    <s v="PASTO"/>
    <x v="1"/>
    <x v="1"/>
    <s v="52835"/>
    <s v="2935739"/>
    <s v="3007041079"/>
    <s v="OC VISITA ROLLOS"/>
    <s v="NARIÑO"/>
    <s v="SAN ANDRES DE TUMACO"/>
    <s v="DISTRICOL DROGUERIA EL CORAL"/>
    <s v="REDEBAN"/>
    <s v="FO-25-1740347"/>
    <d v="2025-10-27T08:00:00"/>
    <d v="2025-11-02T12:43:00"/>
    <m/>
    <s v="ROLLOS"/>
    <s v="ROLLOS"/>
    <s v="AGREGADOR"/>
    <s v="DISTRICOL"/>
    <s v="EJECUTADO"/>
    <s v="EJECUTADO EXITOSO"/>
    <s v="27/10/2025 SE ESCALA AL COORDINADOR DE ZONA PARA ENTREGA DE ROLLOS EN SITIO | 28/10/2025 SE REALIZÓ EL ENVÍO DE PAPELERÍA SOLICITADA SE ENTREGA COPIA DE GUÍA AL CLIENTE PARA QUE RECLAME EN OFICINA"/>
    <s v="ENVIO FLOTA - OPERADOR LOGISTICO"/>
    <m/>
    <s v="TIPO IV"/>
    <s v="TERRESTRE"/>
    <s v="REMICIO AMADO JOHN HEBER"/>
    <n v="0"/>
    <n v="35780"/>
    <n v="75096"/>
    <n v="35780"/>
  </r>
  <r>
    <s v="BARRANQUILLA"/>
    <x v="0"/>
    <x v="0"/>
    <s v="88001"/>
    <s v="2936763"/>
    <s v="3007031237"/>
    <s v="OC ENVIO ROLLOS"/>
    <s v="ARCHIPIELAGO DE SAN ANDRES Y PROVIDENCIA"/>
    <s v="SAN ANDRES"/>
    <s v="DISTRICOL KAMYEXPRESS"/>
    <s v="REDEBAN"/>
    <s v="FO-25-1744103"/>
    <d v="2025-10-27T08:28:57"/>
    <d v="2025-11-05T14:53:00"/>
    <m/>
    <s v="ROLLOS"/>
    <s v="ROLLOS"/>
    <s v="AGREGADOR"/>
    <s v="DISTRICOL"/>
    <s v="EJECUTADO"/>
    <s v="EJECUTADO EXITOSO"/>
    <s v="28/10/2025 SE ESCALA AL COORDINADOR DE ZONA PARA ENTREGA DE ROLLOS EN SITIO | 04/11/2025 SE VALIDA GUIA EN ESTADO: SALIO A CIUDAD DESTINO - BOGOTA (CUNDINAMARCA) | 05/11/2025 SE REALIZA ENVIO DE 30 ROLLOS, CON LA GUIA 2277307754 SERVIENTREGA. SE CONFIRMA ENTREGA EXITOSA POR PARTE DE LA TRANSPORTADORA"/>
    <s v="ENVIO"/>
    <m/>
    <s v="TIPO V"/>
    <s v="AEREO"/>
    <m/>
    <n v="0"/>
    <n v="35780"/>
    <n v="75096"/>
    <n v="35780"/>
  </r>
  <r>
    <s v="VALLEDUPAR"/>
    <x v="0"/>
    <x v="0"/>
    <s v="20250"/>
    <s v="2937575"/>
    <s v="3007026096"/>
    <s v="OC VISITA ROLLOS"/>
    <s v="CESAR"/>
    <s v="EL PASO"/>
    <s v="DISTRICOL VARIEDADES PECESITO"/>
    <s v="REDEBAN"/>
    <s v="FO-25-1739618"/>
    <d v="2025-10-27T09:24:24"/>
    <d v="2025-11-05T16:06:00"/>
    <m/>
    <s v="ROLLOS"/>
    <s v="ROLLOS"/>
    <s v="AGREGADOR"/>
    <s v="DISTRICOL"/>
    <s v="EJECUTADO"/>
    <s v="EJECUTADO EXITOSO"/>
    <s v="27/10/2025 SE CONFIRMAN DATOS, SE REALIZA ENVIO POR OPERADOR LOGISTICO | 04/11/2025 SE REALIZA ENVÍO DE 30 ROLLOS A DIRECCIÓN DE CB"/>
    <s v="ENVIO FLOTA - OPERADOR LOGISTICO"/>
    <m/>
    <s v="TIPO III"/>
    <s v="TERRESTRE"/>
    <s v="MAESTRE MENGUAL EDGAR ENRIQUE"/>
    <n v="0"/>
    <n v="35780"/>
    <n v="75096"/>
    <n v="35780"/>
  </r>
  <r>
    <s v="SANTA MARTA"/>
    <x v="0"/>
    <x v="0"/>
    <s v="44430"/>
    <s v="2938172"/>
    <s v="3007076598"/>
    <s v="OC VISITA ROLLOS"/>
    <s v="LA GUAJIRA"/>
    <s v="MAICAO"/>
    <s v="DISTRICOL CORRES BANCA MAICAO"/>
    <s v="REDEBAN"/>
    <s v="FO-25-1739616"/>
    <d v="2025-10-27T09:48:52"/>
    <d v="2025-11-07T09:56:00"/>
    <m/>
    <s v="ROLLOS"/>
    <s v="ROLLOS"/>
    <s v="AGREGADOR"/>
    <s v="DISTRICOL"/>
    <s v="EJECUTADO"/>
    <s v="EJECUTADO EXITOSO"/>
    <s v="27/10/2025 SE CONFIRMAN DATOS, SE REALIZA ENVIO POR OPERADOR LOGISTICO | 01/11/2025 SE REALIZA ENVÍO DE 50 ROLLOS PARA DATÁFONO POR INTERRAPIDISIMO A MAICAO"/>
    <s v="ENVIO FLOTA - OPERADOR LOGISTICO"/>
    <m/>
    <s v="TIPO IV"/>
    <s v="TERRESTRE"/>
    <s v="THOMAS  CAMPO SIGIFREDO SEGUNDO"/>
    <n v="0"/>
    <n v="35780"/>
    <n v="75096"/>
    <n v="35780"/>
  </r>
  <r>
    <s v="BUCARAMANGA"/>
    <x v="3"/>
    <x v="3"/>
    <s v="68081"/>
    <s v="2938192"/>
    <s v="3007035363"/>
    <s v="OC ENVIO ROLLOS"/>
    <s v="SANTANDER"/>
    <s v="BARRANCABERMEJA"/>
    <s v="COMCARD BARRANCA EL LAGO"/>
    <s v="REDEBAN"/>
    <s v="FO-25-1741103"/>
    <d v="2025-10-27T09:57:10"/>
    <d v="2025-11-04T09:33:00"/>
    <m/>
    <s v="ROLLOS"/>
    <s v="ROLLOS"/>
    <s v="AGREGADOR"/>
    <s v="COMCARD - PTM"/>
    <s v="EJECUTADO"/>
    <s v="EJECUTADO EXITOSO"/>
    <s v="27/10/2025 SE CONFIRMAN DATOS, SE REALIZA ENVIO POR OPERADOR LOGISTICO | 04/11/2025 SE INTENTA COMUNICACION MEDIANTE WHATSAPP Y LLAMADA CON EL USUARIO FALLIDA, PARA VALIDAR LA RECEPCION DE LOS ROLLOS | 06/11/2025 SE REALIZA ENVIO DE 30 ROLLOS, CON LA GUIA 2187690848 SERVIENTREGA. SE CONFIRMA ENTREGA EXITOSA POR PARTE DE LA TRANSPORTADORA"/>
    <s v="ENVIO"/>
    <m/>
    <s v="TIPO III"/>
    <s v="TERRESTRE"/>
    <m/>
    <n v="0"/>
    <n v="35780"/>
    <n v="75096"/>
    <n v="35780"/>
  </r>
  <r>
    <s v="MEDELLIN"/>
    <x v="2"/>
    <x v="2"/>
    <s v="5088"/>
    <s v="2938600"/>
    <s v="3007040285"/>
    <s v="OC VISITA ROLLOS"/>
    <s v="ANTIOQUIA"/>
    <s v="BELLO"/>
    <s v="BARRIO SAN FELIX BELLO 2"/>
    <s v="REDEBAN"/>
    <s v="FO-25-1739129"/>
    <d v="2025-10-27T10:12:53"/>
    <d v="2025-11-02T11:40:00"/>
    <m/>
    <s v="ROLLOS"/>
    <s v="ROLLOS"/>
    <s v="CB UNO A UNO"/>
    <s v="CB UNO A UNO"/>
    <s v="EJECUTADO"/>
    <s v="EJECUTADO EXITOSO"/>
    <s v="27/10/2025 SE ESCALA AL COORDINADOR DE ZONA PARA ENTREGA DE ROLLOS EN SITIO | 30/10/2025 SE REALIZA ENTREGA DE 20 ROLLOS DE CB A LA ENCARGADA SARA SIERRA"/>
    <s v="VISITA TECNICA"/>
    <m/>
    <s v="TIPO I"/>
    <s v="TERRESTRE"/>
    <s v="DIAZ ACOSTA MARIA ISABEL"/>
    <n v="1"/>
    <n v="35780"/>
    <n v="75096"/>
    <n v="35780"/>
  </r>
  <r>
    <s v="APARTADO"/>
    <x v="2"/>
    <x v="2"/>
    <s v="27615"/>
    <s v="2938837"/>
    <s v="3007081633"/>
    <s v="OC ENVIO ROLLOS"/>
    <s v="CHOCO"/>
    <s v="RIOSUCIO"/>
    <s v="DISTRICOL AGROINSUMOS LA FINCA"/>
    <s v="REDEBAN"/>
    <s v="FO-25-1741512"/>
    <d v="2025-10-27T10:41:27"/>
    <d v="2025-11-04T09:23:00"/>
    <m/>
    <s v="ROLLOS"/>
    <s v="ROLLOS"/>
    <s v="AGREGADOR"/>
    <s v="DISTRICOL"/>
    <s v="EJECUTADO"/>
    <s v="EJECUTADO EXITOSO"/>
    <s v="27/10/2025 SE CONFIRMAN DATOS, SE REALIZA ENVIO POR OPERADOR LOGISTICO | 06/11/2025 SE REALIZA ENVIO DE 10 ROLLOS, CON LA GUIA 284607497 SERVIENTREGA. SE CONFIRMA ENTREGA EXITOSA POR PARTE DE LA TRANSPORTADORA"/>
    <s v="ENVIO"/>
    <m/>
    <s v="TIPO V"/>
    <s v="TERRESTRE/FLUVIAL"/>
    <m/>
    <n v="0"/>
    <n v="35780"/>
    <n v="75096"/>
    <n v="35780"/>
  </r>
  <r>
    <s v="BOGOTA"/>
    <x v="5"/>
    <x v="5"/>
    <s v="25148"/>
    <s v="2939795"/>
    <s v="3007060559"/>
    <s v="OC ENVIO ROLLOS"/>
    <s v="CUNDINAMARCA"/>
    <s v="CAPARRAPI"/>
    <s v="BARRIO LA LOMITA CAPARRAPI"/>
    <s v="REDEBAN"/>
    <s v="FO-25-1740562"/>
    <d v="2025-10-27T12:03:08"/>
    <d v="2025-11-05T09:45:00"/>
    <m/>
    <s v="ROLLOS"/>
    <s v="ROLLOS"/>
    <s v="CB UNO A UNO"/>
    <s v="CB UNO A UNO"/>
    <s v="EJECUTADO"/>
    <s v="EJECUTADO EXITOSO"/>
    <s v="27/10/2025 SE REALIZA ENVIO DE ROLLOS CON OPERADOR LOGISTICO | 04/11/2025 SE COMUNICA CON EL USUARIO VIA WHATSAPP DONDE INFORMA QUE AUN NO RECIBE LOS ROLLOS | 06/11/2025 SE REALIZA ENVIO DE 50 ROLLOS, CON LA GUIA 2235596376 SERVIENTREGA. SE CONFIRMA ENTREGA EXITOSA POR PARTE DE LA TRANSPORTADORA"/>
    <s v="ENVIO"/>
    <m/>
    <s v="TIPO III"/>
    <s v="TERRESTRE"/>
    <m/>
    <n v="0"/>
    <n v="35780"/>
    <n v="75096"/>
    <n v="35780"/>
  </r>
  <r>
    <s v="CALI"/>
    <x v="1"/>
    <x v="1"/>
    <s v="19256"/>
    <s v="2940174"/>
    <s v="3007079938"/>
    <s v="OC ENVIO ROLLOS"/>
    <s v="CAUCA"/>
    <s v="EL TAMBO"/>
    <s v="BARRIO CORR PIAGUA EL TAMBO"/>
    <s v="REDEBAN"/>
    <s v="FO-25-1740557"/>
    <d v="2025-10-27T12:39:28"/>
    <d v="2025-11-04T08:58:00"/>
    <m/>
    <s v="ROLLOS"/>
    <s v="ROLLOS"/>
    <s v="UNO A UNO"/>
    <s v="UNO A UNO"/>
    <s v="EJECUTADO"/>
    <s v="EJECUTADO EXITOSO"/>
    <s v="27/10/2025 SE REALIZA ENVIO DE ROLLOS CON OPERADOR LOGISTICO | 04/11/2025 SE REALIZA ENVIO DE 10 ROLLOS, CON LA GUIA 2248145303 SERVIENTREGA. SE CONFIRMA ENTREGA EXITOSA POR PARTE DE LA TRANSPORTADORA"/>
    <s v="ENVIO"/>
    <m/>
    <s v="TIPO III"/>
    <s v="TERRESTRE"/>
    <m/>
    <n v="0"/>
    <n v="35780"/>
    <n v="75096"/>
    <n v="35780"/>
  </r>
  <r>
    <s v="BUCARAMANGA"/>
    <x v="3"/>
    <x v="3"/>
    <s v="68235"/>
    <s v="2940453"/>
    <s v="3007075092"/>
    <s v="OC VISITA ROLLOS"/>
    <s v="SANTANDER"/>
    <s v="EL CARMEN DE CHUCURI"/>
    <s v="BARRIO SANTO DOMINGO EL CARMEN"/>
    <s v="REDEBAN"/>
    <s v="FO-25-1740547"/>
    <d v="2025-10-27T13:28:28"/>
    <d v="2025-11-02T12:45:00"/>
    <m/>
    <s v="ROLLOS"/>
    <s v="ROLLOS"/>
    <s v="UNO A UNO"/>
    <s v="UNO A UNO"/>
    <s v="EJECUTADO"/>
    <s v="EJECUTADO EXITOSO"/>
    <s v="27/10/2025 SE REALIZA ENVIO DE ROLLOS CON OPERADOR LOGISTICO | 28/10/2025 EN COMUNICACIÓN CON LA SEÑORA CENAIDA ARCINIEGAS NOS INDICA REALIZAR EL ENVÍO DE LOS ROLLOS DE REDEBAN POR LA TRANSPORTADORA INTERRAPIDISIMO A LA OFICINA PRINCIPAL CARMEN DE CHUCURI"/>
    <s v="ENVIO FLOTA - OPERADOR LOGISTICO"/>
    <m/>
    <s v="TIPO IV"/>
    <s v="TERRESTRE"/>
    <s v="MARIÑO PABON JORGE ENRIQUE"/>
    <n v="0"/>
    <n v="35780"/>
    <n v="75096"/>
    <n v="35780"/>
  </r>
  <r>
    <s v="BUCARAMANGA"/>
    <x v="3"/>
    <x v="3"/>
    <s v="68770"/>
    <s v="2940464"/>
    <s v="3007080756"/>
    <s v="OC ENVIO ROLLOS"/>
    <s v="SANTANDER"/>
    <s v="SUAITA"/>
    <s v="BARRIO VADO REAL SUAITA 1"/>
    <s v="REDEBAN"/>
    <s v="FO-25-1740546"/>
    <d v="2025-10-27T13:35:06"/>
    <d v="2025-11-02T13:17:00"/>
    <m/>
    <s v="ROLLOS"/>
    <s v="ROLLOS"/>
    <s v="UNO A UNO"/>
    <s v="UNO A UNO"/>
    <s v="EJECUTADO"/>
    <s v="EJECUTADO EXITOSO"/>
    <s v="27/10/2025 SE REALIZA ENVIO DE ROLLOS CON OPERADOR LOGISTICO | 02/11/2025 SE REALIZA ENVIO DE 20 ROLLOS, CON LA GUIA 2187690847 SERVIENTREGA SE CONFIRMA ENTREGA EXITOSA POR PARTE DE LA TRANSPORTADORA"/>
    <s v="ENVIO"/>
    <m/>
    <s v="TIPO III"/>
    <s v="TERRESTRE"/>
    <m/>
    <n v="0"/>
    <n v="35780"/>
    <n v="75096"/>
    <n v="35780"/>
  </r>
  <r>
    <s v="NEIVA"/>
    <x v="4"/>
    <x v="4"/>
    <s v="18753"/>
    <s v="2941148"/>
    <s v="3007078967"/>
    <s v="OC ENVIO ROLLOS"/>
    <s v="CAQUETA"/>
    <s v="SAN VICENTE DEL CAGUAN"/>
    <s v="BARRIO EL RIUNFO SAN VICENTE D"/>
    <s v="REDEBAN"/>
    <s v="FO-25-1740814"/>
    <d v="2025-10-27T14:50:17"/>
    <d v="2025-11-02T13:17:00"/>
    <m/>
    <s v="ROLLOS"/>
    <s v="ROLLOS"/>
    <s v="CB UNO A UNO"/>
    <s v="CB UNO A UNO"/>
    <s v="EJECUTADO"/>
    <s v="EJECUTADO EXITOSO"/>
    <s v="27/10/2025 SE CONFIRMAN DATOS, SE REALIZA ENVIO POR OPERADOR LOGISTICO | 02/11/2025 SE REALIZA ENVIO DE 10 ROLLOS, CON LA GUIA 2235596377 SERVIENTREGA SE CONFIRMA ENTREGA EXITOSA POR PARTE DE LA TRANSPORTADORA"/>
    <s v="ENVIO"/>
    <m/>
    <s v="TIPO V"/>
    <s v="TERRESTRE / AEREO"/>
    <m/>
    <n v="0"/>
    <n v="35780"/>
    <n v="75096"/>
    <n v="35780"/>
  </r>
  <r>
    <s v="SANTA MARTA"/>
    <x v="0"/>
    <x v="0"/>
    <s v="47245"/>
    <s v="2941339"/>
    <s v="3007064969"/>
    <s v="OC ENVIO ROLLOS"/>
    <s v="MAGDALENA"/>
    <s v="EL BANCO"/>
    <s v="BARRIO CENTRO EL BANCO 6"/>
    <s v="REDEBAN"/>
    <s v="FO-25-1741978"/>
    <d v="2025-10-27T14:56:04"/>
    <d v="2025-11-04T11:31:00"/>
    <m/>
    <s v="ROLLOS"/>
    <s v="ROLLOS"/>
    <s v="CB UNO A UNO"/>
    <s v="CB UNO A UNO"/>
    <s v="EJECUTADO"/>
    <s v="EJECUTADO EXITOSO"/>
    <s v="29/10/2025 SE CONFIRMAN DATOS, SE REALIZA ENVIO POR OPERADOR LOGISTICO | 04/11/2025 SE REALIZA ENVIO DE 30 ROLLOS, CON LA GUIA 2277307752 SERVIENTREGA. SE CONFIRMA ENTREGA EXITOSA POR PARTE DEL USUARIO"/>
    <s v="ENVIO"/>
    <m/>
    <s v="TIPO IV"/>
    <s v="TERRESTRE"/>
    <m/>
    <n v="0"/>
    <n v="35780"/>
    <n v="75096"/>
    <n v="35780"/>
  </r>
  <r>
    <s v="MEDELLIN"/>
    <x v="2"/>
    <x v="2"/>
    <s v="5088"/>
    <s v="2941362"/>
    <s v="3007035560"/>
    <s v="OC VISITA ROLLOS"/>
    <s v="ANTIOQUIA"/>
    <s v="BELLO"/>
    <s v="COMCARD BELLO COPIBELLO"/>
    <s v="REDEBAN"/>
    <s v="FO-25-1741228"/>
    <d v="2025-10-27T15:01:15"/>
    <d v="2025-11-04T14:42:00"/>
    <m/>
    <s v="ROLLOS"/>
    <s v="ROLLOS"/>
    <s v="AGREGADOR"/>
    <s v="COMCARD - PTM"/>
    <s v="EJECUTADO"/>
    <s v="EJECUTADO EXITOSO"/>
    <s v="27/10/2025 SE ESCALA AL COORDINADOR DE ZONA PARA ENTREGA DE ROLLOS EN SITIO | 05/11/2025 SE REALIZA ENTREGA DE 150 ROLLOS POR EL OPERADOR VELOCES CON LA GUIA V4001731822"/>
    <s v="VISITA TECNICA"/>
    <m/>
    <s v="TIPO I"/>
    <s v="TERRESTRE"/>
    <s v="AYALA ROMERO MAYKOL DANILO"/>
    <n v="1"/>
    <n v="35780"/>
    <n v="75096"/>
    <n v="35780"/>
  </r>
  <r>
    <s v="MEDELLIN"/>
    <x v="2"/>
    <x v="2"/>
    <s v="5604"/>
    <s v="2941506"/>
    <s v="3007078281"/>
    <s v="OC ENVIO ROLLOS"/>
    <s v="ANTIOQUIA"/>
    <s v="REMEDIOS"/>
    <s v="BARRIO LA VUELTA DE LA HERRADU"/>
    <s v="REDEBAN"/>
    <s v="FO-25-1741101"/>
    <d v="2025-10-27T15:02:19"/>
    <d v="2025-11-02T13:18:00"/>
    <m/>
    <s v="ROLLOS"/>
    <s v="ROLLOS"/>
    <s v="CB UNO A UNO"/>
    <s v="CB UNO A UNO"/>
    <s v="EJECUTADO"/>
    <s v="EJECUTADO EXITOSO"/>
    <s v="27/10/2025 SE CONFIRMAN DATOS, SE REALIZA ENVIO POR OPERADOR LOGISTICO | 02/11/2025 SE REALIZA ENVIO DE 20 ROLLOS, CON LA GUIA 284607496 SERVIENTREGA SE CONFIRMA ENTREGA EXITOSA POR PARTE DE LA TRANSPORTADORA"/>
    <s v="ENVIO"/>
    <m/>
    <s v="TIPO IV"/>
    <s v="TERRESTRE"/>
    <m/>
    <n v="0"/>
    <n v="35780"/>
    <n v="75096"/>
    <n v="35780"/>
  </r>
  <r>
    <s v="MEDELLIN"/>
    <x v="2"/>
    <x v="2"/>
    <s v="5212"/>
    <s v="2942070"/>
    <s v="3007021434"/>
    <s v="OC VISITA ROLLOS"/>
    <s v="ANTIOQUIA"/>
    <s v="COPACABANA"/>
    <s v="MULTIPAGAS COPACABANA"/>
    <s v="REDEBAN"/>
    <s v="FO-25-1768156"/>
    <d v="2025-10-27T15:58:00"/>
    <d v="2025-11-01T12:01:00"/>
    <m/>
    <s v="ROLLOS"/>
    <s v="ROLLOS"/>
    <s v="ROBUSTO"/>
    <s v="MULTIPAGAS"/>
    <s v="EJECUTADO"/>
    <s v="EJECUTADO EXITOSO"/>
    <s v="01/11/2025 SE REALIZA ENTREGA DE 160 ROLLOS OK"/>
    <s v="VISITA TECNICA"/>
    <m/>
    <s v="TIPO I"/>
    <s v="TERRESTRE"/>
    <s v="ZAPATA LOPEZ EDWARD ASDRUBAL"/>
    <n v="1"/>
    <n v="35780"/>
    <n v="75096"/>
    <n v="35780"/>
  </r>
  <r>
    <s v="BOGOTA"/>
    <x v="5"/>
    <x v="5"/>
    <s v="25754"/>
    <s v="2942268"/>
    <s v="3007064082"/>
    <s v="OC VISITA ROLLOS"/>
    <s v="CUNDINAMARCA"/>
    <s v="SOACHA"/>
    <s v="BARRIO SOACHA SOACHA 12"/>
    <s v="REDEBAN"/>
    <s v="FO-25-1741716"/>
    <d v="2025-10-27T16:19:20"/>
    <d v="2025-11-01T09:04:00"/>
    <m/>
    <s v="ROLLOS"/>
    <s v="ROLLOS"/>
    <s v="CB UNO A UNO"/>
    <s v="CB UNO A UNO"/>
    <s v="EJECUTADO"/>
    <s v="EJECUTADO EXITOSO"/>
    <s v="29/10/2025 SE ESCALA AL COORDINADOR DE ZONA PARA ENTREGA DE ROLLOS EN SITIO | 31/10/2025 SE REALIZA ENTREGA DE 40 ROLLOS REDEBAN"/>
    <s v="VISITA TECNICA"/>
    <m/>
    <s v="TIPO I"/>
    <s v="TERRESTRE"/>
    <s v="ALARCON AREVALO JOHAN STIVEN"/>
    <n v="1"/>
    <n v="35780"/>
    <n v="75096"/>
    <n v="35780"/>
  </r>
  <r>
    <s v="BOGOTA"/>
    <x v="5"/>
    <x v="5"/>
    <s v="11001"/>
    <s v="2942308"/>
    <s v="3007032231"/>
    <s v="OC VISITA ROLLOS"/>
    <s v="CUNDINAMARCA"/>
    <s v="BOGOTA"/>
    <s v="COMCARD BOGOTA ERIX"/>
    <s v="REDEBAN"/>
    <s v="FO-25-1741654"/>
    <d v="2025-10-27T16:02:07"/>
    <d v="2025-11-01T09:06:00"/>
    <m/>
    <s v="ROLLOS"/>
    <s v="ROLLOS"/>
    <s v="AGREGADOR"/>
    <s v="COMCARD - PTM"/>
    <s v="EJECUTADO"/>
    <s v="EJECUTADO EXITOSO"/>
    <s v="29/10/2025 SE ESCALA AL COORDINADOR DE ZONA PARA ENTREGA DE ROLLOS EN SITIO | 31/10/2025 SE LLEGA A LA DIRECCIÓN INDICADA Y SE ENTREGAN 60 ROLLOS RBM SIN MANIPULAR EQUIPOS"/>
    <s v="VISITA TECNICA"/>
    <m/>
    <s v="TIPO I"/>
    <s v="TERRESTRE"/>
    <s v="GARCIA PASTRANA KEVIN FERNANDO"/>
    <n v="1"/>
    <n v="35780"/>
    <n v="75096"/>
    <n v="35780"/>
  </r>
  <r>
    <s v="VALLEDUPAR"/>
    <x v="0"/>
    <x v="0"/>
    <s v="44078"/>
    <s v="2942442"/>
    <s v="3007037859"/>
    <s v="OC VISITA ROLLOS"/>
    <s v="LA GUAJIRA"/>
    <s v="BARRANCAS"/>
    <s v="DISTRICOL WORLD CONNECTIONS SA"/>
    <s v="REDEBAN"/>
    <s v="FO-25-1741721"/>
    <d v="2025-10-27T16:16:19"/>
    <d v="2025-11-04T14:47:00"/>
    <m/>
    <s v="ROLLOS"/>
    <s v="ROLLOS"/>
    <s v="AGREGADOR"/>
    <s v="DISTRICOL"/>
    <s v="EJECUTADO"/>
    <s v="EJECUTADO EXITOSO"/>
    <s v="29/10/2025 SE ESCALA AL COORDINADOR DE ZONA PARA ENTREGA DE ROLLOS EN SITIO | 04/11/2025 BUENAS TARDES SE VISITA CB Y SE LE HACE ENTREGA DE 30 ROLLOS"/>
    <s v="VISITA TECNICA"/>
    <m/>
    <s v="TIPO II"/>
    <s v="TERRESTRE"/>
    <s v="BENITEZ CARVAJAL ALVARO JAVIER"/>
    <n v="1"/>
    <n v="67654"/>
    <n v="140396"/>
    <n v="67654"/>
  </r>
  <r>
    <s v="VALLEDUPAR"/>
    <x v="0"/>
    <x v="0"/>
    <s v="20178"/>
    <s v="2942591"/>
    <s v="3007061163"/>
    <s v="OC ENVIO ROLLOS"/>
    <s v="CESAR"/>
    <s v="CHIRIGUANA"/>
    <s v="DISTRICOL MERK PAISA RH"/>
    <s v="REDEBAN"/>
    <s v="FO-25-1743277"/>
    <d v="2025-10-27T16:54:29"/>
    <d v="2025-11-04T16:42:00"/>
    <m/>
    <s v="ROLLOS"/>
    <s v="ROLLOS"/>
    <s v="AGREGADOR"/>
    <s v="DISTRICOL"/>
    <s v="EJECUTADO"/>
    <s v="EJECUTADO EXITOSO"/>
    <s v="04/11/2025 EN COMUNICACIÓN CONO EL SUAURIO AL NÚMERO 3052104712 INDICA QUE AUN NO HA RECIBIDO LOS ROLLOS | 04/11/2025 SE REALIZA ENVIO DE 70 ROLLOS, CON LA GUIA 2277307753 SERVIENTREGA. SE CONFIRMA PEDIDO EN LA OFICINA DE LA TRANSPORTADORA-USUARIO INDICA QUE LOS MANDARA A RECOGER"/>
    <s v="ENVIO"/>
    <m/>
    <s v="TIPO III"/>
    <s v="TERRESTRE"/>
    <m/>
    <n v="0"/>
    <n v="35780"/>
    <n v="75096"/>
    <n v="35780"/>
  </r>
  <r>
    <s v="NEIVA"/>
    <x v="4"/>
    <x v="4"/>
    <s v="41006"/>
    <s v="2942831"/>
    <s v="3007070933"/>
    <s v="OC VISITA ROLLOS"/>
    <s v="HUILA"/>
    <s v="ACEVEDO"/>
    <s v="LAS MERCEDES ACEVEDO"/>
    <s v="REDEBAN"/>
    <s v="FO-25-1743270"/>
    <d v="2025-10-27T17:09:31"/>
    <d v="2025-11-06T09:07:00"/>
    <m/>
    <s v="ROLLOS"/>
    <s v="ROLLOS"/>
    <s v="CB UNO A UNO"/>
    <s v="CB UNO A UNO"/>
    <s v="EJECUTADO"/>
    <s v="EJECUTADO EXITOSO"/>
    <s v="06/11/2025 SE ENVÍAN 20 ROLLOS SIN NOVEDAD , SE ANEXA FOTO DE GUÍA AL CLIENTE POR WHATSAPP."/>
    <s v="ENVIO FLOTA - OPERADOR LOGISTICO"/>
    <m/>
    <s v="TIPO III"/>
    <s v="TERRESTRE"/>
    <s v="ANDRADE HERNANDEZ JUAN CARLOS"/>
    <n v="0"/>
    <n v="35780"/>
    <n v="75096"/>
    <n v="35780"/>
  </r>
  <r>
    <s v="CARTAGENA"/>
    <x v="0"/>
    <x v="0"/>
    <s v="13001"/>
    <s v="2943042"/>
    <s v="3007060631"/>
    <s v="OC VISITA ROLLOS"/>
    <s v="BOLIVAR"/>
    <s v="CARTAGENA"/>
    <s v="DISTRICOL DROGAS EXPRESS"/>
    <s v="REDEBAN"/>
    <s v="FO-25-1742201"/>
    <d v="2025-10-28T08:00:00"/>
    <d v="2025-11-01T09:01:00"/>
    <m/>
    <s v="ROLLOS"/>
    <s v="ROLLOS"/>
    <s v="AGREGADOR"/>
    <s v="DISTRICOL"/>
    <s v="EJECUTADO"/>
    <s v="EJECUTADO EXITOSO"/>
    <s v="29/10/2025 SE ESCALA AL COORDINADOR DE ZONA PARA ENTREGA DE ROLLOS EN SITIO | 01/11/2025 SE REALIZA ENTREGA DE 30 ROLLOS PARA EL CORRESPONSAL CLIENTE INFORMA QUE PORFAVOR SE DEJEN CON LA VECINA DE ENFRENTE YA QUE HOY VA ABRIR UN POCO MÁS TARDE"/>
    <s v="VISITA TECNICA"/>
    <m/>
    <s v="TIPO I"/>
    <s v="TERRESTRE"/>
    <s v="MARTINEZ SALGUEDO ANDRES AUGUSTO"/>
    <n v="1"/>
    <n v="35780"/>
    <n v="75096"/>
    <n v="35780"/>
  </r>
  <r>
    <s v="CUCUTA"/>
    <x v="3"/>
    <x v="3"/>
    <s v="54001"/>
    <s v="2943282"/>
    <s v="3007075017"/>
    <s v="OC VISITA ROLLOS"/>
    <s v="NORTE DE SANTANDER"/>
    <s v="CUCUTA"/>
    <s v="PTM CUCUTA TIENDA PAPELERIA Y"/>
    <s v="REDEBAN"/>
    <s v="FO-25-1743028"/>
    <d v="2025-10-28T08:00:00"/>
    <d v="2025-11-04T10:19:00"/>
    <m/>
    <s v="ROLLOS"/>
    <s v="ROLLOS"/>
    <s v="AGREGADOR"/>
    <s v="COMCARD - PTM"/>
    <s v="EJECUTADO"/>
    <s v="EJECUTADO EXITOSO"/>
    <s v="28/10/2025 SE ESCALA AL COORDINADOR DE ZONA PARA ENTREGA DE ROLLOS EN SITIO | 29/10/2025 SE REALIZÓ LLAMADA TELEFÓNICA AL NÚMERO 3112835667 SE HABLÓ CON LA SRA LEIDY MANIFIESTA QUE EL COMERCIO SE ENCUENTRA CERRADO YA QUE SE ENCUENTRA EN UNA CITA MÉDICA, QUE REALICEMOS LAA VISITA EL DÍA 30/10/2025 APARTIR DE LAS 9AM | 04/11/2025 SE REALIZÓ VISITA AL COMERCIO Y SE HIZO ENTREGA DE 30 ROLLOS TODO OK"/>
    <s v="VISITA TECNICA"/>
    <m/>
    <s v="TIPO I"/>
    <s v="TERRESTRE"/>
    <s v="MORA VEGA JEAMPIER"/>
    <n v="1"/>
    <n v="35780"/>
    <n v="75096"/>
    <n v="35780"/>
  </r>
  <r>
    <s v="VILLAVICENCIO"/>
    <x v="4"/>
    <x v="4"/>
    <s v="50590"/>
    <s v="2943417"/>
    <s v="3007080458"/>
    <s v="OC ENVIO ROLLOS"/>
    <s v="META"/>
    <s v="PUERTO RICO"/>
    <s v="BARRIO PRIMAVERA PUERTO RICO"/>
    <s v="REDEBAN"/>
    <s v="FO-25-1743269"/>
    <d v="2025-10-28T08:00:00"/>
    <d v="2025-11-04T11:35:00"/>
    <m/>
    <s v="ROLLOS"/>
    <s v="ROLLOS"/>
    <s v="UNO A UNO"/>
    <s v="UNO A UNO"/>
    <s v="EJECUTADO"/>
    <s v="EJECUTADO EXITOSO"/>
    <s v="04/11/2025 SE REALIZA ENVIO DE 20 ROLLOS, CON LA GUIA 2235596378 SERVIENTREGA. SE CONFIRMA ENTREGA EXITOSA POR PARTE DEL USUARIO"/>
    <s v="ENVIO"/>
    <m/>
    <s v="TIPO IV"/>
    <s v="TERRESTRE"/>
    <m/>
    <n v="0"/>
    <n v="35780"/>
    <n v="75096"/>
    <n v="35780"/>
  </r>
  <r>
    <s v="MONTERIA"/>
    <x v="0"/>
    <x v="0"/>
    <s v="23001"/>
    <s v="2943953"/>
    <s v="3007065135"/>
    <s v="OC VISITA ROLLOS"/>
    <s v="CORDOBA"/>
    <s v="MONTERIA"/>
    <s v="BARRIO BUENAVISTA MONTERIA 5"/>
    <s v="REDEBAN"/>
    <s v="FO-25-1743638"/>
    <d v="2025-10-28T08:16:48"/>
    <d v="2025-11-05T07:37:00"/>
    <m/>
    <s v="ROLLOS"/>
    <s v="ROLLOS"/>
    <s v="CB UNO A UNO"/>
    <s v="CB UNO A UNO"/>
    <s v="EJECUTADO"/>
    <s v="EJECUTADO EXITOSO"/>
    <s v="29/10/2025 SE ESCALA AL COORDINADOR DE ZONA PARA ENTREGA DE ROLLOS EN SITIO | 05/11/2025 SE VISITA SITIO, LOCAL SE ENCUENTRA CERRADO, SE LLAMA AL CB QUIEN AUTORIZÓ ENTREGAR EN LOCAL DE AL LADO."/>
    <s v="VISITA TECNICA"/>
    <m/>
    <s v="TIPO I"/>
    <s v="TERRESTRE"/>
    <s v="COGOLLO VERTEL EDER LUIS"/>
    <n v="1"/>
    <n v="35780"/>
    <n v="75096"/>
    <n v="35780"/>
  </r>
  <r>
    <s v="SINCELEJO"/>
    <x v="0"/>
    <x v="0"/>
    <s v="70713"/>
    <s v="2944299"/>
    <s v="3007055310"/>
    <s v="OC VISITA ROLLOS"/>
    <s v="SUCRE"/>
    <s v="SAN ONOFRE"/>
    <s v="BARRIO CORREGIMIENTO RINCON DE"/>
    <s v="REDEBAN"/>
    <s v="FO-25-1743630"/>
    <d v="2025-10-28T08:59:40"/>
    <d v="2025-11-08T12:52:00"/>
    <m/>
    <s v="ROLLOS"/>
    <s v="ROLLOS"/>
    <s v="CB UNO A UNO"/>
    <s v="CB UNO A UNO"/>
    <s v="EJECUTADO"/>
    <s v="EJECUTADO EXITOSO"/>
    <s v="29/10/2025 SE ESCALA AL COORDINADOR DE ZONA PARA ENTREGA DE ROLLOS EN SITIO | 08/11/2025 SE VISITA SITIO SE VERIFICA INFORMACIÓN SE REALIZA ENTREGA DE ROLLOS, NO SE MANIPULA EQUIPOS. FIRMA QUIEN RECIBE LOS ROLLOS."/>
    <s v="VISITA TECNICA"/>
    <m/>
    <s v="TIPO II"/>
    <s v="TERRESTRE"/>
    <s v="SANTOS GUZMAN CHRISTIAN FELIPE"/>
    <n v="1"/>
    <n v="67654"/>
    <n v="140396"/>
    <n v="67654"/>
  </r>
  <r>
    <s v="NEIVA"/>
    <x v="4"/>
    <x v="4"/>
    <s v="41668"/>
    <s v="2944754"/>
    <s v="3007077087"/>
    <s v="OC VISITA ROLLOS"/>
    <s v="HUILA"/>
    <s v="SAN AGUSTIN"/>
    <s v="BARRIO SANTA TERESITA"/>
    <s v="REDEBAN"/>
    <s v="FO-25-1749836"/>
    <d v="2025-10-28T09:22:41"/>
    <d v="2025-11-04T12:42:00"/>
    <m/>
    <s v="ROLLOS"/>
    <s v="ROLLOS"/>
    <s v="CB UNO A UNO"/>
    <s v="CB UNO A UNO"/>
    <s v="EJECUTADO"/>
    <s v="EJECUTADO EXITOSO"/>
    <s v="29/10/2025 SE REALIZA ENVIO DE ROLLOS CON OPERADOR LOGISTICO | 30/10/2025 SE ENVÍA 30 ROLLOS SIN NOVEDAD , SE ENVÍA FOTO GUÍA AL CLIENTE"/>
    <s v="ENVIO FLOTA - OPERADOR LOGISTICO"/>
    <m/>
    <s v="TIPO IV"/>
    <s v="TERRESTRE"/>
    <s v="ANDRADE HERNANDEZ JUAN CARLOS"/>
    <n v="0"/>
    <n v="35780"/>
    <n v="75096"/>
    <n v="35780"/>
  </r>
  <r>
    <s v="APARTADO"/>
    <x v="2"/>
    <x v="2"/>
    <s v="5665"/>
    <s v="2945046"/>
    <s v="3007061117"/>
    <s v="OC ENVIO ROLLOS"/>
    <s v="ANTIOQUIA"/>
    <s v="SAN PEDRO DE URABA"/>
    <s v="BARRIO CL PRINCIPAL CORR SANTA"/>
    <s v="REDEBAN"/>
    <s v="FO-25-1744051"/>
    <d v="2025-10-28T09:47:20"/>
    <d v="2025-11-02T13:18:00"/>
    <m/>
    <s v="ROLLOS"/>
    <s v="ROLLOS"/>
    <s v="CB UNO A UNO"/>
    <s v="CB UNO A UNO"/>
    <s v="EJECUTADO"/>
    <s v="EJECUTADO EXITOSO"/>
    <s v="02/11/2025 SE REALIZA ENVIO DE 40 ROLLOS, CON LA GUIA 284607499 SERVIENTREGA SE CONFIRMA ENTREGA EXITOSA POR PARTE DE LA TRANSPORTADORA"/>
    <s v="ENVIO"/>
    <m/>
    <s v="TIPO III"/>
    <s v="TERRESTRE"/>
    <m/>
    <n v="0"/>
    <n v="35780"/>
    <n v="75096"/>
    <n v="35780"/>
  </r>
  <r>
    <s v="BOGOTA"/>
    <x v="5"/>
    <x v="5"/>
    <s v="11001"/>
    <s v="2945116"/>
    <s v="3007016395"/>
    <s v="OC VISITA ROLLOS"/>
    <s v="CUNDINAMARCA"/>
    <s v="BOGOTA"/>
    <s v="BARRIO MATATIGRES BOGOTA"/>
    <s v="REDEBAN"/>
    <s v="FO-25-1744780"/>
    <d v="2025-10-28T09:54:13"/>
    <d v="2025-11-05T09:28:00"/>
    <m/>
    <s v="ROLLOS"/>
    <s v="ROLLOS"/>
    <s v="CB UNO A UNO"/>
    <s v="CB UNO A UNO"/>
    <s v="EJECUTADO"/>
    <s v="EJECUTADO EXITOSO"/>
    <s v="29/10/2025 SE ESCALA AL COORDINADOR DE ZONA PARA ENTREGA DE ROLLOS EN SITIO | 05/11/2025 ENTREGA DE ROLLOS SEGÚN SOLICITUD"/>
    <s v="VISITA TECNICA"/>
    <m/>
    <s v="TIPO I"/>
    <s v="TERRESTRE"/>
    <s v="ROZO ROZO WILLIAM ASDRUBAL"/>
    <n v="1"/>
    <n v="35780"/>
    <n v="75096"/>
    <n v="35780"/>
  </r>
  <r>
    <s v="CARTAGENA"/>
    <x v="0"/>
    <x v="0"/>
    <s v="13140"/>
    <s v="2945137"/>
    <s v="3007080247"/>
    <s v="OC VISITA ROLLOS"/>
    <s v="BOLIVAR"/>
    <s v="CALAMAR"/>
    <s v="BARRIO SUR CALAMAR"/>
    <s v="REDEBAN"/>
    <s v="FO-25-1745005"/>
    <d v="2025-10-28T09:58:17"/>
    <d v="2025-11-05T09:19:00"/>
    <m/>
    <s v="ROLLOS"/>
    <s v="ROLLOS"/>
    <s v="UNO A UNO"/>
    <s v="UNO A UNO"/>
    <s v="EJECUTADO"/>
    <s v="EJECUTADO EXITOSO"/>
    <s v="29/10/2025 SE ESCALA AL COORDINADOR DE ZONA PARA ENTREGA DE ROLLOS EN SITIO | 05/11/2025 SE ENVÍA 30 ROLLOS PARA DATAFONO POR FLOTA, EL CLIENTE LOS RECLAMA EN LA ESTACIÓN DE BUSES EN CALAMAR."/>
    <s v="VISITA TECNICA"/>
    <m/>
    <s v="TIPO II"/>
    <s v="TERRESTRE"/>
    <s v="DE AGUAS MUÑOZ DAVID JOSE"/>
    <n v="1"/>
    <n v="67654"/>
    <n v="140396"/>
    <n v="67654"/>
  </r>
  <r>
    <s v="BOGOTA"/>
    <x v="5"/>
    <x v="5"/>
    <s v="11001"/>
    <s v="2945252"/>
    <s v="3007080245"/>
    <s v="OC VISITA ROLLOS"/>
    <s v="CUNDINAMARCA"/>
    <s v="BOGOTA"/>
    <s v="BARRIO BOSA NARANJOS BOGOTA 3"/>
    <s v="REDEBAN"/>
    <s v="FO-25-1744771"/>
    <d v="2025-10-28T10:04:23"/>
    <d v="2025-11-01T10:44:00"/>
    <m/>
    <s v="ROLLOS"/>
    <s v="ROLLOS"/>
    <s v="UNO A UNO"/>
    <s v="UNO A UNO"/>
    <s v="EJECUTADO"/>
    <s v="EJECUTADO EXITOSO"/>
    <s v="29/10/2025 SE ESCALA AL COORDINADOR DE ZONA PARA ENTREGA DE ROLLOS EN SITIO | 01/11/2025 SE REALIZA LA ENTREGA DE 20 ROLLOS"/>
    <s v="VISITA TECNICA"/>
    <m/>
    <s v="TIPO I"/>
    <s v="TERRESTRE"/>
    <s v="ORTIZ MARTINEZ STIVEN"/>
    <n v="1"/>
    <n v="35780"/>
    <n v="75096"/>
    <n v="35780"/>
  </r>
  <r>
    <s v="CARTAGENA"/>
    <x v="0"/>
    <x v="0"/>
    <s v="13222"/>
    <s v="2946247"/>
    <s v="3007065520"/>
    <s v="OC VISITA ROLLOS"/>
    <s v="BOLIVAR"/>
    <s v="CLEMENCIA"/>
    <s v="PTM CLEMENCIA FERRETERIA Y ALM"/>
    <s v="REDEBAN"/>
    <s v="FO-25-1745403"/>
    <d v="2025-10-28T11:28:26"/>
    <d v="2025-11-04T13:19:00"/>
    <m/>
    <s v="ROLLOS"/>
    <s v="ROLLOS"/>
    <s v="AGREGADOR"/>
    <s v="COMCARD - PTM"/>
    <s v="EJECUTADO"/>
    <s v="EJECUTADO EXITOSO"/>
    <s v="28/10/2025 SE ESCALA AL COORDINADOR DE ZONA PARA ENTREGA DE ROLLOS EN SITIO | 04/11/2025 SE REALIZA ENTREGA DE 30 ROLLOS PARA EL CORRESPONSAL"/>
    <s v="VISITA TECNICA"/>
    <m/>
    <s v="TIPO II"/>
    <s v="TERRESTRE"/>
    <s v="MARTINEZ SALGUEDO ANDRES AUGUSTO"/>
    <n v="1"/>
    <n v="67654"/>
    <n v="140396"/>
    <n v="67654"/>
  </r>
  <r>
    <s v="BOGOTA"/>
    <x v="5"/>
    <x v="5"/>
    <s v="25754"/>
    <s v="2946255"/>
    <s v="3007048371"/>
    <s v="OC VISITA ROLLOS"/>
    <s v="CUNDINAMARCA"/>
    <s v="SOACHA"/>
    <s v="BARRIO SOACHA CIUDAD VERDE SOA"/>
    <s v="REDEBAN"/>
    <s v="FO-25-1745400"/>
    <d v="2025-10-28T11:30:12"/>
    <d v="2025-11-01T14:13:00"/>
    <m/>
    <s v="ROLLOS"/>
    <s v="ROLLOS"/>
    <s v="CB UNO A UNO"/>
    <s v="CB UNO A UNO"/>
    <s v="EJECUTADO"/>
    <s v="EJECUTADO EXITOSO"/>
    <s v="28/10/2025 SE ESCALA AL COORDINADOR DE ZONA PARA ENTREGA DE ROLLOS EN SITIO | 01/11/2025 ENTREGA DE 30 ROLLOS PARA DATAFONO NO SE MANIPULA TERMINAL"/>
    <s v="VISITA TECNICA"/>
    <m/>
    <s v="TIPO I"/>
    <s v="TERRESTRE"/>
    <s v="BUSTOS MORA DIEGO MANUEL"/>
    <n v="1"/>
    <n v="35780"/>
    <n v="75096"/>
    <n v="35780"/>
  </r>
  <r>
    <s v="NEIVA"/>
    <x v="4"/>
    <x v="4"/>
    <s v="41020"/>
    <s v="2946428"/>
    <s v="3007075529"/>
    <s v="OC VISITA ROLLOS"/>
    <s v="HUILA"/>
    <s v="ALGECIRAS"/>
    <s v="PTM ALGECIRAS FARMA SALUD NATU"/>
    <s v="REDEBAN"/>
    <s v="FO-25-1745393"/>
    <d v="2025-10-28T11:32:45"/>
    <d v="2025-11-04T15:58:00"/>
    <m/>
    <s v="ROLLOS"/>
    <s v="ROLLOS"/>
    <s v="AGREGADOR"/>
    <s v="COMCARD - PTM"/>
    <s v="EJECUTADO"/>
    <s v="EJECUTADO EXITOSO"/>
    <s v="28/10/2025 SE ESCALA AL COORDINADOR DE ZONA PARA ENTREGA DE ROLLOS EN SITIO | 04/11/2025 SE ENTREGA 80 ROLLOS SIN NOVEDAD"/>
    <s v="VISITA TECNICA"/>
    <m/>
    <s v="TIPO II"/>
    <s v="TERRESTRE"/>
    <s v="ANDRADE HERNANDEZ JUAN CARLOS"/>
    <n v="1"/>
    <n v="67654"/>
    <n v="140396"/>
    <n v="67654"/>
  </r>
  <r>
    <s v="NEIVA"/>
    <x v="4"/>
    <x v="4"/>
    <s v="41020"/>
    <s v="2946456"/>
    <s v="3007079501"/>
    <s v="OC VISITA ROLLOS"/>
    <s v="HUILA"/>
    <s v="ALGECIRAS"/>
    <s v="BARRIO ESQUINA   CENTRO ALGECI"/>
    <s v="REDEBAN"/>
    <s v="FO-25-1745390"/>
    <d v="2025-10-28T11:38:39"/>
    <d v="2025-11-04T16:08:00"/>
    <m/>
    <s v="ROLLOS"/>
    <s v="ROLLOS"/>
    <s v="CB UNO A UNO"/>
    <s v="CB UNO A UNO"/>
    <s v="EJECUTADO"/>
    <s v="EJECUTADO EXITOSO"/>
    <s v="28/10/2025 SE ESCALA AL COORDINADOR DE ZONA PARA ENTREGA DE ROLLOS EN SITIO | 04/11/2025 SE ENTREGA 20 ROLLOS SIN NOVEDAD"/>
    <s v="VISITA TECNICA"/>
    <m/>
    <s v="TIPO II"/>
    <s v="TERRESTRE"/>
    <s v="ANDRADE HERNANDEZ JUAN CARLOS"/>
    <n v="1"/>
    <n v="67654"/>
    <n v="140396"/>
    <n v="67654"/>
  </r>
  <r>
    <s v="BOGOTA"/>
    <x v="5"/>
    <x v="5"/>
    <s v="11001"/>
    <s v="2946596"/>
    <s v="3007064655"/>
    <s v="OC VISITA ROLLOS"/>
    <s v="CUNDINAMARCA"/>
    <s v="BOGOTA"/>
    <s v="DISTRICOL BELBEC"/>
    <s v="REDEBAN"/>
    <s v="FO-25-1745505"/>
    <d v="2025-10-28T12:07:23"/>
    <d v="2025-11-01T14:17:00"/>
    <m/>
    <s v="ROLLOS"/>
    <s v="ROLLOS"/>
    <s v="AGREGADOR"/>
    <s v="DISTRICOL"/>
    <s v="EJECUTADO"/>
    <s v="EJECUTADO EXITOSO"/>
    <s v="28/10/2025 SE ESCALA AL COORDINADOR DE ZONA PARA ENTREGA DE ROLLOS EN SITIO | 01/11/2025 SE REALIZA LA ENTREGA DE 40 ROLLOS"/>
    <s v="VISITA TECNICA"/>
    <m/>
    <s v="TIPO I"/>
    <s v="TERRESTRE"/>
    <s v="ORTIZ MARTINEZ STIVEN"/>
    <n v="1"/>
    <n v="35780"/>
    <n v="75096"/>
    <n v="35780"/>
  </r>
  <r>
    <s v="CALI"/>
    <x v="1"/>
    <x v="1"/>
    <s v="19743"/>
    <s v="2946893"/>
    <s v="3007053685"/>
    <s v="OC VISITA ROLLOS"/>
    <s v="CAUCA"/>
    <s v="SILVIA"/>
    <s v="BARRIO PORVENIR SILVIA"/>
    <s v="REDEBAN"/>
    <s v="FO-25-1746946"/>
    <d v="2025-10-28T12:42:17"/>
    <d v="2025-11-04T12:44:00"/>
    <m/>
    <s v="ROLLOS"/>
    <s v="ROLLOS"/>
    <s v="CB UNO A UNO"/>
    <s v="CB UNO A UNO"/>
    <s v="EJECUTADO"/>
    <s v="EJECUTADO EXITOSO"/>
    <s v="28/10/2025 SE CONFIRMAN DATOS, SE REALIZA ENVIO POR OPERADOR LOGISTICO | 29/10/2025 SE ENVIAN 30 ROLLOS POR INTERRAPIDISIMO A JAVIER RODRIGO VIDAL"/>
    <s v="ENVIO FLOTA - OPERADOR LOGISTICO"/>
    <m/>
    <s v="TIPO III"/>
    <s v="TERRESTRE"/>
    <s v="CUERO RUIZ JHONNY"/>
    <n v="0"/>
    <n v="35780"/>
    <n v="75096"/>
    <n v="35780"/>
  </r>
  <r>
    <s v="MEDELLIN"/>
    <x v="2"/>
    <x v="2"/>
    <s v="5088"/>
    <s v="2947090"/>
    <s v="3007065102"/>
    <s v="OC VISITA ROLLOS"/>
    <s v="ANTIOQUIA"/>
    <s v="BELLO"/>
    <s v="PTM BELLO AUTOSERVICIO F&amp;J"/>
    <s v="REDEBAN"/>
    <s v="FO-25-1746771"/>
    <d v="2025-10-28T13:22:41"/>
    <d v="2025-11-03T09:29:00"/>
    <m/>
    <s v="ROLLOS"/>
    <s v="ROLLOS"/>
    <s v="AGREGADOR"/>
    <s v="COMCARD - PTM"/>
    <s v="EJECUTADO"/>
    <s v="EJECUTADO EXITOSO"/>
    <s v="28/10/2025 SE ESCALA AL COORDINADOR DE ZONA PARA ENTREGA DE ROLLOS EN SITIO | 03/11/2025 SE REALIZA ENTREGA DE 60 ROLLOS POR EL OPERADOR CABIFY CON LA GUIA V4001736379"/>
    <s v="VISITA TECNICA"/>
    <m/>
    <s v="TIPO I"/>
    <s v="TERRESTRE"/>
    <s v="DIAZ ACOSTA MARIA ISABEL"/>
    <n v="1"/>
    <n v="35780"/>
    <n v="75096"/>
    <n v="35780"/>
  </r>
  <r>
    <s v="YOPAL"/>
    <x v="4"/>
    <x v="4"/>
    <s v="85410"/>
    <s v="2947283"/>
    <s v="3007078937"/>
    <s v="OC VISITA ROLLOS"/>
    <s v="CASANARE"/>
    <s v="TAURAMENA"/>
    <s v="DISTRICOL DROGUERIA CENTRAL DE"/>
    <s v="REDEBAN"/>
    <s v="FO-25-1746765"/>
    <d v="2025-10-28T13:47:16"/>
    <d v="2025-11-05T08:09:00"/>
    <m/>
    <s v="ROLLOS"/>
    <s v="ROLLOS"/>
    <s v="AGREGADOR"/>
    <s v="DISTRICOL"/>
    <s v="EJECUTADO"/>
    <s v="EJECUTADO EXITOSO"/>
    <s v="28/10/2025 SE ESCALA AL COORDINADOR DE ZONA PARA ENTREGA DE ROLLOS EN SITIO | 04/11/2025 EN COMUNICACIÓN CON EL SEÑOR FERNANDO RIVERA AL NUMERO 3124681828, INDICA SE ENVIEN LOS ROLLOS POR SERVICIO DE TAXI. RECIBIDO OK"/>
    <s v="VISITA TECNICA"/>
    <m/>
    <s v="TIPO II"/>
    <s v="TERRESTRE"/>
    <s v="BERNAL ELAICA EDGAR ALEXIS"/>
    <n v="1"/>
    <n v="67654"/>
    <n v="140396"/>
    <n v="67654"/>
  </r>
  <r>
    <s v="PEREIRA"/>
    <x v="1"/>
    <x v="6"/>
    <s v="63130"/>
    <s v="2947336"/>
    <s v="3007054575"/>
    <s v="OC VISITA ROLLOS"/>
    <s v="QUINDIO"/>
    <s v="CALARCA"/>
    <s v="O AV COLON CALARCA"/>
    <s v="REDEBAN"/>
    <s v="FO-25-1746770"/>
    <d v="2025-10-28T13:46:38"/>
    <d v="2025-11-01T14:15:00"/>
    <m/>
    <s v="ROLLOS"/>
    <s v="ROLLOS"/>
    <s v="CB UNO A UNO"/>
    <s v="CB UNO A UNO"/>
    <s v="EJECUTADO"/>
    <s v="EJECUTADO EXITOSO"/>
    <s v="28/10/2025 SE ESCALA AL COORDINADOR DE ZONA PARA ENTREGA DE ROLLOS EN SITIO | 01/11/2025 SE VISITA COMERCIO SE REALIZÓ ENTREGA 40 ROLLOS"/>
    <s v="VISITA TECNICA"/>
    <m/>
    <s v="TIPO II"/>
    <s v="TERRESTRE"/>
    <s v="SANCHEZ SOLORZANO JUAN SEBASTIAN"/>
    <n v="1"/>
    <n v="67654"/>
    <n v="140396"/>
    <n v="67654"/>
  </r>
  <r>
    <s v="BUCARAMANGA"/>
    <x v="3"/>
    <x v="3"/>
    <s v="68081"/>
    <s v="2948125"/>
    <s v="3007053211"/>
    <s v="OC ENVIO ROLLOS"/>
    <s v="SANTANDER"/>
    <s v="BARRANCABERMEJA"/>
    <s v="BARRIO CORREGIMIENTO EL CENTRO"/>
    <s v="REDEBAN"/>
    <s v="FO-25-1750918"/>
    <d v="2025-10-28T15:05:37"/>
    <d v="2025-11-02T13:23:00"/>
    <m/>
    <s v="ROLLOS"/>
    <s v="ROLLOS"/>
    <s v="CB UNO A UNO"/>
    <s v="CB UNO A UNO"/>
    <s v="EJECUTADO"/>
    <s v="EJECUTADO EXITOSO"/>
    <s v="29/10/2025 SE REALIZA ENVIO DE ROLLOS CON OPERADOR LOGISTICO | 02/11/2025 SE REALIZA ENVIO DE 30 ROLLOS, CON LA GUIA 2187690857 SERVIENTREGA SE CONFIRMA ENTREGA EXITOSA POR PARTE DE LA TRANSPORTADORA"/>
    <s v="ENVIO"/>
    <m/>
    <s v="TIPO III"/>
    <s v="TERRESTRE"/>
    <m/>
    <n v="0"/>
    <n v="35780"/>
    <n v="75096"/>
    <n v="35780"/>
  </r>
  <r>
    <s v="BOGOTA"/>
    <x v="5"/>
    <x v="5"/>
    <s v="11001"/>
    <s v="2948480"/>
    <s v="3007076532"/>
    <s v="OC VISITA ROLLOS"/>
    <s v="CUNDINAMARCA"/>
    <s v="BOGOTA"/>
    <s v="PTM BOGOTA ILUMINACIONES ELECT"/>
    <s v="REDEBAN"/>
    <s v="FO-25-1747505"/>
    <d v="2025-10-28T15:45:46"/>
    <d v="2025-11-04T13:31:00"/>
    <m/>
    <s v="ROLLOS"/>
    <s v="ROLLOS"/>
    <s v="AGREGADOR"/>
    <s v="COMCARD - PTM"/>
    <s v="EJECUTADO"/>
    <s v="EJECUTADO EXITOSO"/>
    <s v="28/10/2025 SE ESCALA AL COORDINADOR DE ZONA PARA ENTREGA DE ROLLOS EN SITIO | 04/11/2025 SE REALIZA LA ENTREGA DE 30 ROLLO"/>
    <s v="VISITA TECNICA"/>
    <m/>
    <s v="TIPO I"/>
    <s v="TERRESTRE"/>
    <s v="ORTIZ MARTINEZ STIVEN"/>
    <n v="1"/>
    <n v="35780"/>
    <n v="75096"/>
    <n v="35780"/>
  </r>
  <r>
    <s v="APARTADO"/>
    <x v="2"/>
    <x v="2"/>
    <s v="5490"/>
    <s v="2948511"/>
    <s v="3007050232"/>
    <s v="OC VISITA ROLLOS"/>
    <s v="ANTIOQUIA"/>
    <s v="NECOCLI"/>
    <s v="BARRIO ALTO ROSARIO NECOCLI"/>
    <s v="REDEBAN"/>
    <s v="FO-25-1747229"/>
    <d v="2025-10-28T15:35:02"/>
    <d v="2025-11-05T09:14:00"/>
    <m/>
    <s v="ROLLOS"/>
    <s v="ROLLOS"/>
    <s v="UNO A UNO"/>
    <s v="CB UNO A UNO"/>
    <s v="EJECUTADO"/>
    <s v="EJECUTADO EXITOSO"/>
    <s v="28/10/2025 SE ESCALA AL COORDINADOR DE ZONA PARA ENTREGA DE ROLLOS EN SITIO | 05/11/2025 SE ENVIAN 30 ROLLOS Y SE COMPARTE GUIA CON LA USUARIA. SE CONFIRMA EL RECIBIDO POR PARTE DEL USUARIO"/>
    <s v="VISITA TECNICA"/>
    <m/>
    <s v="TIPO II"/>
    <s v="TERRESTRE"/>
    <s v="SALDARRIAGA MIRANDA SANTIAGO"/>
    <n v="1"/>
    <n v="67654"/>
    <n v="140396"/>
    <n v="67654"/>
  </r>
  <r>
    <s v="VILLAVICENCIO"/>
    <x v="4"/>
    <x v="4"/>
    <s v="50568"/>
    <s v="2949281"/>
    <s v="3007067483"/>
    <s v="OC ENVIO ROLLOS"/>
    <s v="META"/>
    <s v="PUERTO GAITAN"/>
    <s v="BARRIO VILLA VALENTINA PUERTO"/>
    <s v="REDEBAN"/>
    <s v="FO-25-1755442"/>
    <d v="2025-10-28T16:54:31"/>
    <d v="2025-11-05T09:46:00"/>
    <m/>
    <s v="ROLLOS"/>
    <s v="ROLLOS"/>
    <s v="CB UNO A UNO"/>
    <s v="CB UNO A UNO"/>
    <s v="EJECUTADO"/>
    <s v="EJECUTADO EXITOSO"/>
    <s v="30/10/2025 SE CONFIRMAN DATOS, SE REALIZA ENVIO POR OPERADOR LOGISTICO | 04/11/2025 EN COMUNICACIÓN CON EL USUARIO AL NÚMERO  3163419177 INDICA QUE AUN NO HA RECIBIDO LOS ROLLOS | 05/11/2025 SE REALIZA ENVIO DE 60 ROLLOS, CON LA GUIA 2235596404 SERVIENTREGA. SE CONFIRMA ENTREGA EXITOSA POR PARTE DE LA TRANSPORTADORA"/>
    <s v="ENVIO"/>
    <m/>
    <s v="TIPO III"/>
    <s v="TERRESTRE"/>
    <m/>
    <n v="0"/>
    <n v="35780"/>
    <n v="75096"/>
    <n v="35780"/>
  </r>
  <r>
    <s v="PASTO"/>
    <x v="1"/>
    <x v="1"/>
    <s v="52678"/>
    <s v="2949347"/>
    <s v="3007074640"/>
    <s v="OC ENVIO ROLLOS"/>
    <s v="NARIÑO"/>
    <s v="SAMANIEGO"/>
    <s v="PTM SAMANIEGO TIENDA SAN FRANC"/>
    <s v="REDEBAN"/>
    <s v="FO-25-1750916"/>
    <d v="2025-10-28T17:20:14"/>
    <d v="2025-11-04T11:37:00"/>
    <m/>
    <s v="ROLLOS"/>
    <s v="ROLLOS"/>
    <s v="AGREGADOR"/>
    <s v="COMCARD - PTM"/>
    <s v="EJECUTADO"/>
    <s v="EJECUTADO EXITOSO"/>
    <s v="29/10/2025 SE REALIZA ENVIO DE ROLLOS CON OPERADOR LOGISTICO | 04/11/2025 SE REALIZA ENVIO DE 30 ROLLOS, CON LA GUIA 2248145306 SERVIENTREGA. SE CONFIRMA ENTREGA EXITOSA POR PARTE DEL USUARIO"/>
    <s v="ENVIO"/>
    <m/>
    <s v="TIPO III"/>
    <s v="TERRESTRE"/>
    <m/>
    <n v="0"/>
    <n v="35780"/>
    <n v="75096"/>
    <n v="35780"/>
  </r>
  <r>
    <s v="CARTAGENA"/>
    <x v="0"/>
    <x v="0"/>
    <s v="13836"/>
    <s v="2949649"/>
    <s v="3007058754"/>
    <s v="OC VISITA ROLLOS"/>
    <s v="BOLIVAR"/>
    <s v="TURBACO"/>
    <s v="PTM TURBACO DROGUERIA Y VARIED"/>
    <s v="REDEBAN"/>
    <s v="FO-25-1749052"/>
    <d v="2025-10-29T08:00:00"/>
    <d v="2025-11-05T10:22:00"/>
    <m/>
    <s v="ROLLOS"/>
    <s v="ROLLOS"/>
    <s v="AGREGADOR"/>
    <s v="COMCARD - PTM"/>
    <s v="EJECUTADO"/>
    <s v="EJECUTADO EXITOSO"/>
    <s v="29/10/2025 SE ESCALA AL COORDINADOR DE ZONA PARA ENTREGA DE ROLLOS EN SITIO | 05/11/2025 SE ENTREGAN 70 ROLLOS"/>
    <s v="VISITA TECNICA"/>
    <m/>
    <s v="TIPO II"/>
    <s v="TERRESTRE"/>
    <s v="CANEDO HERRERA ALEXANDER"/>
    <n v="1"/>
    <n v="67654"/>
    <n v="140396"/>
    <n v="67654"/>
  </r>
  <r>
    <s v="BOGOTA"/>
    <x v="5"/>
    <x v="5"/>
    <s v="11001"/>
    <s v="2949796"/>
    <s v="3007080241"/>
    <s v="OC VISITA ROLLOS"/>
    <s v="CUNDINAMARCA"/>
    <s v="BOGOTA"/>
    <s v="BARRIO BOSA LAURELES BOGOTA 5"/>
    <s v="REDEBAN"/>
    <s v="FO-25-1749046"/>
    <d v="2025-10-29T08:00:00"/>
    <d v="2025-11-01T11:06:00"/>
    <m/>
    <s v="ROLLOS"/>
    <s v="ROLLOS"/>
    <s v="UNO A UNO"/>
    <s v="UNO A UNO"/>
    <s v="EJECUTADO"/>
    <s v="EJECUTADO EXITOSO"/>
    <s v="29/10/2025 SE ESCALA AL COORDINADOR DE ZONA PARA ENTREGA DE ROLLOS EN SITIO | 01/11/2025 SE REALIZA LA ENTREGA DE 20 ROLLOS"/>
    <s v="VISITA TECNICA"/>
    <m/>
    <s v="TIPO I"/>
    <s v="TERRESTRE"/>
    <s v="ORTIZ MARTINEZ STIVEN"/>
    <n v="1"/>
    <n v="35780"/>
    <n v="75096"/>
    <n v="35780"/>
  </r>
  <r>
    <s v="MEDELLIN"/>
    <x v="2"/>
    <x v="2"/>
    <s v="5001"/>
    <s v="2949873"/>
    <s v="3007069415"/>
    <s v="OC VISITA ROLLOS"/>
    <s v="ANTIOQUIA"/>
    <s v="MEDELLIN"/>
    <s v="BARRIO LOS COLORES MEDELLIN  1"/>
    <s v="REDEBAN"/>
    <s v="FO-25-1749317"/>
    <d v="2025-10-29T08:00:00"/>
    <d v="2025-11-05T16:28:00"/>
    <m/>
    <s v="ROLLOS"/>
    <s v="ROLLOS"/>
    <s v="UNO A UNO"/>
    <s v="CB UNO A UNO"/>
    <s v="EJECUTADO"/>
    <s v="EJECUTADO EXITOSO"/>
    <s v="29/10/2025 SE ESCALA AL COORDINADOR DE ZONA PARA ENTREGA DE ROLLOS EN SITIO | 05/11/2025 SE REALIZA ENTREGA DE 10 ROLLOS POR EL OPERADOR VELOCES CON LA GUIA V4001741277"/>
    <s v="VISITA TECNICA"/>
    <m/>
    <s v="TIPO I"/>
    <s v="TERRESTRE"/>
    <s v="AYALA ROMERO MAYKOL DANILO"/>
    <n v="1"/>
    <n v="35780"/>
    <n v="75096"/>
    <n v="35780"/>
  </r>
  <r>
    <s v="MEDELLIN"/>
    <x v="2"/>
    <x v="2"/>
    <s v="5212"/>
    <s v="2949874"/>
    <s v="3007031680"/>
    <s v="OC VISITA ROLLOS"/>
    <s v="ANTIOQUIA"/>
    <s v="COPACABANA"/>
    <s v="BARRIO BARRIO PLAZA DE MERCADO"/>
    <s v="REDEBAN"/>
    <s v="FO-25-1768285"/>
    <d v="2025-10-29T08:00:00"/>
    <d v="2025-11-01T13:02:00"/>
    <m/>
    <s v="ROLLOS"/>
    <s v="ROLLOS"/>
    <s v="CB UNO A UNO"/>
    <s v="CB UNO A UNO"/>
    <s v="EJECUTADO"/>
    <s v="EJECUTADO EXITOSO"/>
    <s v="01/11/2025 SE REALIZA ENTREGA DE 130 ROLLOS OK"/>
    <s v="VISITA TECNICA"/>
    <m/>
    <s v="TIPO I"/>
    <s v="TERRESTRE"/>
    <s v="ZAPATA LOPEZ EDWARD ASDRUBAL"/>
    <n v="1"/>
    <n v="35780"/>
    <n v="75096"/>
    <n v="35780"/>
  </r>
  <r>
    <s v="CUCUTA"/>
    <x v="3"/>
    <x v="3"/>
    <s v="54001"/>
    <s v="2949932"/>
    <s v="3007049589"/>
    <s v="OC VISITA ROLLOS"/>
    <s v="NORTE DE SANTANDER"/>
    <s v="CUCUTA"/>
    <s v="PTM CUCUTA CARNICERIA EL TESOR"/>
    <s v="REDEBAN"/>
    <s v="FO-25-1749040"/>
    <d v="2025-10-29T08:00:00"/>
    <d v="2025-11-01T12:31:00"/>
    <m/>
    <s v="ROLLOS"/>
    <s v="ROLLOS"/>
    <s v="AGREGADOR"/>
    <s v="COMCARD - PTM"/>
    <s v="EJECUTADO"/>
    <s v="EJECUTADO EXITOSO"/>
    <s v="29/10/2025 SE ESCALA AL COORDINADOR DE ZONA PARA ENTREGA DE ROLLOS EN SITIO | 01/11/2025 SE ENTREGAN 20 ROLLOS EXITOSO"/>
    <s v="VISITA TECNICA"/>
    <m/>
    <s v="TIPO I"/>
    <s v="TERRESTRE"/>
    <s v="NARANJO AFANADOR RUBEN JESUS"/>
    <n v="1"/>
    <n v="35780"/>
    <n v="75096"/>
    <n v="35780"/>
  </r>
  <r>
    <s v="APARTADO"/>
    <x v="2"/>
    <x v="2"/>
    <s v="27430"/>
    <s v="2950287"/>
    <s v="3007079151"/>
    <s v="OC VISITA ROLLOS"/>
    <s v="CHOCO"/>
    <s v="MEDIO BAUDO"/>
    <s v="BARRIO CL COMERCIO PUERTO MELU"/>
    <s v="REDEBAN"/>
    <s v="FO-25-1750985"/>
    <d v="2025-10-29T08:15:47"/>
    <d v="2025-11-08T11:36:00"/>
    <m/>
    <s v="ROLLOS"/>
    <s v="ROLLOS"/>
    <s v="CB UNO A UNO"/>
    <s v="CB UNO A UNO"/>
    <s v="EJECUTADO"/>
    <s v="EJECUTADO EXITOSO"/>
    <s v="29/10/2025 SE ESCALA AL COORDINADOR DE ZONA PARA ENTREGA DE ROLLOS EN SITIO | 01/11/2025 SE LLAMA A LA SR VIVÍANA PARA EL ENVÍO INFORMA QUE SOLO LLEGA INTERRAPIDISIMO PERO NO SE LOGRAN ENVIAR YA QUE QUEDO DE ENVIARME LA UBICACIÓN ESPECIFICA YA QUE HACE TIEMPO ESTA ESPERANDO LOS ROLLOS Y NO LE HAN PODIDO LLEGAR | 04/11/2025 ENVÍO DE 20 ROLLOS POR INTERRA"/>
    <s v="ENVIO FLOTA - OPERADOR LOGISTICO"/>
    <m/>
    <s v="TIPO IV"/>
    <s v="TERRESTRE"/>
    <s v="PAREJA ECHAVARRIA JHON DAVID"/>
    <n v="0"/>
    <n v="35780"/>
    <n v="75096"/>
    <n v="35780"/>
  </r>
  <r>
    <s v="CARTAGENA"/>
    <x v="0"/>
    <x v="0"/>
    <s v="13001"/>
    <s v="2950347"/>
    <s v="3007066179"/>
    <s v="OC VISITA ROLLOS"/>
    <s v="BOLIVAR"/>
    <s v="CARTAGENA"/>
    <s v="PTM CARTAGENA RESTAURANTE Y FU"/>
    <s v="REDEBAN"/>
    <s v="FO-25-1749027"/>
    <d v="2025-10-29T08:00:00"/>
    <d v="2025-11-04T15:07:00"/>
    <m/>
    <s v="ROLLOS"/>
    <s v="ROLLOS"/>
    <s v="AGREGADOR"/>
    <s v="COMCARD - PTM"/>
    <s v="EJECUTADO"/>
    <s v="EJECUTADO EXITOSO"/>
    <s v="29/10/2025 SE ESCALA AL COORDINADOR DE ZONA PARA ENTREGA DE ROLLOS EN SITIO | 04/11/2025 SE REALIZA ENVÍO DE 50 ROLLOS POR FLOTA CARRO SE LLAMA AL CLIENTE SE LE INFORMA QUE CUANDO LOS TENGA ME AVISE SE LLAMA AL CLIENTE INFORMA QUE YA LOS RECIBIÓ TODO OK"/>
    <s v="ENVIO FLOTA - OPERADOR LOGISTICO"/>
    <m/>
    <s v="TIPO I"/>
    <s v="TERRESTRE"/>
    <s v="CANEDO HERRERA ALEXANDER"/>
    <n v="0"/>
    <n v="35780"/>
    <n v="75096"/>
    <n v="35780"/>
  </r>
  <r>
    <s v="BOGOTA"/>
    <x v="5"/>
    <x v="5"/>
    <s v="11001"/>
    <s v="2950526"/>
    <s v="3007029455"/>
    <s v="OC VISITA ROLLOS"/>
    <s v="CUNDINAMARCA"/>
    <s v="BOGOTA"/>
    <s v="OPRAP TUNAL CENTRO COMERCIAL"/>
    <s v="REDEBAN"/>
    <s v="FO-25-1749183"/>
    <d v="2025-10-29T08:32:39"/>
    <d v="2025-11-04T13:35:00"/>
    <m/>
    <s v="ROLLOS"/>
    <s v="ROLLOS"/>
    <s v="ROBUSTO"/>
    <s v="OPRAP"/>
    <s v="EJECUTADO"/>
    <s v="EJECUTADO EXITOSO"/>
    <s v="29/10/2025 SE ESCALA AL COORDINADOR DE ZONA PARA ENTREGA DE ROLLOS EN SITIO | 04/11/2025 SE VISITA COMERCIO SE ENTREGAN 200 ROLLOS RBM"/>
    <s v="VISITA TECNICA"/>
    <m/>
    <s v="TIPO I"/>
    <s v="TERRESTRE"/>
    <s v="ORTIZ YARA FRANKLYN ISRAEL"/>
    <n v="1"/>
    <n v="35780"/>
    <n v="75096"/>
    <n v="35780"/>
  </r>
  <r>
    <s v="PASTO"/>
    <x v="1"/>
    <x v="1"/>
    <s v="52490"/>
    <s v="2950612"/>
    <s v="3007080173"/>
    <s v="OC ENVIO ROLLOS"/>
    <s v="NARIÑO"/>
    <s v="OLAYA HERRERA"/>
    <s v="BARRIO PUNTA ABAJO OLAYA HERRERA"/>
    <s v="REDEBAN"/>
    <s v="FO-25-1750915"/>
    <d v="2025-10-29T08:28:44"/>
    <d v="2025-11-06T08:35:00"/>
    <m/>
    <s v="ROLLOS"/>
    <s v="ROLLOS"/>
    <s v="UNO A UNO"/>
    <s v="UNO A UNO"/>
    <s v="EJECUTADO"/>
    <s v="EJECUTADO EXITOSO"/>
    <s v="29/10/2025 SE REALIZA ENVIO DE ROLLOS CON OPERADOR LOGISTICO | 06/11/2025 SE REALIZA ENVIO DE 20 ROLLOS, CON LA GUIA 2248145305 SERVIENTREGA. SE CONFIRMA ENTREGA EXITOSA POR PARTE DEL USUARIO"/>
    <s v="ENVIO"/>
    <m/>
    <s v="TIPO V"/>
    <s v="FLUVIAL"/>
    <m/>
    <n v="0"/>
    <n v="35780"/>
    <n v="75096"/>
    <n v="35780"/>
  </r>
  <r>
    <s v="CARTAGENA"/>
    <x v="0"/>
    <x v="0"/>
    <s v="13667"/>
    <s v="2950672"/>
    <s v="3007011903"/>
    <s v="OC ENVIO ROLLOS"/>
    <s v="BOLIVAR"/>
    <s v="SAN MARTIN DE LOBA"/>
    <s v="SAN MARTIN DE LOBA"/>
    <s v="REDEBAN"/>
    <s v="FO-25-1750188"/>
    <d v="2025-10-29T08:54:23"/>
    <d v="2025-11-10T11:17:00"/>
    <m/>
    <s v="ROLLOS"/>
    <s v="ROLLOS"/>
    <s v="CB UNO A UNO"/>
    <s v="CB UNO A UNO"/>
    <s v="EJECUTADO"/>
    <s v="EJECUTADO EXITOSO"/>
    <s v="29/10/2025 SE REALIZA ENVIO DE ROLLOS CON OPERADOR LOGISTICO | 06/11/2025 SE COMUNICA CON EL USUARIO MEDIANTE LLAMADA TELEFONICA  DONDE INFORMA QUE AUN NO RECIBE LOS ROLLOS | 10/11/2025 SE REALIZA ENVIO DE 50 ROLLOS, CON LA GUIA 2277307757 SERVIENTREGA. SE CONFIRMA ENTREGA EXITOSA POR PARTE DE LA TRANSPORTADORA"/>
    <s v="ENVIO"/>
    <m/>
    <s v="TIPO IV"/>
    <s v="TERRESTRE"/>
    <m/>
    <n v="0"/>
    <n v="35780"/>
    <n v="75096"/>
    <n v="35780"/>
  </r>
  <r>
    <s v="BUCARAMANGA"/>
    <x v="3"/>
    <x v="3"/>
    <s v="68575"/>
    <s v="2951147"/>
    <s v="3007063411"/>
    <s v="OC ENVIO ROLLOS"/>
    <s v="SANTANDER"/>
    <s v="PUERTO WILCHES"/>
    <s v="PTM PUERTO WILCHES SALA DE INT"/>
    <s v="REDEBAN"/>
    <s v="FO-25-1750186"/>
    <d v="2025-10-29T09:13:30"/>
    <d v="2025-11-02T13:23:00"/>
    <m/>
    <s v="ROLLOS"/>
    <s v="ROLLOS"/>
    <s v="AGREGADOR"/>
    <s v="COMCARD - PTM"/>
    <s v="EJECUTADO"/>
    <s v="EJECUTADO EXITOSO"/>
    <s v="29/10/2025 SE REALIZA ENVIO DE ROLLOS CON OPERADOR LOGISTICO | 02/11/2025 SE REALIZA ENVIO DE 20 ROLLOS, CON LA GUIA 2187690856 SERVIENTREGA SE CONFIRMA ENTREGA EXITOSA POR PARTE DE LA TRANSPORTADORA"/>
    <s v="ENVIO"/>
    <m/>
    <s v="TIPO IV"/>
    <s v="TERRESTRE"/>
    <m/>
    <n v="0"/>
    <n v="35780"/>
    <n v="75096"/>
    <n v="35780"/>
  </r>
  <r>
    <s v="CARTAGENA"/>
    <x v="0"/>
    <x v="0"/>
    <s v="13001"/>
    <s v="2951152"/>
    <s v="3007028376"/>
    <s v="OC VISITA ROLLOS"/>
    <s v="BOLIVAR"/>
    <s v="CARTAGENA"/>
    <s v="MULTIPAGAS CC SAN FERNANDO CAR"/>
    <s v="REDEBAN"/>
    <s v="FO-25-1749486"/>
    <d v="2025-10-29T09:14:26"/>
    <d v="2025-11-04T13:42:00"/>
    <m/>
    <s v="ROLLOS"/>
    <s v="ROLLOS"/>
    <s v="ROBUSTO"/>
    <s v="MULTIPAGAS"/>
    <s v="EJECUTADO"/>
    <s v="EJECUTADO EXITOSO"/>
    <s v="29/10/2025 SE ESCALA AL COORDINADOR DE ZONA PARA ENTREGA DE ROLLOS EN SITIO | 04/11/2025 SE ENTREGAN 120 ROLLOS"/>
    <s v="VISITA TECNICA"/>
    <m/>
    <s v="TIPO I"/>
    <s v="TERRESTRE"/>
    <s v="CANEDO HERRERA ALEXANDER"/>
    <n v="1"/>
    <n v="35780"/>
    <n v="75096"/>
    <n v="35780"/>
  </r>
  <r>
    <s v="BOGOTA"/>
    <x v="5"/>
    <x v="5"/>
    <s v="11001"/>
    <s v="2951250"/>
    <s v="3007063575"/>
    <s v="OC VISITA ROLLOS"/>
    <s v="CUNDINAMARCA"/>
    <s v="BOGOTA"/>
    <s v="BARRIO CENTRO BOGOTA 39"/>
    <s v="REDEBAN"/>
    <s v="FO-25-1749859"/>
    <d v="2025-10-29T09:32:33"/>
    <d v="2025-11-04T13:50:00"/>
    <m/>
    <s v="ROLLOS"/>
    <s v="ROLLOS"/>
    <s v="CB UNO A UNO"/>
    <s v="CB UNO A UNO"/>
    <s v="EJECUTADO"/>
    <s v="EJECUTADO EXITOSO"/>
    <s v="29/10/2025 SE ESCALA AL COORDINADOR DE ZONA PARA ENTREGA DE ROLLOS EN SITIO | 04/11/2025 SE REALIZA ENTREGA DE 40 ROLLOS NO SE MANIPULAN TERMINALES"/>
    <s v="VISITA TECNICA"/>
    <m/>
    <s v="TIPO I"/>
    <s v="TERRESTRE"/>
    <s v="SOTO LONDOÑO FREDY ALEXANDER"/>
    <n v="1"/>
    <n v="35780"/>
    <n v="75096"/>
    <n v="35780"/>
  </r>
  <r>
    <s v="MONTERIA"/>
    <x v="0"/>
    <x v="0"/>
    <s v="23675"/>
    <s v="2951261"/>
    <s v="3007054780"/>
    <s v="OC VISITA ROLLOS"/>
    <s v="CORDOBA"/>
    <s v="SAN BERNARDO DEL VIENTO"/>
    <s v="DISTRICOL CODECO S A S"/>
    <s v="REDEBAN"/>
    <s v="FO-25-1749857"/>
    <d v="2025-10-29T09:34:56"/>
    <d v="2025-11-05T13:48:00"/>
    <m/>
    <s v="ROLLOS"/>
    <s v="ROLLOS"/>
    <s v="AGREGADOR"/>
    <s v="DISTRICOL"/>
    <s v="EJECUTADO"/>
    <s v="EJECUTADO EXITOSO"/>
    <s v="29/10/2025 SE ESCALA AL COORDINADOR DE ZONA PARA ENTREGA DE ROLLOS EN SITIO | 05/11/2025 SE REALIZÓ ENTREGA DE 20 ROLLOS PARA CB BANCOLOMBIA, NO SÉ MANIPULÓ EQUIPOS."/>
    <s v="VISITA TECNICA"/>
    <m/>
    <s v="TIPO II"/>
    <s v="TERRESTRE"/>
    <s v="CALDERA SALCEDO CARLOS JULIO"/>
    <n v="1"/>
    <n v="67654"/>
    <n v="140396"/>
    <n v="67654"/>
  </r>
  <r>
    <s v="CARTAGENA"/>
    <x v="0"/>
    <x v="0"/>
    <s v="13244"/>
    <s v="2951649"/>
    <s v="3007064978"/>
    <s v="OC VISITA ROLLOS"/>
    <s v="BOLIVAR"/>
    <s v="EL CARMEN DE BOLIVAR"/>
    <s v="PTM EL CARMEN DE BOLIVAR LA SU"/>
    <s v="REDEBAN"/>
    <s v="FO-25-1755432"/>
    <d v="2025-10-29T09:53:04"/>
    <d v="2025-11-06T08:47:00"/>
    <m/>
    <s v="ROLLOS"/>
    <s v="ROLLOS"/>
    <s v="AGREGADOR"/>
    <s v="COMCARD - PTM"/>
    <s v="EJECUTADO"/>
    <s v="EJECUTADO EXITOSO"/>
    <s v="30/10/2025 SE CONFIRMAN DATOS, SE REALIZA ENVIO POR OPERADOR LOGISTICO | 06/11/2025 SE REALIZA ENVÍO DE 110 ROLLOS POR INTERRAPIDISIMO SE LLAMA AL CLIENTE PARA QUE INFORME CUANDO YA LOS RECIBA SE LLAMA AL CLIENTE INFORMA QUE YA RECIBIÓ LOS ROLLOS OK"/>
    <s v="ENVIO FLOTA - OPERADOR LOGISTICO"/>
    <m/>
    <s v="TIPO III"/>
    <s v="TERRESTRE"/>
    <s v="CANEDO HERRERA ALEXANDER"/>
    <n v="0"/>
    <n v="35780"/>
    <n v="75096"/>
    <n v="35780"/>
  </r>
  <r>
    <s v="CALI"/>
    <x v="1"/>
    <x v="1"/>
    <s v="19001"/>
    <s v="2951700"/>
    <s v="3007080048"/>
    <s v="OC VISITA ROLLOS"/>
    <s v="CAUCA"/>
    <s v="POPAYAN"/>
    <s v="BARRIO PANDIGUANDO PAOPAYAN"/>
    <s v="REDEBAN"/>
    <s v="FO-25-1750940"/>
    <d v="2025-10-29T09:46:03"/>
    <d v="2025-11-04T15:10:00"/>
    <m/>
    <s v="ROLLOS"/>
    <s v="ROLLOS"/>
    <s v="UNO A UNO"/>
    <s v="UNO A UNO"/>
    <s v="EJECUTADO"/>
    <s v="EJECUTADO EXITOSO"/>
    <s v="29/10/2025 SE REALIZA ENVIO DE ROLLOS CON OPERADOR LOGISTICO | 04/11/2025 ENTREGA 10 ROLLOS"/>
    <s v="VISITA TECNICA"/>
    <m/>
    <s v="TIPO III"/>
    <s v="TERRESTRE"/>
    <s v="LOPEZ CALDONO CESAR FERNANDO"/>
    <n v="1"/>
    <n v="35780"/>
    <n v="75096"/>
    <n v="35780"/>
  </r>
  <r>
    <s v="VALLEDUPAR"/>
    <x v="0"/>
    <x v="0"/>
    <s v="20178"/>
    <s v="2951808"/>
    <s v="3007014154"/>
    <s v="OC ENVIO ROLLOS"/>
    <s v="CESAR"/>
    <s v="CHIRIGUANA"/>
    <s v="BARRIO EL CARMEN"/>
    <s v="REDEBAN"/>
    <s v="FO-25-1750980"/>
    <d v="2025-10-29T09:48:43"/>
    <d v="2025-11-06T10:26:00"/>
    <m/>
    <s v="ROLLOS"/>
    <s v="ROLLOS"/>
    <s v="CB UNO A UNO"/>
    <s v="CB UNO A UNO"/>
    <s v="EJECUTADO"/>
    <s v="EJECUTADO EXITOSO"/>
    <s v="29/10/2025 SE REALIZA ENVIO DE ROLLOS CON OPERADOR LOGISTICO | 06/11/2025 SE INENTA COMUNICACION CON EL USUARIO PARA VALIDAR SI RECIBIO LOS ROLLOS PERO NO HAY CONTACTO | 06/11/2025 SE REALIZA ENVIO DE 20 ROLLOS, CON LA GUIA 2277307759 SERVIENTREGA. SE CONFIRMA ENTREGA EXITOSA POR PARTE DEL USUARIO"/>
    <s v="ENVIO"/>
    <m/>
    <s v="TIPO III"/>
    <s v="TERRESTRE"/>
    <m/>
    <n v="0"/>
    <n v="35780"/>
    <n v="75096"/>
    <n v="35780"/>
  </r>
  <r>
    <s v="APARTADO"/>
    <x v="2"/>
    <x v="2"/>
    <s v="5490"/>
    <s v="2951905"/>
    <s v="3007080782"/>
    <s v="OC VISITA ROLLOS"/>
    <s v="ANTIOQUIA"/>
    <s v="NECOCLI"/>
    <s v="BARRIO CL PRINCIPAL CORREGIMIENTO EL TOTUMO NECOCLI ANTI  NECOCLI"/>
    <s v="REDEBAN"/>
    <s v="FO-25-1751572"/>
    <d v="2025-10-29T10:05:33"/>
    <d v="2025-11-04T15:25:00"/>
    <m/>
    <s v="ROLLOS"/>
    <s v="ROLLOS"/>
    <s v="UNO A UNO"/>
    <s v="UNO A UNO"/>
    <s v="EJECUTADO"/>
    <s v="EJECUTADO EXITOSO"/>
    <s v="29/10/2025 SE ESCALA AL COORDINADOR DE ZONA PARA ENTREGA DE ROLLOS EN SITIO | 04/11/2025 SE ENVÍAN 40 ROLLOS POR ENCOMIENDA Y SE COMPARTE GUÍA AL USUARIO, SE CONFIRMA RECEPCIÓN CON EL USUARIO"/>
    <s v="VISITA TECNICA"/>
    <m/>
    <s v="TIPO II"/>
    <s v="TERRESTRE"/>
    <s v="SALDARRIAGA MIRANDA SANTIAGO"/>
    <n v="1"/>
    <n v="67654"/>
    <n v="140396"/>
    <n v="67654"/>
  </r>
  <r>
    <s v="CALI"/>
    <x v="1"/>
    <x v="1"/>
    <s v="76126"/>
    <s v="2951994"/>
    <s v="3007079619"/>
    <s v="OC VISITA ROLLOS"/>
    <s v="VALLE DEL CAUCA"/>
    <s v="CALIMA"/>
    <s v="BARRIO OBRERO CALIMA"/>
    <s v="REDEBAN"/>
    <s v="FO-25-1755114"/>
    <d v="2025-10-29T10:23:57"/>
    <d v="2025-11-05T10:13:00"/>
    <m/>
    <s v="ROLLOS"/>
    <s v="ROLLOS"/>
    <s v="CB UNO A UNO"/>
    <s v="CB UNO A UNO"/>
    <s v="EJECUTADO"/>
    <s v="EJECUTADO EXITOSO"/>
    <s v="30/10/2025 SE ESCALA AL COORDINADOR DE ZONA PARA ENTREGA DE ROLLOS EN SITIO | 02/11/2025 SE REALIZA ENVIO DE 20 ROLLOS RBM POR INTERRAPIDISIMO CON GUIA: 700173677017 SIN NOVEDAD."/>
    <s v="VISITA TECNICA"/>
    <m/>
    <s v="TIPO II"/>
    <s v="TERRESTRE"/>
    <s v="TORRES GARCIA JENDRY JOSE"/>
    <n v="1"/>
    <n v="67654"/>
    <n v="140396"/>
    <n v="67654"/>
  </r>
  <r>
    <s v="CARTAGENA"/>
    <x v="0"/>
    <x v="0"/>
    <s v="13052"/>
    <s v="2952074"/>
    <s v="3007079876"/>
    <s v="OC VISITA ROLLOS"/>
    <s v="BOLIVAR"/>
    <s v="ARJONA"/>
    <s v="PTM ARJONA VARIEDADES Y PAPELE"/>
    <s v="REDEBAN"/>
    <s v="FO-25-1751564"/>
    <d v="2025-10-29T10:26:36"/>
    <d v="2025-11-05T11:43:00"/>
    <m/>
    <s v="ROLLOS"/>
    <s v="ROLLOS"/>
    <s v="AGREGADOR"/>
    <s v="COMCARD - PTM"/>
    <s v="EJECUTADO"/>
    <s v="EJECUTADO EXITOSO"/>
    <s v="29/10/2025 SE ESCALA AL COORDINADOR DE ZONA PARA ENTREGA DE ROLLOS EN SITIO | 05/11/2025 SE ENTREGAN 10 ROLLOS"/>
    <s v="VISITA TECNICA"/>
    <m/>
    <s v="TIPO II"/>
    <s v="TERRESTRE"/>
    <s v="CANEDO HERRERA ALEXANDER"/>
    <n v="1"/>
    <n v="67654"/>
    <n v="140396"/>
    <n v="67654"/>
  </r>
  <r>
    <s v="MEDELLIN"/>
    <x v="2"/>
    <x v="2"/>
    <s v="5001"/>
    <s v="2952162"/>
    <s v="3007079021"/>
    <s v="OC VISITA ROLLOS"/>
    <s v="ANTIOQUIA"/>
    <s v="MEDELLIN"/>
    <s v="PTM MEDELLIN SUPERMERCADO TRAV"/>
    <s v="REDEBAN"/>
    <s v="FO-25-1751560"/>
    <d v="2025-10-29T10:28:45"/>
    <d v="2025-11-03T09:30:00"/>
    <m/>
    <s v="ROLLOS"/>
    <s v="ROLLOS"/>
    <s v="AGREGADOR"/>
    <s v="COMCARD - PTM"/>
    <s v="EJECUTADO"/>
    <s v="EJECUTADO EXITOSO"/>
    <s v="29/10/2025 SE ESCALA AL COORDINADOR DE ZONA PARA ENTREGA DE ROLLOS EN SITIO | 03/11/2025 SE REALIZA ENTREGA DE 60 ROLLOS POR EL OPERADOR CABIFY CON LA GUIA V4001741280"/>
    <s v="VISITA TECNICA"/>
    <m/>
    <s v="TIPO I"/>
    <s v="TERRESTRE"/>
    <s v="DIAZ ACOSTA MARIA ISABEL"/>
    <n v="1"/>
    <n v="35780"/>
    <n v="75096"/>
    <n v="35780"/>
  </r>
  <r>
    <s v="SANTA MARTA"/>
    <x v="0"/>
    <x v="0"/>
    <s v="44090"/>
    <s v="2952203"/>
    <s v="3007058605"/>
    <s v="OC ENVIO ROLLOS"/>
    <s v="LA GUAJIRA"/>
    <s v="DIBULLA"/>
    <s v="PTM DIBULLA SERVICIOS JBK"/>
    <s v="REDEBAN"/>
    <s v="FO-25-1750961"/>
    <d v="2025-10-29T10:26:00"/>
    <d v="2025-11-17T12:23:00"/>
    <m/>
    <s v="ROLLOS"/>
    <s v="ROLLOS"/>
    <s v="AGREGADOR"/>
    <s v="COMCARD - PTM"/>
    <s v="EJECUTADO"/>
    <s v="EJECUTADO EXITOSO"/>
    <s v="29/10/2025 SE REALIZA ENVIO DE ROLLOS CON OPERADOR LOGISTICO | 04/11/2025 SE INTENTA COMUNICACIÓN AL NÚMERO 3116532323 PARA CONFIRMAR ENTREGA DE ROLLOS PERO NO HAY CONTACTO, NÚMERO SIN WPP | 06/11/2025 SE INTENTA COMUNICACIÓN AL NÚMERO 3116532323 PARA CONFIRMAR ENTREGA DE ROLLOS PERO NO HAY CONTACTO, NÚMERO SIN WPP | 17/11/2025 SE REALIZA ENVIO DE 10 ROLLOS, CON LA GUIA 2277307758 SERVIENTREGA. SE CONFIRMA ENTREGA EXITOSA POR PARTE DE LA TRANSPORTADORA"/>
    <s v="ENVIO"/>
    <m/>
    <s v="TIPO III"/>
    <s v="TERRESTRE"/>
    <m/>
    <n v="0"/>
    <n v="35780"/>
    <n v="75096"/>
    <n v="35780"/>
  </r>
  <r>
    <s v="CALI"/>
    <x v="1"/>
    <x v="1"/>
    <s v="19809"/>
    <s v="2952205"/>
    <s v="3007079657"/>
    <s v="OC ENVIO ROLLOS"/>
    <s v="CAUCA"/>
    <s v="TIMBIQUI"/>
    <s v="BARRIO PUERTO LUZ TIMBIQUI 1"/>
    <s v="REDEBAN"/>
    <s v="FO-25-1756134"/>
    <d v="2025-10-29T10:26:55"/>
    <d v="2025-11-04T11:39:00"/>
    <m/>
    <s v="ROLLOS"/>
    <s v="ROLLOS"/>
    <s v="UNO A UNO"/>
    <s v="UNO A UNO"/>
    <s v="EJECUTADO"/>
    <s v="EJECUTADO EXITOSO"/>
    <s v="30/10/2025 SE REALIZA ENVIO DE ROLLOS CON OPERADOR LOGISTICO | 04/11/2025 SE REALIZA ENVIO DE 10 ROLLOS, CON LA GUIA 2248145307 SERVIENTREGA. SE CONFIRMA ENTREGA EXITOSA POR PARTE DEL USUARIO"/>
    <s v="ENVIO"/>
    <m/>
    <s v="TIPO V"/>
    <s v="AEREO"/>
    <m/>
    <n v="0"/>
    <n v="35780"/>
    <n v="75096"/>
    <n v="35780"/>
  </r>
  <r>
    <s v="BOGOTA"/>
    <x v="5"/>
    <x v="5"/>
    <s v="11001"/>
    <s v="2952211"/>
    <s v="3007062358"/>
    <s v="OC VISITA ROLLOS"/>
    <s v="CUNDINAMARCA"/>
    <s v="BOGOTA"/>
    <s v="BARRIO VILLA ANITA BOGOTA"/>
    <s v="REDEBAN"/>
    <s v="FO-25-1751562"/>
    <d v="2025-10-29T10:27:59"/>
    <d v="2025-11-01T12:22:00"/>
    <m/>
    <s v="ROLLOS"/>
    <s v="ROLLOS"/>
    <s v="CB UNO A UNO"/>
    <s v="CB UNO A UNO"/>
    <s v="EJECUTADO"/>
    <s v="EJECUTADO EXITOSO"/>
    <s v="29/10/2025 SE ESCALA AL COORDINADOR DE ZONA PARA ENTREGA DE ROLLOS EN SITIO | 01/11/2025 SE REALIZA ENTREGA DE 90 ROLLOS REDEBAN"/>
    <s v="VISITA TECNICA"/>
    <m/>
    <s v="TIPO I"/>
    <s v="TERRESTRE"/>
    <s v="ALARCON AREVALO JOHAN STIVEN"/>
    <n v="1"/>
    <n v="35780"/>
    <n v="75096"/>
    <n v="35780"/>
  </r>
  <r>
    <s v="MEDELLIN"/>
    <x v="2"/>
    <x v="2"/>
    <s v="5001"/>
    <s v="2952219"/>
    <s v="3007020663"/>
    <s v="OC VISITA ROLLOS"/>
    <s v="ANTIOQUIA"/>
    <s v="MEDELLIN"/>
    <s v="COMCARD INFORMATIC SYSTEM"/>
    <s v="REDEBAN"/>
    <s v="FO-25-1751557"/>
    <d v="2025-10-29T10:32:09"/>
    <d v="2025-11-03T09:30:00"/>
    <m/>
    <s v="ROLLOS"/>
    <s v="ROLLOS"/>
    <s v="AGREGADOR"/>
    <s v="COMCARD - PTM"/>
    <s v="EJECUTADO"/>
    <s v="EJECUTADO EXITOSO"/>
    <s v="29/10/2025 SE ESCALA AL COORDINADOR DE ZONA PARA ENTREGA DE ROLLOS EN SITIO | 03/11/2025 SE REALIZA ENTREGA DE 120 ROLLOS POR EL OPERADOR CABIFY CON LA GUIA V4001741281"/>
    <s v="VISITA TECNICA"/>
    <m/>
    <s v="TIPO I"/>
    <s v="TERRESTRE"/>
    <s v="DIAZ ACOSTA MARIA ISABEL"/>
    <n v="1"/>
    <n v="35780"/>
    <n v="75096"/>
    <n v="35780"/>
  </r>
  <r>
    <s v="MEDELLIN"/>
    <x v="2"/>
    <x v="2"/>
    <s v="5001"/>
    <s v="2952233"/>
    <s v="3007032505"/>
    <s v="OC VISITA ROLLOS"/>
    <s v="ANTIOQUIA"/>
    <s v="MEDELLIN"/>
    <s v="COMCARD MED RED LUZ EDY"/>
    <s v="REDEBAN"/>
    <s v="FO-25-1751550"/>
    <d v="2025-10-29T10:36:14"/>
    <d v="2025-11-05T08:34:00"/>
    <m/>
    <s v="ROLLOS"/>
    <s v="ROLLOS"/>
    <s v="AGREGADOR"/>
    <s v="COMCARD - PTM"/>
    <s v="EJECUTADO"/>
    <s v="EJECUTADO EXITOSO"/>
    <s v="29/10/2025 SE ESCALA AL COORDINADOR DE ZONA PARA ENTREGA DE ROLLOS EN SITIO | 05/11/2025 SE REALIZA ENTREGA DE 70 ROLLOS POR EL OPERADOR VELOCES CON LA GUIA V4001741282"/>
    <s v="VISITA TECNICA"/>
    <m/>
    <s v="TIPO I"/>
    <s v="TERRESTRE"/>
    <s v="AYALA ROMERO MAYKOL DANILO"/>
    <n v="1"/>
    <n v="35780"/>
    <n v="75096"/>
    <n v="35780"/>
  </r>
  <r>
    <s v="PASTO"/>
    <x v="1"/>
    <x v="1"/>
    <s v="52835"/>
    <s v="2952352"/>
    <s v="3007069609"/>
    <s v="OC VISITA ROLLOS"/>
    <s v="NARIÑO"/>
    <s v="SAN ANDRES DE TUMACO"/>
    <s v="BARRIO CALLE PRINCIPAL LLORENT"/>
    <s v="REDEBAN"/>
    <s v="FO-25-1750959"/>
    <d v="2025-10-29T10:45:11"/>
    <d v="2025-11-06T15:25:00"/>
    <m/>
    <s v="ROLLOS"/>
    <s v="ROLLOS"/>
    <s v="CB UNO A UNO"/>
    <s v="CB UNO A UNO"/>
    <s v="EJECUTADO"/>
    <s v="EJECUTADO EXITOSO"/>
    <s v="29/10/2025 SE REALIZA ENVIO DE ROLLOS CON OPERADOR LOGISTICO | 01/11/2025 SE REALIZA ENVÍO DE 110 ROLLOS POR TRANSPORTADORA INTERRAPIDISIMO, ENVÍO DE ROLLOS OK"/>
    <s v="ENVIO FLOTA - OPERADOR LOGISTICO"/>
    <m/>
    <s v="TIPO IV"/>
    <s v="TERRESTRE"/>
    <s v="PAZ MARTINEZ RICHARD HUMBERTO"/>
    <n v="0"/>
    <n v="35780"/>
    <n v="75096"/>
    <n v="35780"/>
  </r>
  <r>
    <s v="BARRANQUILLA"/>
    <x v="0"/>
    <x v="0"/>
    <s v="8758"/>
    <s v="2952485"/>
    <s v="3007080501"/>
    <s v="OC VISITA ROLLOS"/>
    <s v="ATLANTICO"/>
    <s v="SOLEDAD"/>
    <s v="DISTRICOL MUNDO AROMA JEY"/>
    <s v="REDEBAN"/>
    <s v="FO-25-1751545"/>
    <d v="2025-10-29T10:54:43"/>
    <d v="2025-11-01T13:52:00"/>
    <m/>
    <s v="ROLLOS"/>
    <s v="ROLLOS"/>
    <s v="AGREGADOR"/>
    <s v="DISTRICOL"/>
    <s v="EJECUTADO"/>
    <s v="EJECUTADO EXITOSO"/>
    <s v="29/10/2025 SE ESCALA AL COORDINADOR DE ZONA PARA ENTREGA DE ROLLOS EN SITIO | 01/11/2025 SE HACE ENTREGA DE 40 ROLLOS REDEBAN DE MANERA EXITOSA"/>
    <s v="VISITA TECNICA"/>
    <m/>
    <s v="TIPO I"/>
    <s v="TERRESTRE"/>
    <s v="ORTEGA TORRES JUAN SEBASTIAN"/>
    <n v="1"/>
    <n v="35780"/>
    <n v="75096"/>
    <n v="35780"/>
  </r>
  <r>
    <s v="MONTERIA"/>
    <x v="0"/>
    <x v="0"/>
    <s v="23001"/>
    <s v="2952526"/>
    <s v="3007077615"/>
    <s v="OC VISITA ROLLOS"/>
    <s v="CORDOBA"/>
    <s v="MONTERIA"/>
    <s v="BARRIO VRD SANTA FE MONTERIA"/>
    <s v="REDEBAN"/>
    <s v="FO-25-1751534"/>
    <d v="2025-10-29T11:00:35"/>
    <d v="2025-11-01T11:53:00"/>
    <m/>
    <s v="ROLLOS"/>
    <s v="ROLLOS"/>
    <s v="CB UNO A UNO"/>
    <s v="CB UNO A UNO"/>
    <s v="EJECUTADO"/>
    <s v="EJECUTADO EXITOSO"/>
    <s v="29/10/2025 SE ESCALA AL COORDINADOR DE ZONA PARA ENTREGA DE ROLLOS EN SITIO | 01/11/2025 SE REALIZA VISITA TÉCNICA PARA ENTREGA DE 30 ROLLOS PARA DATAFONO, LA ENTREGA SE REALIZA EN LA CALLE 50 NO 7-60 EDIFICIO ANANDO BARRIO LA CASTELLANA DE MONTERÍA, RECIBE EL VIGILANTE YASIR HERNÁNDEZ"/>
    <s v="VISITA TECNICA"/>
    <m/>
    <s v="TIPO I"/>
    <s v="TERRESTRE"/>
    <s v="CASSIANI PEREZ RAUL RAMIRO"/>
    <n v="1"/>
    <n v="35780"/>
    <n v="75096"/>
    <n v="35780"/>
  </r>
  <r>
    <s v="MEDELLIN"/>
    <x v="2"/>
    <x v="2"/>
    <s v="5088"/>
    <s v="2952532"/>
    <s v="3007080853"/>
    <s v="OC VISITA ROLLOS"/>
    <s v="ANTIOQUIA"/>
    <s v="BELLO"/>
    <s v="PTM BELLO CRIPTOFUA"/>
    <s v="REDEBAN"/>
    <s v="FO-25-1751533"/>
    <d v="2025-10-29T11:01:22"/>
    <d v="2025-11-03T09:31:00"/>
    <m/>
    <s v="ROLLOS"/>
    <s v="ROLLOS"/>
    <s v="AGREGADOR"/>
    <s v="COMCARD - PTM"/>
    <s v="EJECUTADO"/>
    <s v="EJECUTADO EXITOSO"/>
    <s v="29/10/2025 SE ESCALA AL COORDINADOR DE ZONA PARA ENTREGA DE ROLLOS EN SITIO | 03/11/2025 SE REALIZA ENTREGA DE 40 ROLLOS POR EL OPERADOR VELOCES CON LA GUIA V4001741284"/>
    <s v="VISITA TECNICA"/>
    <m/>
    <s v="TIPO I"/>
    <s v="TERRESTRE"/>
    <s v="DIAZ ACOSTA MARIA ISABEL"/>
    <n v="1"/>
    <n v="35780"/>
    <n v="75096"/>
    <n v="35780"/>
  </r>
  <r>
    <s v="APARTADO"/>
    <x v="2"/>
    <x v="2"/>
    <s v="27615"/>
    <s v="2952705"/>
    <s v="3007067215"/>
    <s v="OC ENVIO ROLLOS"/>
    <s v="CHOCO"/>
    <s v="RIOSUCIO"/>
    <s v="BARRIO CENTRO RIOSUCIO 1"/>
    <s v="REDEBAN"/>
    <s v="FO-25-1750914"/>
    <d v="2025-10-29T11:02:01"/>
    <d v="2025-11-07T12:30:00"/>
    <m/>
    <s v="ROLLOS"/>
    <s v="ROLLOS"/>
    <s v="CB UNO A UNO"/>
    <s v="CB UNO A UNO"/>
    <s v="EJECUTADO"/>
    <s v="EJECUTADO EXITOSO"/>
    <s v="29/10/2025 SE REALIZA ENVIO DE ROLLOS CON OPERADOR LOGISTICO | 06/11/2025 SE INTENTA COMUNICACION CON EL USUARIO PARA VALIDAR SI YA RECIBIO LOS ROLLOS PERO NO HAY CONTACTO | 06/11/2025 EN COMUNICACIÓN CON EL USUARIO INDICA QUE AUN NO HA RECIBIDO LOS ROLLOS | 07/11/2025 SE REALIZA ENVIO DE 70 ROLLOS, CON LA GUIA 284607500 SERVIENTREGA. SE CONFIRMA ENTREGA EXITOSA POR PARTE DE LA TRANSPORTADORA"/>
    <s v="ENVIO"/>
    <m/>
    <s v="TIPO V"/>
    <s v="TERRESTRE/FLUVIAL"/>
    <m/>
    <n v="0"/>
    <n v="35780"/>
    <n v="75096"/>
    <n v="35780"/>
  </r>
  <r>
    <s v="BOGOTA"/>
    <x v="5"/>
    <x v="5"/>
    <s v="11001"/>
    <s v="2952909"/>
    <s v="3007013444"/>
    <s v="OC VISITA ROLLOS"/>
    <s v="CUNDINAMARCA"/>
    <s v="BOGOTA"/>
    <s v="BARRIO QUIROGA II BOGOTA"/>
    <s v="REDEBAN"/>
    <s v="FO-25-1751518"/>
    <d v="2025-10-29T11:21:50"/>
    <d v="2025-11-04T15:17:00"/>
    <m/>
    <s v="ROLLOS"/>
    <s v="ROLLOS"/>
    <s v="CB UNO A UNO"/>
    <s v="CB UNO A UNO"/>
    <s v="EJECUTADO"/>
    <s v="EJECUTADO EXITOSO"/>
    <s v="29/10/2025 SE ESCALA AL COORDINADOR DE ZONA PARA ENTREGA DE ROLLOS EN SITIO | 04/11/2025 SE VISITA COMERCIO, SE ENTREGAN 60 ROLLOS RBM , NO SE MANIPULAN DISPOSITIVOS"/>
    <s v="VISITA TECNICA"/>
    <m/>
    <s v="TIPO I"/>
    <s v="TERRESTRE"/>
    <s v="ORTIZ YARA FRANKLYN ISRAEL"/>
    <n v="1"/>
    <n v="35780"/>
    <n v="75096"/>
    <n v="35780"/>
  </r>
  <r>
    <s v="BOGOTA"/>
    <x v="5"/>
    <x v="5"/>
    <s v="11001"/>
    <s v="2953179"/>
    <s v="3007060233"/>
    <s v="OC VISITA ROLLOS"/>
    <s v="CUNDINAMARCA"/>
    <s v="BOGOTA"/>
    <s v="PTM BOGOTA J K RONALD LOAIZA"/>
    <s v="REDEBAN"/>
    <s v="FO-25-1769534 | FO-25-1751504"/>
    <d v="2025-10-29T12:00:52"/>
    <d v="2025-11-06T11:50:00"/>
    <m/>
    <s v="ROLLOS"/>
    <s v="ROLLOS"/>
    <s v="AGREGADOR"/>
    <s v="COMCARD - PTM"/>
    <s v="EJECUTADO | EJECUTADO / CANCELADO"/>
    <s v="EJECUTADO EXITOSO"/>
    <s v="06/11/2025 DURANTE LA VISITA TECNICA SE REALIZA ENTREGA DE 10 ROLLOS PARA DATÁFONO NO SE MANIPULAN EQUIPOS SIN NOVEDAD EN ENTREGA"/>
    <s v="VISITA TECNICA"/>
    <m/>
    <s v="TIPO I"/>
    <s v="TERRESTRE"/>
    <s v="LOZADA ROJAS CHRISTIAN ANDRES"/>
    <n v="2"/>
    <n v="35780"/>
    <n v="75096"/>
    <n v="71560"/>
  </r>
  <r>
    <s v="MEDELLIN"/>
    <x v="2"/>
    <x v="2"/>
    <s v="5079"/>
    <s v="2953272"/>
    <s v="3007049691"/>
    <s v="OC VISITA ROLLOS"/>
    <s v="ANTIOQUIA"/>
    <s v="BARBOSA"/>
    <s v="PTM BARBOSA DROGUERIA SANTA MA"/>
    <s v="REDEBAN"/>
    <s v="FO-25-1751498"/>
    <d v="2025-10-29T12:07:34"/>
    <d v="2025-11-01T13:34:00"/>
    <m/>
    <s v="ROLLOS"/>
    <s v="ROLLOS"/>
    <s v="AGREGADOR"/>
    <s v="COMCARD - PTM"/>
    <s v="EJECUTADO"/>
    <s v="EJECUTADO EXITOSO"/>
    <s v="29/10/2025 SE ESCALA AL COORDINADOR DE ZONA PARA ENTREGA DE ROLLOS EN SITIO | 01/11/2025 SE ENTREGAN 30 ROLLOS RBM"/>
    <s v="VISITA TECNICA"/>
    <m/>
    <s v="TIPO II"/>
    <s v="TERRESTRE"/>
    <s v="BARRIENTOS HERNANDEZ CRISTIAN HORACIO"/>
    <n v="1"/>
    <n v="67654"/>
    <n v="140396"/>
    <n v="67654"/>
  </r>
  <r>
    <s v="NEIVA"/>
    <x v="4"/>
    <x v="4"/>
    <s v="41006"/>
    <s v="2953273"/>
    <s v="3007078173"/>
    <s v="OC VISITA ROLLOS"/>
    <s v="HUILA"/>
    <s v="ACEVEDO"/>
    <s v="BARRIO ANDAKY ACEVEDO"/>
    <s v="REDEBAN"/>
    <s v="FO-25-1751269"/>
    <d v="2025-10-29T12:08:24"/>
    <d v="2025-11-06T11:38:00"/>
    <m/>
    <s v="ROLLOS"/>
    <s v="ROLLOS"/>
    <s v="CB UNO A UNO"/>
    <s v="CB UNO A UNO"/>
    <s v="EJECUTADO"/>
    <s v="EJECUTADO EXITOSO"/>
    <s v="29/10/2025 SE CONFIRMAN DATOS, SE REALIZA ENVIO POR OPERADOR LOGISTICO | 30/10/2025 SE ENVÍA 20 ROLLOS SIN NOVEDAD, SE ENVÍA FOTO DE LA GUÍA AL CLIENTE"/>
    <s v="ENVIO FLOTA - OPERADOR LOGISTICO"/>
    <m/>
    <s v="TIPO III"/>
    <s v="TERRESTRE"/>
    <s v="ANDRADE HERNANDEZ JUAN CARLOS"/>
    <n v="0"/>
    <n v="35780"/>
    <n v="75096"/>
    <n v="35780"/>
  </r>
  <r>
    <s v="CARTAGENA"/>
    <x v="0"/>
    <x v="0"/>
    <s v="13001"/>
    <s v="2953296"/>
    <s v="3007073354"/>
    <s v="OC VISITA ROLLOS"/>
    <s v="BOLIVAR"/>
    <s v="CARTAGENA"/>
    <s v="PTM CARTAGENA DROGUERIA Y FARM"/>
    <s v="REDEBAN"/>
    <s v="FO-25-1751480"/>
    <d v="2025-10-29T12:20:42"/>
    <d v="2025-11-04T11:54:00"/>
    <m/>
    <s v="ROLLOS"/>
    <s v="ROLLOS"/>
    <s v="AGREGADOR"/>
    <s v="COMCARD - PTM"/>
    <s v="EJECUTADO"/>
    <s v="EJECUTADO EXITOSO"/>
    <s v="29/10/2025 SE ESCALA AL COORDINADOR DE ZONA PARA ENTREGA DE ROLLOS EN SITIO | 04/11/2025 SE ENTREGAN 10 ROLLOS"/>
    <s v="VISITA TECNICA"/>
    <m/>
    <s v="TIPO I"/>
    <s v="TERRESTRE"/>
    <s v="CANEDO HERRERA ALEXANDER"/>
    <n v="1"/>
    <n v="35780"/>
    <n v="75096"/>
    <n v="35780"/>
  </r>
  <r>
    <s v="SANTA MARTA"/>
    <x v="0"/>
    <x v="0"/>
    <s v="47001"/>
    <s v="2953320"/>
    <s v="3007062635"/>
    <s v="OC VISITA ROLLOS"/>
    <s v="MAGDALENA"/>
    <s v="SANTA MARTA"/>
    <s v="PTM SANTA MARTA MERCADITO LA D"/>
    <s v="REDEBAN"/>
    <s v="FO-25-1751487"/>
    <d v="2025-10-29T12:12:38"/>
    <d v="2025-11-05T08:08:00"/>
    <m/>
    <s v="ROLLOS"/>
    <s v="ROLLOS"/>
    <s v="AGREGADOR"/>
    <s v="COMCARD - PTM"/>
    <s v="EJECUTADO"/>
    <s v="EJECUTADO EXITOSO"/>
    <s v="29/10/2025 SE ESCALA AL COORDINADOR DE ZONA PARA ENTREGA DE ROLLOS EN SITIO | 04/11/2025 SE REALIZA ENTREGA DE 20 ROLLOS PARA DATÁFONO A SATISFACCIÓN DEL CLIENTE"/>
    <s v="VISITA TECNICA"/>
    <m/>
    <s v="TIPO I"/>
    <s v="TERRESTRE"/>
    <s v="THOMAS  CAMPO SIGIFREDO SEGUNDO"/>
    <n v="1"/>
    <n v="35780"/>
    <n v="75096"/>
    <n v="35780"/>
  </r>
  <r>
    <s v="APARTADO"/>
    <x v="2"/>
    <x v="2"/>
    <s v="5045"/>
    <s v="2953366"/>
    <s v="3007080131"/>
    <s v="OC VISITA ROLLOS"/>
    <s v="ANTIOQUIA"/>
    <s v="APARTADO"/>
    <s v="BARRIO ORTIZ APARTADO 1"/>
    <s v="REDEBAN"/>
    <s v="FO-25-1751468"/>
    <d v="2025-10-29T12:32:09"/>
    <d v="2025-11-04T15:28:00"/>
    <m/>
    <s v="ROLLOS"/>
    <s v="ROLLOS"/>
    <s v="UNO A UNO"/>
    <s v="UNO A UNO"/>
    <s v="EJECUTADO"/>
    <s v="EJECUTADO EXITOSO"/>
    <s v="29/10/2025 SE ESCALA AL COORDINADOR DE ZONA PARA ENTREGA DE ROLLOS EN SITIO | 04/11/2025 ENTREGA DE 20 ROLLOS"/>
    <s v="VISITA TECNICA"/>
    <m/>
    <s v="TIPO I"/>
    <s v="TERRESTRE"/>
    <s v="SALDARRIAGA MIRANDA SANTIAGO"/>
    <n v="1"/>
    <n v="35780"/>
    <n v="75096"/>
    <n v="35780"/>
  </r>
  <r>
    <s v="BOGOTA"/>
    <x v="5"/>
    <x v="5"/>
    <s v="11001"/>
    <s v="2953371"/>
    <s v="3007076531"/>
    <s v="OC VISITA ROLLOS"/>
    <s v="CUNDINAMARCA"/>
    <s v="BOGOTA"/>
    <s v="BARRIO MOLINOS SUR BOGOTA"/>
    <s v="REDEBAN"/>
    <s v="FO-25-1751462"/>
    <d v="2025-10-29T12:35:38"/>
    <d v="2025-11-01T12:35:00"/>
    <m/>
    <s v="ROLLOS"/>
    <s v="ROLLOS"/>
    <s v="CB UNO A UNO"/>
    <s v="CB UNO A UNO"/>
    <s v="EJECUTADO"/>
    <s v="EJECUTADO EXITOSO"/>
    <s v="29/10/2025 SE ESCALA AL COORDINADOR DE ZONA PARA ENTREGA DE ROLLOS EN SITIO | 01/11/2025 SE REALIZA ENTREGA DE 50 ROLLOS"/>
    <s v="VISITA TECNICA"/>
    <m/>
    <s v="TIPO I"/>
    <s v="TERRESTRE"/>
    <s v="MICHELI LOPEZ MIGUEL ANGEL"/>
    <n v="1"/>
    <n v="35780"/>
    <n v="75096"/>
    <n v="35780"/>
  </r>
  <r>
    <s v="BOGOTA"/>
    <x v="5"/>
    <x v="5"/>
    <s v="11001"/>
    <s v="2953390"/>
    <s v="3007076877"/>
    <s v="OC VISITA ROLLOS"/>
    <s v="CUNDINAMARCA"/>
    <s v="BOGOTA"/>
    <s v="BARRIO PRADO PINZON BOGOTA 2"/>
    <s v="REDEBAN"/>
    <s v="FO-25-1752618"/>
    <d v="2025-10-29T12:44:22"/>
    <d v="2025-11-04T15:31:00"/>
    <m/>
    <s v="ROLLOS"/>
    <s v="ROLLOS"/>
    <s v="CB UNO A UNO"/>
    <s v="CB UNO A UNO"/>
    <s v="EJECUTADO"/>
    <s v="EJECUTADO EXITOSO"/>
    <s v="30/10/2025 SE ESCALA AL COORDINADOR DE ZONA PARA ENTREGA DE ROLLOS EN SITIO | 04/11/2025 SE ENTREGAN 30 ROLLOS REDEBAN"/>
    <s v="VISITA TECNICA"/>
    <m/>
    <s v="TIPO I"/>
    <s v="TERRESTRE"/>
    <s v="GONZALEZ FANDIÑO SANTIAGO ERNESTO"/>
    <n v="1"/>
    <n v="35780"/>
    <n v="75096"/>
    <n v="35780"/>
  </r>
  <r>
    <s v="MEDELLIN"/>
    <x v="2"/>
    <x v="2"/>
    <s v="5088"/>
    <s v="2953436"/>
    <s v="3007078725"/>
    <s v="OC VISITA ROLLOS"/>
    <s v="ANTIOQUIA"/>
    <s v="BELLO"/>
    <s v="PTM BELLO DROGUERIA LA 73"/>
    <s v="REDEBAN"/>
    <s v="FO-25-1751474"/>
    <d v="2025-10-29T12:24:21"/>
    <d v="2025-11-03T09:31:00"/>
    <m/>
    <s v="ROLLOS"/>
    <s v="ROLLOS"/>
    <s v="AGREGADOR"/>
    <s v="COMCARD - PTM"/>
    <s v="EJECUTADO"/>
    <s v="EJECUTADO EXITOSO"/>
    <s v="29/10/2025 SE ESCALA AL COORDINADOR DE ZONA PARA ENTREGA DE ROLLOS EN SITIO | 03/11/2025 SE REALIZA ENTREGA DE 30 ROLLOS POR EL OPERADOR VELOCES CON LA GUIA V4001741285"/>
    <s v="VISITA TECNICA"/>
    <m/>
    <s v="TIPO I"/>
    <s v="TERRESTRE"/>
    <s v="DIAZ ACOSTA MARIA ISABEL"/>
    <n v="1"/>
    <n v="35780"/>
    <n v="75096"/>
    <n v="35780"/>
  </r>
  <r>
    <s v="NEIVA"/>
    <x v="4"/>
    <x v="4"/>
    <s v="18001"/>
    <s v="2953492"/>
    <s v="3007053542"/>
    <s v="OC VISITA ROLLOS"/>
    <s v="CAQUETA"/>
    <s v="FLORENCIA"/>
    <s v="DISTRICOL VARIEDADES MARY"/>
    <s v="REDEBAN"/>
    <s v="FO-25-1761432"/>
    <d v="2025-10-29T13:05:38"/>
    <d v="2025-11-01T12:03:00"/>
    <m/>
    <s v="ROLLOS"/>
    <s v="ROLLOS"/>
    <s v="AGREGADOR"/>
    <s v="DISTRICOL"/>
    <s v="EJECUTADO"/>
    <s v="EJECUTADO EXITOSO"/>
    <s v="30/10/2025 SE REALIZA ENVIO DE ROLLOS CON OPERADOR LOGISTICO | 01/11/2025 SE REALIZA ENTREGA DE 30 ROLLOS RBM EN SITIO ENTREGA EXITOSA"/>
    <s v="VISITA TECNICA"/>
    <m/>
    <s v="TIPO IV"/>
    <s v="TERRESTRE"/>
    <s v="BERMUDEZ SANCHEZ JOSE NEYBER"/>
    <n v="1"/>
    <n v="35780"/>
    <n v="75096"/>
    <n v="35780"/>
  </r>
  <r>
    <s v="BOGOTA"/>
    <x v="5"/>
    <x v="5"/>
    <s v="11001"/>
    <s v="2953618"/>
    <s v="3007079714"/>
    <s v="OC VISITA ROLLOS"/>
    <s v="CUNDINAMARCA"/>
    <s v="BOGOTA"/>
    <s v="PTM BOGOTA DROGUERIA TABOR SAL"/>
    <s v="REDEBAN"/>
    <s v="FO-25-1755110"/>
    <d v="2025-10-29T13:04:44"/>
    <d v="2025-11-05T14:04:00"/>
    <m/>
    <s v="ROLLOS"/>
    <s v="ROLLOS"/>
    <s v="AGREGADOR"/>
    <s v="COMCARD - PTM"/>
    <s v="EJECUTADO"/>
    <s v="EJECUTADO EXITOSO"/>
    <s v="30/10/2025 SE ESCALA AL COORDINADOR DE ZONA PARA ENTREGA DE ROLLOS EN SITIO | 05/11/2025 SE VISITA COMERCIO SE ENTREGAN 20 ROLLOS RBM, NO SE MANIPULAN DISPOSITIVOS"/>
    <s v="VISITA TECNICA"/>
    <m/>
    <s v="TIPO I"/>
    <s v="TERRESTRE"/>
    <s v="ORTIZ YARA FRANKLYN ISRAEL"/>
    <n v="1"/>
    <n v="35780"/>
    <n v="75096"/>
    <n v="35780"/>
  </r>
  <r>
    <s v="CARTAGENA"/>
    <x v="0"/>
    <x v="0"/>
    <s v="13683"/>
    <s v="2953640"/>
    <s v="3007075900"/>
    <s v="OC VISITA ROLLOS"/>
    <s v="BOLIVAR"/>
    <s v="SANTA ROSA"/>
    <s v="BARRIO CALLE NUEVA SANTA ROSA"/>
    <s v="REDEBAN"/>
    <s v="FO-25-1752606"/>
    <d v="2025-10-29T13:31:11"/>
    <d v="2025-11-04T15:35:00"/>
    <m/>
    <s v="ROLLOS"/>
    <s v="ROLLOS"/>
    <s v="CB UNO A UNO"/>
    <s v="CB UNO A UNO"/>
    <s v="EJECUTADO"/>
    <s v="EJECUTADO EXITOSO"/>
    <s v="30/10/2025 SE ESCALA AL COORDINADOR DE ZONA PARA ENTREGA DE ROLLOS EN SITIO | 04/11/2025 SE REALIZA ENTREGA DE 30 ROLLOS PARA EL CORRESPONSAL"/>
    <s v="VISITA TECNICA"/>
    <m/>
    <s v="TIPO II"/>
    <s v="TERRESTRE"/>
    <s v="MARTINEZ SALGUEDO ANDRES AUGUSTO"/>
    <n v="1"/>
    <n v="67654"/>
    <n v="140396"/>
    <n v="67654"/>
  </r>
  <r>
    <s v="VILLAVICENCIO"/>
    <x v="4"/>
    <x v="4"/>
    <s v="50568"/>
    <s v="2953666"/>
    <s v="3007064587"/>
    <s v="OC VISITA ROLLOS"/>
    <s v="META"/>
    <s v="PUERTO GAITAN"/>
    <s v="BARRIO ZONA RURAL PUERTO GAITA"/>
    <s v="REDEBAN"/>
    <s v="FO-25-1752645"/>
    <d v="2025-10-29T13:50:09"/>
    <d v="2025-11-02T12:47:00"/>
    <m/>
    <s v="ROLLOS"/>
    <s v="ROLLOS"/>
    <s v="CB UNO A UNO"/>
    <s v="CB UNO A UNO"/>
    <s v="EJECUTADO"/>
    <s v="EJECUTADO EXITOSO"/>
    <s v="30/10/2025 SE REALIZA ENVÍO DE 10 ROLLOS DE PAPEL TERMICO PARA DATÁFONO POR TRANSPORTADORA INTER RAPIDÍSIMO GUIA NO 700173496516"/>
    <s v="ENVIO FLOTA - OPERADOR LOGISTICO"/>
    <m/>
    <s v="TIPO III"/>
    <s v="TERRESTRE"/>
    <s v="GARZON RUIZ LUIS MIGUEL"/>
    <n v="0"/>
    <n v="35780"/>
    <n v="75096"/>
    <n v="35780"/>
  </r>
  <r>
    <s v="MEDELLIN"/>
    <x v="2"/>
    <x v="2"/>
    <s v="5266"/>
    <s v="2953938"/>
    <s v="3007025172"/>
    <s v="OC VISITA ROLLOS"/>
    <s v="ANTIOQUIA"/>
    <s v="ENVIGADO"/>
    <s v="OPRAP EURO LA FRONTERA"/>
    <s v="REDEBAN"/>
    <s v="FO-25-1753566"/>
    <d v="2025-10-29T14:20:48"/>
    <d v="2025-11-03T09:32:00"/>
    <m/>
    <s v="ROLLOS"/>
    <s v="ROLLOS"/>
    <s v="ROBUSTO"/>
    <s v="OPRAP"/>
    <s v="EJECUTADO"/>
    <s v="EJECUTADO EXITOSO"/>
    <s v="03/11/2025 SE REALIZA ENTREGA DE 150 ROLLOS POR EL OPERADOR VELOCES CON LA GUIA V4001741286"/>
    <s v="VISITA TECNICA"/>
    <m/>
    <s v="TIPO I"/>
    <s v="TERRESTRE"/>
    <s v="DIAZ ACOSTA MARIA ISABEL"/>
    <n v="1"/>
    <n v="35780"/>
    <n v="75096"/>
    <n v="35780"/>
  </r>
  <r>
    <s v="APARTADO"/>
    <x v="2"/>
    <x v="2"/>
    <s v="5837"/>
    <s v="2954697"/>
    <s v="3007044361"/>
    <s v="OC VISITA ROLLOS"/>
    <s v="ANTIOQUIA"/>
    <s v="TURBO"/>
    <s v="DISTRICOL LA BODEGA ZOMAC"/>
    <s v="REDEBAN"/>
    <s v="FO-25-1753810"/>
    <d v="2025-10-29T15:28:02"/>
    <d v="2025-11-04T15:37:00"/>
    <m/>
    <s v="ROLLOS"/>
    <s v="ROLLOS"/>
    <s v="AGREGADOR"/>
    <s v="DISTRICOL"/>
    <s v="EJECUTADO"/>
    <s v="EJECUTADO EXITOSO"/>
    <s v="30/10/2025 SE ESCALA AL COORDINADOR DE ZONA PARA ENTREGA DE ROLLOS EN SITIO | 04/11/2025 ENTREGA DE 10 ROLLOS"/>
    <s v="VISITA TECNICA"/>
    <m/>
    <s v="TIPO II"/>
    <s v="TERRESTRE"/>
    <s v="SALDARRIAGA MIRANDA SANTIAGO"/>
    <n v="1"/>
    <n v="67654"/>
    <n v="140396"/>
    <n v="67654"/>
  </r>
  <r>
    <s v="MEDELLIN"/>
    <x v="2"/>
    <x v="2"/>
    <s v="5088"/>
    <s v="2954737"/>
    <s v="3007041093"/>
    <s v="OC VISITA ROLLOS"/>
    <s v="ANTIOQUIA"/>
    <s v="BELLO"/>
    <s v="BARRIO LAS GRANJAS BELLO"/>
    <s v="REDEBAN"/>
    <s v="FO-25-1753803"/>
    <d v="2025-10-29T15:35:08"/>
    <d v="2025-11-03T09:34:00"/>
    <m/>
    <s v="ROLLOS"/>
    <s v="ROLLOS"/>
    <s v="CB UNO A UNO"/>
    <s v="CB UNO A UNO"/>
    <s v="EJECUTADO"/>
    <s v="EJECUTADO EXITOSO"/>
    <s v="03/11/2025 SE REALIZA ENTREGA DE 70 ROLLOS POR EL OPERADOR VELOCES CON LA GUIA V4001741287"/>
    <s v="VISITA TECNICA"/>
    <m/>
    <s v="TIPO I"/>
    <s v="TERRESTRE"/>
    <s v="DIAZ ACOSTA MARIA ISABEL"/>
    <n v="1"/>
    <n v="35780"/>
    <n v="75096"/>
    <n v="35780"/>
  </r>
  <r>
    <s v="MEDELLIN"/>
    <x v="2"/>
    <x v="2"/>
    <s v="5088"/>
    <s v="2954781"/>
    <s v="3007039696"/>
    <s v="OC VISITA ROLLOS"/>
    <s v="ANTIOQUIA"/>
    <s v="BELLO"/>
    <s v="BARRIO BUENOS AIRES BELLO"/>
    <s v="REDEBAN"/>
    <s v="FO-25-1753793"/>
    <d v="2025-10-29T15:45:56"/>
    <d v="2025-11-06T09:55:00"/>
    <m/>
    <s v="ROLLOS"/>
    <s v="ROLLOS"/>
    <s v="CB UNO A UNO"/>
    <s v="CB UNO A UNO"/>
    <s v="EJECUTADO"/>
    <s v="EJECUTADO EXITOSO"/>
    <s v="06/11/2025 SE REALIZA ENTREGA DE 70 ROLLOS POR EL OPERADOR VELOCES CON LA GUIA V4001741288"/>
    <s v="VISITA TECNICA"/>
    <m/>
    <s v="TIPO I"/>
    <s v="TERRESTRE"/>
    <s v="AYALA ROMERO MAYKOL DANILO"/>
    <n v="1"/>
    <n v="35780"/>
    <n v="75096"/>
    <n v="35780"/>
  </r>
  <r>
    <s v="IBAGUE"/>
    <x v="4"/>
    <x v="4"/>
    <s v="73585"/>
    <s v="2954790"/>
    <s v="3007079784"/>
    <s v="OC VISITA ROLLOS"/>
    <s v="TOLIMA"/>
    <s v="PURIFICACION"/>
    <s v="BARRIO LOS CAMBULOS PURIFICACI"/>
    <s v="REDEBAN"/>
    <s v="FO-25-1753787"/>
    <d v="2025-10-29T15:49:22"/>
    <d v="2025-11-02T12:48:00"/>
    <m/>
    <s v="ROLLOS"/>
    <s v="ROLLOS"/>
    <s v="CB UNO A UNO"/>
    <s v="CB UNO A UNO"/>
    <s v="EJECUTADO"/>
    <s v="EJECUTADO EXITOSO"/>
    <s v="30/10/2025 SE TE ENVÍO DE ROLLOS POR SOLICITUD DEL CLIENTE, ALA DIRECCIÓN ASIGNADA POR TRANSPORTADORA INTERRAPIDISOMO."/>
    <s v="VISITA TECNICA"/>
    <m/>
    <s v="TIPO II"/>
    <s v="TERRESTRE"/>
    <s v="BARRAGAN TAFUR EDWIN ESTEBAN"/>
    <n v="1"/>
    <n v="67654"/>
    <n v="140396"/>
    <n v="67654"/>
  </r>
  <r>
    <s v="APARTADO"/>
    <x v="2"/>
    <x v="2"/>
    <s v="5490"/>
    <s v="2954818"/>
    <s v="3007076305"/>
    <s v="OC VISITA ROLLOS"/>
    <s v="ANTIOQUIA"/>
    <s v="NECOCLI"/>
    <s v="BARRIO VRD LA CURVA DE NARVAEZ"/>
    <s v="REDEBAN"/>
    <s v="FO-25-1753808"/>
    <d v="2025-10-29T15:32:54"/>
    <d v="2025-11-05T09:12:00"/>
    <m/>
    <s v="ROLLOS"/>
    <s v="ROLLOS"/>
    <s v="CB UNO A UNO"/>
    <s v="CB UNO A UNO"/>
    <s v="EJECUTADO"/>
    <s v="EJECUTADO EXITOSO"/>
    <s v="30/10/2025 SE ESCALA AL COORDINADOR DE ZONA PARA ENTREGA DE ROLLOS EN SITIO | 05/11/2025 SE ENVIAN 20 ROLLOS POR ENCOMIENDA Y SE COMPARTE GUIA AL USUARIO Y SE CONFIRMA CON EL USUARIO EL RECIBIDO"/>
    <s v="VISITA TECNICA"/>
    <m/>
    <s v="TIPO II"/>
    <s v="TERRESTRE"/>
    <s v="SALDARRIAGA MIRANDA SANTIAGO"/>
    <n v="1"/>
    <n v="67654"/>
    <n v="140396"/>
    <n v="67654"/>
  </r>
  <r>
    <s v="APARTADO"/>
    <x v="2"/>
    <x v="2"/>
    <s v="5045"/>
    <s v="2954976"/>
    <s v="3007032309"/>
    <s v="OC VISITA ROLLOS"/>
    <s v="ANTIOQUIA"/>
    <s v="APARTADO"/>
    <s v="CHINITA APARTADO ANTIOQUIA"/>
    <s v="REDEBAN"/>
    <s v="FO-25-1753781"/>
    <d v="2025-10-29T15:49:46"/>
    <d v="2025-11-04T17:29:00"/>
    <m/>
    <s v="ROLLOS"/>
    <s v="ROLLOS"/>
    <s v="CB UNO A UNO"/>
    <s v="CB UNO A UNO"/>
    <s v="EJECUTADO"/>
    <s v="EJECUTADO EXITOSO"/>
    <s v="30/10/2025 SE ESCALA AL COORDINADOR DE ZONA PARA ENTREGA DE ROLLOS EN SITIO | 04/11/2025 ENTREGA DE 90 ROLLOS"/>
    <s v="VISITA TECNICA"/>
    <m/>
    <s v="TIPO I"/>
    <s v="TERRESTRE"/>
    <s v="SALDARRIAGA MIRANDA SANTIAGO"/>
    <n v="1"/>
    <n v="35780"/>
    <n v="75096"/>
    <n v="35780"/>
  </r>
  <r>
    <s v="BOGOTA"/>
    <x v="5"/>
    <x v="5"/>
    <s v="11001"/>
    <s v="2955345"/>
    <s v="3007050871"/>
    <s v="OC VISITA ROLLOS"/>
    <s v="CUNDINAMARCA"/>
    <s v="BOGOTA"/>
    <s v="PTM BOGOTA LA BODEGUITA BOSANA"/>
    <s v="REDEBAN"/>
    <s v="FO-25-1755083"/>
    <d v="2025-10-29T16:39:39"/>
    <d v="2025-11-04T15:09:00"/>
    <m/>
    <s v="ROLLOS"/>
    <s v="ROLLOS"/>
    <s v="AGREGADOR"/>
    <s v="COMCARD - PTM"/>
    <s v="EJECUTADO"/>
    <s v="EJECUTADO EXITOSO"/>
    <s v="30/10/2025 SE ESCALA AL COORDINADOR DE ZONA PARA ENTREGA DE ROLLOS EN SITIO | 04/11/2025 ENTREGA DE 40 ROLLOS NO SE MANIPULAN EQUIPOS"/>
    <s v="VISITA TECNICA"/>
    <m/>
    <s v="TIPO I"/>
    <s v="TERRESTRE"/>
    <s v="HERNANDEZ NARANJO OSCAR EDUARDO"/>
    <n v="1"/>
    <n v="35780"/>
    <n v="75096"/>
    <n v="35780"/>
  </r>
  <r>
    <s v="SANTA MARTA"/>
    <x v="0"/>
    <x v="0"/>
    <s v="47268"/>
    <s v="2955383"/>
    <s v="3007060847"/>
    <s v="OC VISITA ROLLOS"/>
    <s v="MAGDALENA"/>
    <s v="EL RETEN"/>
    <s v="BARRIO CENTRO EL RETEN 1"/>
    <s v="REDEBAN"/>
    <s v="FO-25-1756124"/>
    <d v="2025-10-29T16:52:57"/>
    <d v="2025-11-05T14:49:00"/>
    <m/>
    <s v="ROLLOS"/>
    <s v="ROLLOS"/>
    <s v="CB UNO A UNO"/>
    <s v="CB UNO A UNO"/>
    <s v="EJECUTADO"/>
    <s v="EJECUTADO EXITOSO"/>
    <s v="30/10/2025 SE REALIZA ENVIO DE ROLLOS CON OPERADOR LOGISTICO | 05/11/2025 SE REALIZA ENTREGA DE 90 ROLLOS PARA DATÁFONO A SATISFACCIÓN DEL CLIENTE"/>
    <s v="VISITA TECNICA"/>
    <m/>
    <s v="TIPO III"/>
    <s v="TERRESTRE"/>
    <s v="THOMAS  CAMPO SIGIFREDO SEGUNDO"/>
    <n v="1"/>
    <n v="35780"/>
    <n v="75096"/>
    <n v="35780"/>
  </r>
  <r>
    <s v="MONTERIA"/>
    <x v="0"/>
    <x v="0"/>
    <s v="23807"/>
    <s v="2955422"/>
    <s v="3007055644"/>
    <s v="OC VISITA ROLLOS"/>
    <s v="CORDOBA"/>
    <s v="TIERRALTA"/>
    <s v="DISTRICOL SUPERMERCADO Y VARIE"/>
    <s v="REDEBAN"/>
    <s v="FO-25-1756127"/>
    <d v="2025-10-29T16:31:55"/>
    <d v="2025-11-06T09:13:00"/>
    <m/>
    <s v="ROLLOS"/>
    <s v="ROLLOS"/>
    <s v="AGREGADOR"/>
    <s v="DISTRICOL"/>
    <s v="EJECUTADO"/>
    <s v="EJECUTADO EXITOSO"/>
    <s v="30/10/2025 SE REALIZA ENVIO DE ROLLOS CON OPERADOR LOGISTICO | 01/11/2025 SE REALIZÓ ENVÍO DE 20 ROLLOS PARA CB BANCOLOMBIA."/>
    <s v="ENVIO FLOTA - OPERADOR LOGISTICO"/>
    <m/>
    <s v="TIPO III"/>
    <s v="TERRESTRE"/>
    <s v="CALDERA SALCEDO CARLOS JULIO"/>
    <n v="0"/>
    <n v="35780"/>
    <n v="75096"/>
    <n v="35780"/>
  </r>
  <r>
    <s v="CALI"/>
    <x v="1"/>
    <x v="1"/>
    <s v="76834"/>
    <s v="2955489"/>
    <s v="3007034315"/>
    <s v="OC VISITA ROLLOS"/>
    <s v="VALLE DEL CAUCA"/>
    <s v="TULUA"/>
    <s v="BARRIO SANTA INES DE COMFAMILI"/>
    <s v="REDEBAN"/>
    <s v="FO-25-1755076"/>
    <d v="2025-10-29T16:50:11"/>
    <d v="2025-11-01T08:54:00"/>
    <m/>
    <s v="ROLLOS"/>
    <s v="ROLLOS"/>
    <s v="CB UNO A UNO"/>
    <s v="CB UNO A UNO"/>
    <s v="EJECUTADO"/>
    <s v="EJECUTADO EXITOSO"/>
    <s v="30/10/2025 SE ESCALA AL COORDINADOR DE ZONA PARA ENTREGA DE ROLLOS EN SITIO | 31/10/2025 SE REALIZA ENTREGA DE 50 ROLLOS TÉRMICOS EN EL CB SIN NOVEDAD."/>
    <s v="VISITA TECNICA"/>
    <m/>
    <s v="TIPO II"/>
    <s v="TERRESTRE"/>
    <s v="TORRES GARCIA JENDRY JOSE"/>
    <n v="1"/>
    <n v="67654"/>
    <n v="140396"/>
    <n v="67654"/>
  </r>
  <r>
    <s v="MEDELLIN"/>
    <x v="2"/>
    <x v="2"/>
    <s v="5001"/>
    <s v="2955558"/>
    <s v="3007062819"/>
    <s v="OC VISITA ROLLOS"/>
    <s v="ANTIOQUIA"/>
    <s v="MEDELLIN"/>
    <s v="BARRIO SANTA CRUZ LA ROSA MEDE"/>
    <s v="REDEBAN"/>
    <s v="FO-25-1755072"/>
    <d v="2025-10-29T16:54:46"/>
    <d v="2025-11-03T09:35:00"/>
    <m/>
    <s v="ROLLOS"/>
    <s v="ROLLOS"/>
    <s v="CB UNO A UNO"/>
    <s v="CB UNO A UNO"/>
    <s v="EJECUTADO"/>
    <s v="EJECUTADO EXITOSO"/>
    <s v="30/10/2025 SE ESCALA AL COORDINADOR DE ZONA PARA ENTREGA DE ROLLOS EN SITIO | 03/11/2025 SE REALIZA ENTREGA DE 60 ROLLOS POR EL OPERADOR VELOCES CON LA GUIA V4001745542"/>
    <s v="VISITA TECNICA"/>
    <m/>
    <s v="TIPO I"/>
    <s v="TERRESTRE"/>
    <s v="DIAZ ACOSTA MARIA ISABEL"/>
    <n v="1"/>
    <n v="35780"/>
    <n v="75096"/>
    <n v="35780"/>
  </r>
  <r>
    <s v="MEDELLIN"/>
    <x v="2"/>
    <x v="2"/>
    <s v="5579"/>
    <s v="2955564"/>
    <s v="3007078930"/>
    <s v="OC ENVIO ROLLOS"/>
    <s v="ANTIOQUIA"/>
    <s v="PUERTO BERRIO"/>
    <s v="DISTRICOL JYM DISTRIBUCIONES P"/>
    <s v="REDEBAN"/>
    <s v="FO-25-1761186"/>
    <d v="2025-10-29T16:56:23"/>
    <d v="2025-11-02T13:24:00"/>
    <m/>
    <s v="ROLLOS"/>
    <s v="ROLLOS"/>
    <s v="AGREGADOR"/>
    <s v="DISTRICOL"/>
    <s v="EJECUTADO"/>
    <s v="EJECUTADO EXITOSO"/>
    <s v="30/10/2025 SE CONFIRMAN DATOS, SE REALIZA ENVIO POR OPERADOR LOGISTICO | 02/11/2025 SE REALIZA ENVIO DE 40 ROLLOS, CON LA GUIA 284607503 SERVIENTREGA SE CONFIRMA ENTREGA EXITOSA POR PARTE DE LA TRANSPORTADORA"/>
    <s v="ENVIO"/>
    <m/>
    <s v="TIPO III"/>
    <s v="TERRESTRE"/>
    <m/>
    <n v="0"/>
    <n v="35780"/>
    <n v="75096"/>
    <n v="35780"/>
  </r>
  <r>
    <s v="TUNJA"/>
    <x v="3"/>
    <x v="3"/>
    <s v="15367"/>
    <s v="2955575"/>
    <s v="3007079853"/>
    <s v="OC VISITA ROLLOS"/>
    <s v="BOYACA"/>
    <s v="JENESANO"/>
    <s v="BARRIO CENTRO JENESANO  6"/>
    <s v="REDEBAN"/>
    <s v="FO-25-1755069"/>
    <d v="2025-10-29T17:02:40"/>
    <d v="2025-11-02T12:49:00"/>
    <m/>
    <s v="ROLLOS"/>
    <s v="ROLLOS"/>
    <s v="CB UNO A UNO"/>
    <s v="CB UNO A UNO"/>
    <s v="EJECUTADO"/>
    <s v="EJECUTADO EXITOSO"/>
    <s v="30/10/2025 SE ESCALA AL COORDINADOR DE ZONA PARA ENTREGA DE ROLLOS EN SITIO | 31/10/2025 SE REALIZA ENVIO DE 10 ROLLOS POR TRANSPORTADORA"/>
    <s v="VISITA TECNICA"/>
    <m/>
    <s v="TIPO II"/>
    <s v="TERRESTRE"/>
    <s v="SOLER HOYOS CRISTIAN LEONARDO"/>
    <n v="1"/>
    <n v="67654"/>
    <n v="140396"/>
    <n v="67654"/>
  </r>
  <r>
    <s v="BUCARAMANGA"/>
    <x v="3"/>
    <x v="3"/>
    <s v="68615"/>
    <s v="2955593"/>
    <s v="3007047588"/>
    <s v="OC VISITA ROLLOS"/>
    <s v="SANTANDER"/>
    <s v="RIONEGRO"/>
    <s v="BARRIO LAS VILLAS RIONEGRO SAN"/>
    <s v="REDEBAN"/>
    <s v="FO-25-1755064"/>
    <d v="2025-10-29T17:07:57"/>
    <d v="2025-11-01T11:51:00"/>
    <m/>
    <s v="ROLLOS"/>
    <s v="ROLLOS"/>
    <s v="CB UNO A UNO"/>
    <s v="CB UNO A UNO"/>
    <s v="EJECUTADO"/>
    <s v="EJECUTADO EXITOSO"/>
    <s v="30/10/2025 SE ESCALA AL COORDINADOR DE ZONA PARA ENTREGA DE ROLLOS EN SITIO | 01/11/2025 SE CONTACTA CLIENTE SE ENVÍA ROLLOS PARA SAN RAFAEL , SE ESPERA CLIENTE RECLAME ROLLOS.... CLIENTE CONFIRMA QUE YA RECLAMÓ LOS ROLLOS"/>
    <s v="VISITA TECNICA"/>
    <m/>
    <s v="TIPO II"/>
    <s v="TERRESTRE"/>
    <s v="HERRERA LUQUE SAUL JAVIER"/>
    <n v="1"/>
    <n v="67654"/>
    <n v="140396"/>
    <n v="67654"/>
  </r>
  <r>
    <s v="APARTADO"/>
    <x v="2"/>
    <x v="2"/>
    <s v="27615"/>
    <s v="2955659"/>
    <s v="3007061319"/>
    <s v="OC ENVIO ROLLOS"/>
    <s v="CHOCO"/>
    <s v="RIOSUCIO"/>
    <s v="DISTRICOL TELMIS"/>
    <s v="REDEBAN"/>
    <s v="FO-25-1756122"/>
    <d v="2025-10-29T17:12:51"/>
    <d v="2025-11-13T12:51:00"/>
    <m/>
    <s v="ROLLOS"/>
    <s v="ROLLOS"/>
    <s v="AGREGADOR"/>
    <s v="DISTRICOL"/>
    <s v="EJECUTADO"/>
    <s v="EJECUTADO EXITOSO"/>
    <s v="30/10/2025 SE REALIZA ENVIO DE ROLLOS CON OPERADOR LOGISTICO | 13/11/2025 SE REALIZA ENVIO DE 40 ROLLOS, CON LA GUIA 284607502 SERVIENTREGA. SE CONFIRMA ENTREGA EXITOSA POR PARTE DE LA TRANSPORTADORA"/>
    <s v="ENVIO"/>
    <m/>
    <s v="TIPO V"/>
    <s v="TERRESTRE/FLUVIAL"/>
    <m/>
    <n v="0"/>
    <n v="35780"/>
    <n v="75096"/>
    <n v="35780"/>
  </r>
  <r>
    <s v="MEDELLIN"/>
    <x v="2"/>
    <x v="2"/>
    <s v="5088"/>
    <s v="2955696"/>
    <s v="3007029998"/>
    <s v="OC VISITA ROLLOS"/>
    <s v="ANTIOQUIA"/>
    <s v="BELLO"/>
    <s v="BARRIO BELLO LA 2000"/>
    <s v="REDEBAN"/>
    <s v="FO-25-1755052"/>
    <d v="2025-10-29T17:25:10"/>
    <d v="2025-11-03T09:36:00"/>
    <m/>
    <s v="ROLLOS"/>
    <s v="ROLLOS"/>
    <s v="CB UNO A UNO"/>
    <s v="CB UNO A UNO"/>
    <s v="EJECUTADO"/>
    <s v="EJECUTADO EXITOSO"/>
    <s v="30/10/2025 SE ESCALA AL COORDINADOR DE ZONA PARA ENTREGA DE ROLLOS EN SITIO | 03/11/2025 SE REALIZA ENTREGA DE 80 ROLLOS POR EL OPERADOR VELOCES CON LA GUIA V4001745543"/>
    <s v="VISITA TECNICA"/>
    <m/>
    <s v="TIPO I"/>
    <s v="TERRESTRE"/>
    <s v="DIAZ ACOSTA MARIA ISABEL"/>
    <n v="1"/>
    <n v="35780"/>
    <n v="75096"/>
    <n v="35780"/>
  </r>
  <r>
    <s v="MONTERIA"/>
    <x v="0"/>
    <x v="0"/>
    <s v="23001"/>
    <s v="2955700"/>
    <s v="3007047447"/>
    <s v="OC VISITA ROLLOS"/>
    <s v="CORDOBA"/>
    <s v="MONTERIA"/>
    <s v="PTM MONTERIA  MULTISERVICIOS E"/>
    <s v="REDEBAN"/>
    <s v="FO-25-1755071"/>
    <d v="2025-10-29T17:00:32"/>
    <d v="2025-11-01T13:45:00"/>
    <m/>
    <s v="ROLLOS"/>
    <s v="ROLLOS"/>
    <s v="AGREGADOR"/>
    <s v="COMCARD - PTM"/>
    <s v="EJECUTADO"/>
    <s v="EJECUTADO EXITOSO"/>
    <s v="30/10/2025 SE ESCALA AL COORDINADOR DE ZONA PARA ENTREGA DE ROLLOS EN SITIO | 01/11/2025 SE REALIZÓ ENTREGA DE 30 ROLLOS PARA CB BANCOLOMBIA, NO SÉ MANIPULÓ EQUIPOS."/>
    <s v="VISITA TECNICA"/>
    <m/>
    <s v="TIPO I"/>
    <s v="TERRESTRE"/>
    <s v="CALDERA SALCEDO CARLOS JULIO"/>
    <n v="1"/>
    <n v="35780"/>
    <n v="75096"/>
    <n v="35780"/>
  </r>
  <r>
    <s v="PASTO"/>
    <x v="1"/>
    <x v="1"/>
    <s v="86749"/>
    <s v="2955756"/>
    <s v="3007062510"/>
    <s v="OC VISITA ROLLOS"/>
    <s v="PUTUMAYO"/>
    <s v="SIBUNDOY"/>
    <s v="DISTRICOL DROFAMILIA M Y M"/>
    <s v="REDEBAN"/>
    <s v="FO-25-1759146"/>
    <d v="2025-10-29T17:33:27"/>
    <d v="2025-11-05T11:34:00"/>
    <m/>
    <s v="ROLLOS"/>
    <s v="ROLLOS"/>
    <s v="AGREGADOR"/>
    <s v="DISTRICOL"/>
    <s v="EJECUTADO"/>
    <s v="EJECUTADO EXITOSO"/>
    <s v="30/10/2025 SE CONFIRMAN DATOS, SE REALIZA ENVIO POR OPERADOR LOGISTICO | 01/11/2025 SE REALIZA ENVÍO DE 40 ROLLOS POR TRANSPORTADORA INTERRAPIDISIMO, ENVÍO DE ROLLOS OK"/>
    <s v="ENVIO FLOTA - OPERADOR LOGISTICO"/>
    <m/>
    <s v="TIPO III"/>
    <s v="TERRESTRE"/>
    <s v="PAZ MARTINEZ RICHARD HUMBERTO"/>
    <n v="0"/>
    <n v="35780"/>
    <n v="75096"/>
    <n v="35780"/>
  </r>
  <r>
    <s v="MONTERIA"/>
    <x v="0"/>
    <x v="0"/>
    <s v="23672"/>
    <s v="2955776"/>
    <s v="3007010828"/>
    <s v="OC VISITA ROLLOS"/>
    <s v="CORDOBA"/>
    <s v="SAN ANTERO"/>
    <s v="SAN ANTERO   CORDOBA"/>
    <s v="REDEBAN"/>
    <s v="FO-25-1755048"/>
    <d v="2025-10-30T08:00:00"/>
    <d v="2025-11-05T12:01:00"/>
    <m/>
    <s v="ROLLOS"/>
    <s v="ROLLOS"/>
    <s v="CB UNO A UNO"/>
    <s v="CB UNO A UNO"/>
    <s v="EJECUTADO"/>
    <s v="EJECUTADO EXITOSO"/>
    <s v="30/10/2025 SE ESCALA AL COORDINADOR DE ZONA PARA ENTREGA DE ROLLOS EN SITIO | 05/11/2025 SE REALIZÓ ENTREGA DE 30 ROLLOS PARA CB BANCOLOMBIA, NO SÉ MANIPULÓ EQUIPOS."/>
    <s v="VISITA TECNICA"/>
    <m/>
    <s v="TIPO II"/>
    <s v="TERRESTRE"/>
    <s v="CALDERA SALCEDO CARLOS JULIO"/>
    <n v="1"/>
    <n v="67654"/>
    <n v="140396"/>
    <n v="67654"/>
  </r>
  <r>
    <s v="MEDELLIN"/>
    <x v="2"/>
    <x v="2"/>
    <s v="5001"/>
    <s v="2955794"/>
    <s v="3007023656"/>
    <s v="OC VISITA ROLLOS"/>
    <s v="ANTIOQUIA"/>
    <s v="MEDELLIN"/>
    <s v="COMCARD MED GUADALUPE VINA LUZ"/>
    <s v="REDEBAN"/>
    <s v="FO-25-1755042"/>
    <d v="2025-10-30T08:00:00"/>
    <d v="2025-11-05T08:39:00"/>
    <m/>
    <s v="ROLLOS"/>
    <s v="ROLLOS"/>
    <s v="AGREGADOR"/>
    <s v="COMCARD - PTM"/>
    <s v="EJECUTADO"/>
    <s v="EJECUTADO EXITOSO"/>
    <s v="30/10/2025 SE ESCALA AL COORDINADOR DE ZONA PARA ENTREGA DE ROLLOS EN SITIO | 05/11/2025 SE REALIZA ENTREGA DE 110 ROLLOS POR EL OPERADOR VELOCES CON LA GUIA V4001745545"/>
    <s v="VISITA TECNICA"/>
    <m/>
    <s v="TIPO I"/>
    <s v="TERRESTRE"/>
    <s v="AYALA ROMERO MAYKOL DANILO"/>
    <n v="1"/>
    <n v="35780"/>
    <n v="75096"/>
    <n v="35780"/>
  </r>
  <r>
    <s v="VALLEDUPAR"/>
    <x v="0"/>
    <x v="0"/>
    <s v="20011"/>
    <s v="2955842"/>
    <s v="3007062745"/>
    <s v="OC ENVIO ROLLOS"/>
    <s v="CESAR"/>
    <s v="AGUACHICA"/>
    <s v="BARRIO JOSE ANTONIO GALAN AGUA"/>
    <s v="REDEBAN"/>
    <s v="FO-25-1759148"/>
    <d v="2025-10-29T17:26:24"/>
    <d v="2025-11-05T14:54:00"/>
    <m/>
    <s v="ROLLOS"/>
    <s v="ROLLOS"/>
    <s v="CB UNO A UNO"/>
    <s v="CB UNO A UNO"/>
    <s v="EJECUTADO"/>
    <s v="EJECUTADO EXITOSO"/>
    <s v="30/10/2025 SE CONFIRMAN DATOS, SE REALIZA ENVIO POR OPERADOR LOGISTICO | 05/11/2025 SE REALIZA ENVIO DE 70 ROLLOS, CON LA GUIA 2277307762 SERVIENTREGA. SE CONFIRMA ENTREGA EXITOSA POR PARTE DE LA TRANSPORTADORA"/>
    <s v="ENVIO"/>
    <m/>
    <s v="TIPO IV"/>
    <s v="TERRESTRE"/>
    <m/>
    <n v="0"/>
    <n v="35780"/>
    <n v="75096"/>
    <n v="35780"/>
  </r>
  <r>
    <s v="APARTADO"/>
    <x v="2"/>
    <x v="2"/>
    <s v="5490"/>
    <s v="2955952"/>
    <s v="3007050233"/>
    <s v="OC VISITA ROLLOS"/>
    <s v="ANTIOQUIA"/>
    <s v="NECOCLI"/>
    <s v="BARRIO LAS CHANGAS NECOCLI"/>
    <s v="REDEBAN"/>
    <s v="FO-25-1755037"/>
    <d v="2025-10-30T08:00:00"/>
    <d v="2025-11-05T09:10:00"/>
    <m/>
    <s v="ROLLOS"/>
    <s v="ROLLOS"/>
    <s v="CB UNO A UNO"/>
    <s v="CB UNO A UNO"/>
    <s v="EJECUTADO"/>
    <s v="EJECUTADO EXITOSO"/>
    <s v="30/10/2025 SE ESCALA AL COORDINADOR DE ZONA PARA ENTREGA DE ROLLOS EN SITIO | 05/11/2025 SE ENVIAN 60 ROLLOS POR ENCOMIENDA SE COMPARTE GUÍA A LA USUARIA. SE COFIRMA RECIBIDO PPR EL USUARIO."/>
    <s v="VISITA TECNICA"/>
    <m/>
    <s v="TIPO II"/>
    <s v="TERRESTRE"/>
    <s v="SALDARRIAGA MIRANDA SANTIAGO"/>
    <n v="1"/>
    <n v="67654"/>
    <n v="140396"/>
    <n v="67654"/>
  </r>
  <r>
    <s v="CALI"/>
    <x v="1"/>
    <x v="1"/>
    <s v="76001"/>
    <s v="2956041"/>
    <s v="3007078704"/>
    <s v="OC VISITA ROLLOS"/>
    <s v="VALLE DEL CAUCA"/>
    <s v="CALI"/>
    <s v="PTM CALI TIENDA VETERINARIA D"/>
    <s v="REDEBAN"/>
    <s v="FO-25-1755032"/>
    <d v="2025-10-30T08:00:00"/>
    <d v="2025-11-05T16:55:00"/>
    <m/>
    <s v="ROLLOS"/>
    <s v="ROLLOS"/>
    <s v="AGREGADOR"/>
    <s v="COMCARD - PTM"/>
    <s v="EJECUTADO"/>
    <s v="EJECUTADO EXITOSO"/>
    <s v="30/10/2025 SE ESCALA AL COORDINADOR DE ZONA PARA ENTREGA DE ROLLOS EN SITIO | 05/11/2025 SE REALIZA ENTREGA DE 60 ROLLOS"/>
    <s v="VISITA TECNICA"/>
    <m/>
    <s v="TIPO I"/>
    <s v="TERRESTRE"/>
    <s v="MONTERO MUESES GIAN CARLO"/>
    <n v="1"/>
    <n v="35780"/>
    <n v="75096"/>
    <n v="35780"/>
  </r>
  <r>
    <s v="MEDELLIN"/>
    <x v="2"/>
    <x v="2"/>
    <s v="5088"/>
    <s v="2956042"/>
    <s v="3007068912"/>
    <s v="OC VISITA ROLLOS"/>
    <s v="ANTIOQUIA"/>
    <s v="BELLO"/>
    <s v="PTM BELLO MUNDO COLORES"/>
    <s v="REDEBAN"/>
    <s v="FO-25-1755031"/>
    <d v="2025-10-30T08:00:00"/>
    <d v="2025-11-03T09:37:00"/>
    <m/>
    <s v="ROLLOS"/>
    <s v="ROLLOS"/>
    <s v="AGREGADOR"/>
    <s v="COMCARD - PTM"/>
    <s v="EJECUTADO"/>
    <s v="EJECUTADO EXITOSO"/>
    <s v="30/10/2025 SE ESCALA AL COORDINADOR DE ZONA PARA ENTREGA DE ROLLOS EN SITIO | 03/11/2025 SE REALIZA ENTREGA DE 60 ROLLOS POR EL OPERADOR VELOCES CON LA GUIA V4001745546"/>
    <s v="VISITA TECNICA"/>
    <m/>
    <s v="TIPO I"/>
    <s v="TERRESTRE"/>
    <s v="DIAZ ACOSTA MARIA ISABEL"/>
    <n v="1"/>
    <n v="35780"/>
    <n v="75096"/>
    <n v="35780"/>
  </r>
  <r>
    <s v="MEDELLIN"/>
    <x v="2"/>
    <x v="2"/>
    <s v="5360"/>
    <s v="2956142"/>
    <s v="3007068139"/>
    <s v="OC VISITA ROLLOS"/>
    <s v="ANTIOQUIA"/>
    <s v="ITAGUI"/>
    <s v="PTM ITAGUI DROGUERIA SAN VICE"/>
    <s v="REDEBAN"/>
    <s v="FO-25-1755029"/>
    <d v="2025-10-30T08:00:00"/>
    <d v="2025-11-03T09:36:00"/>
    <m/>
    <s v="ROLLOS"/>
    <s v="ROLLOS"/>
    <s v="AGREGADOR"/>
    <s v="COMCARD - PTM"/>
    <s v="EJECUTADO"/>
    <s v="EJECUTADO EXITOSO"/>
    <s v="30/10/2025 SE ESCALA AL COORDINADOR DE ZONA PARA ENTREGA DE ROLLOS EN SITIO | 03/11/2025 SE REALIZA ENTREGA DE 80 ROLLOS POR EL OPERADOR VELOCES CON LA GUIA V4001745544"/>
    <s v="VISITA TECNICA"/>
    <m/>
    <s v="TIPO I"/>
    <s v="TERRESTRE"/>
    <s v="DIAZ ACOSTA MARIA ISABEL"/>
    <n v="1"/>
    <n v="35780"/>
    <n v="75096"/>
    <n v="35780"/>
  </r>
  <r>
    <s v="PEREIRA"/>
    <x v="1"/>
    <x v="6"/>
    <s v="63470"/>
    <s v="2956464"/>
    <s v="3007074093"/>
    <s v="OC VISITA ROLLOS"/>
    <s v="QUINDIO"/>
    <s v="MONTENEGRO"/>
    <s v="DISTRICOL GRANERO CENTENARIO"/>
    <s v="REDEBAN"/>
    <s v="FO-25-1755018"/>
    <d v="2025-10-30T08:00:00"/>
    <d v="2025-11-04T15:25:00"/>
    <m/>
    <s v="ROLLOS"/>
    <s v="ROLLOS"/>
    <s v="AGREGADOR"/>
    <s v="DISTRICOL"/>
    <s v="EJECUTADO"/>
    <s v="EJECUTADO EXITOSO"/>
    <s v="30/10/2025 SE ESCALA AL COORDINADOR DE ZONA PARA ENTREGA DE ROLLOS EN SITIO | 04/11/2025 SE VISITA COMERCIO SE REALIZÓ ENTREGA DE 60 ROLLOS"/>
    <s v="VISITA TECNICA"/>
    <m/>
    <s v="TIPO II"/>
    <s v="TERRESTRE"/>
    <s v="SANCHEZ SOLORZANO JUAN SEBASTIAN"/>
    <n v="1"/>
    <n v="67654"/>
    <n v="140396"/>
    <n v="67654"/>
  </r>
  <r>
    <s v="IBAGUE"/>
    <x v="4"/>
    <x v="4"/>
    <s v="73319"/>
    <s v="2956576"/>
    <s v="3007067493"/>
    <s v="OC VISITA ROLLOS"/>
    <s v="TOLIMA"/>
    <s v="GUAMO"/>
    <s v="BARRIO CENTRO GUAMO 9"/>
    <s v="REDEBAN"/>
    <s v="FO-25-1755525"/>
    <d v="2025-10-30T08:33:23"/>
    <d v="2025-11-04T16:19:00"/>
    <m/>
    <s v="ROLLOS"/>
    <s v="ROLLOS"/>
    <s v="CB UNO A UNO"/>
    <s v="CB UNO A UNO"/>
    <s v="EJECUTADO"/>
    <s v="EJECUTADO EXITOSO"/>
    <s v="30/10/2025 SE ESCALA AL COORDINADOR DE ZONA PARA ENTREGA DE ROLLOS EN SITIO | 30/10/2025 SE TE ENVÍO DE ROLLOS POR SOLICITUD DEL CLIENTE, ALA DIRECCIÓN ASIGNADA POR TRANSPORTADORA INTERRAPIDISOMO."/>
    <s v="VISITA TECNICA"/>
    <m/>
    <s v="TIPO II"/>
    <s v="TERRESTRE"/>
    <s v="BARRAGAN TAFUR EDWIN ESTEBAN"/>
    <n v="1"/>
    <n v="67654"/>
    <n v="140396"/>
    <n v="67654"/>
  </r>
  <r>
    <s v="MEDELLIN"/>
    <x v="2"/>
    <x v="2"/>
    <s v="5761"/>
    <s v="2956759"/>
    <s v="3007038813"/>
    <s v="OC VISITA ROLLOS"/>
    <s v="ANTIOQUIA"/>
    <s v="SOPETRAN"/>
    <s v="PTM SOPETRAN MEGATIENDA"/>
    <s v="REDEBAN"/>
    <s v="FO-25-1755660"/>
    <d v="2025-10-30T08:42:58"/>
    <d v="2025-11-01T12:48:00"/>
    <m/>
    <s v="ROLLOS"/>
    <s v="ROLLOS"/>
    <s v="AGREGADOR"/>
    <s v="COMCARD - PTM"/>
    <s v="EJECUTADO"/>
    <s v="EJECUTADO EXITOSO"/>
    <s v="30/10/2025 SE ESCALA AL COORDINADOR DE ZONA PARA ENTREGA DE ROLLOS EN SITIO | 01/11/2025 SE ENTREGARON 30 ROLLOS"/>
    <s v="VISITA TECNICA"/>
    <m/>
    <s v="TIPO II"/>
    <s v="TERRESTRE"/>
    <s v="CASTAÑEDA PALACIO CARLOS FELIPE"/>
    <n v="1"/>
    <n v="67654"/>
    <n v="140396"/>
    <n v="67654"/>
  </r>
  <r>
    <s v="MEDELLIN"/>
    <x v="2"/>
    <x v="2"/>
    <s v="5001"/>
    <s v="2957074"/>
    <s v="3007010173"/>
    <s v="OC VISITA ROLLOS"/>
    <s v="ANTIOQUIA"/>
    <s v="MEDELLIN"/>
    <s v="SANTA HELENA - ANTIOQUIA"/>
    <s v="REDEBAN"/>
    <s v="FO-25-1775612"/>
    <d v="2025-10-30T09:10:00"/>
    <d v="2025-11-04T15:46:00"/>
    <m/>
    <s v="ROLLOS"/>
    <s v="ROLLOS"/>
    <s v="CB UNO A UNO"/>
    <s v="CB UNO A UNO"/>
    <s v="EJECUTADO"/>
    <s v="EJECUTADO EXITOSO"/>
    <s v="04/11/2025 SE ENTREGAN 100 ROLLOS A BLANCA SOTO."/>
    <s v="VISITA TECNICA"/>
    <m/>
    <s v="TIPO I"/>
    <s v="TERRESTRE"/>
    <s v="RODRIGUEZ PEREA JUAN CAMILO"/>
    <n v="1"/>
    <n v="35780"/>
    <n v="75096"/>
    <n v="35780"/>
  </r>
  <r>
    <s v="MEDELLIN"/>
    <x v="2"/>
    <x v="2"/>
    <s v="5591"/>
    <s v="2957097"/>
    <s v="3007075149"/>
    <s v="OC ENVIO ROLLOS"/>
    <s v="ANTIOQUIA"/>
    <s v="PUERTO TRIUNFO"/>
    <s v="BARRIO CALLE PRINCIPAL PUERTO"/>
    <s v="REDEBAN"/>
    <s v="FO-25-1756113"/>
    <d v="2025-10-30T09:17:54"/>
    <d v="2025-11-06T11:06:00"/>
    <m/>
    <s v="ROLLOS"/>
    <s v="ROLLOS"/>
    <s v="CB UNO A UNO"/>
    <s v="CB UNO A UNO"/>
    <s v="EJECUTADO"/>
    <s v="EJECUTADO EXITOSO"/>
    <s v="30/10/2025 SE REALIZA ENVIO DE ROLLOS CON OPERADOR LOGISTICO | 06/11/2025 SE REALIZA ENVIO DE 20 ROLLOS, CON LA GUIA 284607501 SERVIENTREGA. SE CONFIRMA ENTREGA EXITOSA POR PARTE DE LA TRANSPORTADORA"/>
    <s v="ENVIO"/>
    <m/>
    <s v="TIPO IV"/>
    <s v="TERRESTRE"/>
    <m/>
    <n v="0"/>
    <n v="35780"/>
    <n v="75096"/>
    <n v="35780"/>
  </r>
  <r>
    <s v="APARTADO"/>
    <x v="2"/>
    <x v="2"/>
    <s v="5837"/>
    <s v="2957162"/>
    <s v="3007038570"/>
    <s v="OC VISITA ROLLOS"/>
    <s v="ANTIOQUIA"/>
    <s v="TURBO"/>
    <s v="DISTRICOL GRANERO Y VARIEDADES"/>
    <s v="REDEBAN"/>
    <s v="FO-25-1756137"/>
    <d v="2025-10-30T09:22:26"/>
    <d v="2025-11-06T15:24:00"/>
    <m/>
    <s v="ROLLOS"/>
    <s v="ROLLOS"/>
    <s v="AGREGADOR"/>
    <s v="DISTRICOL"/>
    <s v="EJECUTADO"/>
    <s v="EJECUTADO EXITOSO"/>
    <s v="30/10/2025 SE ESCALA AL COORDINADOR DE ZONA PARA ENTREGA DE ROLLOS EN SITIO | 06/11/2025 SE ENVIAN 60 ROLLOS CON EL CONDUCTOR SE COMPARTE LA GUIA AL USUARIO Y SE COMFIRMA EL RECIBIDO."/>
    <s v="VISITA TECNICA"/>
    <m/>
    <s v="TIPO II"/>
    <s v="TERRESTRE"/>
    <s v="SALDARRIAGA MIRANDA SANTIAGO"/>
    <n v="1"/>
    <n v="67654"/>
    <n v="140396"/>
    <n v="67654"/>
  </r>
  <r>
    <s v="BOGOTA"/>
    <x v="5"/>
    <x v="5"/>
    <s v="11001"/>
    <s v="2957532"/>
    <s v="3007033186"/>
    <s v="OC VISITA ROLLOS"/>
    <s v="CUNDINAMARCA"/>
    <s v="BOGOTA"/>
    <s v="BARRIO SUBA GAITANA BOGOTA 1"/>
    <s v="REDEBAN"/>
    <s v="FO-25-1756402"/>
    <d v="2025-10-30T09:50:17"/>
    <d v="2025-11-06T15:27:00"/>
    <m/>
    <s v="ROLLOS"/>
    <s v="ROLLOS"/>
    <s v="CB UNO A UNO"/>
    <s v="CB UNO A UNO"/>
    <s v="EJECUTADO"/>
    <s v="EJECUTADO EXITOSO"/>
    <s v="30/10/2025 SE ESCALA AL COORDINADOR DE ZONA PARA ENTREGA DE ROLLOS EN SITIO | 06/11/2025 SE LLEGA A LA DIRECCIÓN INDICADA Y SE ENTREGAN 40 ROLLOS SIN MANIPULAR EQUIPOS"/>
    <s v="VISITA TECNICA"/>
    <m/>
    <s v="TIPO I"/>
    <s v="TERRESTRE"/>
    <s v="GARCIA PASTRANA KEVIN FERNANDO"/>
    <n v="1"/>
    <n v="35780"/>
    <n v="75096"/>
    <n v="35780"/>
  </r>
  <r>
    <s v="MEDELLIN"/>
    <x v="2"/>
    <x v="2"/>
    <s v="5360"/>
    <s v="2957609"/>
    <s v="3007074670"/>
    <s v="OC VISITA ROLLOS"/>
    <s v="ANTIOQUIA"/>
    <s v="ITAGUI"/>
    <s v="PTM ITAGUI RAPITIENDA LA PLACI"/>
    <s v="REDEBAN"/>
    <s v="FO-25-1756406"/>
    <d v="2025-10-30T09:45:25"/>
    <d v="2025-11-03T09:38:00"/>
    <m/>
    <s v="ROLLOS"/>
    <s v="ROLLOS"/>
    <s v="AGREGADOR"/>
    <s v="COMCARD - PTM"/>
    <s v="EJECUTADO"/>
    <s v="EJECUTADO EXITOSO"/>
    <s v="30/10/2025 SE ESCALA AL COORDINADOR DE ZONA PARA ENTREGA DE ROLLOS EN SITIO | 03/11/2025 SE REALIZA ENTREGA DE 80 ROLLOS POR EL OPERADOR VELOCES CON LA GUIA V4001745547"/>
    <s v="VISITA TECNICA"/>
    <m/>
    <s v="TIPO I"/>
    <s v="TERRESTRE"/>
    <s v="DIAZ ACOSTA MARIA ISABEL"/>
    <n v="1"/>
    <n v="35780"/>
    <n v="75096"/>
    <n v="35780"/>
  </r>
  <r>
    <s v="MANIZALES"/>
    <x v="1"/>
    <x v="6"/>
    <s v="17001"/>
    <s v="2957641"/>
    <s v="3007079105"/>
    <s v="OC VISITA ROLLOS"/>
    <s v="CALDAS"/>
    <s v="MANIZALES"/>
    <s v="BARRIO CARIBE MANIZALES"/>
    <s v="REDEBAN"/>
    <s v="FO-25-1756397"/>
    <d v="2025-10-30T09:51:39"/>
    <d v="2025-11-06T15:58:00"/>
    <m/>
    <s v="ROLLOS"/>
    <s v="ROLLOS"/>
    <s v="CB UNO A UNO"/>
    <s v="CB UNO A UNO"/>
    <s v="EJECUTADO / CANCELADO"/>
    <s v="EJECUTADO EXITOSO"/>
    <s v="30/10/2025 SE ESCALA AL COORDINADOR DE ZONA PARA ENTREGA DE ROLLOS EN SITIO | 06/11/2025 SE LLEGA AL COMERCIO SE EVIDENCIA QUE COMERCIO CUENTA CON DATÁFONO WOMPI NO SE REALIZA ENTREGA DE ROLLOS RBM SE LE INDICA VOLVER A PEDIR A LA LINEA INDICANDO QUE YA TIENE WOMPI"/>
    <s v="VISITA TECNICA"/>
    <m/>
    <s v="TIPO I"/>
    <s v="TERRESTRE"/>
    <s v="AGUIRRE HENAO RAUL EDUARDO"/>
    <n v="1"/>
    <n v="35780"/>
    <n v="75096"/>
    <n v="35780"/>
  </r>
  <r>
    <s v="BOGOTA"/>
    <x v="5"/>
    <x v="5"/>
    <s v="11001"/>
    <s v="2957688"/>
    <s v="3007027653"/>
    <s v="OC VISITA ROLLOS"/>
    <s v="CUNDINAMARCA"/>
    <s v="BOGOTA"/>
    <s v="BARRIO KENNEDY 20   BOGOTA"/>
    <s v="REDEBAN"/>
    <s v="FO-25-1756521"/>
    <d v="2025-10-30T10:08:21"/>
    <d v="2025-11-04T15:47:00"/>
    <m/>
    <s v="ROLLOS"/>
    <s v="ROLLOS"/>
    <s v="UNO A UNO"/>
    <s v="CB UNO A UNO"/>
    <s v="EJECUTADO"/>
    <s v="EJECUTADO EXITOSO"/>
    <s v="30/10/2025 SE ESCALA AL COORDINADOR DE ZONA PARA ENTREGA DE ROLLOS EN SITIO | 04/11/2025 SE REALIZA LA ENTREGA DE 20 ROLLOS REDEBAN"/>
    <s v="VISITA TECNICA"/>
    <m/>
    <s v="TIPO I"/>
    <s v="TERRESTRE"/>
    <s v="ORTIZ MARTINEZ STIVEN"/>
    <n v="1"/>
    <n v="35780"/>
    <n v="75096"/>
    <n v="35780"/>
  </r>
  <r>
    <s v="TUNJA"/>
    <x v="3"/>
    <x v="3"/>
    <s v="15224"/>
    <s v="2957691"/>
    <s v="3007075409"/>
    <s v="OC VISITA ROLLOS"/>
    <s v="BOYACA"/>
    <s v="CUCAITA"/>
    <s v="BARRIO CENTRO CUCAITA  2"/>
    <s v="REDEBAN"/>
    <s v="FO-25-1756584"/>
    <d v="2025-10-30T10:10:51"/>
    <d v="2025-11-01T13:38:00"/>
    <m/>
    <s v="ROLLOS"/>
    <s v="ROLLOS"/>
    <s v="CB UNO A UNO"/>
    <s v="CB UNO A UNO"/>
    <s v="EJECUTADO"/>
    <s v="EJECUTADO EXITOSO"/>
    <s v="30/10/2025 SE ESCALA AL COORDINADOR DE ZONA PARA ENTREGA DE ROLLOS EN SITIO | 01/11/2025 SE REALIZA ENTREGA DE 30 ROLLOS RBM CON VISITA"/>
    <s v="VISITA TECNICA"/>
    <m/>
    <s v="TIPO II"/>
    <s v="TERRESTRE"/>
    <s v="RODRIGUEZ MURCIA YERSON IVAN"/>
    <n v="1"/>
    <n v="67654"/>
    <n v="140396"/>
    <n v="67654"/>
  </r>
  <r>
    <s v="PASTO"/>
    <x v="1"/>
    <x v="1"/>
    <s v="52001"/>
    <s v="2957739"/>
    <s v="3007052949"/>
    <s v="OC VISITA ROLLOS"/>
    <s v="NARIÑO"/>
    <s v="PASTO"/>
    <s v="PTM PASTO AUTOSERVICIO SURTIFA"/>
    <s v="REDEBAN"/>
    <s v="FO-25-1756523"/>
    <d v="2025-10-30T10:02:13"/>
    <d v="2025-11-01T13:49:00"/>
    <m/>
    <s v="ROLLOS"/>
    <s v="ROLLOS"/>
    <s v="AGREGADOR"/>
    <s v="COMCARD - PTM"/>
    <s v="EJECUTADO"/>
    <s v="EJECUTADO EXITOSO"/>
    <s v="30/10/2025 SE ESCALA AL COORDINADOR DE ZONA PARA ENTREGA DE ROLLOS EN SITIO | 01/11/2025 SE REALIZA ENTREGA DE 40 ROLLOS EN EL COMERCIO"/>
    <s v="VISITA TECNICA"/>
    <m/>
    <s v="TIPO I"/>
    <s v="TERRESTRE"/>
    <s v="PAZ MARTINEZ RICHARD HUMBERTO"/>
    <n v="1"/>
    <n v="35780"/>
    <n v="75096"/>
    <n v="35780"/>
  </r>
  <r>
    <s v="TUNJA"/>
    <x v="3"/>
    <x v="3"/>
    <s v="68861"/>
    <s v="2957980"/>
    <s v="3007040165"/>
    <s v="OC VISITA ROLLOS"/>
    <s v="SANTANDER"/>
    <s v="VELEZ"/>
    <s v="BARRIO AQUILEO PARRA VELEZ"/>
    <s v="REDEBAN"/>
    <s v="FO-25-1756967"/>
    <d v="2025-10-30T10:30:10"/>
    <d v="2025-11-04T16:25:00"/>
    <m/>
    <s v="ROLLOS"/>
    <s v="ROLLOS"/>
    <s v="CB UNO A UNO"/>
    <s v="CB UNO A UNO"/>
    <s v="EJECUTADO"/>
    <s v="EJECUTADO EXITOSO"/>
    <s v="30/10/2025 SE ESCALA AL COORDINADOR DE ZONA PARA ENTREGA DE ROLLOS EN SITIO | 31/10/2025 SE REALIZA ENVIO DE 30 ROLLOS POR TRANSPORTADORA"/>
    <s v="VISITA TECNICA"/>
    <m/>
    <s v="TIPO II"/>
    <s v="TERRESTRE"/>
    <s v="SOLER HOYOS CRISTIAN LEONARDO"/>
    <n v="1"/>
    <n v="67654"/>
    <n v="140396"/>
    <n v="67654"/>
  </r>
  <r>
    <s v="MEDELLIN"/>
    <x v="2"/>
    <x v="2"/>
    <s v="5360"/>
    <s v="2958004"/>
    <s v="3007044124"/>
    <s v="OC VISITA ROLLOS"/>
    <s v="ANTIOQUIA"/>
    <s v="ITAGUI"/>
    <s v="PAGAFACIL ITAGUI PLAZA"/>
    <s v="REDEBAN"/>
    <s v="FO-25-1756980"/>
    <d v="2025-10-30T10:23:40"/>
    <d v="2025-11-03T09:39:00"/>
    <m/>
    <s v="ROLLOS"/>
    <s v="ROLLOS"/>
    <s v="ROBUSTO"/>
    <s v="PAGAFACIL"/>
    <s v="EJECUTADO"/>
    <s v="EJECUTADO EXITOSO"/>
    <s v="30/10/2025 SE ESCALA AL COORDINADOR DE ZONA PARA ENTREGA DE ROLLOS EN SITIO | 03/11/2025 SE REALIZA ENTREGA DE 170 ROLLOS POR EL OPERADOR VELOCES CON LA GUIA V4001745548"/>
    <s v="VISITA TECNICA"/>
    <m/>
    <s v="TIPO I"/>
    <s v="TERRESTRE"/>
    <s v="DIAZ ACOSTA MARIA ISABEL"/>
    <n v="1"/>
    <n v="35780"/>
    <n v="75096"/>
    <n v="35780"/>
  </r>
  <r>
    <s v="BOGOTA"/>
    <x v="5"/>
    <x v="5"/>
    <s v="11001"/>
    <s v="2958018"/>
    <s v="3007040467"/>
    <s v="OC VISITA ROLLOS"/>
    <s v="CUNDINAMARCA"/>
    <s v="BOGOTA"/>
    <s v="BARRIO LUCERO BAJO BOGOTA 2"/>
    <s v="REDEBAN"/>
    <s v="FO-25-1756974"/>
    <d v="2025-10-30T10:27:17"/>
    <d v="2025-11-04T15:50:00"/>
    <m/>
    <s v="ROLLOS"/>
    <s v="ROLLOS"/>
    <s v="CB UNO A UNO"/>
    <s v="CB UNO A UNO"/>
    <s v="EJECUTADO"/>
    <s v="EJECUTADO EXITOSO"/>
    <s v="30/10/2025 SE ESCALA AL COORDINADOR DE ZONA PARA ENTREGA DE ROLLOS EN SITIO | 04/11/2025 SE ENTREGAN 50 ROLLOS SIN MANIPULACIÓN DEL DATAFONO SIN NOVEDAD"/>
    <s v="VISITA TECNICA"/>
    <m/>
    <s v="TIPO I"/>
    <s v="TERRESTRE"/>
    <s v="ARIAS QUILINDO JULIAN"/>
    <n v="1"/>
    <n v="35780"/>
    <n v="75096"/>
    <n v="35780"/>
  </r>
  <r>
    <s v="MEDELLIN"/>
    <x v="2"/>
    <x v="2"/>
    <s v="5266"/>
    <s v="2958025"/>
    <s v="3007033060"/>
    <s v="OC VISITA ROLLOS"/>
    <s v="ANTIOQUIA"/>
    <s v="ENVIGADO"/>
    <s v="OPRAP CC VIVA ENVIGADO SUR"/>
    <s v="REDEBAN"/>
    <s v="FO-25-1756971"/>
    <d v="2025-10-30T10:28:11"/>
    <d v="2025-11-05T08:41:00"/>
    <m/>
    <s v="ROLLOS"/>
    <s v="ROLLOS"/>
    <s v="ROBUSTO"/>
    <s v="OPRAP"/>
    <s v="EJECUTADO"/>
    <s v="EJECUTADO EXITOSO"/>
    <s v="30/10/2025 SE ESCALA AL COORDINADOR DE ZONA PARA ENTREGA DE ROLLOS EN SITIO | 05/11/2025 SE REALIZA ENTREGA DE 130 ROLLOS POR EL OPERADOR VELOCES CON LA GUIA V4001745549"/>
    <s v="VISITA TECNICA"/>
    <m/>
    <s v="TIPO I"/>
    <s v="TERRESTRE"/>
    <s v="AYALA ROMERO MAYKOL DANILO"/>
    <n v="1"/>
    <n v="35780"/>
    <n v="75096"/>
    <n v="35780"/>
  </r>
  <r>
    <s v="NEIVA"/>
    <x v="4"/>
    <x v="4"/>
    <s v="18753"/>
    <s v="2958133"/>
    <s v="3007079131"/>
    <s v="OC ENVIO ROLLOS"/>
    <s v="CAQUETA"/>
    <s v="SAN VICENTE DEL CAGUAN"/>
    <s v="BARRIO LOS POZOS SAN VICENTE D"/>
    <s v="REDEBAN"/>
    <s v="FO-25-1760794"/>
    <d v="2025-10-30T10:48:22"/>
    <d v="2025-11-19T16:10:00"/>
    <m/>
    <s v="ROLLOS"/>
    <s v="ROLLOS"/>
    <s v="CB UNO A UNO"/>
    <s v="CB UNO A UNO"/>
    <s v="EJECUTADO / CANCELADO"/>
    <s v="USUARIO NO RECIBE PEDIDO"/>
    <s v="30/10/2025 SE CONFIRMAN DATOS, SE REALIZA ENVIO POR OPERADOR LOGISTICO | 19/11/2025 SE PROCEDE A CERRAR LA SOLICITUD YA QUE EL CB SE ENCUENTRA MIGRADO A LA RED WOMPI POR LO CUAL USUARIO NO RECIBE LOS ROLLOS ENVIADOS DE REDEBAN"/>
    <s v="ENVIO"/>
    <m/>
    <s v="TIPO V"/>
    <s v="TERRESTRE / AEREO"/>
    <m/>
    <n v="0"/>
    <n v="35780"/>
    <n v="75096"/>
    <n v="35780"/>
  </r>
  <r>
    <s v="CALI"/>
    <x v="1"/>
    <x v="1"/>
    <s v="76001"/>
    <s v="2958136"/>
    <s v="3007080248"/>
    <s v="OC VISITA ROLLOS"/>
    <s v="VALLE DEL CAUCA"/>
    <s v="CALI"/>
    <s v="BARRIO NUEVA FLORESTA  CALI"/>
    <s v="REDEBAN"/>
    <s v="FO-25-1756963"/>
    <d v="2025-10-30T10:49:19"/>
    <d v="2025-11-01T13:30:00"/>
    <m/>
    <s v="ROLLOS"/>
    <s v="ROLLOS"/>
    <s v="UNO A UNO"/>
    <s v="UNO A UNO"/>
    <s v="EJECUTADO"/>
    <s v="EJECUTADO EXITOSO"/>
    <s v="30/10/2025 SE ESCALA AL COORDINADOR DE ZONA PARA ENTREGA DE ROLLOS EN SITIO | 01/11/2025 SE VISITA CORRESPONSAL Y SE REALIZA ENTREGA DE 20 ROLLOS"/>
    <s v="VISITA TECNICA"/>
    <m/>
    <s v="TIPO I"/>
    <s v="TERRESTRE"/>
    <s v="BOLAÑOS TABORDA JORGE ENRIQUE"/>
    <n v="1"/>
    <n v="35780"/>
    <n v="75096"/>
    <n v="35780"/>
  </r>
  <r>
    <s v="SANTA MARTA"/>
    <x v="0"/>
    <x v="0"/>
    <s v="44090"/>
    <s v="2958211"/>
    <s v="3007072103"/>
    <s v="OC ENVIO ROLLOS"/>
    <s v="LA GUAJIRA"/>
    <s v="DIBULLA"/>
    <s v="PTM LA GUAJIRA  VARIEDADES AYS"/>
    <s v="REDEBAN"/>
    <s v="FO-25-1761424"/>
    <d v="2025-10-30T10:44:16"/>
    <d v="2025-11-06T11:08:00"/>
    <m/>
    <s v="ROLLOS"/>
    <s v="ROLLOS"/>
    <s v="AGREGADOR"/>
    <s v="COMCARD - PTM"/>
    <s v="EJECUTADO"/>
    <s v="EJECUTADO EXITOSO"/>
    <s v="30/10/2025 SE REALIZA ENVIO DE ROLLOS CON OPERADOR LOGISTICO | 04/11/2025 EN COMUNICACIÓN CON EL USUARIO AL NÚMERO  3145081916  NOS INDICA QUE AUN NO HA RECIBIDO LOS ROLLOS | 06/11/2025 SE REALIZA ENVIO DE 20 ROLLOS, CON LA GUIA 2277307765 SERVIENTREGA. SE CONFIRMA ENTREGA EXITOSA POR PARTE DE LA TRANSPORTADORA"/>
    <s v="ENVIO"/>
    <m/>
    <s v="TIPO III"/>
    <s v="TERRESTRE"/>
    <m/>
    <n v="0"/>
    <n v="35780"/>
    <n v="75096"/>
    <n v="35780"/>
  </r>
  <r>
    <s v="SANTA MARTA"/>
    <x v="0"/>
    <x v="0"/>
    <s v="47245"/>
    <s v="2958221"/>
    <s v="3007035993"/>
    <s v="OC ENVIO ROLLOS"/>
    <s v="MAGDALENA"/>
    <s v="EL BANCO"/>
    <s v="BARRIO LA PLEGARIA EL BANCO 1"/>
    <s v="REDEBAN"/>
    <s v="FO-25-1761423"/>
    <d v="2025-10-30T10:47:08"/>
    <d v="2025-11-06T14:39:00"/>
    <m/>
    <s v="ROLLOS"/>
    <s v="ROLLOS"/>
    <s v="CB UNO A UNO"/>
    <s v="CB UNO A UNO"/>
    <s v="EJECUTADO"/>
    <s v="EJECUTADO EXITOSO"/>
    <s v="30/10/2025 SE REALIZA ENVIO DE ROLLOS CON OPERADOR LOGISTICO | 06/11/2025 SE INTETA COMUNICACIÓN CON EL USUARIO PARA VALIDAR SI YA RECIBIO LOS ROLLOS PERO NO HAY CONTACTO | 06/11/2025 SE REALIZA ENVIO DE 60 ROLLOS, CON LA GUIA 2277307764 SERVIENTREGA. SE CONFIRMA ENTREGA EXITOSA POR PARTE DEL USUARIO"/>
    <s v="ENVIO"/>
    <m/>
    <s v="TIPO IV"/>
    <s v="TERRESTRE"/>
    <m/>
    <n v="0"/>
    <n v="35780"/>
    <n v="75096"/>
    <n v="35780"/>
  </r>
  <r>
    <s v="MEDELLIN"/>
    <x v="2"/>
    <x v="2"/>
    <s v="5861"/>
    <s v="2958237"/>
    <s v="3007026624"/>
    <s v="OC VISITA ROLLOS"/>
    <s v="ANTIOQUIA"/>
    <s v="VENECIA"/>
    <s v="DISTRICOL MISCELANEA Y PAPELER"/>
    <s v="REDEBAN"/>
    <s v="FO-25-1756960"/>
    <d v="2025-10-30T10:52:03"/>
    <d v="2025-11-01T13:48:00"/>
    <m/>
    <s v="ROLLOS"/>
    <s v="ROLLOS"/>
    <s v="AGREGADOR"/>
    <s v="DISTRICOL"/>
    <s v="EJECUTADO"/>
    <s v="EJECUTADO EXITOSO"/>
    <s v="30/10/2025 SE ESCALA AL COORDINADOR DE ZONA PARA ENTREGA DE ROLLOS EN SITIO | 01/11/2025 SE REALIZA LA ENTREGA DE 80 ROLLOS DE CB AL ENCARGADO EVER CANO"/>
    <s v="VISITA TECNICA"/>
    <m/>
    <s v="TIPO II"/>
    <s v="TERRESTRE"/>
    <s v="MONTOYA VELEZ ANDRES FELIPE"/>
    <n v="1"/>
    <n v="67654"/>
    <n v="140396"/>
    <n v="67654"/>
  </r>
  <r>
    <s v="CARTAGENA"/>
    <x v="0"/>
    <x v="0"/>
    <s v="13052"/>
    <s v="2958264"/>
    <s v="3007014983"/>
    <s v="OC VISITA ROLLOS"/>
    <s v="BOLIVAR"/>
    <s v="ARJONA"/>
    <s v="BARRIO CARRERA TRONCAL ARJONA"/>
    <s v="REDEBAN"/>
    <s v="FO-25-1757428"/>
    <d v="2025-10-30T10:59:25"/>
    <d v="2025-11-05T11:36:00"/>
    <m/>
    <s v="ROLLOS"/>
    <s v="ROLLOS"/>
    <s v="CB UNO A UNO"/>
    <s v="CB UNO A UNO"/>
    <s v="EJECUTADO"/>
    <s v="EJECUTADO EXITOSO"/>
    <s v="30/10/2025 SE ESCALA AL COORDINADOR DE ZONA PARA ENTREGA DE ROLLOS EN SITIO | 05/11/2025 SE ENTREGAN 70 ROLLOS"/>
    <s v="VISITA TECNICA"/>
    <m/>
    <s v="TIPO II"/>
    <s v="TERRESTRE"/>
    <s v="CANEDO HERRERA ALEXANDER"/>
    <n v="1"/>
    <n v="67654"/>
    <n v="140396"/>
    <n v="67654"/>
  </r>
  <r>
    <s v="BOGOTA"/>
    <x v="5"/>
    <x v="5"/>
    <s v="25754"/>
    <s v="2958364"/>
    <s v="3007077624"/>
    <s v="OC VISITA ROLLOS"/>
    <s v="CUNDINAMARCA"/>
    <s v="SOACHA"/>
    <s v="BARRIO EL RINCON DE SANTA FE S"/>
    <s v="REDEBAN"/>
    <s v="FO-25-1757424"/>
    <d v="2025-10-30T11:11:15"/>
    <d v="2025-11-01T10:37:00"/>
    <m/>
    <s v="ROLLOS"/>
    <s v="ROLLOS"/>
    <s v="CB UNO A UNO"/>
    <s v="CB UNO A UNO"/>
    <s v="EJECUTADO"/>
    <s v="EJECUTADO EXITOSO"/>
    <s v="30/10/2025 SE ESCALA AL COORDINADOR DE ZONA PARA ENTREGA DE ROLLOS EN SITIO | 01/11/2025 ENTREGA DE 50 ROLLOS PARA DATAFONO NO SE MANIPULA TERMINAL"/>
    <s v="VISITA TECNICA"/>
    <m/>
    <s v="TIPO I"/>
    <s v="TERRESTRE"/>
    <s v="BUSTOS MORA DIEGO MANUEL"/>
    <n v="1"/>
    <n v="35780"/>
    <n v="75096"/>
    <n v="35780"/>
  </r>
  <r>
    <s v="MEDELLIN"/>
    <x v="2"/>
    <x v="2"/>
    <s v="5001"/>
    <s v="2958380"/>
    <s v="3007051395"/>
    <s v="OC VISITA ROLLOS"/>
    <s v="ANTIOQUIA"/>
    <s v="MEDELLIN"/>
    <s v="BARRIO PRADO MEDELLIN 6"/>
    <s v="REDEBAN"/>
    <s v="FO-25-1757418"/>
    <d v="2025-10-30T11:14:20"/>
    <d v="2025-11-08T15:16:00"/>
    <m/>
    <s v="ROLLOS"/>
    <s v="ROLLOS"/>
    <s v="CB UNO A UNO"/>
    <s v="CB UNO A UNO"/>
    <s v="EJECUTADO"/>
    <s v="EJECUTADO EXITOSO"/>
    <s v="30/10/2025 SE ESCALA AL COORDINADOR DE ZONA PARA ENTREGA DE ROLLOS EN SITIO | 08/11/2025 SE REALIZA ENTREGA DE 140 ROLLOS POR EL OPERADOR VELOCES CON LA GUIA V4001745550"/>
    <s v="VISITA TECNICA"/>
    <m/>
    <s v="TIPO I"/>
    <s v="TERRESTRE"/>
    <s v="CONTRERAS ROSSI LITZY YULIETH"/>
    <n v="1"/>
    <n v="35780"/>
    <n v="75096"/>
    <n v="35780"/>
  </r>
  <r>
    <s v="APARTADO"/>
    <x v="2"/>
    <x v="2"/>
    <s v="5480"/>
    <s v="2958507"/>
    <s v="3007078222"/>
    <s v="OC VISITA ROLLOS"/>
    <s v="ANTIOQUIA"/>
    <s v="MUTATA"/>
    <s v="DISTRICOL GRANERO AHORRAMAS"/>
    <s v="REDEBAN"/>
    <s v="FO-25-1757695"/>
    <d v="2025-10-30T11:17:33"/>
    <d v="2025-11-07T08:35:00"/>
    <m/>
    <s v="ROLLOS"/>
    <s v="ROLLOS"/>
    <s v="AGREGADOR"/>
    <s v="DISTRICOL"/>
    <s v="EJECUTADO"/>
    <s v="EJECUTADO EXITOSO"/>
    <s v="30/10/2025 SE ESCALA AL COORDINADOR DE ZONA PARA ENTREGA DE ROLLOS EN SITIO | 07/11/2025 ENTREGA DE 30 ROLLOS"/>
    <s v="VISITA TECNICA"/>
    <m/>
    <s v="TIPO II"/>
    <s v="TERRESTRE"/>
    <s v="SALDARRIAGA MIRANDA SANTIAGO"/>
    <n v="1"/>
    <n v="67654"/>
    <n v="140396"/>
    <n v="67654"/>
  </r>
  <r>
    <s v="MEDELLIN"/>
    <x v="2"/>
    <x v="2"/>
    <s v="5001"/>
    <s v="2958512"/>
    <s v="3007071861"/>
    <s v="OC VISITA ROLLOS"/>
    <s v="ANTIOQUIA"/>
    <s v="MEDELLIN"/>
    <s v="DISTRICOL CARNES JT"/>
    <s v="REDEBAN"/>
    <s v="FO-25-1757685"/>
    <d v="2025-10-30T11:20:29"/>
    <d v="2025-11-06T09:55:00"/>
    <m/>
    <s v="ROLLOS"/>
    <s v="ROLLOS"/>
    <s v="AGREGADOR"/>
    <s v="DISTRICOL"/>
    <s v="EJECUTADO"/>
    <s v="EJECUTADO EXITOSO"/>
    <s v="30/10/2025 SE ESCALA AL COORDINADOR DE ZONA PARA ENTREGA DE ROLLOS EN SITIO | 06/11/2025 SE REALIZA ENTREGA DE 60 ROLLOS POR EL OPERADOR VELOCES CON LA GUIA V4001745551"/>
    <s v="VISITA TECNICA"/>
    <m/>
    <s v="TIPO I"/>
    <s v="TERRESTRE"/>
    <s v="AYALA ROMERO MAYKOL DANILO"/>
    <n v="1"/>
    <n v="35780"/>
    <n v="75096"/>
    <n v="35780"/>
  </r>
  <r>
    <s v="SINCELEJO"/>
    <x v="0"/>
    <x v="0"/>
    <s v="70001"/>
    <s v="2958653"/>
    <s v="3007075347"/>
    <s v="OC VISITA ROLLOS"/>
    <s v="SUCRE"/>
    <s v="SINCELEJO"/>
    <s v="BARRIO CENTRO SINCELEJO 22"/>
    <s v="REDEBAN"/>
    <s v="FO-25-1759032"/>
    <d v="2025-10-30T11:33:05"/>
    <d v="2025-11-06T17:25:00"/>
    <m/>
    <s v="ROLLOS"/>
    <s v="ROLLOS"/>
    <s v="CB UNO A UNO"/>
    <s v="CB UNO A UNO"/>
    <s v="EJECUTADO / CANCELADO"/>
    <s v="USUARIO NO RECIBE PEDIDO"/>
    <s v="30/10/2025 SE ESCALA AL COORDINADOR DE ZONA PARA ENTREGA DE ROLLOS EN SITIO | 06/11/2025 SE VISITA COMERCIO PARA LA ENTREGA DE ROLLOS, PERO EL ENCARGADO INDICA QUE YA LE CAMBIARON EL EQUIPO A LA NUEVA RED, EL YA SOLICITO ROLLOS PARA EL OTRO EQUIPO."/>
    <s v="VISITA TECNICA"/>
    <m/>
    <s v="TIPO I"/>
    <s v="TERRESTRE"/>
    <s v="CACERES HERNANDEZ ANDRES"/>
    <n v="1"/>
    <n v="35780"/>
    <n v="75096"/>
    <n v="35780"/>
  </r>
  <r>
    <s v="BUCARAMANGA"/>
    <x v="3"/>
    <x v="3"/>
    <s v="68615"/>
    <s v="2958799"/>
    <s v="3007076391"/>
    <s v="OC VISITA ROLLOS"/>
    <s v="SANTANDER"/>
    <s v="RIONEGRO"/>
    <s v="BARRIO CENTRO DEL BAJO RIONEGR"/>
    <s v="REDEBAN"/>
    <s v="FO-25-1759353"/>
    <d v="2025-10-30T12:15:29"/>
    <d v="2025-11-01T12:04:00"/>
    <m/>
    <s v="ROLLOS"/>
    <s v="ROLLOS"/>
    <s v="CB UNO A UNO"/>
    <s v="CB UNO A UNO"/>
    <s v="EJECUTADO"/>
    <s v="EJECUTADO EXITOSO"/>
    <s v="30/10/2025 SE ESCALA AL COORDINADOR DE ZONA PARA ENTREGA DE ROLLOS EN SITIO | 01/11/2025 SE CONTACTA CLIENTE, SE ENVÍA ROLLOS A SAN RAFAEL , EN ESPERA CLIENTE CONFIRME... CLIENTE INDICA QUE YA RECLAMÓ LOS ROLLOS"/>
    <s v="VISITA TECNICA"/>
    <m/>
    <s v="TIPO II"/>
    <s v="TERRESTRE"/>
    <s v="HERRERA LUQUE SAUL JAVIER"/>
    <n v="1"/>
    <n v="67654"/>
    <n v="140396"/>
    <n v="67654"/>
  </r>
  <r>
    <s v="BUCARAMANGA"/>
    <x v="3"/>
    <x v="3"/>
    <s v="81001"/>
    <s v="2958845"/>
    <s v="3007060642"/>
    <s v="OC ENVIO ROLLOS"/>
    <s v="ARAUCA"/>
    <s v="ARAUCA"/>
    <s v="DISTRICOL GOLDEN P&amp;J"/>
    <s v="REDEBAN"/>
    <s v="FO-25-1760789"/>
    <d v="2025-10-30T12:00:05"/>
    <d v="2025-11-07T08:25:00"/>
    <m/>
    <s v="ROLLOS"/>
    <s v="ROLLOS"/>
    <s v="AGREGADOR"/>
    <s v="DISTRICOL"/>
    <s v="EJECUTADO"/>
    <s v="EJECUTADO EXITOSO"/>
    <s v="30/10/2025 SE CONFIRMAN DATOS, SE REALIZA ENVIO POR OPERADOR LOGISTICO | 04/11/2025 EN COMUNICACIÓN CON EL USUARIO AL NÚMERO 3102750183 INDICA QUE AUN NO HA RECIBIDO LOS ROLLOS | 07/11/2025 SE REALIZA ENVIO DE 80 ROLLOS, CON LA GUIA 2187690860 SERVIENTREGA. SE CONFIRMA ENTREGA EXITOSA POR PARTE DEL USUARIO"/>
    <s v="ENVIO"/>
    <m/>
    <s v="TIPO V"/>
    <s v="AEREO"/>
    <m/>
    <n v="0"/>
    <n v="35780"/>
    <n v="75096"/>
    <n v="35780"/>
  </r>
  <r>
    <s v="IBAGUE"/>
    <x v="4"/>
    <x v="4"/>
    <s v="73268"/>
    <s v="2958875"/>
    <s v="3007068401"/>
    <s v="OC VISITA ROLLOS"/>
    <s v="TOLIMA"/>
    <s v="ESPINAL"/>
    <s v="CABALLERO Y GONGORA 7"/>
    <s v="REDEBAN"/>
    <s v="FO-25-1759360"/>
    <d v="2025-10-30T12:11:28"/>
    <d v="2025-11-08T12:01:00"/>
    <m/>
    <s v="ROLLOS"/>
    <s v="ROLLOS"/>
    <s v="CB UNO A UNO"/>
    <s v="CB UNO A UNO"/>
    <s v="EJECUTADO"/>
    <s v="EJECUTADO EXITOSO"/>
    <s v="30/10/2025 SE ESCALA AL COORDINADOR DE ZONA PARA ENTREGA DE ROLLOS EN SITIO | 08/11/2025 SE ENTREGA 90 ROLLOS CON VISITA"/>
    <s v="VISITA TECNICA"/>
    <m/>
    <s v="TIPO II"/>
    <s v="TERRESTRE"/>
    <s v="VARGAS HERRERA JHON JAIRO"/>
    <n v="1"/>
    <n v="67654"/>
    <n v="140396"/>
    <n v="67654"/>
  </r>
  <r>
    <s v="BARRANQUILLA"/>
    <x v="0"/>
    <x v="0"/>
    <s v="47745"/>
    <s v="2958943"/>
    <s v="3007054454"/>
    <s v="OC VISITA ROLLOS"/>
    <s v="MAGDALENA"/>
    <s v="SITIONUEVO"/>
    <s v="BARRIO CORR PALERMO SITIONUEVO"/>
    <s v="REDEBAN"/>
    <s v="FO-25-1759263"/>
    <d v="2025-10-30T12:04:23"/>
    <d v="2025-11-03T13:15:00"/>
    <m/>
    <s v="ROLLOS"/>
    <s v="ROLLOS"/>
    <s v="CB UNO A UNO"/>
    <s v="CB UNO A UNO"/>
    <s v="EJECUTADO"/>
    <s v="EJECUTADO EXITOSO"/>
    <s v="30/10/2025 SE ESCALA AL COORDINADOR DE ZONA PARA ENTREGA DE ROLLOS EN SITIO | 03/11/2025 SE HACE ENTREGA DE 30 ROLLOS REDEBAN DE MANERA EXITOSA"/>
    <s v="VISITA TECNICA"/>
    <m/>
    <s v="TIPO II"/>
    <s v="TERRESTRE"/>
    <s v="ORTEGA TORRES JUAN SEBASTIAN"/>
    <n v="1"/>
    <n v="67654"/>
    <n v="140396"/>
    <n v="67654"/>
  </r>
  <r>
    <s v="APARTADO"/>
    <x v="2"/>
    <x v="2"/>
    <s v="5045"/>
    <s v="2958953"/>
    <s v="3007035610"/>
    <s v="OC VISITA ROLLOS"/>
    <s v="ANTIOQUIA"/>
    <s v="APARTADO"/>
    <s v="DISTRICOL COMUNICACIONES KATEB"/>
    <s v="REDEBAN"/>
    <s v="FO-25-1759364"/>
    <d v="2025-10-30T12:10:12"/>
    <d v="2025-11-04T15:52:00"/>
    <m/>
    <s v="ROLLOS"/>
    <s v="ROLLOS"/>
    <s v="AGREGADOR"/>
    <s v="DISTRICOL"/>
    <s v="EJECUTADO"/>
    <s v="EJECUTADO EXITOSO"/>
    <s v="30/10/2025 SE ESCALA AL COORDINADOR DE ZONA PARA ENTREGA DE ROLLOS EN SITIO | 04/11/2025 SE ENTREGA 130 ROLLOS"/>
    <s v="VISITA TECNICA"/>
    <m/>
    <s v="TIPO I"/>
    <s v="TERRESTRE"/>
    <s v="SALDARRIAGA MIRANDA SANTIAGO"/>
    <n v="1"/>
    <n v="35780"/>
    <n v="75096"/>
    <n v="35780"/>
  </r>
  <r>
    <s v="SANTA MARTA"/>
    <x v="0"/>
    <x v="0"/>
    <s v="44001"/>
    <s v="2958967"/>
    <s v="3007032299"/>
    <s v="OC ENVIO ROLLOS"/>
    <s v="LA GUAJIRA"/>
    <s v="RIOHACHA"/>
    <s v="MULTIPAGAS VIVA WAJIRA"/>
    <s v="REDEBAN"/>
    <s v="FO-25-1760786"/>
    <d v="2025-10-30T12:18:37"/>
    <d v="2025-11-06T11:09:00"/>
    <m/>
    <s v="ROLLOS"/>
    <s v="ROLLOS"/>
    <s v="ROBUSTO"/>
    <s v="MULTIPAGAS"/>
    <s v="EJECUTADO"/>
    <s v="EJECUTADO EXITOSO"/>
    <s v="30/10/2025 SE CONFIRMAN DATOS, SE REALIZA ENVIO POR OPERADOR LOGISTICO | 06/11/2025 SE REALIZA ENVIO DE 180 ROLLOS, CON LA GUIA 2277307763 SERVIENTREGA. SE CONFIRMA ENTREGA EXITOSA POR PARTE DE LA TRANSPORTADORA"/>
    <s v="ENVIO"/>
    <m/>
    <s v="TIPO III"/>
    <s v="TERRESTRE"/>
    <m/>
    <n v="0"/>
    <n v="35780"/>
    <n v="75096"/>
    <n v="35780"/>
  </r>
  <r>
    <s v="MEDELLIN"/>
    <x v="2"/>
    <x v="2"/>
    <s v="5001"/>
    <s v="2959003"/>
    <s v="3007079920"/>
    <s v="OC VISITA ROLLOS"/>
    <s v="ANTIOQUIA"/>
    <s v="MEDELLIN"/>
    <s v="DISTRICOL VARIEDADES GARCIA"/>
    <s v="REDEBAN"/>
    <s v="FO-25-1759350"/>
    <d v="2025-10-30T12:17:52"/>
    <d v="2025-11-03T09:41:00"/>
    <m/>
    <s v="ROLLOS"/>
    <s v="ROLLOS"/>
    <s v="AGREGADOR"/>
    <s v="DISTRICOL"/>
    <s v="EJECUTADO"/>
    <s v="EJECUTADO EXITOSO"/>
    <s v="30/10/2025 SE ESCALA AL COORDINADOR DE ZONA PARA ENTREGA DE ROLLOS EN SITIO | 03/11/2025 SE REALIZA ENTREGA DE 10 ROLLOS POR EL OPERADOR VELOCES CON LA GUIA V4001745553"/>
    <s v="VISITA TECNICA"/>
    <m/>
    <s v="TIPO I"/>
    <s v="TERRESTRE"/>
    <s v="DIAZ ACOSTA MARIA ISABEL"/>
    <n v="1"/>
    <n v="35780"/>
    <n v="75096"/>
    <n v="35780"/>
  </r>
  <r>
    <s v="MEDELLIN"/>
    <x v="2"/>
    <x v="2"/>
    <s v="5088"/>
    <s v="2959007"/>
    <s v="3007081234"/>
    <s v="OC VISITA ROLLOS"/>
    <s v="ANTIOQUIA"/>
    <s v="BELLO"/>
    <s v="DISTRICOL SUPERMERCADO PORVENI"/>
    <s v="REDEBAN"/>
    <s v="FO-25-1759351"/>
    <d v="2025-10-30T12:16:29"/>
    <d v="2025-11-03T09:40:00"/>
    <m/>
    <s v="ROLLOS"/>
    <s v="ROLLOS"/>
    <s v="AGREGADOR"/>
    <s v="DISTRICOL"/>
    <s v="EJECUTADO"/>
    <s v="EJECUTADO EXITOSO"/>
    <s v="30/10/2025 SE ESCALA AL COORDINADOR DE ZONA PARA ENTREGA DE ROLLOS EN SITIO | 03/11/2025 SE REALIZA ENTREGA DE 20 ROLLOS POR EL OPERADOR VELOCES CON LA GUIA V4001745552"/>
    <s v="VISITA TECNICA"/>
    <m/>
    <s v="TIPO I"/>
    <s v="TERRESTRE"/>
    <s v="DIAZ ACOSTA MARIA ISABEL"/>
    <n v="1"/>
    <n v="35780"/>
    <n v="75096"/>
    <n v="35780"/>
  </r>
  <r>
    <s v="MEDELLIN"/>
    <x v="2"/>
    <x v="2"/>
    <s v="5088"/>
    <s v="2959055"/>
    <s v="3007080225"/>
    <s v="OC VISITA ROLLOS"/>
    <s v="ANTIOQUIA"/>
    <s v="BELLO"/>
    <s v="PTM BELLO PAULA S STORE"/>
    <s v="REDEBAN"/>
    <s v="FO-25-1759897"/>
    <d v="2025-10-30T12:47:45"/>
    <d v="2025-11-03T09:41:00"/>
    <m/>
    <s v="ROLLOS"/>
    <s v="ROLLOS"/>
    <s v="AGREGADOR"/>
    <s v="COMCARD - PTM"/>
    <s v="EJECUTADO"/>
    <s v="EJECUTADO EXITOSO"/>
    <s v="30/10/2025 SE ESCALA AL COORDINADOR DE ZONA PARA ENTREGA DE ROLLOS EN SITIO | 03/11/2025 SE REALIZA ENTREGA DE 30 ROLLOS POR EL OPERADOR CABIFY CON LA GUIA V4001745554"/>
    <s v="VISITA TECNICA"/>
    <m/>
    <s v="TIPO I"/>
    <s v="TERRESTRE"/>
    <s v="DIAZ ACOSTA MARIA ISABEL"/>
    <n v="1"/>
    <n v="35780"/>
    <n v="75096"/>
    <n v="35780"/>
  </r>
  <r>
    <s v="MEDELLIN"/>
    <x v="2"/>
    <x v="2"/>
    <s v="5001"/>
    <s v="2959058"/>
    <s v="3007064916"/>
    <s v="OC VISITA ROLLOS"/>
    <s v="ANTIOQUIA"/>
    <s v="MEDELLIN"/>
    <s v="DISTRICOL DISTRICERDOS MARSELL"/>
    <s v="REDEBAN"/>
    <s v="FO-25-1760546"/>
    <d v="2025-10-30T12:49:16"/>
    <d v="2025-11-05T08:43:00"/>
    <m/>
    <s v="ROLLOS"/>
    <s v="ROLLOS"/>
    <s v="AGREGADOR"/>
    <s v="DISTRICOL"/>
    <s v="EJECUTADO"/>
    <s v="EJECUTADO EXITOSO"/>
    <s v="30/10/2025 SE ESCALA AL COORDINADOR DE ZONA PARA ENTREGA DE ROLLOS EN SITIO | 05/11/2025 SE REALIZA ENTREGA DE 60 ROLLOS POR EL OPERADOR VELOCES CON LA GUIA V4001745555"/>
    <s v="VISITA TECNICA"/>
    <m/>
    <s v="TIPO I"/>
    <s v="TERRESTRE"/>
    <s v="AYALA ROMERO MAYKOL DANILO"/>
    <n v="1"/>
    <n v="35780"/>
    <n v="75096"/>
    <n v="35780"/>
  </r>
  <r>
    <s v="BOGOTA"/>
    <x v="5"/>
    <x v="5"/>
    <s v="11001"/>
    <s v="2959270"/>
    <s v="3007068578"/>
    <s v="OC VISITA ROLLOS"/>
    <s v="CUNDINAMARCA"/>
    <s v="BOGOTA"/>
    <s v="VILLA DEL RIO 7"/>
    <s v="REDEBAN"/>
    <s v="FO-25-1760541"/>
    <d v="2025-10-30T13:48:17"/>
    <d v="2025-11-04T15:54:00"/>
    <m/>
    <s v="ROLLOS"/>
    <s v="ROLLOS"/>
    <s v="CB UNO A UNO"/>
    <s v="CB UNO A UNO"/>
    <s v="EJECUTADO"/>
    <s v="EJECUTADO EXITOSO"/>
    <s v="30/10/2025 SE ESCALA AL COORDINADOR DE ZONA PARA ENTREGA DE ROLLOS EN SITIO | 04/11/2025 SE REALIZA LA ENTREGA DE 30 ROLLOS"/>
    <s v="VISITA TECNICA"/>
    <m/>
    <s v="TIPO I"/>
    <s v="TERRESTRE"/>
    <s v="ORTIZ MARTINEZ STIVEN"/>
    <n v="1"/>
    <n v="35780"/>
    <n v="75096"/>
    <n v="35780"/>
  </r>
  <r>
    <s v="CARTAGENA"/>
    <x v="0"/>
    <x v="0"/>
    <s v="13836"/>
    <s v="2959314"/>
    <s v="3007045924"/>
    <s v="OC VISITA ROLLOS"/>
    <s v="BOLIVAR"/>
    <s v="TURBACO"/>
    <s v="PTM TURBACO MULTISERVICIOS LBM"/>
    <s v="REDEBAN"/>
    <s v="FO-25-1760543"/>
    <d v="2025-10-30T13:36:58"/>
    <d v="2025-11-05T10:28:00"/>
    <m/>
    <s v="ROLLOS"/>
    <s v="ROLLOS"/>
    <s v="AGREGADOR"/>
    <s v="COMCARD - PTM"/>
    <s v="EJECUTADO"/>
    <s v="EJECUTADO EXITOSO"/>
    <s v="30/10/2025 SE ESCALA AL COORDINADOR DE ZONA PARA ENTREGA DE ROLLOS EN SITIO | 05/11/2025 SE ENTREGAN 60 ROLLOS"/>
    <s v="VISITA TECNICA"/>
    <m/>
    <s v="TIPO II"/>
    <s v="TERRESTRE"/>
    <s v="CANEDO HERRERA ALEXANDER"/>
    <n v="1"/>
    <n v="67654"/>
    <n v="140396"/>
    <n v="67654"/>
  </r>
  <r>
    <s v="BOGOTA"/>
    <x v="5"/>
    <x v="5"/>
    <s v="25649"/>
    <s v="2959316"/>
    <s v="3007075691"/>
    <s v="OC VISITA ROLLOS"/>
    <s v="CUNDINAMARCA"/>
    <s v="SAN BERNARDO"/>
    <s v="BARRIO SANTA TERESA SAN BERNAR"/>
    <s v="REDEBAN"/>
    <s v="FO-25-1761809"/>
    <d v="2025-10-30T13:38:39"/>
    <d v="2025-11-05T10:28:00"/>
    <m/>
    <s v="ROLLOS"/>
    <s v="ROLLOS"/>
    <s v="CB UNO A UNO"/>
    <s v="CB UNO A UNO"/>
    <s v="EJECUTADO"/>
    <s v="EJECUTADO EXITOSO"/>
    <s v="30/10/2025 SE CONFIRMAN DATOS, SE REALIZA ENVIO POR OPERADOR LOGISTICO | 01/11/2025 SE REALIZA ENVÍO DE 40 ROLLOS CON  DATOS INFORMADOS POR CLIENTE."/>
    <s v="ENVIO FLOTA - OPERADOR LOGISTICO"/>
    <m/>
    <s v="TIPO III"/>
    <s v="TERRESTRE"/>
    <s v="LOZADA ROJAS CHRISTIAN ANDRES"/>
    <n v="0"/>
    <n v="35780"/>
    <n v="75096"/>
    <n v="35780"/>
  </r>
  <r>
    <s v="MEDELLIN"/>
    <x v="2"/>
    <x v="2"/>
    <s v="5088"/>
    <s v="2959358"/>
    <s v="3007068795"/>
    <s v="OC VISITA ROLLOS"/>
    <s v="ANTIOQUIA"/>
    <s v="BELLO"/>
    <s v="DISTRICOL VARIED ESQUINA AZUL"/>
    <s v="REDEBAN"/>
    <s v="FO-25-1760629"/>
    <d v="2025-10-30T14:07:46"/>
    <d v="2025-11-05T08:46:00"/>
    <m/>
    <s v="ROLLOS"/>
    <s v="ROLLOS"/>
    <s v="AGREGADOR"/>
    <s v="DISTRICOL"/>
    <s v="EJECUTADO"/>
    <s v="EJECUTADO EXITOSO"/>
    <s v="30/10/2025 SE ESCALA AL COORDINADOR DE ZONA PARA ENTREGA DE ROLLOS EN SITIO | 05/11/2025 SE REALIZA ENTREGA DE 40 ROLLOS POR EL OPERADOR VELOCES CON LA GUIA V4001745557"/>
    <s v="VISITA TECNICA"/>
    <m/>
    <s v="TIPO I"/>
    <s v="TERRESTRE"/>
    <s v="AYALA ROMERO MAYKOL DANILO"/>
    <n v="1"/>
    <n v="35780"/>
    <n v="75096"/>
    <n v="35780"/>
  </r>
  <r>
    <s v="MEDELLIN"/>
    <x v="2"/>
    <x v="2"/>
    <s v="5380"/>
    <s v="2959407"/>
    <s v="3007039056"/>
    <s v="OC VISITA ROLLOS"/>
    <s v="ANTIOQUIA"/>
    <s v="LA ESTRELLA"/>
    <s v="DISTRICOL CIBERPAIS NET"/>
    <s v="REDEBAN"/>
    <s v="FO-25-1760539"/>
    <d v="2025-10-30T13:59:04"/>
    <d v="2025-11-05T08:47:00"/>
    <m/>
    <s v="ROLLOS"/>
    <s v="ROLLOS"/>
    <s v="AGREGADOR"/>
    <s v="DISTRICOL"/>
    <s v="EJECUTADO"/>
    <s v="EJECUTADO EXITOSO"/>
    <s v="30/10/2025 SE ESCALA AL COORDINADOR DE ZONA PARA ENTREGA DE ROLLOS EN SITIO | 05/11/2025 SE REALIZA ENTREGA DE 70 ROLLOS POR EL OPERADOR VELOCES CON LA GUIA V4001745556"/>
    <s v="VISITA TECNICA"/>
    <m/>
    <s v="TIPO I"/>
    <s v="TERRESTRE"/>
    <s v="AYALA ROMERO MAYKOL DANILO"/>
    <n v="1"/>
    <n v="35780"/>
    <n v="75096"/>
    <n v="35780"/>
  </r>
  <r>
    <s v="BOGOTA"/>
    <x v="5"/>
    <x v="5"/>
    <s v="25483"/>
    <s v="2959484"/>
    <s v="3007068889"/>
    <s v="OC ENVIO ROLLOS"/>
    <s v="CUNDINAMARCA"/>
    <s v="NARIÑO"/>
    <s v="INMACULADA NARINO"/>
    <s v="REDEBAN"/>
    <s v="FO-25-1761808"/>
    <d v="2025-10-30T14:25:56"/>
    <d v="2025-11-11T12:53:00"/>
    <m/>
    <s v="ROLLOS"/>
    <s v="ROLLOS"/>
    <s v="CB UNO A UNO"/>
    <s v="CB UNO A UNO"/>
    <s v="EJECUTADO"/>
    <s v="EJECUTADO EXITOSO"/>
    <s v="30/10/2025 SE CONFIRMAN DATOS, SE REALIZA ENVIO POR OPERADOR LOGISTICO | 11/11/2025 SE REALIZA ENVIO DE 40 ROLLOS, CON LA GUIA 2235596406 SERVIENTREGA. SE CONFIRMA ENTREGA EXITOSA POR PARTE DE LA TRANSPORTADORA"/>
    <s v="ENVIO"/>
    <m/>
    <s v="TIPO III"/>
    <s v="TERRESTRE"/>
    <m/>
    <n v="0"/>
    <n v="35780"/>
    <n v="75096"/>
    <n v="35780"/>
  </r>
  <r>
    <s v="MEDELLIN"/>
    <x v="2"/>
    <x v="2"/>
    <s v="5360"/>
    <s v="2959956"/>
    <s v="3007054811"/>
    <s v="OC VISITA ROLLOS"/>
    <s v="ANTIOQUIA"/>
    <s v="ITAGUI"/>
    <s v="DISTRICOL PAPELERIA PAPIER"/>
    <s v="REDEBAN"/>
    <s v="FO-25-1761483"/>
    <d v="2025-10-30T15:19:16"/>
    <d v="2025-11-03T09:42:00"/>
    <m/>
    <s v="ROLLOS"/>
    <s v="ROLLOS"/>
    <s v="AGREGADOR"/>
    <s v="DISTRICOL"/>
    <s v="EJECUTADO"/>
    <s v="EJECUTADO EXITOSO"/>
    <s v="30/10/2025 SE ESCALA AL COORDINADOR DE ZONA PARA ENTREGA DE ROLLOS EN SITIO | 03/11/2025 SE REALIZA ENTREGA DE 100 ROLLOS POR EL OPERADOR VELOCES CON LA GUIA V4001745558"/>
    <s v="VISITA TECNICA"/>
    <m/>
    <s v="TIPO I"/>
    <s v="TERRESTRE"/>
    <s v="DIAZ ACOSTA MARIA ISABEL"/>
    <n v="1"/>
    <n v="35780"/>
    <n v="75096"/>
    <n v="35780"/>
  </r>
  <r>
    <s v="APARTADO"/>
    <x v="2"/>
    <x v="2"/>
    <s v="5490"/>
    <s v="2959982"/>
    <s v="3007043457"/>
    <s v="OC VISITA ROLLOS"/>
    <s v="ANTIOQUIA"/>
    <s v="NECOCLI"/>
    <s v="PTM NECOCLI ALMACEN BENAIA"/>
    <s v="REDEBAN"/>
    <s v="FO-25-1761479"/>
    <d v="2025-10-30T15:26:41"/>
    <d v="2025-11-06T15:22:00"/>
    <m/>
    <s v="ROLLOS"/>
    <s v="ROLLOS"/>
    <s v="AGREGADOR"/>
    <s v="COMCARD - PTM"/>
    <s v="EJECUTADO"/>
    <s v="EJECUTADO EXITOSO"/>
    <s v="30/10/2025 SE ESCALA AL COORDINADOR DE ZONA PARA ENTREGA DE ROLLOS EN SITIO | 06/11/2025 SE ENVIAN 40 ROLLOS POR ENCOMIENDA Y SE CONPARTE CON EL USUARIO, CONFIRMANDO EL RECIBIDO"/>
    <s v="VISITA TECNICA"/>
    <m/>
    <s v="TIPO II"/>
    <s v="TERRESTRE"/>
    <s v="SALDARRIAGA MIRANDA SANTIAGO"/>
    <n v="1"/>
    <n v="67654"/>
    <n v="140396"/>
    <n v="67654"/>
  </r>
  <r>
    <s v="CUCUTA"/>
    <x v="3"/>
    <x v="3"/>
    <s v="54001"/>
    <s v="2960147"/>
    <s v="3007079377"/>
    <s v="OC VISITA ROLLOS"/>
    <s v="NORTE DE SANTANDER"/>
    <s v="CUCUTA"/>
    <s v="BARRIO EL CONTENTO CUCUTA 4"/>
    <s v="REDEBAN"/>
    <s v="FO-25-1761481"/>
    <d v="2025-10-30T15:21:53"/>
    <d v="2025-11-01T08:57:00"/>
    <m/>
    <s v="ROLLOS"/>
    <s v="ROLLOS"/>
    <s v="CB UNO A UNO"/>
    <s v="CB UNO A UNO"/>
    <s v="EJECUTADO"/>
    <s v="EJECUTADO EXITOSO"/>
    <s v="30/10/2025 SE ESCALA AL COORDINADOR DE ZONA PARA ENTREGA DE ROLLOS EN SITIO | 31/10/2025 SE REALIZA ENTREGA DE 30 ROLLOS RBM OK"/>
    <s v="VISITA TECNICA"/>
    <m/>
    <s v="TIPO I"/>
    <s v="TERRESTRE"/>
    <s v="DURAN ACOSTA FRANK YONNY"/>
    <n v="1"/>
    <n v="35780"/>
    <n v="75096"/>
    <n v="35780"/>
  </r>
  <r>
    <s v="NEIVA"/>
    <x v="4"/>
    <x v="4"/>
    <s v="41396"/>
    <s v="2960640"/>
    <s v="3007061732"/>
    <s v="OC ENVIO ROLLOS"/>
    <s v="HUILA"/>
    <s v="LA PLATA"/>
    <s v="DISTRICOL DETALLES CON AMOR"/>
    <s v="REDEBAN"/>
    <s v="FO-25-1763185"/>
    <d v="2025-10-30T16:36:53"/>
    <d v="2025-11-07T08:25:00"/>
    <m/>
    <s v="ROLLOS"/>
    <s v="ROLLOS"/>
    <s v="AGREGADOR"/>
    <s v="DISTRICOL"/>
    <s v="EJECUTADO"/>
    <s v="EJECUTADO EXITOSO"/>
    <s v="30/10/2025 SE REALIZA ENVIO DE ROLLOS CON OPERADOR LOGISTICO | 04/11/2025 EN COMUNICACIÓN CON EL USUARIO AL NÚMERO 3214574029 INDICA QUE AUN NO HA RECIBIDO LOS ROLLOS | 07/11/2025 SE REALIZA ENVIO DE 40 ROLLOS, CON LA GUIA 2235596407 SERVIENTREGA. SE CONFIRMA ENTREGA EXITOSA POR PARTE DE LA TRANSPORTADORA"/>
    <s v="ENVIO"/>
    <m/>
    <s v="TIPO III"/>
    <s v="TERRESTRE"/>
    <m/>
    <n v="0"/>
    <n v="35780"/>
    <n v="75096"/>
    <n v="35780"/>
  </r>
  <r>
    <s v="CALI"/>
    <x v="1"/>
    <x v="1"/>
    <s v="76001"/>
    <s v="2960670"/>
    <s v="3007075112"/>
    <s v="OC VISITA ROLLOS"/>
    <s v="VALLE DEL CAUCA"/>
    <s v="CALI"/>
    <s v="BARRIO LA BASE AEREA MARCO FID"/>
    <s v="REDEBAN"/>
    <s v="FO-25-1775715"/>
    <d v="2025-10-30T16:52:00"/>
    <d v="2025-11-05T14:26:00"/>
    <m/>
    <s v="ROLLOS"/>
    <s v="ROLLOS"/>
    <s v="UNO A UNO"/>
    <s v="UNO A UNO"/>
    <s v="EJECUTADO"/>
    <s v="EJECUTADO EXITOSO"/>
    <s v="05/11/2025 SE REALIA ENTREA DE 10 ROLLOS TÉRMICOS EN EL CB SIN NOVEDAD."/>
    <s v="VISITA TECNICA"/>
    <m/>
    <s v="TIPO I"/>
    <s v="TERRESTRE"/>
    <s v="TORRES GARCIA JENDRY JOSE"/>
    <n v="1"/>
    <n v="35780"/>
    <n v="75096"/>
    <n v="35780"/>
  </r>
  <r>
    <s v="MONTERIA"/>
    <x v="0"/>
    <x v="0"/>
    <s v="23182"/>
    <s v="2960697"/>
    <s v="3007031697"/>
    <s v="OC VISITA ROLLOS"/>
    <s v="CORDOBA"/>
    <s v="CHINU"/>
    <s v="BARRIO CENTRO 3 CHINU"/>
    <s v="REDEBAN"/>
    <s v="FO-25-1762218"/>
    <d v="2025-10-30T17:06:16"/>
    <d v="2025-11-06T15:21:00"/>
    <m/>
    <s v="ROLLOS"/>
    <s v="ROLLOS"/>
    <s v="CB UNO A UNO"/>
    <s v="CB UNO A UNO"/>
    <s v="EJECUTADO"/>
    <s v="EJECUTADO EXITOSO"/>
    <s v="30/10/2025 SE ESCALA AL COORDINADOR DE ZONA PARA ENTREGA DE ROLLOS EN SITIO | 06/11/2025 SE REALIZÓ ENTREGA DE 110 ROLLOS PARA CB BANCOLOMBIA, NO SÉ MANIPULÓ EQUIPOS."/>
    <s v="VISITA TECNICA"/>
    <m/>
    <s v="TIPO II"/>
    <s v="TERRESTRE"/>
    <s v="CALDERA SALCEDO CARLOS JULIO"/>
    <n v="1"/>
    <n v="67654"/>
    <n v="140396"/>
    <n v="67654"/>
  </r>
  <r>
    <s v="CARTAGENA"/>
    <x v="0"/>
    <x v="0"/>
    <s v="13001"/>
    <s v="2960716"/>
    <s v="3007078867"/>
    <s v="OC VISITA ROLLOS"/>
    <s v="BOLIVAR"/>
    <s v="CARTAGENA"/>
    <s v="BARR SAN FERNANDO CARTAGENA DE"/>
    <s v="REDEBAN"/>
    <s v="FO-25-1761928"/>
    <d v="2025-10-30T16:28:06"/>
    <d v="2025-11-06T12:10:00"/>
    <m/>
    <s v="ROLLOS"/>
    <s v="ROLLOS"/>
    <s v="CB UNO A UNO"/>
    <s v="CB UNO A UNO"/>
    <s v="CANCELADO"/>
    <s v="USUARIO NO RECIBE PEDIDO"/>
    <s v="30/10/2025 SE ESCALA AL COORDINADOR DE ZONA PARA ENTREGA DE ROLLOS EN SITIO | 06/11/2025 SE LLAMA AL CLIENTE PARA CONFIRMAR QUE TENGA LA RED WOMPI INFORMA QUE SI QUE YA TIENE EL DATAFONO WOMPI POR TAL MOTIVO NO SE LE LLEVA ROLLOS DE REDEBAN"/>
    <s v="SOPORTE TELEFONICO"/>
    <m/>
    <s v="TIPO I"/>
    <s v="TERRESTRE"/>
    <s v="CANEDO HERRERA ALEXANDER"/>
    <n v="0"/>
    <n v="41241"/>
    <n v="0"/>
    <n v="41241"/>
  </r>
  <r>
    <s v="MEDELLIN"/>
    <x v="2"/>
    <x v="2"/>
    <s v="5001"/>
    <s v="2960891"/>
    <s v="3007050965"/>
    <s v="OC VISITA ROLLOS"/>
    <s v="ANTIOQUIA"/>
    <s v="MEDELLIN"/>
    <s v="PTM MEDELLIN  YURY DUCUARA HEN"/>
    <s v="REDEBAN"/>
    <s v="FO-25-1763054"/>
    <d v="2025-10-30T17:46:28"/>
    <d v="2025-11-05T16:28:00"/>
    <m/>
    <s v="ROLLOS"/>
    <s v="ROLLOS"/>
    <s v="AGREGADOR"/>
    <s v="COMCARD - PTM"/>
    <s v="EJECUTADO"/>
    <s v="EJECUTADO EXITOSO"/>
    <s v="05/11/2025 SE REALIZA ENTREGA DE 30 ROLLOS POR EL OPERADOR VELOCES CON LA GUIA V4001757937"/>
    <s v="VISITA TECNICA"/>
    <m/>
    <s v="TIPO I"/>
    <s v="TERRESTRE"/>
    <s v="AYALA ROMERO MAYKOL DANILO"/>
    <n v="1"/>
    <n v="35780"/>
    <n v="75096"/>
    <n v="35780"/>
  </r>
  <r>
    <s v="BUCARAMANGA"/>
    <x v="3"/>
    <x v="3"/>
    <s v="68081"/>
    <s v="2960893"/>
    <s v="3007076873"/>
    <s v="OC ENVIO ROLLOS"/>
    <s v="SANTANDER"/>
    <s v="BARRANCABERMEJA"/>
    <s v="BARRIO JERUSALEN BARRANACABERM"/>
    <s v="REDEBAN"/>
    <s v="FO-25-1763184"/>
    <d v="2025-10-30T17:48:11"/>
    <d v="2025-11-05T09:47:00"/>
    <m/>
    <s v="ROLLOS"/>
    <s v="ROLLOS"/>
    <s v="CB UNO A UNO"/>
    <s v="CB UNO A UNO"/>
    <s v="EJECUTADO"/>
    <s v="EJECUTADO EXITOSO"/>
    <s v="30/10/2025 SE REALIZA ENVIO DE ROLLOS CON OPERADOR LOGISTICO | 05/11/2025 SE REALIZA ENVIO DE 20 ROLLOS, CON LA GUIA 2187690861 SERVIENTREGA. SE CONFIRMA ENTREGA EXITOSA POR PARTE DE LA TRANSPORTADORA"/>
    <s v="ENVIO"/>
    <m/>
    <s v="TIPO III"/>
    <s v="TERRESTRE"/>
    <m/>
    <n v="0"/>
    <n v="35780"/>
    <n v="75096"/>
    <n v="35780"/>
  </r>
  <r>
    <s v="MEDELLIN"/>
    <x v="2"/>
    <x v="2"/>
    <s v="5088"/>
    <s v="2960939"/>
    <s v="3007028240"/>
    <s v="OC VISITA ROLLOS"/>
    <s v="ANTIOQUIA"/>
    <s v="BELLO"/>
    <s v="COMCARD BELLO DIGINET"/>
    <s v="REDEBAN"/>
    <s v="FO-25-1763056"/>
    <d v="2025-10-30T17:29:18"/>
    <d v="2025-11-06T16:07:00"/>
    <m/>
    <s v="ROLLOS"/>
    <s v="ROLLOS"/>
    <s v="AGREGADOR"/>
    <s v="COMCARD - PTM"/>
    <s v="EJECUTADO"/>
    <s v="EJECUTADO EXITOSO"/>
    <s v="30/10/2025 SE ESCALA AL COORDINADOR DE ZONA PARA ENTREGA DE ROLLOS EN SITIO | 06/11/2025 SE REALIZA ENTREGA DE 40 ROLLOS POR EL OPERADOR VELOCES CON LA GUIA V4001757936"/>
    <s v="VISITA TECNICA"/>
    <m/>
    <s v="TIPO I"/>
    <s v="TERRESTRE"/>
    <s v="CONTRERAS ROSSI LITZY YULIETH"/>
    <n v="1"/>
    <n v="35780"/>
    <n v="75096"/>
    <n v="35780"/>
  </r>
  <r>
    <s v="MEDELLIN"/>
    <x v="2"/>
    <x v="2"/>
    <s v="5615"/>
    <s v="2960981"/>
    <s v="3007079272"/>
    <s v="OC VISITA ROLLOS"/>
    <s v="ANTIOQUIA"/>
    <s v="RIONEGRO"/>
    <s v="DISTRICOL MASCOTAS SHOP LA ABU"/>
    <s v="REDEBAN"/>
    <s v="FO-25-1763052"/>
    <d v="2025-10-31T08:00:00"/>
    <d v="2025-11-04T15:31:00"/>
    <m/>
    <s v="ROLLOS"/>
    <s v="ROLLOS"/>
    <s v="AGREGADOR"/>
    <s v="DISTRICOL"/>
    <s v="EJECUTADO"/>
    <s v="EJECUTADO EXITOSO"/>
    <s v="04/11/2025 SE REALIZA LA ENTREGA DE 20 ROLLOS DE CB AL ENCARGADO RICARDO RINCÓN"/>
    <s v="VISITA TECNICA"/>
    <m/>
    <s v="TIPO II"/>
    <s v="TERRESTRE"/>
    <s v="MONTOYA VELEZ ANDRES FELIPE"/>
    <n v="1"/>
    <n v="67654"/>
    <n v="140396"/>
    <n v="67654"/>
  </r>
  <r>
    <s v="MEDELLIN"/>
    <x v="2"/>
    <x v="2"/>
    <s v="5318"/>
    <s v="2960986"/>
    <s v="3007037851"/>
    <s v="OC VISITA ROLLOS"/>
    <s v="ANTIOQUIA"/>
    <s v="GUARNE"/>
    <s v="DISTRICOL TIENDA Y PANADERIA E"/>
    <s v="REDEBAN"/>
    <s v="FO-25-1763045"/>
    <d v="2025-10-31T08:00:00"/>
    <d v="2025-11-04T15:52:00"/>
    <m/>
    <s v="ROLLOS"/>
    <s v="ROLLOS"/>
    <s v="AGREGADOR"/>
    <s v="DISTRICOL"/>
    <s v="EJECUTADO"/>
    <s v="EJECUTADO EXITOSO"/>
    <s v="04/11/2025 SE REALIZA LA ENTREGA DE 50 ROLLOS DE CB AL ENCARGADO MARIO ALBERTO"/>
    <s v="VISITA TECNICA"/>
    <m/>
    <s v="TIPO II"/>
    <s v="TERRESTRE"/>
    <s v="MONTOYA VELEZ ANDRES FELIPE"/>
    <n v="1"/>
    <n v="67654"/>
    <n v="140396"/>
    <n v="67654"/>
  </r>
  <r>
    <s v="MEDELLIN"/>
    <x v="2"/>
    <x v="2"/>
    <s v="5088"/>
    <s v="2961006"/>
    <s v="3007074980"/>
    <s v="OC VISITA ROLLOS"/>
    <s v="ANTIOQUIA"/>
    <s v="BELLO"/>
    <s v="PTM BELLO TIENDA DE BELLEZA MA"/>
    <s v="REDEBAN"/>
    <s v="FO-25-1762255"/>
    <d v="2025-10-30T17:11:44"/>
    <d v="2025-11-03T09:42:00"/>
    <m/>
    <s v="ROLLOS"/>
    <s v="ROLLOS"/>
    <s v="AGREGADOR"/>
    <s v="COMCARD - PTM"/>
    <s v="EJECUTADO"/>
    <s v="EJECUTADO EXITOSO"/>
    <s v="30/10/2025 SE REALIZA ENVIO DE ROLLOS CON OPERADOR LOGISTICO | 03/11/2025 SE REALIZA ENTREGA DE 90 ROLLOS POR EL OPERADOR CABIFY CON LA GUIA V4001745559"/>
    <s v="VISITA TECNICA"/>
    <m/>
    <s v="TIPO I"/>
    <s v="TERRESTRE"/>
    <s v="DIAZ ACOSTA MARIA ISABEL"/>
    <n v="1"/>
    <n v="35780"/>
    <n v="75096"/>
    <n v="35780"/>
  </r>
  <r>
    <s v="YOPAL"/>
    <x v="4"/>
    <x v="4"/>
    <s v="85001"/>
    <s v="2961088"/>
    <s v="3007031229"/>
    <s v="OC VISITA ROLLOS"/>
    <s v="CASANARE"/>
    <s v="YOPAL"/>
    <s v="BARRIO CORREGIMIENTO LA CHAPAR"/>
    <s v="REDEBAN"/>
    <s v="FO-25-1763039"/>
    <d v="2025-10-31T08:00:00"/>
    <d v="2025-11-06T15:59:00"/>
    <m/>
    <s v="ROLLOS"/>
    <s v="ROLLOS"/>
    <s v="CB UNO A UNO"/>
    <s v="CB UNO A UNO"/>
    <s v="EJECUTADO"/>
    <s v="EJECUTADO EXITOSO"/>
    <s v="30/10/2025 SE ESCALA AL COORDINADOR DE ZONA PARA ENTREGA DE ROLLOS EN SITIO | 06/11/2025 EN COMUNICACIÓN CON LA SEÑORA KASANDRA GALVIS AL NUMERO 3223378938, INDICA SE ENVIEN LOS ROLLOS POR SERVICIO DE FLOTA. RECIBIDO OK"/>
    <s v="ENVIO FLOTA - OPERADOR LOGISTICO"/>
    <m/>
    <s v="TIPO I"/>
    <s v="TERRESTRE"/>
    <s v="BERNAL ELAICA EDGAR ALEXIS"/>
    <n v="0"/>
    <n v="35780"/>
    <n v="75096"/>
    <n v="35780"/>
  </r>
  <r>
    <s v="CARTAGENA"/>
    <x v="0"/>
    <x v="0"/>
    <s v="13657"/>
    <s v="2961135"/>
    <s v="3007073268"/>
    <s v="OC VISITA ROLLOS"/>
    <s v="BOLIVAR"/>
    <s v="SAN JUAN NEPOMUCENO"/>
    <s v="BARRIO CORREGIMIENTO SAN CAYET"/>
    <s v="REDEBAN"/>
    <s v="FO-25-1763048"/>
    <d v="2025-10-31T08:00:00"/>
    <d v="2025-11-09T14:15:00"/>
    <m/>
    <s v="ROLLOS"/>
    <s v="ROLLOS"/>
    <s v="CB UNO A UNO"/>
    <s v="CB UNO A UNO"/>
    <s v="EJECUTADO"/>
    <s v="EJECUTADO EXITOSO"/>
    <s v="30/10/2025 SE ESCALA AL COORDINADOR DE ZONA PARA ENTREGA DE ROLLOS EN SITIO | 08/11/2025 SE REALIZA ENVÍO DE 30 ROLLOS POR PUERTA PUERTA AL CLIENTE. INFORMA VIA WATHSAPP, QUE YA LE LLEGARON LOS ROLLOS. SE ADJUNTA EVIDENCIA"/>
    <s v="VISITA TECNICA"/>
    <m/>
    <s v="TIPO II"/>
    <s v="TERRESTRE"/>
    <s v="MARTINEZ SALGUEDO ANDRES AUGUSTO"/>
    <n v="1"/>
    <n v="67654"/>
    <n v="140396"/>
    <n v="67654"/>
  </r>
  <r>
    <s v="BUCARAMANGA"/>
    <x v="3"/>
    <x v="3"/>
    <s v="68276"/>
    <s v="2961165"/>
    <s v="3007064388"/>
    <s v="OC VISITA ROLLOS"/>
    <s v="SANTANDER"/>
    <s v="FLORIDABLANCA"/>
    <s v="DISTRICOL PAPELERIA 3 COLORES"/>
    <s v="REDEBAN"/>
    <s v="FO-25-1763036"/>
    <d v="2025-10-31T08:00:00"/>
    <d v="2025-11-01T10:42:00"/>
    <m/>
    <s v="ROLLOS"/>
    <s v="ROLLOS"/>
    <s v="AGREGADOR"/>
    <s v="DISTRICOL"/>
    <s v="EJECUTADO"/>
    <s v="EJECUTADO EXITOSO"/>
    <s v="30/10/2025 SE ESCALA AL COORDINADOR DE ZONA PARA ENTREGA DE ROLLOS EN SITIO | 01/11/2025 SE REALIZA ENTREGA DE 40 ROLLOS CON VISITA NO SE MANIPULA TERMINAL"/>
    <s v="VISITA TECNICA"/>
    <m/>
    <s v="TIPO I"/>
    <s v="TERRESTRE"/>
    <s v="REYES RAMIREZ DIEGO ALEXANDER"/>
    <n v="1"/>
    <n v="35780"/>
    <n v="75096"/>
    <n v="35780"/>
  </r>
  <r>
    <s v="CARTAGENA"/>
    <x v="0"/>
    <x v="0"/>
    <s v="13001"/>
    <s v="2961167"/>
    <s v="3007049946"/>
    <s v="OC VISITA ROLLOS"/>
    <s v="BOLIVAR"/>
    <s v="CARTAGENA"/>
    <s v="BARRIO EL CARMELO CARTAGENA DE"/>
    <s v="REDEBAN"/>
    <s v="FO-25-1763033"/>
    <d v="2025-10-31T08:00:00"/>
    <d v="2025-11-07T10:28:00"/>
    <m/>
    <s v="ROLLOS"/>
    <s v="ROLLOS"/>
    <s v="CB UNO A UNO"/>
    <s v="CB UNO A UNO"/>
    <s v="EJECUTADO"/>
    <s v="EJECUTADO EXITOSO"/>
    <s v="30/10/2025 SE ESCALA AL COORDINADOR DE ZONA PARA ENTREGA DE ROLLOS EN SITIO | 07/11/2025 SE REALIZA ENTREGA DE 50 ROLLOS PARA EL CORRESPONSAL"/>
    <s v="VISITA TECNICA"/>
    <m/>
    <s v="TIPO I"/>
    <s v="TERRESTRE"/>
    <s v="MARTINEZ SALGUEDO ANDRES AUGUSTO"/>
    <n v="1"/>
    <n v="35780"/>
    <n v="75096"/>
    <n v="35780"/>
  </r>
  <r>
    <s v="CUCUTA"/>
    <x v="3"/>
    <x v="3"/>
    <s v="54001"/>
    <s v="2961182"/>
    <s v="3007058759"/>
    <s v="OC VISITA ROLLOS"/>
    <s v="NORTE DE SANTANDER"/>
    <s v="CUCUTA"/>
    <s v="PTM CUCUTA VARIEDADES BENDICI"/>
    <s v="REDEBAN"/>
    <s v="FO-25-1763028"/>
    <d v="2025-10-31T08:00:00"/>
    <d v="2025-11-01T08:48:00"/>
    <m/>
    <s v="ROLLOS"/>
    <s v="ROLLOS"/>
    <s v="AGREGADOR"/>
    <s v="COMCARD - PTM"/>
    <s v="EJECUTADO"/>
    <s v="EJECUTADO EXITOSO"/>
    <s v="30/10/2025 SE ESCALA AL COORDINADOR DE ZONA PARA ENTREGA DE ROLLOS EN SITIO | 31/10/2025 SE ENTREGAN 30 ROLLOS REDEBAN EXITOSO"/>
    <s v="VISITA TECNICA"/>
    <m/>
    <s v="TIPO I"/>
    <s v="TERRESTRE"/>
    <s v="NARANJO AFANADOR RUBEN JESUS"/>
    <n v="1"/>
    <n v="35780"/>
    <n v="75096"/>
    <n v="35780"/>
  </r>
  <r>
    <s v="CARTAGENA"/>
    <x v="0"/>
    <x v="0"/>
    <s v="13001"/>
    <s v="2961203"/>
    <s v="3007048506"/>
    <s v="OC VISITA ROLLOS"/>
    <s v="BOLIVAR"/>
    <s v="CARTAGENA"/>
    <s v="BARRIO LA CONSOLATA CARTAGENA"/>
    <s v="REDEBAN"/>
    <s v="FO-25-1763042"/>
    <d v="2025-10-31T08:00:00"/>
    <d v="2025-11-07T10:29:00"/>
    <m/>
    <s v="ROLLOS"/>
    <s v="ROLLOS"/>
    <s v="CB UNO A UNO"/>
    <s v="CB UNO A UNO"/>
    <s v="EJECUTADO"/>
    <s v="EJECUTADO EXITOSO"/>
    <s v="30/10/2025 SE ESCALA AL COORDINADOR DE ZONA PARA ENTREGA DE ROLLOS EN SITIO | 07/11/2025 SE REALIZA ENTREGA DE 80 ROLLOS PARA EL CORRESPONSAL"/>
    <s v="VISITA TECNICA"/>
    <m/>
    <s v="TIPO I"/>
    <s v="TERRESTRE"/>
    <s v="MARTINEZ SALGUEDO ANDRES AUGUSTO"/>
    <n v="1"/>
    <n v="35780"/>
    <n v="75096"/>
    <n v="35780"/>
  </r>
  <r>
    <s v="BOGOTA"/>
    <x v="5"/>
    <x v="5"/>
    <s v="11001"/>
    <s v="2961324"/>
    <s v="3007075360"/>
    <s v="OC VISITA ROLLOS"/>
    <s v="CUNDINAMARCA"/>
    <s v="BOGOTA"/>
    <s v="BARRIO TUNA ALTA BOGOTA"/>
    <s v="REDEBAN"/>
    <s v="FO-25-1763030"/>
    <d v="2025-10-31T08:00:00"/>
    <d v="2025-11-04T15:29:00"/>
    <m/>
    <s v="ROLLOS"/>
    <s v="ROLLOS"/>
    <s v="CB UNO A UNO"/>
    <s v="CB UNO A UNO"/>
    <s v="EJECUTADO"/>
    <s v="EJECUTADO EXITOSO"/>
    <s v="30/10/2025 SE ESCALA AL COORDINADOR DE ZONA PARA ENTREGA DE ROLLOS EN SITIO | 04/11/2025 SE HACE ENTREGA DE 30 ROLLOS DE REDEBAN"/>
    <s v="VISITA TECNICA"/>
    <m/>
    <s v="TIPO I"/>
    <s v="TERRESTRE"/>
    <s v="GONZALEZ FANDIÑO SANTIAGO ERNESTO"/>
    <n v="1"/>
    <n v="35780"/>
    <n v="75096"/>
    <n v="35780"/>
  </r>
  <r>
    <s v="PASTO"/>
    <x v="1"/>
    <x v="1"/>
    <s v="52001"/>
    <s v="2961683"/>
    <s v="3007040779"/>
    <s v="OC VISITA ROLLOS"/>
    <s v="NARIÑO"/>
    <s v="PASTO"/>
    <s v="DISTRICOL AUTOSERVICIO YIRETH"/>
    <s v="REDEBAN"/>
    <s v="FO-25-1763254"/>
    <d v="2025-10-31T08:35:46"/>
    <d v="2025-11-01T12:11:00"/>
    <m/>
    <s v="ROLLOS"/>
    <s v="ROLLOS"/>
    <s v="AGREGADOR"/>
    <s v="DISTRICOL"/>
    <s v="EJECUTADO"/>
    <s v="EJECUTADO EXITOSO"/>
    <s v="30/10/2025 SE ESCALA AL COORDINADOR DE ZONA PARA ENTREGA DE ROLLOS EN SITIO | 01/11/2025 SE REALIZA ENTREGA DE 60 ROLLOS EN EL COMERCIO"/>
    <s v="VISITA TECNICA"/>
    <m/>
    <s v="TIPO I"/>
    <s v="TERRESTRE"/>
    <s v="PAZ MARTINEZ RICHARD HUMBERTO"/>
    <n v="1"/>
    <n v="35780"/>
    <n v="75096"/>
    <n v="35780"/>
  </r>
  <r>
    <s v="APARTADO"/>
    <x v="2"/>
    <x v="2"/>
    <s v="27615"/>
    <s v="2961768"/>
    <s v="3007047655"/>
    <s v="OC ENVIO ROLLOS"/>
    <s v="CHOCO"/>
    <s v="RIOSUCIO"/>
    <s v="DISTRICOL DISTA MOTOS"/>
    <s v="REDEBAN"/>
    <s v="FO-25-1765194"/>
    <d v="2025-10-31T08:42:44"/>
    <d v="2025-11-22T15:33:00"/>
    <m/>
    <s v="ROLLOS"/>
    <s v="ROLLOS"/>
    <s v="AGREGADOR"/>
    <s v="DISTRICOL"/>
    <s v="EJECUTADO"/>
    <s v="EJECUTADO EXITOSO"/>
    <s v="31/10/2025 SE CONFIRMAN DATOS, SE REALIZA ENVIO POR OPERADOR LOGISTICO | 10/11/2025 SE LLAMA A USUARIO PERO NO CONTESTA | 22/11/2025 SE REALIZA ENVIO DE 170 ROLLOS, CON LA GUIA 368692282 SERVIENTREGA. SE CONFIRMA ENTREGA EXITOSA POR PARTE DEL USUARIO"/>
    <s v="ENVIO"/>
    <m/>
    <s v="TIPO V"/>
    <s v="TERRESTRE/FLUVIAL"/>
    <m/>
    <n v="0"/>
    <n v="35780"/>
    <n v="75096"/>
    <n v="35780"/>
  </r>
  <r>
    <s v="BUCARAMANGA"/>
    <x v="3"/>
    <x v="3"/>
    <s v="5893"/>
    <s v="2961799"/>
    <s v="3007010306"/>
    <s v="OC ENVIO ROLLOS"/>
    <s v="ANTIOQUIA"/>
    <s v="YONDO"/>
    <s v="YONDO - ANTIOQUIA"/>
    <s v="REDEBAN"/>
    <s v="FO-25-1764396"/>
    <d v="2025-10-31T08:54:48"/>
    <d v="2025-11-02T13:24:00"/>
    <m/>
    <s v="ROLLOS"/>
    <s v="ROLLOS"/>
    <s v="CB UNO A UNO"/>
    <s v="CB UNO A UNO"/>
    <s v="EJECUTADO"/>
    <s v="EJECUTADO EXITOSO"/>
    <s v="31/10/2025 SE ESCALA AL COORDINADOR DE ZONA PARA ENTREGA DE ROLLOS EN SITIO | 02/11/2025 SE REALIZA ENVIO DE 50 ROLLOS, CON LA GUIA 2187690862 SERVIENTREGA SE CONFIRMA ENTREGA EXITOSA CON EL USUARIO"/>
    <s v="ENVIO"/>
    <m/>
    <s v="TIPO IV"/>
    <s v="TERRESTRE"/>
    <m/>
    <n v="0"/>
    <n v="35780"/>
    <n v="75096"/>
    <n v="35780"/>
  </r>
  <r>
    <s v="MONTERIA"/>
    <x v="0"/>
    <x v="0"/>
    <s v="23660"/>
    <s v="2961961"/>
    <s v="3007028140"/>
    <s v="OC VISITA ROLLOS"/>
    <s v="CORDOBA"/>
    <s v="SAHAGUN"/>
    <s v="DISTRICOL SUPERTIENDA EL ANTOJ"/>
    <s v="REDEBAN"/>
    <s v="FO-25-1764040"/>
    <d v="2025-10-31T08:56:32"/>
    <d v="2025-11-05T13:42:00"/>
    <m/>
    <s v="ROLLOS"/>
    <s v="ROLLOS"/>
    <s v="AGREGADOR"/>
    <s v="DISTRICOL"/>
    <s v="EJECUTADO"/>
    <s v="EJECUTADO EXITOSO"/>
    <s v="31/10/2025 SE ESCALA AL COORDINADOR DE ZONA PARA ENTREGA DE ROLLOS EN SITIO | 05/11/2025 SE REALIZA VISITA TÉCNICA PARA ENTREGA DE 50 ROLLOS PARA DATÁFONO, NO SE INTERVIENE TERMINAL Y LA ENTREGA SE REALIZA SIN NOVEDAD."/>
    <s v="VISITA TECNICA"/>
    <m/>
    <s v="TIPO II"/>
    <s v="TERRESTRE"/>
    <s v="CASSIANI PEREZ RAUL RAMIRO"/>
    <n v="1"/>
    <n v="67654"/>
    <n v="140396"/>
    <n v="67654"/>
  </r>
  <r>
    <s v="MEDELLIN"/>
    <x v="2"/>
    <x v="2"/>
    <s v="5088"/>
    <s v="2962217"/>
    <s v="3007079917"/>
    <s v="OC VISITA ROLLOS"/>
    <s v="ANTIOQUIA"/>
    <s v="BELLO"/>
    <s v="DISTRICOL PAPELERIA SALO"/>
    <s v="REDEBAN"/>
    <s v="FO-25-1764039"/>
    <d v="2025-10-31T09:09:11"/>
    <d v="2025-11-06T09:55:00"/>
    <m/>
    <s v="ROLLOS"/>
    <s v="ROLLOS"/>
    <s v="AGREGADOR"/>
    <s v="DISTRICOL"/>
    <s v="EJECUTADO"/>
    <s v="EJECUTADO EXITOSO"/>
    <s v="31/10/2025 SE ESCALA AL COORDINADOR DE ZONA PARA ENTREGA DE ROLLOS EN SITIO | 06/11/2025 SE REALIZA ENTREGA DE 10 ROLLOS POR EL OPERADOR VELOCES CON LA GUIA V4001757939"/>
    <s v="VISITA TECNICA"/>
    <m/>
    <s v="TIPO I"/>
    <s v="TERRESTRE"/>
    <s v="AYALA ROMERO MAYKOL DANILO"/>
    <n v="1"/>
    <n v="35780"/>
    <n v="75096"/>
    <n v="35780"/>
  </r>
  <r>
    <s v="MONTERIA"/>
    <x v="0"/>
    <x v="0"/>
    <s v="23001"/>
    <s v="2962295"/>
    <s v="3007068357"/>
    <s v="OC VISITA ROLLOS"/>
    <s v="CORDOBA"/>
    <s v="MONTERIA"/>
    <s v="BARRIO JUAN XXIII MONTERIA 6"/>
    <s v="REDEBAN"/>
    <s v="FO-25-1764033"/>
    <d v="2025-10-31T09:26:50"/>
    <d v="2025-11-01T12:17:00"/>
    <m/>
    <s v="ROLLOS"/>
    <s v="ROLLOS"/>
    <s v="CB UNO A UNO"/>
    <s v="CB UNO A UNO"/>
    <s v="EJECUTADO"/>
    <s v="EJECUTADO EXITOSO"/>
    <s v="31/10/2025 SE ESCALA AL COORDINADOR DE ZONA PARA ENTREGA DE ROLLOS EN SITIO | 01/11/2025 SE REALIZÓ ENTREGA DE 40 ROLLOS PARA CB BANCOLOMBIA, NO SÉ MANIPULÓ EQUIPOS."/>
    <s v="VISITA TECNICA"/>
    <m/>
    <s v="TIPO I"/>
    <s v="TERRESTRE"/>
    <s v="CALDERA SALCEDO CARLOS JULIO"/>
    <n v="1"/>
    <n v="35780"/>
    <n v="75096"/>
    <n v="35780"/>
  </r>
  <r>
    <s v="BOGOTA"/>
    <x v="5"/>
    <x v="5"/>
    <s v="25743"/>
    <s v="2962449"/>
    <s v="3007027791"/>
    <s v="OC VISITA ROLLOS"/>
    <s v="CUNDINAMARCA"/>
    <s v="SILVANIA"/>
    <s v="DISTRICOL TELECOMUNICACIONES E"/>
    <s v="REDEBAN"/>
    <s v="FO-25-1764028"/>
    <d v="2025-10-31T09:51:16"/>
    <d v="2025-11-07T08:11:00"/>
    <m/>
    <s v="ROLLOS"/>
    <s v="ROLLOS"/>
    <s v="AGREGADOR"/>
    <s v="DISTRICOL"/>
    <s v="EJECUTADO"/>
    <s v="EJECUTADO EXITOSO"/>
    <s v="31/10/2025 SE ESCALA AL COORDINADOR DE ZONA PARA ENTREGA DE ROLLOS EN SITIO | 06/11/2025 SE REALIZA ENTREGA DE 30 ROLLOS REDEBAN"/>
    <s v="VISITA TECNICA"/>
    <m/>
    <s v="TIPO II"/>
    <s v="TERRESTRE"/>
    <s v="ALARCON AREVALO JOHAN STIVEN"/>
    <n v="1"/>
    <n v="67654"/>
    <n v="140396"/>
    <n v="67654"/>
  </r>
  <r>
    <s v="BUCARAMANGA"/>
    <x v="3"/>
    <x v="3"/>
    <s v="81065"/>
    <s v="2962465"/>
    <s v="3007073024"/>
    <s v="OC VISITA ROLLOS"/>
    <s v="ARAUCA"/>
    <s v="ARAUQUITA"/>
    <s v="DISTRICOL ARACADIASHOP"/>
    <s v="REDEBAN"/>
    <s v="FO-25-1765254"/>
    <d v="2025-10-31T09:57:08"/>
    <d v="2025-11-08T10:50:00"/>
    <m/>
    <s v="ROLLOS"/>
    <s v="ROLLOS"/>
    <s v="AGREGADOR"/>
    <s v="DISTRICOL"/>
    <s v="EJECUTADO"/>
    <s v="EJECUTADO EXITOSO"/>
    <s v="03/11/2025 SE CONFIRMAN DATOS, SE REALIZA ENVIO POR OPERADOR LOGISTICO | 05/11/2025 SE REALIZA ENVÍO DE 20 ROLLOS REDEBAN A OFICINA PRINCIPAL ARAUQUITA, INDICACIONES DE SYTEX."/>
    <s v="ENVIO FLOTA - OPERADOR LOGISTICO"/>
    <m/>
    <s v="TIPO V"/>
    <s v="AEREO"/>
    <s v="MARTINEZ FLOREZ DONIS ALBERTO"/>
    <n v="0"/>
    <n v="35780"/>
    <n v="75096"/>
    <n v="35780"/>
  </r>
  <r>
    <s v="APARTADO"/>
    <x v="2"/>
    <x v="2"/>
    <s v="27615"/>
    <s v="2962469"/>
    <s v="3007039537"/>
    <s v="OC ENVIO ROLLOS"/>
    <s v="CHOCO"/>
    <s v="RIOSUCIO"/>
    <s v="PTM RIOSUCIO MALAYON"/>
    <s v="REDEBAN"/>
    <s v="FO-25-1765253"/>
    <d v="2025-10-31T09:58:43"/>
    <d v="2025-11-10T16:02:00"/>
    <m/>
    <s v="ROLLOS"/>
    <s v="ROLLOS"/>
    <s v="AGREGADOR"/>
    <s v="COMCARD - PTM"/>
    <s v="EJECUTADO"/>
    <s v="EJECUTADO EXITOSO"/>
    <s v="03/11/2025 SE CONFIRMAN DATOS, SE REALIZA ENVIO POR OPERADOR LOGISTICO | 10/11/2025 SE INTENTA COMUNICACION CON EL USUARIO PERO NO CONTESTA | 10/11/2025 SE REALIZA ENVIO DE 70 ROLLOS, CON LA GUIA 284607508 SERVIENTREGA. SE CONFIRMA ENTREGA EXITOSA POR PARTE DE LA TRANSPORTADORA"/>
    <s v="ENVIO"/>
    <m/>
    <s v="TIPO V"/>
    <s v="TERRESTRE/FLUVIAL"/>
    <m/>
    <n v="0"/>
    <n v="35780"/>
    <n v="75096"/>
    <n v="35780"/>
  </r>
  <r>
    <s v="VILLAVICENCIO"/>
    <x v="4"/>
    <x v="4"/>
    <s v="95001"/>
    <s v="2962560"/>
    <s v="3007080059"/>
    <s v="OC ENVIO ROLLOS"/>
    <s v="GUAVIARE"/>
    <s v="SAN JOSE DEL GUAVIARE"/>
    <s v="BARRIO EL PORVENIR SAN JOSE DEL GUAVIARE 4"/>
    <s v="REDEBAN"/>
    <s v="FO-25-1773360"/>
    <d v="2025-10-31T09:55:54"/>
    <d v="2025-11-07T08:25:00"/>
    <m/>
    <s v="ROLLOS"/>
    <s v="ROLLOS"/>
    <s v="UNO A UNO"/>
    <s v="UNO A UNO"/>
    <s v="EJECUTADO"/>
    <s v="EJECUTADO EXITOSO"/>
    <s v="03/11/2025 SE REALIZA ENVIO DE ROLLOS CON OPERADOR LOGISTICO | 07/11/2025 SE REALIZA ENVIO DE 20 ROLLOS, CON LA GUIA 2235596414 SERVIENTREGA. SE CONFIRMA ENTREGA EXITOSA POR PARTE DE LA TRANSPORTADORA"/>
    <s v="ENVIO"/>
    <m/>
    <s v="TIPO IV"/>
    <s v="TERRESTRE"/>
    <m/>
    <n v="0"/>
    <n v="35780"/>
    <n v="75096"/>
    <n v="35780"/>
  </r>
  <r>
    <s v="VALLEDUPAR"/>
    <x v="0"/>
    <x v="0"/>
    <s v="20383"/>
    <s v="2962583"/>
    <s v="3007032450"/>
    <s v="OC ENVIO ROLLOS"/>
    <s v="CESAR"/>
    <s v="LA GLORIA"/>
    <s v="BARRIO LA MATA LA GLORIA CESAR"/>
    <s v="REDEBAN"/>
    <s v="FO-25-1765252"/>
    <d v="2025-10-31T10:00:03"/>
    <d v="2025-11-08T12:57:00"/>
    <m/>
    <s v="ROLLOS"/>
    <s v="ROLLOS"/>
    <s v="CB UNO A UNO"/>
    <s v="CB UNO A UNO"/>
    <s v="EJECUTADO"/>
    <s v="EJECUTADO EXITOSO"/>
    <s v="03/11/2025 SE CONFIRMAN DATOS, SE REALIZA ENVIO POR OPERADOR LOGISTICO | 08/11/2025 SE REALIZA ENVIO DE 30 ROLLOS, CON LA GUIA 2277307768 SERVIENTREGA. SE CONFIRMA ENTREGA EXITOSA POR PARTE DE LA TRANSPORTADORA"/>
    <s v="ENVIO"/>
    <m/>
    <s v="TIPO IV"/>
    <s v="TERRESTRE"/>
    <m/>
    <n v="0"/>
    <n v="35780"/>
    <n v="75096"/>
    <n v="35780"/>
  </r>
  <r>
    <s v="APARTADO"/>
    <x v="2"/>
    <x v="2"/>
    <s v="5665"/>
    <s v="2962666"/>
    <s v="3007080961"/>
    <s v="OC ENVIO ROLLOS"/>
    <s v="ANTIOQUIA"/>
    <s v="SAN PEDRO DE URABA"/>
    <s v="BARRO ALFONSO LOPEZ SAN PEDRO DE URABA ANTIOQUIA SAN PEDRO DE URABA"/>
    <s v="REDEBAN"/>
    <s v="FO-25-1764616"/>
    <d v="2025-10-31T10:21:33"/>
    <d v="2025-11-07T14:43:00"/>
    <m/>
    <s v="ROLLOS"/>
    <s v="ROLLOS"/>
    <s v="UNO A UNO"/>
    <s v="UNO A UNO"/>
    <s v="EJECUTADO"/>
    <s v="EJECUTADO EXITOSO"/>
    <s v="31/10/2025 SE ESCALA AL COORDINADOR DE ZONA PARA ENTREGA DE ROLLOS EN SITIO | 07/11/2025 SE REALIZA ENVIO DE 20 ROLLOS, CON LA GUIA 284607505 SERVIENTREGA. SE CONFIRMA ENTREGA EXITOSA POR PARTE DE LA TRANSPORTADORA"/>
    <s v="ENVIO"/>
    <m/>
    <s v="TIPO III"/>
    <s v="TERRESTRE"/>
    <m/>
    <n v="0"/>
    <n v="35780"/>
    <n v="75096"/>
    <n v="35780"/>
  </r>
  <r>
    <s v="APARTADO"/>
    <x v="2"/>
    <x v="2"/>
    <s v="5045"/>
    <s v="2962749"/>
    <s v="3007045370"/>
    <s v="OC VISITA ROLLOS"/>
    <s v="ANTIOQUIA"/>
    <s v="APARTADO"/>
    <s v="BARRIO POLICARPA APARTADO 1"/>
    <s v="REDEBAN"/>
    <s v="FO-25-1764484"/>
    <d v="2025-10-31T10:24:29"/>
    <d v="2025-11-06T15:43:00"/>
    <m/>
    <s v="ROLLOS"/>
    <s v="ROLLOS"/>
    <s v="CB UNO A UNO"/>
    <s v="CB UNO A UNO"/>
    <s v="EJECUTADO"/>
    <s v="EJECUTADO EXITOSO"/>
    <s v="31/10/2025 SE ESCALA AL COORDINADOR DE ZONA PARA ENTREGA DE ROLLOS EN SITIO | 06/11/2025 ENTREGA DE 170 ROLLOS"/>
    <s v="VISITA TECNICA"/>
    <m/>
    <s v="TIPO I"/>
    <s v="TERRESTRE"/>
    <s v="SALDARRIAGA MIRANDA SANTIAGO"/>
    <n v="1"/>
    <n v="35780"/>
    <n v="75096"/>
    <n v="35780"/>
  </r>
  <r>
    <s v="VALLEDUPAR"/>
    <x v="0"/>
    <x v="0"/>
    <s v="20011"/>
    <s v="2962828"/>
    <s v="3007079026"/>
    <s v="OC ENVIO ROLLOS"/>
    <s v="CESAR"/>
    <s v="AGUACHICA"/>
    <s v="BARRIO UNION AGUACHICA 2"/>
    <s v="REDEBAN"/>
    <s v="FO-25-1765250"/>
    <d v="2025-10-31T10:14:45"/>
    <d v="2025-11-05T14:56:00"/>
    <m/>
    <s v="ROLLOS"/>
    <s v="ROLLOS"/>
    <s v="CB UNO A UNO"/>
    <s v="CB UNO A UNO"/>
    <s v="EJECUTADO"/>
    <s v="EJECUTADO EXITOSO"/>
    <s v="03/11/2025 SE CONFIRMAN DATOS, SE REALIZA ENVIO POR OPERADOR LOGISTICO | 05/11/2025 SE REALIZA ENVIO DE 30 ROLLOS, CON LA GUIA 2277307767 SERVIENTREGA. SE CONFIRMA ENTREGA EXITOSA POR PARTE DE LA TRANSPORTADORA"/>
    <s v="ENVIO"/>
    <m/>
    <s v="TIPO IV"/>
    <s v="TERRESTRE"/>
    <m/>
    <n v="0"/>
    <n v="35780"/>
    <n v="75096"/>
    <n v="35780"/>
  </r>
  <r>
    <s v="VILLAVICENCIO"/>
    <x v="4"/>
    <x v="4"/>
    <s v="50001"/>
    <s v="2962833"/>
    <s v="3007065243"/>
    <s v="OC VISITA ROLLOS"/>
    <s v="META"/>
    <s v="VILLAVICENCIO"/>
    <s v="BARRIO VEREDA APIAY VILLAVICEN"/>
    <s v="REDEBAN"/>
    <s v="FO-25-1764351"/>
    <d v="2025-10-31T10:16:37"/>
    <d v="2025-11-04T16:00:00"/>
    <m/>
    <s v="ROLLOS"/>
    <s v="ROLLOS"/>
    <s v="UNO A UNO"/>
    <s v="CB UNO A UNO"/>
    <s v="EJECUTADO"/>
    <s v="EJECUTADO EXITOSO"/>
    <s v="31/10/2025 SE ESCALA AL COORDINADOR DE ZONA PARA ENTREGA DE ROLLOS EN SITIO | 04/11/2025 SE ENTREGAN 20 ROLLOS RBM"/>
    <s v="VISITA TECNICA"/>
    <m/>
    <s v="TIPO I"/>
    <s v="TERRESTRE"/>
    <s v="PEDREROS CONTRERAS MICHAEL STEVENS"/>
    <n v="1"/>
    <n v="35780"/>
    <n v="75096"/>
    <n v="35780"/>
  </r>
  <r>
    <s v="APARTADO"/>
    <x v="2"/>
    <x v="2"/>
    <s v="27006"/>
    <s v="2962838"/>
    <s v="3007057048"/>
    <s v="OC ENVIO ROLLOS"/>
    <s v="CHOCO"/>
    <s v="ACANDI"/>
    <s v="BARRIO ACANDI ACANDI 1"/>
    <s v="REDEBAN"/>
    <s v="FO-25-1765248"/>
    <d v="2025-10-31T10:17:21"/>
    <d v="2025-11-19T15:45:00"/>
    <m/>
    <s v="ROLLOS"/>
    <s v="ROLLOS"/>
    <s v="CB UNO A UNO"/>
    <s v="CB UNO A UNO"/>
    <s v="EJECUTADO"/>
    <s v="EJECUTADO EXITOSO"/>
    <s v="03/11/2025 SE CONFIRMAN DATOS, SE REALIZA ENVIO POR OPERADOR LOGISTICO | 10/11/2025 SE INTENTA COMUNICAR CON EL USUARIO PERO NO CONTESTA | 19/11/2025 SE REALIZA ENVIO DE 50 ROLLOS, CON LA GUIA 284607507 SERVIENTREGA. SE CONFIRMA ENTREGA EXITOSA POR PARTE DE LA TRANSPORTADORA"/>
    <s v="ENVIO"/>
    <m/>
    <s v="TIPO V"/>
    <s v="AEREO"/>
    <m/>
    <n v="0"/>
    <n v="35780"/>
    <n v="75096"/>
    <n v="35780"/>
  </r>
  <r>
    <s v="SINCELEJO"/>
    <x v="0"/>
    <x v="0"/>
    <s v="70742"/>
    <s v="2962855"/>
    <s v="3007046075"/>
    <s v="OC VISITA ROLLOS"/>
    <s v="SUCRE"/>
    <s v="SAN LUIS DE SINCE"/>
    <s v="PTM SAN LUIS DE SINCE PUNTO SE"/>
    <s v="REDEBAN"/>
    <s v="FO-25-1764486"/>
    <d v="2025-10-31T10:22:25"/>
    <d v="2025-11-12T09:42:00"/>
    <m/>
    <s v="ROLLOS"/>
    <s v="ROLLOS"/>
    <s v="AGREGADOR"/>
    <s v="COMCARD - PTM"/>
    <s v="EJECUTADO"/>
    <s v="EJECUTADO EXITOSO"/>
    <s v="31/10/2025 SE ESCALA AL COORDINADOR DE ZONA PARA ENTREGA DE ROLLOS EN SITIO | 11/11/2025 SE VISITA COMERCIO Y SE HACE ENTREGA DE 30 ROLLOS A LA SEÑORA JULIANA VERGARA."/>
    <s v="VISITA TECNICA"/>
    <m/>
    <s v="TIPO II"/>
    <s v="TERRESTRE"/>
    <s v="CACERES HERNANDEZ ANDRES"/>
    <n v="1"/>
    <n v="67654"/>
    <n v="140396"/>
    <n v="67654"/>
  </r>
  <r>
    <s v="VALLEDUPAR"/>
    <x v="0"/>
    <x v="0"/>
    <s v="20400"/>
    <s v="2962865"/>
    <s v="3007044235"/>
    <s v="OC ENVIO ROLLOS"/>
    <s v="CESAR"/>
    <s v="LA JAGUA DE IBIRICO"/>
    <s v="PTM CESAR PAPELERIA EDA"/>
    <s v="REDEBAN"/>
    <s v="FO-25-1764546"/>
    <d v="2025-10-31T10:23:41"/>
    <d v="2025-11-10T08:59:00"/>
    <m/>
    <s v="ROLLOS"/>
    <s v="ROLLOS"/>
    <s v="AGREGADOR"/>
    <s v="COMCARD - PTM"/>
    <s v="EJECUTADO"/>
    <s v="EJECUTADO EXITOSO"/>
    <s v="31/10/2025 SE ESCALA AL COORDINADOR DE ZONA PARA ENTREGA DE ROLLOS EN SITIO | 10/11/2025 SE REALIZA ENVIO DE 40 ROLLOS, CON LA GUIA 2277307766 SERVIENTREGA. SE CONFIRMA ENTREGA EXITOSA POR PARTE DE LA TRANSPORTADORA"/>
    <s v="ENVIO"/>
    <m/>
    <s v="TIPO III"/>
    <s v="TERRESTRE"/>
    <m/>
    <n v="0"/>
    <n v="35780"/>
    <n v="75096"/>
    <n v="35780"/>
  </r>
  <r>
    <s v="MEDELLIN"/>
    <x v="2"/>
    <x v="2"/>
    <s v="5001"/>
    <s v="2962990"/>
    <s v="3007080638"/>
    <s v="OC VISITA ROLLOS"/>
    <s v="ANTIOQUIA"/>
    <s v="MEDELLIN"/>
    <s v="BARRIO LA 80 MEDELLIN 1"/>
    <s v="REDEBAN"/>
    <s v="FO-25-1764861"/>
    <d v="2025-10-31T10:58:03"/>
    <d v="2025-11-05T16:33:00"/>
    <m/>
    <s v="ROLLOS"/>
    <s v="ROLLOS"/>
    <s v="UNO A UNO"/>
    <s v="UNO A UNO"/>
    <s v="EJECUTADO"/>
    <s v="EJECUTADO EXITOSO"/>
    <s v="31/10/2025 SE ESCALA AL COORDINADOR DE ZONA PARA ENTREGA DE ROLLOS EN SITIO | 05/11/2025 SE REALIZA ENTREGA DE 50 ROLLOS POR EL OPERADOR VELOCES CON LA GUIA V4001757941"/>
    <s v="VISITA TECNICA"/>
    <m/>
    <s v="TIPO I"/>
    <s v="TERRESTRE"/>
    <s v="AYALA ROMERO MAYKOL DANILO"/>
    <n v="1"/>
    <n v="35780"/>
    <n v="75096"/>
    <n v="35780"/>
  </r>
  <r>
    <s v="MONTERIA"/>
    <x v="0"/>
    <x v="0"/>
    <s v="23300"/>
    <s v="2963062"/>
    <s v="3007079697"/>
    <s v="OC VISITA ROLLOS"/>
    <s v="CORDOBA"/>
    <s v="COTORRA"/>
    <s v="PTM COTORRA PAGA FACIL"/>
    <s v="REDEBAN"/>
    <s v="FO-25-1764865"/>
    <d v="2025-10-31T10:58:57"/>
    <d v="2025-11-07T13:00:00"/>
    <m/>
    <s v="ROLLOS"/>
    <s v="ROLLOS"/>
    <s v="AGREGADOR"/>
    <s v="COMCARD - PTM"/>
    <s v="EJECUTADO"/>
    <s v="EJECUTADO EXITOSO"/>
    <s v="31/10/2025 SE ESCALA AL COORDINADOR DE ZONA PARA ENTREGA DE ROLLOS EN SITIO | 07/11/2025 SE REALIZA VISITA TÉCNICA PARA ENTREGA DE 30 ROLLOS PARA DATAFONO, NO SE INTERVIENE TERMINAL Y LA ENTREGA SE REALIZA SIN NOVEDAD."/>
    <s v="VISITA TECNICA"/>
    <m/>
    <s v="TIPO II"/>
    <s v="TERRESTRE"/>
    <s v="CASSIANI PEREZ RAUL RAMIRO"/>
    <n v="1"/>
    <n v="67654"/>
    <n v="140396"/>
    <n v="67654"/>
  </r>
  <r>
    <s v="CARTAGENA"/>
    <x v="0"/>
    <x v="0"/>
    <s v="13683"/>
    <s v="2963160"/>
    <s v="3007053999"/>
    <s v="OC VISITA ROLLOS"/>
    <s v="BOLIVAR"/>
    <s v="SANTA ROSA"/>
    <s v="DISTRICOL REMATE Y VAR J Y D"/>
    <s v="REDEBAN"/>
    <s v="FO-25-1764868"/>
    <d v="2025-10-31T10:55:59"/>
    <d v="2025-11-10T10:04:00"/>
    <m/>
    <s v="ROLLOS"/>
    <s v="ROLLOS"/>
    <s v="AGREGADOR"/>
    <s v="DISTRICOL"/>
    <s v="EJECUTADO"/>
    <s v="EJECUTADO EXITOSO"/>
    <s v="31/10/2025 SE ESCALA AL COORDINADOR DE ZONA PARA ENTREGA DE ROLLOS EN SITIO | 10/11/2025 SE REALIZA ENTREGA DE 80 ROLLOS PARA EL CORRESPONSAL"/>
    <s v="VISITA TECNICA"/>
    <m/>
    <s v="TIPO II"/>
    <s v="TERRESTRE"/>
    <s v="MARTINEZ SALGUEDO ANDRES AUGUSTO"/>
    <n v="1"/>
    <n v="67654"/>
    <n v="140396"/>
    <n v="67654"/>
  </r>
  <r>
    <s v="BUCARAMANGA"/>
    <x v="3"/>
    <x v="3"/>
    <s v="13688"/>
    <s v="2963199"/>
    <s v="3007079252"/>
    <s v="OC ENVIO ROLLOS"/>
    <s v="BOLIVAR"/>
    <s v="SANTA ROSA DEL SUR"/>
    <s v="DISTRICOL PUNTOSERVIS"/>
    <s v="REDEBAN"/>
    <s v="FO-25-1765245"/>
    <d v="2025-10-31T11:05:01"/>
    <d v="2025-11-05T09:49:00"/>
    <m/>
    <s v="ROLLOS"/>
    <s v="ROLLOS"/>
    <s v="AGREGADOR"/>
    <s v="DISTRICOL"/>
    <s v="EJECUTADO"/>
    <s v="EJECUTADO EXITOSO"/>
    <s v="03/11/2025 SE CONFIRMAN DATOS, SE REALIZA ENVIO POR OPERADOR LOGISTICO | 04/11/2025 EN COMUNICACIÓN CON EL USUARIO AL NÚMERO 3178128620 NOS INDICA QUE AUN NO HA RECIBIDO LOS ROLLOS | 05/11/2025 SE REALIZA ENVIO DE 20 ROLLOS, CON LA GUIA 2187690863 SERVIENTREGA. SE CONFIRMA ENTREGA EXITOSA POR PARTE DEL USUARIO"/>
    <s v="ENVIO"/>
    <m/>
    <s v="TIPO V"/>
    <s v="TERRESTRE/FLUVIAL"/>
    <m/>
    <n v="0"/>
    <n v="35780"/>
    <n v="75096"/>
    <n v="35780"/>
  </r>
  <r>
    <s v="CUCUTA"/>
    <x v="3"/>
    <x v="3"/>
    <s v="54001"/>
    <s v="2963212"/>
    <s v="3007041855"/>
    <s v="OC VISITA ROLLOS"/>
    <s v="NORTE DE SANTANDER"/>
    <s v="CUCUTA"/>
    <s v="BARRIO FUERA DEL MUNICIPIO DE"/>
    <s v="REDEBAN"/>
    <s v="FO-25-1764858"/>
    <d v="2025-10-31T11:08:13"/>
    <d v="2025-11-04T16:29:00"/>
    <m/>
    <s v="ROLLOS"/>
    <s v="ROLLOS"/>
    <s v="CB UNO A UNO"/>
    <s v="CB UNO A UNO"/>
    <s v="EJECUTADO"/>
    <s v="EJECUTADO EXITOSO"/>
    <s v="31/10/2025 SE ESCALA AL COORDINADOR DE ZONA PARA ENTREGA DE ROLLOS EN SITIO | 01/11/2025 SE ENVÍAN 30 ROLLOS POR INTER RAPIDÍSIMO AL MUNICIPIO DE AGUA CLARA."/>
    <s v="ENVIO FLOTA - OPERADOR LOGISTICO"/>
    <m/>
    <s v="TIPO I"/>
    <s v="TERRESTRE"/>
    <s v="TORRES MANTILLA JOSE DANIEL"/>
    <n v="0"/>
    <n v="35780"/>
    <n v="75096"/>
    <n v="35780"/>
  </r>
  <r>
    <s v="CALI"/>
    <x v="1"/>
    <x v="1"/>
    <s v="76001"/>
    <s v="2963234"/>
    <s v="3007032416"/>
    <s v="OC VISITA ROLLOS"/>
    <s v="VALLE DEL CAUCA"/>
    <s v="CALI"/>
    <s v="OPRAP CENTRO COMERCIAL ELITE"/>
    <s v="REDEBAN"/>
    <s v="FO-25-1764854"/>
    <d v="2025-10-31T11:14:27"/>
    <d v="2025-11-01T11:58:00"/>
    <m/>
    <s v="ROLLOS"/>
    <s v="ROLLOS"/>
    <s v="ROBUSTO"/>
    <s v="OPRAP"/>
    <s v="EJECUTADO"/>
    <s v="EJECUTADO EXITOSO"/>
    <s v="31/10/2025 SE ESCALA AL COORDINADOR DE ZONA PARA ENTREGA DE ROLLOS EN SITIO | 01/11/2025 SE ENTREGAN 280 ROLLOS DE REDEBAN A LA SEÑORA"/>
    <s v="VISITA TECNICA"/>
    <m/>
    <s v="TIPO I"/>
    <s v="TERRESTRE"/>
    <s v="VALENCIA GONZALEZ JOSE DANIEL"/>
    <n v="1"/>
    <n v="35780"/>
    <n v="75096"/>
    <n v="35780"/>
  </r>
  <r>
    <s v="CALI"/>
    <x v="1"/>
    <x v="1"/>
    <s v="76001"/>
    <s v="2963280"/>
    <s v="3007020918"/>
    <s v="OC VISITA ROLLOS"/>
    <s v="VALLE DEL CAUCA"/>
    <s v="CALI"/>
    <s v="PAGAFACIL SAN NICOLAS CALI"/>
    <s v="REDEBAN"/>
    <s v="FO-25-1765048"/>
    <d v="2025-10-31T11:23:40"/>
    <d v="2025-11-01T10:36:00"/>
    <m/>
    <s v="ROLLOS"/>
    <s v="ROLLOS"/>
    <s v="ROBUSTO"/>
    <s v="PAGAFACIL"/>
    <s v="EJECUTADO"/>
    <s v="EJECUTADO EXITOSO"/>
    <s v="03/11/2025 SE ESCALA AL COORDINADOR DE ZONA PARA ENTREGA DE ROLLOS EN SITIO | 01/11/2025 SE REALIZA ENTREGA DE 250 ROLLOS REDEBAN CON VISITA, NO SE INTERVIENE EQUIPOS"/>
    <s v="VISITA TECNICA"/>
    <m/>
    <s v="TIPO I"/>
    <s v="TERRESTRE"/>
    <s v="HERRERA MONAR GEOVANNY"/>
    <n v="1"/>
    <n v="35780"/>
    <n v="75096"/>
    <n v="35780"/>
  </r>
  <r>
    <s v="CALI"/>
    <x v="1"/>
    <x v="1"/>
    <s v="76001"/>
    <s v="2963286"/>
    <s v="3007063182"/>
    <s v="OC VISITA ROLLOS"/>
    <s v="VALLE DEL CAUCA"/>
    <s v="CALI"/>
    <s v="PAGAFACIL  CARRERA 15"/>
    <s v="REDEBAN"/>
    <s v="FO-25-1765045"/>
    <d v="2025-10-31T11:24:39"/>
    <d v="2025-11-01T12:44:00"/>
    <m/>
    <s v="ROLLOS"/>
    <s v="ROLLOS"/>
    <s v="ROBUSTO"/>
    <s v="PAGAFACIL"/>
    <s v="EJECUTADO"/>
    <s v="EJECUTADO EXITOSO"/>
    <s v="03/11/2025 SE ESCALA AL COORDINADOR DE ZONA PARA ENTREGA DE ROLLOS EN SITIO | 01/11/2025 SE VISITA CORRESPONSAL Y SE REALIZA ENTREGA DE 160 ROLLOS"/>
    <s v="VISITA TECNICA"/>
    <m/>
    <s v="TIPO I"/>
    <s v="TERRESTRE"/>
    <s v="BOLAÑOS TABORDA JORGE ENRIQUE"/>
    <n v="1"/>
    <n v="35780"/>
    <n v="75096"/>
    <n v="35780"/>
  </r>
  <r>
    <s v="MEDELLIN"/>
    <x v="2"/>
    <x v="2"/>
    <s v="5360"/>
    <s v="2963291"/>
    <s v="3007062976"/>
    <s v="OC VISITA ROLLOS"/>
    <s v="ANTIOQUIA"/>
    <s v="ITAGUI"/>
    <s v="DISTRICOL MERCADOS LA 52"/>
    <s v="REDEBAN"/>
    <s v="FO-25-1765039"/>
    <d v="2025-10-31T11:26:06"/>
    <d v="2025-11-06T09:56:00"/>
    <m/>
    <s v="ROLLOS"/>
    <s v="ROLLOS"/>
    <s v="AGREGADOR"/>
    <s v="DISTRICOL"/>
    <s v="EJECUTADO"/>
    <s v="EJECUTADO EXITOSO"/>
    <s v="03/11/2025 SE ESCALA AL COORDINADOR DE ZONA PARA ENTREGA DE ROLLOS EN SITIO | 06/11/2025 SE REALIZA ENTREGA DE 110 ROLLOS POR EL OPERADOR VELOCES CON LA GUIA V4001757943"/>
    <s v="VISITA TECNICA"/>
    <m/>
    <s v="TIPO I"/>
    <s v="TERRESTRE"/>
    <s v="AYALA ROMERO MAYKOL DANILO"/>
    <n v="1"/>
    <n v="35780"/>
    <n v="75096"/>
    <n v="35780"/>
  </r>
  <r>
    <s v="CUCUTA"/>
    <x v="3"/>
    <x v="3"/>
    <s v="54001"/>
    <s v="2963363"/>
    <s v="3007080728"/>
    <s v="OC VISITA ROLLOS"/>
    <s v="NORTE DE SANTANDER"/>
    <s v="CUCUTA"/>
    <s v="BARRIO TRIGAL DEL NORTE CUCUTA 9"/>
    <s v="REDEBAN"/>
    <s v="FO-25-1765042"/>
    <d v="2025-10-31T11:25:01"/>
    <d v="2025-11-01T13:05:00"/>
    <m/>
    <s v="ROLLOS"/>
    <s v="ROLLOS"/>
    <s v="UNO A UNO"/>
    <s v="UNO A UNO"/>
    <s v="EJECUTADO"/>
    <s v="EJECUTADO EXITOSO"/>
    <s v="03/11/2025 SE ESCALA AL COORDINADOR DE ZONA PARA ENTREGA DE ROLLOS EN SITIO | 01/11/2025 SE ENTREGAN 30 ROLLOS OK"/>
    <s v="VISITA TECNICA"/>
    <m/>
    <s v="TIPO I"/>
    <s v="TERRESTRE"/>
    <s v="NARANJO AFANADOR RUBEN JESUS"/>
    <n v="1"/>
    <n v="35780"/>
    <n v="75096"/>
    <n v="35780"/>
  </r>
  <r>
    <s v="CARTAGENA"/>
    <x v="0"/>
    <x v="0"/>
    <s v="13222"/>
    <s v="2963463"/>
    <s v="3007048510"/>
    <s v="OC VISITA ROLLOS"/>
    <s v="BOLIVAR"/>
    <s v="CLEMENCIA"/>
    <s v="BARRIO EL BOLSILLO CLEMENCIA"/>
    <s v="REDEBAN"/>
    <s v="FO-25-1765037"/>
    <d v="2025-10-31T11:32:53"/>
    <d v="2025-11-04T16:03:00"/>
    <m/>
    <s v="ROLLOS"/>
    <s v="ROLLOS"/>
    <s v="CB UNO A UNO"/>
    <s v="CB UNO A UNO"/>
    <s v="EJECUTADO"/>
    <s v="EJECUTADO EXITOSO"/>
    <s v="03/11/2025 SE ESCALA AL COORDINADOR DE ZONA PARA ENTREGA DE ROLLOS EN SITIO | 04/11/2025 SE REALIZA ENTREGA DE 30 ROLLOS PARA EL CORRESPONSAL"/>
    <s v="VISITA TECNICA"/>
    <m/>
    <s v="TIPO II"/>
    <s v="TERRESTRE"/>
    <s v="MARTINEZ SALGUEDO ANDRES AUGUSTO"/>
    <n v="1"/>
    <n v="67654"/>
    <n v="140396"/>
    <n v="67654"/>
  </r>
  <r>
    <s v="CALI"/>
    <x v="1"/>
    <x v="1"/>
    <s v="76111"/>
    <s v="2963691"/>
    <s v="3007070864"/>
    <s v="OC VISITA ROLLOS"/>
    <s v="VALLE DEL CAUCA"/>
    <s v="GUADALAJARA DE BUGA"/>
    <s v="DISTRICOL RAPITIENDA YEPES"/>
    <s v="REDEBAN"/>
    <s v="FO-25-1765261"/>
    <d v="2025-10-31T11:59:34"/>
    <d v="2025-11-04T15:47:00"/>
    <m/>
    <s v="ROLLOS"/>
    <s v="ROLLOS"/>
    <s v="AGREGADOR"/>
    <s v="DISTRICOL"/>
    <s v="EJECUTADO"/>
    <s v="EJECUTADO EXITOSO"/>
    <s v="31/10/2025 SE ESCALA AL COORDINADOR DE ZONA PARA ENTREGA DE ROLLOS EN SITIO | 04/11/2025 SE VISITA CORRESPONSAL Y SE REALIZA ENTREGA DE 110 ROLLOS"/>
    <s v="VISITA TECNICA"/>
    <m/>
    <s v="TIPO II"/>
    <s v="TERRESTRE"/>
    <s v="BOLAÑOS TABORDA JORGE ENRIQUE"/>
    <n v="1"/>
    <n v="67654"/>
    <n v="140396"/>
    <n v="67654"/>
  </r>
  <r>
    <s v="CALI"/>
    <x v="1"/>
    <x v="1"/>
    <s v="76001"/>
    <s v="2963784"/>
    <s v="3007081723"/>
    <s v="OC VISITA ROLLOS"/>
    <s v="VALLE DEL CAUCA"/>
    <s v="CALI"/>
    <s v="DISTRICOL LAVAUTOS LA 61"/>
    <s v="REDEBAN"/>
    <s v="FO-25-1765441"/>
    <d v="2025-10-31T12:26:08"/>
    <d v="2025-11-01T13:11:00"/>
    <m/>
    <s v="ROLLOS"/>
    <s v="ROLLOS"/>
    <s v="AGREGADOR"/>
    <s v="DISTRICOL"/>
    <s v="EJECUTADO"/>
    <s v="EJECUTADO EXITOSO"/>
    <s v="03/11/2025 SE ESCALA AL COORDINADOR DE ZONA PARA ENTREGA DE ROLLOS EN SITIO | 01/11/2025 SE VISITA CORRESPONSAL Y SE ENTREGAN 30 ROLLOS"/>
    <s v="VISITA TECNICA"/>
    <m/>
    <s v="TIPO I"/>
    <s v="TERRESTRE"/>
    <s v="BOLAÑOS TABORDA JORGE ENRIQUE"/>
    <n v="1"/>
    <n v="35780"/>
    <n v="75096"/>
    <n v="35780"/>
  </r>
  <r>
    <s v="MEDELLIN"/>
    <x v="2"/>
    <x v="2"/>
    <s v="5360"/>
    <s v="2963828"/>
    <s v="3007070449"/>
    <s v="OC VISITA ROLLOS"/>
    <s v="ANTIOQUIA"/>
    <s v="ITAGUI"/>
    <s v="DISTRICOL PROABASTOS S.A."/>
    <s v="REDEBAN"/>
    <s v="FO-25-1765448"/>
    <d v="2025-10-31T12:15:42"/>
    <d v="2025-11-06T09:56:00"/>
    <m/>
    <s v="ROLLOS"/>
    <s v="ROLLOS"/>
    <s v="AGREGADOR"/>
    <s v="DISTRICOL"/>
    <s v="EJECUTADO"/>
    <s v="EJECUTADO EXITOSO"/>
    <s v="03/11/2025 SE ESCALA AL COORDINADOR DE ZONA PARA ENTREGA DE ROLLOS EN SITIO | 06/11/2025 SE REALIZA ENTREGA DE 20 ROLLOS POR EL OPERADOR VELOCES CON LA GUIA V4001757944"/>
    <s v="VISITA TECNICA"/>
    <m/>
    <s v="TIPO I"/>
    <s v="TERRESTRE"/>
    <s v="AYALA ROMERO MAYKOL DANILO"/>
    <n v="1"/>
    <n v="35780"/>
    <n v="75096"/>
    <n v="35780"/>
  </r>
  <r>
    <s v="MEDELLIN"/>
    <x v="2"/>
    <x v="2"/>
    <s v="5001"/>
    <s v="2963845"/>
    <s v="3007024262"/>
    <s v="OC VISITA ROLLOS"/>
    <s v="ANTIOQUIA"/>
    <s v="MEDELLIN"/>
    <s v="COMCARD SANTO DOMINGO 1"/>
    <s v="REDEBAN"/>
    <s v="FO-25-1765444"/>
    <d v="2025-10-31T12:25:13"/>
    <d v="2025-11-05T16:33:00"/>
    <m/>
    <s v="ROLLOS"/>
    <s v="ROLLOS"/>
    <s v="AGREGADOR"/>
    <s v="COMCARD - PTM"/>
    <s v="EJECUTADO"/>
    <s v="EJECUTADO EXITOSO"/>
    <s v="03/11/2025 SE ESCALA AL COORDINADOR DE ZONA PARA ENTREGA DE ROLLOS EN SITIO | 05/11/2025 SE REALIZA ENTREGA DE 30 ROLLOS POR EL OPERADOR VELOCES CON LA GUIA V4001757945"/>
    <s v="VISITA TECNICA"/>
    <m/>
    <s v="TIPO I"/>
    <s v="TERRESTRE"/>
    <s v="AYALA ROMERO MAYKOL DANILO"/>
    <n v="1"/>
    <n v="35780"/>
    <n v="75096"/>
    <n v="35780"/>
  </r>
  <r>
    <s v="MEDELLIN"/>
    <x v="2"/>
    <x v="2"/>
    <s v="5697"/>
    <s v="2963889"/>
    <s v="3007081160"/>
    <s v="OC VISITA ROLLOS"/>
    <s v="ANTIOQUIA"/>
    <s v="EL SANTUARIO"/>
    <s v="BARRIO BUENOS AIRES EL SANTUARIO"/>
    <s v="REDEBAN"/>
    <s v="FO-25-1766553"/>
    <d v="2025-10-31T12:39:35"/>
    <d v="2025-11-05T13:09:00"/>
    <m/>
    <s v="ROLLOS"/>
    <s v="ROLLOS"/>
    <s v="UNO A UNO"/>
    <s v="UNO A UNO"/>
    <s v="EJECUTADO"/>
    <s v="EJECUTADO EXITOSO"/>
    <s v="31/10/2025 SE ESCALA AL COORDINADOR DE ZONA PARA ENTREGA DE ROLLOS EN SITIO | 05/11/2025 SE REALIZA ENTREGA DE 30 ROLLOS"/>
    <s v="VISITA TECNICA"/>
    <m/>
    <s v="TIPO II"/>
    <s v="TERRESTRE"/>
    <s v="HERNANDEZ CHAVARRIA JUAN CAMILO"/>
    <n v="1"/>
    <n v="67654"/>
    <n v="140396"/>
    <n v="67654"/>
  </r>
  <r>
    <s v="PEREIRA"/>
    <x v="1"/>
    <x v="6"/>
    <s v="66170"/>
    <s v="2963894"/>
    <s v="3007078608"/>
    <s v="OC VISITA ROLLOS"/>
    <s v="RISARALDA"/>
    <s v="DOSQUEBRADAS"/>
    <s v="BARRIO MIRADOR LA ESTANCIA DOS"/>
    <s v="REDEBAN"/>
    <s v="FO-25-1766963"/>
    <d v="2025-10-31T12:40:53"/>
    <d v="2025-11-05T11:32:00"/>
    <m/>
    <s v="ROLLOS"/>
    <s v="ROLLOS"/>
    <s v="CB UNO A UNO"/>
    <s v="CB UNO A UNO"/>
    <s v="EJECUTADO / CANCELADO"/>
    <s v="USUARIO NO RECIBE PEDIDO"/>
    <s v="31/10/2025 SE ESCALA AL COORDINADOR DE ZONA PARA ENTREGA DE ROLLOS EN SITIO | 05/11/2025 EN COMUNICACIÓN CON EL CLIENTE JOSÉ RAMÍREZ INDICA QUE YA REALIZARON MIGRACIÓN WOMPI"/>
    <s v="SOPORTE TELEFONICO"/>
    <m/>
    <s v="TIPO I"/>
    <s v="TERRESTRE"/>
    <s v="LOAIZA LOPEZ JHON FREDDY"/>
    <n v="0"/>
    <n v="41241"/>
    <n v="0"/>
    <n v="41241"/>
  </r>
  <r>
    <s v="CUCUTA"/>
    <x v="3"/>
    <x v="3"/>
    <s v="54498"/>
    <s v="2964266"/>
    <s v="3007029042"/>
    <s v="OC ENVIO ROLLOS"/>
    <s v="NORTE DE SANTANDER"/>
    <s v="OCAÑA"/>
    <s v="BARRIO CENTRO OCANA"/>
    <s v="REDEBAN"/>
    <s v="FO-25-1766981"/>
    <d v="2025-10-31T14:01:08"/>
    <d v="2025-11-02T13:24:00"/>
    <m/>
    <s v="ROLLOS"/>
    <s v="ROLLOS"/>
    <s v="CB UNO A UNO"/>
    <s v="COOGUASIMALES"/>
    <s v="EJECUTADO"/>
    <s v="EJECUTADO EXITOSO"/>
    <s v="31/10/2025 SE CONFIRMAN DATOS, SE REALIZA ENVIO POR OPERADOR LOGISTICO | 02/11/2025 SE REALIZA ENVIO DE 40 ROLLOS, CON LA GUIA 2187690864 SERVIENTREGA SE CONFIRMA ENTREGA EXITOSA CON EL USUARIO"/>
    <s v="ENVIO"/>
    <m/>
    <s v="TIPO IV"/>
    <s v="TERRESTRE"/>
    <m/>
    <n v="0"/>
    <n v="35780"/>
    <n v="75096"/>
    <n v="35780"/>
  </r>
  <r>
    <s v="BOGOTA"/>
    <x v="5"/>
    <x v="5"/>
    <s v="11001"/>
    <s v="2964271"/>
    <s v="3007052485"/>
    <s v="OC VISITA ROLLOS"/>
    <s v="CUNDINAMARCA"/>
    <s v="BOGOTA"/>
    <s v="BARRIO CIUDAD DE CALI BOGOTA 1"/>
    <s v="REDEBAN"/>
    <s v="FO-25-1766548"/>
    <d v="2025-10-31T14:02:40"/>
    <d v="2025-11-01T12:14:00"/>
    <m/>
    <s v="ROLLOS"/>
    <s v="ROLLOS"/>
    <s v="CB UNO A UNO"/>
    <s v="CB UNO A UNO"/>
    <s v="EJECUTADO"/>
    <s v="EJECUTADO EXITOSO"/>
    <s v="31/10/2025 SE ESCALA AL COORDINADOR DE ZONA PARA ENTREGA DE ROLLOS EN SITIO | 01/11/2025 DURANTE LA VISITA TECNICA SE REALIZA ENTREGA DE ROLLOS PARA DATÁFONO NO SE MANIPULAN EQUIPOS SIN NOVEDAD EN ENTREGA"/>
    <s v="VISITA TECNICA"/>
    <m/>
    <s v="TIPO I"/>
    <s v="TERRESTRE"/>
    <s v="LOZADA ROJAS CHRISTIAN ANDRES"/>
    <n v="1"/>
    <n v="35780"/>
    <n v="75096"/>
    <n v="35780"/>
  </r>
  <r>
    <s v="APARTADO"/>
    <x v="2"/>
    <x v="2"/>
    <s v="5490"/>
    <s v="2964391"/>
    <s v="3007069295"/>
    <s v="OC VISITA ROLLOS"/>
    <s v="ANTIOQUIA"/>
    <s v="NECOCLI"/>
    <s v="BARRIO MARIA ANTONIA NECOCLI"/>
    <s v="REDEBAN"/>
    <s v="FO-25-1766541"/>
    <d v="2025-10-31T14:30:58"/>
    <d v="2025-11-10T12:29:00"/>
    <m/>
    <s v="ROLLOS"/>
    <s v="ROLLOS"/>
    <s v="CB UNO A UNO"/>
    <s v="CB UNO A UNO"/>
    <s v="EJECUTADO"/>
    <s v="EJECUTADO EXITOSO"/>
    <s v="31/10/2025 SE ESCALA AL COORDINADOR DE ZONA PARA ENTREGA DE ROLLOS EN SITIO | 10/11/2025 SE ENVIAN 50 ROLLOS PARA NECOCLI CON CONDUCTOR Y SE COMPARTE LA INFORMACION A LA USUARIA, ELLA CONFIRMA EL RECIBIDO"/>
    <s v="VISITA TECNICA"/>
    <m/>
    <s v="TIPO II"/>
    <s v="TERRESTRE"/>
    <s v="SALDARRIAGA MIRANDA SANTIAGO"/>
    <n v="1"/>
    <n v="67654"/>
    <n v="140396"/>
    <n v="67654"/>
  </r>
  <r>
    <s v="CALI"/>
    <x v="1"/>
    <x v="1"/>
    <s v="76520"/>
    <s v="2964441"/>
    <s v="3007042989"/>
    <s v="OC VISITA ROLLOS"/>
    <s v="VALLE DEL CAUCA"/>
    <s v="PALMIRA"/>
    <s v="DISTRICOL CONECTATE JD"/>
    <s v="REDEBAN"/>
    <s v="FO-25-1766546"/>
    <d v="2025-10-31T14:19:59"/>
    <d v="2025-11-04T15:40:00"/>
    <m/>
    <s v="ROLLOS"/>
    <s v="ROLLOS"/>
    <s v="AGREGADOR"/>
    <s v="DISTRICOL"/>
    <s v="EJECUTADO"/>
    <s v="EJECUTADO EXITOSO"/>
    <s v="31/10/2025 SE ESCALA AL COORDINADOR DE ZONA PARA ENTREGA DE ROLLOS EN SITIO | 04/11/2025 EN LA VISITA TÉCNICA SE REALIZÓ LA ENTREGA DE 30 ROLLOS TÉRMICOS DE REDEBAN PARA EL CB."/>
    <s v="VISITA TECNICA"/>
    <m/>
    <s v="TIPO I"/>
    <s v="TERRESTRE"/>
    <s v="SANCHEZ URREGO ROBINSON DAVID"/>
    <n v="1"/>
    <n v="35780"/>
    <n v="75096"/>
    <n v="35780"/>
  </r>
  <r>
    <s v="APARTADO"/>
    <x v="2"/>
    <x v="2"/>
    <s v="27810"/>
    <s v="2964528"/>
    <s v="3007077976"/>
    <s v="OC VISITA ROLLOS"/>
    <s v="CHOCO"/>
    <s v="UNION PANAMERICANA"/>
    <s v="BARRIO CL DEL COMERCIO UNION P"/>
    <s v="REDEBAN"/>
    <s v="FO-25-1766975"/>
    <d v="2025-10-31T14:25:26"/>
    <d v="2025-11-08T11:24:00"/>
    <m/>
    <s v="ROLLOS"/>
    <s v="ROLLOS"/>
    <s v="CB UNO A UNO"/>
    <s v="CB UNO A UNO"/>
    <s v="EJECUTADO"/>
    <s v="EJECUTADO EXITOSO"/>
    <s v="31/10/2025 SE CONFIRMAN DATOS, SE REALIZA ENVIO POR OPERADOR LOGISTICO | 05/11/2025 SE REALIZA ENVIO POR INTERRAPIDISIMO DE 40 ROLLOS OK"/>
    <s v="ENVIO FLOTA - OPERADOR LOGISTICO"/>
    <m/>
    <s v="TIPO IV"/>
    <s v="TERRESTRE"/>
    <s v="MONTOYA VELEZ ANDRES FELIPE"/>
    <n v="0"/>
    <n v="35780"/>
    <n v="75096"/>
    <n v="35780"/>
  </r>
  <r>
    <s v="CARTAGENA"/>
    <x v="0"/>
    <x v="0"/>
    <s v="13001"/>
    <s v="2964889"/>
    <s v="3007064682"/>
    <s v="OC VISITA ROLLOS"/>
    <s v="BOLIVAR"/>
    <s v="CARTAGENA"/>
    <s v="DISTRICOL ORION PC STORE"/>
    <s v="REDEBAN"/>
    <s v="FO-25-1766701"/>
    <d v="2025-10-31T15:28:31"/>
    <d v="2025-11-09T14:34:00"/>
    <m/>
    <s v="ROLLOS"/>
    <s v="ROLLOS"/>
    <s v="AGREGADOR"/>
    <s v="DISTRICOL"/>
    <s v="EJECUTADO"/>
    <s v="EJECUTADO EXITOSO"/>
    <s v="31/10/2025 SE ESCALA AL COORDINADOR DE ZONA PARA ENTREGA DE ROLLOS EN SITIO | 08/11/2025 SE ENTREGAN 40 ROLLOS, SIN NOVEDAD"/>
    <s v="VISITA TECNICA"/>
    <m/>
    <s v="TIPO I"/>
    <s v="TERRESTRE"/>
    <s v="CANEDO HERRERA ALEXANDER"/>
    <n v="1"/>
    <n v="35780"/>
    <n v="75096"/>
    <n v="35780"/>
  </r>
  <r>
    <s v="MEDELLIN"/>
    <x v="2"/>
    <x v="2"/>
    <s v="5001"/>
    <s v="2965009"/>
    <s v="3007079705"/>
    <s v="OC VISITA ROLLOS"/>
    <s v="ANTIOQUIA"/>
    <s v="MEDELLIN"/>
    <s v="PTM MEDELLIN ALPES MULTISERVIC"/>
    <s v="REDEBAN"/>
    <s v="FO-25-1766700"/>
    <d v="2025-10-31T15:32:42"/>
    <d v="2025-11-05T16:34:00"/>
    <m/>
    <s v="ROLLOS"/>
    <s v="ROLLOS"/>
    <s v="AGREGADOR"/>
    <s v="COMCARD - PTM"/>
    <s v="EJECUTADO"/>
    <s v="EJECUTADO EXITOSO"/>
    <s v="31/10/2025 SE ESCALA AL COORDINADOR DE ZONA PARA ENTREGA DE ROLLOS EN SITIO | 05/11/2025 SE REALIZA ENTREGA DE 20 ROLLOS POR EL OPERADOR VELOCES CON LA GUIA V4001757947"/>
    <s v="VISITA TECNICA"/>
    <m/>
    <s v="TIPO I"/>
    <s v="TERRESTRE"/>
    <s v="AYALA ROMERO MAYKOL DANILO"/>
    <n v="1"/>
    <n v="35780"/>
    <n v="75096"/>
    <n v="35780"/>
  </r>
  <r>
    <s v="BOGOTA"/>
    <x v="5"/>
    <x v="5"/>
    <s v="11001"/>
    <s v="2965095"/>
    <s v="3007047087"/>
    <s v="OC VISITA ROLLOS"/>
    <s v="CUNDINAMARCA"/>
    <s v="BOGOTA"/>
    <s v="PTM BOGOTA  SOLUCIONES LA 91"/>
    <s v="REDEBAN"/>
    <s v="FO-25-1766960"/>
    <d v="2025-10-31T15:57:25"/>
    <d v="2025-11-06T12:41:00"/>
    <m/>
    <s v="ROLLOS"/>
    <s v="ROLLOS"/>
    <s v="AGREGADOR"/>
    <s v="COMCARD - PTM"/>
    <s v="EJECUTADO"/>
    <s v="EJECUTADO EXITOSO"/>
    <s v="31/10/2025 SE ESCALA AL COORDINADOR DE ZONA PARA ENTREGA DE ROLLOS EN SITIO | 06/11/2025 SE LLEGA A LA DIRECCIÓN INDICADA Y SE ENTREGAN 30 ROLLOS RBM SIN MANIPULAR EQUIPOS"/>
    <s v="VISITA TECNICA"/>
    <m/>
    <s v="TIPO I"/>
    <s v="TERRESTRE"/>
    <s v="GARCIA PASTRANA KEVIN FERNANDO"/>
    <n v="1"/>
    <n v="35780"/>
    <n v="75096"/>
    <n v="35780"/>
  </r>
  <r>
    <s v="MEDELLIN"/>
    <x v="2"/>
    <x v="2"/>
    <s v="5079"/>
    <s v="2965223"/>
    <s v="3007042680"/>
    <s v="OC VISITA ROLLOS"/>
    <s v="ANTIOQUIA"/>
    <s v="BARBOSA"/>
    <s v="PTM BARBOSA EL PORVENIR"/>
    <s v="REDEBAN"/>
    <s v="FO-25-1766958"/>
    <d v="2025-10-31T15:59:14"/>
    <d v="2025-11-05T10:34:00"/>
    <m/>
    <s v="ROLLOS"/>
    <s v="ROLLOS"/>
    <s v="AGREGADOR"/>
    <s v="COMCARD - PTM"/>
    <s v="EJECUTADO"/>
    <s v="EJECUTADO EXITOSO"/>
    <s v="31/10/2025 SE ESCALA AL COORDINADOR DE ZONA PARA ENTREGA DE ROLLOS EN SITIO | 05/11/2025 SE REALIZA ENTREGA DE 40 ROLLOS OK"/>
    <s v="VISITA TECNICA"/>
    <m/>
    <s v="TIPO II"/>
    <s v="TERRESTRE"/>
    <s v="ZAPATA LOPEZ EDWARD ASDRUBAL"/>
    <n v="1"/>
    <n v="67654"/>
    <n v="140396"/>
    <n v="67654"/>
  </r>
  <r>
    <s v="NEIVA"/>
    <x v="4"/>
    <x v="4"/>
    <s v="41298"/>
    <s v="2965288"/>
    <s v="3007047938"/>
    <s v="OC VISITA ROLLOS"/>
    <s v="HUILA"/>
    <s v="GARZON"/>
    <s v="BARRIO SAN ANTONIO DEL PESCADO"/>
    <s v="REDEBAN"/>
    <s v="FO-25-1767048"/>
    <d v="2025-10-31T16:32:50"/>
    <d v="2025-11-04T16:02:00"/>
    <m/>
    <s v="ROLLOS"/>
    <s v="ROLLOS"/>
    <s v="CB UNO A UNO"/>
    <s v="CB UNO A UNO"/>
    <s v="EJECUTADO"/>
    <s v="EJECUTADO EXITOSO"/>
    <s v="31/10/2025 SE CONFIRMAN DATOS, SE REALIZA ENVIO POR OPERADOR LOGISTICO | 04/11/2025 SE ENVÍA 10 ROLLOS SIN NOVEDAD"/>
    <s v="ENVIO FLOTA - OPERADOR LOGISTICO"/>
    <m/>
    <s v="TIPO III"/>
    <s v="TERRESTRE"/>
    <s v="ANDRADE HERNANDEZ JUAN CARLOS"/>
    <n v="0"/>
    <n v="35780"/>
    <n v="75096"/>
    <n v="35780"/>
  </r>
  <r>
    <s v="BOGOTA"/>
    <x v="5"/>
    <x v="5"/>
    <s v="11001"/>
    <s v="2965379"/>
    <s v="3007040578"/>
    <s v="OC VISITA ROLLOS"/>
    <s v="CUNDINAMARCA"/>
    <s v="BOGOTA"/>
    <s v="BARRIO SAN RAFAEL BOGOTA 1"/>
    <s v="REDEBAN"/>
    <s v="FO-25-1767084"/>
    <d v="2025-10-31T16:25:47"/>
    <d v="2025-11-04T10:14:00"/>
    <m/>
    <s v="ROLLOS"/>
    <s v="ROLLOS"/>
    <s v="CB UNO A UNO"/>
    <s v="CB UNO A UNO"/>
    <s v="EJECUTADO"/>
    <s v="EJECUTADO EXITOSO"/>
    <s v="31/10/2025 SE ESCALA AL COORDINADOR DE ZONA PARA ENTREGA DE ROLLOS EN SITIO | 04/11/2025 SE LLEGA AL COMERCIO SE VALÍA CERRADO SE MARCA EL NÚMERO DE CONTACTO 3202443633 CONTESTA CLIENTE LA CUAL INFORMA QUE SI LE PUEDEN DEJAR LOS ROLLOS EN EL NEGOCIO ENSEGUIDA QUE ES UN FAMILIAR LA VETERINARIA SE REALIZA ENTREGA DE PAPELERÍA EN DICHO COMERCIO"/>
    <s v="VISITA TECNICA"/>
    <m/>
    <s v="TIPO I"/>
    <s v="TERRESTRE"/>
    <s v="GOMEZ VEGA DAVID SNEYDER"/>
    <n v="1"/>
    <n v="35780"/>
    <n v="75096"/>
    <n v="35780"/>
  </r>
  <r>
    <s v="SANTA MARTA"/>
    <x v="0"/>
    <x v="0"/>
    <s v="47692"/>
    <s v="2965452"/>
    <s v="3007079871"/>
    <s v="OC ENVIO ROLLOS"/>
    <s v="MAGDALENA"/>
    <s v="SAN SEBASTIAN DE BUENAVISTA"/>
    <s v="BARRIO CENTRO SAN SEBASTIAN DE BUENAVISTA 3"/>
    <s v="REDEBAN"/>
    <s v="FO-25-1767075"/>
    <d v="2025-10-31T16:18:54"/>
    <d v="2025-11-07T12:30:00"/>
    <m/>
    <s v="ROLLOS"/>
    <s v="ROLLOS"/>
    <s v="UNO A UNO"/>
    <s v="UNO A UNO"/>
    <s v="EJECUTADO"/>
    <s v="EJECUTADO EXITOSO"/>
    <s v="31/10/2025 SE CONFIRMAN DATOS, SE REALIZA ENVIO POR OPERADOR LOGISTICO | 07/11/2025 SE REALIZA ENVIO DE 20 ROLLOS, CON LA GUIA 2277307769 SERVIENTREGA. SE CONFIRMA ENTREGA EXITOSA POR PARTE DE LA TRANSPORTADORA"/>
    <s v="ENVIO"/>
    <m/>
    <s v="TIPO IV"/>
    <s v="TERRESTRE"/>
    <m/>
    <n v="0"/>
    <n v="35780"/>
    <n v="75096"/>
    <n v="35780"/>
  </r>
  <r>
    <s v="MONTERIA"/>
    <x v="0"/>
    <x v="0"/>
    <s v="5154"/>
    <s v="2965577"/>
    <s v="3007079206"/>
    <s v="OC VISITA ROLLOS"/>
    <s v="ANTIOQUIA"/>
    <s v="CAUCASIA"/>
    <s v="BARRIO LA Y CAUCASIA"/>
    <s v="REDEBAN"/>
    <s v="FO-25-1767215"/>
    <d v="2025-10-31T17:18:31"/>
    <d v="2025-11-06T15:17:00"/>
    <m/>
    <s v="ROLLOS"/>
    <s v="ROLLOS"/>
    <s v="CB UNO A UNO"/>
    <s v="CB UNO A UNO"/>
    <s v="EJECUTADO"/>
    <s v="EJECUTADO EXITOSO"/>
    <s v="31/10/2025 SE ESCALA AL COORDINADOR DE ZONA PARA ENTREGA DE ROLLOS EN SITIO | 06/11/2025 SE REALIZA VISITA TÉCNICA PARA ENTREGA DE 30 ROLLOS PARA DATÁFONO, NO SE INTERVIENE TERMINAL Y LA ENTREGA SE REALIZA SIN NOVEDAD."/>
    <s v="VISITA TECNICA"/>
    <m/>
    <s v="TIPO II"/>
    <s v="TERRESTRE"/>
    <s v="CASSIANI PEREZ RAUL RAMIRO"/>
    <n v="1"/>
    <n v="67654"/>
    <n v="140396"/>
    <n v="67654"/>
  </r>
  <r>
    <s v="MONTERIA"/>
    <x v="0"/>
    <x v="0"/>
    <s v="23001"/>
    <s v="2965682"/>
    <s v="3007078878"/>
    <s v="OC VISITA ROLLOS"/>
    <s v="CORDOBA"/>
    <s v="MONTERIA"/>
    <s v="BARRIO CHUCHURUBI MONTERIA 6"/>
    <s v="REDEBAN"/>
    <s v="FO-25-1767185"/>
    <d v="2025-10-31T17:02:59"/>
    <d v="2025-11-04T16:00:00"/>
    <m/>
    <s v="ROLLOS"/>
    <s v="ROLLOS"/>
    <s v="CB UNO A UNO"/>
    <s v="CB UNO A UNO"/>
    <s v="EJECUTADO"/>
    <s v="EJECUTADO EXITOSO"/>
    <s v="31/10/2025 SE ESCALA AL COORDINADOR DE ZONA PARA ENTREGA DE ROLLOS EN SITIO | 04/11/2025 SE REALIZA LA ENTREGA DE 40 ROLLOS PARA EL CB BANCOLOMBIA, NO SE MANIPULA EQUIPOS, CB OPERANDO CON NORMALIDAD"/>
    <s v="VISITA TECNICA"/>
    <m/>
    <s v="TIPO I"/>
    <s v="TERRESTRE"/>
    <s v="ARRAZOLA HERNANDEZ NICOLAS AUGUSTO"/>
    <n v="1"/>
    <n v="35780"/>
    <n v="75096"/>
    <n v="35780"/>
  </r>
  <r>
    <s v="APARTADO"/>
    <x v="2"/>
    <x v="2"/>
    <s v="5837"/>
    <s v="2965762"/>
    <s v="3007053104"/>
    <s v="OC VISITA ROLLOS"/>
    <s v="ANTIOQUIA"/>
    <s v="TURBO"/>
    <s v="PTM TURBO GRANERO BRISAS DE M"/>
    <s v="REDEBAN"/>
    <s v="FO-25-1767180"/>
    <d v="2025-10-31T17:07:24"/>
    <d v="2025-11-10T12:57:00"/>
    <m/>
    <s v="ROLLOS"/>
    <s v="ROLLOS"/>
    <s v="AGREGADOR"/>
    <s v="COMCARD - PTM"/>
    <s v="EJECUTADO"/>
    <s v="EJECUTADO EXITOSO"/>
    <s v="31/10/2025 SE ESCALA AL COORDINADOR DE ZONA PARA ENTREGA DE ROLLOS EN SITIO | 10/11/2025 SE ENVIAN 30 ROLLOS CON EL CONDUCTOR SE COMPARTE LA INFORMACION AL USUARIO Y CONFIRMA EL RECIBIDO"/>
    <s v="VISITA TECNICA"/>
    <m/>
    <s v="TIPO II"/>
    <s v="TERRESTRE"/>
    <s v="SALDARRIAGA MIRANDA SANTIAGO"/>
    <n v="1"/>
    <n v="67654"/>
    <n v="140396"/>
    <n v="67654"/>
  </r>
  <r>
    <s v="PASTO"/>
    <x v="1"/>
    <x v="1"/>
    <s v="52356"/>
    <s v="2965796"/>
    <s v="3007078711"/>
    <s v="OC VISITA ROLLOS"/>
    <s v="NARIÑO"/>
    <s v="IPIALES"/>
    <s v="PTM IPIALES VARIEDADES Y TIEND"/>
    <s v="REDEBAN"/>
    <s v="FO-25-1768378"/>
    <d v="2025-10-31T17:48:29"/>
    <d v="2025-11-04T16:04:00"/>
    <m/>
    <s v="ROLLOS"/>
    <s v="ROLLOS"/>
    <s v="AGREGADOR"/>
    <s v="COMCARD - PTM"/>
    <s v="EJECUTADO"/>
    <s v="EJECUTADO EXITOSO"/>
    <s v="01/11/2025 SE ESCALA AL COORDINADOR DE ZONA PARA ENTREGA DE ROLLOS EN SITIO | 04/11/2025 SE VISITA CB. SE REALIZA ENTREGA DE 20 ROLLOS. CLIENTE INFORMA QUE EL DATAFONO FUNCIONA CORRECTAMENTE. NO SÉ MANIPULA DATAFONO"/>
    <s v="VISITA TECNICA"/>
    <m/>
    <s v="TIPO II"/>
    <s v="TERRESTRE"/>
    <s v="CASTILLO HERRERA ALEX RICARDO"/>
    <n v="1"/>
    <n v="67654"/>
    <n v="140396"/>
    <n v="67654"/>
  </r>
  <r>
    <s v="VILLAVICENCIO"/>
    <x v="4"/>
    <x v="4"/>
    <s v="50711"/>
    <s v="2965884"/>
    <s v="3007079875"/>
    <s v="OC VISITA ROLLOS"/>
    <s v="META"/>
    <s v="VISTAHERMOSA"/>
    <s v="BARRIO CENTRO VISTAHERMOSA"/>
    <s v="REDEBAN"/>
    <s v="FO-25-1768336"/>
    <d v="2025-11-01T09:00:00"/>
    <d v="2025-11-05T11:36:00"/>
    <m/>
    <s v="ROLLOS"/>
    <s v="ROLLOS"/>
    <s v="UNO A UNO"/>
    <s v="UNO A UNO"/>
    <s v="EJECUTADO"/>
    <s v="EJECUTADO EXITOSO"/>
    <s v="01/11/2025 SE ESCALA AL COORDINADOR DE ZONA PARA ENTREGA DE ROLLOS EN SITIO | 04/11/2025 SE REALIZA ENVIÓ DE 10 ROLLOS POR MEDIO DE TRANSPORTADORA INTER RAPIDÍSIMO GUIA NO 700173756515"/>
    <s v="ENVIO FLOTA - OPERADOR LOGISTICO"/>
    <m/>
    <s v="TIPO III"/>
    <s v="TERRESTRE"/>
    <s v="GARZON RUIZ LUIS MIGUEL"/>
    <n v="0"/>
    <n v="35780"/>
    <n v="75096"/>
    <n v="35780"/>
  </r>
  <r>
    <s v="CARTAGENA"/>
    <x v="0"/>
    <x v="0"/>
    <s v="13490"/>
    <s v="2965901"/>
    <s v="3007028865"/>
    <s v="OC ENVIO ROLLOS"/>
    <s v="BOLIVAR"/>
    <s v="NOROSI"/>
    <s v="BARRIO CENTRO NOROSI"/>
    <s v="REDEBAN"/>
    <s v="FO-25-1768098"/>
    <d v="2025-10-31T17:54:14"/>
    <d v="2025-11-10T15:46:00"/>
    <m/>
    <s v="ROLLOS"/>
    <s v="ROLLOS"/>
    <s v="CB UNO A UNO"/>
    <s v="CB UNO A UNO"/>
    <s v="EJECUTADO"/>
    <s v="EJECUTADO EXITOSO"/>
    <s v="31/10/2025 SE ESCALA AL COORDINADOR DE ZONA PARA ENTREGA DE ROLLOS EN SITIO | 10/11/2025 SE REALIZA ENVIO DE 40 ROLLOS, CON LA GUIA 2277307770 SERVIENTREGA. SE CONFIRMA ENTREGA EXITOSA POR PARTE DE LA TRANSPORTADORA"/>
    <s v="ENVIO"/>
    <m/>
    <s v="TIPO IV"/>
    <s v="TERRESTRE"/>
    <m/>
    <n v="0"/>
    <n v="35780"/>
    <n v="75096"/>
    <n v="35780"/>
  </r>
  <r>
    <s v="BUCARAMANGA"/>
    <x v="3"/>
    <x v="3"/>
    <s v="13688"/>
    <s v="2966013"/>
    <s v="3007053113"/>
    <s v="OC ENVIO ROLLOS"/>
    <s v="BOLIVAR"/>
    <s v="SANTA ROSA DEL SUR"/>
    <s v="BARRIO LOS CANELOS SANTA ROSA"/>
    <s v="REDEBAN"/>
    <s v="FO-25-1768639"/>
    <d v="2025-11-01T09:00:00"/>
    <d v="2025-11-10T08:46:00"/>
    <m/>
    <s v="ROLLOS"/>
    <s v="ROLLOS"/>
    <s v="CB UNO A UNO"/>
    <s v="CB UNO A UNO"/>
    <s v="EJECUTADO"/>
    <s v="EJECUTADO EXITOSO"/>
    <s v="01/11/2025 SE ESCALA AL COORDINADOR DE ZONA PARA ENTREGA DE ROLLOS EN SITIO | 10/11/2025 SE REALIZA ENVIO DE 40 ROLLOS, CON LA GUIA 2187690892 SERVIENTREGA. SE CONFIRMA ENTREGA EXITOSA POR PARTE DE LA TRANSPORTADORA"/>
    <s v="ENVIO"/>
    <m/>
    <s v="TIPO V"/>
    <s v="TERRESTRE/FLUVIAL"/>
    <m/>
    <n v="0"/>
    <n v="35780"/>
    <n v="75096"/>
    <n v="35780"/>
  </r>
  <r>
    <s v="MEDELLIN"/>
    <x v="2"/>
    <x v="2"/>
    <s v="5079"/>
    <s v="2966022"/>
    <s v="3007029632"/>
    <s v="OC VISITA ROLLOS"/>
    <s v="ANTIOQUIA"/>
    <s v="BARBOSA"/>
    <s v="BARRIO PARQUE PRINCIPAL BARBOS"/>
    <s v="REDEBAN"/>
    <s v="FO-25-1768376"/>
    <d v="2025-11-01T09:00:00"/>
    <d v="2025-11-05T09:22:00"/>
    <m/>
    <s v="ROLLOS"/>
    <s v="ROLLOS"/>
    <s v="CB UNO A UNO"/>
    <s v="CB UNO A UNO"/>
    <s v="EJECUTADO"/>
    <s v="EJECUTADO EXITOSO"/>
    <s v="01/11/2025 SE ESCALA AL COORDINADOR DE ZONA PARA ENTREGA DE ROLLOS EN SITIO | 05/11/2025 SE REALIZA ENTREGA DE 200 ROLLOS OK"/>
    <s v="VISITA TECNICA"/>
    <m/>
    <s v="TIPO II"/>
    <s v="TERRESTRE"/>
    <s v="ZAPATA LOPEZ EDWARD ASDRUBAL"/>
    <n v="1"/>
    <n v="67654"/>
    <n v="140396"/>
    <n v="67654"/>
  </r>
  <r>
    <s v="MEDELLIN"/>
    <x v="2"/>
    <x v="2"/>
    <s v="5266"/>
    <s v="2966024"/>
    <s v="3007033059"/>
    <s v="OC VISITA ROLLOS"/>
    <s v="ANTIOQUIA"/>
    <s v="ENVIGADO"/>
    <s v="OPRAP CC VIVA ENVIGADO NORTE"/>
    <s v="REDEBAN"/>
    <s v="FO-25-1768375"/>
    <d v="2025-11-01T09:00:00"/>
    <d v="2025-11-05T16:28:00"/>
    <m/>
    <s v="ROLLOS"/>
    <s v="ROLLOS"/>
    <s v="ROBUSTO"/>
    <s v="OPRAP"/>
    <s v="EJECUTADO"/>
    <s v="EJECUTADO EXITOSO"/>
    <s v="01/11/2025 SE ESCALA AL COORDINADOR DE ZONA PARA ENTREGA DE ROLLOS EN SITIO | 05/11/2025 SE REALIZA ENTREGA DE 250 ROLLOS POR EL OPERADOR VELOCES CON LA GUIA V4001757938"/>
    <s v="VISITA TECNICA"/>
    <m/>
    <s v="TIPO I"/>
    <s v="TERRESTRE"/>
    <s v="AYALA ROMERO MAYKOL DANILO"/>
    <n v="1"/>
    <n v="35780"/>
    <n v="75096"/>
    <n v="35780"/>
  </r>
  <r>
    <s v="CALI"/>
    <x v="1"/>
    <x v="1"/>
    <s v="76364"/>
    <s v="2966496"/>
    <s v="3007079304"/>
    <s v="OC VISITA ROLLOS"/>
    <s v="VALLE DEL CAUCA"/>
    <s v="JAMUNDI"/>
    <s v="BARRIO SOCHAMATE JAMUNDI"/>
    <s v="REDEBAN"/>
    <s v="FO-25-1769025"/>
    <d v="2025-11-01T11:00:24"/>
    <d v="2025-11-04T15:49:00"/>
    <m/>
    <s v="ROLLOS"/>
    <s v="ROLLOS"/>
    <s v="CB UNO A UNO"/>
    <s v="CB UNO A UNO"/>
    <s v="EJECUTADO"/>
    <s v="EJECUTADO EXITOSO"/>
    <s v="01/11/2025 SE ESCALA AL COORDINADOR DE ZONA PARA ENTREGA DE ROLLOS EN SITIO | 04/11/2025 SE REALIZA ENTREGA DE 50 ROLLOS REDEBAN CON VISITA, NO SE INTERVIENE EQUIPOS"/>
    <s v="VISITA TECNICA"/>
    <m/>
    <s v="TIPO II"/>
    <s v="TERRESTRE"/>
    <s v="HERRERA MONAR GEOVANNY"/>
    <n v="1"/>
    <n v="67654"/>
    <n v="140396"/>
    <n v="67654"/>
  </r>
  <r>
    <s v="MEDELLIN"/>
    <x v="2"/>
    <x v="2"/>
    <s v="5088"/>
    <s v="2966498"/>
    <s v="3007024597"/>
    <s v="OC VISITA ROLLOS"/>
    <s v="ANTIOQUIA"/>
    <s v="BELLO"/>
    <s v="REDY BELLO"/>
    <s v="REDEBAN"/>
    <s v="FO-25-1769000"/>
    <d v="2025-11-01T11:01:59"/>
    <d v="2025-11-06T16:08:00"/>
    <m/>
    <s v="ROLLOS"/>
    <s v="ROLLOS"/>
    <s v="ROBUSTO"/>
    <s v="REDY"/>
    <s v="EJECUTADO"/>
    <s v="EJECUTADO EXITOSO"/>
    <s v="01/11/2025 SE ESCALA AL COORDINADOR DE ZONA PARA ENTREGA DE ROLLOS EN SITIO | 06/11/2025 SE REALIZA ENTREGA DE 210 ROLLOS POR EL OPERADOR VELOCES CON LA GUIA V4001757942"/>
    <s v="VISITA TECNICA"/>
    <m/>
    <s v="TIPO I"/>
    <s v="TERRESTRE"/>
    <s v="CONTRERAS ROSSI LITZY YULIETH"/>
    <n v="1"/>
    <n v="35780"/>
    <n v="75096"/>
    <n v="35780"/>
  </r>
  <r>
    <s v="MEDELLIN"/>
    <x v="2"/>
    <x v="2"/>
    <s v="5001"/>
    <s v="2966522"/>
    <s v="3007015100"/>
    <s v="OC VISITA ROLLOS"/>
    <s v="ANTIOQUIA"/>
    <s v="MEDELLIN"/>
    <s v="BARRIO PICACHO III MEDELLIN"/>
    <s v="REDEBAN"/>
    <s v="FO-25-1768530"/>
    <d v="2025-11-01T09:39:31"/>
    <d v="2025-11-07T08:24:00"/>
    <m/>
    <s v="ROLLOS"/>
    <s v="ROLLOS"/>
    <s v="CB UNO A UNO"/>
    <s v="CB UNO A UNO"/>
    <s v="EJECUTADO"/>
    <s v="EJECUTADO EXITOSO"/>
    <s v="01/11/2025 SE ESCALA AL COORDINADOR DE ZONA PARA ENTREGA DE ROLLOS EN SITIO | 07/11/2025 SE REALIZA ENTREGA DE 150 ROLLOS POR EL OPERADOR VELOCES CON LA GUIA V4001757940"/>
    <s v="VISITA TECNICA"/>
    <m/>
    <s v="TIPO I"/>
    <s v="TERRESTRE"/>
    <s v="CONTRERAS ROSSI LITZY YULIETH"/>
    <n v="1"/>
    <n v="35780"/>
    <n v="75096"/>
    <n v="35780"/>
  </r>
  <r>
    <s v="PASTO"/>
    <x v="1"/>
    <x v="1"/>
    <s v="52490"/>
    <s v="2966533"/>
    <s v="3007064004"/>
    <s v="OC ENVIO ROLLOS"/>
    <s v="NARIÑO"/>
    <s v="OLAYA HERRERA"/>
    <s v="BARRIO BARRIO POLICARPA OLAYA"/>
    <s v="REDEBAN"/>
    <s v="FO-25-1768699"/>
    <d v="2025-11-01T09:53:46"/>
    <d v="2025-11-17T14:50:00"/>
    <m/>
    <s v="ROLLOS"/>
    <s v="ROLLOS"/>
    <s v="CB UNO A UNO"/>
    <s v="CB UNO A UNO"/>
    <s v="EJECUTADO"/>
    <s v="EJECUTADO EXITOSO"/>
    <s v="01/11/2025 SE ESCALA AL COORDINADOR DE ZONA PARA ENTREGA DE ROLLOS EN SITIO | 10/11/2025 SE INTENTA COMUNICAR CON EL USUSARIO PERO NO CONTESTA | 17/11/2025 SE REALIZA ENVIO DE 120 ROLLOS, CON LA GUIA 2248145311 SERVIENTREGA. SE CONFIRMA ENTREGA EXITOSA POR PARTE DE LA TRANSPORTADORA"/>
    <s v="ENVIO"/>
    <m/>
    <s v="TIPO V"/>
    <s v="FLUVIAL"/>
    <m/>
    <n v="0"/>
    <n v="35780"/>
    <n v="75096"/>
    <n v="35780"/>
  </r>
  <r>
    <s v="CUCUTA"/>
    <x v="3"/>
    <x v="3"/>
    <s v="54001"/>
    <s v="2966538"/>
    <s v="3007063241"/>
    <s v="OC VISITA ROLLOS"/>
    <s v="NORTE DE SANTANDER"/>
    <s v="CUCUTA"/>
    <s v="DISTRICOL KAIROS STORE"/>
    <s v="REDEBAN"/>
    <s v="FO-25-1768503"/>
    <d v="2025-11-01T10:01:00"/>
    <d v="2025-11-01T12:26:00"/>
    <m/>
    <s v="ROLLOS"/>
    <s v="ROLLOS"/>
    <s v="AGREGADOR"/>
    <s v="DISTRICOL"/>
    <s v="EJECUTADO"/>
    <s v="EJECUTADO EXITOSO"/>
    <s v="01/11/2025 SE ENTREGAN 60 ROLLOS EN DIRECCIÓN INDICADA POR EL CLIENTE."/>
    <s v="VISITA TECNICA"/>
    <m/>
    <s v="TIPO I"/>
    <s v="TERRESTRE"/>
    <s v="TORRES MANTILLA JOSE DANIEL"/>
    <n v="1"/>
    <n v="35780"/>
    <n v="75096"/>
    <n v="35780"/>
  </r>
  <r>
    <s v="VILLAVICENCIO"/>
    <x v="4"/>
    <x v="4"/>
    <s v="85440"/>
    <s v="2966582"/>
    <s v="3007080704"/>
    <s v="OC ENVIO ROLLOS"/>
    <s v="CASANARE"/>
    <s v="VILLANUEVA"/>
    <s v="BARRIO FUNDADORES VILLANUEVA 6"/>
    <s v="REDEBAN"/>
    <s v="FO-25-1769314"/>
    <d v="2025-11-01T11:04:07"/>
    <d v="2025-11-07T08:25:00"/>
    <m/>
    <s v="ROLLOS"/>
    <s v="ROLLOS"/>
    <s v="UNO A UNO"/>
    <s v="UNO A UNO"/>
    <s v="EJECUTADO"/>
    <s v="EJECUTADO EXITOSO"/>
    <s v="01/11/2025 SE CONFIRMAN DATOS, SE REALIZA ENVIO POR OPERADOR LOGISTICO | 07/11/2025 SE REALIZA ENVIO DE 30 ROLLOS, CON LA GUIA 2235596412 SERVIENTREGA. SE CONFIRMA ENTREGA EXITOSA POR PARTE DEL USUARIO"/>
    <s v="ENVIO"/>
    <m/>
    <s v="TIPO III"/>
    <s v="TERRESTRE"/>
    <m/>
    <n v="0"/>
    <n v="35780"/>
    <n v="75096"/>
    <n v="35780"/>
  </r>
  <r>
    <s v="MEDELLIN"/>
    <x v="2"/>
    <x v="2"/>
    <s v="27001"/>
    <s v="2966604"/>
    <s v="3007080447"/>
    <s v="OC ENVIO ROLLOS"/>
    <s v="CHOCO"/>
    <s v="QUIBDO"/>
    <s v="BARRIO YESCA GRANDE QUIBDO  2"/>
    <s v="REDEBAN"/>
    <s v="FO-25-1769128"/>
    <d v="2025-11-01T09:47:53"/>
    <d v="2025-11-10T11:18:00"/>
    <m/>
    <s v="ROLLOS"/>
    <s v="ROLLOS"/>
    <s v="UNO A UNO"/>
    <s v="UNO A UNO"/>
    <s v="EJECUTADO"/>
    <s v="EJECUTADO EXITOSO"/>
    <s v="01/11/2025 SE REALIZA ENVIO DE ROLLOS CON OPERADOR LOGISTICO | 10/11/2025 SE LLAMA AL USUARIO PERO NO CONTESTA | 10/11/2025 SE REALIZA ENVIO DE 20 ROLLOS, CON LA GUIA 284607509 SERVIENTREGA. SE CONFIRMA ENTREGA EXITOSA POR PARTE DE LA TRANSPORTADORA"/>
    <s v="ENVIO"/>
    <m/>
    <s v="TIPO V"/>
    <s v="AEREO"/>
    <m/>
    <n v="0"/>
    <n v="35780"/>
    <n v="75096"/>
    <n v="35780"/>
  </r>
  <r>
    <s v="CALI"/>
    <x v="1"/>
    <x v="1"/>
    <s v="76001"/>
    <s v="2966606"/>
    <s v="3007079049"/>
    <s v="OC VISITA ROLLOS"/>
    <s v="VALLE DEL CAUCA"/>
    <s v="CALI"/>
    <s v="BARRIO CANEY CALI 5"/>
    <s v="REDEBAN"/>
    <s v="FO-25-1768522"/>
    <d v="2025-11-01T09:49:17"/>
    <d v="2025-11-04T15:56:00"/>
    <m/>
    <s v="ROLLOS"/>
    <s v="ROLLOS"/>
    <s v="CB UNO A UNO"/>
    <s v="CB UNO A UNO"/>
    <s v="EJECUTADO"/>
    <s v="EJECUTADO EXITOSO"/>
    <s v="01/11/2025 SE ESCALA AL COORDINADOR DE ZONA PARA ENTREGA DE ROLLOS EN SITIO | 04/11/2025 SE REALIZA ENTREGA DE 20 ROLLOS REDEBAN"/>
    <s v="VISITA TECNICA"/>
    <m/>
    <s v="TIPO I"/>
    <s v="TERRESTRE"/>
    <s v="PAREDES CASTILLO DIEGO"/>
    <n v="1"/>
    <n v="35780"/>
    <n v="75096"/>
    <n v="35780"/>
  </r>
  <r>
    <s v="PEREIRA"/>
    <x v="1"/>
    <x v="6"/>
    <s v="66170"/>
    <s v="2966609"/>
    <s v="3007079237"/>
    <s v="OC VISITA ROLLOS"/>
    <s v="RISARALDA"/>
    <s v="DOSQUEBRADAS"/>
    <s v="DISTRICOL VARIEDADES LEON"/>
    <s v="REDEBAN"/>
    <s v="FO-25-1768517"/>
    <d v="2025-11-01T09:50:45"/>
    <d v="2025-11-05T11:34:00"/>
    <m/>
    <s v="ROLLOS"/>
    <s v="ROLLOS"/>
    <s v="AGREGADOR"/>
    <s v="DISTRICOL"/>
    <s v="EJECUTADO"/>
    <s v="EJECUTADO EXITOSO"/>
    <s v="01/11/2025 SE ESCALA AL COORDINADOR DE ZONA PARA ENTREGA DE ROLLOS EN SITIO | 05/11/2025 SE ENTREGAN 70 ROLLOS."/>
    <s v="VISITA TECNICA"/>
    <m/>
    <s v="TIPO I"/>
    <s v="TERRESTRE"/>
    <s v="FRANCO CAÑAVERAL YAMID RAUL"/>
    <n v="1"/>
    <n v="35780"/>
    <n v="75096"/>
    <n v="35780"/>
  </r>
  <r>
    <s v="CUCUTA"/>
    <x v="3"/>
    <x v="3"/>
    <s v="54001"/>
    <s v="2966614"/>
    <s v="3007067906"/>
    <s v="OC VISITA ROLLOS"/>
    <s v="NORTE DE SANTANDER"/>
    <s v="CUCUTA"/>
    <s v="DISTRICOL MISCELANEA MEBARAK"/>
    <s v="REDEBAN"/>
    <s v="FO-25-1768509"/>
    <d v="2025-11-01T09:57:47"/>
    <d v="2025-11-01T12:19:00"/>
    <m/>
    <s v="ROLLOS"/>
    <s v="ROLLOS"/>
    <s v="AGREGADOR"/>
    <s v="DISTRICOL"/>
    <s v="EJECUTADO"/>
    <s v="EJECUTADO EXITOSO"/>
    <s v="01/11/2025 SE ENTREGAN 40 ROLLOS EN DIRECCIÓN INDICADA POR EL CLIENTE"/>
    <s v="VISITA TECNICA"/>
    <m/>
    <s v="TIPO I"/>
    <s v="TERRESTRE"/>
    <s v="TORRES MANTILLA JOSE DANIEL"/>
    <n v="1"/>
    <n v="35780"/>
    <n v="75096"/>
    <n v="35780"/>
  </r>
  <r>
    <s v="CUCUTA"/>
    <x v="3"/>
    <x v="3"/>
    <s v="54874"/>
    <s v="2966618"/>
    <s v="3007068232"/>
    <s v="OC VISITA ROLLOS"/>
    <s v="NORTE DE SANTANDER"/>
    <s v="VILLA DEL ROSARIO"/>
    <s v="DISTRICOL MISCELANEA BLESSED"/>
    <s v="REDEBAN"/>
    <s v="FO-25-1768506"/>
    <d v="2025-11-01T10:00:17"/>
    <d v="2025-11-01T12:12:00"/>
    <m/>
    <s v="ROLLOS"/>
    <s v="ROLLOS"/>
    <s v="AGREGADOR"/>
    <s v="DISTRICOL"/>
    <s v="EJECUTADO"/>
    <s v="EJECUTADO EXITOSO"/>
    <s v="01/11/2025 SE VISITA COMERCIO Y SE ENTREGAN 40 ROLLOS EN DIRECCIÓN INDICADA POR EL CLIENTE."/>
    <s v="VISITA TECNICA"/>
    <m/>
    <s v="TIPO I"/>
    <s v="TERRESTRE"/>
    <s v="TORRES MANTILLA JOSE DANIEL"/>
    <n v="1"/>
    <n v="35780"/>
    <n v="75096"/>
    <n v="35780"/>
  </r>
  <r>
    <s v="APARTADO"/>
    <x v="2"/>
    <x v="2"/>
    <s v="5837"/>
    <s v="2966619"/>
    <s v="3007058301"/>
    <s v="OC VISITA ROLLOS"/>
    <s v="ANTIOQUIA"/>
    <s v="TURBO"/>
    <s v="BARRIO EL TRES TURBO"/>
    <s v="REDEBAN"/>
    <s v="FO-25-1768498"/>
    <d v="2025-11-01T10:02:28"/>
    <d v="2025-11-10T09:43:00"/>
    <m/>
    <s v="ROLLOS"/>
    <s v="ROLLOS"/>
    <s v="CB UNO A UNO"/>
    <s v="CB UNO A UNO"/>
    <s v="EJECUTADO"/>
    <s v="EJECUTADO EXITOSO"/>
    <s v="01/11/2025 SE ESCALA AL COORDINADOR DE ZONA PARA ENTREGA DE ROLLOS EN SITIO | 10/11/2025 ENTREGA DE 40 ROLOS"/>
    <s v="VISITA TECNICA"/>
    <m/>
    <s v="TIPO II"/>
    <s v="TERRESTRE"/>
    <s v="SALDARRIAGA MIRANDA SANTIAGO"/>
    <n v="1"/>
    <n v="67654"/>
    <n v="140396"/>
    <n v="67654"/>
  </r>
  <r>
    <s v="BOGOTA"/>
    <x v="5"/>
    <x v="5"/>
    <s v="11001"/>
    <s v="2966621"/>
    <s v="3007078241"/>
    <s v="OC VISITA ROLLOS"/>
    <s v="CUNDINAMARCA"/>
    <s v="BOGOTA"/>
    <s v="BARRIO MONTE BLANCO BOGOTA  2"/>
    <s v="REDEBAN"/>
    <s v="FO-25-1768494"/>
    <d v="2025-11-01T10:03:36"/>
    <d v="2025-11-04T15:58:00"/>
    <m/>
    <s v="ROLLOS"/>
    <s v="ROLLOS"/>
    <s v="CB UNO A UNO"/>
    <s v="CB UNO A UNO"/>
    <s v="EJECUTADO"/>
    <s v="EJECUTADO EXITOSO"/>
    <s v="01/11/2025 SE ESCALA AL COORDINADOR DE ZONA PARA ENTREGA DE ROLLOS EN SITIO | 04/11/2025 SE VISITA COMERCIO, SE ENTREGAN 20 ROLLOS RBM, NO SE MANIPULAN DISPOSITIVOS"/>
    <s v="VISITA TECNICA"/>
    <m/>
    <s v="TIPO I"/>
    <s v="TERRESTRE"/>
    <s v="ORTIZ YARA FRANKLYN ISRAEL"/>
    <n v="1"/>
    <n v="35780"/>
    <n v="75096"/>
    <n v="35780"/>
  </r>
  <r>
    <s v="BOGOTA"/>
    <x v="5"/>
    <x v="5"/>
    <s v="11001"/>
    <s v="2966624"/>
    <s v="3007055496"/>
    <s v="OC VISITA ROLLOS"/>
    <s v="CUNDINAMARCA"/>
    <s v="BOGOTA"/>
    <s v="BARRIO PANTANITOS BOGOTA"/>
    <s v="REDEBAN"/>
    <s v="FO-25-1768491"/>
    <d v="2025-11-01T10:05:15"/>
    <d v="2025-11-04T16:02:00"/>
    <m/>
    <s v="ROLLOS"/>
    <s v="ROLLOS"/>
    <s v="CB UNO A UNO"/>
    <s v="CB UNO A UNO"/>
    <s v="EJECUTADO"/>
    <s v="EJECUTADO EXITOSO"/>
    <s v="01/11/2025 SE ESCALA AL COORDINADOR DE ZONA PARA ENTREGA DE ROLLOS EN SITIO | 04/11/2025 SE LLEGA A LA DIRECCIÓN INDICADA Y SE ENTREGAN 30 ROLLOS RBM SIN MANIPULAR EQUIPOS"/>
    <s v="VISITA TECNICA"/>
    <m/>
    <s v="TIPO I"/>
    <s v="TERRESTRE"/>
    <s v="GARCIA PASTRANA KEVIN FERNANDO"/>
    <n v="1"/>
    <n v="35780"/>
    <n v="75096"/>
    <n v="35780"/>
  </r>
  <r>
    <s v="CALI"/>
    <x v="1"/>
    <x v="1"/>
    <s v="76001"/>
    <s v="2966665"/>
    <s v="3007068833"/>
    <s v="OC VISITA ROLLOS"/>
    <s v="VALLE DEL CAUCA"/>
    <s v="CALI"/>
    <s v="BARRIO EL PARAISO CALI"/>
    <s v="REDEBAN"/>
    <s v="FO-25-1769004"/>
    <d v="2025-11-01T10:58:49"/>
    <d v="2025-11-05T12:51:00"/>
    <m/>
    <s v="ROLLOS"/>
    <s v="ROLLOS"/>
    <s v="CB UNO A UNO"/>
    <s v="CB UNO A UNO"/>
    <s v="EJECUTADO"/>
    <s v="EJECUTADO EXITOSO"/>
    <s v="01/11/2025 SE ESCALA AL COORDINADOR DE ZONA PARA ENTREGA DE ROLLOS EN SITIO | 05/11/2025 SE REALIZA ENTREGA DE 30 ROLLOS TÉRMICOS EN EL CB SIN NOVEDAD."/>
    <s v="VISITA TECNICA"/>
    <m/>
    <s v="TIPO I"/>
    <s v="TERRESTRE"/>
    <s v="TORRES GARCIA JENDRY JOSE"/>
    <n v="1"/>
    <n v="35780"/>
    <n v="75096"/>
    <n v="35780"/>
  </r>
  <r>
    <s v="BOGOTA"/>
    <x v="5"/>
    <x v="5"/>
    <s v="11001"/>
    <s v="2966666"/>
    <s v="3007076110"/>
    <s v="OC VISITA ROLLOS"/>
    <s v="CUNDINAMARCA"/>
    <s v="BOGOTA"/>
    <s v="PTM BOGOTA HERRAJES E INSUMOS"/>
    <s v="REDEBAN"/>
    <s v="FO-25-1769002"/>
    <d v="2025-11-01T10:59:29"/>
    <d v="2025-11-06T12:46:00"/>
    <m/>
    <s v="ROLLOS"/>
    <s v="ROLLOS"/>
    <s v="AGREGADOR"/>
    <s v="COMCARD - PTM"/>
    <s v="EJECUTADO"/>
    <s v="EJECUTADO EXITOSO"/>
    <s v="01/11/2025 SE ESCALA AL COORDINADOR DE ZONA PARA ENTREGA DE ROLLOS EN SITIO | 06/11/2025 SE REALIZA ENTREGA DE 30 ROLLOS NO SE MANIPULAN TERMINALES"/>
    <s v="VISITA TECNICA"/>
    <m/>
    <s v="TIPO I"/>
    <s v="TERRESTRE"/>
    <s v="SOTO LONDOÑO FREDY ALEXANDER"/>
    <n v="1"/>
    <n v="35780"/>
    <n v="75096"/>
    <n v="35780"/>
  </r>
  <r>
    <s v="BUCARAMANGA"/>
    <x v="3"/>
    <x v="3"/>
    <s v="68001"/>
    <s v="2966767"/>
    <s v="3007047890"/>
    <s v="OC VISITA ROLLOS"/>
    <s v="SANTANDER"/>
    <s v="BUCARAMANGA"/>
    <s v="DISTRICOL MENSAJERIA ZUUUM"/>
    <s v="REDEBAN"/>
    <s v="FO-25-1769887"/>
    <d v="2025-11-04T08:00:00"/>
    <d v="2025-11-04T14:24:00"/>
    <m/>
    <s v="ROLLOS"/>
    <s v="ROLLOS"/>
    <s v="AGREGADOR"/>
    <s v="DISTRICOL"/>
    <s v="EJECUTADO"/>
    <s v="EJECUTADO EXITOSO"/>
    <s v="01/11/2025 SE ESCALA AL COORDINADOR DE ZONA PARA ENTREGA DE ROLLOS EN SITIO | 04/11/2025 SE REALIZA ENTREGA DE 90 ROLLOS"/>
    <s v="VISITA TECNICA"/>
    <m/>
    <s v="TIPO I"/>
    <s v="TERRESTRE"/>
    <s v="GONZALEZ ESTUPIÑAN YEISON WALTER ANTONIO"/>
    <n v="1"/>
    <n v="35780"/>
    <n v="75096"/>
    <n v="35780"/>
  </r>
  <r>
    <s v="MEDELLIN"/>
    <x v="2"/>
    <x v="2"/>
    <s v="5591"/>
    <s v="2966770"/>
    <s v="3007037271"/>
    <s v="OC VISITA ROLLOS"/>
    <s v="ANTIOQUIA"/>
    <s v="PUERTO TRIUNFO"/>
    <s v="DISTRICOL PAPELERIA Y FOTOCOPI"/>
    <s v="REDEBAN"/>
    <s v="FO-25-1774034"/>
    <d v="2025-11-04T08:00:00"/>
    <d v="2025-11-10T16:24:00"/>
    <m/>
    <s v="ROLLOS"/>
    <s v="ROLLOS"/>
    <s v="AGREGADOR"/>
    <s v="DISTRICOL"/>
    <s v="EJECUTADO"/>
    <s v="EJECUTADO EXITOSO"/>
    <s v="04/11/2025 SE REALIZA ENVIO DE ROLLOS POR FLOTA | 08/11/2025 SE ENVÍAN 70 ROLLOS OK, CLIENTE CONFIRMA RECIBIDO"/>
    <s v="ENVIO FLOTA - OPERADOR LOGISTICO"/>
    <m/>
    <s v="TIPO IV"/>
    <s v="TERRESTRE"/>
    <s v="QUINTERO SANCHEZ JUAN SEBASTIAN"/>
    <n v="0"/>
    <n v="35780"/>
    <n v="75096"/>
    <n v="35780"/>
  </r>
  <r>
    <s v="MEDELLIN"/>
    <x v="2"/>
    <x v="2"/>
    <s v="5266"/>
    <s v="2966775"/>
    <s v="3007036942"/>
    <s v="OC VISITA ROLLOS"/>
    <s v="ANTIOQUIA"/>
    <s v="ENVIGADO"/>
    <s v="DISTRICOL 1115 SOLUCIONES"/>
    <s v="REDEBAN"/>
    <s v="FO-25-1769868"/>
    <d v="2025-11-04T08:00:00"/>
    <d v="2025-11-07T08:25:00"/>
    <m/>
    <s v="ROLLOS"/>
    <s v="ROLLOS"/>
    <s v="AGREGADOR"/>
    <s v="DISTRICOL"/>
    <s v="EJECUTADO"/>
    <s v="EJECUTADO EXITOSO"/>
    <s v="01/11/2025 SE ESCALA AL COORDINADOR DE ZONA PARA ENTREGA DE ROLLOS EN SITIO | 07/11/2025 SE REALIZA ENTREGA DE 30 ROLLOS POR EL OPERADOR VELOCES CON LA GUIA V4001757950"/>
    <s v="VISITA TECNICA"/>
    <m/>
    <s v="TIPO I"/>
    <s v="TERRESTRE"/>
    <s v="CONTRERAS ROSSI LITZY YULIETH"/>
    <n v="1"/>
    <n v="35780"/>
    <n v="75096"/>
    <n v="35780"/>
  </r>
  <r>
    <s v="MEDELLIN"/>
    <x v="2"/>
    <x v="2"/>
    <s v="5212"/>
    <s v="2966945"/>
    <s v="3007044713"/>
    <s v="OC VISITA ROLLOS"/>
    <s v="ANTIOQUIA"/>
    <s v="COPACABANA"/>
    <s v="DISTRICOL INSPIRACION ASUNCION"/>
    <s v="REDEBAN"/>
    <s v="FO-25-1775622"/>
    <d v="2025-11-01T14:40:00"/>
    <d v="2025-11-06T15:13:00"/>
    <m/>
    <s v="ROLLOS"/>
    <s v="ROLLOS"/>
    <s v="AGREGADOR"/>
    <s v="DISTRICOL"/>
    <s v="CANCELADO"/>
    <s v="CB CERRADO - DESOCUPADO"/>
    <s v="06/11/2025 SE LLEGA AL CB Y SE ENCONTRÓ CERRADO, SE REALIZA GESTIÓN TELEFÓNICA Y NO HUBO CONTACTO NI POR WHATSAPP"/>
    <s v="SOPORTE TELEFONICO"/>
    <m/>
    <s v="TIPO I"/>
    <s v="TERRESTRE"/>
    <s v="BARRIENTOS HERNANDEZ CRISTIAN HORACIO"/>
    <n v="0"/>
    <n v="41241"/>
    <n v="0"/>
    <n v="41241"/>
  </r>
  <r>
    <s v="NEIVA"/>
    <x v="4"/>
    <x v="4"/>
    <s v="41551"/>
    <s v="2966946"/>
    <s v="3007075268"/>
    <s v="OC ENVIO ROLLOS"/>
    <s v="HUILA"/>
    <s v="PITALITO"/>
    <s v="BARRIO LEON TRECE PITALITO"/>
    <s v="REDEBAN"/>
    <s v="FO-25-1775537"/>
    <d v="2025-11-04T08:00:00"/>
    <d v="2025-11-07T08:27:00"/>
    <m/>
    <s v="ROLLOS"/>
    <s v="ROLLOS"/>
    <s v="CB UNO A UNO"/>
    <s v="CB UNO A UNO"/>
    <s v="EJECUTADO"/>
    <s v="EJECUTADO EXITOSO"/>
    <s v="04/11/2025 SE CONFIRMAN DATOS, SE REALIZA ENVIO POR OPERADOR LOGISTICO | 07/11/2025 SE REALIZA ENVIO DE 30 ROLLOS, CON LA GUIA 2235596420 SERVIENTREGA. SE CONFIRMA ENTREGA EXITOSA POR PARTE DE LA TRANSPORTADORA"/>
    <s v="ENVIO"/>
    <m/>
    <s v="TIPO III"/>
    <s v="TERRESTRE"/>
    <m/>
    <n v="0"/>
    <n v="35780"/>
    <n v="75096"/>
    <n v="35780"/>
  </r>
  <r>
    <s v="CALI"/>
    <x v="1"/>
    <x v="1"/>
    <s v="76364"/>
    <s v="2966947"/>
    <s v="3007055395"/>
    <s v="OC VISITA ROLLOS"/>
    <s v="VALLE DEL CAUCA"/>
    <s v="JAMUNDI"/>
    <s v="PTM JAMUNDI VARIEDADES LAS 2K"/>
    <s v="REDEBAN"/>
    <s v="FO-25-1769882"/>
    <d v="2025-11-04T08:00:00"/>
    <d v="2025-11-04T14:21:00"/>
    <m/>
    <s v="ROLLOS"/>
    <s v="ROLLOS"/>
    <s v="AGREGADOR"/>
    <s v="COMCARD - PTM"/>
    <s v="EJECUTADO"/>
    <s v="EJECUTADO EXITOSO"/>
    <s v="01/11/2025 SE ESCALA AL COORDINADOR DE ZONA PARA ENTREGA DE ROLLOS EN SITIO | 04/11/2025 SE REALIZA ENTREGA DE 10 ROLLOS REDEBAN CON VISITA, NO SE INTERVIENE EQUIPOS"/>
    <s v="VISITA TECNICA"/>
    <m/>
    <s v="TIPO II"/>
    <s v="TERRESTRE"/>
    <s v="HERRERA MONAR GEOVANNY"/>
    <n v="1"/>
    <n v="67654"/>
    <n v="140396"/>
    <n v="67654"/>
  </r>
  <r>
    <s v="CALI"/>
    <x v="1"/>
    <x v="1"/>
    <s v="76364"/>
    <s v="2966955"/>
    <s v="3007075707"/>
    <s v="OC VISITA ROLLOS"/>
    <s v="VALLE DEL CAUCA"/>
    <s v="JAMUNDI"/>
    <s v="DISTRICOL DROGUERIA AHORROMAS"/>
    <s v="REDEBAN"/>
    <s v="FO-25-1769871"/>
    <d v="2025-11-04T08:00:00"/>
    <d v="2025-11-04T13:58:00"/>
    <m/>
    <s v="ROLLOS"/>
    <s v="ROLLOS"/>
    <s v="AGREGADOR"/>
    <s v="DISTRICOL"/>
    <s v="EJECUTADO"/>
    <s v="EJECUTADO EXITOSO"/>
    <s v="01/11/2025 SE ESCALA AL COORDINADOR DE ZONA PARA ENTREGA DE ROLLOS EN SITIO | 04/11/2025 SE REALIZA ENTREGA DE 30 ROLLOS REDEBAN CON VISITA, NO SE INTERVIENE EQUIPOS"/>
    <s v="VISITA TECNICA"/>
    <m/>
    <s v="TIPO II"/>
    <s v="TERRESTRE"/>
    <s v="HERRERA MONAR GEOVANNY"/>
    <n v="1"/>
    <n v="67654"/>
    <n v="140396"/>
    <n v="67654"/>
  </r>
  <r>
    <s v="SANTA MARTA"/>
    <x v="0"/>
    <x v="0"/>
    <s v="44430"/>
    <s v="2966966"/>
    <s v="3007064780"/>
    <s v="OC ENVIO ROLLOS"/>
    <s v="LA GUAJIRA"/>
    <s v="MAICAO"/>
    <s v="BARRIO PARAGUACHON MAICAO"/>
    <s v="REDEBAN"/>
    <s v="FO-25-1774033"/>
    <d v="2025-11-04T08:00:00"/>
    <d v="2025-11-08T12:59:00"/>
    <m/>
    <s v="ROLLOS"/>
    <s v="ROLLOS"/>
    <s v="CB UNO A UNO"/>
    <s v="CB UNO A UNO"/>
    <s v="EJECUTADO"/>
    <s v="EJECUTADO EXITOSO"/>
    <s v="04/11/2025 SE REALIZA ENVIO DE ROLLOS CON OPERADOR LOGISTICO | 08/11/2025 SE REALIZA ENVIO DE 20 ROLLOS, CON LA GUIA 2277307772 SERVIENTREGA. SE CONFIRMA ENTREGA EXITOSA POR PARTE DE LA TRANSPORTADORA"/>
    <s v="ENVIO"/>
    <m/>
    <s v="TIPO IV"/>
    <s v="TERRESTRE"/>
    <m/>
    <n v="0"/>
    <n v="35780"/>
    <n v="75096"/>
    <n v="35780"/>
  </r>
  <r>
    <s v="APARTADO"/>
    <x v="2"/>
    <x v="2"/>
    <s v="5837"/>
    <s v="2966968"/>
    <s v="3007040600"/>
    <s v="OC VISITA ROLLOS"/>
    <s v="ANTIOQUIA"/>
    <s v="TURBO"/>
    <s v="BARRIO FRONTINITO TURBO"/>
    <s v="REDEBAN"/>
    <s v="FO-25-1770872"/>
    <d v="2025-11-04T08:00:00"/>
    <d v="2025-11-10T13:00:00"/>
    <m/>
    <s v="ROLLOS"/>
    <s v="ROLLOS"/>
    <s v="CB UNO A UNO"/>
    <s v="CB UNO A UNO"/>
    <s v="EJECUTADO"/>
    <s v="EJECUTADO EXITOSO"/>
    <s v="02/11/2025 SE ESCALA AL COORDINADOR DE ZONA PARA ENTREGA DE ROLLOS EN SITIO | 10/11/2025 ENTREGA DE 170 ROLLOS"/>
    <s v="VISITA TECNICA"/>
    <m/>
    <s v="TIPO II"/>
    <s v="TERRESTRE"/>
    <s v="SALDARRIAGA MIRANDA SANTIAGO"/>
    <n v="1"/>
    <n v="67654"/>
    <n v="140396"/>
    <n v="67654"/>
  </r>
  <r>
    <s v="MEDELLIN"/>
    <x v="2"/>
    <x v="2"/>
    <s v="5129"/>
    <s v="2966982"/>
    <s v="3007030302"/>
    <s v="OC VISITA ROLLOS"/>
    <s v="ANTIOQUIA"/>
    <s v="CALDAS"/>
    <s v="PAGAFACIL VAQUITA CALDAS"/>
    <s v="REDEBAN"/>
    <s v="FO-25-1775616"/>
    <d v="2025-11-02T11:07:00"/>
    <d v="2025-11-05T09:25:00"/>
    <m/>
    <s v="ROLLOS"/>
    <s v="ROLLOS"/>
    <s v="ROBUSTO"/>
    <s v="PAGAFACIL"/>
    <s v="EJECUTADO"/>
    <s v="EJECUTADO EXITOSO"/>
    <s v="05/11/2025 SE REALIZA LA ENTREGA DE 180 ROLLOS DE CB A LA ENCARGADA DIANA TABORDA"/>
    <s v="VISITA TECNICA"/>
    <m/>
    <s v="TIPO I"/>
    <s v="TERRESTRE"/>
    <s v="MONTOYA VELEZ ANDRES FELIPE"/>
    <n v="1"/>
    <n v="35780"/>
    <n v="75096"/>
    <n v="35780"/>
  </r>
  <r>
    <s v="BOGOTA"/>
    <x v="5"/>
    <x v="5"/>
    <s v="11001"/>
    <s v="2966986"/>
    <s v="3007048475"/>
    <s v="OC VISITA ROLLOS"/>
    <s v="CUNDINAMARCA"/>
    <s v="BOGOTA"/>
    <s v="BARRIO MOCHUELO BOGOTA"/>
    <s v="REDEBAN"/>
    <s v="FO-25-1770861"/>
    <d v="2025-11-04T08:00:00"/>
    <d v="2025-11-05T13:46:00"/>
    <m/>
    <s v="ROLLOS"/>
    <s v="ROLLOS"/>
    <s v="CB UNO A UNO"/>
    <s v="CB UNO A UNO"/>
    <s v="EJECUTADO"/>
    <s v="EJECUTADO EXITOSO"/>
    <s v="02/11/2025 SE ESCALA AL COORDINADOR DE ZONA PARA ENTREGA DE ROLLOS EN SITIO | 05/11/2025 SE REALIZA ENTREGA DE 50 ROLLOS"/>
    <s v="VISITA TECNICA"/>
    <m/>
    <s v="TIPO I"/>
    <s v="TERRESTRE"/>
    <s v="MICHELI LOPEZ MIGUEL ANGEL"/>
    <n v="1"/>
    <n v="35780"/>
    <n v="75096"/>
    <n v="35780"/>
  </r>
  <r>
    <s v="CARTAGENA"/>
    <x v="0"/>
    <x v="0"/>
    <s v="13468"/>
    <s v="2967029"/>
    <s v="3007054317"/>
    <s v="OC VISITA ROLLOS"/>
    <s v="BOLIVAR"/>
    <s v="MOMPOS"/>
    <s v="DISTRICOL EDS LA FERIA"/>
    <s v="REDEBAN"/>
    <s v="FO-25-1775535"/>
    <d v="2025-11-04T08:00:00"/>
    <d v="2025-11-19T10:55:00"/>
    <m/>
    <s v="ROLLOS"/>
    <s v="ROLLOS"/>
    <s v="AGREGADOR"/>
    <s v="DISTRICOL"/>
    <s v="EJECUTADO"/>
    <s v="EJECUTADO EXITOSO"/>
    <s v="04/11/2025 SE CONFIRMAN DATOS, SE REALIZA ENVIO POR OPERADOR LOGISTICO | 19/11/2025 SE REALIZA ENVÍO DE 30 ROLLOS SE LLAMA AL CLIENTE PARA INFORMARLE QUE CUANDO LOS TENGA ME AVISE"/>
    <s v="ENVIO FLOTA - OPERADOR LOGISTICO"/>
    <m/>
    <s v="TIPO IV"/>
    <s v="TERRESTRE"/>
    <s v="CANEDO HERRERA ALEXANDER"/>
    <n v="0"/>
    <n v="35780"/>
    <n v="75096"/>
    <n v="35780"/>
  </r>
  <r>
    <s v="SANTA MARTA"/>
    <x v="0"/>
    <x v="0"/>
    <s v="44090"/>
    <s v="2967032"/>
    <s v="3007041834"/>
    <s v="OC ENVIO ROLLOS"/>
    <s v="LA GUAJIRA"/>
    <s v="DIBULLA"/>
    <s v="BARRIO TRONCAL DEL CARIBE DIBU"/>
    <s v="REDEBAN"/>
    <s v="FO-25-1771282"/>
    <d v="2025-11-04T08:00:00"/>
    <d v="2025-11-17T14:48:00"/>
    <m/>
    <s v="ROLLOS"/>
    <s v="ROLLOS"/>
    <s v="UNO A UNO"/>
    <s v="CB UNO A UNO"/>
    <s v="EJECUTADO"/>
    <s v="EJECUTADO EXITOSO"/>
    <s v="02/11/2025 SE REALIZA ENVIO DE ROLLOS CON OPERADOR LOGISTICO | 17/11/2025 SE REALIZA ENVIO DE 10 ROLLOS, CON LA GUIA 2277307771 SERVIENTREGA. SE CONFIRMA ENTREGA EXITOSA POR PARTE DE LA TRANSPORTADORA"/>
    <s v="ENVIO"/>
    <m/>
    <s v="TIPO III"/>
    <s v="TERRESTRE"/>
    <m/>
    <n v="0"/>
    <n v="35780"/>
    <n v="75096"/>
    <n v="35780"/>
  </r>
  <r>
    <s v="PEREIRA"/>
    <x v="1"/>
    <x v="6"/>
    <s v="63130"/>
    <s v="2967055"/>
    <s v="3007054575"/>
    <s v="OC VISITA ROLLOS"/>
    <s v="QUINDIO"/>
    <s v="CALARCA"/>
    <s v="O AV COLON CALARCA"/>
    <s v="REDEBAN"/>
    <s v="FO-25-1770865"/>
    <d v="2025-11-04T08:00:00"/>
    <d v="2025-11-06T11:11:00"/>
    <m/>
    <s v="ROLLOS"/>
    <s v="ROLLOS"/>
    <s v="CB UNO A UNO"/>
    <s v="CB UNO A UNO"/>
    <s v="EJECUTADO"/>
    <s v="EJECUTADO EXITOSO"/>
    <s v="02/11/2025 SE ESCALA AL COORDINADOR DE ZONA PARA ENTREGA DE ROLLOS EN SITIO | 06/11/2025 SE VISITA COMERCIO SE REALIZÓ ENTREGA DE 40 ROLLOS"/>
    <s v="VISITA TECNICA"/>
    <m/>
    <s v="TIPO II"/>
    <s v="TERRESTRE"/>
    <s v="SANCHEZ SOLORZANO JUAN SEBASTIAN"/>
    <n v="1"/>
    <n v="67654"/>
    <n v="140396"/>
    <n v="67654"/>
  </r>
  <r>
    <s v="BOGOTA"/>
    <x v="5"/>
    <x v="5"/>
    <s v="25754"/>
    <s v="2967071"/>
    <s v="3007057241"/>
    <s v="OC VISITA ROLLOS"/>
    <s v="CUNDINAMARCA"/>
    <s v="SOACHA"/>
    <s v="BARRIO LEON XIII SOACHA 6"/>
    <s v="REDEBAN"/>
    <s v="FO-25-1770859"/>
    <d v="2025-11-04T08:00:00"/>
    <d v="2025-11-04T15:15:00"/>
    <m/>
    <s v="ROLLOS"/>
    <s v="ROLLOS"/>
    <s v="CB UNO A UNO"/>
    <s v="CB UNO A UNO"/>
    <s v="EJECUTADO"/>
    <s v="EJECUTADO EXITOSO"/>
    <s v="02/11/2025 SE ESCALA AL COORDINADOR DE ZONA PARA ENTREGA DE ROLLOS EN SITIO | 04/11/2025 ENTREGA DE 20 ROLLOS NO SE MANIPULAN EQUIPOS"/>
    <s v="VISITA TECNICA"/>
    <m/>
    <s v="TIPO I"/>
    <s v="TERRESTRE"/>
    <s v="HERNANDEZ NARANJO OSCAR EDUARDO"/>
    <n v="1"/>
    <n v="35780"/>
    <n v="75096"/>
    <n v="35780"/>
  </r>
  <r>
    <s v="MANIZALES"/>
    <x v="1"/>
    <x v="6"/>
    <s v="17001"/>
    <s v="2967090"/>
    <s v="3007080103"/>
    <s v="OC VISITA ROLLOS"/>
    <s v="CALDAS"/>
    <s v="MANIZALES"/>
    <s v="DISTRICOL TIENDA PLAN B"/>
    <s v="REDEBAN"/>
    <s v="FO-25-1770842"/>
    <d v="2025-11-04T08:00:00"/>
    <d v="2025-11-07T11:53:00"/>
    <m/>
    <s v="ROLLOS"/>
    <s v="ROLLOS"/>
    <s v="AGREGADOR"/>
    <s v="DISTRICOL"/>
    <s v="EJECUTADO"/>
    <s v="EJECUTADO EXITOSO"/>
    <s v="02/11/2025 SE ESCALA AL COORDINADOR DE ZONA PARA ENTREGA DE ROLLOS EN SITIO | 07/11/2025 SE ENTREGAN 20 ROLLOS EN EL COMERCIO NO SE MANIPULAN EQUIPOS"/>
    <s v="VISITA TECNICA"/>
    <m/>
    <s v="TIPO I"/>
    <s v="TERRESTRE"/>
    <s v="AGUIRRE HENAO RAUL EDUARDO"/>
    <n v="1"/>
    <n v="35780"/>
    <n v="75096"/>
    <n v="35780"/>
  </r>
  <r>
    <s v="BARRANQUILLA"/>
    <x v="0"/>
    <x v="0"/>
    <s v="8001"/>
    <s v="2967110"/>
    <s v="3007069804"/>
    <s v="OC VISITA ROLLOS"/>
    <s v="ATLANTICO"/>
    <s v="BARRANQUILLA"/>
    <s v="BARRIO LA LUZ BARRANQUILLA  4"/>
    <s v="REDEBAN"/>
    <s v="FO-25-1770855"/>
    <d v="2025-11-04T08:00:00"/>
    <d v="2025-11-05T10:55:00"/>
    <m/>
    <s v="ROLLOS"/>
    <s v="ROLLOS"/>
    <s v="CB UNO A UNO"/>
    <s v="CB UNO A UNO"/>
    <s v="EJECUTADO"/>
    <s v="EJECUTADO EXITOSO"/>
    <s v="02/11/2025 SE ESCALA AL COORDINADOR DE ZONA PARA ENTREGA DE ROLLOS EN SITIO | 05/11/2025 SE REALIZA VISITA SE ENTREGA 40 ROLLOS"/>
    <s v="VISITA TECNICA"/>
    <m/>
    <s v="TIPO I"/>
    <s v="TERRESTRE"/>
    <s v="VILLACOB VILLACOB ELKIN EDUARDO"/>
    <n v="1"/>
    <n v="35780"/>
    <n v="75096"/>
    <n v="35780"/>
  </r>
  <r>
    <s v="MEDELLIN"/>
    <x v="2"/>
    <x v="2"/>
    <s v="5001"/>
    <s v="2967111"/>
    <s v="3007041621"/>
    <s v="OC VISITA ROLLOS"/>
    <s v="ANTIOQUIA"/>
    <s v="MEDELLIN"/>
    <s v="BARRIO PABLO VI MEDELLIN"/>
    <s v="REDEBAN"/>
    <s v="FO-25-1770852"/>
    <d v="2025-11-04T08:00:00"/>
    <d v="2025-11-06T09:56:00"/>
    <m/>
    <s v="ROLLOS"/>
    <s v="ROLLOS"/>
    <s v="CB UNO A UNO"/>
    <s v="CB UNO A UNO"/>
    <s v="EJECUTADO"/>
    <s v="EJECUTADO EXITOSO"/>
    <s v="02/11/2025 SE ESCALA AL COORDINADOR DE ZONA PARA ENTREGA DE ROLLOS EN SITIO | 06/11/2025 SE REALIZA ENTREGA DE 40 ROLLOS POR EL OPERADOR VELOCES CON LA GUIA V4001757949"/>
    <s v="VISITA TECNICA"/>
    <m/>
    <s v="TIPO I"/>
    <s v="TERRESTRE"/>
    <s v="AYALA ROMERO MAYKOL DANILO"/>
    <n v="1"/>
    <n v="35780"/>
    <n v="75096"/>
    <n v="35780"/>
  </r>
  <r>
    <s v="CALI"/>
    <x v="1"/>
    <x v="1"/>
    <s v="76001"/>
    <s v="2967115"/>
    <s v="3007078705"/>
    <s v="OC VISITA ROLLOS"/>
    <s v="VALLE DEL CAUCA"/>
    <s v="CALI"/>
    <s v="PTM CALI ALKA EXPRESS"/>
    <s v="REDEBAN"/>
    <s v="FO-25-1770847"/>
    <d v="2025-11-04T08:00:00"/>
    <d v="2025-11-05T11:59:00"/>
    <m/>
    <s v="ROLLOS"/>
    <s v="ROLLOS"/>
    <s v="AGREGADOR"/>
    <s v="COMCARD - PTM"/>
    <s v="EJECUTADO"/>
    <s v="EJECUTADO EXITOSO"/>
    <s v="02/11/2025 SE ESCALA AL COORDINADOR DE ZONA PARA ENTREGA DE ROLLOS EN SITIO | 05/11/2025 SE REALIZA ENTREGA DE 20 ROLLOS TÉRMICOS EN EL CB SIN NOVEDAD."/>
    <s v="VISITA TECNICA"/>
    <m/>
    <s v="TIPO I"/>
    <s v="TERRESTRE"/>
    <s v="TORRES GARCIA JENDRY JOSE"/>
    <n v="1"/>
    <n v="35780"/>
    <n v="75096"/>
    <n v="35780"/>
  </r>
  <r>
    <s v="MEDELLIN"/>
    <x v="2"/>
    <x v="2"/>
    <s v="5284"/>
    <s v="2967140"/>
    <s v="3007079306"/>
    <s v="OC ENVIO ROLLOS"/>
    <s v="ANTIOQUIA"/>
    <s v="FRONTINO"/>
    <s v="BARRIO PARQUE PRINCIPAL FRONTI"/>
    <s v="REDEBAN"/>
    <s v="FO-25-1778558"/>
    <d v="2025-11-04T08:00:00"/>
    <d v="2025-11-07T09:22:00"/>
    <m/>
    <s v="ROLLOS"/>
    <s v="ROLLOS"/>
    <s v="CB UNO A UNO"/>
    <s v="CB UNO A UNO"/>
    <s v="EJECUTADO"/>
    <s v="EJECUTADO EXITOSO"/>
    <s v="01/11/2025 SE CONFIRMAN DATOS, SE REALIZA ENVIO POR OPERADOR LOGISTICO | 07/11/2025 SE REALIZA ENVIO DE 40 ROLLOS, CON LA GUIA 992207089 LOGICUARTAS. SE CONFIRMA ENTREGA EXITOSA POR PARTE DE LA TRANSPORTADORA"/>
    <s v="ENVIO"/>
    <m/>
    <s v="TIPO IV"/>
    <s v="TERRESTRE"/>
    <m/>
    <n v="0"/>
    <n v="35780"/>
    <n v="75096"/>
    <n v="35780"/>
  </r>
  <r>
    <s v="MONTERIA"/>
    <x v="0"/>
    <x v="0"/>
    <s v="23660"/>
    <s v="2967211"/>
    <s v="3007054320"/>
    <s v="OC VISITA ROLLOS"/>
    <s v="CORDOBA"/>
    <s v="SAHAGUN"/>
    <s v="DISTRICOL FERREAGRO"/>
    <s v="REDEBAN"/>
    <s v="FO-25-1770849"/>
    <d v="2025-11-04T08:00:00"/>
    <d v="2025-11-05T14:22:00"/>
    <m/>
    <s v="ROLLOS"/>
    <s v="ROLLOS"/>
    <s v="AGREGADOR"/>
    <s v="DISTRICOL"/>
    <s v="EJECUTADO"/>
    <s v="EJECUTADO EXITOSO"/>
    <s v="02/11/2025 SE ESCALA AL COORDINADOR DE ZONA PARA ENTREGA DE ROLLOS EN SITIO | 05/11/2025 SE REALIZA VISITA TÉCNICA PARA ENTREGA DE 30 ROLLOS PARA DATÁFONO, NO SE INTERVIENE TERMINAL Y LA ENTREGA SE REALIZA SIN NOVEDAD."/>
    <s v="VISITA TECNICA"/>
    <m/>
    <s v="TIPO II"/>
    <s v="TERRESTRE"/>
    <s v="CASSIANI PEREZ RAUL RAMIRO"/>
    <n v="1"/>
    <n v="67654"/>
    <n v="140396"/>
    <n v="67654"/>
  </r>
  <r>
    <s v="MEDELLIN"/>
    <x v="2"/>
    <x v="2"/>
    <s v="5649"/>
    <s v="2967226"/>
    <s v="3007079406"/>
    <s v="OC ENVIO ROLLOS"/>
    <s v="ANTIOQUIA"/>
    <s v="SAN CARLOS"/>
    <s v="BARRIO SAN CARLOS SAN  2 CARLO"/>
    <s v="REDEBAN"/>
    <s v="FO-25-1771280"/>
    <d v="2025-11-04T08:00:00"/>
    <d v="2025-11-08T13:01:00"/>
    <m/>
    <s v="ROLLOS"/>
    <s v="ROLLOS"/>
    <s v="CB UNO A UNO"/>
    <s v="CB UNO A UNO"/>
    <s v="EJECUTADO"/>
    <s v="EJECUTADO EXITOSO"/>
    <s v="02/11/2025 SE REALIZA ENVIO DE ROLLOS CON OPERADOR LOGISTICO | 08/11/2025 SE REALIZA ENVIO DE 20 ROLLOS, CON LA GUIA 284607510 SERVIENTREGA. SE CONFIRMA ENTREGA EXITOSA POR PARTE DE LA TRANSPORTADORA"/>
    <s v="ENVIO"/>
    <m/>
    <s v="TIPO III"/>
    <s v="TERRESTRE"/>
    <m/>
    <n v="0"/>
    <n v="35780"/>
    <n v="75096"/>
    <n v="35780"/>
  </r>
  <r>
    <s v="MEDELLIN"/>
    <x v="2"/>
    <x v="2"/>
    <s v="5736"/>
    <s v="2967306"/>
    <s v="3007037389"/>
    <s v="OC ENVIO ROLLOS"/>
    <s v="ANTIOQUIA"/>
    <s v="SEGOVIA"/>
    <s v="BARRIO CALLE CENTENARIO SEGOVI"/>
    <s v="REDEBAN"/>
    <s v="FO-25-1776079"/>
    <d v="2025-11-04T08:00:00"/>
    <d v="2025-11-18T13:45:00"/>
    <m/>
    <s v="ROLLOS"/>
    <s v="ROLLOS"/>
    <s v="UNO A UNO"/>
    <s v="CB UNO A UNO"/>
    <s v="EJECUTADO"/>
    <s v="EJECUTADO EXITOSO"/>
    <s v="04/11/2025 SE CONFIRMAN DATOS, SE REALIZA ENVIO POR OPERADOR LOGISTICO | 19/11/2025 SE REALIZA ENVIO DE 10 ROLLOS, CON LA GUIA 284607515 SERVIENTREGA. SE CONFIRMA ENTREGA EXITOSA POR PARTE DE LA TRANSPORTADORA"/>
    <s v="ENVIO"/>
    <m/>
    <s v="TIPO IV"/>
    <s v="TERRESTRE"/>
    <m/>
    <n v="0"/>
    <n v="35780"/>
    <n v="75096"/>
    <n v="35780"/>
  </r>
  <r>
    <s v="BARRANQUILLA"/>
    <x v="0"/>
    <x v="0"/>
    <s v="8001"/>
    <s v="2967459"/>
    <s v="3007048102"/>
    <s v="OC VISITA ROLLOS"/>
    <s v="ATLANTICO"/>
    <s v="BARRANQUILLA"/>
    <s v="BARRIO SANTA MARIA BARRANQUILL"/>
    <s v="REDEBAN"/>
    <s v="FO-25-1770889"/>
    <d v="2025-11-04T08:00:00"/>
    <d v="2025-11-05T10:58:00"/>
    <m/>
    <s v="ROLLOS"/>
    <s v="ROLLOS"/>
    <s v="CB UNO A UNO"/>
    <s v="CB UNO A UNO"/>
    <s v="EJECUTADO"/>
    <s v="EJECUTADO EXITOSO"/>
    <s v="02/11/2025 SE ESCALA AL COORDINADOR DE ZONA PARA ENTREGA DE ROLLOS EN SITIO | 05/11/2025 SE HACE ENTREGA DE 90 ROLLOS REDEBAN DE MANERA EXITOSA"/>
    <s v="VISITA TECNICA"/>
    <m/>
    <s v="TIPO I"/>
    <s v="TERRESTRE"/>
    <s v="ORTEGA TORRES JUAN SEBASTIAN"/>
    <n v="1"/>
    <n v="35780"/>
    <n v="75096"/>
    <n v="35780"/>
  </r>
  <r>
    <s v="MONTERIA"/>
    <x v="0"/>
    <x v="0"/>
    <s v="5154"/>
    <s v="2967585"/>
    <s v="3007075549"/>
    <s v="OC VISITA ROLLOS"/>
    <s v="ANTIOQUIA"/>
    <s v="CAUCASIA"/>
    <s v="PTM CAUCASIA D' TODITOS MIL LO"/>
    <s v="REDEBAN"/>
    <s v="FO-25-1771270"/>
    <d v="2025-11-04T08:00:00"/>
    <d v="2025-11-06T15:10:00"/>
    <m/>
    <s v="ROLLOS"/>
    <s v="ROLLOS"/>
    <s v="AGREGADOR"/>
    <s v="COMCARD - PTM"/>
    <s v="EJECUTADO"/>
    <s v="EJECUTADO EXITOSO"/>
    <s v="02/11/2025 SE ESCALA AL COORDINADOR DE ZONA PARA ENTREGA DE ROLLOS EN SITIO | 06/11/2025 SE REALIZA VISITA TÉCNICA PARA ENTREGA DE 10 ROLLOS PARA DATÁFONO, NO SE INTERVIENE TERMINAL Y LA ENTREGA SE REALIZA SIN NOVEDAD."/>
    <s v="VISITA TECNICA"/>
    <m/>
    <s v="TIPO II"/>
    <s v="TERRESTRE"/>
    <s v="CASSIANI PEREZ RAUL RAMIRO"/>
    <n v="1"/>
    <n v="67654"/>
    <n v="140396"/>
    <n v="67654"/>
  </r>
  <r>
    <s v="MEDELLIN"/>
    <x v="2"/>
    <x v="2"/>
    <s v="5093"/>
    <s v="2967599"/>
    <s v="3007061553"/>
    <s v="OC ENVIO ROLLOS"/>
    <s v="ANTIOQUIA"/>
    <s v="BETULIA"/>
    <s v="BARRIO BETULIA BETULIA 1"/>
    <s v="REDEBAN"/>
    <s v="FO-25-1775600"/>
    <d v="2025-11-04T08:00:00"/>
    <d v="2025-11-07T08:27:00"/>
    <m/>
    <s v="ROLLOS"/>
    <s v="ROLLOS"/>
    <s v="UNO A UNO"/>
    <s v="CB UNO A UNO"/>
    <s v="EJECUTADO"/>
    <s v="EJECUTADO EXITOSO"/>
    <s v="04/11/2025 SE CONFIRMAN DATOS, SE REALIZA ENVIO POR OPERADOR LOGISTICO | 07/11/2025 SE REALIZA ENVIO DE 10 ROLLOS, CON LA GUIA 284607513 SERVIENTREGA. SE CONFIRMA ENTREGA EXITOSA POR PARTE DE LA TRANSPORTADORA"/>
    <s v="ENVIO"/>
    <m/>
    <s v="TIPO III"/>
    <s v="TERRESTRE"/>
    <m/>
    <n v="0"/>
    <n v="35780"/>
    <n v="75096"/>
    <n v="35780"/>
  </r>
  <r>
    <s v="MEDELLIN"/>
    <x v="2"/>
    <x v="2"/>
    <s v="5001"/>
    <s v="2967606"/>
    <s v="3007079264"/>
    <s v="OC VISITA ROLLOS"/>
    <s v="ANTIOQUIA"/>
    <s v="MEDELLIN"/>
    <s v="DISTRICOL AUTOSERVICIO MATIAS"/>
    <s v="REDEBAN"/>
    <s v="FO-25-1771120"/>
    <d v="2025-11-04T08:00:00"/>
    <d v="2025-11-05T16:34:00"/>
    <m/>
    <s v="ROLLOS"/>
    <s v="ROLLOS"/>
    <s v="AGREGADOR"/>
    <s v="DISTRICOL"/>
    <s v="EJECUTADO"/>
    <s v="EJECUTADO EXITOSO"/>
    <s v="02/11/2025 SE ESCALA AL COORDINADOR DE ZONA PARA ENTREGA DE ROLLOS EN SITIO | 05/11/2025 SE REALIZA ENTREGA DE 20 ROLLOS POR EL OPERADOR CABIFY CON LA GUIA V4001757948"/>
    <s v="VISITA TECNICA"/>
    <m/>
    <s v="TIPO I"/>
    <s v="TERRESTRE"/>
    <s v="AYALA ROMERO MAYKOL DANILO"/>
    <n v="1"/>
    <n v="35780"/>
    <n v="75096"/>
    <n v="35780"/>
  </r>
  <r>
    <s v="BOGOTA"/>
    <x v="5"/>
    <x v="5"/>
    <s v="11001"/>
    <s v="2967623"/>
    <s v="3007060871"/>
    <s v="OC VISITA ROLLOS"/>
    <s v="CUNDINAMARCA"/>
    <s v="BOGOTA"/>
    <s v="BARRIO BOSA NOVA BOGOTA 2"/>
    <s v="REDEBAN"/>
    <s v="FO-25-1771118"/>
    <d v="2025-11-04T08:00:00"/>
    <d v="2025-11-04T15:56:00"/>
    <m/>
    <s v="ROLLOS"/>
    <s v="ROLLOS"/>
    <s v="CB UNO A UNO"/>
    <s v="CB UNO A UNO"/>
    <s v="EJECUTADO"/>
    <s v="EJECUTADO EXITOSO"/>
    <s v="02/11/2025 SE ESCALA AL COORDINADOR DE ZONA PARA ENTREGA DE ROLLOS EN SITIO | 04/11/2025 ENTREGA DE 30 ROLLOS NO SE MANIPULAN EQUIPOS"/>
    <s v="VISITA TECNICA"/>
    <m/>
    <s v="TIPO I"/>
    <s v="TERRESTRE"/>
    <s v="HERNANDEZ NARANJO OSCAR EDUARDO"/>
    <n v="1"/>
    <n v="35780"/>
    <n v="75096"/>
    <n v="35780"/>
  </r>
  <r>
    <s v="MANIZALES"/>
    <x v="1"/>
    <x v="6"/>
    <s v="17524"/>
    <s v="2967625"/>
    <s v="3007052003"/>
    <s v="OC VISITA ROLLOS"/>
    <s v="CALDAS"/>
    <s v="PALESTINA"/>
    <s v="BARRIO CENTRO PALESTINA 5"/>
    <s v="REDEBAN"/>
    <s v="FO-25-1771115"/>
    <d v="2025-11-04T08:00:00"/>
    <d v="2025-11-08T12:36:00"/>
    <m/>
    <s v="ROLLOS"/>
    <s v="ROLLOS"/>
    <s v="CB UNO A UNO"/>
    <s v="CB UNO A UNO"/>
    <s v="EJECUTADO"/>
    <s v="EJECUTADO EXITOSO"/>
    <s v="02/11/2025 SE ESCALA AL COORDINADOR DE ZONA PARA ENTREGA DE ROLLOS EN SITIO | 08/11/2025 SE ENTREGAN 30 ROLLOS EN EL COMERCIO NO SE MANIPULAN EQUIPOS"/>
    <s v="VISITA TECNICA"/>
    <m/>
    <s v="TIPO II"/>
    <s v="TERRESTRE"/>
    <s v="AGUIRRE HENAO RAUL EDUARDO"/>
    <n v="1"/>
    <n v="67654"/>
    <n v="140396"/>
    <n v="67654"/>
  </r>
  <r>
    <s v="APARTADO"/>
    <x v="2"/>
    <x v="2"/>
    <s v="5837"/>
    <s v="2967635"/>
    <s v="3007078041"/>
    <s v="OC VISITA ROLLOS"/>
    <s v="ANTIOQUIA"/>
    <s v="TURBO"/>
    <s v="PTM LA JULIA OROZCO TIENDA MIX"/>
    <s v="REDEBAN"/>
    <s v="FO-25-1771272"/>
    <d v="2025-11-04T08:00:00"/>
    <d v="2025-11-10T16:17:00"/>
    <m/>
    <s v="ROLLOS"/>
    <s v="ROLLOS"/>
    <s v="AGREGADOR"/>
    <s v="COMCARD - PTM"/>
    <s v="EJECUTADO"/>
    <s v="EJECUTADO EXITOSO"/>
    <s v="02/11/2025 SE ESCALA AL COORDINADOR DE ZONA PARA ENTREGA DE ROLLOS EN SITIO | 10/11/2025 ENTREGA DE 70 ROLLOS"/>
    <s v="VISITA TECNICA"/>
    <m/>
    <s v="TIPO II"/>
    <s v="TERRESTRE"/>
    <s v="SALDARRIAGA MIRANDA SANTIAGO"/>
    <n v="1"/>
    <n v="67654"/>
    <n v="140396"/>
    <n v="67654"/>
  </r>
  <r>
    <s v="MEDELLIN"/>
    <x v="2"/>
    <x v="2"/>
    <s v="5034"/>
    <s v="2967645"/>
    <s v="3007070887"/>
    <s v="OC ENVIO ROLLOS"/>
    <s v="ANTIOQUIA"/>
    <s v="ANDES"/>
    <s v="DISTRICOL AUTOSERVICIO DONDE M"/>
    <s v="REDEBAN"/>
    <s v="FO-25-1774552"/>
    <d v="2025-11-04T08:00:00"/>
    <d v="2025-11-10T16:30:00"/>
    <m/>
    <s v="ROLLOS"/>
    <s v="ROLLOS"/>
    <s v="AGREGADOR"/>
    <s v="DISTRICOL"/>
    <s v="EJECUTADO"/>
    <s v="EJECUTADO EXITOSO"/>
    <s v="04/11/2025 SE ESCALA AL COORDINADOR DE ZONA PARA ENTREGA DE ROLLOS EN SITIO | 10/11/2025 SE REALIZA ENVIO DE 10 ROLLOS, CON LA GUIA 284607512 SERVIENTREGA. SE CONFIRMA ENTREGA EXITOSA POR PARTE DE LA TRANSPORTADORA"/>
    <s v="ENVIO"/>
    <m/>
    <s v="TIPO III"/>
    <s v="TERRESTRE"/>
    <m/>
    <n v="0"/>
    <n v="35780"/>
    <n v="75096"/>
    <n v="35780"/>
  </r>
  <r>
    <s v="PASTO"/>
    <x v="1"/>
    <x v="1"/>
    <s v="52786"/>
    <s v="2967702"/>
    <s v="3007057384"/>
    <s v="OC VISITA ROLLOS"/>
    <s v="NARIÑO"/>
    <s v="TAMINANGO"/>
    <s v="BARRIO EL PRADO TAMINANGO"/>
    <s v="REDEBAN"/>
    <s v="FO-25-1771824"/>
    <d v="2025-11-04T08:00:00"/>
    <d v="2025-11-13T08:54:00"/>
    <m/>
    <s v="ROLLOS"/>
    <s v="ROLLOS"/>
    <s v="UNO A UNO"/>
    <s v="CB UNO A UNO"/>
    <s v="EJECUTADO"/>
    <s v="EJECUTADO EXITOSO"/>
    <s v="03/11/2025 SE ESCALA AL COORDINADOR DE ZONA PARA ENTREGA DE ROLLOS EN SITIO | 10/11/2025 NO SE HA LOGRADO VIAJAR AL PUNTO YA QUE NO HAY TRANSPORTE POR CIERRE DE VIAS HACIA LA ZONA, SE VALIDARA EL DIA DE MAÑANA PARA VERIFICAR DESPLAZAMIENTO O ENVIO. | 13/11/2025 SE REALIZA ENVÍO DE ROLLOS Z EL CORRESPONSAL HAYA CONFIRMADO LA RECEPCIÓN DE LOS ROLLOS"/>
    <s v="VISITA TECNICA"/>
    <m/>
    <s v="TIPO II"/>
    <s v="TERRESTRE"/>
    <s v="GUERRERO RAMIREZ OSCAR DARIO"/>
    <n v="1"/>
    <n v="67654"/>
    <n v="140396"/>
    <n v="67654"/>
  </r>
  <r>
    <s v="VILLAVICENCIO"/>
    <x v="4"/>
    <x v="4"/>
    <s v="50568"/>
    <s v="2967708"/>
    <s v="3007063151"/>
    <s v="OC VISITA ROLLOS"/>
    <s v="META"/>
    <s v="PUERTO GAITAN"/>
    <s v="BARRIO RESGUARDO WACOYO ZONA R"/>
    <s v="REDEBAN"/>
    <s v="FO-25-1775683"/>
    <d v="2025-11-04T08:00:00"/>
    <d v="2025-11-07T10:00:00"/>
    <m/>
    <s v="ROLLOS"/>
    <s v="ROLLOS"/>
    <s v="CB UNO A UNO"/>
    <s v="CB UNO A UNO"/>
    <s v="EJECUTADO"/>
    <s v="EJECUTADO EXITOSO"/>
    <s v="04/11/2025 SE REALIZA ENVIO DE ROLLOS CON OPERADOR LOGISTICO | 05/11/2025 SE REALIZA.ENVIO DE 20 ROLLOS DE PAPEL TERMICO PARA DATÁFONO POR TRANSPORTADORA INTER RAPIDÍSIMO GUIA NO 700173890509"/>
    <s v="ENVIO FLOTA - OPERADOR LOGISTICO"/>
    <m/>
    <s v="TIPO III"/>
    <s v="TERRESTRE"/>
    <s v="GARZON RUIZ LUIS MIGUEL"/>
    <n v="0"/>
    <n v="35780"/>
    <n v="75096"/>
    <n v="35780"/>
  </r>
  <r>
    <s v="VALLEDUPAR"/>
    <x v="0"/>
    <x v="0"/>
    <s v="44098"/>
    <s v="2967983"/>
    <s v="3007080139"/>
    <s v="OC VISITA ROLLOS"/>
    <s v="LA GUAJIRA"/>
    <s v="DISTRACCION"/>
    <s v="BARRIO RINCON GUAPO RINCON GUAPO DISTRACCION"/>
    <s v="REDEBAN"/>
    <s v="FO-25-1772677"/>
    <d v="2025-11-03T11:21:02"/>
    <d v="2025-11-04T15:44:00"/>
    <m/>
    <s v="ROLLOS"/>
    <s v="ROLLOS"/>
    <s v="UNO A UNO"/>
    <s v="UNO A UNO"/>
    <s v="EJECUTADO"/>
    <s v="EJECUTADO EXITOSO"/>
    <s v="03/11/2025 SE ESCALA AL COORDINADOR DE ZONA PARA ENTREGA DE ROLLOS EN SITIO | 04/11/2025 SE VISITA CB Y SE LE HACE ENTREGA DE 20 ROLLOS EN DIRECCIÓN DIFERENTE"/>
    <s v="VISITA TECNICA"/>
    <m/>
    <s v="TIPO II"/>
    <s v="TERRESTRE"/>
    <s v="BENITEZ CARVAJAL ALVARO JAVIER"/>
    <n v="1"/>
    <n v="67654"/>
    <n v="140396"/>
    <n v="67654"/>
  </r>
  <r>
    <s v="MEDELLIN"/>
    <x v="2"/>
    <x v="2"/>
    <s v="5440"/>
    <s v="2967989"/>
    <s v="3007053282"/>
    <s v="OC VISITA ROLLOS"/>
    <s v="ANTIOQUIA"/>
    <s v="MARINILLA"/>
    <s v="DISTRICOL CASITADELOSPAISASELD"/>
    <s v="REDEBAN"/>
    <s v="FO-25-1772673"/>
    <d v="2025-11-03T11:35:36"/>
    <d v="2025-11-04T15:34:00"/>
    <m/>
    <s v="ROLLOS"/>
    <s v="ROLLOS"/>
    <s v="AGREGADOR"/>
    <s v="DISTRICOL"/>
    <s v="EJECUTADO"/>
    <s v="EJECUTADO EXITOSO"/>
    <s v="03/11/2025 SE ESCALA AL COORDINADOR DE ZONA PARA ENTREGA DE ROLLOS EN SITIO | 04/11/2025 SE REALIZA L ENTREGA DE 20 ROLLOS DE CB A LA ENCARAGDA BERTHA GARCIA"/>
    <s v="VISITA TECNICA"/>
    <m/>
    <s v="TIPO II"/>
    <s v="TERRESTRE"/>
    <s v="MONTOYA VELEZ ANDRES FELIPE"/>
    <n v="1"/>
    <n v="67654"/>
    <n v="140396"/>
    <n v="67654"/>
  </r>
  <r>
    <s v="CALI"/>
    <x v="1"/>
    <x v="1"/>
    <s v="76113"/>
    <s v="2967994"/>
    <s v="3007038315"/>
    <s v="OC VISITA ROLLOS"/>
    <s v="VALLE DEL CAUCA"/>
    <s v="BUGALAGRANDE"/>
    <s v="BARRIO CENTRO BUGALAGRANDE 2"/>
    <s v="REDEBAN"/>
    <s v="FO-25-1772658"/>
    <d v="2025-11-03T11:46:20"/>
    <d v="2025-11-05T14:02:00"/>
    <m/>
    <s v="ROLLOS"/>
    <s v="ROLLOS"/>
    <s v="CB UNO A UNO"/>
    <s v="CB UNO A UNO"/>
    <s v="EJECUTADO"/>
    <s v="EJECUTADO EXITOSO"/>
    <s v="03/11/2025 SE ESCALA AL COORDINADOR DE ZONA PARA ENTREGA DE ROLLOS EN SITIO | 05/11/2025 SE REALIZÓ LA ENTREGA DE 50 ROLLOS DE REDEBAN PARA EL CB,SE ENTREGA EN DIRECCIÓN DIFERENTE POR PETICIÓN DEL CLIENTE YA QUE EL PASA A RECOGERLOS ALLÍ."/>
    <s v="VISITA TECNICA"/>
    <m/>
    <s v="TIPO II"/>
    <s v="TERRESTRE"/>
    <s v="SANCHEZ URREGO ROBINSON DAVID"/>
    <n v="1"/>
    <n v="67654"/>
    <n v="140396"/>
    <n v="67654"/>
  </r>
  <r>
    <s v="CUCUTA"/>
    <x v="3"/>
    <x v="3"/>
    <s v="54820"/>
    <s v="2968067"/>
    <s v="3007015726"/>
    <s v="OC ENVIO ROLLOS"/>
    <s v="NORTE DE SANTANDER"/>
    <s v="TOLEDO"/>
    <s v="BARRIO CENTRO TOLEDO"/>
    <s v="REDEBAN"/>
    <s v="FO-25-1774548"/>
    <d v="2025-11-03T11:21:52"/>
    <d v="2025-11-10T09:15:00"/>
    <m/>
    <s v="ROLLOS"/>
    <s v="ROLLOS"/>
    <s v="CB UNO A UNO"/>
    <s v="CB UNO A UNO"/>
    <s v="EJECUTADO"/>
    <s v="EJECUTADO EXITOSO"/>
    <s v="04/11/2025 SE ESCALA AL COORDINADOR DE ZONA PARA ENTREGA DE ROLLOS EN SITIO | 10/11/2025 SE REALIZA ENVIO DE 40 ROLLOS, CON LA GUIA 2187690893 SERVIENTREGA. SE CONFIRMA ENTREGA EXITOSA POR PARTE DE LA TRANSPORTADORA"/>
    <s v="ENVIO"/>
    <m/>
    <s v="TIPO IV"/>
    <s v="TERRESTRE"/>
    <m/>
    <n v="0"/>
    <n v="35780"/>
    <n v="75096"/>
    <n v="35780"/>
  </r>
  <r>
    <s v="CUCUTA"/>
    <x v="3"/>
    <x v="3"/>
    <s v="54820"/>
    <s v="2968068"/>
    <s v="3007038877"/>
    <s v="OC VISITA ROLLOS"/>
    <s v="NORTE DE SANTANDER"/>
    <s v="TOLEDO"/>
    <s v="BARRIO CENTENARIO TOLEDO"/>
    <s v="REDEBAN"/>
    <s v="FO-25-1774545"/>
    <d v="2025-11-03T11:22:34"/>
    <d v="2025-11-07T15:06:00"/>
    <m/>
    <s v="ROLLOS"/>
    <s v="ROLLOS"/>
    <s v="CB UNO A UNO"/>
    <s v="CB UNO A UNO"/>
    <s v="EJECUTADO"/>
    <s v="EJECUTADO EXITOSO"/>
    <s v="04/11/2025 SE ESCALA AL COORDINADOR DE ZONA PARA ENTREGA DE ROLLOS EN SITIO | 06/11/2025 SE ENVÍAN 20 ROLLOS AL MUNICIPIO DE TOLEDO OK."/>
    <s v="ENVIO FLOTA - OPERADOR LOGISTICO"/>
    <m/>
    <s v="TIPO IV"/>
    <s v="TERRESTRE"/>
    <s v="TORRES MANTILLA JOSE DANIEL"/>
    <n v="0"/>
    <n v="35780"/>
    <n v="75096"/>
    <n v="35780"/>
  </r>
  <r>
    <s v="SINCELEJO"/>
    <x v="0"/>
    <x v="0"/>
    <s v="70001"/>
    <s v="2968072"/>
    <s v="3007079914"/>
    <s v="OC VISITA ROLLOS"/>
    <s v="SUCRE"/>
    <s v="SINCELEJO"/>
    <s v="DISTRICOL LA VICTORIA DROGUERI"/>
    <s v="REDEBAN"/>
    <s v="FO-25-1772666"/>
    <d v="2025-11-03T11:36:12"/>
    <d v="2025-11-11T14:53:00"/>
    <m/>
    <s v="ROLLOS"/>
    <s v="ROLLOS"/>
    <s v="AGREGADOR"/>
    <s v="DISTRICOL"/>
    <s v="EJECUTADO"/>
    <s v="EJECUTADO EXITOSO"/>
    <s v="03/11/2025 SE ESCALA AL COORDINADOR DE ZONA PARA ENTREGA DE ROLLOS EN SITIO | 11/11/2025 SE VISITA SITIO SE VERIFICA INFORMACIÓN SE REALIZA ENTREGA DE ROLLOS, NO SE MANIPULA EQUIPOS. FIRMA QUIEN RECIBE LOS ROLLOS."/>
    <s v="VISITA TECNICA"/>
    <m/>
    <s v="TIPO I"/>
    <s v="TERRESTRE"/>
    <s v="SANTOS GUZMAN CHRISTIAN FELIPE"/>
    <n v="1"/>
    <n v="35780"/>
    <n v="75096"/>
    <n v="35780"/>
  </r>
  <r>
    <s v="CARTAGENA"/>
    <x v="0"/>
    <x v="0"/>
    <s v="13549"/>
    <s v="2968077"/>
    <s v="3007067201"/>
    <s v="OC VISITA ROLLOS"/>
    <s v="BOLIVAR"/>
    <s v="PINILLOS"/>
    <s v="BARRIO CORREGIMIENTO ARMENIA P"/>
    <s v="REDEBAN"/>
    <s v="FO-25-1775073"/>
    <d v="2025-11-03T11:47:42"/>
    <d v="2025-11-10T11:43:00"/>
    <m/>
    <s v="ROLLOS"/>
    <s v="ROLLOS"/>
    <s v="CB UNO A UNO"/>
    <s v="CB UNO A UNO"/>
    <s v="EJECUTADO"/>
    <s v="EJECUTADO EXITOSO"/>
    <s v="04/11/2025 SE ESCALA AL COORDINADOR DE ZONA PARA ENTREGA DE ROLLOS EN SITIO | 10/11/2025 SE MANDA ROLLOS POR INTERRAPIDISIMO 20 SE LLAMA AL CLIENTE PARA INFORMARLE CUANDO LOS RECIBA ME AVISE"/>
    <s v="ENVIO FLOTA - OPERADOR LOGISTICO"/>
    <m/>
    <s v="TIPO IV"/>
    <s v="TERRESTRE"/>
    <s v="CANEDO HERRERA ALEXANDER"/>
    <n v="0"/>
    <n v="35780"/>
    <n v="75096"/>
    <n v="35780"/>
  </r>
  <r>
    <s v="MEDELLIN"/>
    <x v="2"/>
    <x v="2"/>
    <s v="5670"/>
    <s v="2968155"/>
    <s v="3007018516"/>
    <s v="OC ENVIO ROLLOS"/>
    <s v="ANTIOQUIA"/>
    <s v="SAN ROQUE"/>
    <s v="CALLE EL COMERCIO SAN ROQUE"/>
    <s v="REDEBAN"/>
    <s v="FO-25-1774116"/>
    <d v="2025-11-03T11:31:49"/>
    <d v="2025-11-10T15:51:00"/>
    <m/>
    <s v="ROLLOS"/>
    <s v="ROLLOS"/>
    <s v="CB UNO A UNO"/>
    <s v="CB UNO A UNO"/>
    <s v="EJECUTADO"/>
    <s v="EJECUTADO EXITOSO"/>
    <s v="04/11/2025 SE ESCALA AL COORDINADOR DE ZONA PARA ENTREGA DE ROLLOS EN SITIO | 10/11/2025 SE INTENTA COMUNICAR CON EL USUARIO PERO NO CONTESTA | 10/11/2025 SE REALIZA ENVIO DE 50 ROLLOS, CON LA GUIA 284607511 SERVIENTREGA. SE CONFIRMA ENTREGA EXITOSA POR PARTE DE LA TRANSPORTADORA"/>
    <s v="ENVIO"/>
    <m/>
    <s v="TIPO III"/>
    <s v="TERRESTRE"/>
    <m/>
    <n v="0"/>
    <n v="35780"/>
    <n v="75096"/>
    <n v="35780"/>
  </r>
  <r>
    <s v="PASTO"/>
    <x v="1"/>
    <x v="1"/>
    <s v="52001"/>
    <s v="2968159"/>
    <s v="3007044295"/>
    <s v="OC VISITA ROLLOS"/>
    <s v="NARIÑO"/>
    <s v="PASTO"/>
    <s v="DISTRICOL CATAMBUCO XPRESS"/>
    <s v="REDEBAN"/>
    <s v="FO-25-1772662"/>
    <d v="2025-11-03T11:39:56"/>
    <d v="2025-11-04T15:46:00"/>
    <m/>
    <s v="ROLLOS"/>
    <s v="ROLLOS"/>
    <s v="AGREGADOR"/>
    <s v="DISTRICOL"/>
    <s v="EJECUTADO"/>
    <s v="EJECUTADO EXITOSO"/>
    <s v="03/11/2025 SE ESCALA AL COORDINADOR DE ZONA PARA ENTREGA DE ROLLOS EN SITIO | 04/11/2025 SE REALIZA ENTREGA DE 100 ROLLOS EN EL COMERCIO"/>
    <s v="VISITA TECNICA"/>
    <m/>
    <s v="TIPO I"/>
    <s v="TERRESTRE"/>
    <s v="PAZ MARTINEZ RICHARD HUMBERTO"/>
    <n v="1"/>
    <n v="35780"/>
    <n v="75096"/>
    <n v="35780"/>
  </r>
  <r>
    <s v="PASTO"/>
    <x v="1"/>
    <x v="1"/>
    <s v="52378"/>
    <s v="2968162"/>
    <s v="3007076547"/>
    <s v="OC ENVIO ROLLOS"/>
    <s v="NARIÑO"/>
    <s v="LA CRUZ"/>
    <s v="BARRIO CENTRO LA CRUZ 1"/>
    <s v="REDEBAN"/>
    <s v="FO-25-1774114"/>
    <d v="2025-11-03T11:42:03"/>
    <d v="2025-11-08T12:58:00"/>
    <m/>
    <s v="ROLLOS"/>
    <s v="ROLLOS"/>
    <s v="CB UNO A UNO"/>
    <s v="CB UNO A UNO"/>
    <s v="EJECUTADO"/>
    <s v="EJECUTADO EXITOSO"/>
    <s v="04/11/2025 SE ESCALA AL COORDINADOR DE ZONA PARA ENTREGA DE ROLLOS EN SITIO | 08/11/2025 SE REALIZA ENVIO DE 20 ROLLOS, CON LA GUIA 2248145312 SERVIENTREGA. SE CONFIRMA ENTREGA EXITOSA POR PARTE DE LA TRANSPORTADORA"/>
    <s v="ENVIO"/>
    <m/>
    <s v="TIPO III"/>
    <s v="TERRESTRE"/>
    <m/>
    <n v="0"/>
    <n v="35780"/>
    <n v="75096"/>
    <n v="35780"/>
  </r>
  <r>
    <s v="VALLEDUPAR"/>
    <x v="0"/>
    <x v="0"/>
    <s v="20228"/>
    <s v="2968166"/>
    <s v="3007069507"/>
    <s v="OC ENVIO ROLLOS"/>
    <s v="CESAR"/>
    <s v="CURUMANI"/>
    <s v="PTM CURUMANI CESAR PAPELERIA E"/>
    <s v="REDEBAN"/>
    <s v="FO-25-1775075"/>
    <d v="2025-11-03T11:47:02"/>
    <d v="2025-11-10T09:34:00"/>
    <m/>
    <s v="ROLLOS"/>
    <s v="ROLLOS"/>
    <s v="AGREGADOR"/>
    <s v="COMCARD - PTM"/>
    <s v="EJECUTADO"/>
    <s v="EJECUTADO EXITOSO"/>
    <s v="04/11/2025 SE ESCALA AL COORDINADOR DE ZONA PARA ENTREGA DE ROLLOS EN SITIO | 10/11/2025 SE REALIZA ENVIO DE 50 ROLLOS, CON LA GUIA 2277307773 SERVIENTREGA. SE CONFIRMA ENTREGA EXITOSA POR PARTE DE LA TRANSPORTADORA"/>
    <s v="ENVIO"/>
    <m/>
    <s v="TIPO III"/>
    <s v="TERRESTRE"/>
    <m/>
    <n v="0"/>
    <n v="35780"/>
    <n v="75096"/>
    <n v="35780"/>
  </r>
  <r>
    <s v="PASTO"/>
    <x v="1"/>
    <x v="1"/>
    <s v="86749"/>
    <s v="2968208"/>
    <s v="3007046923"/>
    <s v="OC VISITA ROLLOS"/>
    <s v="PUTUMAYO"/>
    <s v="SIBUNDOY"/>
    <s v="DISTRICOL DROGUERIA FAMILIAR M"/>
    <s v="REDEBAN"/>
    <s v="FO-25-1779462"/>
    <d v="2025-11-03T12:38:40"/>
    <d v="2025-11-11T15:56:00"/>
    <m/>
    <s v="ROLLOS"/>
    <s v="ROLLOS"/>
    <s v="AGREGADOR"/>
    <s v="DISTRICOL"/>
    <s v="EJECUTADO"/>
    <s v="EJECUTADO EXITOSO"/>
    <s v="05/11/2025 SE ESCALA AL COORDINADOR DE ZONA PARA ENTREGA DE ROLLOS EN SITIO | 06/11/2025 SE REALIZÓ EL ENVÍO DE PAPELERÍA SOLICITADA SE ENTREGA COPIA DE GUÍA AL CLIENTE PARA QUE RECLAME EN OFICINA"/>
    <s v="ENVIO FLOTA - OPERADOR LOGISTICO"/>
    <m/>
    <s v="TIPO III"/>
    <s v="TERRESTRE"/>
    <s v="REMICIO AMADO JOHN HEBER"/>
    <n v="0"/>
    <n v="35780"/>
    <n v="75096"/>
    <n v="35780"/>
  </r>
  <r>
    <s v="CALI"/>
    <x v="1"/>
    <x v="1"/>
    <s v="19821"/>
    <s v="2968229"/>
    <s v="3007055263"/>
    <s v="OC VISITA ROLLOS"/>
    <s v="CAUCA"/>
    <s v="TORIBIO"/>
    <s v="BARRIO CENTRO POBLADO TORIBIO"/>
    <s v="REDEBAN"/>
    <s v="FO-25-1775615"/>
    <d v="2025-11-03T14:53:12"/>
    <d v="2025-11-09T14:28:00"/>
    <m/>
    <s v="ROLLOS"/>
    <s v="ROLLOS"/>
    <s v="CB UNO A UNO"/>
    <s v="CB UNO A UNO"/>
    <s v="EJECUTADO"/>
    <s v="EJECUTADO EXITOSO"/>
    <s v="04/11/2025 SE REALIZA ENVIO DE ROLLOS CON OPERADOR LOGISTICO | 06/11/2025 SE REALIZA ENVÍO DE 30 ROLLOS REDEBAN, POR IMTER RAPIDISIMO"/>
    <s v="ENVIO FLOTA - OPERADOR LOGISTICO"/>
    <m/>
    <s v="TIPO III"/>
    <s v="TERRESTRE"/>
    <s v="PAREDES CASTILLO DIEGO"/>
    <n v="0"/>
    <n v="35780"/>
    <n v="75096"/>
    <n v="35780"/>
  </r>
  <r>
    <s v="VALLEDUPAR"/>
    <x v="0"/>
    <x v="0"/>
    <s v="20228"/>
    <s v="2968262"/>
    <s v="3007045552"/>
    <s v="OC VISITA ROLLOS"/>
    <s v="CESAR"/>
    <s v="CURUMANI"/>
    <s v="DISTRICOL AUTOSERVICIO MAHANAI"/>
    <s v="REDEBAN"/>
    <s v="FO-25-1775604"/>
    <d v="2025-11-03T17:46:48"/>
    <d v="2025-11-07T13:11:00"/>
    <m/>
    <s v="ROLLOS"/>
    <s v="ROLLOS"/>
    <s v="AGREGADOR"/>
    <s v="DISTRICOL"/>
    <s v="EJECUTADO"/>
    <s v="EJECUTADO EXITOSO"/>
    <s v="04/11/2025 SE REALIZA ENVIO DE ROLLOS CON OPERADOR LOGISTICO | 05/11/2025 SE REALIZA ENCIO DE 40 ROLLOS A DIRECCIÓN DE CLIENTE"/>
    <s v="ENVIO FLOTA - OPERADOR LOGISTICO"/>
    <m/>
    <s v="TIPO III"/>
    <s v="TERRESTRE"/>
    <s v="MAESTRE MENGUAL EDGAR ENRIQUE"/>
    <n v="0"/>
    <n v="35780"/>
    <n v="75096"/>
    <n v="35780"/>
  </r>
  <r>
    <s v="NEIVA"/>
    <x v="4"/>
    <x v="4"/>
    <s v="18753"/>
    <s v="2968306"/>
    <s v="3007053707"/>
    <s v="OC VISITA ROLLOS"/>
    <s v="CAQUETA"/>
    <s v="SAN VICENTE DEL CAGUAN"/>
    <s v="BARRIO VEREDA LAS DAMAS SAN VI"/>
    <s v="REDEBAN"/>
    <s v="FO-25-1775611"/>
    <d v="2025-11-03T14:54:47"/>
    <d v="2025-11-10T12:37:00"/>
    <m/>
    <s v="ROLLOS"/>
    <s v="ROLLOS"/>
    <s v="CB UNO A UNO"/>
    <s v="CB UNO A UNO"/>
    <s v="EJECUTADO"/>
    <s v="EJECUTADO EXITOSO"/>
    <s v="04/11/2025 SE REALIZA ENVIO DE ROLLOS CON OPERADOR LOGISTICO | 08/11/2025 SE INTENTA COMUNICACIÓN CON EL USUARIO PARA INFORMARLE QUE LOS ROLLOS YA SE ENCUENTRAN EN LA OFICINA PRINCIPAL DE INTERRAPIDISIMO Y QUE PUEDE PASAR A RECOGERLOS, PERO NO HAY CONTACTO | 10/11/2025 ROLLOS PARA RECLAMO, SE LE COMPARTE GUÍA AL USUARIO Y SE LE INFORMA CIERRE DEL REPORTE | 06/11/2025 SE REALIZA ENVÍO DE 50 ROLLOS RBM POR INTERRAPIDISIMO CON GUÍA: 700174014618"/>
    <s v="ENVIO FLOTA - OPERADOR LOGISTICO"/>
    <m/>
    <s v="TIPO V"/>
    <s v="TERRESTRE / AEREO"/>
    <s v="BERMUDEZ SANCHEZ JOSE NEYBER"/>
    <n v="0"/>
    <n v="35780"/>
    <n v="75096"/>
    <n v="35780"/>
  </r>
  <r>
    <s v="APARTADO"/>
    <x v="2"/>
    <x v="2"/>
    <s v="5837"/>
    <s v="2968554"/>
    <s v="3007052840"/>
    <s v="OC VISITA ROLLOS"/>
    <s v="ANTIOQUIA"/>
    <s v="TURBO"/>
    <s v="DISTRICOL EDS LA CAMILA"/>
    <s v="REDEBAN"/>
    <s v="FO-25-1774195"/>
    <d v="2025-11-04T08:00:00"/>
    <d v="2025-11-10T10:02:00"/>
    <m/>
    <s v="ROLLOS"/>
    <s v="ROLLOS"/>
    <s v="AGREGADOR"/>
    <s v="DISTRICOL"/>
    <s v="EJECUTADO"/>
    <s v="EJECUTADO EXITOSO"/>
    <s v="04/11/2025 SE ESCALA AL COORDINADOR DE ZONA PARA ENTREGA DE ROLLOS EN SITIO | 08/11/2025 ENVIO ROLLOS DIRECTAMENTE CON EL CONDUCTOR, ENTREGA CONFIRMADA CON EL CLIENTE."/>
    <s v="VISITA TECNICA"/>
    <m/>
    <s v="TIPO II"/>
    <s v="TERRESTRE"/>
    <s v="CASTRO HENAO DANIEL ESTEBAN"/>
    <n v="1"/>
    <n v="67654"/>
    <n v="140396"/>
    <n v="67654"/>
  </r>
  <r>
    <s v="VALLEDUPAR"/>
    <x v="0"/>
    <x v="0"/>
    <s v="20001"/>
    <s v="2968567"/>
    <s v="3007072573"/>
    <s v="OC VISITA ROLLOS"/>
    <s v="CESAR"/>
    <s v="VALLEDUPAR"/>
    <s v="BARRIO DONGOND VALLEDUPAR"/>
    <s v="REDEBAN"/>
    <s v="FO-25-1774193"/>
    <d v="2025-11-04T08:00:00"/>
    <d v="2025-11-05T14:39:00"/>
    <m/>
    <s v="ROLLOS"/>
    <s v="ROLLOS"/>
    <s v="CB UNO A UNO"/>
    <s v="CB UNO A UNO"/>
    <s v="EJECUTADO"/>
    <s v="EJECUTADO EXITOSO"/>
    <s v="04/11/2025 SE ESCALA AL COORDINADOR DE ZONA PARA ENTREGA DE ROLLOS EN SITIO | 05/11/2025 SE REALIZA ENTREGA DE 40 ROLLOS EN DIRECCIÓN DE CB"/>
    <s v="VISITA TECNICA"/>
    <m/>
    <s v="TIPO I"/>
    <s v="TERRESTRE"/>
    <s v="MAESTRE MENGUAL EDGAR ENRIQUE"/>
    <n v="1"/>
    <n v="35780"/>
    <n v="75096"/>
    <n v="35780"/>
  </r>
  <r>
    <s v="BOGOTA"/>
    <x v="5"/>
    <x v="5"/>
    <s v="25126"/>
    <s v="2968640"/>
    <s v="3007024381"/>
    <s v="OC VISITA ROLLOS"/>
    <s v="CUNDINAMARCA"/>
    <s v="CAJICA"/>
    <s v="MULTIPAGAS CAJICA"/>
    <s v="REDEBAN"/>
    <s v="FO-25-1774199"/>
    <d v="2025-11-04T08:00:00"/>
    <d v="2025-11-05T15:56:00"/>
    <m/>
    <s v="ROLLOS"/>
    <s v="ROLLOS"/>
    <s v="ROBUSTO"/>
    <s v="MULTIPAGAS"/>
    <s v="EJECUTADO"/>
    <s v="EJECUTADO EXITOSO"/>
    <s v="04/11/2025 SE ESCALA AL COORDINADOR DE ZONA PARA ENTREGA DE ROLLOS EN SITIO | 05/11/2025 ENTREGA DE 250 ROLLOS NO SE MANIPULAN EQUIPOS"/>
    <s v="VISITA TECNICA"/>
    <m/>
    <s v="TIPO II"/>
    <s v="TERRESTRE"/>
    <s v="HERNANDEZ NARANJO OSCAR EDUARDO"/>
    <n v="1"/>
    <n v="67654"/>
    <n v="140396"/>
    <n v="67654"/>
  </r>
  <r>
    <s v="CUCUTA"/>
    <x v="3"/>
    <x v="3"/>
    <s v="54001"/>
    <s v="2968767"/>
    <s v="3007081322"/>
    <s v="OC VISITA ROLLOS"/>
    <s v="NORTE DE SANTANDER"/>
    <s v="CUCUTA"/>
    <s v="PTM CUCUTA INTERNET Y PAPELERI"/>
    <s v="REDEBAN"/>
    <s v="FO-25-1774464"/>
    <d v="2025-11-04T08:11:22"/>
    <d v="2025-11-11T10:58:00"/>
    <m/>
    <s v="ROLLOS"/>
    <s v="ROLLOS"/>
    <s v="AGREGADOR"/>
    <s v="COMCARD - PTM"/>
    <s v="EJECUTADO"/>
    <s v="EJECUTADO EXITOSO"/>
    <s v="04/11/2025 SE ESCALA AL COORDINADOR DE ZONA PARA ENTREGA DE ROLLOS EN SITIO | 11/11/2025 SE REALIZA VISITA AL COMERCIO Y SE HIZO ENTREGA DE 30 ROLLOS TODO OK"/>
    <s v="VISITA TECNICA"/>
    <m/>
    <s v="TIPO I"/>
    <s v="TERRESTRE"/>
    <s v="MORA VEGA JEAMPIER"/>
    <n v="1"/>
    <n v="35780"/>
    <n v="75096"/>
    <n v="35780"/>
  </r>
  <r>
    <s v="CUCUTA"/>
    <x v="3"/>
    <x v="3"/>
    <s v="54001"/>
    <s v="2968770"/>
    <s v="3007071132"/>
    <s v="OC VISITA ROLLOS"/>
    <s v="NORTE DE SANTANDER"/>
    <s v="CUCUTA"/>
    <s v="PTM CUCUTA  ELECTROAUTOS EL IN"/>
    <s v="REDEBAN"/>
    <s v="FO-25-1774461"/>
    <d v="2025-11-04T08:12:18"/>
    <d v="2025-11-11T11:04:00"/>
    <m/>
    <s v="ROLLOS"/>
    <s v="ROLLOS"/>
    <s v="AGREGADOR"/>
    <s v="COMCARD - PTM"/>
    <s v="EJECUTADO"/>
    <s v="EJECUTADO EXITOSO"/>
    <s v="04/11/2025 SE ESCALA AL COORDINADOR DE ZONA PARA ENTREGA DE ROLLOS EN SITIO | 11/11/2025 SE REALIZA VISITA AL COMERCIO Y SE HIZO ENTREGA DE 20 ROLLOS TODO OK"/>
    <s v="VISITA TECNICA"/>
    <m/>
    <s v="TIPO I"/>
    <s v="TERRESTRE"/>
    <s v="MORA VEGA JEAMPIER"/>
    <n v="1"/>
    <n v="35780"/>
    <n v="75096"/>
    <n v="35780"/>
  </r>
  <r>
    <s v="BOGOTA"/>
    <x v="5"/>
    <x v="5"/>
    <s v="11001"/>
    <s v="2968782"/>
    <s v="3007040579"/>
    <s v="OC VISITA ROLLOS"/>
    <s v="CUNDINAMARCA"/>
    <s v="BOGOTA"/>
    <s v="BARRIO IGUALDAD BOGOTA"/>
    <s v="REDEBAN"/>
    <s v="FO-25-1774460"/>
    <d v="2025-11-04T08:16:32"/>
    <d v="2025-11-06T12:29:00"/>
    <m/>
    <s v="ROLLOS"/>
    <s v="ROLLOS"/>
    <s v="CB UNO A UNO"/>
    <s v="CB UNO A UNO"/>
    <s v="EJECUTADO"/>
    <s v="EJECUTADO EXITOSO"/>
    <s v="04/11/2025 SE ESCALA AL COORDINADOR DE ZONA PARA ENTREGA DE ROLLOS EN SITIO | 06/11/2025 SE REALIZA ENTREGA 20 ROLLOS NO SE MANIPULAN TERMINALES"/>
    <s v="VISITA TECNICA"/>
    <m/>
    <s v="TIPO I"/>
    <s v="TERRESTRE"/>
    <s v="SOTO LONDOÑO FREDY ALEXANDER"/>
    <n v="1"/>
    <n v="35780"/>
    <n v="75096"/>
    <n v="35780"/>
  </r>
  <r>
    <s v="BOGOTA"/>
    <x v="5"/>
    <x v="5"/>
    <s v="11001"/>
    <s v="2969082"/>
    <s v="3007046936"/>
    <s v="OC VISITA ROLLOS"/>
    <s v="CUNDINAMARCA"/>
    <s v="BOGOTA"/>
    <s v="BARRIO SAN CRISTOBAL BOGOTA 3"/>
    <s v="REDEBAN"/>
    <s v="FO-25-1774787"/>
    <d v="2025-11-04T08:39:13"/>
    <d v="2025-11-06T15:19:00"/>
    <m/>
    <s v="ROLLOS"/>
    <s v="ROLLOS"/>
    <s v="CB UNO A UNO"/>
    <s v="CB UNO A UNO"/>
    <s v="EJECUTADO"/>
    <s v="EJECUTADO EXITOSO"/>
    <s v="04/11/2025 SE ESCALA AL COORDINADOR DE ZONA PARA ENTREGA DE ROLLOS EN SITIO | 06/11/2025 SE DEJAN 40 ROLLOS"/>
    <s v="VISITA TECNICA"/>
    <m/>
    <s v="TIPO I"/>
    <s v="TERRESTRE"/>
    <s v="INFANTE SIERRA MANUEL FERNANDO"/>
    <n v="1"/>
    <n v="35780"/>
    <n v="75096"/>
    <n v="35780"/>
  </r>
  <r>
    <s v="BUCARAMANGA"/>
    <x v="3"/>
    <x v="3"/>
    <s v="68547"/>
    <s v="2969208"/>
    <s v="3007037553"/>
    <s v="OC VISITA ROLLOS"/>
    <s v="SANTANDER"/>
    <s v="PIEDECUESTA"/>
    <s v="PTM PIEDECUESTA EL EDEN"/>
    <s v="REDEBAN"/>
    <s v="FO-25-1774780"/>
    <d v="2025-11-04T08:45:01"/>
    <d v="2025-11-04T16:29:00"/>
    <m/>
    <s v="ROLLOS"/>
    <s v="ROLLOS"/>
    <s v="AGREGADOR"/>
    <s v="COMCARD - PTM"/>
    <s v="EJECUTADO"/>
    <s v="EJECUTADO EXITOSO"/>
    <s v="04/11/2025 SE ESCALA AL COORDINADOR DE ZONA PARA ENTREGA DE ROLLOS EN SITIO | 04/11/2025 SE VISITA COMERCIO SE REALIZA LA ENTREGA DE 30 ROLLOS RBM CB OPERATIVO"/>
    <s v="VISITA TECNICA"/>
    <m/>
    <s v="TIPO II"/>
    <s v="TERRESTRE"/>
    <s v="BARAJAS BERMUDEZ YAHIR MAURICIO"/>
    <n v="1"/>
    <n v="67654"/>
    <n v="140396"/>
    <n v="67654"/>
  </r>
  <r>
    <s v="NEIVA"/>
    <x v="4"/>
    <x v="4"/>
    <s v="41298"/>
    <s v="2969228"/>
    <s v="3007078526"/>
    <s v="OC ENVIO ROLLOS"/>
    <s v="HUILA"/>
    <s v="GARZON"/>
    <s v="BARRIO LOS SAMANES GARZON"/>
    <s v="REDEBAN"/>
    <s v="FO-25-1775601"/>
    <d v="2025-11-04T08:47:30"/>
    <d v="2025-11-05T14:58:00"/>
    <m/>
    <s v="ROLLOS"/>
    <s v="ROLLOS"/>
    <s v="CB UNO A UNO"/>
    <s v="CB UNO A UNO"/>
    <s v="EJECUTADO"/>
    <s v="EJECUTADO EXITOSO"/>
    <s v="04/11/2025 SE REALIZA ENVIO DE ROLLOS CON OPERADOR LOGISTICO | 05/11/2025 SE REALIZA ENVIO DE 20 ROLLOS, CON LA GUIA 2235596421 SERVIENTREGA. SE CONFIRMA ENTREGA EXITOSA POR PARTE DE LA TRANSPORTADORA"/>
    <s v="ENVIO"/>
    <m/>
    <s v="TIPO III"/>
    <s v="TERRESTRE"/>
    <m/>
    <n v="0"/>
    <n v="35780"/>
    <n v="75096"/>
    <n v="35780"/>
  </r>
  <r>
    <s v="MEDELLIN"/>
    <x v="2"/>
    <x v="2"/>
    <s v="27001"/>
    <s v="2969485"/>
    <s v="3007046654"/>
    <s v="OC VISITA ROLLOS"/>
    <s v="CHOCO"/>
    <s v="QUIBDO"/>
    <s v="BARRIO QUIBDO CHOCO QUIBDO 1"/>
    <s v="REDEBAN"/>
    <s v="FO-25-1777643"/>
    <d v="2025-11-04T09:16:53"/>
    <d v="2025-11-11T08:38:00"/>
    <m/>
    <s v="ROLLOS"/>
    <s v="ROLLOS"/>
    <s v="CB UNO A UNO"/>
    <s v="CB UNO A UNO"/>
    <s v="EJECUTADO"/>
    <s v="EJECUTADO EXITOSO"/>
    <s v="04/11/2025 SE ESCALA AL COORDINADOR DE ZONA PARA ENTREGA DE ROLLOS EN SITIO | 08/11/2025 SE ENVÍAN 30 ROLLOS OK, CLIENTE CONFIRMA RECIBIDO"/>
    <s v="ENVIO FLOTA - OPERADOR LOGISTICO"/>
    <m/>
    <s v="TIPO V"/>
    <s v="AEREO"/>
    <s v="QUINTERO SANCHEZ JUAN SEBASTIAN"/>
    <n v="0"/>
    <n v="35780"/>
    <n v="75096"/>
    <n v="35780"/>
  </r>
  <r>
    <s v="VALLEDUPAR"/>
    <x v="0"/>
    <x v="0"/>
    <s v="20400"/>
    <s v="2969556"/>
    <s v="3007079639"/>
    <s v="OC ENVIO ROLLOS"/>
    <s v="CESAR"/>
    <s v="LA JAGUA DE IBIRICO"/>
    <s v="BARRIO JUAN RAMOS LA JAGUA DE IBIRICO"/>
    <s v="REDEBAN"/>
    <s v="FO-25-1775682"/>
    <d v="2025-11-04T09:19:08"/>
    <d v="2025-11-11T09:11:00"/>
    <m/>
    <s v="ROLLOS"/>
    <s v="ROLLOS"/>
    <s v="UNO A UNO"/>
    <s v="UNO A UNO"/>
    <s v="EJECUTADO"/>
    <s v="EJECUTADO EXITOSO"/>
    <s v="04/11/2025 SE REALIZA ENVIO DE ROLLOS CON OPERADOR LOGISTICO | 11/11/2025 SE LE INFORMA NUMERO DE GUIA A USER, PENDIENTE CONFIRMACION | 11/11/2025 SE REALIZA ENVIO DE 30 ROLLOS, CON LA GUIA 2277307774 SERVIENTREGA. SE CONFIRMA ENTREGA EXITOSA POR PARTE DE LA TRANSPORTADORA"/>
    <s v="ENVIO"/>
    <m/>
    <s v="TIPO III"/>
    <s v="TERRESTRE"/>
    <m/>
    <n v="0"/>
    <n v="35780"/>
    <n v="75096"/>
    <n v="35780"/>
  </r>
  <r>
    <s v="BARRANQUILLA"/>
    <x v="0"/>
    <x v="0"/>
    <s v="47675"/>
    <s v="2969611"/>
    <s v="3007079125"/>
    <s v="OC VISITA ROLLOS"/>
    <s v="MAGDALENA"/>
    <s v="SALAMINA"/>
    <s v="BARRIO CENTRO SALAMINA 3"/>
    <s v="REDEBAN"/>
    <s v="FO-25-1775456"/>
    <d v="2025-11-04T09:11:21"/>
    <d v="2025-11-07T15:00:00"/>
    <m/>
    <s v="ROLLOS"/>
    <s v="ROLLOS"/>
    <s v="CB UNO A UNO"/>
    <s v="CB UNO A UNO"/>
    <s v="EJECUTADO"/>
    <s v="EJECUTADO EXITOSO"/>
    <s v="04/11/2025 SE ESCALA AL COORDINADOR DE ZONA PARA ENTREGA DE ROLLOS EN SITIO | 07/11/2025 SE ENTREGAN 20 ROLLOS"/>
    <s v="VISITA TECNICA"/>
    <m/>
    <s v="TIPO II"/>
    <s v="TERRESTRE"/>
    <s v="DE AVILA SIADES ALBERTO ENRIQUE"/>
    <n v="1"/>
    <n v="67654"/>
    <n v="140396"/>
    <n v="67654"/>
  </r>
  <r>
    <s v="BOGOTA"/>
    <x v="5"/>
    <x v="5"/>
    <s v="11001"/>
    <s v="2969633"/>
    <s v="3007066048"/>
    <s v="OC VISITA ROLLOS"/>
    <s v="CUNDINAMARCA"/>
    <s v="BOGOTA"/>
    <s v="BARRIO BOSA ESCOCIA BOGOTA 1"/>
    <s v="REDEBAN"/>
    <s v="FO-25-1775451"/>
    <d v="2025-11-04T09:14:37"/>
    <d v="2025-11-05T13:13:00"/>
    <m/>
    <s v="ROLLOS"/>
    <s v="ROLLOS"/>
    <s v="CB UNO A UNO"/>
    <s v="CB UNO A UNO"/>
    <s v="EJECUTADO"/>
    <s v="EJECUTADO EXITOSO"/>
    <s v="04/11/2025 SE ESCALA AL COORDINADOR DE ZONA PARA ENTREGA DE ROLLOS EN SITIO | 05/11/2025 SE LLEGA A LA DIRECCIÓN INDICADA Y SE ENTREGAN 30 ROLLOS RBM SIN MANIPULAR EQUIPOS"/>
    <s v="VISITA TECNICA"/>
    <m/>
    <s v="TIPO I"/>
    <s v="TERRESTRE"/>
    <s v="GARCIA PASTRANA KEVIN FERNANDO"/>
    <n v="1"/>
    <n v="35780"/>
    <n v="75096"/>
    <n v="35780"/>
  </r>
  <r>
    <s v="BOGOTA"/>
    <x v="5"/>
    <x v="5"/>
    <s v="11001"/>
    <s v="2969670"/>
    <s v="3007072189"/>
    <s v="OC VISITA ROLLOS"/>
    <s v="CUNDINAMARCA"/>
    <s v="BOGOTA"/>
    <s v="BOSA VILLA DE VELEN BOGOTA"/>
    <s v="REDEBAN"/>
    <s v="FO-25-1775448"/>
    <d v="2025-11-04T09:21:04"/>
    <d v="2025-11-05T14:00:00"/>
    <m/>
    <s v="ROLLOS"/>
    <s v="ROLLOS"/>
    <s v="CB UNO A UNO"/>
    <s v="CB UNO A UNO"/>
    <s v="EJECUTADO"/>
    <s v="EJECUTADO EXITOSO"/>
    <s v="04/11/2025 SE ESCALA AL COORDINADOR DE ZONA PARA ENTREGA DE ROLLOS EN SITIO | 05/11/2025 SE LLEGA A LA DIRECCIÓN INDICADA Y SE ENTREGAN 20 ROLLOS RBM SIN MANIPULAR EQUIPOS"/>
    <s v="VISITA TECNICA"/>
    <m/>
    <s v="TIPO I"/>
    <s v="TERRESTRE"/>
    <s v="GARCIA PASTRANA KEVIN FERNANDO"/>
    <n v="1"/>
    <n v="35780"/>
    <n v="75096"/>
    <n v="35780"/>
  </r>
  <r>
    <s v="BOGOTA"/>
    <x v="5"/>
    <x v="5"/>
    <s v="25754"/>
    <s v="2969682"/>
    <s v="3007060327"/>
    <s v="OC VISITA ROLLOS"/>
    <s v="CUNDINAMARCA"/>
    <s v="SOACHA"/>
    <s v="BARRIO SAN NICOLAS SOACHA 2"/>
    <s v="REDEBAN"/>
    <s v="FO-25-1775444"/>
    <d v="2025-11-04T09:23:20"/>
    <d v="2025-11-05T14:43:00"/>
    <m/>
    <s v="ROLLOS"/>
    <s v="ROLLOS"/>
    <s v="CB UNO A UNO"/>
    <s v="CB UNO A UNO"/>
    <s v="EJECUTADO"/>
    <s v="EJECUTADO EXITOSO"/>
    <s v="04/11/2025 SE ESCALA AL COORDINADOR DE ZONA PARA ENTREGA DE ROLLOS EN SITIO | 05/11/2025 SE REALIZAN ENTREGA DE 40 ROLLOS NO SE MANIPULAN TERMINALES"/>
    <s v="VISITA TECNICA"/>
    <m/>
    <s v="TIPO I"/>
    <s v="TERRESTRE"/>
    <s v="SOTO LONDOÑO FREDY ALEXANDER"/>
    <n v="1"/>
    <n v="35780"/>
    <n v="75096"/>
    <n v="35780"/>
  </r>
  <r>
    <s v="MEDELLIN"/>
    <x v="2"/>
    <x v="2"/>
    <s v="27361"/>
    <s v="2969717"/>
    <s v="3007080166"/>
    <s v="OC ENVIO ROLLOS"/>
    <s v="CHOCO"/>
    <s v="ISTMINA"/>
    <s v="BARRIO OFFEL ISTMINA 1"/>
    <s v="REDEBAN"/>
    <s v="FO-25-1775681"/>
    <d v="2025-11-04T09:21:44"/>
    <d v="2025-11-11T09:16:00"/>
    <m/>
    <s v="ROLLOS"/>
    <s v="ROLLOS"/>
    <s v="UNO A UNO"/>
    <s v="UNO A UNO"/>
    <s v="EJECUTADO"/>
    <s v="EJECUTADO EXITOSO"/>
    <s v="04/11/2025 SE REALIZA ENVIO DE ROLLOS CON OPERADOR LOGISTICO | 11/11/2025 SE REALIZA ENVIO DE 30 ROLLOS, CON LA GUIA 284607514 SERVIENTREGA. SE CONFIRMA ENTREGA EXITOSA POR PARTE DE LA TRANSPORTADORA"/>
    <s v="ENVIO"/>
    <m/>
    <s v="TIPO V"/>
    <s v="AEREO"/>
    <m/>
    <n v="0"/>
    <n v="35780"/>
    <n v="75096"/>
    <n v="35780"/>
  </r>
  <r>
    <s v="CALI"/>
    <x v="1"/>
    <x v="1"/>
    <s v="76306"/>
    <s v="2969904"/>
    <s v="3007063571"/>
    <s v="OC VISITA ROLLOS"/>
    <s v="VALLE DEL CAUCA"/>
    <s v="GINEBRA"/>
    <s v="BARRIO COSTA RICA GINEBRA 2"/>
    <s v="REDEBAN"/>
    <s v="FO-25-1775439"/>
    <d v="2025-11-04T09:28:29"/>
    <d v="2025-11-05T13:56:00"/>
    <m/>
    <s v="ROLLOS"/>
    <s v="ROLLOS"/>
    <s v="CB UNO A UNO"/>
    <s v="CB UNO A UNO"/>
    <s v="EJECUTADO"/>
    <s v="EJECUTADO EXITOSO"/>
    <s v="04/11/2025 SE ESCALA AL COORDINADOR DE ZONA PARA ENTREGA DE ROLLOS EN SITIO | 05/11/2025 SE ENTREGAN 50 ROLLOS EN BUEN ESTADO"/>
    <s v="VISITA TECNICA"/>
    <m/>
    <s v="TIPO II"/>
    <s v="TERRESTRE"/>
    <s v="ESCOBAR LENIS JUAN SEBASTIAN"/>
    <n v="1"/>
    <n v="67654"/>
    <n v="140396"/>
    <n v="67654"/>
  </r>
  <r>
    <s v="BUCARAMANGA"/>
    <x v="3"/>
    <x v="3"/>
    <s v="68679"/>
    <s v="2969961"/>
    <s v="3007074611"/>
    <s v="OC VISITA ROLLOS"/>
    <s v="SANTANDER"/>
    <s v="SAN GIL"/>
    <s v="BARRIO CENTRO SAN GIL 18"/>
    <s v="REDEBAN"/>
    <s v="FO-25-1775436"/>
    <d v="2025-11-04T09:40:04"/>
    <d v="2025-11-07T10:01:00"/>
    <m/>
    <s v="ROLLOS"/>
    <s v="ROLLOS"/>
    <s v="CB UNO A UNO"/>
    <s v="CB UNO A UNO"/>
    <s v="EJECUTADO"/>
    <s v="EJECUTADO EXITOSO"/>
    <s v="04/11/2025 SE ESCALA AL COORDINADOR DE ZONA PARA ENTREGA DE ROLLOS EN SITIO | 05/11/2025 SE ENVÍA ROLLOS POR INTERRAPIDISIMO"/>
    <s v="VISITA TECNICA"/>
    <m/>
    <s v="TIPO II"/>
    <s v="TERRESTRE"/>
    <s v="HERRERA LUQUE SAUL JAVIER"/>
    <n v="1"/>
    <n v="67654"/>
    <n v="140396"/>
    <n v="67654"/>
  </r>
  <r>
    <s v="SINCELEJO"/>
    <x v="0"/>
    <x v="0"/>
    <s v="70001"/>
    <s v="2970057"/>
    <s v="3007036834"/>
    <s v="OC VISITA ROLLOS"/>
    <s v="SUCRE"/>
    <s v="SINCELEJO"/>
    <s v="BARRIO ALTOS DE LA SABANA SINC"/>
    <s v="REDEBAN"/>
    <s v="FO-25-1775427"/>
    <d v="2025-11-04T09:50:15"/>
    <d v="2025-11-11T15:06:00"/>
    <m/>
    <s v="ROLLOS"/>
    <s v="ROLLOS"/>
    <s v="CB UNO A UNO"/>
    <s v="CB UNO A UNO"/>
    <s v="EJECUTADO"/>
    <s v="EJECUTADO EXITOSO"/>
    <s v="04/11/2025 SE ESCALA AL COORDINADOR DE ZONA PARA ENTREGA DE ROLLOS EN SITIO | 12/11/2025 SE VISITA SITIO SE VERIFICA INFORMACIÓN SE REALIZA ENTREGA DE ROLLOS, NO SE MANIPULA EQUIPOS. FIRMA QUIEN RECIBE LOS ROLLOS."/>
    <s v="VISITA TECNICA"/>
    <m/>
    <s v="TIPO I"/>
    <s v="TERRESTRE"/>
    <s v="SANTOS GUZMAN CHRISTIAN FELIPE"/>
    <n v="1"/>
    <n v="35780"/>
    <n v="75096"/>
    <n v="35780"/>
  </r>
  <r>
    <s v="BOGOTA"/>
    <x v="5"/>
    <x v="5"/>
    <s v="11001"/>
    <s v="2970078"/>
    <s v="3007055686"/>
    <s v="OC VISITA ROLLOS"/>
    <s v="CUNDINAMARCA"/>
    <s v="BOGOTA"/>
    <s v="BARRIO JORDAN 1 BOGOTA"/>
    <s v="REDEBAN"/>
    <s v="FO-25-1775423"/>
    <d v="2025-11-04T09:56:02"/>
    <d v="2025-11-10T16:25:00"/>
    <m/>
    <s v="ROLLOS"/>
    <s v="ROLLOS"/>
    <s v="CB UNO A UNO"/>
    <s v="CB UNO A UNO"/>
    <s v="EJECUTADO"/>
    <s v="EJECUTADO EXITOSO"/>
    <s v="04/11/2025 SE ESCALA AL COORDINADOR DE ZONA PARA ENTREGA DE ROLLOS EN SITIO | 10/11/2025 SE ENTREGAN 20 ROLLOS RDBN"/>
    <s v="VISITA TECNICA"/>
    <m/>
    <s v="TIPO I"/>
    <s v="TERRESTRE"/>
    <s v="GONZALEZ FANDIÑO SANTIAGO ERNESTO"/>
    <n v="1"/>
    <n v="35780"/>
    <n v="75096"/>
    <n v="35780"/>
  </r>
  <r>
    <s v="MONTERIA"/>
    <x v="0"/>
    <x v="0"/>
    <s v="23675"/>
    <s v="2970086"/>
    <s v="3007078851"/>
    <s v="OC VISITA ROLLOS"/>
    <s v="CORDOBA"/>
    <s v="SAN BERNARDO DEL VIENTO"/>
    <s v="DISTRICOL ED MARK"/>
    <s v="REDEBAN"/>
    <s v="FO-25-1775411"/>
    <d v="2025-11-04T09:59:58"/>
    <d v="2025-11-05T13:12:00"/>
    <m/>
    <s v="ROLLOS"/>
    <s v="ROLLOS"/>
    <s v="AGREGADOR"/>
    <s v="DISTRICOL"/>
    <s v="EJECUTADO"/>
    <s v="EJECUTADO EXITOSO"/>
    <s v="04/11/2025 SE ESCALA AL COORDINADOR DE ZONA PARA ENTREGA DE ROLLOS EN SITIO | 05/11/2025 SE REALIZÓ ENTREGA DE 40 ROLLOS PARA CB BANCOLOMBIA, NO SÉ MANIPULÓ EQUIPOS."/>
    <s v="VISITA TECNICA"/>
    <m/>
    <s v="TIPO II"/>
    <s v="TERRESTRE"/>
    <s v="CALDERA SALCEDO CARLOS JULIO"/>
    <n v="1"/>
    <n v="67654"/>
    <n v="140396"/>
    <n v="67654"/>
  </r>
  <r>
    <s v="BUCARAMANGA"/>
    <x v="3"/>
    <x v="3"/>
    <s v="68276"/>
    <s v="2970142"/>
    <s v="3007070771"/>
    <s v="OC VISITA ROLLOS"/>
    <s v="SANTANDER"/>
    <s v="FLORIDABLANCA"/>
    <s v="DISTRICOL TIENDA EL PARAISO"/>
    <s v="REDEBAN"/>
    <s v="FO-25-1775429"/>
    <d v="2025-11-04T09:48:16"/>
    <d v="2025-11-06T12:31:00"/>
    <m/>
    <s v="ROLLOS"/>
    <s v="ROLLOS"/>
    <s v="AGREGADOR"/>
    <s v="DISTRICOL"/>
    <s v="EJECUTADO"/>
    <s v="EJECUTADO EXITOSO"/>
    <s v="04/11/2025 SE ESCALA AL COORDINADOR DE ZONA PARA ENTREGA DE ROLLOS EN SITIO | 06/11/2025 SE REALIZA ENTREGA DE 60 ROLLOS REDEBAN CON VISITA."/>
    <s v="VISITA TECNICA"/>
    <m/>
    <s v="TIPO I"/>
    <s v="TERRESTRE"/>
    <s v="MARTINEZ FLOREZ DONIS ALBERTO"/>
    <n v="1"/>
    <n v="35780"/>
    <n v="75096"/>
    <n v="35780"/>
  </r>
  <r>
    <s v="BOGOTA"/>
    <x v="5"/>
    <x v="5"/>
    <s v="11001"/>
    <s v="2970257"/>
    <s v="3007079978"/>
    <s v="OC VISITA ROLLOS"/>
    <s v="CUNDINAMARCA"/>
    <s v="BOGOTA"/>
    <s v="BARRIO LA REGADERA BOGOTA"/>
    <s v="REDEBAN"/>
    <s v="FO-25-1775414"/>
    <d v="2025-11-04T09:57:36"/>
    <d v="2025-11-11T09:55:00"/>
    <m/>
    <s v="ROLLOS"/>
    <s v="ROLLOS"/>
    <s v="UNO A UNO"/>
    <s v="UNO A UNO"/>
    <s v="EJECUTADO"/>
    <s v="EJECUTADO EXITOSO"/>
    <s v="04/11/2025 SE ESCALA AL COORDINADOR DE ZONA PARA ENTREGA DE ROLLOS EN SITIO | 12/11/2025 SE VISITA COMERCIO, SE ENTREGAN 10 ROLLOS RBM, NO SE MANIPULAN DISPOSITIVOS"/>
    <s v="VISITA TECNICA"/>
    <m/>
    <s v="TIPO I"/>
    <s v="TERRESTRE"/>
    <s v="ORTIZ YARA FRANKLYN ISRAEL"/>
    <n v="1"/>
    <n v="35780"/>
    <n v="75096"/>
    <n v="35780"/>
  </r>
  <r>
    <s v="MANIZALES"/>
    <x v="1"/>
    <x v="6"/>
    <s v="17614"/>
    <s v="2970416"/>
    <s v="3007055693"/>
    <s v="OC VISITA ROLLOS"/>
    <s v="CALDAS"/>
    <s v="RIOSUCIO"/>
    <s v="PTM BONAFOT CALDAS DISTRIBUIDO"/>
    <s v="REDEBAN"/>
    <s v="FO-25-1775857"/>
    <d v="2025-11-04T10:08:14"/>
    <d v="2025-11-07T10:24:00"/>
    <m/>
    <s v="ROLLOS"/>
    <s v="ROLLOS"/>
    <s v="AGREGADOR"/>
    <s v="COMCARD - PTM"/>
    <s v="EJECUTADO"/>
    <s v="EJECUTADO EXITOSO"/>
    <s v="04/11/2025 SE ESCALA AL COORDINADOR DE ZONA PARA ENTREGA DE ROLLOS EN SITIO | 07/11/2025 SE REALIZA ENVIO DE 40 ROLLOS A RIOSUCIO POR PETICIÓN DEL USUARIO, SE CONFIRMA CON USUARIO QUE LOS RECIBIO"/>
    <s v="VISITA TECNICA"/>
    <m/>
    <s v="TIPO II"/>
    <s v="TERRESTRE"/>
    <s v="AGUIRRE HENAO RAUL EDUARDO"/>
    <n v="1"/>
    <n v="67654"/>
    <n v="140396"/>
    <n v="67654"/>
  </r>
  <r>
    <s v="CALI"/>
    <x v="1"/>
    <x v="1"/>
    <s v="76606"/>
    <s v="2970805"/>
    <s v="3007079122"/>
    <s v="OC VISITA ROLLOS"/>
    <s v="VALLE DEL CAUCA"/>
    <s v="RESTREPO"/>
    <s v="BARRIO CENTRO RESTREPO  6"/>
    <s v="REDEBAN"/>
    <s v="FO-25-1776250"/>
    <d v="2025-11-04T10:25:17"/>
    <d v="2025-11-06T12:55:00"/>
    <m/>
    <s v="ROLLOS"/>
    <s v="ROLLOS"/>
    <s v="CB UNO A UNO"/>
    <s v="CB UNO A UNO"/>
    <s v="EJECUTADO"/>
    <s v="EJECUTADO EXITOSO"/>
    <s v="04/11/2025 SE ESCALA AL COORDINADOR DE ZONA PARA ENTREGA DE ROLLOS EN SITIO | 06/11/2025 SE VISITA CORRESPONSAL Y SE REALIZA ENTREGA DE 10 ROLLOS"/>
    <s v="VISITA TECNICA"/>
    <m/>
    <s v="TIPO II"/>
    <s v="TERRESTRE"/>
    <s v="BOLAÑOS TABORDA JORGE ENRIQUE"/>
    <n v="1"/>
    <n v="67654"/>
    <n v="140396"/>
    <n v="67654"/>
  </r>
  <r>
    <s v="PASTO"/>
    <x v="1"/>
    <x v="1"/>
    <s v="52490"/>
    <s v="2970863"/>
    <s v="3007078255"/>
    <s v="OC ENVIO ROLLOS"/>
    <s v="NARIÑO"/>
    <s v="OLAYA HERRERA"/>
    <s v="BARRIO CALLE TELECON OLAYA HER"/>
    <s v="REDEBAN"/>
    <s v="FO-25-1776009"/>
    <d v="2025-11-04T10:38:21"/>
    <d v="2025-11-21T11:28:00"/>
    <m/>
    <s v="ROLLOS"/>
    <s v="ROLLOS"/>
    <s v="CB UNO A UNO"/>
    <s v="CB UNO A UNO"/>
    <s v="EJECUTADO"/>
    <s v="EJECUTADO EXITOSO"/>
    <s v="04/11/2025 SE ESCALA AL COORDINADOR DE ZONA PARA ENTREGA DE ROLLOS EN SITIO | 11/11/2025 LA GUIA DEL ENVIO ES 2248145313 | 21/11/2025 SE REALIZA ENVIO DE 30 ROLLOS, CON LA GUIA 2248145313 SERVIENTREGA. SE CONFIRMA ENTREGA EXITOSA POR PARTE DEL USUARIO"/>
    <s v="ENVIO"/>
    <m/>
    <s v="TIPO V"/>
    <s v="FLUVIAL"/>
    <m/>
    <n v="0"/>
    <n v="35780"/>
    <n v="75096"/>
    <n v="35780"/>
  </r>
  <r>
    <s v="MEDELLIN"/>
    <x v="2"/>
    <x v="2"/>
    <s v="5376"/>
    <s v="2970884"/>
    <s v="3007074193"/>
    <s v="OC VISITA ROLLOS"/>
    <s v="ANTIOQUIA"/>
    <s v="LA CEJA"/>
    <s v="BARRIO CORREGIMIENTO SAN JOSE"/>
    <s v="REDEBAN"/>
    <s v="FO-25-1776240"/>
    <d v="2025-11-04T10:44:23"/>
    <d v="2025-11-05T12:07:00"/>
    <m/>
    <s v="ROLLOS"/>
    <s v="ROLLOS"/>
    <s v="CB UNO A UNO"/>
    <s v="CB UNO A UNO"/>
    <s v="EJECUTADO"/>
    <s v="EJECUTADO EXITOSO"/>
    <s v="04/11/2025 SE ESCALA AL COORDINADOR DE ZONA PARA ENTREGA DE ROLLOS EN SITIO | 05/11/2025 SE REALIZA ENTREGA DE ROLLOS"/>
    <s v="VISITA TECNICA"/>
    <m/>
    <s v="TIPO II"/>
    <s v="TERRESTRE"/>
    <s v="HERNANDEZ CHAVARRIA JUAN CAMILO"/>
    <n v="1"/>
    <n v="67654"/>
    <n v="140396"/>
    <n v="67654"/>
  </r>
  <r>
    <s v="MEDELLIN"/>
    <x v="2"/>
    <x v="2"/>
    <s v="5001"/>
    <s v="2970940"/>
    <s v="3007073517"/>
    <s v="OC VISITA ROLLOS"/>
    <s v="ANTIOQUIA"/>
    <s v="MEDELLIN"/>
    <s v="BARRIO CASTILLA MEDELLIN 10"/>
    <s v="REDEBAN"/>
    <s v="FO-25-1776241"/>
    <d v="2025-11-04T10:42:12"/>
    <d v="2025-11-08T09:45:00"/>
    <m/>
    <s v="ROLLOS"/>
    <s v="ROLLOS"/>
    <s v="CB UNO A UNO"/>
    <s v="CB UNO A UNO"/>
    <s v="EJECUTADO"/>
    <s v="EJECUTADO EXITOSO"/>
    <s v="04/11/2025 SE ESCALA AL COORDINADOR DE ZONA PARA ENTREGA DE ROLLOS EN SITIO | 08/11/2025 SE REALIZA ENTREGA DE 60 ROLLOS POR EL OPERADOR VELOCES CON LA GUIA V4001770464"/>
    <s v="VISITA TECNICA"/>
    <m/>
    <s v="TIPO I"/>
    <s v="TERRESTRE"/>
    <s v="CONTRERAS ROSSI LITZY YULIETH"/>
    <n v="1"/>
    <n v="35780"/>
    <n v="75096"/>
    <n v="35780"/>
  </r>
  <r>
    <s v="MEDELLIN"/>
    <x v="2"/>
    <x v="2"/>
    <s v="5001"/>
    <s v="2970971"/>
    <s v="3007079923"/>
    <s v="OC VISITA ROLLOS"/>
    <s v="ANTIOQUIA"/>
    <s v="MEDELLIN"/>
    <s v="DISTRICOL EL MERCADO J&amp;S PARQU"/>
    <s v="REDEBAN"/>
    <s v="FO-25-1776236"/>
    <d v="2025-11-04T10:49:45"/>
    <d v="2025-11-08T15:18:00"/>
    <m/>
    <s v="ROLLOS"/>
    <s v="ROLLOS"/>
    <s v="AGREGADOR"/>
    <s v="DISTRICOL"/>
    <s v="EJECUTADO"/>
    <s v="EJECUTADO EXITOSO"/>
    <s v="04/11/2025 SE ESCALA AL COORDINADOR DE ZONA PARA ENTREGA DE ROLLOS EN SITIO | 08/11/2025 SE REALIZA ENTREGA DE 10 ROLLOS POR EL OPERADOR VELOCES CON LA GUIA V4001770465"/>
    <s v="VISITA TECNICA"/>
    <m/>
    <s v="TIPO I"/>
    <s v="TERRESTRE"/>
    <s v="CONTRERAS ROSSI LITZY YULIETH"/>
    <n v="1"/>
    <n v="35780"/>
    <n v="75096"/>
    <n v="35780"/>
  </r>
  <r>
    <s v="SINCELEJO"/>
    <x v="0"/>
    <x v="0"/>
    <s v="70708"/>
    <s v="2971051"/>
    <s v="3007057027"/>
    <s v="OC ENVIO ROLLOS"/>
    <s v="SUCRE"/>
    <s v="SAN MARCOS"/>
    <s v="DISTRICOL MERCADITO EL PROPIO"/>
    <s v="REDEBAN"/>
    <s v="FO-25-1775978"/>
    <d v="2025-11-04T10:47:36"/>
    <d v="2025-11-06T13:46:00"/>
    <m/>
    <s v="ROLLOS"/>
    <s v="ROLLOS"/>
    <s v="AGREGADOR"/>
    <s v="DISTRICOL"/>
    <s v="EJECUTADO"/>
    <s v="EJECUTADO EXITOSO"/>
    <s v="04/11/2025 SE ESCALA AL COORDINADOR DE ZONA PARA ENTREGA DE ROLLOS EN SITIO | 06/11/2025 SE REALIZA ENVIO DE 70 ROLLOS, CON LA GUIA 2265100444 SERVIENTREGA. SE CONFIRMA ENTREGA EXITOSA POR PARTE DE LA TRANSPORTADORA"/>
    <s v="ENVIO"/>
    <m/>
    <s v="TIPO III"/>
    <s v="TERRESTRE"/>
    <m/>
    <n v="0"/>
    <n v="35780"/>
    <n v="75096"/>
    <n v="35780"/>
  </r>
  <r>
    <s v="BUCARAMANGA"/>
    <x v="3"/>
    <x v="3"/>
    <s v="68418"/>
    <s v="2971093"/>
    <s v="3007019292"/>
    <s v="OC VISITA ROLLOS"/>
    <s v="SANTANDER"/>
    <s v="LOS SANTOS"/>
    <s v="BARRIO SECTOR MERCADO CAMPESIN"/>
    <s v="REDEBAN"/>
    <s v="FO-25-1776233"/>
    <d v="2025-11-04T10:55:31"/>
    <d v="2025-11-05T13:16:00"/>
    <m/>
    <s v="ROLLOS"/>
    <s v="ROLLOS"/>
    <s v="CB UNO A UNO"/>
    <s v="CB UNO A UNO"/>
    <s v="EJECUTADO"/>
    <s v="EJECUTADO EXITOSO"/>
    <s v="04/11/2025 SE ESCALA AL COORDINADOR DE ZONA PARA ENTREGA DE ROLLOS EN SITIO | 05/11/2025 SE REALIZA ENTREGA DE 50 ROLLOS CON VISITA NO SE MANIPULA TERMINAL"/>
    <s v="VISITA TECNICA"/>
    <m/>
    <s v="TIPO II"/>
    <s v="TERRESTRE"/>
    <s v="REYES RAMIREZ DIEGO ALEXANDER"/>
    <n v="1"/>
    <n v="67654"/>
    <n v="140396"/>
    <n v="67654"/>
  </r>
  <r>
    <s v="MEDELLIN"/>
    <x v="2"/>
    <x v="2"/>
    <s v="5360"/>
    <s v="2971286"/>
    <s v="3007030305"/>
    <s v="OC VISITA ROLLOS"/>
    <s v="ANTIOQUIA"/>
    <s v="ITAGUI"/>
    <s v="COMCARD ITAGUI LOS NARANJOS"/>
    <s v="REDEBAN"/>
    <s v="FO-25-1776230"/>
    <d v="2025-11-04T11:12:50"/>
    <d v="2025-11-07T15:34:00"/>
    <m/>
    <s v="ROLLOS"/>
    <s v="ROLLOS"/>
    <s v="AGREGADOR"/>
    <s v="COMCARD - PTM"/>
    <s v="EJECUTADO"/>
    <s v="EJECUTADO EXITOSO"/>
    <s v="04/11/2025 SE ESCALA AL COORDINADOR DE ZONA PARA ENTREGA DE ROLLOS EN SITIO | 07/11/2025 SE REALIZA ENTREGA DE 40 ROLLOS POR EL OPERADOR VELOCES CON LA GUIA V4001770466"/>
    <s v="VISITA TECNICA"/>
    <m/>
    <s v="TIPO I"/>
    <s v="TERRESTRE"/>
    <s v="CONTRERAS ROSSI LITZY YULIETH"/>
    <n v="1"/>
    <n v="35780"/>
    <n v="75096"/>
    <n v="35780"/>
  </r>
  <r>
    <s v="MONTERIA"/>
    <x v="0"/>
    <x v="0"/>
    <s v="23807"/>
    <s v="2971339"/>
    <s v="3007030105"/>
    <s v="OC ENVIO ROLLOS"/>
    <s v="CORDOBA"/>
    <s v="TIERRALTA"/>
    <s v="BARRIO CENTRO 4 TIERRALTA"/>
    <s v="REDEBAN"/>
    <s v="FO-25-1777702"/>
    <d v="2025-11-04T11:09:00"/>
    <d v="2025-11-10T11:16:00"/>
    <m/>
    <s v="ROLLOS"/>
    <s v="ROLLOS"/>
    <s v="CB UNO A UNO"/>
    <s v="CB UNO A UNO"/>
    <s v="EJECUTADO"/>
    <s v="EJECUTADO EXITOSO"/>
    <s v="04/11/2025 SE ESCALA AL COORDINADOR DE ZONA PARA ENTREGA DE ROLLOS EN SITIO | 10/11/2025 SE REALIZA ENVIO DE 70 ROLLOS, CON LA GUIA 2265100455 SERVIENTREGA. SE CONFIRMA ENTREGA EXITOSA POR PARTE DE LA TRANSPORTADORA"/>
    <s v="ENVIO"/>
    <m/>
    <s v="TIPO III"/>
    <s v="TERRESTRE"/>
    <m/>
    <n v="0"/>
    <n v="35780"/>
    <n v="75096"/>
    <n v="35780"/>
  </r>
  <r>
    <s v="IBAGUE"/>
    <x v="4"/>
    <x v="4"/>
    <s v="73055"/>
    <s v="2971383"/>
    <s v="3007078623"/>
    <s v="OC VISITA ROLLOS"/>
    <s v="TOLIMA"/>
    <s v="ARMERO"/>
    <s v="BARRIO CENTRO ARMERO GUAYABAL"/>
    <s v="REDEBAN"/>
    <s v="FO-25-1776228"/>
    <d v="2025-11-04T11:20:07"/>
    <d v="2025-11-07T13:34:00"/>
    <m/>
    <s v="ROLLOS"/>
    <s v="ROLLOS"/>
    <s v="CB UNO A UNO"/>
    <s v="CB UNO A UNO"/>
    <s v="EJECUTADO"/>
    <s v="EJECUTADO EXITOSO"/>
    <s v="04/11/2025 SE ESCALA AL COORDINADOR DE ZONA PARA ENTREGA DE ROLLOS EN SITIO | 07/11/2025 SE ENTREGA 40 ROLLOS CON VISITA"/>
    <s v="VISITA TECNICA"/>
    <m/>
    <s v="TIPO II"/>
    <s v="TERRESTRE"/>
    <s v="VARGAS HERRERA JHON JAIRO"/>
    <n v="1"/>
    <n v="67654"/>
    <n v="140396"/>
    <n v="67654"/>
  </r>
  <r>
    <s v="BUCARAMANGA"/>
    <x v="3"/>
    <x v="3"/>
    <s v="13688"/>
    <s v="2971395"/>
    <s v="3007080807"/>
    <s v="OC VISITA ROLLOS"/>
    <s v="BOLIVAR"/>
    <s v="SANTA ROSA DEL SUR"/>
    <s v="BARRIO SAN MARTIN SANTA ROSA DEL SUR 3"/>
    <s v="REDEBAN"/>
    <s v="FO-25-1776106"/>
    <d v="2025-11-04T11:22:01"/>
    <d v="2025-11-08T10:58:00"/>
    <m/>
    <s v="ROLLOS"/>
    <s v="ROLLOS"/>
    <s v="UNO A UNO"/>
    <s v="UNO A UNO"/>
    <s v="EJECUTADO"/>
    <s v="EJECUTADO EXITOSO"/>
    <s v="04/11/2025 SE ESCALA AL COORDINADOR DE ZONA PARA ENTREGA DE ROLLOS EN SITIO | 05/11/2025 SE ENVÍA ROLLOS POR INTERRAPIDISIMO"/>
    <s v="ENVIO FLOTA - OPERADOR LOGISTICO"/>
    <m/>
    <s v="TIPO V"/>
    <s v="TERRESTRE/FLUVIAL"/>
    <s v="HERRERA LUQUE SAUL JAVIER"/>
    <n v="0"/>
    <n v="35780"/>
    <n v="75096"/>
    <n v="35780"/>
  </r>
  <r>
    <s v="BOGOTA"/>
    <x v="5"/>
    <x v="5"/>
    <s v="11001"/>
    <s v="2971469"/>
    <s v="3007069694"/>
    <s v="OC VISITA ROLLOS"/>
    <s v="CUNDINAMARCA"/>
    <s v="BOGOTA"/>
    <s v="PTM BOGOTA  ANNY FOTOGRAFIA Y"/>
    <s v="REDEBAN"/>
    <s v="FO-25-1776732"/>
    <d v="2025-11-04T11:32:13"/>
    <d v="2025-11-05T12:13:00"/>
    <m/>
    <s v="ROLLOS"/>
    <s v="ROLLOS"/>
    <s v="AGREGADOR"/>
    <s v="COMCARD - PTM"/>
    <s v="EJECUTADO"/>
    <s v="EJECUTADO EXITOSO"/>
    <s v="04/11/2025 SE ESCALA AL COORDINADOR DE ZONA PARA ENTREGA DE ROLLOS EN SITIO | 05/11/2025 SE LLEGA A LA DIRECCIÓN INDICADA Y SE ENTREGAN 10 ROLLOS RBM SIN MANIPULAR EQUIPOS"/>
    <s v="VISITA TECNICA"/>
    <m/>
    <s v="TIPO I"/>
    <s v="TERRESTRE"/>
    <s v="GARCIA PASTRANA KEVIN FERNANDO"/>
    <n v="1"/>
    <n v="35780"/>
    <n v="75096"/>
    <n v="35780"/>
  </r>
  <r>
    <s v="APARTADO"/>
    <x v="2"/>
    <x v="2"/>
    <s v="5837"/>
    <s v="2971576"/>
    <s v="3007062542"/>
    <s v="OC VISITA ROLLOS"/>
    <s v="ANTIOQUIA"/>
    <s v="TURBO"/>
    <s v="PTM TURBO AGROINSUMOS NUEVO AN"/>
    <s v="REDEBAN"/>
    <s v="FO-25-1776723"/>
    <d v="2025-11-04T11:42:29"/>
    <d v="2025-11-11T11:08:00"/>
    <m/>
    <s v="ROLLOS"/>
    <s v="ROLLOS"/>
    <s v="AGREGADOR"/>
    <s v="COMCARD - PTM"/>
    <s v="EJECUTADO"/>
    <s v="EJECUTADO EXITOSO"/>
    <s v="04/11/2025 SE ESCALA AL COORDINADOR DE ZONA PARA ENTREGA DE ROLLOS EN SITIO | 10/11/2025 SE ENVIAN 30 ROLLOS Y SE LE COPARTE LA INFO A LA USUARIA CONFIRMANDO EL RECIBIDO"/>
    <s v="VISITA TECNICA"/>
    <m/>
    <s v="TIPO II"/>
    <s v="TERRESTRE"/>
    <s v="SALDARRIAGA MIRANDA SANTIAGO"/>
    <n v="1"/>
    <n v="67654"/>
    <n v="140396"/>
    <n v="67654"/>
  </r>
  <r>
    <s v="BOGOTA"/>
    <x v="5"/>
    <x v="5"/>
    <s v="25754"/>
    <s v="2971794"/>
    <s v="3007081337"/>
    <s v="OC VISITA ROLLOS"/>
    <s v="CUNDINAMARCA"/>
    <s v="SOACHA"/>
    <s v="PTM SOACHA MEGAINTERNET LA PUL"/>
    <s v="REDEBAN"/>
    <s v="FO-25-1776719"/>
    <d v="2025-11-04T12:01:08"/>
    <d v="2025-11-05T11:39:00"/>
    <m/>
    <s v="ROLLOS"/>
    <s v="ROLLOS"/>
    <s v="AGREGADOR"/>
    <s v="COMCARD - PTM"/>
    <s v="EJECUTADO"/>
    <s v="EJECUTADO EXITOSO"/>
    <s v="04/11/2025 SE ESCALA AL COORDINADOR DE ZONA PARA ENTREGA DE ROLLOS EN SITIO | 05/11/2025 SE REALIZA ENTREGA DE 40 ARROYOS NO SE MANIPULAN TERMINALES"/>
    <s v="VISITA TECNICA"/>
    <m/>
    <s v="TIPO I"/>
    <s v="TERRESTRE"/>
    <s v="SOTO LONDOÑO FREDY ALEXANDER"/>
    <n v="1"/>
    <n v="35780"/>
    <n v="75096"/>
    <n v="35780"/>
  </r>
  <r>
    <s v="BUCARAMANGA"/>
    <x v="3"/>
    <x v="3"/>
    <s v="68575"/>
    <s v="2971835"/>
    <s v="3007030539"/>
    <s v="OC VISITA ROLLOS"/>
    <s v="SANTANDER"/>
    <s v="PUERTO WILCHES"/>
    <s v="BARRIO CENTRO PUERTO WILCHES"/>
    <s v="REDEBAN"/>
    <s v="FO-25-1777699"/>
    <d v="2025-11-04T11:52:51"/>
    <d v="2025-11-06T12:19:00"/>
    <m/>
    <s v="ROLLOS"/>
    <s v="ROLLOS"/>
    <s v="CB UNO A UNO"/>
    <s v="CB UNO A UNO"/>
    <s v="EJECUTADO"/>
    <s v="EJECUTADO EXITOSO"/>
    <s v="04/11/2025 SE ESCALA AL COORDINADOR DE ZONA PARA ENTREGA DE ROLLOS EN SITIO | 05/11/2025 SE ENVÍA ROLLOS POR INTERRAPIDISIMO"/>
    <s v="ENVIO FLOTA - OPERADOR LOGISTICO"/>
    <m/>
    <s v="TIPO IV"/>
    <s v="TERRESTRE"/>
    <s v="HERRERA LUQUE SAUL JAVIER"/>
    <n v="0"/>
    <n v="35780"/>
    <n v="75096"/>
    <n v="35780"/>
  </r>
  <r>
    <s v="BUCARAMANGA"/>
    <x v="3"/>
    <x v="3"/>
    <s v="68575"/>
    <s v="2971938"/>
    <s v="3007065632"/>
    <s v="OC VISITA ROLLOS"/>
    <s v="SANTANDER"/>
    <s v="PUERTO WILCHES"/>
    <s v="BARRIO COLOMBIA PUERTO WILCHES"/>
    <s v="REDEBAN"/>
    <s v="FO-25-1777696"/>
    <d v="2025-11-04T11:57:10"/>
    <d v="2025-11-07T10:03:00"/>
    <m/>
    <s v="ROLLOS"/>
    <s v="ROLLOS"/>
    <s v="CB UNO A UNO"/>
    <s v="CB UNO A UNO"/>
    <s v="EJECUTADO"/>
    <s v="EJECUTADO EXITOSO"/>
    <s v="04/11/2025 SE ESCALA AL COORDINADOR DE ZONA PARA ENTREGA DE ROLLOS EN SITIO | 05/11/2025 SE ENVÍA ROLLOS POR INTERRAPIDISIMO"/>
    <s v="ENVIO FLOTA - OPERADOR LOGISTICO"/>
    <m/>
    <s v="TIPO IV"/>
    <s v="TERRESTRE"/>
    <s v="HERRERA LUQUE SAUL JAVIER"/>
    <n v="0"/>
    <n v="35780"/>
    <n v="75096"/>
    <n v="35780"/>
  </r>
  <r>
    <s v="IBAGUE"/>
    <x v="4"/>
    <x v="4"/>
    <s v="73001"/>
    <s v="2972027"/>
    <s v="3007061087"/>
    <s v="OC VISITA ROLLOS"/>
    <s v="TOLIMA"/>
    <s v="IBAGUE"/>
    <s v="PTM IBAGUE SUPERTIENDA VILLAS"/>
    <s v="REDEBAN"/>
    <s v="FO-25-1776713"/>
    <d v="2025-11-04T12:07:09"/>
    <d v="2025-11-05T11:00:00"/>
    <m/>
    <s v="ROLLOS"/>
    <s v="ROLLOS"/>
    <s v="AGREGADOR"/>
    <s v="COMCARD - PTM"/>
    <s v="EJECUTADO"/>
    <s v="EJECUTADO EXITOSO"/>
    <s v="04/11/2025 SE ESCALA AL COORDINADOR DE ZONA PARA ENTREGA DE ROLLOS EN SITIO | 05/11/2025 SE TE ENTREGA DE 60 ROLLOS POR SOLICITUD DEL CLIENTE."/>
    <s v="VISITA TECNICA"/>
    <m/>
    <s v="TIPO I"/>
    <s v="TERRESTRE"/>
    <s v="BARRAGAN TAFUR EDWIN ESTEBAN"/>
    <n v="1"/>
    <n v="35780"/>
    <n v="75096"/>
    <n v="35780"/>
  </r>
  <r>
    <s v="CARTAGENA"/>
    <x v="0"/>
    <x v="0"/>
    <s v="13001"/>
    <s v="2972074"/>
    <s v="3007070725"/>
    <s v="OC VISITA ROLLOS"/>
    <s v="BOLIVAR"/>
    <s v="CARTAGENA"/>
    <s v="DISTRICOL TIENDA Y TERRAZA VIL"/>
    <s v="REDEBAN"/>
    <s v="FO-25-1778284"/>
    <d v="2025-11-04T12:30:18"/>
    <d v="2025-11-10T13:19:00"/>
    <m/>
    <s v="ROLLOS"/>
    <s v="ROLLOS"/>
    <s v="AGREGADOR"/>
    <s v="DISTRICOL"/>
    <s v="EJECUTADO"/>
    <s v="EJECUTADO EXITOSO"/>
    <s v="04/11/2025 SE ESCALA AL COORDINADOR DE ZONA PARA ENTREGA DE ROLLOS EN SITIO | 10/11/2025 SE ENTREGAN 50 ROLLOS"/>
    <s v="VISITA TECNICA"/>
    <m/>
    <s v="TIPO I"/>
    <s v="TERRESTRE"/>
    <s v="CANEDO HERRERA ALEXANDER"/>
    <n v="1"/>
    <n v="35780"/>
    <n v="75096"/>
    <n v="35780"/>
  </r>
  <r>
    <s v="MEDELLIN"/>
    <x v="2"/>
    <x v="2"/>
    <s v="5088"/>
    <s v="2972083"/>
    <s v="3007079729"/>
    <s v="OC VISITA ROLLOS"/>
    <s v="ANTIOQUIA"/>
    <s v="BELLO"/>
    <s v="PTM BELLO AUTOSERVICIO JOHA"/>
    <s v="REDEBAN"/>
    <s v="FO-25-1778278"/>
    <d v="2025-11-04T12:35:46"/>
    <d v="2025-11-11T12:38:00"/>
    <m/>
    <s v="ROLLOS"/>
    <s v="ROLLOS"/>
    <s v="AGREGADOR"/>
    <s v="COMCARD - PTM"/>
    <s v="EJECUTADO"/>
    <s v="EJECUTADO EXITOSO"/>
    <s v="04/11/2025 SE ESCALA AL COORDINADOR DE ZONA PARA ENTREGA DE ROLLOS EN SITIO | 12/11/2025 SE REALIZA ENTREGA DE 20 ROLLOS POR EL OPERADOR VELOCES CON LA GUIA V4001770467"/>
    <s v="VISITA TECNICA"/>
    <m/>
    <s v="TIPO I"/>
    <s v="TERRESTRE"/>
    <s v="ARGEL DORIA MIGUEL ALBERTO"/>
    <n v="1"/>
    <n v="35780"/>
    <n v="75096"/>
    <n v="35780"/>
  </r>
  <r>
    <s v="CALI"/>
    <x v="1"/>
    <x v="1"/>
    <s v="76001"/>
    <s v="2972179"/>
    <s v="3007012902"/>
    <s v="OC VISITA ROLLOS"/>
    <s v="VALLE DEL CAUCA"/>
    <s v="CALI"/>
    <s v="AARRIO BELLAVISTA LA DAGUA CAL"/>
    <s v="REDEBAN"/>
    <s v="FO-25-1778263"/>
    <d v="2025-11-04T12:54:42"/>
    <d v="2025-11-10T13:24:00"/>
    <m/>
    <s v="ROLLOS"/>
    <s v="ROLLOS"/>
    <s v="CB UNO A UNO"/>
    <s v="CB UNO A UNO"/>
    <s v="EJECUTADO"/>
    <s v="EJECUTADO EXITOSO"/>
    <s v="04/11/2025 SE ESCALA AL COORDINADOR DE ZONA PARA ENTREGA DE ROLLOS EN SITIO | 08/11/2025 SE REALIZA ENTREGA DE 30 ROLLOS TÉRMICOS REDEBAN"/>
    <s v="VISITA TECNICA"/>
    <m/>
    <s v="TIPO I"/>
    <s v="TERRESTRE"/>
    <s v="MONTERO MUESES GIAN CARLO"/>
    <n v="1"/>
    <n v="35780"/>
    <n v="75096"/>
    <n v="35780"/>
  </r>
  <r>
    <s v="APARTADO"/>
    <x v="2"/>
    <x v="2"/>
    <s v="5480"/>
    <s v="2972193"/>
    <s v="3007079398"/>
    <s v="OC VISITA ROLLOS"/>
    <s v="ANTIOQUIA"/>
    <s v="MUTATA"/>
    <s v="BARRIO CORR VEJUQUILLO CL PRIN"/>
    <s v="REDEBAN"/>
    <s v="FO-25-1778261"/>
    <d v="2025-11-04T12:57:02"/>
    <d v="2025-11-07T08:12:00"/>
    <m/>
    <s v="ROLLOS"/>
    <s v="ROLLOS"/>
    <s v="CB UNO A UNO"/>
    <s v="CB UNO A UNO"/>
    <s v="EJECUTADO"/>
    <s v="EJECUTADO EXITOSO"/>
    <s v="04/11/2025 SE ESCALA AL COORDINADOR DE ZONA PARA ENTREGA DE ROLLOS EN SITIO | 07/11/2025 ENTREGA DE 10 ROLLOS"/>
    <s v="VISITA TECNICA"/>
    <m/>
    <s v="TIPO II"/>
    <s v="TERRESTRE"/>
    <s v="SALDARRIAGA MIRANDA SANTIAGO"/>
    <n v="1"/>
    <n v="67654"/>
    <n v="140396"/>
    <n v="67654"/>
  </r>
  <r>
    <s v="BUCARAMANGA"/>
    <x v="3"/>
    <x v="3"/>
    <s v="81794"/>
    <s v="2972196"/>
    <s v="3007048134"/>
    <s v="OC VISITA ROLLOS"/>
    <s v="ARAUCA"/>
    <s v="TAME"/>
    <s v="PTM TAME  PAPELERIA Y VARIEDAD"/>
    <s v="REDEBAN"/>
    <s v="FO-25-1778449"/>
    <d v="2025-11-04T12:58:32"/>
    <d v="2025-11-11T10:36:00"/>
    <m/>
    <s v="ROLLOS"/>
    <s v="ROLLOS"/>
    <s v="AGREGADOR"/>
    <s v="COMCARD - PTM"/>
    <s v="EJECUTADO"/>
    <s v="EJECUTADO EXITOSO"/>
    <s v="04/11/2025 SE CONFIRMAN DATOS, SE REALIZA ENVIO POR OPERADOR LOGISTICO | 08/11/2025 SE REALIZA ENVÍO DE 40 ROLLOS REDEBAN A PUERTO JORDAN ARAUCA POR INTERRAPIDISIMO SEGÚN INDICACIONES SYTEX."/>
    <s v="ENVIO FLOTA - OPERADOR LOGISTICO"/>
    <m/>
    <s v="TIPO V"/>
    <s v="AEREO"/>
    <s v="MARTINEZ FLOREZ DONIS ALBERTO"/>
    <n v="0"/>
    <n v="35780"/>
    <n v="75096"/>
    <n v="35780"/>
  </r>
  <r>
    <s v="CALI"/>
    <x v="1"/>
    <x v="1"/>
    <s v="76520"/>
    <s v="2972205"/>
    <s v="3007071967"/>
    <s v="OC VISITA ROLLOS"/>
    <s v="VALLE DEL CAUCA"/>
    <s v="PALMIRA"/>
    <s v="PTM PALMIRA ASESORIAS JURIDICA"/>
    <s v="REDEBAN"/>
    <s v="FO-25-1776709"/>
    <d v="2025-11-04T12:14:20"/>
    <d v="2025-11-05T10:56:00"/>
    <m/>
    <s v="ROLLOS"/>
    <s v="ROLLOS"/>
    <s v="AGREGADOR"/>
    <s v="COMCARD - PTM"/>
    <s v="EJECUTADO"/>
    <s v="EJECUTADO EXITOSO"/>
    <s v="04/11/2025 SE ESCALA AL COORDINADOR DE ZONA PARA ENTREGA DE ROLLOS EN SITIO | 05/11/2025 SE ENTREGAN 20 ROLLOS EN BUEN ESTADO"/>
    <s v="VISITA TECNICA"/>
    <m/>
    <s v="TIPO I"/>
    <s v="TERRESTRE"/>
    <s v="ESCOBAR LENIS JUAN SEBASTIAN"/>
    <n v="1"/>
    <n v="35780"/>
    <n v="75096"/>
    <n v="35780"/>
  </r>
  <r>
    <s v="PEREIRA"/>
    <x v="1"/>
    <x v="6"/>
    <s v="76147"/>
    <s v="2972245"/>
    <s v="3007074881"/>
    <s v="OC VISITA ROLLOS"/>
    <s v="VALLE DEL CAUCA"/>
    <s v="CARTAGO"/>
    <s v="BARRIO EL LLANO CARTAGO 1"/>
    <s v="REDEBAN"/>
    <s v="FO-25-1778281"/>
    <d v="2025-11-04T12:32:14"/>
    <d v="2025-11-07T10:49:00"/>
    <m/>
    <s v="ROLLOS"/>
    <s v="ROLLOS"/>
    <s v="CB UNO A UNO"/>
    <s v="CB UNO A UNO"/>
    <s v="EJECUTADO"/>
    <s v="EJECUTADO EXITOSO"/>
    <s v="04/11/2025 SE ESCALA AL COORDINADOR DE ZONA PARA ENTREGA DE ROLLOS EN SITIO | 07/11/2025 SE ENTREGAN 30 ROLLOS."/>
    <s v="VISITA TECNICA"/>
    <m/>
    <s v="TIPO I"/>
    <s v="TERRESTRE"/>
    <s v="FRANCO CAÑAVERAL YAMID RAUL"/>
    <n v="1"/>
    <n v="35780"/>
    <n v="75096"/>
    <n v="35780"/>
  </r>
  <r>
    <s v="MEDELLIN"/>
    <x v="2"/>
    <x v="2"/>
    <s v="5615"/>
    <s v="2972268"/>
    <s v="3007078932"/>
    <s v="OC VISITA ROLLOS"/>
    <s v="ANTIOQUIA"/>
    <s v="RIONEGRO"/>
    <s v="DISTRICOL HELADERIA LA LELA"/>
    <s v="REDEBAN"/>
    <s v="FO-25-1778272"/>
    <d v="2025-11-04T12:41:10"/>
    <d v="2025-11-10T13:21:00"/>
    <m/>
    <s v="ROLLOS"/>
    <s v="ROLLOS"/>
    <s v="AGREGADOR"/>
    <s v="DISTRICOL"/>
    <s v="EJECUTADO"/>
    <s v="EJECUTADO EXITOSO"/>
    <s v="04/11/2025 SE ESCALA AL COORDINADOR DE ZONA PARA ENTREGA DE ROLLOS EN SITIO | 10/11/2025 SE REALIZA LA ENTREGA DE 50 ROLLOS DE CB A LA ENCARAGDA"/>
    <s v="VISITA TECNICA"/>
    <m/>
    <s v="TIPO II"/>
    <s v="TERRESTRE"/>
    <s v="MONTOYA VELEZ ANDRES FELIPE"/>
    <n v="1"/>
    <n v="67654"/>
    <n v="140396"/>
    <n v="67654"/>
  </r>
  <r>
    <s v="CALI"/>
    <x v="1"/>
    <x v="1"/>
    <s v="76520"/>
    <s v="2972270"/>
    <s v="3007076605"/>
    <s v="OC VISITA ROLLOS"/>
    <s v="VALLE DEL CAUCA"/>
    <s v="PALMIRA"/>
    <s v="DISTRICOL FRUVER Y CARNES SUPE"/>
    <s v="REDEBAN"/>
    <s v="FO-25-1778269"/>
    <d v="2025-11-04T12:42:53"/>
    <d v="2025-11-05T12:29:00"/>
    <m/>
    <s v="ROLLOS"/>
    <s v="ROLLOS"/>
    <s v="AGREGADOR"/>
    <s v="DISTRICOL"/>
    <s v="EJECUTADO"/>
    <s v="EJECUTADO EXITOSO"/>
    <s v="04/11/2025 SE ESCALA AL COORDINADOR DE ZONA PARA ENTREGA DE ROLLOS EN SITIO | 05/11/2025 SE ENTREGAN 10 ROLLOS EN BUEN ESTADO"/>
    <s v="VISITA TECNICA"/>
    <m/>
    <s v="TIPO I"/>
    <s v="TERRESTRE"/>
    <s v="ESCOBAR LENIS JUAN SEBASTIAN"/>
    <n v="1"/>
    <n v="35780"/>
    <n v="75096"/>
    <n v="35780"/>
  </r>
  <r>
    <s v="BOGOTA"/>
    <x v="5"/>
    <x v="5"/>
    <s v="11001"/>
    <s v="2972405"/>
    <s v="3007048640"/>
    <s v="OC VISITA ROLLOS"/>
    <s v="CUNDINAMARCA"/>
    <s v="BOGOTA"/>
    <s v="PTM  BOGOTA PAPELERIA MULTISER"/>
    <s v="REDEBAN"/>
    <s v="FO-25-1778256"/>
    <d v="2025-11-04T13:00:59"/>
    <d v="2025-11-06T15:06:00"/>
    <m/>
    <s v="ROLLOS"/>
    <s v="ROLLOS"/>
    <s v="AGREGADOR"/>
    <s v="COMCARD - PTM"/>
    <s v="EJECUTADO"/>
    <s v="EJECUTADO EXITOSO"/>
    <s v="04/11/2025 SE ESCALA AL COORDINADOR DE ZONA PARA ENTREGA DE ROLLOS EN SITIO | 06/11/2025 SE REALIZA LA ENTREGA DE 70 ROLLOS"/>
    <s v="VISITA TECNICA"/>
    <m/>
    <s v="TIPO I"/>
    <s v="TERRESTRE"/>
    <s v="ORTIZ MARTINEZ STIVEN"/>
    <n v="1"/>
    <n v="35780"/>
    <n v="75096"/>
    <n v="35780"/>
  </r>
  <r>
    <s v="BARRANQUILLA"/>
    <x v="0"/>
    <x v="0"/>
    <s v="8001"/>
    <s v="2972426"/>
    <s v="3007061535"/>
    <s v="OC VISITA ROLLOS"/>
    <s v="ATLANTICO"/>
    <s v="BARRANQUILLA"/>
    <s v="PTM BARRANQUILLA DROGUERIA PHA"/>
    <s v="REDEBAN"/>
    <s v="FO-25-1778248"/>
    <d v="2025-11-04T13:24:04"/>
    <d v="2025-11-07T12:24:00"/>
    <m/>
    <s v="ROLLOS"/>
    <s v="ROLLOS"/>
    <s v="AGREGADOR"/>
    <s v="COMCARD - PTM"/>
    <s v="EJECUTADO"/>
    <s v="EJECUTADO EXITOSO"/>
    <s v="04/11/2025 SE ESCALA AL COORDINADOR DE ZONA PARA ENTREGA DE ROLLOS EN SITIO | 07/11/2025 SE HACE ENTREGA DE 40 ROLLOS REDEBAN DE MANERA EXITOSA"/>
    <s v="VISITA TECNICA"/>
    <m/>
    <s v="TIPO I"/>
    <s v="TERRESTRE"/>
    <s v="ORTEGA TORRES JUAN SEBASTIAN"/>
    <n v="1"/>
    <n v="35780"/>
    <n v="75096"/>
    <n v="35780"/>
  </r>
  <r>
    <s v="BOGOTA"/>
    <x v="5"/>
    <x v="5"/>
    <s v="11001"/>
    <s v="2972510"/>
    <s v="3007079278"/>
    <s v="OC VISITA ROLLOS"/>
    <s v="CUNDINAMARCA"/>
    <s v="BOGOTA"/>
    <s v="BARRIO LAS FLORES BOGOTA 1"/>
    <s v="REDEBAN"/>
    <s v="FO-25-1778251"/>
    <d v="2025-11-04T13:11:07"/>
    <d v="2025-11-06T12:49:00"/>
    <m/>
    <s v="ROLLOS"/>
    <s v="ROLLOS"/>
    <s v="UNO A UNO"/>
    <s v="UNO A UNO"/>
    <s v="EJECUTADO"/>
    <s v="EJECUTADO EXITOSO"/>
    <s v="04/11/2025 SE ESCALA AL COORDINADOR DE ZONA PARA ENTREGA DE ROLLOS EN SITIO | 06/11/2025 SE VISITA COMERCIO, SE ENTREGAN 10 ROLLOS RBM"/>
    <s v="VISITA TECNICA"/>
    <m/>
    <s v="TIPO I"/>
    <s v="TERRESTRE"/>
    <s v="ORTIZ YARA FRANKLYN ISRAEL"/>
    <n v="1"/>
    <n v="35780"/>
    <n v="75096"/>
    <n v="35780"/>
  </r>
  <r>
    <s v="MEDELLIN"/>
    <x v="2"/>
    <x v="2"/>
    <s v="5001"/>
    <s v="2972711"/>
    <s v="3007059670"/>
    <s v="OC VISITA ROLLOS"/>
    <s v="ANTIOQUIA"/>
    <s v="MEDELLIN"/>
    <s v="BARRIO SANTA CRUZ MEDELLIN 13"/>
    <s v="REDEBAN"/>
    <s v="FO-25-1778233"/>
    <d v="2025-11-04T13:58:01"/>
    <d v="2025-11-07T15:35:00"/>
    <m/>
    <s v="ROLLOS"/>
    <s v="ROLLOS"/>
    <s v="CB UNO A UNO"/>
    <s v="CB UNO A UNO"/>
    <s v="EJECUTADO"/>
    <s v="EJECUTADO EXITOSO"/>
    <s v="04/11/2025 SE ESCALA AL COORDINADOR DE ZONA PARA ENTREGA DE ROLLOS EN SITIO | 07/11/2025 SE REALIZA ENTREGA DE 20 ROLLOS POR EL OPERADOR VELOCES CON LA GUIA V4001770469"/>
    <s v="VISITA TECNICA"/>
    <m/>
    <s v="TIPO I"/>
    <s v="TERRESTRE"/>
    <s v="CONTRERAS ROSSI LITZY YULIETH"/>
    <n v="1"/>
    <n v="35780"/>
    <n v="75096"/>
    <n v="35780"/>
  </r>
  <r>
    <s v="MANIZALES"/>
    <x v="1"/>
    <x v="6"/>
    <s v="17001"/>
    <s v="2972718"/>
    <s v="3007015094"/>
    <s v="OC VISITA ROLLOS"/>
    <s v="CALDAS"/>
    <s v="MANIZALES"/>
    <s v="BARRIO BLOQUES DE NORTE MANIZA"/>
    <s v="REDEBAN"/>
    <s v="FO-25-1778230"/>
    <d v="2025-11-04T13:58:53"/>
    <d v="2025-11-07T11:44:00"/>
    <m/>
    <s v="ROLLOS"/>
    <s v="ROLLOS"/>
    <s v="CB UNO A UNO"/>
    <s v="CB UNO A UNO"/>
    <s v="EJECUTADO"/>
    <s v="EJECUTADO EXITOSO"/>
    <s v="04/11/2025 SE ESCALA AL COORDINADOR DE ZONA PARA ENTREGA DE ROLLOS EN SITIO | 07/11/2025 SE REALIZA VISITA SE ENTREGAN 100 ROLLOS EN EL COMERCIO NO SE MANIPULAN EQUIPOS"/>
    <s v="VISITA TECNICA"/>
    <m/>
    <s v="TIPO I"/>
    <s v="TERRESTRE"/>
    <s v="AGUIRRE HENAO RAUL EDUARDO"/>
    <n v="1"/>
    <n v="35780"/>
    <n v="75096"/>
    <n v="35780"/>
  </r>
  <r>
    <s v="VALLEDUPAR"/>
    <x v="0"/>
    <x v="0"/>
    <s v="13268"/>
    <s v="2972823"/>
    <s v="3007012070"/>
    <s v="OC ENVIO ROLLOS"/>
    <s v="BOLIVAR"/>
    <s v="EL PEÑON"/>
    <s v="EL PE#ON SANTANDER"/>
    <s v="REDEBAN"/>
    <s v="FO-25-1777636"/>
    <d v="2025-11-04T14:10:55"/>
    <d v="2025-11-11T12:24:00"/>
    <m/>
    <s v="ROLLOS"/>
    <s v="ROLLOS"/>
    <s v="CB UNO A UNO"/>
    <s v="CB UNO A UNO"/>
    <s v="EJECUTADO"/>
    <s v="EJECUTADO EXITOSO"/>
    <s v="04/11/2025 SE ESCALA AL COORDINADOR DE ZONA PARA ENTREGA DE ROLLOS EN SITIO | 11/11/2025 SE REALIZA ENVIO DE 20 ROLLOS, CON LA GUIA 2187690894 SERVIENTREGA. SE CONFIRMA ENTREGA EXITOSA POR PARTE DE LA TRANSPORTADORA"/>
    <s v="ENVIO"/>
    <m/>
    <s v="TIPO IV"/>
    <s v="TERRESTRE"/>
    <m/>
    <n v="0"/>
    <n v="35780"/>
    <n v="75096"/>
    <n v="35780"/>
  </r>
  <r>
    <s v="PASTO"/>
    <x v="1"/>
    <x v="1"/>
    <s v="52427"/>
    <s v="2973075"/>
    <s v="3007059540"/>
    <s v="OC ENVIO ROLLOS"/>
    <s v="NARIÑO"/>
    <s v="MAGUI"/>
    <s v="PTM MAGÜI COLMENA PELOS Y VAR"/>
    <s v="REDEBAN"/>
    <s v="FO-25-1778531"/>
    <d v="2025-11-04T14:37:35"/>
    <d v="2025-11-07T08:27:00"/>
    <m/>
    <s v="ROLLOS"/>
    <s v="ROLLOS"/>
    <s v="AGREGADOR"/>
    <s v="COMCARD - PTM"/>
    <s v="EJECUTADO"/>
    <s v="EJECUTADO EXITOSO"/>
    <s v="04/11/2025 SE CONFIRMAN DATOS, SE REALIZA ENVIO POR OPERADOR LOGISTICO | 07/11/2025 SE REALIZA ENVIO DE 30 ROLLOS, CON LA GUIA 2248145345 SERVIENTREGA. SE CONFIRMA ENTREGA EXITOSA POR PARTE DE LA TRANSPORTADORA"/>
    <s v="ENVIO"/>
    <m/>
    <s v="TIPO V"/>
    <s v="FLUVIAL"/>
    <m/>
    <n v="0"/>
    <n v="35780"/>
    <n v="75096"/>
    <n v="35780"/>
  </r>
  <r>
    <s v="CALI"/>
    <x v="1"/>
    <x v="1"/>
    <s v="19110"/>
    <s v="2973160"/>
    <s v="3007044111"/>
    <s v="OC VISITA ROLLOS"/>
    <s v="CAUCA"/>
    <s v="BUENOS AIRES"/>
    <s v="DISTRICOL VARIEDADES Y ESTILOS"/>
    <s v="REDEBAN"/>
    <s v="FO-25-1778217"/>
    <d v="2025-11-04T14:34:26"/>
    <d v="2025-11-05T11:09:00"/>
    <m/>
    <s v="ROLLOS"/>
    <s v="ROLLOS"/>
    <s v="AGREGADOR"/>
    <s v="DISTRICOL"/>
    <s v="EJECUTADO"/>
    <s v="EJECUTADO EXITOSO"/>
    <s v="04/11/2025 SE ESCALA AL COORDINADOR DE ZONA PARA ENTREGA DE ROLLOS EN SITIO | 05/11/2025 SE REALIZA ENTREGA DE 80 ROLLOS EN EL MUNICIPIO DE JAMUNDI SEGÚN REQUERIMIENTOS DEL CLIENTE DEBIDO A PROBLEMAS CON EL ORDEN PÚBLICO."/>
    <s v="VISITA TECNICA"/>
    <m/>
    <s v="TIPO II"/>
    <s v="TERRESTRE"/>
    <s v="MONTERO MUESES GIAN CARLO"/>
    <n v="1"/>
    <n v="67654"/>
    <n v="140396"/>
    <n v="67654"/>
  </r>
  <r>
    <s v="PASTO"/>
    <x v="1"/>
    <x v="1"/>
    <s v="86320"/>
    <s v="2973168"/>
    <s v="3007048897"/>
    <s v="OC ROLLOS"/>
    <s v="PUTUMAYO"/>
    <s v="ORITO"/>
    <s v="PTM ORITO TECNICEL TELECO JE"/>
    <s v="REDEBAN"/>
    <s v="FO-25-1782077"/>
    <d v="2025-11-04T14:35:00"/>
    <d v="2025-11-05T11:22:00"/>
    <m/>
    <s v="ROLLOS"/>
    <s v="ROLLOS"/>
    <s v="AGREGADOR"/>
    <s v="COMCARD - PTM"/>
    <s v="EJECUTADO / CANCELADO"/>
    <s v="CANCELADO POR EL USUARIO"/>
    <s v="05/11/2025 SE INTENTO COMUNICACION CON EL USUARIO, NO SE LOGRA CONTACTO. SE PROCEDE A CANCELAR LA SOLICITUD PORQUE SE LLAMAN DIAS Y HORARIOS DIFERENTES Y NO SE OBTIENE RESPUESTA | 05/11/2025 SE INTENTO COMUNICACION CON EL USUARIO, NO SE LOGRA CONTACTO. SE PROCEDE A CANCELAR LA SOLICITUD PORQUE SE LLAMAN DIAS Y HORARIOS DIFERENTES Y NO SE OBTIENE RESPUESTA"/>
    <s v="SOPORTE TELEFONICO"/>
    <m/>
    <s v="TIPO IV"/>
    <s v="TERRESTRE"/>
    <m/>
    <n v="0"/>
    <n v="41241"/>
    <n v="0"/>
    <n v="41241"/>
  </r>
  <r>
    <s v="SINCELEJO"/>
    <x v="0"/>
    <x v="0"/>
    <s v="70001"/>
    <s v="2973694"/>
    <s v="3007076685"/>
    <s v="OC VISITA ROLLOS"/>
    <s v="SUCRE"/>
    <s v="SINCELEJO"/>
    <s v="BARRIO LA PAJUELA SINCELEJO 4"/>
    <s v="REDEBAN"/>
    <s v="FO-25-1778189"/>
    <d v="2025-11-04T15:28:19"/>
    <d v="2025-11-11T15:04:00"/>
    <m/>
    <s v="ROLLOS"/>
    <s v="ROLLOS"/>
    <s v="CB UNO A UNO"/>
    <s v="CB UNO A UNO"/>
    <s v="EJECUTADO"/>
    <s v="EJECUTADO EXITOSO"/>
    <s v="04/11/2025 SE ESCALA AL COORDINADOR DE ZONA PARA ENTREGA DE ROLLOS EN SITIO | 11/11/2025 SE VISITA SITIO SE VERIFICA INFORMACIÓN SE REALIZA ENTREGA DE ROLLOS, NO SE MANIPULA EQUIPOS. FIRMA QUIEN RECIBE LOS ROLLOS."/>
    <s v="VISITA TECNICA"/>
    <m/>
    <s v="TIPO I"/>
    <s v="TERRESTRE"/>
    <s v="SANTOS GUZMAN CHRISTIAN FELIPE"/>
    <n v="1"/>
    <n v="35780"/>
    <n v="75096"/>
    <n v="35780"/>
  </r>
  <r>
    <s v="BUCARAMANGA"/>
    <x v="3"/>
    <x v="3"/>
    <s v="68001"/>
    <s v="2973815"/>
    <s v="3007078736"/>
    <s v="OC VISITA ROLLOS"/>
    <s v="SANTANDER"/>
    <s v="BUCARAMANGA"/>
    <s v="PTM BUCARAMANGA VARIEDADES EFE"/>
    <s v="REDEBAN"/>
    <s v="FO-25-1778194"/>
    <d v="2025-11-04T15:19:31"/>
    <d v="2025-11-05T11:02:00"/>
    <m/>
    <s v="ROLLOS"/>
    <s v="ROLLOS"/>
    <s v="AGREGADOR"/>
    <s v="COMCARD - PTM"/>
    <s v="EJECUTADO"/>
    <s v="EJECUTADO EXITOSO"/>
    <s v="04/11/2025 SE ESCALA AL COORDINADOR DE ZONA PARA ENTREGA DE ROLLOS EN SITIO | 05/11/2025 SE VISITA COMERCIO SE HACE ENTREGA DE 20 ROLLOS"/>
    <s v="VISITA TECNICA"/>
    <m/>
    <s v="TIPO I"/>
    <s v="TERRESTRE"/>
    <s v="GELVEZ MOGOLLON JOSE ELISEO"/>
    <n v="1"/>
    <n v="35780"/>
    <n v="75096"/>
    <n v="35780"/>
  </r>
  <r>
    <s v="BUCARAMANGA"/>
    <x v="3"/>
    <x v="3"/>
    <s v="68001"/>
    <s v="2973891"/>
    <s v="3007042055"/>
    <s v="OC VISITA ROLLOS"/>
    <s v="SANTANDER"/>
    <s v="BUCARAMANGA"/>
    <s v="BARRIO CENTRO BUCARAMANGA 21"/>
    <s v="REDEBAN"/>
    <s v="FO-25-1778839"/>
    <d v="2025-11-04T15:51:32"/>
    <d v="2025-11-06T10:07:00"/>
    <m/>
    <s v="ROLLOS"/>
    <s v="ROLLOS"/>
    <s v="CB UNO A UNO"/>
    <s v="CB UNO A UNO"/>
    <s v="EJECUTADO"/>
    <s v="EJECUTADO EXITOSO"/>
    <s v="04/11/2025 SE ESCALA AL COORDINADOR DE ZONA PARA ENTREGA DE ROLLOS EN SITIO | 06/11/2025 SE REALIZA LA VISITA A COMERCIO Y SE REALIZA LA ENTREGA DE 50 ROLLOS RBM CB OPERATIVO"/>
    <s v="VISITA TECNICA"/>
    <m/>
    <s v="TIPO I"/>
    <s v="TERRESTRE"/>
    <s v="BARAJAS BERMUDEZ YAHIR MAURICIO"/>
    <n v="1"/>
    <n v="35780"/>
    <n v="75096"/>
    <n v="35780"/>
  </r>
  <r>
    <s v="VALLEDUPAR"/>
    <x v="0"/>
    <x v="0"/>
    <s v="20011"/>
    <s v="2974011"/>
    <s v="3007039576"/>
    <s v="OC ENVIO ROLLOS"/>
    <s v="CESAR"/>
    <s v="AGUACHICA"/>
    <s v="DISTRICOL EDS LA GRAN VICTORIA"/>
    <s v="REDEBAN"/>
    <s v="FO-25-1786814"/>
    <d v="2025-11-04T15:32:55"/>
    <d v="2025-11-18T13:01:00"/>
    <m/>
    <s v="ROLLOS"/>
    <s v="ROLLOS"/>
    <s v="AGREGADOR"/>
    <s v="DISTRICOL"/>
    <s v="EJECUTADO"/>
    <s v="EJECUTADO EXITOSO"/>
    <s v="06/11/2025 SE CONFIRMAN DATOS, SE REALIZA ENVIO POR OPERADOR LOGISTICO | 11/11/2025 SE COMUNICA CON EL USUARIO Y NOS CONFIRMA QUE AUN NO LE HAN LLEGADO LOS ROLLOS | 18/11/2025 SE REALIZA ENVIO DE 20 ROLLOS, CON LA GUIA 2277307794 SERVIENTREGA. SE CONFIRMA ENTREGA EXITOSA POR PARTE DE LA TRANSPORTADORA"/>
    <s v="ENVIO"/>
    <m/>
    <s v="TIPO IV"/>
    <s v="TERRESTRE"/>
    <m/>
    <n v="0"/>
    <n v="35780"/>
    <n v="75096"/>
    <n v="35780"/>
  </r>
  <r>
    <s v="MEDELLIN"/>
    <x v="2"/>
    <x v="2"/>
    <s v="5001"/>
    <s v="2974079"/>
    <s v="3007078146"/>
    <s v="OC VISITA ROLLOS"/>
    <s v="ANTIOQUIA"/>
    <s v="MEDELLIN"/>
    <s v="PTM MEDELLIN ELOASIS DE CARPIN"/>
    <s v="REDEBAN"/>
    <s v="FO-25-1778837"/>
    <d v="2025-11-04T15:57:08"/>
    <d v="2025-11-11T12:37:00"/>
    <m/>
    <s v="ROLLOS"/>
    <s v="ROLLOS"/>
    <s v="AGREGADOR"/>
    <s v="COMCARD - PTM"/>
    <s v="EJECUTADO"/>
    <s v="EJECUTADO EXITOSO"/>
    <s v="04/11/2025 SE ESCALA AL COORDINADOR DE ZONA PARA ENTREGA DE ROLLOS EN SITIO | 11/11/2025 SE REALIZA ENTREGA DE 90 ROLLOS POR EL OPERADOR VELOCES CON LA GUIA V4001770470"/>
    <s v="VISITA TECNICA"/>
    <m/>
    <s v="TIPO I"/>
    <s v="TERRESTRE"/>
    <s v="ARGEL DORIA MIGUEL ALBERTO"/>
    <n v="1"/>
    <n v="35780"/>
    <n v="75096"/>
    <n v="35780"/>
  </r>
  <r>
    <s v="PASTO"/>
    <x v="1"/>
    <x v="1"/>
    <s v="86568"/>
    <s v="2974124"/>
    <s v="3007081229"/>
    <s v="OC ENVIO ROLLOS"/>
    <s v="PUTUMAYO"/>
    <s v="PUERTO ASIS"/>
    <s v="DISTRICOL LADY PERFUMERIA"/>
    <s v="REDEBAN"/>
    <s v="FO-25-1786813"/>
    <d v="2025-11-04T16:02:03"/>
    <d v="2025-11-17T14:47:00"/>
    <m/>
    <s v="ROLLOS"/>
    <s v="ROLLOS"/>
    <s v="AGREGADOR"/>
    <s v="DISTRICOL"/>
    <s v="EJECUTADO"/>
    <s v="EJECUTADO EXITOSO"/>
    <s v="06/11/2025 SE CONFIRMAN DATOS, SE REALIZA ENVIO POR OPERADOR LOGISTICO | 11/11/2025 SE LE INFORMA NUMERO DE GUIA A USER, PENDIENTE CONFIRMACION | 17/11/2025 SE REALIZA ENVIO DE 30 ROLLOS, CON LA GUIA 2248145363 SERVIENTREGA. SE CONFIRMA ENTREGA EXITOSA POR PARTE DE LA TRANSPORTADORA"/>
    <s v="ENVIO"/>
    <m/>
    <s v="TIPO IV"/>
    <s v="TERRESTRE"/>
    <m/>
    <n v="0"/>
    <n v="35780"/>
    <n v="75096"/>
    <n v="35780"/>
  </r>
  <r>
    <s v="MEDELLIN"/>
    <x v="2"/>
    <x v="2"/>
    <s v="5034"/>
    <s v="2974215"/>
    <s v="3007077652"/>
    <s v="OC ENVIO ROLLOS"/>
    <s v="ANTIOQUIA"/>
    <s v="ANDES"/>
    <s v="BARRIO EL POBLADO ANDES"/>
    <s v="REDEBAN"/>
    <s v="FO-25-1778638"/>
    <d v="2025-11-04T15:58:10"/>
    <d v="2025-11-10T13:02:00"/>
    <m/>
    <s v="ROLLOS"/>
    <s v="ROLLOS"/>
    <s v="CB UNO A UNO"/>
    <s v="CB UNO A UNO"/>
    <s v="EJECUTADO"/>
    <s v="EJECUTADO EXITOSO"/>
    <s v="04/11/2025 SE REALIZA ENVIO DE ROLLOS CON OPERADOR LOGISTICO | 10/11/2025 SE REALIZA ENVIO DE 20 ROLLOS, CON LA GUIA 992207090 LOGICUARTAS. SE CONFIRMA ENTREGA EXITOSA POR PARTE DE LA TRANSPORTADORA"/>
    <s v="ENVIO"/>
    <m/>
    <s v="TIPO III"/>
    <s v="TERRESTRE"/>
    <m/>
    <n v="0"/>
    <n v="35780"/>
    <n v="75096"/>
    <n v="35780"/>
  </r>
  <r>
    <s v="BUCARAMANGA"/>
    <x v="3"/>
    <x v="3"/>
    <s v="68001"/>
    <s v="2974284"/>
    <s v="3007046321"/>
    <s v="OC VISITA ROLLOS"/>
    <s v="SANTANDER"/>
    <s v="BUCARAMANGA"/>
    <s v="PTM  BUCARAMANGA DROGUERIA MIR"/>
    <s v="REDEBAN"/>
    <s v="FO-25-1778828"/>
    <d v="2025-11-04T16:25:49"/>
    <d v="2025-11-05T11:14:00"/>
    <m/>
    <s v="ROLLOS"/>
    <s v="ROLLOS"/>
    <s v="AGREGADOR"/>
    <s v="COMCARD - PTM"/>
    <s v="EJECUTADO"/>
    <s v="EJECUTADO EXITOSO"/>
    <s v="04/11/2025 SE ESCALA AL COORDINADOR DE ZONA PARA ENTREGA DE ROLLOS EN SITIO | 05/11/2025 SE VISITA COMERCIO SE HACE ENTREGA DE 40 ROLLOS"/>
    <s v="VISITA TECNICA"/>
    <m/>
    <s v="TIPO I"/>
    <s v="TERRESTRE"/>
    <s v="GELVEZ MOGOLLON JOSE ELISEO"/>
    <n v="1"/>
    <n v="35780"/>
    <n v="75096"/>
    <n v="35780"/>
  </r>
  <r>
    <s v="CALI"/>
    <x v="1"/>
    <x v="1"/>
    <s v="76001"/>
    <s v="2974297"/>
    <s v="3007078703"/>
    <s v="OC VISITA ROLLOS"/>
    <s v="VALLE DEL CAUCA"/>
    <s v="CALI"/>
    <s v="PTM CALI VARIEDADES LEYJO"/>
    <s v="REDEBAN"/>
    <s v="FO-25-1794720"/>
    <d v="2025-11-04T16:32:27"/>
    <d v="2025-11-10T13:29:00"/>
    <m/>
    <s v="ROLLOS"/>
    <s v="ROLLOS"/>
    <s v="AGREGADOR"/>
    <s v="COMCARD - PTM"/>
    <s v="EJECUTADO"/>
    <s v="EJECUTADO EXITOSO"/>
    <s v="07/11/2025 SE ESCALA AL COORDINADOR DE ZONA PARA ENTREGA DE ROLLOS EN SITIO | 08/11/2025 SE ENTREGAN 10 ROLLOS DE REDEBAN AL SEÑOR JHON LARA"/>
    <s v="VISITA TECNICA"/>
    <m/>
    <s v="TIPO I"/>
    <s v="TERRESTRE"/>
    <s v="VALENCIA GONZALEZ JOSE DANIEL"/>
    <n v="1"/>
    <n v="35780"/>
    <n v="75096"/>
    <n v="35780"/>
  </r>
  <r>
    <s v="BUCARAMANGA"/>
    <x v="3"/>
    <x v="3"/>
    <s v="68276"/>
    <s v="2974371"/>
    <s v="3007052197"/>
    <s v="OC VISITA ROLLOS"/>
    <s v="SANTANDER"/>
    <s v="FLORIDABLANCA"/>
    <s v="DISTRICOL DIAMAR SPORT CONF"/>
    <s v="REDEBAN"/>
    <s v="FO-25-1778834"/>
    <d v="2025-11-04T16:17:37"/>
    <d v="2025-11-06T11:34:00"/>
    <m/>
    <s v="ROLLOS"/>
    <s v="ROLLOS"/>
    <s v="AGREGADOR"/>
    <s v="DISTRICOL"/>
    <s v="EJECUTADO"/>
    <s v="EJECUTADO EXITOSO"/>
    <s v="04/11/2025 SE ESCALA AL COORDINADOR DE ZONA PARA ENTREGA DE ROLLOS EN SITIO | 06/11/2025 SE REALIZA ENTREGA DE 30 ROLLOS REDEBAN CON VISITA."/>
    <s v="VISITA TECNICA"/>
    <m/>
    <s v="TIPO I"/>
    <s v="TERRESTRE"/>
    <s v="MARTINEZ FLOREZ DONIS ALBERTO"/>
    <n v="1"/>
    <n v="35780"/>
    <n v="75096"/>
    <n v="35780"/>
  </r>
  <r>
    <s v="BOGOTA"/>
    <x v="5"/>
    <x v="5"/>
    <s v="11001"/>
    <s v="2974379"/>
    <s v="3007071157"/>
    <s v="OC VISITA ROLLOS"/>
    <s v="CUNDINAMARCA"/>
    <s v="BOGOTA"/>
    <s v="BARRIO BOSA MARGARITAS BOGOTA"/>
    <s v="REDEBAN"/>
    <s v="FO-25-1778831"/>
    <d v="2025-11-04T16:20:41"/>
    <d v="2025-11-05T15:27:00"/>
    <m/>
    <s v="ROLLOS"/>
    <s v="ROLLOS"/>
    <s v="CB UNO A UNO"/>
    <s v="CB UNO A UNO"/>
    <s v="EJECUTADO"/>
    <s v="EJECUTADO EXITOSO"/>
    <s v="04/11/2025 SE ESCALA AL COORDINADOR DE ZONA PARA ENTREGA DE ROLLOS EN SITIO | 05/11/2025 SE LLEGA A LA DIRECCIÓN INDICADA Y SE ENTREGAN 10 ROLLOS SIN MANIPULAR EQUIPOS"/>
    <s v="VISITA TECNICA"/>
    <m/>
    <s v="TIPO I"/>
    <s v="TERRESTRE"/>
    <s v="GARCIA PASTRANA KEVIN FERNANDO"/>
    <n v="1"/>
    <n v="35780"/>
    <n v="75096"/>
    <n v="35780"/>
  </r>
  <r>
    <s v="BOGOTA"/>
    <x v="5"/>
    <x v="5"/>
    <s v="11001"/>
    <s v="2974427"/>
    <s v="3007070346"/>
    <s v="OC VISITA ROLLOS"/>
    <s v="CUNDINAMARCA"/>
    <s v="BOGOTA"/>
    <s v="BARRIO BOSA BRASILIA BOGOTA 3"/>
    <s v="REDEBAN"/>
    <s v="FO-25-1778826"/>
    <d v="2025-11-04T16:35:03"/>
    <d v="2025-11-06T08:08:00"/>
    <m/>
    <s v="ROLLOS"/>
    <s v="ROLLOS"/>
    <s v="CB UNO A UNO"/>
    <s v="CB UNO A UNO"/>
    <s v="EJECUTADO"/>
    <s v="EJECUTADO EXITOSO"/>
    <s v="04/11/2025 SE ESCALA AL COORDINADOR DE ZONA PARA ENTREGA DE ROLLOS EN SITIO | 11/11/2025 SE HACE ENTREGA DE 30 ROLLOS REDEBAN"/>
    <s v="VISITA TECNICA"/>
    <m/>
    <s v="TIPO I"/>
    <s v="TERRESTRE"/>
    <s v="GONZALEZ FANDIÑO SANTIAGO ERNESTO"/>
    <n v="1"/>
    <n v="35780"/>
    <n v="75096"/>
    <n v="35780"/>
  </r>
  <r>
    <s v="BOGOTA"/>
    <x v="5"/>
    <x v="5"/>
    <s v="11001"/>
    <s v="2974525"/>
    <s v="3007049826"/>
    <s v="OC VISITA ROLLOS"/>
    <s v="CUNDINAMARCA"/>
    <s v="BOGOTA"/>
    <s v="PAGAFACIL  GRAN GRANADA"/>
    <s v="REDEBAN"/>
    <s v="FO-25-1778823"/>
    <d v="2025-11-04T16:36:50"/>
    <d v="2025-11-06T16:56:00"/>
    <m/>
    <s v="ROLLOS"/>
    <s v="ROLLOS"/>
    <s v="ROBUSTO"/>
    <s v="PAGAFACIL"/>
    <s v="EJECUTADO"/>
    <s v="EJECUTADO EXITOSO"/>
    <s v="04/11/2025 SE ESCALA AL COORDINADOR DE ZONA PARA ENTREGA DE ROLLOS EN SITIO | 06/11/2025 SE HACE ENTREGA DE 190  ROLLOS REDEBAN"/>
    <s v="VISITA TECNICA"/>
    <m/>
    <s v="TIPO I"/>
    <s v="TERRESTRE"/>
    <s v="GONZALEZ FANDIÑO SANTIAGO ERNESTO"/>
    <n v="1"/>
    <n v="35780"/>
    <n v="75096"/>
    <n v="35780"/>
  </r>
  <r>
    <s v="MEDELLIN"/>
    <x v="2"/>
    <x v="2"/>
    <s v="5318"/>
    <s v="2974529"/>
    <s v="3007053586"/>
    <s v="OC VISITA ROLLOS"/>
    <s v="ANTIOQUIA"/>
    <s v="GUARNE"/>
    <s v="PTM GUARNE TIENDA SEDANOS"/>
    <s v="REDEBAN"/>
    <s v="FO-25-1778820"/>
    <d v="2025-11-04T16:39:41"/>
    <d v="2025-11-06T12:17:00"/>
    <m/>
    <s v="ROLLOS"/>
    <s v="ROLLOS"/>
    <s v="AGREGADOR"/>
    <s v="COMCARD - PTM"/>
    <s v="EJECUTADO"/>
    <s v="EJECUTADO EXITOSO"/>
    <s v="04/11/2025 SE ESCALA AL COORDINADOR DE ZONA PARA ENTREGA DE ROLLOS EN SITIO | 06/11/2025 SE REALIZA LA ENTREGA DE 20 ROLLOS DE CB A LA ENCARGADA ELIZABETH RODRIGUEZ"/>
    <s v="VISITA TECNICA"/>
    <m/>
    <s v="TIPO II"/>
    <s v="TERRESTRE"/>
    <s v="MONTOYA VELEZ ANDRES FELIPE"/>
    <n v="1"/>
    <n v="67654"/>
    <n v="140396"/>
    <n v="67654"/>
  </r>
  <r>
    <s v="MEDELLIN"/>
    <x v="2"/>
    <x v="2"/>
    <s v="5360"/>
    <s v="2974658"/>
    <s v="3007019695"/>
    <s v="OC VISITA ROLLOS"/>
    <s v="ANTIOQUIA"/>
    <s v="ITAGUI"/>
    <s v="BARRIO LAS MARGARITAS ITAGUI"/>
    <s v="REDEBAN"/>
    <s v="FO-25-1781772"/>
    <d v="2025-11-04T16:53:40"/>
    <d v="2025-11-08T09:47:00"/>
    <m/>
    <s v="ROLLOS"/>
    <s v="ROLLOS"/>
    <s v="CB UNO A UNO"/>
    <s v="CB UNO A UNO"/>
    <s v="EJECUTADO"/>
    <s v="EJECUTADO EXITOSO"/>
    <s v="05/11/2025 SE ESCALA AL COORDINADOR DE ZONA PARA ENTREGA DE ROLLOS EN SITIO | 08/11/2025 SE REALIZA ENTREGA DE 80 ROLLOS POR EL OPERADOR VELOCES CON LA GUIA V4001770471"/>
    <s v="VISITA TECNICA"/>
    <m/>
    <s v="TIPO I"/>
    <s v="TERRESTRE"/>
    <s v="CONTRERAS ROSSI LITZY YULIETH"/>
    <n v="1"/>
    <n v="35780"/>
    <n v="75096"/>
    <n v="35780"/>
  </r>
  <r>
    <s v="MANIZALES"/>
    <x v="1"/>
    <x v="6"/>
    <s v="17042"/>
    <s v="2974724"/>
    <s v="3007044436"/>
    <s v="OC VISITA ROLLOS"/>
    <s v="CALDAS"/>
    <s v="ANSERMA"/>
    <s v="DISTRICOL WWW COM CO"/>
    <s v="REDEBAN"/>
    <s v="FO-25-1781764"/>
    <d v="2025-11-04T17:06:06"/>
    <d v="2025-11-07T09:35:00"/>
    <m/>
    <s v="ROLLOS"/>
    <s v="ROLLOS"/>
    <s v="AGREGADOR"/>
    <s v="DISTRICOL"/>
    <s v="EJECUTADO / CANCELADO"/>
    <s v="CANCELADO POR EL USUARIO"/>
    <s v="05/11/2025 SE ESCALA AL COORDINADOR DE ZONA PARA ENTREGA DE ROLLOS EN SITIO | 07/11/2025 SE REALIZA LLAMADA CON USUARIO PARA VALIDAR ENTREGA PERO INDICA QUE PORFAVOR NO LE ENTREGUÉN MAS YA QUE ESTA SEMANA LE LLEGARON Y NO NECESITA MAS"/>
    <s v="VISITA TECNICA"/>
    <m/>
    <s v="TIPO II"/>
    <s v="TERRESTRE"/>
    <s v="AGUIRRE HENAO RAUL EDUARDO"/>
    <n v="1"/>
    <n v="67654"/>
    <n v="140396"/>
    <n v="67654"/>
  </r>
  <r>
    <s v="BOGOTA"/>
    <x v="5"/>
    <x v="5"/>
    <s v="11001"/>
    <s v="2974746"/>
    <s v="3007081312"/>
    <s v="OC VISITA ROLLOS"/>
    <s v="CUNDINAMARCA"/>
    <s v="BOGOTA"/>
    <s v="PTM BOGOTA DROGUERIA GRAN SALU"/>
    <s v="REDEBAN"/>
    <s v="FO-25-1781758"/>
    <d v="2025-11-04T17:14:45"/>
    <d v="2025-11-06T11:38:00"/>
    <m/>
    <s v="ROLLOS"/>
    <s v="ROLLOS"/>
    <s v="AGREGADOR"/>
    <s v="COMCARD - PTM"/>
    <s v="EJECUTADO"/>
    <s v="EJECUTADO EXITOSO"/>
    <s v="05/11/2025 SE ESCALA AL COORDINADOR DE ZONA PARA ENTREGA DE ROLLOS EN SITIO | 06/11/2025 ENTREGA DE 40 ROLLOS NO SE MANIPULAN EQUIPOS"/>
    <s v="VISITA TECNICA"/>
    <m/>
    <s v="TIPO I"/>
    <s v="TERRESTRE"/>
    <s v="HERNANDEZ NARANJO OSCAR EDUARDO"/>
    <n v="1"/>
    <n v="35780"/>
    <n v="75096"/>
    <n v="35780"/>
  </r>
  <r>
    <s v="CARTAGENA"/>
    <x v="0"/>
    <x v="0"/>
    <s v="13683"/>
    <s v="2974874"/>
    <s v="3007039656"/>
    <s v="OC VISITA ROLLOS"/>
    <s v="BOLIVAR"/>
    <s v="SANTA ROSA"/>
    <s v="BARRIO NUEVO PORVENIR SANTA RO"/>
    <s v="REDEBAN"/>
    <s v="FO-25-1781739"/>
    <d v="2025-11-04T17:55:02"/>
    <d v="2025-11-10T14:53:00"/>
    <m/>
    <s v="ROLLOS"/>
    <s v="ROLLOS"/>
    <s v="CB UNO A UNO"/>
    <s v="CB UNO A UNO"/>
    <s v="EJECUTADO"/>
    <s v="EJECUTADO EXITOSO"/>
    <s v="05/11/2025 SE ESCALA AL COORDINADOR DE ZONA PARA ENTREGA DE ROLLOS EN SITIO | 10/11/2025 SE REALIZA ENTREGA DE 20 ROLLOS PARA EL CORRESPONSAL"/>
    <s v="VISITA TECNICA"/>
    <m/>
    <s v="TIPO II"/>
    <s v="TERRESTRE"/>
    <s v="MARTINEZ SALGUEDO ANDRES AUGUSTO"/>
    <n v="1"/>
    <n v="67654"/>
    <n v="140396"/>
    <n v="67654"/>
  </r>
  <r>
    <s v="MEDELLIN"/>
    <x v="2"/>
    <x v="2"/>
    <s v="5001"/>
    <s v="2974876"/>
    <s v="3007039737"/>
    <s v="OC VISITA ROLLOS"/>
    <s v="ANTIOQUIA"/>
    <s v="MEDELLIN"/>
    <s v="PTM MED VALEN Y JACOB"/>
    <s v="REDEBAN"/>
    <s v="FO-25-1781735"/>
    <d v="2025-11-04T17:56:10"/>
    <d v="2025-11-07T15:36:00"/>
    <m/>
    <s v="ROLLOS"/>
    <s v="ROLLOS"/>
    <s v="AGREGADOR"/>
    <s v="COMCARD - PTM"/>
    <s v="EJECUTADO"/>
    <s v="EJECUTADO EXITOSO"/>
    <s v="05/11/2025 SE ESCALA AL COORDINADOR DE ZONA PARA ENTREGA DE ROLLOS EN SITIO | 07/11/2025 SE REALIZA ENTREGA DE 30 ROLLOS POR EL OPERADOR VELOCES CON LA GUIA V4001770472"/>
    <s v="VISITA TECNICA"/>
    <m/>
    <s v="TIPO I"/>
    <s v="TERRESTRE"/>
    <s v="CONTRERAS ROSSI LITZY YULIETH"/>
    <n v="1"/>
    <n v="35780"/>
    <n v="75096"/>
    <n v="35780"/>
  </r>
  <r>
    <s v="CARTAGENA"/>
    <x v="0"/>
    <x v="0"/>
    <s v="13683"/>
    <s v="2974883"/>
    <s v="3007050677"/>
    <s v="OC VISITA ROLLOS"/>
    <s v="BOLIVAR"/>
    <s v="SANTA ROSA"/>
    <s v="BARRIO EL TAMARINDO SANTA ROSA"/>
    <s v="REDEBAN"/>
    <s v="FO-25-1781730"/>
    <d v="2025-11-05T08:00:00"/>
    <d v="2025-11-10T15:18:00"/>
    <m/>
    <s v="ROLLOS"/>
    <s v="ROLLOS"/>
    <s v="CB UNO A UNO"/>
    <s v="CB UNO A UNO"/>
    <s v="EJECUTADO"/>
    <s v="EJECUTADO EXITOSO"/>
    <s v="05/11/2025 SE ESCALA AL COORDINADOR DE ZONA PARA ENTREGA DE ROLLOS EN SITIO | 10/11/2025 SE REALIZA ENTREGA DE 100 ROLLOS PARA EL CORRESPONSAL"/>
    <s v="VISITA TECNICA"/>
    <m/>
    <s v="TIPO II"/>
    <s v="TERRESTRE"/>
    <s v="MARTINEZ SALGUEDO ANDRES AUGUSTO"/>
    <n v="1"/>
    <n v="67654"/>
    <n v="140396"/>
    <n v="67654"/>
  </r>
  <r>
    <s v="BUCARAMANGA"/>
    <x v="3"/>
    <x v="3"/>
    <s v="68229"/>
    <s v="2974934"/>
    <s v="3007058558"/>
    <s v="OC VISITA ROLLOS"/>
    <s v="SANTANDER"/>
    <s v="CURITI"/>
    <s v="BARRIO VILLA DEL ROSARIO CURIT"/>
    <s v="REDEBAN"/>
    <s v="FO-25-1781749"/>
    <d v="2025-11-04T17:25:10"/>
    <d v="2025-11-07T10:07:00"/>
    <m/>
    <s v="ROLLOS"/>
    <s v="ROLLOS"/>
    <s v="CB UNO A UNO"/>
    <s v="CB UNO A UNO"/>
    <s v="EJECUTADO"/>
    <s v="EJECUTADO EXITOSO"/>
    <s v="05/11/2025 SE ESCALA AL COORDINADOR DE ZONA PARA ENTREGA DE ROLLOS EN SITIO | 06/11/2025 SE COMUNICA CON LA SEÑORITA ALEJANDRA GOMEZ AL NUMERO 3186679259 EL CUAL SE LE INFORMA EL ENVIO DE 30 ROLLOS RBM CB OPERATIVO"/>
    <s v="VISITA TECNICA"/>
    <m/>
    <s v="TIPO II"/>
    <s v="TERRESTRE"/>
    <s v="BARAJAS BERMUDEZ YAHIR MAURICIO"/>
    <n v="1"/>
    <n v="67654"/>
    <n v="140396"/>
    <n v="67654"/>
  </r>
  <r>
    <s v="MONTERIA"/>
    <x v="0"/>
    <x v="0"/>
    <s v="23001"/>
    <s v="2974942"/>
    <s v="3007078713"/>
    <s v="OC VISITA ROLLOS"/>
    <s v="CORDOBA"/>
    <s v="MONTERIA"/>
    <s v="PTM MONTERIA FARMA 1"/>
    <s v="REDEBAN"/>
    <s v="FO-25-1781745"/>
    <d v="2025-11-04T17:31:21"/>
    <d v="2025-11-07T08:08:00"/>
    <m/>
    <s v="ROLLOS"/>
    <s v="ROLLOS"/>
    <s v="AGREGADOR"/>
    <s v="COMCARD - PTM"/>
    <s v="EJECUTADO"/>
    <s v="EJECUTADO EXITOSO"/>
    <s v="05/11/2025 SE ESCALA AL COORDINADOR DE ZONA PARA ENTREGA DE ROLLOS EN SITIO | 06/11/2025 SE REALIZA LA ENTREGA DE 30 ROLLOS PARA EL CB BANCOLOMBIA, NO SE MANIPULAN EQUIPOS"/>
    <s v="VISITA TECNICA"/>
    <m/>
    <s v="TIPO I"/>
    <s v="TERRESTRE"/>
    <s v="ARRAZOLA HERNANDEZ NICOLAS AUGUSTO"/>
    <n v="1"/>
    <n v="35780"/>
    <n v="75096"/>
    <n v="35780"/>
  </r>
  <r>
    <s v="MONTERIA"/>
    <x v="0"/>
    <x v="0"/>
    <s v="23807"/>
    <s v="2975001"/>
    <s v="3007078328"/>
    <s v="OC VISITA ROLLOS"/>
    <s v="CORDOBA"/>
    <s v="TIERRALTA"/>
    <s v="BARRIO LAS BALSAS TIERRALTA"/>
    <s v="REDEBAN"/>
    <s v="FO-25-1782276"/>
    <d v="2025-11-04T17:48:41"/>
    <d v="2025-11-06T15:28:00"/>
    <m/>
    <s v="ROLLOS"/>
    <s v="ROLLOS"/>
    <s v="CB UNO A UNO"/>
    <s v="CB UNO A UNO"/>
    <s v="EJECUTADO"/>
    <s v="EJECUTADO EXITOSO"/>
    <s v="05/11/2025 SE ESCALA AL COORDINADOR DE ZONA PARA ENTREGA DE ROLLOS EN SITIO | 06/11/2025 SE REALIZA ENTREGA DE 50 ROLLOS REDEBAN EN EL PUNTO SIN NOVEDAD, ENTREGA EXITOSA OK"/>
    <s v="VISITA TECNICA"/>
    <m/>
    <s v="TIPO III"/>
    <s v="TERRESTRE"/>
    <s v="GONZALEZ FERRER JESUS ALEXANDER"/>
    <n v="1"/>
    <n v="35780"/>
    <n v="75096"/>
    <n v="35780"/>
  </r>
  <r>
    <s v="BOGOTA"/>
    <x v="5"/>
    <x v="5"/>
    <s v="11001"/>
    <s v="2975032"/>
    <s v="3007074515"/>
    <s v="OC VISITA ROLLOS"/>
    <s v="CUNDINAMARCA"/>
    <s v="BOGOTA"/>
    <s v="BARRIO GRAN BRITALIA BOGOTA 1"/>
    <s v="REDEBAN"/>
    <s v="FO-25-1781722"/>
    <d v="2025-11-05T08:00:00"/>
    <d v="2025-11-06T15:50:00"/>
    <m/>
    <s v="ROLLOS"/>
    <s v="ROLLOS"/>
    <s v="CB UNO A UNO"/>
    <s v="CB UNO A UNO"/>
    <s v="EJECUTADO"/>
    <s v="EJECUTADO EXITOSO"/>
    <s v="05/11/2025 SE ESCALA AL COORDINADOR DE ZONA PARA ENTREGA DE ROLLOS EN SITIO | 06/11/2025 SE REALIZA LA ENTREGA DE 80 ROLLOS"/>
    <s v="VISITA TECNICA"/>
    <m/>
    <s v="TIPO I"/>
    <s v="TERRESTRE"/>
    <s v="ORTIZ MARTINEZ STIVEN"/>
    <n v="1"/>
    <n v="35780"/>
    <n v="75096"/>
    <n v="35780"/>
  </r>
  <r>
    <s v="BOGOTA"/>
    <x v="5"/>
    <x v="5"/>
    <s v="25754"/>
    <s v="2975038"/>
    <s v="3007064547"/>
    <s v="OC VISITA ROLLOS"/>
    <s v="CUNDINAMARCA"/>
    <s v="SOACHA"/>
    <s v="BARRIO CIUDAD VERDE SOACHA SOA"/>
    <s v="REDEBAN"/>
    <s v="FO-25-1781706"/>
    <d v="2025-11-05T08:00:00"/>
    <d v="2025-11-06T15:02:00"/>
    <m/>
    <s v="ROLLOS"/>
    <s v="ROLLOS"/>
    <s v="CB UNO A UNO"/>
    <s v="CB UNO A UNO"/>
    <s v="EJECUTADO"/>
    <s v="EJECUTADO EXITOSO"/>
    <s v="05/11/2025 SE ESCALA AL COORDINADOR DE ZONA PARA ENTREGA DE ROLLOS EN SITIO | 06/11/2025 ENERGÍA DE 30 ROLLOS PARA DATAFONO NO SE MANIPULA TERMINAL"/>
    <s v="VISITA TECNICA"/>
    <m/>
    <s v="TIPO I"/>
    <s v="TERRESTRE"/>
    <s v="BUSTOS MORA DIEGO MANUEL"/>
    <n v="1"/>
    <n v="35780"/>
    <n v="75096"/>
    <n v="35780"/>
  </r>
  <r>
    <s v="BOGOTA"/>
    <x v="5"/>
    <x v="5"/>
    <s v="25754"/>
    <s v="2975065"/>
    <s v="3007073648"/>
    <s v="OC VISITA ROLLOS"/>
    <s v="CUNDINAMARCA"/>
    <s v="SOACHA"/>
    <s v="BARRIO CIUDAD VERDE SOACHA 8"/>
    <s v="REDEBAN"/>
    <s v="FO-25-1781699"/>
    <d v="2025-11-05T08:00:00"/>
    <d v="2025-11-06T15:45:00"/>
    <m/>
    <s v="ROLLOS"/>
    <s v="ROLLOS"/>
    <s v="CB UNO A UNO"/>
    <s v="CB UNO A UNO"/>
    <s v="EJECUTADO"/>
    <s v="EJECUTADO EXITOSO"/>
    <s v="05/11/2025 SE ESCALA AL COORDINADOR DE ZONA PARA ENTREGA DE ROLLOS EN SITIO | 06/11/2025 ENTREGA DE 30 ROLLOS PARA DATAFONO NO SE MANIPULA TERMINAL"/>
    <s v="VISITA TECNICA"/>
    <m/>
    <s v="TIPO I"/>
    <s v="TERRESTRE"/>
    <s v="BUSTOS MORA DIEGO MANUEL"/>
    <n v="1"/>
    <n v="35780"/>
    <n v="75096"/>
    <n v="35780"/>
  </r>
  <r>
    <s v="MEDELLIN"/>
    <x v="2"/>
    <x v="2"/>
    <s v="5088"/>
    <s v="2975101"/>
    <s v="3007046702"/>
    <s v="OC VISITA ROLLOS"/>
    <s v="ANTIOQUIA"/>
    <s v="BELLO"/>
    <s v="DISTRICOL PAPELERIA Y MISCELAN"/>
    <s v="REDEBAN"/>
    <s v="FO-25-1781727"/>
    <d v="2025-11-05T08:00:00"/>
    <d v="2025-11-11T12:36:00"/>
    <m/>
    <s v="ROLLOS"/>
    <s v="ROLLOS"/>
    <s v="AGREGADOR"/>
    <s v="DISTRICOL"/>
    <s v="EJECUTADO"/>
    <s v="EJECUTADO EXITOSO"/>
    <s v="05/11/2025 SE ESCALA AL COORDINADOR DE ZONA PARA ENTREGA DE ROLLOS EN SITIO | 11/11/2025 SE REALIZA ENTREGA DE 30 ROLLOS POR EL OPERADOR VELOCES CON LA GUIA V4001770473"/>
    <s v="VISITA TECNICA"/>
    <m/>
    <s v="TIPO I"/>
    <s v="TERRESTRE"/>
    <s v="ARGEL DORIA MIGUEL ALBERTO"/>
    <n v="1"/>
    <n v="35780"/>
    <n v="75096"/>
    <n v="35780"/>
  </r>
  <r>
    <s v="IBAGUE"/>
    <x v="4"/>
    <x v="4"/>
    <s v="73563"/>
    <s v="2975108"/>
    <s v="3007034965"/>
    <s v="OC ENVIO ROLLOS"/>
    <s v="TOLIMA"/>
    <s v="PRADO"/>
    <s v="BARRIO ESQUINA PRADO"/>
    <s v="REDEBAN"/>
    <s v="FO-25-1782071"/>
    <d v="2025-11-05T08:00:00"/>
    <d v="2025-11-10T11:15:00"/>
    <m/>
    <s v="ROLLOS"/>
    <s v="ROLLOS"/>
    <s v="CB UNO A UNO"/>
    <s v="CB UNO A UNO"/>
    <s v="EJECUTADO"/>
    <s v="EJECUTADO EXITOSO"/>
    <s v="04/11/2025 SE CONFIRMAN DATOS, SE REALIZA ENVIO POR OPERADOR LOGISTICO | 10/11/2025 SE REALIZA ENVIO DE 80 ROLLOS, CON LA GUIA 2235596501 SERVIENTREGA. SE CONFIRMA ENTREGA EXITOSA POR PARTE DE LA TRANSPORTADORA"/>
    <s v="ENVIO"/>
    <m/>
    <s v="TIPO III"/>
    <s v="TERRESTRE"/>
    <m/>
    <n v="0"/>
    <n v="35780"/>
    <n v="75096"/>
    <n v="35780"/>
  </r>
  <r>
    <s v="BARRANQUILLA"/>
    <x v="0"/>
    <x v="0"/>
    <s v="8433"/>
    <s v="2975111"/>
    <s v="3007074843"/>
    <s v="OC VISITA ROLLOS"/>
    <s v="ATLANTICO"/>
    <s v="MALAMBO"/>
    <s v="BARRIO CONCOR MALAMBO 3"/>
    <s v="REDEBAN"/>
    <s v="FO-25-1781715"/>
    <d v="2025-11-05T08:00:00"/>
    <d v="2025-11-10T15:01:00"/>
    <m/>
    <s v="ROLLOS"/>
    <s v="ROLLOS"/>
    <s v="CB UNO A UNO"/>
    <s v="CB UNO A UNO"/>
    <s v="EJECUTADO"/>
    <s v="EJECUTADO EXITOSO"/>
    <s v="05/11/2025 SE ESCALA AL COORDINADOR DE ZONA PARA ENTREGA DE ROLLOS EN SITIO | 09/11/2025 SE HACE ENTREGA DE 70 ROLLOS REDEBAN DE MANERA EXITOSA"/>
    <s v="VISITA TECNICA"/>
    <m/>
    <s v="TIPO II"/>
    <s v="TERRESTRE"/>
    <s v="ORTEGA TORRES JUAN SEBASTIAN"/>
    <n v="1"/>
    <n v="67654"/>
    <n v="140396"/>
    <n v="67654"/>
  </r>
  <r>
    <s v="MANIZALES"/>
    <x v="1"/>
    <x v="6"/>
    <s v="17524"/>
    <s v="2975161"/>
    <s v="3007010148"/>
    <s v="OC VISITA ROLLOS"/>
    <s v="CALDAS"/>
    <s v="PALESTINA"/>
    <s v="ARAUCA - CALDAS"/>
    <s v="REDEBAN"/>
    <s v="FO-25-1781692"/>
    <d v="2025-11-05T08:00:00"/>
    <d v="2025-11-10T15:21:00"/>
    <m/>
    <s v="ROLLOS"/>
    <s v="ROLLOS"/>
    <s v="CB UNO A UNO"/>
    <s v="CB UNO A UNO"/>
    <s v="EJECUTADO"/>
    <s v="EJECUTADO EXITOSO"/>
    <s v="05/11/2025 SE ESCALA AL COORDINADOR DE ZONA PARA ENTREGA DE ROLLOS EN SITIO | 08/11/2025 SE ENTREGAN 170 ROLLOS EN EL COMERCIO NO SE MANIPULAN EQUIPOS"/>
    <s v="VISITA TECNICA"/>
    <m/>
    <s v="TIPO II"/>
    <s v="TERRESTRE"/>
    <s v="AGUIRRE HENAO RAUL EDUARDO"/>
    <n v="1"/>
    <n v="67654"/>
    <n v="140396"/>
    <n v="67654"/>
  </r>
  <r>
    <s v="MEDELLIN"/>
    <x v="2"/>
    <x v="2"/>
    <s v="5792"/>
    <s v="2975163"/>
    <s v="3007016550"/>
    <s v="OC ENVIO ROLLOS"/>
    <s v="ANTIOQUIA"/>
    <s v="TARSO"/>
    <s v="TARSO III ANTIOQUIA"/>
    <s v="REDEBAN"/>
    <s v="FO-25-1782069"/>
    <d v="2025-11-05T08:00:00"/>
    <d v="2025-11-08T11:47:00"/>
    <m/>
    <s v="ROLLOS"/>
    <s v="ROLLOS"/>
    <s v="CB UNO A UNO"/>
    <s v="CB UNO A UNO"/>
    <s v="EJECUTADO"/>
    <s v="EJECUTADO EXITOSO"/>
    <s v="05/11/2025 SE ESCALA AL COORDINADOR DE ZONA PARA ENTREGA DE ROLLOS EN SITIO | 08/11/2025 SE REALIZA ENVIO DE 60 ROLLOS, CON LA GUIA 992207261 LOGICUARTAS. SE CONFIRMA ENTREGA EXITOSA POR PARTE DE LA TRANSPORTADORA"/>
    <s v="ENVIO"/>
    <m/>
    <s v="TIPO III"/>
    <s v="TERRESTRE"/>
    <m/>
    <n v="0"/>
    <n v="35780"/>
    <n v="75096"/>
    <n v="35780"/>
  </r>
  <r>
    <s v="CALI"/>
    <x v="1"/>
    <x v="1"/>
    <s v="76001"/>
    <s v="2975165"/>
    <s v="3007021492"/>
    <s v="OC VISITA ROLLOS"/>
    <s v="VALLE DEL CAUCA"/>
    <s v="CALI"/>
    <s v="OPRAP CENTRO COMERCIAL PRYCA"/>
    <s v="REDEBAN"/>
    <s v="FO-25-1781689"/>
    <d v="2025-11-05T08:00:00"/>
    <d v="2025-11-06T11:27:00"/>
    <m/>
    <s v="ROLLOS"/>
    <s v="ROLLOS"/>
    <s v="ROBUSTO"/>
    <s v="OPRAP"/>
    <s v="EJECUTADO"/>
    <s v="EJECUTADO EXITOSO"/>
    <s v="05/11/2025 SE ESCALA AL COORDINADOR DE ZONA PARA ENTREGA DE ROLLOS EN SITIO | 06/11/2025 SE ENTREGA EN 200 ROLLOS EN BUEN ESTADO"/>
    <s v="VISITA TECNICA"/>
    <m/>
    <s v="TIPO I"/>
    <s v="TERRESTRE"/>
    <s v="ESCOBAR LENIS JUAN SEBASTIAN"/>
    <n v="1"/>
    <n v="35780"/>
    <n v="75096"/>
    <n v="35780"/>
  </r>
  <r>
    <s v="BOGOTA"/>
    <x v="5"/>
    <x v="5"/>
    <s v="11001"/>
    <s v="2975169"/>
    <s v="3007079932"/>
    <s v="OC VISITA ROLLOS"/>
    <s v="CUNDINAMARCA"/>
    <s v="BOGOTA"/>
    <s v="BARRIO SANTA FE BOGOTA 5"/>
    <s v="REDEBAN"/>
    <s v="FO-25-1781679"/>
    <d v="2025-11-05T08:00:00"/>
    <d v="2025-11-06T10:41:00"/>
    <m/>
    <s v="ROLLOS"/>
    <s v="ROLLOS"/>
    <s v="UNO A UNO"/>
    <s v="UNO A UNO"/>
    <s v="EJECUTADO"/>
    <s v="EJECUTADO EXITOSO"/>
    <s v="05/11/2025 SE ESCALA AL COORDINADOR DE ZONA PARA ENTREGA DE ROLLOS EN SITIO | 06/11/2025 ENTREGA DE ROLLOS EJECUTADO OK"/>
    <s v="VISITA TECNICA"/>
    <m/>
    <s v="TIPO I"/>
    <s v="TERRESTRE"/>
    <s v="GOMEZ VEGA DAVID SNEYDER"/>
    <n v="1"/>
    <n v="35780"/>
    <n v="75096"/>
    <n v="35780"/>
  </r>
  <r>
    <s v="BOGOTA"/>
    <x v="5"/>
    <x v="5"/>
    <s v="25875"/>
    <s v="2975202"/>
    <s v="3007080079"/>
    <s v="OC VISITA ROLLOS"/>
    <s v="CUNDINAMARCA"/>
    <s v="VILLETA"/>
    <s v="BARRIO CENTRO VILLETA 13"/>
    <s v="REDEBAN"/>
    <s v="FO-25-1781712"/>
    <d v="2025-11-05T08:00:00"/>
    <d v="2025-11-07T11:38:00"/>
    <m/>
    <s v="ROLLOS"/>
    <s v="ROLLOS"/>
    <s v="UNO A UNO"/>
    <s v="UNO A UNO"/>
    <s v="EJECUTADO"/>
    <s v="EJECUTADO EXITOSO"/>
    <s v="05/11/2025 SE ESCALA AL COORDINADOR DE ZONA PARA ENTREGA DE ROLLOS EN SITIO | 07/11/2025 ENTREGA DE ROLLOS EJECUTADO OK"/>
    <s v="VISITA TECNICA"/>
    <m/>
    <s v="TIPO II"/>
    <s v="TERRESTRE"/>
    <s v="GOMEZ VEGA DAVID SNEYDER"/>
    <n v="1"/>
    <n v="67654"/>
    <n v="140396"/>
    <n v="67654"/>
  </r>
  <r>
    <s v="VALLEDUPAR"/>
    <x v="0"/>
    <x v="0"/>
    <s v="20032"/>
    <s v="2975208"/>
    <s v="3007079223"/>
    <s v="OC ENVIO ROLLOS"/>
    <s v="CESAR"/>
    <s v="ASTREA"/>
    <s v="DISTRICOL INFINITE BY IRIS NAV"/>
    <s v="REDEBAN"/>
    <s v="FO-25-1784391"/>
    <d v="2025-11-05T08:00:00"/>
    <d v="2025-11-10T11:14:00"/>
    <m/>
    <s v="ROLLOS"/>
    <s v="ROLLOS"/>
    <s v="AGREGADOR"/>
    <s v="DISTRICOL"/>
    <s v="EJECUTADO"/>
    <s v="EJECUTADO EXITOSO"/>
    <s v="05/11/2025 SE CONFIRMAN DATOS, SE REALIZA ENVIO POR OPERADOR LOGISTICO | 10/11/2025 SE REALIZA ENVIO DE 10 ROLLOS, CON LA GUIA 2277307793 SERVIENTREGA. SE CONFIRMA ENTREGA EXITOSA POR PARTE DE LA TRANSPORTADORA"/>
    <s v="ENVIO"/>
    <m/>
    <s v="TIPO III"/>
    <s v="TERRESTRE"/>
    <m/>
    <n v="0"/>
    <n v="35780"/>
    <n v="75096"/>
    <n v="35780"/>
  </r>
  <r>
    <s v="VALLEDUPAR"/>
    <x v="0"/>
    <x v="0"/>
    <s v="20001"/>
    <s v="2975209"/>
    <s v="3007079659"/>
    <s v="OC VISITA ROLLOS"/>
    <s v="CESAR"/>
    <s v="VALLEDUPAR"/>
    <s v="BARRIO CIUDADELA 450 ANOS VALL"/>
    <s v="REDEBAN"/>
    <s v="FO-25-1781708"/>
    <d v="2025-11-05T08:00:00"/>
    <d v="2025-11-06T11:07:00"/>
    <m/>
    <s v="ROLLOS"/>
    <s v="ROLLOS"/>
    <s v="CB UNO A UNO"/>
    <s v="CB UNO A UNO"/>
    <s v="EJECUTADO"/>
    <s v="EJECUTADO EXITOSO"/>
    <s v="05/11/2025 SE ESCALA AL COORDINADOR DE ZONA PARA ENTREGA DE ROLLOS EN SITIO | 06/11/2025 SE REALIZA ENTREGA DE 20ROLLOS EN DIRECCIÓN DE CB"/>
    <s v="VISITA TECNICA"/>
    <m/>
    <s v="TIPO I"/>
    <s v="TERRESTRE"/>
    <s v="MAESTRE MENGUAL EDGAR ENRIQUE"/>
    <n v="1"/>
    <n v="35780"/>
    <n v="75096"/>
    <n v="35780"/>
  </r>
  <r>
    <s v="NEIVA"/>
    <x v="4"/>
    <x v="4"/>
    <s v="18001"/>
    <s v="2975236"/>
    <s v="3007035279"/>
    <s v="OC VISITA ROLLOS"/>
    <s v="CAQUETA"/>
    <s v="FLORENCIA"/>
    <s v="DISTRICOL LESSENCE FRAGANCIAS"/>
    <s v="REDEBAN"/>
    <s v="FO-25-1781340"/>
    <d v="2025-11-05T08:00:00"/>
    <d v="2025-11-12T07:58:00"/>
    <m/>
    <s v="ROLLOS"/>
    <s v="ROLLOS"/>
    <s v="AGREGADOR"/>
    <s v="DISTRICOL"/>
    <s v="EJECUTADO"/>
    <s v="EJECUTADO EXITOSO"/>
    <s v="04/11/2025 SE ESCALA AL COORDINADOR DE ZONA PARA ENTREGA DE ROLLOS EN SITIO | 10/11/2025 SE REALIZA ENTREGA DE 40 ROLLOS RBM EN SITIO ENTREGA EXITOSA"/>
    <s v="VISITA TECNICA"/>
    <m/>
    <s v="TIPO IV"/>
    <s v="TERRESTRE"/>
    <s v="BERMUDEZ SANCHEZ JOSE NEYBER"/>
    <n v="1"/>
    <n v="35780"/>
    <n v="75096"/>
    <n v="35780"/>
  </r>
  <r>
    <s v="MEDELLIN"/>
    <x v="2"/>
    <x v="2"/>
    <s v="5615"/>
    <s v="2975257"/>
    <s v="3007044522"/>
    <s v="OC VISITA ROLLOS"/>
    <s v="ANTIOQUIA"/>
    <s v="RIONEGRO"/>
    <s v="DISTRICOL RESPONSIBLE MARKET"/>
    <s v="REDEBAN"/>
    <s v="FO-25-1781676"/>
    <d v="2025-11-05T08:00:00"/>
    <d v="2025-11-06T12:39:00"/>
    <m/>
    <s v="ROLLOS"/>
    <s v="ROLLOS"/>
    <s v="AGREGADOR"/>
    <s v="DISTRICOL"/>
    <s v="EJECUTADO"/>
    <s v="EJECUTADO EXITOSO"/>
    <s v="05/11/2025 SE ESCALA AL COORDINADOR DE ZONA PARA ENTREGA DE ROLLOS EN SITIO | 06/11/2025 SE REALIZA LA ENTREGA DE 40 ROLLOS DE CB A LA ENCARGADA LEÍDY MIRANDA"/>
    <s v="VISITA TECNICA"/>
    <m/>
    <s v="TIPO II"/>
    <s v="TERRESTRE"/>
    <s v="MONTOYA VELEZ ANDRES FELIPE"/>
    <n v="1"/>
    <n v="67654"/>
    <n v="140396"/>
    <n v="67654"/>
  </r>
  <r>
    <s v="CARTAGENA"/>
    <x v="0"/>
    <x v="0"/>
    <s v="13001"/>
    <s v="2975379"/>
    <s v="3007069768"/>
    <s v="OC VISITA ROLLOS"/>
    <s v="BOLIVAR"/>
    <s v="CARTAGENA"/>
    <s v="PTM CARTAGENA CRISTO TE AMA PA"/>
    <s v="REDEBAN"/>
    <s v="FO-25-1781667"/>
    <d v="2025-11-05T08:00:00"/>
    <d v="2025-11-10T15:24:00"/>
    <m/>
    <s v="ROLLOS"/>
    <s v="ROLLOS"/>
    <s v="AGREGADOR"/>
    <s v="COMCARD - PTM"/>
    <s v="EJECUTADO"/>
    <s v="EJECUTADO EXITOSO"/>
    <s v="05/11/2025 SE ESCALA AL COORDINADOR DE ZONA PARA ENTREGA DE ROLLOS EN SITIO | 10/11/2025 SE ENTREGAN 40 ROLLOS"/>
    <s v="VISITA TECNICA"/>
    <m/>
    <s v="TIPO I"/>
    <s v="TERRESTRE"/>
    <s v="CANEDO HERRERA ALEXANDER"/>
    <n v="1"/>
    <n v="35780"/>
    <n v="75096"/>
    <n v="35780"/>
  </r>
  <r>
    <s v="CARTAGENA"/>
    <x v="0"/>
    <x v="0"/>
    <s v="13001"/>
    <s v="2975380"/>
    <s v="3007074147"/>
    <s v="OC VISITA ROLLOS"/>
    <s v="BOLIVAR"/>
    <s v="CARTAGENA"/>
    <s v="PTM CARTAGENA MOVIL CELTYN"/>
    <s v="REDEBAN"/>
    <s v="FO-25-1781664"/>
    <d v="2025-11-05T08:00:00"/>
    <d v="2025-11-06T09:31:00"/>
    <m/>
    <s v="ROLLOS"/>
    <s v="ROLLOS"/>
    <s v="AGREGADOR"/>
    <s v="COMCARD - PTM"/>
    <s v="EJECUTADO"/>
    <s v="EJECUTADO EXITOSO"/>
    <s v="05/11/2025 SE ESCALA AL COORDINADOR DE ZONA PARA ENTREGA DE ROLLOS EN SITIO | 06/11/2025 SE ENTREGAN 110 ROLLOS"/>
    <s v="VISITA TECNICA"/>
    <m/>
    <s v="TIPO I"/>
    <s v="TERRESTRE"/>
    <s v="CANEDO HERRERA ALEXANDER"/>
    <n v="1"/>
    <n v="35780"/>
    <n v="75096"/>
    <n v="35780"/>
  </r>
  <r>
    <s v="BUCARAMANGA"/>
    <x v="3"/>
    <x v="3"/>
    <s v="68406"/>
    <s v="2975499"/>
    <s v="3007037246"/>
    <s v="OC VISITA ROLLOS"/>
    <s v="SANTANDER"/>
    <s v="LEBRIJA"/>
    <s v="PTM LEBRIJA AGUADA"/>
    <s v="REDEBAN"/>
    <s v="FO-25-1781662"/>
    <d v="2025-11-05T08:00:00"/>
    <d v="2025-11-11T13:25:00"/>
    <m/>
    <s v="ROLLOS"/>
    <s v="ROLLOS"/>
    <s v="AGREGADOR"/>
    <s v="COMCARD - PTM"/>
    <s v="EJECUTADO"/>
    <s v="EJECUTADO EXITOSO"/>
    <s v="05/11/2025 SE ESCALA AL COORDINADOR DE ZONA PARA ENTREGA DE ROLLOS EN SITIO | 11/11/2025 SE REALIZA VISITA A COMERCIO Y SE ENTREGAN 20 ROLLOS CON VISITA NO SE MANIPULA EQUIPOS"/>
    <s v="VISITA TECNICA"/>
    <m/>
    <s v="TIPO II"/>
    <s v="TERRESTRE"/>
    <s v="SANTOS GONZALEZ JOHAN FABIAN"/>
    <n v="1"/>
    <n v="67654"/>
    <n v="140396"/>
    <n v="67654"/>
  </r>
  <r>
    <s v="NEIVA"/>
    <x v="4"/>
    <x v="4"/>
    <s v="41551"/>
    <s v="2975659"/>
    <s v="3007078386"/>
    <s v="OC ENVIO ROLLOS"/>
    <s v="HUILA"/>
    <s v="PITALITO"/>
    <s v="BARRIO PARAISO PITALITO"/>
    <s v="REDEBAN"/>
    <s v="FO-25-1784390"/>
    <d v="2025-11-05T08:15:11"/>
    <d v="2025-11-10T11:13:00"/>
    <m/>
    <s v="ROLLOS"/>
    <s v="ROLLOS"/>
    <s v="CB UNO A UNO"/>
    <s v="CB UNO A UNO"/>
    <s v="EJECUTADO"/>
    <s v="EJECUTADO EXITOSO"/>
    <s v="05/11/2025 SE CONFIRMAN DATOS, SE REALIZA ENVIO POR OPERADOR LOGISTICO | 10/11/2025 SE REALIZA ENVIO DE 30 ROLLOS, CON LA GUIA 2235596507 SERVIENTREGA. SE CONFIRMA ENTREGA EXITOSA POR PARTE DE LA TRANSPORTADORA"/>
    <s v="ENVIO"/>
    <m/>
    <s v="TIPO III"/>
    <s v="TERRESTRE"/>
    <m/>
    <n v="0"/>
    <n v="35780"/>
    <n v="75096"/>
    <n v="35780"/>
  </r>
  <r>
    <s v="BUCARAMANGA"/>
    <x v="3"/>
    <x v="3"/>
    <s v="68001"/>
    <s v="2975662"/>
    <s v="3007075277"/>
    <s v="OC VISITA ROLLOS"/>
    <s v="SANTANDER"/>
    <s v="BUCARAMANGA"/>
    <s v="DISTRICOL PAPELERIA CIBERNINO"/>
    <s v="REDEBAN"/>
    <s v="FO-25-1781654"/>
    <d v="2025-11-05T08:16:14"/>
    <d v="2025-11-06T09:28:00"/>
    <m/>
    <s v="ROLLOS"/>
    <s v="ROLLOS"/>
    <s v="AGREGADOR"/>
    <s v="DISTRICOL"/>
    <s v="EJECUTADO"/>
    <s v="EJECUTADO EXITOSO"/>
    <s v="05/11/2025 SE ESCALA AL COORDINADOR DE ZONA PARA ENTREGA DE ROLLOS EN SITIO | 06/11/2025 SE REALIZA ENTREGA DE 50 ROLLOS CON VISITA NO SE MANIPULA TERMINAL"/>
    <s v="VISITA TECNICA"/>
    <m/>
    <s v="TIPO I"/>
    <s v="TERRESTRE"/>
    <s v="REYES RAMIREZ DIEGO ALEXANDER"/>
    <n v="1"/>
    <n v="35780"/>
    <n v="75096"/>
    <n v="35780"/>
  </r>
  <r>
    <s v="MEDELLIN"/>
    <x v="2"/>
    <x v="2"/>
    <s v="5001"/>
    <s v="2975680"/>
    <s v="3007071173"/>
    <s v="OC VISITA ROLLOS"/>
    <s v="ANTIOQUIA"/>
    <s v="MEDELLIN"/>
    <s v="PTM MEDELLIN  AUTOSERVICIO LOS"/>
    <s v="REDEBAN"/>
    <s v="FO-25-1781649"/>
    <d v="2025-11-05T08:23:15"/>
    <d v="2025-11-11T12:36:00"/>
    <m/>
    <s v="ROLLOS"/>
    <s v="ROLLOS"/>
    <s v="AGREGADOR"/>
    <s v="COMCARD - PTM"/>
    <s v="EJECUTADO"/>
    <s v="EJECUTADO EXITOSO"/>
    <s v="05/11/2025 SE ESCALA AL COORDINADOR DE ZONA PARA ENTREGA DE ROLLOS EN SITIO | 11/11/2025 SE REALIZA ENTREGA DE 50 ROLLOS POR EL OPERADOR VELOCES CON LA GUIA V4001770475"/>
    <s v="VISITA TECNICA"/>
    <m/>
    <s v="TIPO I"/>
    <s v="TERRESTRE"/>
    <s v="ARGEL DORIA MIGUEL ALBERTO"/>
    <n v="1"/>
    <n v="35780"/>
    <n v="75096"/>
    <n v="35780"/>
  </r>
  <r>
    <s v="MEDELLIN"/>
    <x v="2"/>
    <x v="2"/>
    <s v="5001"/>
    <s v="2975714"/>
    <s v="3007024596"/>
    <s v="OC VISITA ROLLOS"/>
    <s v="ANTIOQUIA"/>
    <s v="MEDELLIN"/>
    <s v="REDY METROCENTRO 1"/>
    <s v="REDEBAN"/>
    <s v="FO-25-1781659"/>
    <d v="2025-11-05T08:00:00"/>
    <d v="2025-11-17T17:20:00"/>
    <m/>
    <s v="ROLLOS"/>
    <s v="ROLLOS"/>
    <s v="ROBUSTO"/>
    <s v="REDY"/>
    <s v="EJECUTADO"/>
    <s v="EJECUTADO EXITOSO"/>
    <s v="05/11/2025 SE ESCALA AL COORDINADOR DE ZONA PARA ENTREGA DE ROLLOS EN SITIO | 18/11/2025 SE REALIZA ENTREGA DE 210 ROLLOS POR EL OPERADOR CABIFY CON LA GUIA V4001770474"/>
    <s v="VISITA TECNICA"/>
    <m/>
    <s v="TIPO I"/>
    <s v="TERRESTRE"/>
    <s v="MARIN QUINTERO BRAYAN ESTIVEN"/>
    <n v="1"/>
    <n v="35780"/>
    <n v="75096"/>
    <n v="35780"/>
  </r>
  <r>
    <s v="TUNJA"/>
    <x v="3"/>
    <x v="3"/>
    <s v="68385"/>
    <s v="2975783"/>
    <s v="3007079641"/>
    <s v="OC VISITA ROLLOS"/>
    <s v="SANTANDER"/>
    <s v="LANDAZURI"/>
    <s v="BARRIO LA INDIA LANDAZURI"/>
    <s v="REDEBAN"/>
    <s v="FO-25-1780882"/>
    <d v="2025-11-05T08:26:45"/>
    <d v="2025-11-12T14:42:00"/>
    <m/>
    <s v="ROLLOS"/>
    <s v="ROLLOS"/>
    <s v="UNO A UNO"/>
    <s v="UNO A UNO"/>
    <s v="EJECUTADO"/>
    <s v="EJECUTADO EXITOSO"/>
    <s v="05/11/2025 SE ESCALA AL COORDINADOR DE ZONA PARA ENTREGA DE ROLLOS EN SITIO | 12/11/2025 SE LE INFORMA NUMERO DE GUIA A USER, PENDIENTE CONFIRMACION | 08/11/2025 SE HACE ENVIO DE 10 ROLLOS"/>
    <s v="ENVIO FLOTA - OPERADOR LOGISTICO"/>
    <m/>
    <s v="TIPO III"/>
    <s v="TERRESTRE"/>
    <s v="GELVEZ MOGOLLON JOSE ELISEO"/>
    <n v="0"/>
    <n v="35780"/>
    <n v="75096"/>
    <n v="35780"/>
  </r>
  <r>
    <s v="BUCARAMANGA"/>
    <x v="3"/>
    <x v="3"/>
    <s v="68575"/>
    <s v="2975796"/>
    <s v="3007043132"/>
    <s v="OC VISITA ROLLOS"/>
    <s v="SANTANDER"/>
    <s v="PUERTO WILCHES"/>
    <s v="BARRIO CRR PUENTE SOGAMOSO PUE"/>
    <s v="REDEBAN"/>
    <s v="FO-25-1780879"/>
    <d v="2025-11-05T08:29:46"/>
    <d v="2025-11-08T11:10:00"/>
    <m/>
    <s v="ROLLOS"/>
    <s v="ROLLOS"/>
    <s v="CB UNO A UNO"/>
    <s v="CB UNO A UNO"/>
    <s v="EJECUTADO"/>
    <s v="EJECUTADO EXITOSO"/>
    <s v="05/11/2025 SE ESCALA AL COORDINADOR DE ZONA PARA ENTREGA DE ROLLOS EN SITIO | 06/11/2025 SE ENVÍA ROLLOS POR INTERRAPIDISIMO"/>
    <s v="ENVIO FLOTA - OPERADOR LOGISTICO"/>
    <m/>
    <s v="TIPO IV"/>
    <s v="TERRESTRE"/>
    <s v="HERRERA LUQUE SAUL JAVIER"/>
    <n v="0"/>
    <n v="35780"/>
    <n v="75096"/>
    <n v="35780"/>
  </r>
  <r>
    <s v="MEDELLIN"/>
    <x v="2"/>
    <x v="2"/>
    <s v="27491"/>
    <s v="2975874"/>
    <s v="3007077233"/>
    <s v="OC VISITA ROLLOS"/>
    <s v="CHOCO"/>
    <s v="NOVITA"/>
    <s v="BARRIO EL ROSARIO NOVITA CHOCO"/>
    <s v="REDEBAN"/>
    <s v="FO-25-1780876"/>
    <d v="2025-11-05T08:32:07"/>
    <d v="2025-11-18T10:37:00"/>
    <m/>
    <s v="ROLLOS"/>
    <s v="ROLLOS"/>
    <s v="CB UNO A UNO"/>
    <s v="CB UNO A UNO"/>
    <s v="EJECUTADO"/>
    <s v="EJECUTADO EXITOSO"/>
    <s v="05/11/2025 SE ESCALA AL COORDINADOR DE ZONA PARA ENTREGA DE ROLLOS EN SITIO | 12/11/2025 EN COMUNICACION CON EL USUARIO NOS CONFIRMA QUE AUN NO LE HAN LLEGADO LOS ROLLOS | 08/11/2025 SE REALIZA ENVÍO DE ROLLOS POR INTERRAPIDISIMO"/>
    <s v="ENVIO FLOTA - OPERADOR LOGISTICO"/>
    <m/>
    <s v="TIPO V"/>
    <s v="AEREO"/>
    <s v="HERNANDEZ CHAVARRIA JUAN CAMILO"/>
    <n v="0"/>
    <n v="35780"/>
    <n v="75096"/>
    <n v="35780"/>
  </r>
  <r>
    <s v="BOGOTA"/>
    <x v="5"/>
    <x v="5"/>
    <s v="11001"/>
    <s v="2975900"/>
    <s v="3007024510"/>
    <s v="OC VISITA ROLLOS"/>
    <s v="CUNDINAMARCA"/>
    <s v="BOGOTA"/>
    <s v="BARRIO SUBA XX BOGOTA"/>
    <s v="REDEBAN"/>
    <s v="FO-25-1781643"/>
    <d v="2025-11-05T08:30:58"/>
    <d v="2025-11-11T11:19:00"/>
    <m/>
    <s v="ROLLOS"/>
    <s v="ROLLOS"/>
    <s v="CB UNO A UNO"/>
    <s v="CB UNO A UNO"/>
    <s v="EJECUTADO"/>
    <s v="EJECUTADO EXITOSO"/>
    <s v="05/11/2025 SE ESCALA AL COORDINADOR DE ZONA PARA ENTREGA DE ROLLOS EN SITIO | 10/11/2025 SE HACE ENTREGA DE 40 ROLLOS REDEBAN COMERCIO INDICA QUE LE ENVÍEN MÁS ROLLOS QUE LE ESTÁN ENVIANDO MUY POQUITOS Y CADA 2 DÍAS LE A TOCADO ESTAR LLAMANDO Y COMPRANDO DEL BOLSILLO DE EL"/>
    <s v="VISITA TECNICA"/>
    <m/>
    <s v="TIPO I"/>
    <s v="TERRESTRE"/>
    <s v="GONZALEZ FANDIÑO SANTIAGO ERNESTO"/>
    <n v="1"/>
    <n v="35780"/>
    <n v="75096"/>
    <n v="35780"/>
  </r>
  <r>
    <s v="MONTERIA"/>
    <x v="0"/>
    <x v="0"/>
    <s v="5154"/>
    <s v="2975976"/>
    <s v="3007079760"/>
    <s v="OC VISITA ROLLOS"/>
    <s v="ANTIOQUIA"/>
    <s v="CAUCASIA"/>
    <s v="BARRIO EL CAMELLO CAUCASIA 1"/>
    <s v="REDEBAN"/>
    <s v="FO-25-1781630"/>
    <d v="2025-11-05T08:47:58"/>
    <d v="2025-11-06T15:04:00"/>
    <m/>
    <s v="ROLLOS"/>
    <s v="ROLLOS"/>
    <s v="CB UNO A UNO"/>
    <s v="CB UNO A UNO"/>
    <s v="EJECUTADO"/>
    <s v="EJECUTADO EXITOSO"/>
    <s v="05/11/2025 SE ESCALA AL COORDINADOR DE ZONA PARA ENTREGA DE ROLLOS EN SITIO | 06/11/2025 SE REALIZA VISITA TÉCNICA PARA ENTREGA DE 40 ROLLOS PARA DATÁFONO, NO SE INTERVIENE TERMINAL Y LA ENTREGA SE REALIZA SIN NOVEDAD."/>
    <s v="VISITA TECNICA"/>
    <m/>
    <s v="TIPO II"/>
    <s v="TERRESTRE"/>
    <s v="CASSIANI PEREZ RAUL RAMIRO"/>
    <n v="1"/>
    <n v="67654"/>
    <n v="140396"/>
    <n v="67654"/>
  </r>
  <r>
    <s v="BUCARAMANGA"/>
    <x v="3"/>
    <x v="3"/>
    <s v="68547"/>
    <s v="2975986"/>
    <s v="3007078051"/>
    <s v="OC VISITA ROLLOS"/>
    <s v="SANTANDER"/>
    <s v="PIEDECUESTA"/>
    <s v="PTM PIEDECUESTA DROGUERIA NUEV"/>
    <s v="REDEBAN"/>
    <s v="FO-25-1781623"/>
    <d v="2025-11-05T08:49:51"/>
    <d v="2025-11-05T15:16:00"/>
    <m/>
    <s v="ROLLOS"/>
    <s v="ROLLOS"/>
    <s v="AGREGADOR"/>
    <s v="COMCARD - PTM"/>
    <s v="EJECUTADO"/>
    <s v="EJECUTADO EXITOSO"/>
    <s v="05/11/2025 SE ESCALA AL COORDINADOR DE ZONA PARA ENTREGA DE ROLLOS EN SITIO | 05/11/2025 SE REALIZA ENTREGA DE 10 ROLLOS CON VISITA NO SE MANIPULÓ LA TERMINAL"/>
    <s v="VISITA TECNICA"/>
    <m/>
    <s v="TIPO II"/>
    <s v="TERRESTRE"/>
    <s v="REYES RAMIREZ DIEGO ALEXANDER"/>
    <n v="1"/>
    <n v="67654"/>
    <n v="140396"/>
    <n v="67654"/>
  </r>
  <r>
    <s v="MEDELLIN"/>
    <x v="2"/>
    <x v="2"/>
    <s v="5591"/>
    <s v="2976043"/>
    <s v="3007075767"/>
    <s v="OC ENVIO ROLLOS"/>
    <s v="ANTIOQUIA"/>
    <s v="PUERTO TRIUNFO"/>
    <s v="PTM PUERTO TRIUNFO FARMASALUD"/>
    <s v="REDEBAN"/>
    <s v="FO-25-1784477"/>
    <d v="2025-11-05T08:42:13"/>
    <d v="2025-11-12T07:46:00"/>
    <m/>
    <s v="ROLLOS"/>
    <s v="ROLLOS"/>
    <s v="AGREGADOR"/>
    <s v="COMCARD - PTM"/>
    <s v="EJECUTADO"/>
    <s v="EJECUTADO EXITOSO"/>
    <s v="05/11/2025 SE CONFIRMAN DATOS, SE REALIZA ENVIO POR OPERADOR LOGISTICO | 12/11/2025 SE REALIZA ENVIO DE 40 ROLLOS, CON LA GUIA 992208142 LOGICUARTAS. SE CONFIRMA ENTREGA EXITOSA POR PARTE DE LA TRANSPORTADORA"/>
    <s v="ENVIO"/>
    <m/>
    <s v="TIPO IV"/>
    <s v="TERRESTRE"/>
    <m/>
    <n v="0"/>
    <n v="35780"/>
    <n v="75096"/>
    <n v="35780"/>
  </r>
  <r>
    <s v="NEIVA"/>
    <x v="4"/>
    <x v="4"/>
    <s v="41298"/>
    <s v="2976059"/>
    <s v="3007079890"/>
    <s v="OC ENVIO ROLLOS"/>
    <s v="HUILA"/>
    <s v="GARZON"/>
    <s v="DISTRICOL REY DE LA ECONOMÍA"/>
    <s v="REDEBAN"/>
    <s v="FO-25-1780873"/>
    <d v="2025-11-05T08:44:24"/>
    <d v="2025-11-07T08:27:00"/>
    <m/>
    <s v="ROLLOS"/>
    <s v="ROLLOS"/>
    <s v="AGREGADOR"/>
    <s v="DISTRICOL"/>
    <s v="EJECUTADO"/>
    <s v="EJECUTADO EXITOSO"/>
    <s v="05/11/2025 SE ESCALA AL COORDINADOR DE ZONA PARA ENTREGA DE ROLLOS EN SITIO | 07/11/2025 SE REALIZA ENVIO DE 10 ROLLOS, CON LA GUIA 2235596482 SERVIENTREGA. SE CONFIRMA ENTREGA EXITOSA POR PARTE DE LA TRANSPORTADORA"/>
    <s v="ENVIO"/>
    <m/>
    <s v="TIPO III"/>
    <s v="TERRESTRE"/>
    <m/>
    <n v="0"/>
    <n v="35780"/>
    <n v="75096"/>
    <n v="35780"/>
  </r>
  <r>
    <s v="MEDELLIN"/>
    <x v="2"/>
    <x v="2"/>
    <s v="5088"/>
    <s v="2976092"/>
    <s v="3007031966"/>
    <s v="OC VISITA ROLLOS"/>
    <s v="ANTIOQUIA"/>
    <s v="BELLO"/>
    <s v="BARRIO SAN FELIX 2 BELLO"/>
    <s v="REDEBAN"/>
    <s v="FO-25-1786929"/>
    <d v="2025-11-05T08:50:00"/>
    <d v="2025-11-11T11:23:00"/>
    <m/>
    <s v="ROLLOS"/>
    <s v="ROLLOS"/>
    <s v="CB UNO A UNO"/>
    <s v="CB UNO A UNO"/>
    <s v="EJECUTADO"/>
    <s v="EJECUTADO EXITOSO"/>
    <s v="12/11/2025 SE REALIZA ENVIO POR FLOTA COPETRANSA CARRO 263 , 40 ROLLO ENVIADOS"/>
    <s v="ENVIO FLOTA - OPERADOR LOGISTICO"/>
    <m/>
    <s v="TIPO I"/>
    <s v="TERRESTRE"/>
    <s v="MONTOYA VELEZ ANDRES FELIPE"/>
    <n v="0"/>
    <n v="35780"/>
    <n v="75096"/>
    <n v="35780"/>
  </r>
  <r>
    <s v="PEREIRA"/>
    <x v="1"/>
    <x v="6"/>
    <s v="66001"/>
    <s v="2976269"/>
    <s v="3007030807"/>
    <s v="OC VISITA ROLLOS"/>
    <s v="RISARALDA"/>
    <s v="PEREIRA"/>
    <s v="BARRIO TRIBUNAS"/>
    <s v="REDEBAN"/>
    <s v="FO-25-1781610"/>
    <d v="2025-11-05T09:07:34"/>
    <d v="2025-11-10T15:29:00"/>
    <m/>
    <s v="ROLLOS"/>
    <s v="ROLLOS"/>
    <s v="CB UNO A UNO"/>
    <s v="CB UNO A UNO"/>
    <s v="EJECUTADO"/>
    <s v="EJECUTADO EXITOSO"/>
    <s v="05/11/2025 SE ESCALA AL COORDINADOR DE ZONA PARA ENTREGA DE ROLLOS EN SITIO | 10/11/2025 SE ENTREGAN 20 ROLLOS EN LA SEDE"/>
    <s v="VISITA TECNICA"/>
    <m/>
    <s v="TIPO I"/>
    <s v="TERRESTRE"/>
    <s v="CAÑAS MENDEZ GUSTAVO ADOLFO"/>
    <n v="1"/>
    <n v="35780"/>
    <n v="75096"/>
    <n v="35780"/>
  </r>
  <r>
    <s v="CALI"/>
    <x v="1"/>
    <x v="1"/>
    <s v="76892"/>
    <s v="2976278"/>
    <s v="3007011719"/>
    <s v="OC VISITA ROLLOS"/>
    <s v="VALLE DEL CAUCA"/>
    <s v="YUMBO"/>
    <s v="YUMBO"/>
    <s v="REDEBAN"/>
    <s v="FO-25-1781605"/>
    <d v="2025-11-05T09:09:30"/>
    <d v="2025-11-06T11:05:00"/>
    <m/>
    <s v="ROLLOS"/>
    <s v="ROLLOS"/>
    <s v="CB UNO A UNO"/>
    <s v="CB UNO A UNO"/>
    <s v="EJECUTADO"/>
    <s v="EJECUTADO EXITOSO"/>
    <s v="05/11/2025 SE ESCALA AL COORDINADOR DE ZONA PARA ENTREGA DE ROLLOS EN SITIO | 06/11/2025 SE VISITA CORRESPONSAL Y SE REALIZA E ENTREGA DE 50 ROLLOS"/>
    <s v="VISITA TECNICA"/>
    <m/>
    <s v="TIPO I"/>
    <s v="TERRESTRE"/>
    <s v="BOLAÑOS TABORDA JORGE ENRIQUE"/>
    <n v="1"/>
    <n v="35780"/>
    <n v="75096"/>
    <n v="35780"/>
  </r>
  <r>
    <s v="MEDELLIN"/>
    <x v="2"/>
    <x v="2"/>
    <s v="27787"/>
    <s v="2976288"/>
    <s v="3007061972"/>
    <s v="OC ENVIO ROLLOS"/>
    <s v="CHOCO"/>
    <s v="TADO"/>
    <s v="BARRIO TADO TADO"/>
    <s v="REDEBAN"/>
    <s v="FO-25-1784389"/>
    <d v="2025-11-05T09:10:40"/>
    <d v="2025-11-26T14:25:00"/>
    <m/>
    <s v="ROLLOS"/>
    <s v="ROLLOS"/>
    <s v="CB UNO A UNO"/>
    <s v="CB UNO A UNO"/>
    <s v="EJECUTADO / CANCELADO"/>
    <s v="PETICIÓN USUARIO"/>
    <s v="05/11/2025 SE CONFIRMAN DATOS, SE REALIZA ENVIO POR OPERADOR LOGISTICO | 12/11/2025 SE CONSULTA GUIA EN PLATAFORMA Y AUN NO HA SIDO ENTREGADA | 26/11/2025 SE PRESENTA NOVEDAD CON OPERADOR LOGISTICO, SE PROCEDE AL CIERRE DEL CASO, USUARIO PRESENTA UNA NUEVA SOLICITUD"/>
    <s v="ENVIO"/>
    <m/>
    <s v="TIPO V"/>
    <s v="AEREO"/>
    <m/>
    <n v="0"/>
    <n v="35780"/>
    <n v="75096"/>
    <n v="35780"/>
  </r>
  <r>
    <s v="BUCARAMANGA"/>
    <x v="3"/>
    <x v="3"/>
    <s v="68307"/>
    <s v="2976346"/>
    <s v="3007040251"/>
    <s v="OC VISITA ROLLOS"/>
    <s v="SANTANDER"/>
    <s v="GIRON"/>
    <s v="PTM GIRON SURTILUNA"/>
    <s v="REDEBAN"/>
    <s v="FO-25-1781614"/>
    <d v="2025-11-05T09:04:34"/>
    <d v="2025-11-07T11:07:00"/>
    <m/>
    <s v="ROLLOS"/>
    <s v="ROLLOS"/>
    <s v="AGREGADOR"/>
    <s v="COMCARD - PTM"/>
    <s v="EJECUTADO"/>
    <s v="EJECUTADO EXITOSO"/>
    <s v="05/11/2025 SE ESCALA AL COORDINADOR DE ZONA PARA ENTREGA DE ROLLOS EN SITIO | 07/11/2025 SE REALIZA VISITA AL COMERCIO SE ENTREGAN 10 ROLLOS DE REDEBAN"/>
    <s v="VISITA TECNICA"/>
    <m/>
    <s v="TIPO I"/>
    <s v="TERRESTRE"/>
    <s v="MARIÑO PABON JORGE ENRIQUE"/>
    <n v="1"/>
    <n v="35780"/>
    <n v="75096"/>
    <n v="35780"/>
  </r>
  <r>
    <s v="SINCELEJO"/>
    <x v="0"/>
    <x v="0"/>
    <s v="70001"/>
    <s v="2976723"/>
    <s v="3007076976"/>
    <s v="OC VISITA ROLLOS"/>
    <s v="SUCRE"/>
    <s v="SINCELEJO"/>
    <s v="DISTRICOL SUPER DROGAS LA 19"/>
    <s v="REDEBAN"/>
    <s v="FO-25-1781595"/>
    <d v="2025-11-05T09:33:27"/>
    <d v="2025-11-11T15:09:00"/>
    <m/>
    <s v="ROLLOS"/>
    <s v="ROLLOS"/>
    <s v="AGREGADOR"/>
    <s v="DISTRICOL"/>
    <s v="EJECUTADO"/>
    <s v="EJECUTADO EXITOSO"/>
    <s v="05/11/2025 SE ESCALA AL COORDINADOR DE ZONA PARA ENTREGA DE ROLLOS EN SITIO | 11/11/2025 SE VISITA SITIO SE VERIFICA INFORMACIÓN SE REALIZA ENTREGA DE ROLLOS, NO SE MANIPULA EQUIPOS. FIRMA QUIEN RECIBE LOS ROLLOS."/>
    <s v="VISITA TECNICA"/>
    <m/>
    <s v="TIPO I"/>
    <s v="TERRESTRE"/>
    <s v="SANTOS GUZMAN CHRISTIAN FELIPE"/>
    <n v="1"/>
    <n v="35780"/>
    <n v="75096"/>
    <n v="35780"/>
  </r>
  <r>
    <s v="BUCARAMANGA"/>
    <x v="3"/>
    <x v="3"/>
    <s v="13688"/>
    <s v="2976819"/>
    <s v="3007077943"/>
    <s v="OC ENVIO ROLLOS"/>
    <s v="BOLIVAR"/>
    <s v="SANTA ROSA DEL SUR"/>
    <s v="DISTRICOL BUEN QUILATE JOYAS"/>
    <s v="REDEBAN"/>
    <s v="FO-25-1781547"/>
    <d v="2025-11-05T09:41:45"/>
    <d v="2025-11-11T10:18:00"/>
    <m/>
    <s v="ROLLOS"/>
    <s v="ROLLOS"/>
    <s v="AGREGADOR"/>
    <s v="DISTRICOL"/>
    <s v="EJECUTADO"/>
    <s v="EJECUTADO EXITOSO"/>
    <s v="05/11/2025 SE ESCALA AL COORDINADOR DE ZONA PARA ENTREGA DE ROLLOS EN SITIO | 11/11/2025 SE REALIZA ENVIO DE 40 ROLLOS, CON LA GUIA 2187690895 SERVIENTREGA. SE CONFIRMA ENTREGA EXITOSA POR PARTE DE LA TRANSPORTADORA"/>
    <s v="ENVIO"/>
    <m/>
    <s v="TIPO V"/>
    <s v="TERRESTRE/FLUVIAL"/>
    <m/>
    <n v="0"/>
    <n v="35780"/>
    <n v="75096"/>
    <n v="35780"/>
  </r>
  <r>
    <s v="MEDELLIN"/>
    <x v="2"/>
    <x v="2"/>
    <s v="5088"/>
    <s v="2976924"/>
    <s v="3007059783"/>
    <s v="OC VISITA ROLLOS"/>
    <s v="ANTIOQUIA"/>
    <s v="BELLO"/>
    <s v="DISTRICOL TIENDA MIX J"/>
    <s v="REDEBAN"/>
    <s v="FO-25-1781588"/>
    <d v="2025-11-05T09:53:30"/>
    <d v="2025-11-08T15:19:00"/>
    <m/>
    <s v="ROLLOS"/>
    <s v="ROLLOS"/>
    <s v="AGREGADOR"/>
    <s v="DISTRICOL"/>
    <s v="EJECUTADO"/>
    <s v="EJECUTADO EXITOSO"/>
    <s v="05/11/2025 SE ESCALA AL COORDINADOR DE ZONA PARA ENTREGA DE ROLLOS EN SITIO | 08/11/2025 SE REALIZA ENTREGA DE 100 ROLLOS POR EL OPERADOR VELOCES CON LA GUIA V4001770476"/>
    <s v="VISITA TECNICA"/>
    <m/>
    <s v="TIPO I"/>
    <s v="TERRESTRE"/>
    <s v="CONTRERAS ROSSI LITZY YULIETH"/>
    <n v="1"/>
    <n v="35780"/>
    <n v="75096"/>
    <n v="35780"/>
  </r>
  <r>
    <s v="MEDELLIN"/>
    <x v="2"/>
    <x v="2"/>
    <s v="5088"/>
    <s v="2976981"/>
    <s v="3007044243"/>
    <s v="OC VISITA ROLLOS"/>
    <s v="ANTIOQUIA"/>
    <s v="BELLO"/>
    <s v="DISTRICOL KASANDRA"/>
    <s v="REDEBAN"/>
    <s v="FO-25-1781581"/>
    <d v="2025-11-05T10:07:42"/>
    <d v="2025-11-08T15:21:00"/>
    <m/>
    <s v="ROLLOS"/>
    <s v="ROLLOS"/>
    <s v="AGREGADOR"/>
    <s v="DISTRICOL"/>
    <s v="EJECUTADO"/>
    <s v="EJECUTADO EXITOSO"/>
    <s v="05/11/2025 SE ESCALA AL COORDINADOR DE ZONA PARA ENTREGA DE ROLLOS EN SITIO | 08/11/2025 SE REALIZA ENTREGA DE 160 ROLLOS POR EL OPERADOR VELOCES CON LA GUIA V4001770477"/>
    <s v="VISITA TECNICA"/>
    <m/>
    <s v="TIPO I"/>
    <s v="TERRESTRE"/>
    <s v="CONTRERAS ROSSI LITZY YULIETH"/>
    <n v="1"/>
    <n v="35780"/>
    <n v="75096"/>
    <n v="35780"/>
  </r>
  <r>
    <s v="VILLAVICENCIO"/>
    <x v="4"/>
    <x v="4"/>
    <s v="50711"/>
    <s v="2976988"/>
    <s v="3007058544"/>
    <s v="OC ENVIO ROLLOS"/>
    <s v="META"/>
    <s v="VISTAHERMOSA"/>
    <s v="BARRIO VEREDA PALESTINA ZONA R"/>
    <s v="REDEBAN"/>
    <s v="FO-25-1784388"/>
    <d v="2025-11-05T10:11:50"/>
    <d v="2025-11-14T09:58:00"/>
    <m/>
    <s v="ROLLOS"/>
    <s v="ROLLOS"/>
    <s v="CB UNO A UNO"/>
    <s v="CB UNO A UNO"/>
    <s v="EJECUTADO"/>
    <s v="EJECUTADO EXITOSO"/>
    <s v="05/11/2025 SE CONFIRMAN DATOS, SE REALIZA ENVIO POR OPERADOR LOGISTICO | 12/11/2025 SE LE INFORMA NUMERO DE GUIA A USER, PENDIENTE CONFIRMACION. YA ESTA PARA RECLAMO | 15/11/2025 SE REALIZA ENVIO DE 20 ROLLOS, CON LA GUIA 2235596506 SERVIENTREGA. SE CONFIRMA ENTREGA EXITOSA POR PARTE DE LA TRANSPORTADORA"/>
    <s v="ENVIO"/>
    <m/>
    <s v="TIPO III"/>
    <s v="TERRESTRE"/>
    <m/>
    <n v="0"/>
    <n v="35780"/>
    <n v="75096"/>
    <n v="35780"/>
  </r>
  <r>
    <s v="CALI"/>
    <x v="1"/>
    <x v="1"/>
    <s v="76001"/>
    <s v="2977156"/>
    <s v="3007064016"/>
    <s v="OC VISITA ROLLOS"/>
    <s v="VALLE DEL CAUCA"/>
    <s v="CALI"/>
    <s v="BARRIO PAMPALINDA CALI 2"/>
    <s v="REDEBAN"/>
    <s v="FO-25-1781583"/>
    <d v="2025-11-05T10:06:18"/>
    <d v="2025-11-06T12:19:00"/>
    <m/>
    <s v="ROLLOS"/>
    <s v="ROLLOS"/>
    <s v="CB UNO A UNO"/>
    <s v="CB UNO A UNO"/>
    <s v="EJECUTADO"/>
    <s v="EJECUTADO EXITOSO"/>
    <s v="05/11/2025 SE ESCALA AL COORDINADOR DE ZONA PARA ENTREGA DE ROLLOS EN SITIO | 06/11/2025 SE ENTREGA 20 ROLLOS AL CORRESPONSAL"/>
    <s v="VISITA TECNICA"/>
    <m/>
    <s v="TIPO I"/>
    <s v="TERRESTRE"/>
    <s v="PAREDES CASTILLO DIEGO"/>
    <n v="1"/>
    <n v="35780"/>
    <n v="75096"/>
    <n v="35780"/>
  </r>
  <r>
    <s v="CALI"/>
    <x v="1"/>
    <x v="1"/>
    <s v="76113"/>
    <s v="2977205"/>
    <s v="3007072644"/>
    <s v="OC VISITA ROLLOS"/>
    <s v="VALLE DEL CAUCA"/>
    <s v="BUGALAGRANDE"/>
    <s v="BARRIO CENTRO BUGALAGRANDE 9"/>
    <s v="REDEBAN"/>
    <s v="FO-25-1781576"/>
    <d v="2025-11-05T10:14:17"/>
    <d v="2025-11-06T16:03:00"/>
    <m/>
    <s v="ROLLOS"/>
    <s v="ROLLOS"/>
    <s v="CB UNO A UNO"/>
    <s v="CB UNO A UNO"/>
    <s v="EJECUTADO"/>
    <s v="EJECUTADO EXITOSO"/>
    <s v="05/11/2025 SE ESCALA AL COORDINADOR DE ZONA PARA ENTREGA DE ROLLOS EN SITIO | 06/11/2025 SE REALIZA ENTREGA DE 50 ROLLOS TÉRMICOS A EL SEÑOR ANDRES GONZALEZ EN LA DIRECCIÓN CRA 25 26-30 SOLICITADO POR EL SEÑOR JOHAN."/>
    <s v="VISITA TECNICA"/>
    <m/>
    <s v="TIPO II"/>
    <s v="TERRESTRE"/>
    <s v="TORRES GARCIA JENDRY JOSE"/>
    <n v="1"/>
    <n v="67654"/>
    <n v="140396"/>
    <n v="67654"/>
  </r>
  <r>
    <s v="MEDELLIN"/>
    <x v="2"/>
    <x v="2"/>
    <s v="5001"/>
    <s v="2977307"/>
    <s v="3007078231"/>
    <s v="OC VISITA ROLLOS"/>
    <s v="ANTIOQUIA"/>
    <s v="MEDELLIN"/>
    <s v="DISTRICOL RODAMIENTOS PRADO"/>
    <s v="REDEBAN"/>
    <s v="FO-25-1787740"/>
    <d v="2025-11-05T10:17:41"/>
    <d v="2025-11-08T15:25:00"/>
    <m/>
    <s v="ROLLOS"/>
    <s v="ROLLOS"/>
    <s v="AGREGADOR"/>
    <s v="DISTRICOL"/>
    <s v="EJECUTADO"/>
    <s v="EJECUTADO EXITOSO"/>
    <s v="06/11/2025 SE ESCALA AL COORDINADOR DE ZONA PARA ENTREGA DE ROLLOS EN SITIO | 08/11/2025 SE REALIZA ENTREGA DE 20 ROLLOS POR EL OPERADOR VELOCES CON LA GUIA V4001775894"/>
    <s v="VISITA TECNICA"/>
    <m/>
    <s v="TIPO I"/>
    <s v="TERRESTRE"/>
    <s v="CONTRERAS ROSSI LITZY YULIETH"/>
    <n v="1"/>
    <n v="35780"/>
    <n v="75096"/>
    <n v="35780"/>
  </r>
  <r>
    <s v="MEDELLIN"/>
    <x v="2"/>
    <x v="2"/>
    <s v="5001"/>
    <s v="2977486"/>
    <s v="3007045966"/>
    <s v="OC VISITA ROLLOS"/>
    <s v="ANTIOQUIA"/>
    <s v="MEDELLIN"/>
    <s v="BARRIO SANTA ELENA MEDELLIN 1"/>
    <s v="REDEBAN"/>
    <s v="FO-25-1786934"/>
    <d v="2025-11-05T10:47:00"/>
    <d v="2025-11-11T13:59:00"/>
    <m/>
    <s v="ROLLOS"/>
    <s v="ROLLOS"/>
    <s v="CB UNO A UNO"/>
    <s v="CB UNO A UNO"/>
    <s v="EJECUTADO"/>
    <s v="EJECUTADO EXITOSO"/>
    <s v="11/11/2025 SE ENTREGA 60 ROLLOS A JOSÉ MANUEL ZULUAGA"/>
    <s v="VISITA TECNICA"/>
    <m/>
    <s v="TIPO I"/>
    <s v="TERRESTRE"/>
    <s v="RODRIGUEZ PEREA JUAN CAMILO"/>
    <n v="1"/>
    <n v="35780"/>
    <n v="75096"/>
    <n v="35780"/>
  </r>
  <r>
    <s v="MEDELLIN"/>
    <x v="2"/>
    <x v="2"/>
    <s v="5282"/>
    <s v="2977528"/>
    <s v="3007043299"/>
    <s v="OC VISITA ROLLOS"/>
    <s v="ANTIOQUIA"/>
    <s v="FREDONIA"/>
    <s v="DISTRICOL CARNES VAR"/>
    <s v="REDEBAN"/>
    <s v="FO-25-1781894"/>
    <d v="2025-11-05T10:45:33"/>
    <d v="2025-11-11T11:26:00"/>
    <m/>
    <s v="ROLLOS"/>
    <s v="ROLLOS"/>
    <s v="AGREGADOR"/>
    <s v="DISTRICOL"/>
    <s v="EJECUTADO"/>
    <s v="EJECUTADO EXITOSO"/>
    <s v="05/11/2025 SE ESCALA AL COORDINADOR DE ZONA PARA ENTREGA DE ROLLOS EN SITIO | 08/11/2025 SE REALIZA ENVÍO DE ROLLOS"/>
    <s v="VISITA TECNICA"/>
    <m/>
    <s v="TIPO II"/>
    <s v="TERRESTRE"/>
    <s v="HERNANDEZ CHAVARRIA JUAN CAMILO"/>
    <n v="1"/>
    <n v="67654"/>
    <n v="140396"/>
    <n v="67654"/>
  </r>
  <r>
    <s v="VALLEDUPAR"/>
    <x v="0"/>
    <x v="0"/>
    <s v="20001"/>
    <s v="2977729"/>
    <s v="3007076396"/>
    <s v="OC VISITA ROLLOS"/>
    <s v="CESAR"/>
    <s v="VALLEDUPAR"/>
    <s v="BARRIO EL LIMONAR VALLEDUPAR"/>
    <s v="REDEBAN"/>
    <s v="FO-25-1781959"/>
    <d v="2025-11-05T10:57:31"/>
    <d v="2025-11-07T12:04:00"/>
    <m/>
    <s v="ROLLOS"/>
    <s v="ROLLOS"/>
    <s v="CB UNO A UNO"/>
    <s v="CB UNO A UNO"/>
    <s v="EJECUTADO"/>
    <s v="EJECUTADO EXITOSO"/>
    <s v="05/11/2025 SE ESCALA AL COORDINADOR DE ZONA PARA ENTREGA DE ROLLOS EN SITIO | 07/11/2025 SE REALIZA ENTREGA DE 30 ROLLOS EN DIRECCIÓN DE CB"/>
    <s v="VISITA TECNICA"/>
    <m/>
    <s v="TIPO I"/>
    <s v="TERRESTRE"/>
    <s v="MAESTRE MENGUAL EDGAR ENRIQUE"/>
    <n v="1"/>
    <n v="35780"/>
    <n v="75096"/>
    <n v="35780"/>
  </r>
  <r>
    <s v="MEDELLIN"/>
    <x v="2"/>
    <x v="2"/>
    <s v="5579"/>
    <s v="2977740"/>
    <s v="3007022285"/>
    <s v="OC ENVIO ROLLOS"/>
    <s v="ANTIOQUIA"/>
    <s v="PUERTO BERRIO"/>
    <s v="PUEBLO NUEVO AM"/>
    <s v="REDEBAN"/>
    <s v="FO-25-1784325"/>
    <d v="2025-11-05T10:58:51"/>
    <d v="2025-11-14T12:31:00"/>
    <m/>
    <s v="ROLLOS"/>
    <s v="ROLLOS"/>
    <s v="CB UNO A UNO"/>
    <s v="CB UNO A UNO"/>
    <s v="EJECUTADO"/>
    <s v="EJECUTADO EXITOSO"/>
    <s v="05/11/2025 SE ESCALA AL COORDINADOR DE ZONA PARA ENTREGA DE ROLLOS EN SITIO | 12/11/2025 SE INTENTA COMUNICAR CON USUARIO PERO NO CONTESTA | 14/11/2025 SE REALIZA ENVIO DE 70 ROLLOS, CON LA GUIA 992208139 LOGICUARTAS. SE CONFIRMA ENTREGA EXITOSA POR PARTE DE LA TRANSPORTADORA"/>
    <s v="ENVIO"/>
    <m/>
    <s v="TIPO III"/>
    <s v="TERRESTRE"/>
    <m/>
    <n v="0"/>
    <n v="35780"/>
    <n v="75096"/>
    <n v="35780"/>
  </r>
  <r>
    <s v="SANTA MARTA"/>
    <x v="0"/>
    <x v="0"/>
    <s v="44430"/>
    <s v="2978001"/>
    <s v="3007032193"/>
    <s v="OC ENVIO ROLLOS"/>
    <s v="LA GUAJIRA"/>
    <s v="MAICAO"/>
    <s v="DISTRICOL TRAMITES Y SERVICIOS"/>
    <s v="REDEBAN"/>
    <s v="FO-25-1784386"/>
    <d v="2025-11-05T11:15:56"/>
    <d v="2025-11-10T11:12:00"/>
    <m/>
    <s v="ROLLOS"/>
    <s v="ROLLOS"/>
    <s v="AGREGADOR"/>
    <s v="DISTRICOL"/>
    <s v="EJECUTADO"/>
    <s v="EJECUTADO EXITOSO"/>
    <s v="05/11/2025 SE CONFIRMAN DATOS, SE REALIZA ENVIO POR OPERADOR LOGISTICO | 10/11/2025 SE REALIZA ENVIO DE 80 ROLLOS, CON LA GUIA 2277307792 SERVIENTREGA. SE CONFIRMA ENTREGA EXITOSA POR PARTE DE LA TRANSPORTADORA"/>
    <s v="ENVIO"/>
    <m/>
    <s v="TIPO IV"/>
    <s v="TERRESTRE"/>
    <m/>
    <n v="0"/>
    <n v="35780"/>
    <n v="75096"/>
    <n v="35780"/>
  </r>
  <r>
    <s v="BOGOTA"/>
    <x v="5"/>
    <x v="5"/>
    <s v="11001"/>
    <s v="2978131"/>
    <s v="3007069137"/>
    <s v="OC VISITA ROLLOS"/>
    <s v="CUNDINAMARCA"/>
    <s v="BOGOTA"/>
    <s v="PTM BOGOTA ALDALAMI DISTRIBUI"/>
    <s v="REDEBAN"/>
    <s v="FO-25-1782370"/>
    <d v="2025-11-05T11:39:51"/>
    <d v="2025-11-06T12:20:00"/>
    <m/>
    <s v="ROLLOS"/>
    <s v="ROLLOS"/>
    <s v="AGREGADOR"/>
    <s v="COMCARD - PTM"/>
    <s v="EJECUTADO"/>
    <s v="EJECUTADO EXITOSO"/>
    <s v="05/11/2025 SE ESCALA AL COORDINADOR DE ZONA PARA ENTREGA DE ROLLOS EN SITIO | 06/11/2025 ENTREGA DE 70 ROLLOS NO SE MANIPULAN EQUIPOS"/>
    <s v="VISITA TECNICA"/>
    <m/>
    <s v="TIPO I"/>
    <s v="TERRESTRE"/>
    <s v="HERNANDEZ NARANJO OSCAR EDUARDO"/>
    <n v="1"/>
    <n v="35780"/>
    <n v="75096"/>
    <n v="35780"/>
  </r>
  <r>
    <s v="PEREIRA"/>
    <x v="1"/>
    <x v="6"/>
    <s v="66001"/>
    <s v="2978151"/>
    <s v="3007046624"/>
    <s v="OC VISITA ROLLOS"/>
    <s v="RISARALDA"/>
    <s v="PEREIRA"/>
    <s v="PTM  PEREIRA  VARIEDADES ERIGI"/>
    <s v="REDEBAN"/>
    <s v="FO-25-1782537"/>
    <d v="2025-11-05T11:44:21"/>
    <d v="2025-11-06T11:08:00"/>
    <m/>
    <s v="ROLLOS"/>
    <s v="ROLLOS"/>
    <s v="AGREGADOR"/>
    <s v="COMCARD - PTM"/>
    <s v="EJECUTADO"/>
    <s v="EJECUTADO EXITOSO"/>
    <s v="05/11/2025 SE ESCALA AL COORDINADOR DE ZONA PARA ENTREGA DE ROLLOS EN SITIO | 06/11/2025 VISITAMOS COMERCIO REALIZAMOS ENTREGA DE 30 ROLLOS."/>
    <s v="VISITA TECNICA"/>
    <m/>
    <s v="TIPO I"/>
    <s v="TERRESTRE"/>
    <s v="ARROYAVE CANO MANUEL GUILLERMO"/>
    <n v="1"/>
    <n v="35780"/>
    <n v="75096"/>
    <n v="35780"/>
  </r>
  <r>
    <s v="BARRANQUILLA"/>
    <x v="0"/>
    <x v="0"/>
    <s v="8001"/>
    <s v="2978374"/>
    <s v="3007077298"/>
    <s v="OC VISITA ROLLOS"/>
    <s v="ATLANTICO"/>
    <s v="BARRANQUILLA"/>
    <s v="BARRIO EVARISTO SOURDIS BARRAN"/>
    <s v="REDEBAN"/>
    <s v="FO-25-1782671"/>
    <d v="2025-11-05T12:05:48"/>
    <d v="2025-11-07T16:09:00"/>
    <m/>
    <s v="ROLLOS"/>
    <s v="ROLLOS"/>
    <s v="CB UNO A UNO"/>
    <s v="CB UNO A UNO"/>
    <s v="EJECUTADO"/>
    <s v="EJECUTADO EXITOSO"/>
    <s v="05/11/2025 SE ESCALA AL COORDINADOR DE ZONA PARA ENTREGA DE ROLLOS EN SITIO | 07/11/2025 SE HACE ENTREGA DE 20 ROLLOS REDEBAN DE MANERA EXITOSA"/>
    <s v="VISITA TECNICA"/>
    <m/>
    <s v="TIPO I"/>
    <s v="TERRESTRE"/>
    <s v="ORTEGA TORRES JUAN SEBASTIAN"/>
    <n v="1"/>
    <n v="35780"/>
    <n v="75096"/>
    <n v="35780"/>
  </r>
  <r>
    <s v="CALI"/>
    <x v="1"/>
    <x v="1"/>
    <s v="19142"/>
    <s v="2978439"/>
    <s v="3007072263"/>
    <s v="OC VISITA ROLLOS"/>
    <s v="CAUCA"/>
    <s v="CALOTO"/>
    <s v="BARRIO LA UNION CALOTO 4"/>
    <s v="REDEBAN"/>
    <s v="FO-25-1782673"/>
    <d v="2025-11-05T12:04:23"/>
    <d v="2025-11-06T13:39:00"/>
    <m/>
    <s v="ROLLOS"/>
    <s v="ROLLOS"/>
    <s v="CB UNO A UNO"/>
    <s v="CB UNO A UNO"/>
    <s v="EJECUTADO"/>
    <s v="EJECUTADO EXITOSO"/>
    <s v="06/11/2025 SE ESCALA AL COORDINADOR DE ZONA PARA ENTREGA DE ROLLOS EN SITIO | 06/11/2025 SE REALIZA ENTREGA DE 60 ROLLOS REDEBAN"/>
    <s v="VISITA TECNICA"/>
    <m/>
    <s v="TIPO II"/>
    <s v="TERRESTRE"/>
    <s v="MONTERO MUESES GIAN CARLO"/>
    <n v="1"/>
    <n v="67654"/>
    <n v="140396"/>
    <n v="67654"/>
  </r>
  <r>
    <s v="CALI"/>
    <x v="1"/>
    <x v="1"/>
    <s v="76111"/>
    <s v="2978499"/>
    <s v="3007063102"/>
    <s v="OC VISITA ROLLOS"/>
    <s v="VALLE DEL CAUCA"/>
    <s v="GUADALAJARA DE BUGA"/>
    <s v="BARRIO FUEMAYOR GUADALAJARA DE"/>
    <s v="REDEBAN"/>
    <s v="FO-25-1783364"/>
    <d v="2025-11-05T12:46:51"/>
    <d v="2025-11-06T12:28:00"/>
    <m/>
    <s v="ROLLOS"/>
    <s v="ROLLOS"/>
    <s v="CB UNO A UNO"/>
    <s v="CB UNO A UNO"/>
    <s v="EJECUTADO"/>
    <s v="EJECUTADO EXITOSO"/>
    <s v="05/11/2025 SE ESCALA AL COORDINADOR DE ZONA PARA ENTREGA DE ROLLOS EN SITIO | 06/11/2025 SE REALIZA ENTREGA DE 80 ROLLOS TÉRMICOS EN EL CB SIN NOVEDAD."/>
    <s v="VISITA TECNICA"/>
    <m/>
    <s v="TIPO II"/>
    <s v="TERRESTRE"/>
    <s v="TORRES GARCIA JENDRY JOSE"/>
    <n v="1"/>
    <n v="67654"/>
    <n v="140396"/>
    <n v="67654"/>
  </r>
  <r>
    <s v="BOGOTA"/>
    <x v="5"/>
    <x v="5"/>
    <s v="11001"/>
    <s v="2978596"/>
    <s v="3007073478"/>
    <s v="OC VISITA ROLLOS"/>
    <s v="CUNDINAMARCA"/>
    <s v="BOGOTA"/>
    <s v="PTM BOGOTA BETH PAPELERIA Y MU"/>
    <s v="REDEBAN"/>
    <s v="FO-25-1783353"/>
    <d v="2025-11-05T13:04:34"/>
    <d v="2025-11-06T12:51:00"/>
    <m/>
    <s v="ROLLOS"/>
    <s v="ROLLOS"/>
    <s v="AGREGADOR"/>
    <s v="COMCARD - PTM"/>
    <s v="EJECUTADO"/>
    <s v="EJECUTADO EXITOSO"/>
    <s v="05/11/2025 SE ESCALA AL COORDINADOR DE ZONA PARA ENTREGA DE ROLLOS EN SITIO | 06/11/2025 SE REALIZA ENTREGA DE 20 ROLLOS"/>
    <s v="VISITA TECNICA"/>
    <m/>
    <s v="TIPO I"/>
    <s v="TERRESTRE"/>
    <s v="MICHELI LOPEZ MIGUEL ANGEL"/>
    <n v="1"/>
    <n v="35780"/>
    <n v="75096"/>
    <n v="35780"/>
  </r>
  <r>
    <s v="MEDELLIN"/>
    <x v="2"/>
    <x v="2"/>
    <s v="5001"/>
    <s v="2978660"/>
    <s v="3007030890"/>
    <s v="OC VISITA ROLLOS"/>
    <s v="ANTIOQUIA"/>
    <s v="MEDELLIN"/>
    <s v="REDY SAN CRISTOBAL"/>
    <s v="REDEBAN"/>
    <s v="FO-25-1783357"/>
    <d v="2025-11-05T13:00:55"/>
    <d v="2025-11-11T12:35:00"/>
    <m/>
    <s v="ROLLOS"/>
    <s v="ROLLOS"/>
    <s v="ROBUSTO"/>
    <s v="REDY"/>
    <s v="EJECUTADO"/>
    <s v="EJECUTADO EXITOSO"/>
    <s v="05/11/2025 SE ESCALA AL COORDINADOR DE ZONA PARA ENTREGA DE ROLLOS EN SITIO | 11/11/2025 SE REALIZA ENTREGA DE 250 ROLLOS POR EL OPERADOR VELOCES CON LA GUIA V4001770478"/>
    <s v="VISITA TECNICA"/>
    <m/>
    <s v="TIPO I"/>
    <s v="TERRESTRE"/>
    <s v="ARGEL DORIA MIGUEL ALBERTO"/>
    <n v="1"/>
    <n v="35780"/>
    <n v="75096"/>
    <n v="35780"/>
  </r>
  <r>
    <s v="IBAGUE"/>
    <x v="4"/>
    <x v="4"/>
    <s v="73001"/>
    <s v="2978725"/>
    <s v="3007081330"/>
    <s v="OC VISITA ROLLOS"/>
    <s v="TOLIMA"/>
    <s v="IBAGUE"/>
    <s v="PTM IBAGUE JYV DOPRGUERIAS MON"/>
    <s v="REDEBAN"/>
    <s v="FO-25-1783349"/>
    <d v="2025-11-05T13:13:36"/>
    <d v="2025-11-11T11:29:00"/>
    <m/>
    <s v="ROLLOS"/>
    <s v="ROLLOS"/>
    <s v="AGREGADOR"/>
    <s v="COMCARD - PTM"/>
    <s v="EJECUTADO"/>
    <s v="EJECUTADO EXITOSO"/>
    <s v="05/11/2025 SE ESCALA AL COORDINADOR DE ZONA PARA ENTREGA DE ROLLOS EN SITIO | 10/11/2025 SE ENTREGA 30 ROLLOS CON VISITA"/>
    <s v="VISITA TECNICA"/>
    <m/>
    <s v="TIPO I"/>
    <s v="TERRESTRE"/>
    <s v="VARGAS HERRERA JHON JAIRO"/>
    <n v="1"/>
    <n v="35780"/>
    <n v="75096"/>
    <n v="35780"/>
  </r>
  <r>
    <s v="BOGOTA"/>
    <x v="5"/>
    <x v="5"/>
    <s v="11001"/>
    <s v="2978728"/>
    <s v="3007076525"/>
    <s v="OC VISITA ROLLOS"/>
    <s v="CUNDINAMARCA"/>
    <s v="BOGOTA"/>
    <s v="BARRIO CATALINA 1 KENNEDY BOGO"/>
    <s v="REDEBAN"/>
    <s v="FO-25-1783347"/>
    <d v="2025-11-05T13:17:08"/>
    <d v="2025-11-06T11:13:00"/>
    <m/>
    <s v="ROLLOS"/>
    <s v="ROLLOS"/>
    <s v="CB UNO A UNO"/>
    <s v="CB UNO A UNO"/>
    <s v="EJECUTADO"/>
    <s v="EJECUTADO EXITOSO"/>
    <s v="05/11/2025 SE ESCALA AL COORDINADOR DE ZONA PARA ENTREGA DE ROLLOS EN SITIO | 06/11/2025 ENTREGA DE 20 ROLLOS NO SE MANIPULAN EQUIPOS"/>
    <s v="VISITA TECNICA"/>
    <m/>
    <s v="TIPO I"/>
    <s v="TERRESTRE"/>
    <s v="HERNANDEZ NARANJO OSCAR EDUARDO"/>
    <n v="1"/>
    <n v="35780"/>
    <n v="75096"/>
    <n v="35780"/>
  </r>
  <r>
    <s v="MEDELLIN"/>
    <x v="2"/>
    <x v="2"/>
    <s v="5360"/>
    <s v="2978745"/>
    <s v="3007010364"/>
    <s v="OC VISITA ROLLOS"/>
    <s v="ANTIOQUIA"/>
    <s v="ITAGUI"/>
    <s v="BARRIO EL CARMELO"/>
    <s v="REDEBAN"/>
    <s v="FO-25-1783319"/>
    <d v="2025-11-05T13:37:36"/>
    <d v="2025-11-07T15:38:00"/>
    <m/>
    <s v="ROLLOS"/>
    <s v="ROLLOS"/>
    <s v="CB UNO A UNO"/>
    <s v="CB UNO A UNO"/>
    <s v="EJECUTADO"/>
    <s v="EJECUTADO EXITOSO"/>
    <s v="05/11/2025 SE ESCALA AL COORDINADOR DE ZONA PARA ENTREGA DE ROLLOS EN SITIO | 07/11/2025 SE REALIZA ENTREGA DE 180 ROLLOS POR EL OPERADOR VELOCES CON LA GUIA V4001770479"/>
    <s v="VISITA TECNICA"/>
    <m/>
    <s v="TIPO I"/>
    <s v="TERRESTRE"/>
    <s v="CONTRERAS ROSSI LITZY YULIETH"/>
    <n v="1"/>
    <n v="35780"/>
    <n v="75096"/>
    <n v="35780"/>
  </r>
  <r>
    <s v="MEDELLIN"/>
    <x v="2"/>
    <x v="2"/>
    <s v="5088"/>
    <s v="2978824"/>
    <s v="3007074040"/>
    <s v="OC VISITA ROLLOS"/>
    <s v="ANTIOQUIA"/>
    <s v="BELLO"/>
    <s v="OPRAP ESTACIÓN NIQUIA"/>
    <s v="REDEBAN"/>
    <s v="FO-25-1786956"/>
    <d v="2025-11-05T13:26:00"/>
    <d v="2025-11-10T13:49:00"/>
    <m/>
    <s v="ROLLOS"/>
    <s v="ROLLOS"/>
    <s v="ROBUSTO"/>
    <s v="OPRAP"/>
    <s v="EJECUTADO"/>
    <s v="EJECUTADO EXITOSO"/>
    <s v="06/11/2025 SE ESCALA AL COORDINADOR DE ZONA PARA ENTREGA DE ROLLOS EN SITIO | 08/11/2025 SE REALIZA VISITA TÉCNICA PARA LA ENTREGA DE 90 ROLLOS REDEBAN. LA ENTREGA SE EFECTÚA DE MANERA EXITOSA, SIN NOVEDADES LOGÍSTICAS. NO SE OBTIENE TIRILLA DE CONFIRMACIÓN, YA QUE EL USUARIO SE ENCONTRABA FUERA DEL ÁREA DE LOS DATÁFONOS AL MOMENTO DE LA ENTREGA."/>
    <s v="VISITA TECNICA"/>
    <m/>
    <s v="TIPO I"/>
    <s v="TERRESTRE"/>
    <s v="MARTINEZ TOVAR OSCAR DAVID"/>
    <n v="1"/>
    <n v="35780"/>
    <n v="75096"/>
    <n v="35780"/>
  </r>
  <r>
    <s v="MEDELLIN"/>
    <x v="2"/>
    <x v="2"/>
    <s v="5088"/>
    <s v="2978859"/>
    <s v="3007078594"/>
    <s v="OC VISITA ROLLOS"/>
    <s v="ANTIOQUIA"/>
    <s v="BELLO"/>
    <s v="PTM BELLO VARIEDADES PAULY"/>
    <s v="REDEBAN"/>
    <s v="FO-25-1783314"/>
    <d v="2025-11-05T13:44:01"/>
    <d v="2025-11-08T15:22:00"/>
    <m/>
    <s v="ROLLOS"/>
    <s v="ROLLOS"/>
    <s v="AGREGADOR"/>
    <s v="COMCARD - PTM"/>
    <s v="EJECUTADO"/>
    <s v="EJECUTADO EXITOSO"/>
    <s v="05/11/2025 SE ESCALA AL COORDINADOR DE ZONA PARA ENTREGA DE ROLLOS EN SITIO | 08/11/2025 SE REALIZA ENTREGA DE 40 ROLLOS POR EL OPERADOR VELOCES CON LA GUIA V4001770480"/>
    <s v="VISITA TECNICA"/>
    <m/>
    <s v="TIPO I"/>
    <s v="TERRESTRE"/>
    <s v="CONTRERAS ROSSI LITZY YULIETH"/>
    <n v="1"/>
    <n v="35780"/>
    <n v="75096"/>
    <n v="35780"/>
  </r>
  <r>
    <s v="CALI"/>
    <x v="1"/>
    <x v="1"/>
    <s v="76001"/>
    <s v="2978861"/>
    <s v="3007075996"/>
    <s v="OC VISITA ROLLOS"/>
    <s v="VALLE DEL CAUCA"/>
    <s v="CALI"/>
    <s v="PTM CALI TIENDA EL PLATANO"/>
    <s v="REDEBAN"/>
    <s v="FO-25-1783312"/>
    <d v="2025-11-05T13:45:02"/>
    <d v="2025-11-06T11:51:00"/>
    <m/>
    <s v="ROLLOS"/>
    <s v="ROLLOS"/>
    <s v="AGREGADOR"/>
    <s v="COMCARD - PTM"/>
    <s v="EJECUTADO"/>
    <s v="EJECUTADO EXITOSO"/>
    <s v="05/11/2025 SE ESCALA AL COORDINADOR DE ZONA PARA ENTREGA DE ROLLOS EN SITIO | 06/11/2025 SE ENTREGAN 90 ROLLOS EN BUEN ESTADO"/>
    <s v="VISITA TECNICA"/>
    <m/>
    <s v="TIPO I"/>
    <s v="TERRESTRE"/>
    <s v="ESCOBAR LENIS JUAN SEBASTIAN"/>
    <n v="1"/>
    <n v="35780"/>
    <n v="75096"/>
    <n v="35780"/>
  </r>
  <r>
    <s v="BOGOTA"/>
    <x v="5"/>
    <x v="5"/>
    <s v="11001"/>
    <s v="2978881"/>
    <s v="3007080349"/>
    <s v="OC VISITA ROLLOS"/>
    <s v="CUNDINAMARCA"/>
    <s v="BOGOTA"/>
    <s v="BARRIO LA TOSCANA BOGOTA"/>
    <s v="REDEBAN"/>
    <s v="FO-25-1783553"/>
    <d v="2025-11-05T13:53:57"/>
    <d v="2025-11-10T15:28:00"/>
    <m/>
    <s v="ROLLOS"/>
    <s v="ROLLOS"/>
    <s v="UNO A UNO"/>
    <s v="UNO A UNO"/>
    <s v="EJECUTADO"/>
    <s v="EJECUTADO EXITOSO"/>
    <s v="10/11/2025 SE ENTREGAN 20 ROLLOS REDEBAN OK"/>
    <s v="VISITA TECNICA"/>
    <m/>
    <s v="TIPO I"/>
    <s v="TERRESTRE"/>
    <s v="LEON GUERRERO CRISTIAN JOHAN"/>
    <n v="1"/>
    <n v="35780"/>
    <n v="75096"/>
    <n v="35780"/>
  </r>
  <r>
    <s v="NEIVA"/>
    <x v="4"/>
    <x v="4"/>
    <s v="41001"/>
    <s v="2978902"/>
    <s v="3007080534"/>
    <s v="OC VISITA ROLLOS"/>
    <s v="HUILA"/>
    <s v="NEIVA"/>
    <s v="BARRIO EL TRIANGULO NEIVA 2"/>
    <s v="REDEBAN"/>
    <s v="FO-25-1783332"/>
    <d v="2025-11-05T13:24:17"/>
    <d v="2025-11-06T15:01:00"/>
    <m/>
    <s v="ROLLOS"/>
    <s v="ROLLOS"/>
    <s v="UNO A UNO"/>
    <s v="UNO A UNO"/>
    <s v="EJECUTADO"/>
    <s v="EJECUTADO EXITOSO"/>
    <s v="05/11/2025 SE ESCALA AL COORDINADOR DE ZONA PARA ENTREGA DE ROLLOS EN SITIO | 06/11/2025 SE REALIZA VISITA AL PUNTO SE ENTREGAN 30 ROLLOS PAPEL RBM CLIENTE RCIBE A SATISFACCIÓN"/>
    <s v="VISITA TECNICA"/>
    <m/>
    <s v="TIPO I"/>
    <s v="TERRESTRE"/>
    <s v="DEVIA REINOSO JUAN CARLOS"/>
    <n v="1"/>
    <n v="35780"/>
    <n v="75096"/>
    <n v="35780"/>
  </r>
  <r>
    <s v="MONTERIA"/>
    <x v="0"/>
    <x v="0"/>
    <s v="23189"/>
    <s v="2978903"/>
    <s v="3007037736"/>
    <s v="OC VISITA ROLLOS"/>
    <s v="CORDOBA"/>
    <s v="CIENAGA DE ORO"/>
    <s v="BARRIO CENTRO CIENAGA DE ORO 1"/>
    <s v="REDEBAN"/>
    <s v="FO-25-1783335"/>
    <d v="2025-11-05T13:24:31"/>
    <d v="2025-11-06T12:21:00"/>
    <m/>
    <s v="ROLLOS"/>
    <s v="ROLLOS"/>
    <s v="CB UNO A UNO"/>
    <s v="CB UNO A UNO"/>
    <s v="EJECUTADO"/>
    <s v="EJECUTADO EXITOSO"/>
    <s v="05/11/2025 SE ESCALA AL COORDINADOR DE ZONA PARA ENTREGA DE ROLLOS EN SITIO | 06/11/2025 SE REALIZÓ ENTREGA DE 70 ROLLOS PARA CB BANCOLOMBIA, NO SÉ MANIPULÓ EQUIPOS."/>
    <s v="VISITA TECNICA"/>
    <m/>
    <s v="TIPO II"/>
    <s v="TERRESTRE"/>
    <s v="CALDERA SALCEDO CARLOS JULIO"/>
    <n v="1"/>
    <n v="67654"/>
    <n v="140396"/>
    <n v="67654"/>
  </r>
  <r>
    <s v="BOGOTA"/>
    <x v="5"/>
    <x v="5"/>
    <s v="11001"/>
    <s v="2978908"/>
    <s v="3007081054"/>
    <s v="OC VISITA ROLLOS"/>
    <s v="CUNDINAMARCA"/>
    <s v="BOGOTA"/>
    <s v="BARRIO CANDELARIA LA NUEVA BOGOTA 10"/>
    <s v="REDEBAN"/>
    <s v="FO-25-1783328"/>
    <d v="2025-11-05T13:25:32"/>
    <d v="2025-11-06T11:21:00"/>
    <m/>
    <s v="ROLLOS"/>
    <s v="ROLLOS"/>
    <s v="UNO A UNO"/>
    <s v="UNO A UNO"/>
    <s v="EJECUTADO"/>
    <s v="EJECUTADO EXITOSO"/>
    <s v="05/11/2025 SE ESCALA AL COORDINADOR DE ZONA PARA ENTREGA DE ROLLOS EN SITIO | 06/11/2025 SE REALIZA LA ENTREGA DE 30 ROLLOS"/>
    <s v="VISITA TECNICA"/>
    <m/>
    <s v="TIPO I"/>
    <s v="TERRESTRE"/>
    <s v="ORTIZ MARTINEZ STIVEN"/>
    <n v="1"/>
    <n v="35780"/>
    <n v="75096"/>
    <n v="35780"/>
  </r>
  <r>
    <s v="BUCARAMANGA"/>
    <x v="3"/>
    <x v="3"/>
    <s v="68081"/>
    <s v="2978910"/>
    <s v="3007019793"/>
    <s v="OC ENVIO ROLLOS"/>
    <s v="SANTANDER"/>
    <s v="BARRANCABERMEJA"/>
    <s v="PAGAFACIL BARRANCABERMEJA"/>
    <s v="REDEBAN"/>
    <s v="FO-25-1783705"/>
    <d v="2025-11-05T13:26:49"/>
    <d v="2025-11-07T08:27:00"/>
    <m/>
    <s v="ROLLOS"/>
    <s v="ROLLOS"/>
    <s v="ROBUSTO"/>
    <s v="PAGAFACIL"/>
    <s v="EJECUTADO"/>
    <s v="EJECUTADO EXITOSO"/>
    <s v="05/11/2025 SE ESCALA AL COORDINADOR DE ZONA PARA ENTREGA DE ROLLOS EN SITIO | 07/11/2025 SE REALIZA ENVIO DE 150 ROLLOS, CON LA GUIA 380284306 SERVIENTREGA. SE CONFIRMA ENTREGA EXITOSA POR PARTE DE LA TRANSPORTADORA"/>
    <s v="ENVIO"/>
    <m/>
    <s v="TIPO III"/>
    <s v="TERRESTRE"/>
    <m/>
    <n v="0"/>
    <n v="35780"/>
    <n v="75096"/>
    <n v="35780"/>
  </r>
  <r>
    <s v="APARTADO"/>
    <x v="2"/>
    <x v="2"/>
    <s v="5665"/>
    <s v="2979156"/>
    <s v="3007071088"/>
    <s v="OC ENVIO ROLLOS"/>
    <s v="ANTIOQUIA"/>
    <s v="SAN PEDRO DE URABA"/>
    <s v="BARRIO SAN PEDRO URABA"/>
    <s v="REDEBAN"/>
    <s v="FO-25-1800627"/>
    <d v="2025-11-05T14:29:27"/>
    <d v="2025-11-12T11:08:00"/>
    <m/>
    <s v="ROLLOS"/>
    <s v="ROLLOS"/>
    <s v="CB UNO A UNO"/>
    <s v="CB UNO A UNO"/>
    <s v="EJECUTADO"/>
    <s v="EJECUTADO EXITOSO"/>
    <s v="08/11/2025 SE ESCALA AL COORDINADOR DE ZONA PARA ENTREGA DE ROLLOS EN SITIO | 12/11/2025 SE REALIZA ENVIO DE 30 ROLLOS, CON LA GUIA 992210765 LOGICUARTAS. SE CONFIRMA ENTREGA EXITOSA POR PARTE DEL USUARIO"/>
    <s v="ENVIO"/>
    <m/>
    <s v="TIPO III"/>
    <s v="TERRESTRE"/>
    <m/>
    <n v="0"/>
    <n v="35780"/>
    <n v="75096"/>
    <n v="35780"/>
  </r>
  <r>
    <s v="MEDELLIN"/>
    <x v="2"/>
    <x v="2"/>
    <s v="5360"/>
    <s v="2979217"/>
    <s v="3007021971"/>
    <s v="OC VISITA ROLLOS"/>
    <s v="ANTIOQUIA"/>
    <s v="ITAGUI"/>
    <s v="COMCARD ITAGUI MAYORISTA TKS"/>
    <s v="REDEBAN"/>
    <s v="FO-25-1783545"/>
    <d v="2025-11-05T14:12:07"/>
    <d v="2025-11-07T15:39:00"/>
    <m/>
    <s v="ROLLOS"/>
    <s v="ROLLOS"/>
    <s v="AGREGADOR"/>
    <s v="COMCARD - PTM"/>
    <s v="EJECUTADO"/>
    <s v="EJECUTADO EXITOSO"/>
    <s v="05/11/2025 SE ESCALA AL COORDINADOR DE ZONA PARA ENTREGA DE ROLLOS EN SITIO | 07/11/2025 SE REALIZA ENTREGA DE 50 ROLLOS POR EL OPERADOR VELOCES CON LA GUIA V4001770481"/>
    <s v="VISITA TECNICA"/>
    <m/>
    <s v="TIPO I"/>
    <s v="TERRESTRE"/>
    <s v="CONTRERAS ROSSI LITZY YULIETH"/>
    <n v="1"/>
    <n v="35780"/>
    <n v="75096"/>
    <n v="35780"/>
  </r>
  <r>
    <s v="BOGOTA"/>
    <x v="5"/>
    <x v="5"/>
    <s v="11001"/>
    <s v="2979375"/>
    <s v="3007070872"/>
    <s v="OC VISITA ROLLOS"/>
    <s v="CUNDINAMARCA"/>
    <s v="BOGOTA"/>
    <s v="BARRIO LA ESMERALDA BOGOTA 6"/>
    <s v="REDEBAN"/>
    <s v="FO-25-1783988"/>
    <d v="2025-11-05T14:52:03"/>
    <d v="2025-11-10T15:52:00"/>
    <m/>
    <s v="ROLLOS"/>
    <s v="ROLLOS"/>
    <s v="CB UNO A UNO"/>
    <s v="CB UNO A UNO"/>
    <s v="EJECUTADO"/>
    <s v="EJECUTADO EXITOSO"/>
    <s v="05/11/2025 SE ESCALA AL COORDINADOR DE ZONA PARA ENTREGA DE ROLLOS EN SITIO | 10/11/2025 SE REALIZA ENTREGA DE 40 ROLLOS"/>
    <s v="VISITA TECNICA"/>
    <m/>
    <s v="TIPO I"/>
    <s v="TERRESTRE"/>
    <s v="MICHELI LOPEZ MIGUEL ANGEL"/>
    <n v="1"/>
    <n v="35780"/>
    <n v="75096"/>
    <n v="35780"/>
  </r>
  <r>
    <s v="MEDELLIN"/>
    <x v="2"/>
    <x v="2"/>
    <s v="5591"/>
    <s v="2979526"/>
    <s v="3007069348"/>
    <s v="OC ENVIO ROLLOS"/>
    <s v="ANTIOQUIA"/>
    <s v="PUERTO TRIUNFO"/>
    <s v="PAGAFACIL PUERTO TRIUNFO"/>
    <s v="REDEBAN"/>
    <s v="FO-25-1788553"/>
    <d v="2025-11-05T14:49:39"/>
    <d v="2025-11-12T10:08:00"/>
    <m/>
    <s v="ROLLOS"/>
    <s v="ROLLOS"/>
    <s v="ROBUSTO"/>
    <s v="PAGAFACIL"/>
    <s v="EJECUTADO"/>
    <s v="EJECUTADO EXITOSO"/>
    <s v="06/11/2025 SE ESCALA AL COORDINADOR DE ZONA PARA ENTREGA DE ROLLOS EN SITIO | 12/11/2025 SE REALIZA ENVIO DE 150 ROLLOS, CON LA GUIA 992208175 LOGICUARTAS. SE CONFIRMA ENTREGA EXITOSA POR PARTE DE LA TRANSPORTADORA"/>
    <s v="ENVIO"/>
    <m/>
    <s v="TIPO IV"/>
    <s v="TERRESTRE"/>
    <m/>
    <n v="0"/>
    <n v="35780"/>
    <n v="75096"/>
    <n v="35780"/>
  </r>
  <r>
    <s v="MEDELLIN"/>
    <x v="2"/>
    <x v="2"/>
    <s v="5615"/>
    <s v="2979564"/>
    <s v="3007077351"/>
    <s v="OC VISITA ROLLOS"/>
    <s v="ANTIOQUIA"/>
    <s v="RIONEGRO"/>
    <s v="DISTRICOL DORGUERIA FARMAROL"/>
    <s v="REDEBAN"/>
    <s v="FO-25-1783983"/>
    <d v="2025-11-05T14:57:32"/>
    <d v="2025-11-06T13:05:00"/>
    <m/>
    <s v="ROLLOS"/>
    <s v="ROLLOS"/>
    <s v="AGREGADOR"/>
    <s v="DISTRICOL"/>
    <s v="EJECUTADO"/>
    <s v="EJECUTADO EXITOSO"/>
    <s v="05/11/2025 SE ESCALA AL COORDINADOR DE ZONA PARA ENTREGA DE ROLLOS EN SITIO | 06/11/2025 SE REALIZA LA ENTREGA DE 40 ROLLOS DE CB AL ENCARGADO JUAN MARTÍNEZ"/>
    <s v="VISITA TECNICA"/>
    <m/>
    <s v="TIPO II"/>
    <s v="TERRESTRE"/>
    <s v="MONTOYA VELEZ ANDRES FELIPE"/>
    <n v="1"/>
    <n v="67654"/>
    <n v="140396"/>
    <n v="67654"/>
  </r>
  <r>
    <s v="IBAGUE"/>
    <x v="4"/>
    <x v="4"/>
    <s v="73283"/>
    <s v="2979607"/>
    <s v="3007075287"/>
    <s v="OC ENVIO ROLLOS"/>
    <s v="TOLIMA"/>
    <s v="FRESNO"/>
    <s v="BARRIO NUEVO HORIZONTE FRESNO"/>
    <s v="REDEBAN"/>
    <s v="FO-25-1802541"/>
    <d v="2025-11-05T15:06:27"/>
    <d v="2025-11-17T14:44:00"/>
    <m/>
    <s v="ROLLOS"/>
    <s v="ROLLOS"/>
    <s v="CB UNO A UNO"/>
    <s v="CB UNO A UNO"/>
    <s v="EJECUTADO"/>
    <s v="EJECUTADO EXITOSO"/>
    <s v="09/11/2025 SE ESCALA AL COORDINADOR DE ZONA PARA ENTREGA DE ROLLOS EN SITIO | 12/11/2025 SE LE INFORMA NUMERO DE GUIA A USER, PENDIENTE CONFIRMACION | 17/11/2025 SE REALIZA ENVIO DE 40 ROLLOS, CON LA GUIA 2235596552 SERVIENTREGA. SE CONFIRMA ENTREGA EXITOSA POR PARTE DE LA TRANSPORTADORA"/>
    <s v="ENVIO"/>
    <m/>
    <s v="TIPO III"/>
    <s v="TERRESTRE"/>
    <m/>
    <n v="0"/>
    <n v="35780"/>
    <n v="75096"/>
    <n v="35780"/>
  </r>
  <r>
    <s v="BUCARAMANGA"/>
    <x v="3"/>
    <x v="3"/>
    <s v="68001"/>
    <s v="2979639"/>
    <s v="3007034113"/>
    <s v="OC VISITA ROLLOS"/>
    <s v="SANTANDER"/>
    <s v="BUCARAMANGA"/>
    <s v="COMCARD B MANGA TIENDA SHADDAY"/>
    <s v="REDEBAN"/>
    <s v="FO-25-1784122"/>
    <d v="2025-11-05T15:19:12"/>
    <d v="2025-11-07T09:25:00"/>
    <m/>
    <s v="ROLLOS"/>
    <s v="ROLLOS"/>
    <s v="AGREGADOR"/>
    <s v="COMCARD - PTM"/>
    <s v="EJECUTADO"/>
    <s v="EJECUTADO EXITOSO"/>
    <s v="05/11/2025 SE ESCALA AL COORDINADOR DE ZONA PARA ENTREGA DE ROLLOS EN SITIO | 07/11/2025 SE VISITA COMERCIO Y SE REALIZA LA ENTREGA DE 20 ROLLOS RBM CB OPERATIVO"/>
    <s v="VISITA TECNICA"/>
    <m/>
    <s v="TIPO I"/>
    <s v="TERRESTRE"/>
    <s v="BARAJAS BERMUDEZ YAHIR MAURICIO"/>
    <n v="1"/>
    <n v="35780"/>
    <n v="75096"/>
    <n v="35780"/>
  </r>
  <r>
    <s v="MEDELLIN"/>
    <x v="2"/>
    <x v="2"/>
    <s v="5212"/>
    <s v="2979725"/>
    <s v="3007048643"/>
    <s v="OC VISITA ROLLOS"/>
    <s v="ANTIOQUIA"/>
    <s v="COPACABANA"/>
    <s v="BARRIO VEREDA EL CABUYAL COPAC"/>
    <s v="REDEBAN"/>
    <s v="FO-25-1786938"/>
    <d v="2025-11-05T15:11:00"/>
    <d v="2025-11-11T14:04:00"/>
    <m/>
    <s v="ROLLOS"/>
    <s v="ROLLOS"/>
    <s v="CB UNO A UNO"/>
    <s v="CB UNO A UNO"/>
    <s v="EJECUTADO"/>
    <s v="EJECUTADO EXITOSO"/>
    <s v="11/11/2025 SE REALIZÓ VISITA TÉCNICA PARA LA ENTREGA DE 30  ROLLOS REDEBAN. LA ACTIVIDAD SE DESARROLLÓ CON TOTAL NORMALIDAD Y ÉXITO. EL USUARIO RECEPTOR LLEVÓ A CABO LA VERIFICACIÓN FÍSICA Y EL CONTEO COMPLETO DEL MATERIAL, CONFIRMANDO QUE LA CANTIDAD ENTREGADA COINCIDÍA CON LO SOLICITADO. NO SE PRESENTARON NOVEDADES DURANTE EL PROCESO, Y LA ENTREGA FUE RECIBIDA CONFORME."/>
    <s v="VISITA TECNICA"/>
    <m/>
    <s v="TIPO I"/>
    <s v="TERRESTRE"/>
    <s v="MARTINEZ TOVAR OSCAR DAVID"/>
    <n v="1"/>
    <n v="35780"/>
    <n v="75096"/>
    <n v="35780"/>
  </r>
  <r>
    <s v="CALI"/>
    <x v="1"/>
    <x v="1"/>
    <s v="19001"/>
    <s v="2979770"/>
    <s v="3007033706"/>
    <s v="OC VISITA ROLLOS"/>
    <s v="CAUCA"/>
    <s v="POPAYAN"/>
    <s v="BARRIO CENTRO POPAYAN 3"/>
    <s v="REDEBAN"/>
    <s v="FO-25-1802108"/>
    <d v="2025-11-05T15:23:00"/>
    <d v="2025-11-12T09:57:00"/>
    <m/>
    <s v="ROLLOS"/>
    <s v="ROLLOS"/>
    <s v="CB UNO A UNO"/>
    <s v="CB UNO A UNO"/>
    <s v="EJECUTADO"/>
    <s v="EJECUTADO EXITOSO"/>
    <s v="09/11/2025 SE ESCALA AL COORDINADOR DE ZONA PARA ENTREGA DE ROLLOS EN SITIO | 10/11/2025 SE INGRESA SE ENTREGA 30 ROLLOS RBM"/>
    <s v="VISITA TECNICA"/>
    <m/>
    <s v="TIPO III"/>
    <s v="TERRESTRE"/>
    <s v="GIMBUEL LASSO LUIS GERMAN"/>
    <n v="1"/>
    <n v="35780"/>
    <n v="75096"/>
    <n v="35780"/>
  </r>
  <r>
    <s v="BOGOTA"/>
    <x v="5"/>
    <x v="5"/>
    <s v="11001"/>
    <s v="2979905"/>
    <s v="3007059079"/>
    <s v="OC VISITA ROLLOS"/>
    <s v="CUNDINAMARCA"/>
    <s v="BOGOTA"/>
    <s v="PTM BOGOTA ZONA INTECRACTIVA"/>
    <s v="REDEBAN"/>
    <s v="FO-25-1784269"/>
    <d v="2025-11-05T15:33:12"/>
    <d v="2025-11-10T15:55:00"/>
    <m/>
    <s v="ROLLOS"/>
    <s v="ROLLOS"/>
    <s v="AGREGADOR"/>
    <s v="COMCARD - PTM"/>
    <s v="EJECUTADO"/>
    <s v="EJECUTADO EXITOSO"/>
    <s v="05/11/2025 SE ESCALA AL COORDINADOR DE ZONA PARA ENTREGA DE ROLLOS EN SITIO | 10/11/2025 SE ENTREGAN  ROLLOS SIN MANIPULACIÓN DEL DATAFONO SIN NOVEDAD"/>
    <s v="VISITA TECNICA"/>
    <m/>
    <s v="TIPO I"/>
    <s v="TERRESTRE"/>
    <s v="ARIAS QUILINDO JULIAN"/>
    <n v="1"/>
    <n v="35780"/>
    <n v="75096"/>
    <n v="35780"/>
  </r>
  <r>
    <s v="BUCARAMANGA"/>
    <x v="3"/>
    <x v="3"/>
    <s v="68001"/>
    <s v="2979953"/>
    <s v="3007041956"/>
    <s v="OC VISITA ROLLOS"/>
    <s v="SANTANDER"/>
    <s v="BUCARAMANGA"/>
    <s v="PTM DISTRIBUIDORA PLASTIASEO E"/>
    <s v="REDEBAN"/>
    <s v="FO-25-1784372"/>
    <d v="2025-11-05T15:55:45"/>
    <d v="2025-11-06T10:29:00"/>
    <m/>
    <s v="ROLLOS"/>
    <s v="ROLLOS"/>
    <s v="AGREGADOR"/>
    <s v="COMCARD - PTM"/>
    <s v="EJECUTADO"/>
    <s v="EJECUTADO EXITOSO"/>
    <s v="05/11/2025 SE ESCALA AL COORDINADOR DE ZONA PARA ENTREGA DE ROLLOS EN SITIO | 06/11/2025 SE VISITA COMERCIO SE REALIZA LA ENTREGA DE 40 ROLLOS RBM CB OPERATIVO"/>
    <s v="VISITA TECNICA"/>
    <m/>
    <s v="TIPO I"/>
    <s v="TERRESTRE"/>
    <s v="BARAJAS BERMUDEZ YAHIR MAURICIO"/>
    <n v="1"/>
    <n v="35780"/>
    <n v="75096"/>
    <n v="35780"/>
  </r>
  <r>
    <s v="APARTADO"/>
    <x v="2"/>
    <x v="2"/>
    <s v="5045"/>
    <s v="2979956"/>
    <s v="3007056081"/>
    <s v="OC VISITA ROLLOS"/>
    <s v="ANTIOQUIA"/>
    <s v="APARTADO"/>
    <s v="DISTRICOL PAPELERIA Y VARIEDAD"/>
    <s v="REDEBAN"/>
    <s v="FO-25-1784432"/>
    <d v="2025-11-05T15:56:33"/>
    <d v="2025-11-11T11:33:00"/>
    <m/>
    <s v="ROLLOS"/>
    <s v="ROLLOS"/>
    <s v="AGREGADOR"/>
    <s v="DISTRICOL"/>
    <s v="EJECUTADO"/>
    <s v="EJECUTADO EXITOSO"/>
    <s v="05/11/2025 SE CONFIRMAN DATOS, SE REALIZA ENVIO POR OPERADOR LOGISTICO | 10/11/2025 ENVIO ROLLOS PARA DATAFONO DIRECTAMENTE CON ELL CONDUCTOR"/>
    <s v="ENVIO FLOTA - OPERADOR LOGISTICO"/>
    <m/>
    <s v="TIPO I"/>
    <s v="TERRESTRE"/>
    <s v="CASTRO HENAO DANIEL ESTEBAN"/>
    <n v="0"/>
    <n v="35780"/>
    <n v="75096"/>
    <n v="35780"/>
  </r>
  <r>
    <s v="MEDELLIN"/>
    <x v="2"/>
    <x v="2"/>
    <s v="5001"/>
    <s v="2979971"/>
    <s v="3007041189"/>
    <s v="OC VISITA ROLLOS"/>
    <s v="ANTIOQUIA"/>
    <s v="MEDELLIN"/>
    <s v="DISTRICOL FERRETERIA GUADALUPE"/>
    <s v="REDEBAN"/>
    <s v="FO-25-1784431"/>
    <d v="2025-11-05T15:59:34"/>
    <d v="2025-11-07T15:40:00"/>
    <m/>
    <s v="ROLLOS"/>
    <s v="ROLLOS"/>
    <s v="AGREGADOR"/>
    <s v="DISTRICOL"/>
    <s v="EJECUTADO"/>
    <s v="EJECUTADO EXITOSO"/>
    <s v="05/11/2025 SE CONFIRMAN DATOS, SE REALIZA ENVIO POR OPERADOR LOGISTICO | 07/11/2025 SE REALIZA ENTREGA DE 60 ROLLOS POR EL OPERADOR VELOCES CON LA GUIA V4001770482"/>
    <s v="VISITA TECNICA"/>
    <m/>
    <s v="TIPO I"/>
    <s v="TERRESTRE"/>
    <s v="CONTRERAS ROSSI LITZY YULIETH"/>
    <n v="1"/>
    <n v="35780"/>
    <n v="75096"/>
    <n v="35780"/>
  </r>
  <r>
    <s v="NEIVA"/>
    <x v="4"/>
    <x v="4"/>
    <s v="41551"/>
    <s v="2980008"/>
    <s v="3007066415"/>
    <s v="OC ENVIO ROLLOS"/>
    <s v="HUILA"/>
    <s v="PITALITO"/>
    <s v="BARRIO CORREGIMIENTO GUACACALL"/>
    <s v="REDEBAN"/>
    <s v="FO-25-1797964"/>
    <d v="2025-11-05T15:34:24"/>
    <d v="2025-11-19T16:20:00"/>
    <m/>
    <s v="ROLLOS"/>
    <s v="ROLLOS"/>
    <s v="CB UNO A UNO"/>
    <s v="CB UNO A UNO"/>
    <s v="EJECUTADO"/>
    <s v="EJECUTADO EXITOSO"/>
    <s v="07/11/2025 SE ESCALA AL COORDINADOR DE ZONA PARA ENTREGA DE ROLLOS EN SITIO | 12/11/2025 SE LE INFORMA NUMERO DE GUIA A USER, PENDIENTE CONFIRMACION 2235596548 | 21/11/2025 SE REALIZA ENVIO DE 10 ROLLOS, CON LA GUIA 2235596548 SERVIENTREGA. SE CONFIRMA ENTREGA EXITOSA POR PARTE DE LA TRANSPORTADORA"/>
    <s v="ENVIO"/>
    <m/>
    <s v="TIPO III"/>
    <s v="TERRESTRE"/>
    <m/>
    <n v="0"/>
    <n v="35780"/>
    <n v="75096"/>
    <n v="35780"/>
  </r>
  <r>
    <s v="SINCELEJO"/>
    <x v="0"/>
    <x v="0"/>
    <s v="70215"/>
    <s v="2980266"/>
    <s v="3007026481"/>
    <s v="OC VISITA ROLLOS"/>
    <s v="SUCRE"/>
    <s v="COROZAL"/>
    <s v="ARRIO SAN MIGUEL CENTRO   COR"/>
    <s v="REDEBAN"/>
    <s v="FO-25-1798542"/>
    <d v="2025-11-05T16:32:01"/>
    <d v="2025-11-11T15:57:00"/>
    <m/>
    <s v="ROLLOS"/>
    <s v="ROLLOS"/>
    <s v="CB UNO A UNO"/>
    <s v="CB UNO A UNO"/>
    <s v="EJECUTADO"/>
    <s v="EJECUTADO EXITOSO"/>
    <s v="07/11/2025 SE ESCALA AL COORDINADOR DE ZONA PARA ENTREGA DE ROLLOS EN SITIO | 11/11/2025 SE VISITA COMERCIO Y SE HACE ENTREGA DE 50 ROLLOS AL SEÑOR DEIMER DÁVILA."/>
    <s v="VISITA TECNICA"/>
    <m/>
    <s v="TIPO II"/>
    <s v="TERRESTRE"/>
    <s v="CACERES HERNANDEZ ANDRES"/>
    <n v="1"/>
    <n v="67654"/>
    <n v="140396"/>
    <n v="67654"/>
  </r>
  <r>
    <s v="MEDELLIN"/>
    <x v="2"/>
    <x v="2"/>
    <s v="5088"/>
    <s v="2980461"/>
    <s v="3007056687"/>
    <s v="OC VISITA ROLLOS"/>
    <s v="ANTIOQUIA"/>
    <s v="BELLO"/>
    <s v="PTM BELLO DEPOSITO Y FERRETERI"/>
    <s v="REDEBAN"/>
    <s v="FO-25-1804818"/>
    <d v="2025-11-05T16:34:00"/>
    <d v="2025-11-11T14:07:00"/>
    <m/>
    <s v="ROLLOS"/>
    <s v="ROLLOS"/>
    <s v="AGREGADOR"/>
    <s v="COMCARD - PTM"/>
    <s v="EJECUTADO"/>
    <m/>
    <s v="11/11/2025 SE ENTREGA ROLLOS OK"/>
    <s v="VISITA TECNICA"/>
    <m/>
    <s v="TIPO I"/>
    <s v="TERRESTRE"/>
    <s v="DIAZ ZABALA FRANCIS DUBAN"/>
    <n v="1"/>
    <n v="35780"/>
    <n v="75096"/>
    <n v="35780"/>
  </r>
  <r>
    <s v="BUCARAMANGA"/>
    <x v="3"/>
    <x v="3"/>
    <s v="68001"/>
    <s v="2980565"/>
    <s v="3007042682"/>
    <s v="OC VISITA ROLLOS"/>
    <s v="SANTANDER"/>
    <s v="BUCARAMANGA"/>
    <s v="PTM BUCARAMANGA OFFITRAZOS"/>
    <s v="REDEBAN"/>
    <s v="FO-25-1787710"/>
    <d v="2025-11-05T17:04:42"/>
    <d v="2025-11-07T10:47:00"/>
    <m/>
    <s v="ROLLOS"/>
    <s v="ROLLOS"/>
    <s v="AGREGADOR"/>
    <s v="COMCARD - PTM"/>
    <s v="EJECUTADO"/>
    <s v="EJECUTADO EXITOSO"/>
    <s v="06/11/2025 SE ESCALA AL COORDINADOR DE ZONA PARA ENTREGA DE ROLLOS EN SITIO | 07/11/2025 SE VISITA COMERCIO SE REALIZA LA ENTREGA DE 40 ROLLOS RBM CB OPERATIVO"/>
    <s v="VISITA TECNICA"/>
    <m/>
    <s v="TIPO I"/>
    <s v="TERRESTRE"/>
    <s v="BARAJAS BERMUDEZ YAHIR MAURICIO"/>
    <n v="1"/>
    <n v="35780"/>
    <n v="75096"/>
    <n v="35780"/>
  </r>
  <r>
    <s v="MEDELLIN"/>
    <x v="2"/>
    <x v="2"/>
    <s v="5088"/>
    <s v="2980580"/>
    <s v="3007080853"/>
    <s v="OC VISITA ROLLOS"/>
    <s v="ANTIOQUIA"/>
    <s v="BELLO"/>
    <s v="PTM BELLO CRIPTOFUA"/>
    <s v="REDEBAN"/>
    <s v="FO-25-1787703"/>
    <d v="2025-11-05T17:14:46"/>
    <d v="2025-11-11T12:34:00"/>
    <m/>
    <s v="ROLLOS"/>
    <s v="ROLLOS"/>
    <s v="AGREGADOR"/>
    <s v="COMCARD - PTM"/>
    <s v="EJECUTADO"/>
    <s v="EJECUTADO EXITOSO"/>
    <s v="06/11/2025 SE ESCALA AL COORDINADOR DE ZONA PARA ENTREGA DE ROLLOS EN SITIO | 11/11/2025 SE REALIZA ENTREGA DE 40 ROLLOS POR EL OPERADOR VELOCES CON LA GUIA V4001775895"/>
    <s v="VISITA TECNICA"/>
    <m/>
    <s v="TIPO I"/>
    <s v="TERRESTRE"/>
    <s v="ARGEL DORIA MIGUEL ALBERTO"/>
    <n v="1"/>
    <n v="35780"/>
    <n v="75096"/>
    <n v="35780"/>
  </r>
  <r>
    <s v="SANTA MARTA"/>
    <x v="0"/>
    <x v="0"/>
    <s v="47245"/>
    <s v="2980651"/>
    <s v="3007079631"/>
    <s v="OC ENVIO ROLLOS"/>
    <s v="MAGDALENA"/>
    <s v="EL BANCO"/>
    <s v="BARRIO PUEBLO NUEVO EL BANCO 1"/>
    <s v="REDEBAN"/>
    <s v="FO-25-1797962"/>
    <d v="2025-11-05T17:11:17"/>
    <d v="2025-11-17T14:46:00"/>
    <m/>
    <s v="ROLLOS"/>
    <s v="ROLLOS"/>
    <s v="UNO A UNO"/>
    <s v="UNO A UNO"/>
    <s v="EJECUTADO"/>
    <s v="EJECUTADO EXITOSO"/>
    <s v="07/11/2025 SE ESCALA AL COORDINADOR DE ZONA PARA ENTREGA DE ROLLOS EN SITIO | 12/11/2025 SE LE INFORMA NUMERO DE GUIA A USER, PENDIENTE CONFIRMACION | 12/11/2025 EN COMUNICACION CON EL USUARIO NOS CONFIRMA QUE AUN NO HA RECIBIDO LOS ROLLOS | 21/11/2025 SE REALIZA ENVIO DE 10 ROLLOS, CON LA GUIA 2277307802 SERVIENTREGA. SE CONFIRMA ENTREGA EXITOSA POR PARTE DE LA TRANSPORTADORA"/>
    <s v="ENVIO"/>
    <m/>
    <s v="TIPO IV"/>
    <s v="TERRESTRE"/>
    <m/>
    <n v="0"/>
    <n v="35780"/>
    <n v="75096"/>
    <n v="35780"/>
  </r>
  <r>
    <s v="BUCARAMANGA"/>
    <x v="3"/>
    <x v="3"/>
    <s v="68276"/>
    <s v="2980664"/>
    <s v="3007074547"/>
    <s v="OC VISITA ROLLOS"/>
    <s v="SANTANDER"/>
    <s v="FLORIDABLANCA"/>
    <s v="BARRIO LOS ROSALES FLORIDABLAN"/>
    <s v="REDEBAN"/>
    <s v="FO-25-1798535"/>
    <d v="2025-11-05T17:18:20"/>
    <d v="2025-11-10T16:01:00"/>
    <m/>
    <s v="ROLLOS"/>
    <s v="ROLLOS"/>
    <s v="CB UNO A UNO"/>
    <s v="CB UNO A UNO"/>
    <s v="EJECUTADO"/>
    <s v="EJECUTADO EXITOSO"/>
    <s v="07/11/2025 SE ESCALA AL COORDINADOR DE ZONA PARA ENTREGA DE ROLLOS EN SITIO | 10/11/2025 SE REALIZA ENTREGA DE 50 ROLLOS REDEBAN CON VISITA."/>
    <s v="VISITA TECNICA"/>
    <m/>
    <s v="TIPO I"/>
    <s v="TERRESTRE"/>
    <s v="MARTINEZ FLOREZ DONIS ALBERTO"/>
    <n v="1"/>
    <n v="35780"/>
    <n v="75096"/>
    <n v="35780"/>
  </r>
  <r>
    <s v="MEDELLIN"/>
    <x v="2"/>
    <x v="2"/>
    <s v="5604"/>
    <s v="2980703"/>
    <s v="3007035912"/>
    <s v="OC ENVIO ROLLOS"/>
    <s v="ANTIOQUIA"/>
    <s v="REMEDIOS"/>
    <s v="DISTRICOL DROGUERIA LA ESTRELL"/>
    <s v="REDEBAN"/>
    <s v="FO-25-1786255"/>
    <d v="2025-11-05T16:51:31"/>
    <d v="2025-11-14T12:31:00"/>
    <m/>
    <s v="ROLLOS"/>
    <s v="ROLLOS"/>
    <s v="AGREGADOR"/>
    <s v="DISTRICOL"/>
    <s v="EJECUTADO"/>
    <s v="EJECUTADO EXITOSO"/>
    <s v="06/11/2025 SE ESCALA AL COORDINADOR DE ZONA PARA ENTREGA DE ROLLOS EN SITIO | 12/11/2025 SE LE INFORMA NUMERO DE GUIA A USER, PENDIENTE CONFIRMACION | 12/11/2025 SE COMUNICA CON EL USUARIO Y NOS CONFIRMA QUE AUN NO HA RECIBIDO LOS ROLLOS | 14/11/2025 SE REALIZA ENVIO DE 60 ROLLOS, CON LA GUIA 992208141 LOGICUARTAS. SE CONFIRMA ENTREGA EXITOSA POR PARTE DE LA TRANSPORTADORA"/>
    <s v="ENVIO"/>
    <m/>
    <s v="TIPO IV"/>
    <s v="TERRESTRE"/>
    <m/>
    <n v="0"/>
    <n v="35780"/>
    <n v="75096"/>
    <n v="35780"/>
  </r>
  <r>
    <s v="BUCARAMANGA"/>
    <x v="3"/>
    <x v="3"/>
    <s v="68001"/>
    <s v="2980849"/>
    <s v="3007034752"/>
    <s v="OC VISITA ROLLOS"/>
    <s v="SANTANDER"/>
    <s v="BUCARAMANGA"/>
    <s v="COMCARD B MANGA ALIADO"/>
    <s v="REDEBAN"/>
    <s v="FO-25-1787688"/>
    <d v="2025-11-06T08:00:00"/>
    <d v="2025-11-07T10:22:00"/>
    <m/>
    <s v="ROLLOS"/>
    <s v="ROLLOS"/>
    <s v="AGREGADOR"/>
    <s v="COMCARD - PTM"/>
    <s v="EJECUTADO"/>
    <s v="EJECUTADO EXITOSO"/>
    <s v="06/11/2025 SE ESCALA AL COORDINADOR DE ZONA PARA ENTREGA DE ROLLOS EN SITIO | 07/11/2025 SE VISITA COMERCIO SE REALIZA LA ENTREGA DE 40 ROLLOS RBM CB OPERATIVO"/>
    <s v="VISITA TECNICA"/>
    <m/>
    <s v="TIPO I"/>
    <s v="TERRESTRE"/>
    <s v="BARAJAS BERMUDEZ YAHIR MAURICIO"/>
    <n v="1"/>
    <n v="35780"/>
    <n v="75096"/>
    <n v="35780"/>
  </r>
  <r>
    <s v="CALI"/>
    <x v="1"/>
    <x v="1"/>
    <s v="76001"/>
    <s v="2980873"/>
    <s v="3007081804"/>
    <s v="OC VISITA ROLLOS"/>
    <s v="VALLE DEL CAUCA"/>
    <s v="CALI"/>
    <s v="PTM CALI BABY BOO BOUTIQUE"/>
    <s v="REDEBAN"/>
    <s v="FO-25-1787667"/>
    <d v="2025-11-06T08:00:00"/>
    <d v="2025-11-11T15:02:00"/>
    <m/>
    <s v="ROLLOS"/>
    <s v="ROLLOS"/>
    <s v="AGREGADOR"/>
    <s v="COMCARD - PTM"/>
    <s v="EJECUTADO"/>
    <s v="EJECUTADO EXITOSO"/>
    <s v="06/11/2025 SE ESCALA AL COORDINADOR DE ZONA PARA ENTREGA DE ROLLOS EN SITIO | 11/11/2025 SE ENTREGAN 40 ROLLOS DE REDEBAN A LA SEÑORA MARISEL CHACON MESA"/>
    <s v="VISITA TECNICA"/>
    <m/>
    <s v="TIPO I"/>
    <s v="TERRESTRE"/>
    <s v="VALENCIA GONZALEZ JOSE DANIEL"/>
    <n v="1"/>
    <n v="35780"/>
    <n v="75096"/>
    <n v="35780"/>
  </r>
  <r>
    <s v="BUCARAMANGA"/>
    <x v="3"/>
    <x v="3"/>
    <s v="68001"/>
    <s v="2980962"/>
    <s v="3007042488"/>
    <s v="OC VISITA ROLLOS"/>
    <s v="SANTANDER"/>
    <s v="BUCARAMANGA"/>
    <s v="PTM BUCARAMANGA WEB REAL"/>
    <s v="REDEBAN"/>
    <s v="FO-25-1787659"/>
    <d v="2025-11-06T08:00:00"/>
    <d v="2025-11-07T10:26:00"/>
    <m/>
    <s v="ROLLOS"/>
    <s v="ROLLOS"/>
    <s v="AGREGADOR"/>
    <s v="COMCARD - PTM"/>
    <s v="EJECUTADO"/>
    <s v="EJECUTADO EXITOSO"/>
    <s v="06/11/2025 SE ESCALA AL COORDINADOR DE ZONA PARA ENTREGA DE ROLLOS EN SITIO | 07/11/2025 SE REALIZA ENTREGA DE 70 ROLLOS CON VISITA NO SE MANIPULA TERMINAL"/>
    <s v="VISITA TECNICA"/>
    <m/>
    <s v="TIPO I"/>
    <s v="TERRESTRE"/>
    <s v="REYES RAMIREZ DIEGO ALEXANDER"/>
    <n v="1"/>
    <n v="35780"/>
    <n v="75096"/>
    <n v="35780"/>
  </r>
  <r>
    <s v="BARRANQUILLA"/>
    <x v="0"/>
    <x v="0"/>
    <s v="8001"/>
    <s v="2981030"/>
    <s v="3007027871"/>
    <s v="OC VISITA ROLLOS"/>
    <s v="ATLANTICO"/>
    <s v="BARRANQUILLA"/>
    <s v="BARRIO MONTES BARRANQUILLA"/>
    <s v="REDEBAN"/>
    <s v="FO-25-1798530"/>
    <d v="2025-11-06T08:00:00"/>
    <d v="2025-11-12T08:09:00"/>
    <m/>
    <s v="ROLLOS"/>
    <s v="ROLLOS"/>
    <s v="CB UNO A UNO"/>
    <s v="CB UNO A UNO"/>
    <s v="EJECUTADO"/>
    <s v="EJECUTADO EXITOSO"/>
    <s v="07/11/2025 SE ESCALA AL COORDINADOR DE ZONA PARA ENTREGA DE ROLLOS EN SITIO | 11/11/2025 SE HACE ENTREGA DE 40 ROLLOS REDEBAN DE MANERA EXITOSA"/>
    <s v="VISITA TECNICA"/>
    <m/>
    <s v="TIPO I"/>
    <s v="TERRESTRE"/>
    <s v="ORTEGA TORRES JUAN SEBASTIAN"/>
    <n v="1"/>
    <n v="35780"/>
    <n v="75096"/>
    <n v="35780"/>
  </r>
  <r>
    <s v="CUCUTA"/>
    <x v="3"/>
    <x v="3"/>
    <s v="54001"/>
    <s v="2981091"/>
    <s v="3007048463"/>
    <s v="OC VISITA ROLLOS"/>
    <s v="NORTE DE SANTANDER"/>
    <s v="CUCUTA"/>
    <s v="BARRIO VIRGILIO BARCO CUCUTA"/>
    <s v="REDEBAN"/>
    <s v="FO-25-1798527"/>
    <d v="2025-11-06T08:00:00"/>
    <d v="2025-11-14T16:45:00"/>
    <m/>
    <s v="ROLLOS"/>
    <s v="ROLLOS"/>
    <s v="CB UNO A UNO"/>
    <s v="CB UNO A UNO"/>
    <s v="EJECUTADO"/>
    <s v="EJECUTADO EXITOSO"/>
    <s v="07/11/2025 SE ESCALA AL COORDINADOR DE ZONA PARA ENTREGA DE ROLLOS EN SITIO | 21/11/2025 SE REALIZA ENTREGA DE 20 ROLLOS EN DIRECCION INDICADA POR EL CLIENTE."/>
    <s v="VISITA TECNICA"/>
    <m/>
    <s v="TIPO I"/>
    <s v="TERRESTRE"/>
    <s v="NARANJO AFANADOR RUBEN JESUS"/>
    <n v="1"/>
    <n v="35780"/>
    <n v="75096"/>
    <n v="35780"/>
  </r>
  <r>
    <s v="MEDELLIN"/>
    <x v="2"/>
    <x v="2"/>
    <s v="5308"/>
    <s v="2981496"/>
    <s v="3007030202"/>
    <s v="OC VISITA ROLLOS"/>
    <s v="ANTIOQUIA"/>
    <s v="GIRARDOTA"/>
    <s v="BARRIO PLAZA LLANO GIRARDOTA"/>
    <s v="REDEBAN"/>
    <s v="FO-25-1804820"/>
    <d v="2025-11-06T08:18:00"/>
    <d v="2025-11-11T11:40:00"/>
    <m/>
    <s v="ROLLOS"/>
    <s v="ROLLOS"/>
    <s v="CB UNO A UNO"/>
    <s v="CB UNO A UNO"/>
    <s v="EJECUTADO"/>
    <s v="EJECUTADO EXITOSO"/>
    <s v="11/11/2025 SE REALIZÓ VISITA TÉCNICA PARA LA ENTREGA DE 110 ROLLOS REDEBAN. LA ACTIVIDAD SE DESARROLLÓ CON TOTAL NORMALIDAD Y ÉXITO. EL USUARIO RECEPTOR LLEVÓ A CABO LA VERIFICACIÓN FÍSICA Y EL CONTEO COMPLETO DEL MATERIAL, CONFIRMANDO QUE LA CANTIDAD ENTREGADA COINCIDÍA CON LO SOLICITADO. NO SE PRESENTARON NOVEDADES DURANTE EL PROCESO, Y LA ENTREGA FUE RECIBIDA CONFORME."/>
    <s v="VISITA TECNICA"/>
    <m/>
    <s v="TIPO I"/>
    <s v="TERRESTRE"/>
    <s v="MARTINEZ TOVAR OSCAR DAVID"/>
    <n v="1"/>
    <n v="35780"/>
    <n v="75096"/>
    <n v="35780"/>
  </r>
  <r>
    <s v="VALLEDUPAR"/>
    <x v="0"/>
    <x v="0"/>
    <s v="20011"/>
    <s v="2981793"/>
    <s v="3007046546"/>
    <s v="OC ENVIO ROLLOS"/>
    <s v="CESAR"/>
    <s v="AGUACHICA"/>
    <s v="DISTRICOL EDS MACK"/>
    <s v="REDEBAN"/>
    <s v="FO-25-1789196"/>
    <d v="2025-11-06T08:45:23"/>
    <d v="2025-11-11T10:17:00"/>
    <m/>
    <s v="ROLLOS"/>
    <s v="ROLLOS"/>
    <s v="AGREGADOR"/>
    <s v="DISTRICOL"/>
    <s v="EJECUTADO"/>
    <s v="EJECUTADO EXITOSO"/>
    <s v="06/11/2025 SE ESCALA AL COORDINADOR DE ZONA PARA ENTREGA DE ROLLOS EN SITIO | 11/11/2025 SE REALIZA ENVIO DE 30 ROLLOS, CON LA GUIA 2277307797 SERVIENTREGA. SE CONFIRMA ENTREGA EXITOSA POR PARTE DEL USUARIO"/>
    <s v="ENVIO"/>
    <m/>
    <s v="TIPO IV"/>
    <s v="TERRESTRE"/>
    <m/>
    <n v="0"/>
    <n v="35780"/>
    <n v="75096"/>
    <n v="35780"/>
  </r>
  <r>
    <s v="MEDELLIN"/>
    <x v="2"/>
    <x v="2"/>
    <s v="5079"/>
    <s v="2981836"/>
    <s v="3007067243"/>
    <s v="OC VISITA ROLLOS"/>
    <s v="ANTIOQUIA"/>
    <s v="BARBOSA"/>
    <s v="DISTRICOL MERCA EXPRES HATILLO"/>
    <s v="REDEBAN"/>
    <s v="FO-25-1787621"/>
    <d v="2025-11-06T08:38:59"/>
    <d v="2025-11-11T11:53:00"/>
    <m/>
    <s v="ROLLOS"/>
    <s v="ROLLOS"/>
    <s v="AGREGADOR"/>
    <s v="DISTRICOL"/>
    <s v="EJECUTADO"/>
    <s v="EJECUTADO EXITOSO"/>
    <s v="06/11/2025 SE ESCALA AL COORDINADOR DE ZONA PARA ENTREGA DE ROLLOS EN SITIO | 11/11/2025 SE REALIZÓ VISITA TÉCNICA PARA LA ENTREGA DE 80  ROLLOS REDEBAN. LA ACTIVIDAD SE DESARROLLÓ CON TOTAL NORMALIDAD Y ÉXITO. EL USUARIO RECEPTOR LLEVÓ A CABO LA VERIFICACIÓN FÍSICA Y EL CONTEO COMPLETO DEL MATERIAL, CONFIRMANDO QUE LA CANTIDAD ENTREGADA COINCIDÍA CON LO SOLICITADO. NO SE PRESENTARON NOVEDADES DURANTE EL PROCESO, Y LA ENTREGA FUE RECIBIDA CONFORME."/>
    <s v="VISITA TECNICA"/>
    <m/>
    <s v="TIPO II"/>
    <s v="TERRESTRE"/>
    <s v="MARTINEZ TOVAR OSCAR DAVID"/>
    <n v="1"/>
    <n v="67654"/>
    <n v="140396"/>
    <n v="67654"/>
  </r>
  <r>
    <s v="MEDELLIN"/>
    <x v="2"/>
    <x v="2"/>
    <s v="5001"/>
    <s v="2981982"/>
    <s v="3007028238"/>
    <s v="OC VISITA ROLLOS"/>
    <s v="ANTIOQUIA"/>
    <s v="MEDELLIN"/>
    <s v="BARRIO VEREDA SANTA ELENA MEDE"/>
    <s v="REDEBAN"/>
    <s v="FO-25-1804824"/>
    <d v="2025-11-06T08:55:00"/>
    <d v="2025-11-11T15:14:00"/>
    <m/>
    <s v="ROLLOS"/>
    <s v="ROLLOS"/>
    <s v="CB UNO A UNO"/>
    <s v="CB UNO A UNO"/>
    <s v="EJECUTADO"/>
    <s v="EJECUTADO EXITOSO"/>
    <s v="11/11/2025 SE ELE ENTREGAN 80 ROLLOS A ALBA SÁNCHEZ."/>
    <s v="VISITA TECNICA"/>
    <m/>
    <s v="TIPO I"/>
    <s v="TERRESTRE"/>
    <s v="RODRIGUEZ PEREA JUAN CAMILO"/>
    <n v="1"/>
    <n v="35780"/>
    <n v="75096"/>
    <n v="35780"/>
  </r>
  <r>
    <s v="BOGOTA"/>
    <x v="5"/>
    <x v="5"/>
    <s v="25175"/>
    <s v="2982193"/>
    <s v="3007074507"/>
    <s v="OC VISITA ROLLOS"/>
    <s v="CUNDINAMARCA"/>
    <s v="CHIA"/>
    <s v="BARRIO VRD FONQUETA CHIA"/>
    <s v="REDEBAN"/>
    <s v="FO-25-1798519"/>
    <d v="2025-11-06T09:10:27"/>
    <d v="2025-11-13T11:38:00"/>
    <m/>
    <s v="ROLLOS"/>
    <s v="ROLLOS"/>
    <s v="CB UNO A UNO"/>
    <s v="CB UNO A UNO"/>
    <s v="EJECUTADO"/>
    <s v="EJECUTADO EXITOSO"/>
    <s v="07/11/2025 SE ESCALA AL COORDINADOR DE ZONA PARA ENTREGA DE ROLLOS EN SITIO | 21/11/2025 SE LLEGA A COMERCIO, SE ENTREGAN ROLLOS, SIN MANIPULACIÓN DEL EQUIPO SIN NOVEDAD"/>
    <s v="VISITA TECNICA"/>
    <m/>
    <s v="TIPO II"/>
    <s v="TERRESTRE"/>
    <s v="ARIAS QUILINDO JULIAN"/>
    <n v="1"/>
    <n v="67654"/>
    <n v="140396"/>
    <n v="67654"/>
  </r>
  <r>
    <s v="CUCUTA"/>
    <x v="3"/>
    <x v="3"/>
    <s v="54003"/>
    <s v="2982369"/>
    <s v="3007024303"/>
    <s v="OC ENVIO ROLLOS"/>
    <s v="NORTE DE SANTANDER"/>
    <s v="ABREGO"/>
    <s v="CENTRO ABREGO NORTE DE SANTAND"/>
    <s v="REDEBAN"/>
    <s v="FO-25-1791209"/>
    <d v="2025-11-06T09:24:58"/>
    <d v="2025-11-10T11:10:00"/>
    <m/>
    <s v="ROLLOS"/>
    <s v="ROLLOS"/>
    <s v="CB UNO A UNO"/>
    <s v="CB UNO A UNO"/>
    <s v="EJECUTADO"/>
    <s v="EJECUTADO EXITOSO"/>
    <s v="06/11/2025 SE CONFIRMAN DATOS, SE REALIZA ENVIO POR OPERADOR LOGISTICO | 10/11/2025 SE REALIZA ENVIO DE 50 ROLLOS, CON LA GUIA 2187690896 SERVIENTREGA. SE CONFIRMA ENTREGA EXITOSA POR PARTE DE LA TRANSPORTADORA"/>
    <s v="ENVIO"/>
    <m/>
    <s v="TIPO III"/>
    <s v="TERRESTRE"/>
    <m/>
    <n v="0"/>
    <n v="35780"/>
    <n v="75096"/>
    <n v="35780"/>
  </r>
  <r>
    <s v="SINCELEJO"/>
    <x v="0"/>
    <x v="0"/>
    <s v="70001"/>
    <s v="2982407"/>
    <s v="3007072633"/>
    <s v="OC VISITA ROLLOS"/>
    <s v="SUCRE"/>
    <s v="SINCELEJO"/>
    <s v="BARRIO SINCELEJO SUCRE"/>
    <s v="REDEBAN"/>
    <s v="FO-25-1798517"/>
    <d v="2025-11-06T09:13:35"/>
    <d v="2025-11-12T15:58:00"/>
    <m/>
    <s v="ROLLOS"/>
    <s v="ROLLOS"/>
    <s v="CB UNO A UNO"/>
    <s v="CB UNO A UNO"/>
    <s v="EJECUTADO"/>
    <s v="EJECUTADO EXITOSO"/>
    <s v="07/11/2025 SE ESCALA AL COORDINADOR DE ZONA PARA ENTREGA DE ROLLOS EN SITIO | 12/11/2025 SE VISITA COMERCIO Y SE HACE ENTREGA DE 50 ROLLOS A LA SEÑORA MARÍA FERNANDA HERRERA."/>
    <s v="VISITA TECNICA"/>
    <m/>
    <s v="TIPO I"/>
    <s v="TERRESTRE"/>
    <s v="CACERES HERNANDEZ ANDRES"/>
    <n v="1"/>
    <n v="35780"/>
    <n v="75096"/>
    <n v="35780"/>
  </r>
  <r>
    <s v="BOGOTA"/>
    <x v="5"/>
    <x v="5"/>
    <s v="25386"/>
    <s v="2982470"/>
    <s v="3007027949"/>
    <s v="OC VISITA ROLLOS"/>
    <s v="CUNDINAMARCA"/>
    <s v="LA MESA"/>
    <s v="BARRIO IPM SAN JOAQUIN LA MESA"/>
    <s v="REDEBAN"/>
    <s v="FO-25-1798514"/>
    <d v="2025-11-06T09:30:26"/>
    <d v="2025-11-12T13:47:00"/>
    <m/>
    <s v="ROLLOS"/>
    <s v="ROLLOS"/>
    <s v="CB UNO A UNO"/>
    <s v="CB UNO A UNO"/>
    <s v="EJECUTADO"/>
    <s v="EJECUTADO EXITOSO"/>
    <s v="07/11/2025 SE ESCALA AL COORDINADOR DE ZONA PARA ENTREGA DE ROLLOS EN SITIO | 12/11/2025 ENTREGA DE 40 ROLLOS NO SE MANIPULAN EQUIPOS"/>
    <s v="VISITA TECNICA"/>
    <m/>
    <s v="TIPO II"/>
    <s v="TERRESTRE"/>
    <s v="HERNANDEZ NARANJO OSCAR EDUARDO"/>
    <n v="1"/>
    <n v="67654"/>
    <n v="140396"/>
    <n v="67654"/>
  </r>
  <r>
    <s v="MEDELLIN"/>
    <x v="2"/>
    <x v="2"/>
    <s v="5088"/>
    <s v="2982901"/>
    <s v="3007070598"/>
    <s v="OC VISITA ROLLOS"/>
    <s v="ANTIOQUIA"/>
    <s v="BELLO"/>
    <s v="ROSALPI BELLO 2"/>
    <s v="REDEBAN"/>
    <s v="FO-25-1798512"/>
    <d v="2025-11-06T09:53:32"/>
    <d v="2025-11-12T12:19:00"/>
    <m/>
    <s v="ROLLOS"/>
    <s v="ROLLOS"/>
    <s v="CB UNO A UNO"/>
    <s v="CB UNO A UNO"/>
    <s v="EJECUTADO"/>
    <s v="EJECUTADO EXITOSO"/>
    <s v="07/11/2025 SE ESCALA AL COORDINADOR DE ZONA PARA ENTREGA DE ROLLOS EN SITIO | 12/11/2025 SE REALIZA ENTREGA DE 70 ROLLOS POR EL OPERADOR VELOCES CON LA GUIA V4001787254"/>
    <s v="VISITA TECNICA"/>
    <m/>
    <s v="TIPO I"/>
    <s v="TERRESTRE"/>
    <s v="RICO PERDOMO ALAHY XIMENA"/>
    <n v="1"/>
    <n v="35780"/>
    <n v="75096"/>
    <n v="35780"/>
  </r>
  <r>
    <s v="MEDELLIN"/>
    <x v="2"/>
    <x v="2"/>
    <s v="5543"/>
    <s v="2983223"/>
    <s v="3007030869"/>
    <s v="OC ENVIO ROLLOS"/>
    <s v="ANTIOQUIA"/>
    <s v="PEQUE"/>
    <s v="COMCARD PEQUE MALERH"/>
    <s v="REDEBAN"/>
    <s v="FO-25-1788075"/>
    <d v="2025-11-06T10:20:15"/>
    <d v="2025-11-12T16:47:00"/>
    <m/>
    <s v="ROLLOS"/>
    <s v="ROLLOS"/>
    <s v="AGREGADOR"/>
    <s v="COMCARD - PTM"/>
    <s v="EJECUTADO"/>
    <s v="EJECUTADO EXITOSO"/>
    <s v="06/11/2025 SE CONFIRMAN DATOS, SE REALIZA ENVIO POR OPERADOR LOGISTICO | 12/11/2025 SE REALIZA ENVIO DE 40 ROLLOS, CON LA GUIA 992208178 LOGICUARTAS. SE CONFIRMA ENTREGA EXITOSA POR PARTE DE LA TRANSPORTADORA"/>
    <s v="ENVIO"/>
    <m/>
    <s v="TIPO IV"/>
    <s v="TERRESTRE"/>
    <m/>
    <n v="0"/>
    <n v="35780"/>
    <n v="75096"/>
    <n v="35780"/>
  </r>
  <r>
    <s v="CALI"/>
    <x v="1"/>
    <x v="1"/>
    <s v="76111"/>
    <s v="2983227"/>
    <s v="3007018215"/>
    <s v="OC VISITA ROLLOS"/>
    <s v="VALLE DEL CAUCA"/>
    <s v="GUADALAJARA DE BUGA"/>
    <s v="BARRIO LA ESPERANZA GUADALAJAR"/>
    <s v="REDEBAN"/>
    <s v="FO-25-1798509"/>
    <d v="2025-11-06T10:20:46"/>
    <d v="2025-11-11T10:44:00"/>
    <m/>
    <s v="ROLLOS"/>
    <s v="ROLLOS"/>
    <s v="CB UNO A UNO"/>
    <s v="CB UNO A UNO"/>
    <s v="EJECUTADO"/>
    <s v="EJECUTADO EXITOSO"/>
    <s v="07/11/2025 SE ESCALA AL COORDINADOR DE ZONA PARA ENTREGA DE ROLLOS EN SITIO | 11/11/2025 EN LA VISITA TÉCNICA SE REALIZÓ LA ENTREGA DE 80 ROLLOS DE REDEBAN PARA EL CB."/>
    <s v="VISITA TECNICA"/>
    <m/>
    <s v="TIPO II"/>
    <s v="TERRESTRE"/>
    <s v="SANCHEZ URREGO ROBINSON DAVID"/>
    <n v="1"/>
    <n v="67654"/>
    <n v="140396"/>
    <n v="67654"/>
  </r>
  <r>
    <s v="TUNJA"/>
    <x v="3"/>
    <x v="3"/>
    <s v="15757"/>
    <s v="2983244"/>
    <s v="3007080307"/>
    <s v="OC ENVIO ROLLOS"/>
    <s v="BOYACA"/>
    <s v="SOCHA"/>
    <s v="BARRIO CENTRO SOCHA 2"/>
    <s v="REDEBAN"/>
    <s v="FO-25-1797961"/>
    <d v="2025-11-06T10:23:12"/>
    <d v="2025-11-11T16:53:00"/>
    <m/>
    <s v="ROLLOS"/>
    <s v="ROLLOS"/>
    <s v="UNO A UNO"/>
    <s v="UNO A UNO"/>
    <s v="EJECUTADO"/>
    <s v="EJECUTADO EXITOSO"/>
    <s v="07/11/2025 SE ESCALA AL COORDINADOR DE ZONA PARA ENTREGA DE ROLLOS EN SITIO | 11/11/2025 SE REALIZA ENVIO DE 20 ROLLOS, CON LA GUIA 2235596547 SERVIENTREGA. SE CONFIRMA ENTREGA EXITOSA POR PARTE DE LA TRANSPORTADORA"/>
    <s v="ENVIO"/>
    <m/>
    <s v="TIPO III"/>
    <s v="TERRESTRE"/>
    <m/>
    <n v="0"/>
    <n v="35780"/>
    <n v="75096"/>
    <n v="35780"/>
  </r>
  <r>
    <s v="APARTADO"/>
    <x v="2"/>
    <x v="2"/>
    <s v="5045"/>
    <s v="2983269"/>
    <s v="3007073566"/>
    <s v="OC VISITA ROLLOS"/>
    <s v="ANTIOQUIA"/>
    <s v="APARTADO"/>
    <s v="DISTRICOL SOLUCIONES  VIAJERO"/>
    <s v="REDEBAN"/>
    <s v="FO-25-1787564"/>
    <d v="2025-11-06T10:39:05"/>
    <d v="2025-11-11T12:19:00"/>
    <m/>
    <s v="ROLLOS"/>
    <s v="ROLLOS"/>
    <s v="AGREGADOR"/>
    <s v="DISTRICOL"/>
    <s v="EJECUTADO"/>
    <s v="EJECUTADO EXITOSO"/>
    <s v="06/11/2025 SE ESCALA AL COORDINADOR DE ZONA PARA ENTREGA DE ROLLOS EN SITIO | 10/11/2025 ENTREGA ROLLOS EN SITIO."/>
    <s v="VISITA TECNICA"/>
    <m/>
    <s v="TIPO I"/>
    <s v="TERRESTRE"/>
    <s v="CASTRO HENAO DANIEL ESTEBAN"/>
    <n v="1"/>
    <n v="35780"/>
    <n v="75096"/>
    <n v="35780"/>
  </r>
  <r>
    <s v="BUCARAMANGA"/>
    <x v="3"/>
    <x v="3"/>
    <s v="68001"/>
    <s v="2983352"/>
    <s v="3007075450"/>
    <s v="OC VISITA ROLLOS"/>
    <s v="SANTANDER"/>
    <s v="BUCARAMANGA"/>
    <s v="BARRIO ALAMEDA DEL VIENTO BUCA"/>
    <s v="REDEBAN"/>
    <s v="FO-25-1798506"/>
    <d v="2025-11-06T10:28:10"/>
    <d v="2025-11-11T10:39:00"/>
    <m/>
    <s v="ROLLOS"/>
    <s v="ROLLOS"/>
    <s v="CB UNO A UNO"/>
    <s v="CB UNO A UNO"/>
    <s v="EJECUTADO"/>
    <s v="EJECUTADO EXITOSO"/>
    <s v="07/11/2025 SE ESCALA AL COORDINADOR DE ZONA PARA ENTREGA DE ROLLOS EN SITIO | 10/11/2025 SE HACE PRESENCIA EN COMERCIO SE REALIZA ENTREGA DE 40 ROLLOS"/>
    <s v="VISITA TECNICA"/>
    <m/>
    <s v="TIPO I"/>
    <s v="TERRESTRE"/>
    <s v="BARRERA ORTEGA MARLON STWAR"/>
    <n v="1"/>
    <n v="35780"/>
    <n v="75096"/>
    <n v="35780"/>
  </r>
  <r>
    <s v="CALI"/>
    <x v="1"/>
    <x v="1"/>
    <s v="76001"/>
    <s v="2983402"/>
    <s v="3007080837"/>
    <s v="OC VISITA ROLLOS"/>
    <s v="VALLE DEL CAUCA"/>
    <s v="CALI"/>
    <s v="PTM CALI MULTISERVICIOS DAOR"/>
    <s v="REDEBAN"/>
    <s v="FO-25-1787571"/>
    <d v="2025-11-06T10:30:16"/>
    <d v="2025-11-11T11:59:00"/>
    <m/>
    <s v="ROLLOS"/>
    <s v="ROLLOS"/>
    <s v="AGREGADOR"/>
    <s v="COMCARD - PTM"/>
    <s v="EJECUTADO"/>
    <s v="EJECUTADO EXITOSO"/>
    <s v="06/11/2025 SE ESCALA AL COORDINADOR DE ZONA PARA ENTREGA DE ROLLOS EN SITIO | 11/11/2025 SE REALIZA ENTREGA DE 30 ROLLOS REDEBAN"/>
    <s v="VISITA TECNICA"/>
    <m/>
    <s v="TIPO I"/>
    <s v="TERRESTRE"/>
    <s v="PAREDES CASTILLO DIEGO"/>
    <n v="1"/>
    <n v="35780"/>
    <n v="75096"/>
    <n v="35780"/>
  </r>
  <r>
    <s v="MEDELLIN"/>
    <x v="2"/>
    <x v="2"/>
    <s v="5543"/>
    <s v="2983675"/>
    <s v="3007034275"/>
    <s v="OC ENVIO ROLLOS"/>
    <s v="ANTIOQUIA"/>
    <s v="PEQUE"/>
    <s v="BARRIO PARQUE PRINCIPAL PEQUE"/>
    <s v="REDEBAN"/>
    <s v="FO-25-1797960"/>
    <d v="2025-11-06T10:57:33"/>
    <d v="2025-11-20T11:18:00"/>
    <m/>
    <s v="ROLLOS"/>
    <s v="ROLLOS"/>
    <s v="CB UNO A UNO"/>
    <s v="CB UNO A UNO"/>
    <s v="EJECUTADO"/>
    <s v="EJECUTADO EXITOSO"/>
    <s v="07/11/2025 SE ESCALA AL COORDINADOR DE ZONA PARA ENTREGA DE ROLLOS EN SITIO | 13/11/2025 SE LE INFORMA NUMERO DE GUIA A USER, PENDIENTE CONFIRMACION | 20/11/2025 SE REALIZA ENVIO DE 20 ROLLOS, CON LA GUIA 992210764 LOGICUARTAS. SE CONFIRMA ENTREGA EXITOSA POR PARTE DE LA TRANSPORTADORA"/>
    <s v="ENVIO"/>
    <m/>
    <s v="TIPO IV"/>
    <s v="TERRESTRE"/>
    <m/>
    <n v="0"/>
    <n v="35780"/>
    <n v="75096"/>
    <n v="35780"/>
  </r>
  <r>
    <s v="MEDELLIN"/>
    <x v="2"/>
    <x v="2"/>
    <s v="5001"/>
    <s v="2983862"/>
    <s v="3007010248"/>
    <s v="OC VISITA ROLLOS"/>
    <s v="ANTIOQUIA"/>
    <s v="MEDELLIN"/>
    <s v="BARRIO EL TRIUNFO"/>
    <s v="REDEBAN"/>
    <s v="FO-25-1798503"/>
    <d v="2025-11-06T11:20:44"/>
    <d v="2025-11-12T12:21:00"/>
    <m/>
    <s v="ROLLOS"/>
    <s v="ROLLOS"/>
    <s v="CB UNO A UNO"/>
    <s v="CB UNO A UNO"/>
    <s v="EJECUTADO"/>
    <s v="EJECUTADO EXITOSO"/>
    <s v="07/11/2025 SE ESCALA AL COORDINADOR DE ZONA PARA ENTREGA DE ROLLOS EN SITIO | 12/11/2025 SE REALIZA ENTREGA DE 80 ROLLOS POR EL OPERADOR CABIFY CON LA GUIA V4001787255"/>
    <s v="VISITA TECNICA"/>
    <m/>
    <s v="TIPO I"/>
    <s v="TERRESTRE"/>
    <s v="RICO PERDOMO ALAHY XIMENA"/>
    <n v="1"/>
    <n v="35780"/>
    <n v="75096"/>
    <n v="35780"/>
  </r>
  <r>
    <s v="PASTO"/>
    <x v="1"/>
    <x v="1"/>
    <s v="52405"/>
    <s v="2984004"/>
    <s v="3007080161"/>
    <s v="OC VISITA ROLLOS"/>
    <s v="NARIÑO"/>
    <s v="LEIVA"/>
    <s v="BARRIO GGT PALMAR LEIVA"/>
    <s v="REDEBAN"/>
    <s v="FO-25-1802601"/>
    <d v="2025-11-06T11:24:00"/>
    <d v="2025-11-13T16:15:00"/>
    <m/>
    <s v="ROLLOS"/>
    <s v="ROLLOS"/>
    <s v="UNO A UNO"/>
    <s v="UNO A UNO"/>
    <s v="EJECUTADO"/>
    <s v="EJECUTADO EXITOSO"/>
    <s v="09/11/2025 SE REALIZA ENVIO DE ROLLOS CON OPERADOR LOGISTICO | 13/11/2025 SE LE INFORMA NUMERO DE GUIA A USER, PENDIENTE CONFIRMACION | 10/11/2025 SE REALIZA ENVIO DE 20 ROLLOS, ENVÍO OK"/>
    <s v="ENVIO FLOTA - OPERADOR LOGISTICO"/>
    <m/>
    <s v="TIPO III"/>
    <s v="TERRESTRE"/>
    <s v="GUERRERO RAMIREZ OSCAR DARIO"/>
    <n v="0"/>
    <n v="35780"/>
    <n v="75096"/>
    <n v="35780"/>
  </r>
  <r>
    <s v="SANTA MARTA"/>
    <x v="0"/>
    <x v="0"/>
    <s v="44001"/>
    <s v="2984033"/>
    <s v="3007078660"/>
    <s v="OC VISITA ROLLOS"/>
    <s v="LA GUAJIRA"/>
    <s v="RIOHACHA"/>
    <s v="DISTRICOL EKIRASEDEMERCADNUEVO"/>
    <s v="REDEBAN"/>
    <s v="FO-25-1795060"/>
    <d v="2025-11-06T11:36:05"/>
    <d v="2025-11-18T09:50:00"/>
    <m/>
    <s v="ROLLOS"/>
    <s v="ROLLOS"/>
    <s v="AGREGADOR"/>
    <s v="DISTRICOL"/>
    <s v="EJECUTADO"/>
    <s v="EJECUTADO EXITOSO"/>
    <s v="07/11/2025 SE CONFIRMAN DATOS, SE REALIZA ENVIO POR OPERADOR LOGISTICO | 13/11/2025 SE LE INFORMA NUMERO DE GUIA A USER, PENDIENTE CONFIRMACION | 20/11/2025 SE REALIZA ENVÍO DE 30 ROLLOS PARA DATÁFONO A LA CIUDAD DE RIOHACHA"/>
    <s v="ENVIO FLOTA - OPERADOR LOGISTICO"/>
    <m/>
    <s v="TIPO III"/>
    <s v="TERRESTRE"/>
    <s v="THOMAS  CAMPO SIGIFREDO SEGUNDO"/>
    <n v="0"/>
    <n v="35780"/>
    <n v="75096"/>
    <n v="35780"/>
  </r>
  <r>
    <s v="BOGOTA"/>
    <x v="5"/>
    <x v="5"/>
    <s v="11001"/>
    <s v="2984059"/>
    <s v="3007049297"/>
    <s v="OC VISITA ROLLOS"/>
    <s v="CUNDINAMARCA"/>
    <s v="BOGOTA"/>
    <s v="DISTRICOL HABLAME AL CELU"/>
    <s v="REDEBAN"/>
    <s v="FO-25-1788935"/>
    <d v="2025-11-06T11:43:46"/>
    <d v="2025-11-11T08:54:00"/>
    <m/>
    <s v="ROLLOS"/>
    <s v="ROLLOS"/>
    <s v="AGREGADOR"/>
    <s v="DISTRICOL"/>
    <s v="EJECUTADO"/>
    <s v="EJECUTADO EXITOSO"/>
    <s v="06/11/2025 SE ESCALA AL COORDINADOR DE ZONA PARA ENTREGA DE ROLLOS EN SITIO | 08/11/2025 SE ENTREGA ROLLO DE REDEBAN"/>
    <s v="VISITA TECNICA"/>
    <m/>
    <s v="TIPO I"/>
    <s v="TERRESTRE"/>
    <s v="LEAL POVEDA YOHAN SEBASTIAN"/>
    <n v="1"/>
    <n v="35780"/>
    <n v="75096"/>
    <n v="35780"/>
  </r>
  <r>
    <s v="BARRANQUILLA"/>
    <x v="0"/>
    <x v="0"/>
    <s v="8638"/>
    <s v="2984069"/>
    <s v="3007030597"/>
    <s v="OC VISITA ROLLOS"/>
    <s v="ATLANTICO"/>
    <s v="SABANALARGA"/>
    <s v="BARRIO SABANALARGA SABANALARGA"/>
    <s v="REDEBAN"/>
    <s v="FO-25-1798498"/>
    <d v="2025-11-06T11:47:47"/>
    <d v="2025-11-12T15:34:00"/>
    <m/>
    <s v="ROLLOS"/>
    <s v="ROLLOS"/>
    <s v="CB UNO A UNO"/>
    <s v="CB UNO A UNO"/>
    <s v="EJECUTADO"/>
    <s v="EJECUTADO EXITOSO"/>
    <s v="07/11/2025 SE ESCALA AL COORDINADOR DE ZONA PARA ENTREGA DE ROLLOS EN SITIO | 12/11/2025 SE REALIZA VISITA SE PROCEDE A ENTREGAR 50 ROLLOS REDEBAN ,CB OPERATIVO"/>
    <s v="VISITA TECNICA"/>
    <m/>
    <s v="TIPO II"/>
    <s v="TERRESTRE"/>
    <s v="PORRAS CASTRO DARLON NASCK"/>
    <n v="1"/>
    <n v="67654"/>
    <n v="140396"/>
    <n v="67654"/>
  </r>
  <r>
    <s v="BOGOTA"/>
    <x v="5"/>
    <x v="5"/>
    <s v="11001"/>
    <s v="2984207"/>
    <s v="3007037041"/>
    <s v="OC VISITA ROLLOS"/>
    <s v="CUNDINAMARCA"/>
    <s v="BOGOTA"/>
    <s v="BARRIO EL MUELLE ENGATIVA BOGO"/>
    <s v="REDEBAN"/>
    <s v="FO-25-1798500"/>
    <d v="2025-11-06T11:31:47"/>
    <d v="2025-11-11T14:20:00"/>
    <m/>
    <s v="ROLLOS"/>
    <s v="ROLLOS"/>
    <s v="UNO A UNO"/>
    <s v="UNO A UNO"/>
    <s v="EJECUTADO"/>
    <s v="EJECUTADO EXITOSO"/>
    <s v="07/11/2025 SE ESCALA AL COORDINADOR DE ZONA PARA ENTREGA DE ROLLOS EN SITIO | 10/11/2025 SE REALIZA ENTREGA DE 10 ROLLOS ,NO SE MANIPULAN EQUIPOS"/>
    <s v="VISITA TECNICA"/>
    <m/>
    <s v="TIPO I"/>
    <s v="TERRESTRE"/>
    <s v="GALINDO ROJAS LUIS FELIPE"/>
    <n v="1"/>
    <n v="35780"/>
    <n v="75096"/>
    <n v="35780"/>
  </r>
  <r>
    <s v="BOGOTA"/>
    <x v="5"/>
    <x v="5"/>
    <s v="11001"/>
    <s v="2984255"/>
    <s v="3007011805"/>
    <s v="OC VISITA ROLLOS"/>
    <s v="CUNDINAMARCA"/>
    <s v="BOGOTA"/>
    <s v="REVAL  BOGOTA SUR"/>
    <s v="REDEBAN"/>
    <s v="FO-25-1788928"/>
    <d v="2025-11-06T11:45:09"/>
    <d v="2025-11-11T08:18:00"/>
    <m/>
    <s v="ROLLOS"/>
    <s v="ROLLOS"/>
    <s v="ROBUSTO"/>
    <s v="REVAL"/>
    <s v="EJECUTADO"/>
    <s v="EJECUTADO EXITOSO"/>
    <s v="06/11/2025 SE ESCALA AL COORDINADOR DE ZONA PARA ENTREGA DE ROLLOS EN SITIO | 10/11/2025 DURANTE LA VISITA TECNICA SE REALIZA ENTREGA DE ROLLOS PARA DATÁFONO NO SE MANIPULAN EQUIPOS SIN NOVEDAD EN ENTREGA"/>
    <s v="VISITA TECNICA"/>
    <m/>
    <s v="TIPO I"/>
    <s v="TERRESTRE"/>
    <s v="LOZADA ROJAS CHRISTIAN ANDRES"/>
    <n v="1"/>
    <n v="35780"/>
    <n v="75096"/>
    <n v="35780"/>
  </r>
  <r>
    <s v="MANIZALES"/>
    <x v="1"/>
    <x v="6"/>
    <s v="17001"/>
    <s v="2984368"/>
    <s v="3007065730"/>
    <s v="OC VISITA ROLLOS"/>
    <s v="CALDAS"/>
    <s v="MANIZALES"/>
    <s v="PAGAFACIL CC PARQUE CALDAS"/>
    <s v="REDEBAN"/>
    <s v="FO-25-1788920"/>
    <d v="2025-11-06T12:06:33"/>
    <d v="2025-11-07T11:06:00"/>
    <m/>
    <s v="ROLLOS"/>
    <s v="ROLLOS"/>
    <s v="ROBUSTO"/>
    <s v="PAGAFACIL"/>
    <s v="EJECUTADO"/>
    <s v="EJECUTADO EXITOSO"/>
    <s v="07/11/2025 SE ENTREGAN 170 ROLLOS EN EL COMERCIO NO SE MANIPULAN EQUIPOS"/>
    <s v="VISITA TECNICA"/>
    <m/>
    <s v="TIPO I"/>
    <s v="TERRESTRE"/>
    <s v="AGUIRRE HENAO RAUL EDUARDO"/>
    <n v="1"/>
    <n v="35780"/>
    <n v="75096"/>
    <n v="35780"/>
  </r>
  <r>
    <s v="BOGOTA"/>
    <x v="5"/>
    <x v="5"/>
    <s v="11001"/>
    <s v="2984416"/>
    <s v="3007070543"/>
    <s v="OC VISITA ROLLOS"/>
    <s v="CUNDINAMARCA"/>
    <s v="BOGOTA"/>
    <s v="SAN JOSE BOGOTA 6"/>
    <s v="REDEBAN"/>
    <s v="FO-25-1798494"/>
    <d v="2025-11-06T11:56:12"/>
    <d v="2025-11-11T14:27:00"/>
    <m/>
    <s v="ROLLOS"/>
    <s v="ROLLOS"/>
    <s v="CB UNO A UNO"/>
    <s v="CB UNO A UNO"/>
    <s v="EJECUTADO"/>
    <s v="EJECUTADO EXITOSO"/>
    <s v="07/11/2025 SE ESCALA AL COORDINADOR DE ZONA PARA ENTREGA DE ROLLOS EN SITIO | 11/11/2025 SE VISITA COMERCIO, SE ENTREGAN 40 ROLLOS RBM, NO SE MANIPULAN DISPOSITIVOS"/>
    <s v="VISITA TECNICA"/>
    <m/>
    <s v="TIPO I"/>
    <s v="TERRESTRE"/>
    <s v="ORTIZ YARA FRANKLYN ISRAEL"/>
    <n v="1"/>
    <n v="35780"/>
    <n v="75096"/>
    <n v="35780"/>
  </r>
  <r>
    <s v="MEDELLIN"/>
    <x v="2"/>
    <x v="2"/>
    <s v="5360"/>
    <s v="2984450"/>
    <s v="3007012337"/>
    <s v="OC VISITA ROLLOS"/>
    <s v="ANTIOQUIA"/>
    <s v="ITAGUI"/>
    <s v="BARRIO SANTA MARIA II - ITAGUI"/>
    <s v="REDEBAN"/>
    <s v="FO-25-1798492"/>
    <d v="2025-11-06T12:19:22"/>
    <d v="2025-11-12T12:20:00"/>
    <m/>
    <s v="ROLLOS"/>
    <s v="ROLLOS"/>
    <s v="CB UNO A UNO"/>
    <s v="CB UNO A UNO"/>
    <s v="EJECUTADO"/>
    <s v="EJECUTADO EXITOSO"/>
    <s v="07/11/2025 SE ESCALA AL COORDINADOR DE ZONA PARA ENTREGA DE ROLLOS EN SITIO | 12/11/2025 SE REALIZA ENTREGA DE 70 ROLLOS POR EL OPERADOR VELOCES CON LA GUIA V4001787256"/>
    <s v="VISITA TECNICA"/>
    <m/>
    <s v="TIPO I"/>
    <s v="TERRESTRE"/>
    <s v="RICO PERDOMO ALAHY XIMENA"/>
    <n v="1"/>
    <n v="35780"/>
    <n v="75096"/>
    <n v="35780"/>
  </r>
  <r>
    <s v="PASTO"/>
    <x v="1"/>
    <x v="1"/>
    <s v="52001"/>
    <s v="2984471"/>
    <s v="3007067977"/>
    <s v="OC VISITA ROLLOS"/>
    <s v="NARIÑO"/>
    <s v="PASTO"/>
    <s v="PTM PASTO FARMACIA TRINIDAD"/>
    <s v="REDEBAN"/>
    <s v="FO-25-1792764"/>
    <d v="2025-11-06T12:25:56"/>
    <d v="2025-11-07T10:37:00"/>
    <m/>
    <s v="ROLLOS"/>
    <s v="ROLLOS"/>
    <s v="AGREGADOR"/>
    <s v="COMCARD - PTM"/>
    <s v="EJECUTADO"/>
    <s v="EJECUTADO EXITOSO"/>
    <s v="06/11/2025 SE ESCALA AL COORDINADOR DE ZONA PARA ENTREGA DE ROLLOS EN SITIO | 07/11/2025 SE REALIZA ENTREGA DE ROLLOS POR SOLICITUD DE CLIENTE NO SE MANIPULA DATAFONO"/>
    <s v="VISITA TECNICA"/>
    <m/>
    <s v="TIPO I"/>
    <s v="TERRESTRE"/>
    <s v="BRAVO MADROÑERO OSCAR ESTEBAN"/>
    <n v="1"/>
    <n v="35780"/>
    <n v="75096"/>
    <n v="35780"/>
  </r>
  <r>
    <s v="SANTA MARTA"/>
    <x v="0"/>
    <x v="0"/>
    <s v="44430"/>
    <s v="2984601"/>
    <s v="3007078712"/>
    <s v="OC ENVIO ROLLOS"/>
    <s v="LA GUAJIRA"/>
    <s v="MAICAO"/>
    <s v="PTM MAICAO TIENDA Y VARIEDADES"/>
    <s v="REDEBAN"/>
    <s v="FO-25-1789643"/>
    <d v="2025-11-06T12:18:28"/>
    <d v="2025-11-10T11:11:00"/>
    <m/>
    <s v="ROLLOS"/>
    <s v="ROLLOS"/>
    <s v="AGREGADOR"/>
    <s v="COMCARD - PTM"/>
    <s v="EJECUTADO"/>
    <s v="EJECUTADO EXITOSO"/>
    <s v="06/11/2025 SE CONFIRMAN DATOS, SE REALIZA ENVIO POR OPERADOR LOGISTICO | 10/11/2025 SE REALIZA ENVIO DE 30 ROLLOS, CON LA GUIA 2277307798 SERVIENTREGA. SE CONFIRMA ENTREGA EXITOSA POR PARTE DE LA TRANSPORTADORA"/>
    <s v="ENVIO"/>
    <m/>
    <s v="TIPO IV"/>
    <s v="TERRESTRE"/>
    <m/>
    <n v="0"/>
    <n v="35780"/>
    <n v="75096"/>
    <n v="35780"/>
  </r>
  <r>
    <s v="BARRANQUILLA"/>
    <x v="0"/>
    <x v="0"/>
    <s v="8137"/>
    <s v="2984636"/>
    <s v="3007080660"/>
    <s v="OC VISITA ROLLOS"/>
    <s v="ATLANTICO"/>
    <s v="CAMPO DE LA CRUZ"/>
    <s v="BARRIO CENTRO CAMPO DE LA CRUZ  3"/>
    <s v="REDEBAN"/>
    <s v="FO-25-1798487"/>
    <d v="2025-11-06T12:37:55"/>
    <d v="2025-11-12T13:04:00"/>
    <m/>
    <s v="ROLLOS"/>
    <s v="ROLLOS"/>
    <s v="UNO A UNO"/>
    <s v="UNO A UNO"/>
    <s v="EJECUTADO"/>
    <s v="EJECUTADO EXITOSO"/>
    <s v="07/11/2025 SE ESCALA AL COORDINADOR DE ZONA PARA ENTREGA DE ROLLOS EN SITIO | 12/11/2025 SE ENTREGAN 40 ROLLOS DE LA RED RBM EXITOSOS"/>
    <s v="VISITA TECNICA"/>
    <m/>
    <s v="TIPO II"/>
    <s v="TERRESTRE"/>
    <s v="PEÑALOZA GUTIERREZ RAFAEL GUSTAVO"/>
    <n v="1"/>
    <n v="67654"/>
    <n v="140396"/>
    <n v="67654"/>
  </r>
  <r>
    <s v="PASTO"/>
    <x v="1"/>
    <x v="1"/>
    <s v="86885"/>
    <s v="2984708"/>
    <s v="3007067155"/>
    <s v="OC VISITA ROLLOS"/>
    <s v="PUTUMAYO"/>
    <s v="VILLAGARZON"/>
    <s v="BARRIO FATIMA VILLAGARZON 2"/>
    <s v="REDEBAN"/>
    <s v="FO-25-1805955"/>
    <d v="2025-11-06T12:32:00"/>
    <d v="2025-11-18T12:37:00"/>
    <m/>
    <s v="ROLLOS"/>
    <s v="ROLLOS"/>
    <s v="CB UNO A UNO"/>
    <s v="CB UNO A UNO"/>
    <s v="EJECUTADO"/>
    <s v="EJECUTADO EXITOSO"/>
    <s v="12/11/2025 SE CONFIRMAN DATOS, SE REALIZA ENVIO POR OPERADOR LOGISTICO | 13/11/2025 SE LE INFORMA NUMERO DE GUIA A USER, PENDIENTE CONFIRMACION | 11/11/2025 SE REALIZA ENVÍO DE ROLLOS AL CB, ENVÍO OK"/>
    <s v="ENVIO FLOTA - OPERADOR LOGISTICO"/>
    <m/>
    <s v="TIPO IV"/>
    <s v="TERRESTRE"/>
    <s v="GUERRERO RAMIREZ OSCAR DARIO"/>
    <n v="0"/>
    <n v="35780"/>
    <n v="75096"/>
    <n v="35780"/>
  </r>
  <r>
    <s v="BUCARAMANGA"/>
    <x v="3"/>
    <x v="3"/>
    <s v="81300"/>
    <s v="2984725"/>
    <s v="3007070208"/>
    <s v="OC ENVIO ROLLOS"/>
    <s v="ARAUCA"/>
    <s v="FORTUL"/>
    <s v="BARRIO NUEVO CARANAL FORTUL"/>
    <s v="REDEBAN"/>
    <s v="FO-25-1802600"/>
    <d v="2025-11-06T12:38:00"/>
    <d v="2025-11-13T12:36:00"/>
    <m/>
    <s v="ROLLOS"/>
    <s v="ROLLOS"/>
    <s v="CB UNO A UNO"/>
    <s v="CB UNO A UNO"/>
    <s v="EJECUTADO"/>
    <s v="EJECUTADO EXITOSO"/>
    <s v="09/11/2025 SE REALIZA ENVIO DE ROLLOS CON OPERADOR LOGISTICO | 13/11/2025 SE REALIZA ENVIO DE 30 ROLLOS, CON LA GUIA 2187690906 SERVIENTREGA. SE CONFIRMA ENTREGA EXITOSA POR PARTE DE LA TRANSPORTADORA"/>
    <s v="ENVIO"/>
    <m/>
    <s v="TIPO V"/>
    <s v="AEREO"/>
    <m/>
    <n v="0"/>
    <n v="35780"/>
    <n v="75096"/>
    <n v="35780"/>
  </r>
  <r>
    <s v="BOGOTA"/>
    <x v="5"/>
    <x v="5"/>
    <s v="25126"/>
    <s v="2984746"/>
    <s v="3007076713"/>
    <s v="OC VISITA ROLLOS"/>
    <s v="CUNDINAMARCA"/>
    <s v="CAJICA"/>
    <s v="BARRIO CAPELLANIA CAJICA 7"/>
    <s v="REDEBAN"/>
    <s v="FO-25-1798484"/>
    <d v="2025-11-06T12:47:44"/>
    <d v="2025-11-11T15:16:00"/>
    <m/>
    <s v="ROLLOS"/>
    <s v="ROLLOS"/>
    <s v="CB UNO A UNO"/>
    <s v="CB UNO A UNO"/>
    <s v="EJECUTADO"/>
    <s v="EJECUTADO EXITOSO"/>
    <s v="07/11/2025 SE ESCALA AL COORDINADOR DE ZONA PARA ENTREGA DE ROLLOS EN SITIO | 11/11/2025 ENERGÍA DE 40 ROLLOS PARA DATAFONO DE DEJAN CON LA SEÑORA DE AL LADO YA QUE ESTÁ CERRADO"/>
    <s v="VISITA TECNICA"/>
    <m/>
    <s v="TIPO II"/>
    <s v="TERRESTRE"/>
    <s v="BUSTOS MORA DIEGO MANUEL"/>
    <n v="1"/>
    <n v="67654"/>
    <n v="140396"/>
    <n v="67654"/>
  </r>
  <r>
    <s v="BOGOTA"/>
    <x v="5"/>
    <x v="5"/>
    <s v="11001"/>
    <s v="2984868"/>
    <s v="3007016360"/>
    <s v="OC VISITA ROLLOS"/>
    <s v="CUNDINAMARCA"/>
    <s v="BOGOTA"/>
    <s v="OPRAP PLAZA AMERICAS LOCATEL"/>
    <s v="REDEBAN"/>
    <s v="FO-25-1792742"/>
    <d v="2025-11-06T13:21:20"/>
    <d v="2025-11-11T14:33:00"/>
    <m/>
    <s v="ROLLOS"/>
    <s v="ROLLOS"/>
    <s v="ROBUSTO"/>
    <s v="OPRAP"/>
    <s v="EJECUTADO"/>
    <s v="EJECUTADO EXITOSO"/>
    <s v="06/11/2025 SE ESCALA AL COORDINADOR DE ZONA PARA ENTREGA DE ROLLOS EN SITIO | 10/11/2025 DURANTE LA VISITA TECNICA SE REALIZA ENTREGA DE ROLLOS PARA DATÁFONO NO SE MANIPULAN EQUIPOS SIN NOVEDAD EN ENTREGA"/>
    <s v="VISITA TECNICA"/>
    <m/>
    <s v="TIPO I"/>
    <s v="TERRESTRE"/>
    <s v="LOZADA ROJAS CHRISTIAN ANDRES"/>
    <n v="1"/>
    <n v="35780"/>
    <n v="75096"/>
    <n v="35780"/>
  </r>
  <r>
    <s v="BOGOTA"/>
    <x v="5"/>
    <x v="5"/>
    <s v="11001"/>
    <s v="2985005"/>
    <s v="3007048424"/>
    <s v="OC VISITA ROLLOS"/>
    <s v="CUNDINAMARCA"/>
    <s v="BOGOTA"/>
    <s v="BARRIO LUCERO BAJO BOGOTA 3"/>
    <s v="REDEBAN"/>
    <s v="FO-25-1798482"/>
    <d v="2025-11-06T13:29:04"/>
    <d v="2025-11-11T14:38:00"/>
    <m/>
    <s v="ROLLOS"/>
    <s v="ROLLOS"/>
    <s v="CB UNO A UNO"/>
    <s v="CB UNO A UNO"/>
    <s v="EJECUTADO"/>
    <s v="EJECUTADO EXITOSO"/>
    <s v="07/11/2025 SE ESCALA AL COORDINADOR DE ZONA PARA ENTREGA DE ROLLOS EN SITIO | 10/11/2025 SE ENTREGAN  ROLLOS SIN MANIPULACIÓN DEL DATAFONO SIN NOVEDAD"/>
    <s v="VISITA TECNICA"/>
    <m/>
    <s v="TIPO I"/>
    <s v="TERRESTRE"/>
    <s v="ARIAS QUILINDO JULIAN"/>
    <n v="1"/>
    <n v="35780"/>
    <n v="75096"/>
    <n v="35780"/>
  </r>
  <r>
    <s v="VALLEDUPAR"/>
    <x v="0"/>
    <x v="0"/>
    <s v="20001"/>
    <s v="2985009"/>
    <s v="3007081863"/>
    <s v="OC VISITA ROLLOS"/>
    <s v="CESAR"/>
    <s v="VALLEDUPAR"/>
    <s v="PTM VALLEDUPAR DISTRIBUIDORES"/>
    <s v="REDEBAN"/>
    <s v="FO-25-1792800"/>
    <d v="2025-11-06T13:35:30"/>
    <d v="2025-11-07T10:38:00"/>
    <m/>
    <s v="ROLLOS"/>
    <s v="ROLLOS"/>
    <s v="AGREGADOR"/>
    <s v="COMCARD - PTM"/>
    <s v="EJECUTADO"/>
    <s v="EJECUTADO EXITOSO"/>
    <s v="06/11/2025 SE ESCALA AL COORDINADOR DE ZONA PARA ENTREGA DE ROLLOS EN SITIO | 07/11/2025 SE REALIZA ENTREGA DE 40 ROLLOS EN SITIO"/>
    <s v="VISITA TECNICA"/>
    <m/>
    <s v="TIPO I"/>
    <s v="TERRESTRE"/>
    <s v="MONTES DIAZ JOHN FRED"/>
    <n v="1"/>
    <n v="35780"/>
    <n v="75096"/>
    <n v="35780"/>
  </r>
  <r>
    <s v="NEIVA"/>
    <x v="4"/>
    <x v="4"/>
    <s v="41006"/>
    <s v="2985047"/>
    <s v="3007073376"/>
    <s v="OC ENVIO ROLLOS"/>
    <s v="HUILA"/>
    <s v="ACEVEDO"/>
    <s v="BARRIO CALLE PRINCIPAL SAN ADO"/>
    <s v="REDEBAN"/>
    <s v="FO-25-1802598"/>
    <d v="2025-11-06T13:55:00"/>
    <d v="2025-11-17T14:42:00"/>
    <m/>
    <s v="ROLLOS"/>
    <s v="ROLLOS"/>
    <s v="CB UNO A UNO"/>
    <s v="CB UNO A UNO"/>
    <s v="EJECUTADO"/>
    <s v="EJECUTADO EXITOSO"/>
    <s v="09/11/2025 SE REALIZA ENVIO DE ROLLOS CON OPERADOR LOGISTICO | 13/11/2025 SE LE INFORMA NUMERO DE GUIA A USER, PENDIENTE CONFIRMACION | 17/11/2025 SE REALIZA ENVIO DE 40 ROLLOS, CON LA GUIA 2235596553 SERVIENTREGA. SE CONFIRMA ENTREGA EXITOSA POR PARTE DE LA TRANSPORTADORA"/>
    <s v="ENVIO"/>
    <m/>
    <s v="TIPO III"/>
    <s v="TERRESTRE"/>
    <m/>
    <n v="0"/>
    <n v="35780"/>
    <n v="75096"/>
    <n v="35780"/>
  </r>
  <r>
    <s v="MEDELLIN"/>
    <x v="2"/>
    <x v="2"/>
    <s v="27361"/>
    <s v="2985075"/>
    <s v="3007080455"/>
    <s v="OC ENVIO ROLLOS"/>
    <s v="CHOCO"/>
    <s v="ISTMINA"/>
    <s v="BARRIO CUBIS DIVINO NIÑO ISTMINA CHOCO ISTMINA"/>
    <s v="REDEBAN"/>
    <s v="FO-25-1797955"/>
    <d v="2025-11-06T14:11:05"/>
    <d v="2025-11-13T13:41:00"/>
    <m/>
    <s v="ROLLOS"/>
    <s v="ROLLOS"/>
    <s v="UNO A UNO"/>
    <s v="UNO A UNO"/>
    <s v="EJECUTADO"/>
    <s v="EJECUTADO EXITOSO"/>
    <s v="07/11/2025 SE ESCALA AL COORDINADOR DE ZONA PARA ENTREGA DE ROLLOS EN SITIO | 13/11/2025 SE LE INFORMA NUMERO DE GUIA A USER, PENDIENTE CONFIRMACION | 13/11/2025 SE REALIZA ENVIO DE 20 ROLLOS, CON LA GUIA 284607529 SERVIENTREGA. SE CONFIRMA ENTREGA EXITOSA POR PARTE DE LA TRANSPORTADORA"/>
    <s v="ENVIO"/>
    <m/>
    <s v="TIPO V"/>
    <s v="AEREO"/>
    <m/>
    <n v="0"/>
    <n v="35780"/>
    <n v="75096"/>
    <n v="35780"/>
  </r>
  <r>
    <s v="SANTA MARTA"/>
    <x v="0"/>
    <x v="0"/>
    <s v="47288"/>
    <s v="2985115"/>
    <s v="3007059792"/>
    <s v="OC ENVIO ROLLOS"/>
    <s v="MAGDALENA"/>
    <s v="FUNDACION"/>
    <s v="DISTRICOL MISCELANEA Y PAPELER"/>
    <s v="REDEBAN"/>
    <s v="FO-25-1805357"/>
    <d v="2025-11-06T13:44:54"/>
    <d v="2025-11-15T11:18:00"/>
    <m/>
    <s v="ROLLOS"/>
    <s v="ROLLOS"/>
    <s v="AGREGADOR"/>
    <s v="DISTRICOL"/>
    <s v="EJECUTADO"/>
    <s v="EJECUTADO EXITOSO"/>
    <s v="10/11/2025 SE REALIZA ENVIO DE ROLLOS CON OPERADOR LOGISTICO | 13/11/2025 SE LE INFORMA NUMERO DE GUIA A USER, PENDIENTE CONFIRMACION | 15/11/2025 SE REALIZA ENVIO DE 120 ROLLOS, CON LA GUIA 2277307803 SERVIENTREGA. SE CONFIRMA ENTREGA EXITOSA POR PARTE DE LA TRANSPORTADORA"/>
    <s v="ENVIO"/>
    <m/>
    <s v="TIPO III"/>
    <s v="TERRESTRE"/>
    <m/>
    <n v="0"/>
    <n v="35780"/>
    <n v="75096"/>
    <n v="35780"/>
  </r>
  <r>
    <s v="BUCARAMANGA"/>
    <x v="3"/>
    <x v="3"/>
    <s v="68001"/>
    <s v="2985148"/>
    <s v="3007054033"/>
    <s v="OC VISITA ROLLOS"/>
    <s v="SANTANDER"/>
    <s v="BUCARAMANGA"/>
    <s v="DISTRICOL FARMAKOS S A S"/>
    <s v="REDEBAN"/>
    <s v="FO-25-1792721"/>
    <d v="2025-11-06T14:03:31"/>
    <d v="2025-11-07T08:57:00"/>
    <m/>
    <s v="ROLLOS"/>
    <s v="ROLLOS"/>
    <s v="AGREGADOR"/>
    <s v="DISTRICOL"/>
    <s v="EJECUTADO"/>
    <s v="EJECUTADO EXITOSO"/>
    <s v="06/11/2025 SE ESCALA AL COORDINADOR DE ZONA PARA ENTREGA DE ROLLOS EN SITIO | 07/11/2025 SE REALIZA ENTREGAS Y EN ROLLOS CON VISITA NO SE MANIPULA TERMINAL"/>
    <s v="VISITA TECNICA"/>
    <m/>
    <s v="TIPO I"/>
    <s v="TERRESTRE"/>
    <s v="REYES RAMIREZ DIEGO ALEXANDER"/>
    <n v="1"/>
    <n v="35780"/>
    <n v="75096"/>
    <n v="35780"/>
  </r>
  <r>
    <s v="IBAGUE"/>
    <x v="4"/>
    <x v="4"/>
    <s v="73001"/>
    <s v="2985199"/>
    <s v="3007063491"/>
    <s v="OC VISITA ROLLOS"/>
    <s v="TOLIMA"/>
    <s v="IBAGUE"/>
    <s v="PTM IBAGUE DROGUERIAS CONSALUD"/>
    <s v="REDEBAN"/>
    <s v="FO-25-1792716"/>
    <d v="2025-11-06T14:23:20"/>
    <d v="2025-11-11T15:03:00"/>
    <m/>
    <s v="ROLLOS"/>
    <s v="ROLLOS"/>
    <s v="AGREGADOR"/>
    <s v="COMCARD - PTM"/>
    <s v="EJECUTADO"/>
    <s v="EJECUTADO EXITOSO"/>
    <s v="06/11/2025 SE ESCALA AL COORDINADOR DE ZONA PARA ENTREGA DE ROLLOS EN SITIO | 10/11/2025 SE ENTREGA 60 ROLLOS CON VISITA"/>
    <s v="VISITA TECNICA"/>
    <m/>
    <s v="TIPO I"/>
    <s v="TERRESTRE"/>
    <s v="VARGAS HERRERA JHON JAIRO"/>
    <n v="1"/>
    <n v="35780"/>
    <n v="75096"/>
    <n v="35780"/>
  </r>
  <r>
    <s v="MONTERIA"/>
    <x v="0"/>
    <x v="0"/>
    <s v="5250"/>
    <s v="2985222"/>
    <s v="3007072553"/>
    <s v="OC ENVIO ROLLOS"/>
    <s v="ANTIOQUIA"/>
    <s v="EL BAGRE"/>
    <s v="BIJAO EL BAGRE 4"/>
    <s v="REDEBAN"/>
    <s v="FO-25-1800612"/>
    <d v="2025-11-06T14:21:47"/>
    <d v="2025-11-21T16:53:00"/>
    <m/>
    <s v="ROLLOS"/>
    <s v="ROLLOS"/>
    <s v="CB UNO A UNO"/>
    <s v="CB UNO A UNO"/>
    <s v="EJECUTADO"/>
    <s v="EJECUTADO EXITOSO"/>
    <s v="12/11/2025 SE CONFIRMAN DATOS, SE REALIZA ENVIO POR OPERADOR LOGISTICO"/>
    <s v="ENVIO"/>
    <m/>
    <s v="TIPO IV"/>
    <s v="TERRESTRE"/>
    <m/>
    <n v="0"/>
    <n v="35780"/>
    <n v="75096"/>
    <n v="35780"/>
  </r>
  <r>
    <s v="BOGOTA"/>
    <x v="5"/>
    <x v="5"/>
    <s v="11001"/>
    <s v="2985290"/>
    <s v="3007079743"/>
    <s v="OC VISITA ROLLOS"/>
    <s v="CUNDINAMARCA"/>
    <s v="BOGOTA"/>
    <s v="BARRIO BOSA LAURELES BOGOTA 4"/>
    <s v="REDEBAN"/>
    <s v="FO-25-1798477"/>
    <d v="2025-11-06T14:42:57"/>
    <d v="2025-11-11T15:13:00"/>
    <m/>
    <s v="ROLLOS"/>
    <s v="ROLLOS"/>
    <s v="CB UNO A UNO"/>
    <s v="CB UNO A UNO"/>
    <s v="EJECUTADO"/>
    <s v="EJECUTADO EXITOSO"/>
    <s v="07/11/2025 SE ESCALA AL COORDINADOR DE ZONA PARA ENTREGA DE ROLLOS EN SITIO | 11/11/2025 ENTREGA DE 50 ROLLOS NO SE MANIPULAN EQUIPOS"/>
    <s v="VISITA TECNICA"/>
    <m/>
    <s v="TIPO I"/>
    <s v="TERRESTRE"/>
    <s v="HERNANDEZ NARANJO OSCAR EDUARDO"/>
    <n v="1"/>
    <n v="35780"/>
    <n v="75096"/>
    <n v="35780"/>
  </r>
  <r>
    <s v="CALI"/>
    <x v="1"/>
    <x v="1"/>
    <s v="19001"/>
    <s v="2985379"/>
    <s v="3007079949"/>
    <s v="OC VISITA ROLLOS"/>
    <s v="CAUCA"/>
    <s v="POPAYAN"/>
    <s v="BARRIO EL MIRADOR POPAYAN"/>
    <s v="REDEBAN"/>
    <s v="FO-25-1797952"/>
    <d v="2025-11-06T14:40:54"/>
    <d v="2025-11-12T09:12:00"/>
    <m/>
    <s v="ROLLOS"/>
    <s v="ROLLOS"/>
    <s v="CB UNO A UNO"/>
    <s v="CB UNO A UNO"/>
    <s v="EJECUTADO"/>
    <s v="EJECUTADO EXITOSO"/>
    <s v="07/11/2025 SE ESCALA AL COORDINADOR DE ZONA PARA ENTREGA DE ROLLOS EN SITIO | 10/11/2025 SE INGRESA SE ENTREGA 20 ROLLOS RBM"/>
    <s v="VISITA TECNICA"/>
    <m/>
    <s v="TIPO III"/>
    <s v="TERRESTRE"/>
    <s v="GIMBUEL LASSO LUIS GERMAN"/>
    <n v="1"/>
    <n v="35780"/>
    <n v="75096"/>
    <n v="35780"/>
  </r>
  <r>
    <s v="CUCUTA"/>
    <x v="3"/>
    <x v="3"/>
    <s v="54001"/>
    <s v="2985831"/>
    <s v="3007078130"/>
    <s v="OC VISITA ROLLOS"/>
    <s v="NORTE DE SANTANDER"/>
    <s v="CUCUTA"/>
    <s v="PTM CUCUTA TIENDA DE MASCOTAS"/>
    <s v="REDEBAN"/>
    <s v="FO-25-1792707"/>
    <d v="2025-11-06T15:12:27"/>
    <d v="2025-11-13T11:31:00"/>
    <m/>
    <s v="ROLLOS"/>
    <s v="ROLLOS"/>
    <s v="AGREGADOR"/>
    <s v="COMCARD - PTM"/>
    <s v="EJECUTADO"/>
    <s v="EJECUTADO EXITOSO"/>
    <s v="06/11/2025 SE ESCALA AL COORDINADOR DE ZONA PARA ENTREGA DE ROLLOS EN SITIO | 13/11/2025 SE ENTREGAN 40 ROLLOS OK"/>
    <s v="VISITA TECNICA"/>
    <m/>
    <s v="TIPO I"/>
    <s v="TERRESTRE"/>
    <s v="NARANJO AFANADOR RUBEN JESUS"/>
    <n v="1"/>
    <n v="35780"/>
    <n v="75096"/>
    <n v="35780"/>
  </r>
  <r>
    <s v="APARTADO"/>
    <x v="2"/>
    <x v="2"/>
    <s v="27615"/>
    <s v="2985895"/>
    <s v="3007048823"/>
    <s v="OC ENVIO ROLLOS"/>
    <s v="CHOCO"/>
    <s v="RIOSUCIO"/>
    <s v="DISTRICOL EDS JULY CH"/>
    <s v="REDEBAN"/>
    <s v="FO-25-1795058"/>
    <d v="2025-11-06T15:30:20"/>
    <d v="2025-11-18T13:43:00"/>
    <m/>
    <s v="ROLLOS"/>
    <s v="ROLLOS"/>
    <s v="AGREGADOR"/>
    <s v="DISTRICOL"/>
    <s v="EJECUTADO"/>
    <s v="EJECUTADO EXITOSO"/>
    <s v="07/11/2025 SE CONFIRMAN DATOS, SE REALIZA ENVIO POR OPERADOR LOGISTICO | 13/11/2025 SE LE INFORMA NUMERO DE GUIA A USER, PENDIENTE CONFIRMACION | 18/11/2025 SE LE INFORMA NUMERO DE GUIA A USER, PENDIENTE CONFIRMACION | 19/11/2025 SE REALIZA ENVIO DE 40 ROLLOS, CON LA GUIA 284607523 SERVIENTREGA. SE CONFIRMA ENTREGA EXITOSA POR PARTE DE LA TRANSPORTADORA"/>
    <s v="ENVIO"/>
    <m/>
    <s v="TIPO V"/>
    <s v="TERRESTRE/FLUVIAL"/>
    <m/>
    <n v="0"/>
    <n v="35780"/>
    <n v="75096"/>
    <n v="35780"/>
  </r>
  <r>
    <s v="CARTAGENA"/>
    <x v="0"/>
    <x v="0"/>
    <s v="13001"/>
    <s v="2985919"/>
    <s v="3007061486"/>
    <s v="OC VISITA ROLLOS"/>
    <s v="BOLIVAR"/>
    <s v="CARTAGENA"/>
    <s v="PTM CARTAGENA CONSTRUSOLUCION"/>
    <s v="REDEBAN"/>
    <s v="FO-25-1792697"/>
    <d v="2025-11-06T15:27:17"/>
    <d v="2025-11-11T15:27:00"/>
    <m/>
    <s v="ROLLOS"/>
    <s v="ROLLOS"/>
    <s v="AGREGADOR"/>
    <s v="COMCARD - PTM"/>
    <s v="EJECUTADO"/>
    <s v="EJECUTADO EXITOSO"/>
    <s v="06/11/2025 SE ESCALA AL COORDINADOR DE ZONA PARA ENTREGA DE ROLLOS EN SITIO | 11/11/2025 SE REALIZA ENTREGA DE 10 ROLLOS PARA EL CORRESPONSAL"/>
    <s v="VISITA TECNICA"/>
    <m/>
    <s v="TIPO I"/>
    <s v="TERRESTRE"/>
    <s v="MARTINEZ SALGUEDO ANDRES AUGUSTO"/>
    <n v="1"/>
    <n v="35780"/>
    <n v="75096"/>
    <n v="35780"/>
  </r>
  <r>
    <s v="BUCARAMANGA"/>
    <x v="3"/>
    <x v="3"/>
    <s v="68081"/>
    <s v="2985939"/>
    <s v="3007062288"/>
    <s v="OC ENVIO ROLLOS"/>
    <s v="SANTANDER"/>
    <s v="BARRANCABERMEJA"/>
    <s v="DISTRICOL CORRESPONSALIA Y VAR"/>
    <s v="REDEBAN"/>
    <s v="FO-25-1795059"/>
    <d v="2025-11-06T15:30:59"/>
    <d v="2025-11-11T10:16:00"/>
    <m/>
    <s v="ROLLOS"/>
    <s v="ROLLOS"/>
    <s v="AGREGADOR"/>
    <s v="DISTRICOL"/>
    <s v="EJECUTADO"/>
    <s v="EJECUTADO EXITOSO"/>
    <s v="07/11/2025 SE CONFIRMAN DATOS, SE REALIZA ENVIO POR OPERADOR LOGISTICO | 11/11/2025 SE REALIZA ENVIO DE 10 ROLLOS, CON LA GUIA 2187690901 SERVIENTREGA. SE CONFIRMA ENTREGA EXITOSA POR PARTE DE LA TRANSPORTADORA"/>
    <s v="ENVIO"/>
    <m/>
    <s v="TIPO III"/>
    <s v="TERRESTRE"/>
    <m/>
    <n v="0"/>
    <n v="35780"/>
    <n v="75096"/>
    <n v="35780"/>
  </r>
  <r>
    <s v="MEDELLIN"/>
    <x v="2"/>
    <x v="2"/>
    <s v="5001"/>
    <s v="2985954"/>
    <s v="3007025042"/>
    <s v="OC VISITA ROLLOS"/>
    <s v="ANTIOQUIA"/>
    <s v="MEDELLIN"/>
    <s v="BARRIO SAN JAVIER XI MEDELLIN"/>
    <s v="REDEBAN"/>
    <s v="FO-25-1798470"/>
    <d v="2025-11-06T15:35:11"/>
    <d v="2025-11-12T12:21:00"/>
    <m/>
    <s v="ROLLOS"/>
    <s v="ROLLOS"/>
    <s v="CB UNO A UNO"/>
    <s v="CB UNO A UNO"/>
    <s v="EJECUTADO"/>
    <s v="EJECUTADO EXITOSO"/>
    <s v="07/11/2025 SE ESCALA AL COORDINADOR DE ZONA PARA ENTREGA DE ROLLOS EN SITIO | 12/11/2025 SE REALIZA ENTREGA DE 70 ROLLOS POR EL OPERADOR CABIFY CON LA GUIA V4001787257"/>
    <s v="VISITA TECNICA"/>
    <m/>
    <s v="TIPO I"/>
    <s v="TERRESTRE"/>
    <s v="RICO PERDOMO ALAHY XIMENA"/>
    <n v="1"/>
    <n v="35780"/>
    <n v="75096"/>
    <n v="35780"/>
  </r>
  <r>
    <s v="MEDELLIN"/>
    <x v="2"/>
    <x v="2"/>
    <s v="5001"/>
    <s v="2985968"/>
    <s v="3007024679"/>
    <s v="OC VISITA ROLLOS"/>
    <s v="ANTIOQUIA"/>
    <s v="MEDELLIN"/>
    <s v="COMCARD MEDELLIN LA HONDA 2"/>
    <s v="REDEBAN"/>
    <s v="FO-25-1792687"/>
    <d v="2025-11-06T15:37:44"/>
    <d v="2025-11-13T15:23:00"/>
    <m/>
    <s v="ROLLOS"/>
    <s v="ROLLOS"/>
    <s v="AGREGADOR"/>
    <s v="COMCARD - PTM"/>
    <s v="EJECUTADO"/>
    <s v="EJECUTADO EXITOSO"/>
    <s v="06/11/2025 SE ESCALA AL COORDINADOR DE ZONA PARA ENTREGA DE ROLLOS EN SITIO | 14/11/2025 SE REALIZA ENTREGA DE 50 ROLLOS POR EL OPERADOR VELOCES CON LA GUIA V4001794677"/>
    <s v="VISITA TECNICA"/>
    <m/>
    <s v="TIPO I"/>
    <s v="TERRESTRE"/>
    <s v="ARGEL DORIA MIGUEL ALBERTO"/>
    <n v="1"/>
    <n v="35780"/>
    <n v="75096"/>
    <n v="35780"/>
  </r>
  <r>
    <s v="BUCARAMANGA"/>
    <x v="3"/>
    <x v="3"/>
    <s v="68745"/>
    <s v="2985970"/>
    <s v="3007067773"/>
    <s v="OC VISITA ROLLOS"/>
    <s v="SANTANDER"/>
    <s v="SIMACOTA"/>
    <s v="BARRIO SIMACOTA SIMACOTA 1"/>
    <s v="REDEBAN"/>
    <s v="FO-25-1802105"/>
    <d v="2025-11-06T15:38:00"/>
    <d v="2025-11-18T11:06:00"/>
    <m/>
    <s v="ROLLOS"/>
    <s v="ROLLOS"/>
    <s v="CB UNO A UNO"/>
    <s v="CB UNO A UNO"/>
    <s v="EJECUTADO"/>
    <s v="EJECUTADO EXITOSO"/>
    <s v="09/11/2025 SE REALIZA ENVIO DE ROLLOS CON OPERADOR LOGISTICO | 11/11/2025 SE REALIZA ENVÍO DE 20 ROLLOS POR INTERRAPIDISIMO A SOLICITUD DE LA USUARIA"/>
    <s v="ENVIO FLOTA - OPERADOR LOGISTICO"/>
    <m/>
    <s v="TIPO III"/>
    <s v="TERRESTRE"/>
    <s v="REYES RAMIREZ DIEGO ALEXANDER"/>
    <n v="0"/>
    <n v="35780"/>
    <n v="75096"/>
    <n v="35780"/>
  </r>
  <r>
    <s v="CALI"/>
    <x v="1"/>
    <x v="1"/>
    <s v="76001"/>
    <s v="2986001"/>
    <s v="3007049292"/>
    <s v="OC VISITA ROLLOS"/>
    <s v="VALLE DEL CAUCA"/>
    <s v="CALI"/>
    <s v="DISTRICOL TULIP VARIEDADES"/>
    <s v="REDEBAN"/>
    <s v="FO-25-1792702"/>
    <d v="2025-11-06T15:19:35"/>
    <d v="2025-11-07T11:15:00"/>
    <m/>
    <s v="ROLLOS"/>
    <s v="ROLLOS"/>
    <s v="AGREGADOR"/>
    <s v="DISTRICOL"/>
    <s v="EJECUTADO"/>
    <s v="EJECUTADO EXITOSO"/>
    <s v="06/11/2025 SE ESCALA AL COORDINADOR DE ZONA PARA ENTREGA DE ROLLOS EN SITIO | 07/11/2025 SE REALIZA ENTREGA DE 60 ROLLOS TÉRMICOS REDEBAN"/>
    <s v="VISITA TECNICA"/>
    <m/>
    <s v="TIPO I"/>
    <s v="TERRESTRE"/>
    <s v="MONTERO MUESES GIAN CARLO"/>
    <n v="1"/>
    <n v="35780"/>
    <n v="75096"/>
    <n v="35780"/>
  </r>
  <r>
    <s v="MANIZALES"/>
    <x v="1"/>
    <x v="6"/>
    <s v="17524"/>
    <s v="2986025"/>
    <s v="3007058401"/>
    <s v="OC VISITA ROLLOS"/>
    <s v="CALDAS"/>
    <s v="PALESTINA"/>
    <s v="BARRIO CENTRO PALESTINA 6"/>
    <s v="REDEBAN"/>
    <s v="FO-25-1798473"/>
    <d v="2025-11-06T15:26:38"/>
    <d v="2025-11-12T13:07:00"/>
    <m/>
    <s v="ROLLOS"/>
    <s v="ROLLOS"/>
    <s v="CB UNO A UNO"/>
    <s v="CB UNO A UNO"/>
    <s v="EJECUTADO"/>
    <s v="EJECUTADO EXITOSO"/>
    <s v="07/11/2025 SE ESCALA AL COORDINADOR DE ZONA PARA ENTREGA DE ROLLOS EN SITIO | 12/11/2025 SE ENTREGAN 30 ROLLOS."/>
    <s v="VISITA TECNICA"/>
    <m/>
    <s v="TIPO II"/>
    <s v="TERRESTRE"/>
    <s v="FRANCO CAÑAVERAL YAMID RAUL"/>
    <n v="1"/>
    <n v="67654"/>
    <n v="140396"/>
    <n v="67654"/>
  </r>
  <r>
    <s v="BOGOTA"/>
    <x v="5"/>
    <x v="5"/>
    <s v="11001"/>
    <s v="2986068"/>
    <s v="3007063846"/>
    <s v="OC VISITA ROLLOS"/>
    <s v="CUNDINAMARCA"/>
    <s v="BOGOTA"/>
    <s v="BARRIO VILLA ELISA BOGOTA 2"/>
    <s v="REDEBAN"/>
    <s v="FO-25-1798467"/>
    <d v="2025-11-06T15:39:22"/>
    <d v="2025-11-11T14:40:00"/>
    <m/>
    <s v="ROLLOS"/>
    <s v="ROLLOS"/>
    <s v="CB UNO A UNO"/>
    <s v="CB UNO A UNO"/>
    <s v="EJECUTADO"/>
    <s v="EJECUTADO EXITOSO"/>
    <s v="07/11/2025 SE ESCALA AL COORDINADOR DE ZONA PARA ENTREGA DE ROLLOS EN SITIO | 11/11/2025 SE REALIZA ENTREGA DE 40 ROLLOS NO SE MANIPULAN"/>
    <s v="VISITA TECNICA"/>
    <m/>
    <s v="TIPO I"/>
    <s v="TERRESTRE"/>
    <s v="SOTO LONDOÑO FREDY ALEXANDER"/>
    <n v="1"/>
    <n v="35780"/>
    <n v="75096"/>
    <n v="35780"/>
  </r>
  <r>
    <s v="BOGOTA"/>
    <x v="5"/>
    <x v="5"/>
    <s v="25269"/>
    <s v="2986147"/>
    <s v="3007074328"/>
    <s v="OC VISITA ROLLOS"/>
    <s v="CUNDINAMARCA"/>
    <s v="FACATATIVA"/>
    <s v="PTM FACATATIVA  PAPELERIA E IN"/>
    <s v="REDEBAN"/>
    <s v="FO-25-1792681"/>
    <d v="2025-11-06T15:39:19"/>
    <d v="2025-11-11T14:43:00"/>
    <m/>
    <s v="ROLLOS"/>
    <s v="ROLLOS"/>
    <s v="AGREGADOR"/>
    <s v="COMCARD - PTM"/>
    <s v="EJECUTADO"/>
    <s v="EJECUTADO EXITOSO"/>
    <s v="06/11/2025 SE ESCALA AL COORDINADOR DE ZONA PARA ENTREGA DE ROLLOS EN SITIO | 10/11/2025 ME COMUNICO CON LA SEÑORA SANDRA INDICA DEJARLOS EN SALSAMENTARIA PERSONA ENCARGADA NO DA DATOS"/>
    <s v="VISITA TECNICA"/>
    <m/>
    <s v="TIPO II"/>
    <s v="TERRESTRE"/>
    <s v="INFANTE SIERRA MANUEL FERNANDO"/>
    <n v="1"/>
    <n v="67654"/>
    <n v="140396"/>
    <n v="67654"/>
  </r>
  <r>
    <s v="CALI"/>
    <x v="1"/>
    <x v="1"/>
    <s v="76001"/>
    <s v="2986149"/>
    <s v="3007020548"/>
    <s v="OC VISITA ROLLOS"/>
    <s v="VALLE DEL CAUCA"/>
    <s v="CALI"/>
    <s v="BARRIO CIUDADELA TERRANOVA CAL"/>
    <s v="REDEBAN"/>
    <s v="FO-25-1798464"/>
    <d v="2025-11-06T15:40:28"/>
    <d v="2025-11-11T09:42:00"/>
    <m/>
    <s v="ROLLOS"/>
    <s v="ROLLOS"/>
    <s v="CB UNO A UNO"/>
    <s v="CB UNO A UNO"/>
    <s v="EJECUTADO"/>
    <s v="EJECUTADO EXITOSO"/>
    <s v="07/11/2025 SE ESCALA AL COORDINADOR DE ZONA PARA ENTREGA DE ROLLOS EN SITIO | 10/11/2025 SE VISITA CORRESPONSAL Y SE REALIZA ENTREGA DE 40 ROLLOS"/>
    <s v="VISITA TECNICA"/>
    <m/>
    <s v="TIPO I"/>
    <s v="TERRESTRE"/>
    <s v="BOLAÑOS TABORDA JORGE ENRIQUE"/>
    <n v="1"/>
    <n v="35780"/>
    <n v="75096"/>
    <n v="35780"/>
  </r>
  <r>
    <s v="MEDELLIN"/>
    <x v="2"/>
    <x v="2"/>
    <s v="5360"/>
    <s v="2986308"/>
    <s v="3007032316"/>
    <s v="OC VISITA ROLLOS"/>
    <s v="ANTIOQUIA"/>
    <s v="ITAGUI"/>
    <s v="BARRIO SAN GABRIEL ITAGUI III"/>
    <s v="REDEBAN"/>
    <s v="FO-25-1798462"/>
    <d v="2025-11-06T15:53:43"/>
    <d v="2025-11-14T09:26:00"/>
    <m/>
    <s v="ROLLOS"/>
    <s v="ROLLOS"/>
    <s v="CB UNO A UNO"/>
    <s v="CB UNO A UNO"/>
    <s v="EJECUTADO"/>
    <s v="EJECUTADO EXITOSO"/>
    <s v="07/11/2025 SE ESCALA AL COORDINADOR DE ZONA PARA ENTREGA DE ROLLOS EN SITIO | 21/11/2025 SE REALIZA ENTREGA DE 230 ROLLOS POR EL OPERADOR VELOCES CON LA GUIA V4001787258"/>
    <s v="VISITA TECNICA"/>
    <m/>
    <s v="TIPO I"/>
    <s v="TERRESTRE"/>
    <s v="RICO PERDOMO ALAHY XIMENA"/>
    <n v="1"/>
    <n v="35780"/>
    <n v="75096"/>
    <n v="35780"/>
  </r>
  <r>
    <s v="BUCARAMANGA"/>
    <x v="3"/>
    <x v="3"/>
    <s v="68001"/>
    <s v="2986393"/>
    <s v="3007032541"/>
    <s v="OC VISITA ROLLOS"/>
    <s v="SANTANDER"/>
    <s v="BUCARAMANGA"/>
    <s v="COMCARD DOMI LUXURY ESPRESS"/>
    <s v="REDEBAN"/>
    <s v="FO-25-1793015"/>
    <d v="2025-11-06T16:20:13"/>
    <d v="2025-11-07T10:23:00"/>
    <m/>
    <s v="ROLLOS"/>
    <s v="ROLLOS"/>
    <s v="AGREGADOR"/>
    <s v="COMCARD - PTM"/>
    <s v="EJECUTADO"/>
    <s v="EJECUTADO EXITOSO"/>
    <s v="06/11/2025 SE ESCALA AL COORDINADOR DE ZONA PARA ENTREGA DE ROLLOS EN SITIO | 07/11/2025 ENTREGA DE 30 ROLLOS PARA DATÁFONO"/>
    <s v="VISITA TECNICA"/>
    <m/>
    <s v="TIPO I"/>
    <s v="TERRESTRE"/>
    <s v="PEÑA DIAZ IVAN YESID"/>
    <n v="1"/>
    <n v="35780"/>
    <n v="75096"/>
    <n v="35780"/>
  </r>
  <r>
    <s v="MEDELLIN"/>
    <x v="2"/>
    <x v="2"/>
    <s v="5088"/>
    <s v="2986462"/>
    <s v="3007071505"/>
    <s v="OC VISITA ROLLOS"/>
    <s v="ANTIOQUIA"/>
    <s v="BELLO"/>
    <s v="PTM BELLO MOTORUN74"/>
    <s v="REDEBAN"/>
    <s v="FO-25-1793018"/>
    <d v="2025-11-06T16:12:42"/>
    <d v="2025-11-11T11:46:00"/>
    <m/>
    <s v="ROLLOS"/>
    <s v="ROLLOS"/>
    <s v="AGREGADOR"/>
    <s v="COMCARD - PTM"/>
    <s v="EJECUTADO"/>
    <s v="EJECUTADO EXITOSO"/>
    <s v="06/11/2025 SE ESCALA AL COORDINADOR DE ZONA PARA ENTREGA DE ROLLOS EN SITIO | 11/11/2025 SE REALIZA ENTREGA DE 40 ROLLOS POR EL OPERADOR VELOCES CON LA GUIA V4001775897"/>
    <s v="VISITA TECNICA"/>
    <m/>
    <s v="TIPO I"/>
    <s v="TERRESTRE"/>
    <s v="ARGEL DORIA MIGUEL ALBERTO"/>
    <n v="1"/>
    <n v="35780"/>
    <n v="75096"/>
    <n v="35780"/>
  </r>
  <r>
    <s v="CALI"/>
    <x v="1"/>
    <x v="1"/>
    <s v="76520"/>
    <s v="2986744"/>
    <s v="3007077083"/>
    <s v="OC VISITA ROLLOS"/>
    <s v="VALLE DEL CAUCA"/>
    <s v="PALMIRA"/>
    <s v="DISTRICOL RAPITIENDA LOS PAISA"/>
    <s v="REDEBAN"/>
    <s v="FO-25-1793006"/>
    <d v="2025-11-06T16:37:45"/>
    <d v="2025-11-07T09:30:00"/>
    <m/>
    <s v="ROLLOS"/>
    <s v="ROLLOS"/>
    <s v="AGREGADOR"/>
    <s v="DISTRICOL"/>
    <s v="EJECUTADO"/>
    <s v="EJECUTADO EXITOSO"/>
    <s v="06/11/2025 SE ESCALA AL COORDINADOR DE ZONA PARA ENTREGA DE ROLLOS EN SITIO | 07/11/2025 SE ENTREGAN 60 ROLLOS EN BUEN ESTADO"/>
    <s v="VISITA TECNICA"/>
    <m/>
    <s v="TIPO I"/>
    <s v="TERRESTRE"/>
    <s v="ESCOBAR LENIS JUAN SEBASTIAN"/>
    <n v="1"/>
    <n v="35780"/>
    <n v="75096"/>
    <n v="35780"/>
  </r>
  <r>
    <s v="CALI"/>
    <x v="1"/>
    <x v="1"/>
    <s v="76001"/>
    <s v="2986852"/>
    <s v="3007071957"/>
    <s v="OC VISITA ROLLOS"/>
    <s v="VALLE DEL CAUCA"/>
    <s v="CALI"/>
    <s v="PTM CALI INTERNET Y ACCESORIOS"/>
    <s v="REDEBAN"/>
    <s v="FO-25-1795033"/>
    <d v="2025-11-06T17:22:21"/>
    <d v="2025-11-12T08:11:00"/>
    <m/>
    <s v="ROLLOS"/>
    <s v="ROLLOS"/>
    <s v="AGREGADOR"/>
    <s v="COMCARD - PTM"/>
    <s v="EJECUTADO"/>
    <s v="EJECUTADO EXITOSO"/>
    <s v="07/11/2025 SE ESCALA AL COORDINADOR DE ZONA PARA ENTREGA DE ROLLOS EN SITIO | 10/11/2025 SE ENTREGAN 50 ROLLOS DE REDEBAN AL SEÑOR YEIMAR RODRIGUEZ"/>
    <s v="VISITA TECNICA"/>
    <m/>
    <s v="TIPO I"/>
    <s v="TERRESTRE"/>
    <s v="VALENCIA GONZALEZ JOSE DANIEL"/>
    <n v="1"/>
    <n v="35780"/>
    <n v="75096"/>
    <n v="35780"/>
  </r>
  <r>
    <s v="CALI"/>
    <x v="1"/>
    <x v="1"/>
    <s v="76126"/>
    <s v="2986861"/>
    <s v="3007044640"/>
    <s v="OC VISITA ROLLOS"/>
    <s v="VALLE DEL CAUCA"/>
    <s v="CALIMA"/>
    <s v="DISTRICOL PROYECTAR SOLUCIONES"/>
    <s v="REDEBAN"/>
    <s v="FO-25-1795026"/>
    <d v="2025-11-06T17:28:07"/>
    <d v="2025-11-11T16:03:00"/>
    <m/>
    <s v="ROLLOS"/>
    <s v="ROLLOS"/>
    <s v="AGREGADOR"/>
    <s v="DISTRICOL"/>
    <s v="EJECUTADO"/>
    <s v="EJECUTADO EXITOSO"/>
    <s v="07/11/2025 SE ESCALA AL COORDINADOR DE ZONA PARA ENTREGA DE ROLLOS EN SITIO | 11/11/2025 EN LA VISITA TÉCNICA SE REALIZÓ LA ENTREGA DE 60 ROLLOS DE REDEBAN PARA EL CB."/>
    <s v="VISITA TECNICA"/>
    <m/>
    <s v="TIPO II"/>
    <s v="TERRESTRE"/>
    <s v="SANCHEZ URREGO ROBINSON DAVID"/>
    <n v="1"/>
    <n v="67654"/>
    <n v="140396"/>
    <n v="67654"/>
  </r>
  <r>
    <s v="TUNJA"/>
    <x v="3"/>
    <x v="3"/>
    <s v="15001"/>
    <s v="2986893"/>
    <s v="3007035414"/>
    <s v="OC VISITA ROLLOS"/>
    <s v="BOYACA"/>
    <s v="TUNJA"/>
    <s v="BARRIO SURINAMA TUNJA 1"/>
    <s v="REDEBAN"/>
    <s v="FO-25-1798459"/>
    <d v="2025-11-06T17:51:33"/>
    <d v="2025-11-11T15:34:00"/>
    <m/>
    <s v="ROLLOS"/>
    <s v="ROLLOS"/>
    <s v="CB UNO A UNO"/>
    <s v="CB UNO A UNO"/>
    <s v="EJECUTADO"/>
    <s v="EJECUTADO EXITOSO"/>
    <s v="07/11/2025 SE ESCALA AL COORDINADOR DE ZONA PARA ENTREGA DE ROLLOS EN SITIO | 10/11/2025 ENTREGA DE PAPELERÍA EXITOSA 80 ROLLOS"/>
    <s v="VISITA TECNICA"/>
    <m/>
    <s v="TIPO I"/>
    <s v="TERRESTRE"/>
    <s v="HERRERA GARZON JEYSON STEVENT"/>
    <n v="1"/>
    <n v="35780"/>
    <n v="75096"/>
    <n v="35780"/>
  </r>
  <r>
    <s v="BUCARAMANGA"/>
    <x v="3"/>
    <x v="3"/>
    <s v="81065"/>
    <s v="2986898"/>
    <s v="3007054057"/>
    <s v="OC VISITA ROLLOS"/>
    <s v="ARAUCA"/>
    <s v="ARAUQUITA"/>
    <s v="DISTRICOL ASESORIAS Y TRAMITES"/>
    <s v="REDEBAN"/>
    <s v="FO-25-1796022"/>
    <d v="2025-11-06T17:53:31"/>
    <d v="2025-11-12T09:13:00"/>
    <m/>
    <s v="ROLLOS"/>
    <s v="ROLLOS"/>
    <s v="AGREGADOR"/>
    <s v="DISTRICOL"/>
    <s v="EJECUTADO"/>
    <s v="EJECUTADO EXITOSO"/>
    <s v="07/11/2025 SE CONFIRMAN DATOS, SE REALIZA ENVIO POR OPERADOR LOGISTICO | 13/11/2025 SE REALIZA ENVÍO DE 10 ROLLOS REDEBAN AL CORREGIMIENTO DE PANAMÁ ARAUCA POR INTERRAPIDISIMO SEGÚN INDICACIONES DE SYTEX."/>
    <s v="ENVIO FLOTA - OPERADOR LOGISTICO"/>
    <m/>
    <s v="TIPO V"/>
    <s v="AEREO"/>
    <s v="MARTINEZ FLOREZ DONIS ALBERTO"/>
    <n v="0"/>
    <n v="35780"/>
    <n v="75096"/>
    <n v="35780"/>
  </r>
  <r>
    <s v="BARRANQUILLA"/>
    <x v="0"/>
    <x v="0"/>
    <s v="8433"/>
    <s v="2986965"/>
    <s v="3007046865"/>
    <s v="OC VISITA ROLLOS"/>
    <s v="ATLANTICO"/>
    <s v="MALAMBO"/>
    <s v="DISTRICOL PAPELERIA LA UNION"/>
    <s v="REDEBAN"/>
    <s v="FO-25-1795030"/>
    <d v="2025-11-06T17:23:27"/>
    <d v="2025-11-12T09:24:00"/>
    <m/>
    <s v="ROLLOS"/>
    <s v="ROLLOS"/>
    <s v="AGREGADOR"/>
    <s v="DISTRICOL"/>
    <s v="EJECUTADO"/>
    <s v="EJECUTADO EXITOSO"/>
    <s v="07/11/2025 SE ESCALA AL COORDINADOR DE ZONA PARA ENTREGA DE ROLLOS EN SITIO | 11/11/2025 EN COMUNICACIÓN CON PATRICIA PUERTA ME MANIFIESTA QUE DEJE LOS ROLLOS FRENTE DEL LOCAL QUE ESTÁ LA MAMÁ YA QUE ELLA ESTÁ EN CITA MÉDICA"/>
    <s v="VISITA TECNICA"/>
    <m/>
    <s v="TIPO II"/>
    <s v="TERRESTRE"/>
    <s v="PEÑALOZA GUTIERREZ RAFAEL GUSTAVO"/>
    <n v="1"/>
    <n v="67654"/>
    <n v="140396"/>
    <n v="67654"/>
  </r>
  <r>
    <s v="MONTERIA"/>
    <x v="0"/>
    <x v="0"/>
    <s v="5250"/>
    <s v="2987201"/>
    <s v="3007058297"/>
    <s v="OC ENVIO ROLLOS"/>
    <s v="ANTIOQUIA"/>
    <s v="EL BAGRE"/>
    <s v="BARRIO BRR EL PORVENIR EL BAGR"/>
    <s v="REDEBAN"/>
    <s v="FO-25-1800609"/>
    <d v="2025-11-06T17:56:45"/>
    <d v="2025-11-25T14:57:00"/>
    <m/>
    <s v="ROLLOS"/>
    <s v="ROLLOS"/>
    <s v="CB UNO A UNO"/>
    <s v="CB UNO A UNO"/>
    <s v="EJECUTADO"/>
    <s v="EJECUTADO EXITOSO"/>
    <s v="12/11/2025 SE CONFIRMAN DATOS, SE REALIZA ENVIO POR OPERADOR LOGISTICO | 13/11/2025 SE LE INFORMA NUMERO DE GUIA A USER, PENDIENTE CONFIRMACION | 25/11/2025 SE REALIZA ENVIO DE 40 ROLLOS, CON LA GUIA 2265100467 SERVIENTREGA. SE CONFIRMA ENTREGA EXITOSA POR PARTE DE LA TRANSPORTADORA"/>
    <s v="ENVIO"/>
    <m/>
    <s v="TIPO IV"/>
    <s v="TERRESTRE"/>
    <m/>
    <n v="0"/>
    <n v="35780"/>
    <n v="75096"/>
    <n v="35780"/>
  </r>
  <r>
    <s v="BOGOTA"/>
    <x v="5"/>
    <x v="5"/>
    <s v="11001"/>
    <s v="2987263"/>
    <s v="3007067945"/>
    <s v="OC VISITA ROLLOS"/>
    <s v="CUNDINAMARCA"/>
    <s v="BOGOTA"/>
    <s v="PTM BOGOTA CACHARRERIA LA 159"/>
    <s v="REDEBAN"/>
    <s v="FO-25-1795010"/>
    <d v="2025-11-07T08:00:00"/>
    <d v="2025-11-11T08:29:00"/>
    <m/>
    <s v="ROLLOS"/>
    <s v="ROLLOS"/>
    <s v="AGREGADOR"/>
    <s v="COMCARD - PTM"/>
    <s v="EJECUTADO"/>
    <s v="EJECUTADO EXITOSO"/>
    <s v="07/11/2025 SE ESCALA AL COORDINADOR DE ZONA PARA ENTREGA DE ROLLOS EN SITIO | 10/11/2025 DURANTE LA VISITA TECNICA SE REALIZA ENTREGA DE ROLLOS PARA DATÁFONO NO SE MANIPULAN EQUIPOS"/>
    <s v="VISITA TECNICA"/>
    <m/>
    <s v="TIPO I"/>
    <s v="TERRESTRE"/>
    <s v="GALEANO SORIANO JUAN DAVID"/>
    <n v="1"/>
    <n v="35780"/>
    <n v="75096"/>
    <n v="35780"/>
  </r>
  <r>
    <s v="MEDELLIN"/>
    <x v="2"/>
    <x v="2"/>
    <s v="5001"/>
    <s v="2987274"/>
    <s v="3007032917"/>
    <s v="OC VISITA ROLLOS"/>
    <s v="ANTIOQUIA"/>
    <s v="MEDELLIN"/>
    <s v="COMCARD MED PINK CHERRY"/>
    <s v="REDEBAN"/>
    <s v="FO-25-1795007"/>
    <d v="2025-11-07T08:00:00"/>
    <d v="2025-11-12T12:23:00"/>
    <m/>
    <s v="ROLLOS"/>
    <s v="ROLLOS"/>
    <s v="AGREGADOR"/>
    <s v="COMCARD - PTM"/>
    <s v="EJECUTADO"/>
    <s v="EJECUTADO EXITOSO"/>
    <s v="07/11/2025 SE ESCALA AL COORDINADOR DE ZONA PARA ENTREGA DE ROLLOS EN SITIO | 12/11/2025 SE REALIZA ENTREGA DE 100 ROLLOS POR EL OPERADOR CABIFY CON LA GUIA V4001787259"/>
    <s v="VISITA TECNICA"/>
    <m/>
    <s v="TIPO I"/>
    <s v="TERRESTRE"/>
    <s v="RICO PERDOMO ALAHY XIMENA"/>
    <n v="1"/>
    <n v="35780"/>
    <n v="75096"/>
    <n v="35780"/>
  </r>
  <r>
    <s v="PASTO"/>
    <x v="1"/>
    <x v="1"/>
    <s v="52390"/>
    <s v="2987277"/>
    <s v="3007039920"/>
    <s v="OC VISITA ROLLOS"/>
    <s v="NARIÑO"/>
    <s v="LA TOLA"/>
    <s v="BARRIO YACUP LA TOLA"/>
    <s v="REDEBAN"/>
    <s v="FO-25-1802596"/>
    <d v="2025-11-07T08:00:00"/>
    <d v="2025-11-25T13:10:00"/>
    <m/>
    <s v="ROLLOS"/>
    <s v="ROLLOS"/>
    <s v="CB UNO A UNO"/>
    <s v="CB UNO A UNO"/>
    <s v="EJECUTADO"/>
    <s v="EJECUTADO EXITOSO"/>
    <s v="09/11/2025 SE REALIZA ENVIO DE ROLLOS CON OPERADOR LOGISTICO | 20/11/2025 SE INTENTA COMUNICACION CON EL USUARIO FALLIDA PARA VALIDAR LA RECEPCION DE LOS ROLLOS YA QUE LA GUIA:700174393397 ESTADO ACTUAL DE TU ENVÍO_x000a_EN CENTRO LOGÍSTICO DESTINO_x000a_Y LA ACTUALIZACIÓN FUE EL 15-11 | 21/11/2025 SE INTENTA COMUNICACION CON EL USUARIO A LOS NUMEROS 3206088111 - 3218264828 VIA WHATSAPP Y LLAMADAS FALLIDAS PARA VALIDAR LA RECEPCION DE LOS ROLLOS | 21/11/2025 SE COMUNICA CON EL USUARIO VIA WHATSAPP DONDE INFORMA QUE AUN NO RECIBE LOS ROLLOS | 10/11/2025 SE REALIZA ENVIO DE 20 ROLLOS, ENVÍO OK"/>
    <s v="ENVIO FLOTA - OPERADOR LOGISTICO"/>
    <m/>
    <s v="TIPO V"/>
    <s v="FLUVIAL"/>
    <s v="GUERRERO RAMIREZ OSCAR DARIO"/>
    <n v="0"/>
    <n v="35780"/>
    <n v="75096"/>
    <n v="35780"/>
  </r>
  <r>
    <s v="MEDELLIN"/>
    <x v="2"/>
    <x v="2"/>
    <s v="5001"/>
    <s v="2987314"/>
    <s v="3007070384"/>
    <s v="OC VISITA ROLLOS"/>
    <s v="ANTIOQUIA"/>
    <s v="MEDELLIN"/>
    <s v="PTM MEDELLIN MINIMERCADO LA EC"/>
    <s v="REDEBAN"/>
    <s v="FO-25-1795020"/>
    <d v="2025-11-07T08:00:00"/>
    <d v="2025-11-13T11:51:00"/>
    <m/>
    <s v="ROLLOS"/>
    <s v="ROLLOS"/>
    <s v="AGREGADOR"/>
    <s v="COMCARD - PTM"/>
    <s v="EJECUTADO"/>
    <s v="EJECUTADO EXITOSO"/>
    <s v="07/11/2025 SE ESCALA AL COORDINADOR DE ZONA PARA ENTREGA DE ROLLOS EN SITIO | 13/11/2025 SE REALIZA ENTREGA DE 100 ROLLOS POR EL OPERADOR CABIFY CON LA GUIA V4001787260"/>
    <s v="VISITA TECNICA"/>
    <m/>
    <s v="TIPO I"/>
    <s v="TERRESTRE"/>
    <s v="ALVAREZ LOPEZ MARIANA"/>
    <n v="1"/>
    <n v="35780"/>
    <n v="75096"/>
    <n v="35780"/>
  </r>
  <r>
    <s v="BOGOTA"/>
    <x v="5"/>
    <x v="5"/>
    <s v="25473"/>
    <s v="2987316"/>
    <s v="3007075596"/>
    <s v="OC VISITA ROLLOS"/>
    <s v="CUNDINAMARCA"/>
    <s v="MOSQUERA"/>
    <s v="BARRIO CC EL TREBOL MOSQUERA"/>
    <s v="REDEBAN"/>
    <s v="FO-25-1798454"/>
    <d v="2025-11-07T08:00:00"/>
    <d v="2025-11-11T15:38:00"/>
    <m/>
    <s v="ROLLOS"/>
    <s v="ROLLOS"/>
    <s v="CB UNO A UNO"/>
    <s v="CB UNO A UNO"/>
    <s v="EJECUTADO"/>
    <s v="EJECUTADO EXITOSO"/>
    <s v="07/11/2025 SE ESCALA AL COORDINADOR DE ZONA PARA ENTREGA DE ROLLOS EN SITIO | 10/11/2025 SE DEJAN 40 ROLLOS"/>
    <s v="VISITA TECNICA"/>
    <m/>
    <s v="TIPO I"/>
    <s v="TERRESTRE"/>
    <s v="INFANTE SIERRA MANUEL FERNANDO"/>
    <n v="1"/>
    <n v="35780"/>
    <n v="75096"/>
    <n v="35780"/>
  </r>
  <r>
    <s v="MEDELLIN"/>
    <x v="2"/>
    <x v="2"/>
    <s v="5088"/>
    <s v="2987341"/>
    <s v="3007077832"/>
    <s v="OC VISITA ROLLOS"/>
    <s v="ANTIOQUIA"/>
    <s v="BELLO"/>
    <s v="BARRIO NUEVO BELLO 2"/>
    <s v="REDEBAN"/>
    <s v="FO-25-1795016"/>
    <d v="2025-11-07T08:00:00"/>
    <d v="2025-11-13T11:50:00"/>
    <m/>
    <s v="ROLLOS"/>
    <s v="ROLLOS"/>
    <s v="CB UNO A UNO"/>
    <s v="CB UNO A UNO"/>
    <s v="EJECUTADO"/>
    <s v="EJECUTADO EXITOSO"/>
    <s v="07/11/2025 SE ESCALA AL COORDINADOR DE ZONA PARA ENTREGA DE ROLLOS EN SITIO | 13/11/2025 SE REALIZA ENTREGA DE 60 ROLLOS POR EL OPERADOR CABIFY CON LA GUIA V4001787262"/>
    <s v="VISITA TECNICA"/>
    <m/>
    <s v="TIPO I"/>
    <s v="TERRESTRE"/>
    <s v="ALVAREZ LOPEZ MARIANA"/>
    <n v="1"/>
    <n v="35780"/>
    <n v="75096"/>
    <n v="35780"/>
  </r>
  <r>
    <s v="BARRANQUILLA"/>
    <x v="0"/>
    <x v="0"/>
    <s v="8001"/>
    <s v="2987342"/>
    <s v="3007079598"/>
    <s v="OC VISITA ROLLOS"/>
    <s v="ATLANTICO"/>
    <s v="BARRANQUILLA"/>
    <s v="BARRIO LA MAGDALENA BARRANQUILLA  4"/>
    <s v="REDEBAN"/>
    <s v="FO-25-1795013"/>
    <d v="2025-11-07T08:00:00"/>
    <d v="2025-11-12T09:20:00"/>
    <m/>
    <s v="ROLLOS"/>
    <s v="ROLLOS"/>
    <s v="UNO A UNO"/>
    <s v="UNO A UNO"/>
    <s v="EJECUTADO"/>
    <s v="EJECUTADO EXITOSO"/>
    <s v="07/11/2025 SE ESCALA AL COORDINADOR DE ZONA PARA ENTREGA DE ROLLOS EN SITIO | 08/11/2025 SE ENTREGAN 30 ROLLOS DE LA RED RBM EXITOSOS"/>
    <s v="VISITA TECNICA"/>
    <m/>
    <s v="TIPO I"/>
    <s v="TERRESTRE"/>
    <s v="PEÑALOZA GUTIERREZ RAFAEL GUSTAVO"/>
    <n v="1"/>
    <n v="35780"/>
    <n v="75096"/>
    <n v="35780"/>
  </r>
  <r>
    <s v="MONTERIA"/>
    <x v="0"/>
    <x v="0"/>
    <s v="23466"/>
    <s v="2987467"/>
    <s v="3007074941"/>
    <s v="OC ENVIO ROLLOS"/>
    <s v="CORDOBA"/>
    <s v="MONTELIBANO"/>
    <s v="BARRIO SAN RAFAEL MONTELIBANO"/>
    <s v="REDEBAN"/>
    <s v="FO-25-1802595"/>
    <d v="2025-11-07T08:00:00"/>
    <d v="2025-11-14T09:55:00"/>
    <m/>
    <s v="ROLLOS"/>
    <s v="ROLLOS"/>
    <s v="CB UNO A UNO"/>
    <s v="CB UNO A UNO"/>
    <s v="EJECUTADO"/>
    <s v="EJECUTADO EXITOSO"/>
    <s v="09/11/2025 SE REALIZA ENVIO DE ROLLOS CON OPERADOR LOGISTICO | 21/11/2025 SE REALIZA ENVIO DE 70 ROLLOS, CON LA GUIA 2265100469 SERVIENTREGA. SE CONFIRMA ENTREGA EXITOSA POR PARTE DE LA TRANSPORTADORA"/>
    <s v="ENVIO"/>
    <m/>
    <s v="TIPO IV"/>
    <s v="TERRESTRE"/>
    <m/>
    <n v="0"/>
    <n v="35780"/>
    <n v="75096"/>
    <n v="35780"/>
  </r>
  <r>
    <s v="CUCUTA"/>
    <x v="3"/>
    <x v="3"/>
    <s v="54001"/>
    <s v="2987469"/>
    <s v="3007076128"/>
    <s v="OC VISITA ROLLOS"/>
    <s v="NORTE DE SANTANDER"/>
    <s v="CUCUTA"/>
    <s v="PTM CUCUTA CBMASIVOS"/>
    <s v="REDEBAN"/>
    <s v="FO-25-1795002"/>
    <d v="2025-11-07T08:00:00"/>
    <d v="2025-11-13T16:19:00"/>
    <m/>
    <s v="ROLLOS"/>
    <s v="ROLLOS"/>
    <s v="AGREGADOR"/>
    <s v="COMCARD - PTM"/>
    <s v="EJECUTADO"/>
    <s v="EJECUTADO EXITOSO"/>
    <s v="07/11/2025 SE ESCALA AL COORDINADOR DE ZONA PARA ENTREGA DE ROLLOS EN SITIO | 13/11/2025 SE VISITA DIRECCIÓN INDICADA POR EL CLIENTE Y SE ENTREGAN 10 ROLLOS OK"/>
    <s v="VISITA TECNICA"/>
    <m/>
    <s v="TIPO I"/>
    <s v="TERRESTRE"/>
    <s v="TORRES MANTILLA JOSE DANIEL"/>
    <n v="1"/>
    <n v="35780"/>
    <n v="75096"/>
    <n v="35780"/>
  </r>
  <r>
    <s v="BOGOTA"/>
    <x v="5"/>
    <x v="5"/>
    <s v="25175"/>
    <s v="2987981"/>
    <s v="3007070277"/>
    <s v="OC VISITA ROLLOS"/>
    <s v="CUNDINAMARCA"/>
    <s v="CHIA"/>
    <s v="BARRIO MARGARITAS CHIA"/>
    <s v="REDEBAN"/>
    <s v="FO-25-1798884"/>
    <d v="2025-11-07T08:28:33"/>
    <d v="2025-11-11T16:11:00"/>
    <m/>
    <s v="ROLLOS"/>
    <s v="ROLLOS"/>
    <s v="CB UNO A UNO"/>
    <s v="CB UNO A UNO"/>
    <s v="EJECUTADO"/>
    <s v="EJECUTADO EXITOSO"/>
    <s v="08/11/2025 SE ESCALA AL COORDINADOR DE ZONA PARA ENTREGA DE ROLLOS EN SITIO | 11/11/2025 SE REALIZA ENTREGA DE  50 ROLLOS PARA DATAFONO NO SE MANIPULA TERMINAL"/>
    <s v="VISITA TECNICA"/>
    <m/>
    <s v="TIPO II"/>
    <s v="TERRESTRE"/>
    <s v="BUSTOS MORA DIEGO MANUEL"/>
    <n v="1"/>
    <n v="67654"/>
    <n v="140396"/>
    <n v="67654"/>
  </r>
  <r>
    <s v="VILLAVICENCIO"/>
    <x v="4"/>
    <x v="4"/>
    <s v="50568"/>
    <s v="2988027"/>
    <s v="3007061684"/>
    <s v="OC VISITA ROLLOS"/>
    <s v="META"/>
    <s v="PUERTO GAITAN"/>
    <s v="BARRIO ZONA RURAL DE PUERTO GA"/>
    <s v="REDEBAN"/>
    <s v="FO-25-1803711"/>
    <d v="2025-11-07T08:18:49"/>
    <d v="2025-11-18T12:18:00"/>
    <m/>
    <s v="ROLLOS"/>
    <s v="ROLLOS"/>
    <s v="CB UNO A UNO"/>
    <s v="CB UNO A UNO"/>
    <s v="EJECUTADO"/>
    <s v="EJECUTADO EXITOSO"/>
    <s v="10/11/2025 SE ESCALA AL COORDINADOR DE ZONA PARA ENTREGA DE ROLLOS EN SITIO | 21/11/2025 SE REALIZA ENVIÓ DE 80 ROLLOS REDEBAN"/>
    <s v="ENVIO FLOTA - OPERADOR LOGISTICO"/>
    <m/>
    <s v="TIPO III"/>
    <s v="TERRESTRE"/>
    <s v="MURCIA HERNANDEZ HARVEY IGNACIO"/>
    <n v="0"/>
    <n v="35780"/>
    <n v="75096"/>
    <n v="35780"/>
  </r>
  <r>
    <s v="MONTERIA"/>
    <x v="0"/>
    <x v="0"/>
    <s v="23670"/>
    <s v="2988084"/>
    <s v="3007076162"/>
    <s v="OC VISITA ROLLOS"/>
    <s v="CORDOBA"/>
    <s v="SAN ANDRES SOTAVENTO"/>
    <s v="BARRIO OTRO SAN ANDRES DE SOTA"/>
    <s v="REDEBAN"/>
    <s v="FO-25-1798873"/>
    <d v="2025-11-07T08:41:33"/>
    <d v="2025-11-14T08:39:00"/>
    <m/>
    <s v="ROLLOS"/>
    <s v="ROLLOS"/>
    <s v="CB UNO A UNO"/>
    <s v="CB UNO A UNO"/>
    <s v="EJECUTADO"/>
    <s v="EJECUTADO EXITOSO"/>
    <s v="08/11/2025 SE ESCALA AL COORDINADOR DE ZONA PARA ENTREGA DE ROLLOS EN SITIO | 14/11/2025 SE HACE ENVÍO DE 40 ROLLOS POR TRANSPORTE INFORMAL ( MOTOTAXI ), AL SEÑOR  DARIO AQUILES MALO BRAVO, SE LE INFORMA PARA QUE ESTÉ PENDIENTE, SE CONFIRMA RECIBIDO VÍA WHATSAPP."/>
    <s v="VISITA TECNICA"/>
    <m/>
    <s v="TIPO II"/>
    <s v="TERRESTRE"/>
    <s v="CACERES HERNANDEZ ANDRES"/>
    <n v="1"/>
    <n v="67654"/>
    <n v="140396"/>
    <n v="67654"/>
  </r>
  <r>
    <s v="CARTAGENA"/>
    <x v="0"/>
    <x v="0"/>
    <s v="13836"/>
    <s v="2988108"/>
    <s v="3007074451"/>
    <s v="OC VISITA ROLLOS"/>
    <s v="BOLIVAR"/>
    <s v="TURBACO"/>
    <s v="BARRIO CIUDADELA BONANZA TURBA"/>
    <s v="REDEBAN"/>
    <s v="FO-25-1798880"/>
    <d v="2025-11-07T08:30:58"/>
    <d v="2025-11-12T15:50:00"/>
    <m/>
    <s v="ROLLOS"/>
    <s v="ROLLOS"/>
    <s v="CB UNO A UNO"/>
    <s v="CB UNO A UNO"/>
    <s v="EJECUTADO"/>
    <s v="EJECUTADO EXITOSO"/>
    <s v="08/11/2025 SE ESCALA AL COORDINADOR DE ZONA PARA ENTREGA DE ROLLOS EN SITIO | 12/11/2025 SE ENTREGAN 50 ROLLOS"/>
    <s v="VISITA TECNICA"/>
    <m/>
    <s v="TIPO II"/>
    <s v="TERRESTRE"/>
    <s v="CANEDO HERRERA ALEXANDER"/>
    <n v="1"/>
    <n v="67654"/>
    <n v="140396"/>
    <n v="67654"/>
  </r>
  <r>
    <s v="BOGOTA"/>
    <x v="5"/>
    <x v="5"/>
    <s v="11001"/>
    <s v="2988148"/>
    <s v="3007066012"/>
    <s v="OC VISITA ROLLOS"/>
    <s v="CUNDINAMARCA"/>
    <s v="BOGOTA"/>
    <s v="BARRIO SUBA SANTA CECILIA BOGO"/>
    <s v="REDEBAN"/>
    <s v="FO-25-1798877"/>
    <d v="2025-11-07T08:39:12"/>
    <d v="2025-11-12T08:47:00"/>
    <m/>
    <s v="ROLLOS"/>
    <s v="ROLLOS"/>
    <s v="CB UNO A UNO"/>
    <s v="CB UNO A UNO"/>
    <s v="EJECUTADO / CANCELADO"/>
    <s v="CB CERRADO - DESOCUPADO"/>
    <s v="08/11/2025 SE ESCALA AL COORDINADOR DE ZONA PARA ENTREGA DE ROLLOS EN SITIO | 12/11/2025 SE VISITA COMERCIO PARA REALIZA ENTREGA DE DE ROLLOS PERO AL LLEGAR AL PUNTO SE ENCUENTRA CERRADO SE INTENTA COMUNICAR AL 3213284085 SIN ÉXITO"/>
    <s v="VISITA TECNICA"/>
    <m/>
    <s v="TIPO I"/>
    <s v="TERRESTRE"/>
    <s v="SOTO LONDOÑO FREDY ALEXANDER"/>
    <n v="1"/>
    <n v="35780"/>
    <n v="75096"/>
    <n v="35780"/>
  </r>
  <r>
    <s v="BARRANQUILLA"/>
    <x v="0"/>
    <x v="0"/>
    <s v="8001"/>
    <s v="2988178"/>
    <s v="3007050827"/>
    <s v="OC VISITA ROLLOS"/>
    <s v="ATLANTICO"/>
    <s v="BARRANQUILLA"/>
    <s v="BARRIO EL ROMANCE BARRANQUILLA"/>
    <s v="REDEBAN"/>
    <s v="FO-25-1798870"/>
    <d v="2025-11-07T08:47:46"/>
    <d v="2025-11-11T15:46:00"/>
    <m/>
    <s v="ROLLOS"/>
    <s v="ROLLOS"/>
    <s v="CB UNO A UNO"/>
    <s v="CB UNO A UNO"/>
    <s v="EJECUTADO"/>
    <s v="EJECUTADO EXITOSO"/>
    <s v="08/11/2025 SE ESCALA AL COORDINADOR DE ZONA PARA ENTREGA DE ROLLOS EN SITIO | 10/11/2025 SE ENTREGAN 110 ROLLOS"/>
    <s v="VISITA TECNICA"/>
    <m/>
    <s v="TIPO I"/>
    <s v="TERRESTRE"/>
    <s v="DE AVILA SIADES ALBERTO ENRIQUE"/>
    <n v="1"/>
    <n v="35780"/>
    <n v="75096"/>
    <n v="35780"/>
  </r>
  <r>
    <s v="CALI"/>
    <x v="1"/>
    <x v="1"/>
    <s v="76130"/>
    <s v="2988231"/>
    <s v="3007078755"/>
    <s v="OC VISITA ROLLOS"/>
    <s v="VALLE DEL CAUCA"/>
    <s v="CANDELARIA"/>
    <s v="DISTRICOL METALMETALLICA"/>
    <s v="REDEBAN"/>
    <s v="FO-25-1794992"/>
    <d v="2025-11-07T08:43:44"/>
    <d v="2025-11-11T10:01:00"/>
    <m/>
    <s v="ROLLOS"/>
    <s v="ROLLOS"/>
    <s v="AGREGADOR"/>
    <s v="DISTRICOL"/>
    <s v="EJECUTADO"/>
    <s v="EJECUTADO EXITOSO"/>
    <s v="07/11/2025 SE ESCALA AL COORDINADOR DE ZONA PARA ENTREGA DE ROLLOS EN SITIO | 10/11/2025 SE ENTRGAN 80 ROLLOS A INDIRA GARCÍA"/>
    <s v="VISITA TECNICA"/>
    <m/>
    <s v="TIPO II"/>
    <s v="TERRESTRE"/>
    <s v="CUERO RUIZ JHONNY"/>
    <n v="1"/>
    <n v="67654"/>
    <n v="140396"/>
    <n v="67654"/>
  </r>
  <r>
    <s v="IBAGUE"/>
    <x v="4"/>
    <x v="4"/>
    <s v="73268"/>
    <s v="2988333"/>
    <s v="3007047055"/>
    <s v="OC VISITA ROLLOS"/>
    <s v="TOLIMA"/>
    <s v="ESPINAL"/>
    <s v="BARRIO VILLA MARINA ESPINAL"/>
    <s v="REDEBAN"/>
    <s v="FO-25-1798867"/>
    <d v="2025-11-07T08:57:51"/>
    <d v="2025-11-12T08:24:00"/>
    <m/>
    <s v="ROLLOS"/>
    <s v="ROLLOS"/>
    <s v="UNO A UNO"/>
    <s v="CB UNO A UNO"/>
    <s v="EJECUTADO"/>
    <s v="EJECUTADO EXITOSO"/>
    <s v="08/11/2025 SE ESCALA AL COORDINADOR DE ZONA PARA ENTREGA DE ROLLOS EN SITIO | 11/11/2025 SE LLEGA AL CORRESPONSAL Y NO HAY NADIE EN LA CASA. SE LLAMA A LA SEÑORA ESTEFANÍA PEDREROS, AL NÚMERO DE TELÉFONO 3132374752, ME INDICA QUE LO DEJE EN EL BUZÓN, PORQUE ELLA ESTÁ EN GIRARDOT."/>
    <s v="VISITA TECNICA"/>
    <m/>
    <s v="TIPO II"/>
    <s v="TERRESTRE"/>
    <s v="VARGAS HERRERA JHON JAIRO"/>
    <n v="1"/>
    <n v="67654"/>
    <n v="140396"/>
    <n v="67654"/>
  </r>
  <r>
    <s v="BOGOTA"/>
    <x v="5"/>
    <x v="5"/>
    <s v="25175"/>
    <s v="2988415"/>
    <s v="3007072687"/>
    <s v="OC VISITA ROLLOS"/>
    <s v="CUNDINAMARCA"/>
    <s v="CHIA"/>
    <s v="CHIA CENTRO HISTORICO"/>
    <s v="REDEBAN"/>
    <s v="FO-25-1794933"/>
    <d v="2025-11-07T08:59:25"/>
    <d v="2025-11-13T12:39:00"/>
    <m/>
    <s v="ROLLOS"/>
    <s v="ROLLOS"/>
    <s v="CB UNO A UNO"/>
    <s v="CB UNO A UNO"/>
    <s v="EJECUTADO"/>
    <s v="EJECUTADO EXITOSO"/>
    <s v="07/11/2025 SE ESCALA AL COORDINADOR DE ZONA PARA ENTREGA DE ROLLOS EN SITIO | 13/11/2025 SE LLEGA A COMERCIO, SE ENTREGAN ROLLOS, SIN MANIPULACIÓN DEL EQUIPO SIN NOVEDAD"/>
    <s v="VISITA TECNICA"/>
    <m/>
    <s v="TIPO II"/>
    <s v="TERRESTRE"/>
    <s v="ARIAS QUILINDO JULIAN"/>
    <n v="1"/>
    <n v="67654"/>
    <n v="140396"/>
    <n v="67654"/>
  </r>
  <r>
    <s v="MEDELLIN"/>
    <x v="2"/>
    <x v="2"/>
    <s v="5400"/>
    <s v="2988448"/>
    <s v="3007049934"/>
    <s v="OC VISITA ROLLOS"/>
    <s v="ANTIOQUIA"/>
    <s v="LA UNION"/>
    <s v="BARRIO CENTRO LA UNION 4"/>
    <s v="REDEBAN"/>
    <s v="FO-25-1798864"/>
    <d v="2025-11-07T09:10:02"/>
    <d v="2025-11-12T08:28:00"/>
    <m/>
    <s v="ROLLOS"/>
    <s v="ROLLOS"/>
    <s v="CB UNO A UNO"/>
    <s v="CB UNO A UNO"/>
    <s v="EJECUTADO"/>
    <s v="EJECUTADO EXITOSO"/>
    <s v="08/11/2025 SE ESCALA AL COORDINADOR DE ZONA PARA ENTREGA DE ROLLOS EN SITIO | 10/11/2025 SE ENVIARON 30 ROLLOS POR FLOTA"/>
    <s v="VISITA TECNICA"/>
    <m/>
    <s v="TIPO II"/>
    <s v="TERRESTRE"/>
    <s v="CASTAÑEDA PALACIO CARLOS FELIPE"/>
    <n v="1"/>
    <n v="67654"/>
    <n v="140396"/>
    <n v="67654"/>
  </r>
  <r>
    <s v="MEDELLIN"/>
    <x v="2"/>
    <x v="2"/>
    <s v="5615"/>
    <s v="2988468"/>
    <s v="3007059316"/>
    <s v="OC VISITA ROLLOS"/>
    <s v="ANTIOQUIA"/>
    <s v="RIONEGRO"/>
    <s v="PTM MEDELLIN OAZYS INVERSIONES"/>
    <s v="REDEBAN"/>
    <s v="FO-25-1794917"/>
    <d v="2025-11-07T09:15:31"/>
    <d v="2025-11-12T09:19:00"/>
    <m/>
    <s v="ROLLOS"/>
    <s v="ROLLOS"/>
    <s v="AGREGADOR"/>
    <s v="COMCARD - PTM"/>
    <s v="EJECUTADO"/>
    <s v="EJECUTADO EXITOSO"/>
    <s v="07/11/2025 SE ESCALA AL COORDINADOR DE ZONA PARA ENTREGA DE ROLLOS EN SITIO | 10/11/2025 SE ENTREGA ROLLOS OK"/>
    <s v="VISITA TECNICA"/>
    <m/>
    <s v="TIPO II"/>
    <s v="TERRESTRE"/>
    <s v="DIAZ ZABALA FRANCIS DUBAN"/>
    <n v="1"/>
    <n v="67654"/>
    <n v="140396"/>
    <n v="67654"/>
  </r>
  <r>
    <s v="NEIVA"/>
    <x v="4"/>
    <x v="4"/>
    <s v="41001"/>
    <s v="2988624"/>
    <s v="3007040766"/>
    <s v="OC VISITA ROLLOS"/>
    <s v="HUILA"/>
    <s v="NEIVA"/>
    <s v="DISTRICOL PLASTIBUCAROS"/>
    <s v="REDEBAN"/>
    <s v="FO-25-1794925"/>
    <d v="2025-11-07T09:10:56"/>
    <d v="2025-11-11T16:26:00"/>
    <m/>
    <s v="ROLLOS"/>
    <s v="ROLLOS"/>
    <s v="AGREGADOR"/>
    <s v="DISTRICOL"/>
    <s v="EJECUTADO"/>
    <s v="EJECUTADO EXITOSO"/>
    <s v="07/11/2025 SE ESCALA AL COORDINADOR DE ZONA PARA ENTREGA DE ROLLOS EN SITIO | 10/11/2025 SE ENTREGA 40 ROLLOS SIN NOVEDAD"/>
    <s v="VISITA TECNICA"/>
    <m/>
    <s v="TIPO I"/>
    <s v="TERRESTRE"/>
    <s v="ANDRADE HERNANDEZ JUAN CARLOS"/>
    <n v="1"/>
    <n v="35780"/>
    <n v="75096"/>
    <n v="35780"/>
  </r>
  <r>
    <s v="BOGOTA"/>
    <x v="5"/>
    <x v="5"/>
    <s v="25473"/>
    <s v="2988627"/>
    <s v="3007069929"/>
    <s v="OC VISITA ROLLOS"/>
    <s v="CUNDINAMARCA"/>
    <s v="MOSQUERA"/>
    <s v="DISTRICOL VIAJES LUXURY"/>
    <s v="REDEBAN"/>
    <s v="FO-25-1794920"/>
    <d v="2025-11-07T09:12:34"/>
    <d v="2025-11-12T09:13:00"/>
    <m/>
    <s v="ROLLOS"/>
    <s v="ROLLOS"/>
    <s v="AGREGADOR"/>
    <s v="DISTRICOL"/>
    <s v="EJECUTADO"/>
    <s v="EJECUTADO EXITOSO"/>
    <s v="07/11/2025 SE ESCALA AL COORDINADOR DE ZONA PARA ENTREGA DE ROLLOS EN SITIO | 10/11/2025 SE DEJAN 30 ROLLOS"/>
    <s v="VISITA TECNICA"/>
    <m/>
    <s v="TIPO I"/>
    <s v="TERRESTRE"/>
    <s v="INFANTE SIERRA MANUEL FERNANDO"/>
    <n v="1"/>
    <n v="35780"/>
    <n v="75096"/>
    <n v="35780"/>
  </r>
  <r>
    <s v="BOGOTA"/>
    <x v="5"/>
    <x v="5"/>
    <s v="11001"/>
    <s v="2988772"/>
    <s v="3007068976"/>
    <s v="OC VISITA ROLLOS"/>
    <s v="CUNDINAMARCA"/>
    <s v="BOGOTA"/>
    <s v="BARRIO LA RIVERA BOGOTA"/>
    <s v="REDEBAN"/>
    <s v="FO-25-1798860"/>
    <d v="2025-11-07T09:30:00"/>
    <d v="2025-11-14T11:25:00"/>
    <m/>
    <s v="ROLLOS"/>
    <s v="ROLLOS"/>
    <s v="CB UNO A UNO"/>
    <s v="CB UNO A UNO"/>
    <s v="EJECUTADO"/>
    <s v="EJECUTADO EXITOSO"/>
    <s v="08/11/2025 SE ESCALA AL COORDINADOR DE ZONA PARA ENTREGA DE ROLLOS EN SITIO | 13/11/2025 EN COMUNICACIÓN CON EL CB # 3004259869 , INFORMA NO PUEDE RECIBIR HOY, PIDE SE ENTREGUE EL DÍA DE MAÑANA 14-11-2025 EN CUALQUIER HORARIO DEL DÍA | 14/11/2025 SE REALIZA LA ENTREGA DE 70 ROLLOS REDEBAN"/>
    <s v="VISITA TECNICA"/>
    <m/>
    <s v="TIPO I"/>
    <s v="TERRESTRE"/>
    <s v="ORTIZ MARTINEZ STIVEN"/>
    <n v="1"/>
    <n v="35780"/>
    <n v="75096"/>
    <n v="35780"/>
  </r>
  <r>
    <s v="IBAGUE"/>
    <x v="4"/>
    <x v="4"/>
    <s v="73319"/>
    <s v="2988784"/>
    <s v="3007062415"/>
    <s v="OC VISITA ROLLOS"/>
    <s v="TOLIMA"/>
    <s v="GUAMO"/>
    <s v="BARRIO VIA GUAMO ESPINAL GUAMO"/>
    <s v="REDEBAN"/>
    <s v="FO-25-1798856"/>
    <d v="2025-11-07T09:31:59"/>
    <d v="2025-11-12T09:08:00"/>
    <m/>
    <s v="ROLLOS"/>
    <s v="ROLLOS"/>
    <s v="CB UNO A UNO"/>
    <s v="CB UNO A UNO"/>
    <s v="EJECUTADO"/>
    <s v="EJECUTADO EXITOSO"/>
    <s v="08/11/2025 SE ESCALA AL COORDINADOR DE ZONA PARA ENTREGA DE ROLLOS EN SITIO | 11/11/2025 SE ENTREGA 30 ROLLOS CON VISITA"/>
    <s v="VISITA TECNICA"/>
    <m/>
    <s v="TIPO II"/>
    <s v="TERRESTRE"/>
    <s v="VARGAS HERRERA JHON JAIRO"/>
    <n v="1"/>
    <n v="67654"/>
    <n v="140396"/>
    <n v="67654"/>
  </r>
  <r>
    <s v="MONTERIA"/>
    <x v="0"/>
    <x v="0"/>
    <s v="23162"/>
    <s v="2988926"/>
    <s v="3007066025"/>
    <s v="OC VISITA ROLLOS"/>
    <s v="CORDOBA"/>
    <s v="CERETE"/>
    <s v="BARRIO CORREGIMIENTO EL QUEMAO"/>
    <s v="REDEBAN"/>
    <s v="FO-25-1798852"/>
    <d v="2025-11-07T09:39:46"/>
    <d v="2025-11-12T09:24:00"/>
    <m/>
    <s v="ROLLOS"/>
    <s v="ROLLOS"/>
    <s v="CB UNO A UNO"/>
    <s v="CB UNO A UNO"/>
    <s v="EJECUTADO"/>
    <s v="EJECUTADO EXITOSO"/>
    <s v="08/11/2025 SE ESCALA AL COORDINADOR DE ZONA PARA ENTREGA DE ROLLOS EN SITIO | 11/11/2025 SE REALIZA ENTREGA DE 30 ROLLOS REDEBAN EN EL PUNTO SIN NOVEDAD, EN LA ENTREGA NO SE MANIPULAN EQUIPOS"/>
    <s v="VISITA TECNICA"/>
    <m/>
    <s v="TIPO I"/>
    <s v="TERRESTRE"/>
    <s v="GONZALEZ FERRER JESUS ALEXANDER"/>
    <n v="1"/>
    <n v="35780"/>
    <n v="75096"/>
    <n v="35780"/>
  </r>
  <r>
    <s v="NEIVA"/>
    <x v="4"/>
    <x v="4"/>
    <s v="41298"/>
    <s v="2989131"/>
    <s v="3007045844"/>
    <s v="OC ENVIO ROLLOS"/>
    <s v="HUILA"/>
    <s v="GARZON"/>
    <s v="DISTRICOL PAGOS D&amp;J"/>
    <s v="REDEBAN"/>
    <s v="FO-25-1796021"/>
    <d v="2025-11-07T10:07:55"/>
    <d v="2025-11-12T09:42:00"/>
    <m/>
    <s v="ROLLOS"/>
    <s v="ROLLOS"/>
    <s v="AGREGADOR"/>
    <s v="DISTRICOL"/>
    <s v="EJECUTADO"/>
    <s v="EJECUTADO EXITOSO"/>
    <s v="07/11/2025 SE CONFIRMAN DATOS, SE REALIZA ENVIO POR OPERADOR LOGISTICO | 12/11/2025 SE REALIZA ENVIO DE 90 ROLLOS, CON LA GUIA 2235596535 SERVIENTREGA. SE CONFIRMA ENTREGA EXITOSA POR PARTE DE LA TRANSPORTADORA"/>
    <s v="ENVIO"/>
    <m/>
    <s v="TIPO III"/>
    <s v="TERRESTRE"/>
    <m/>
    <n v="0"/>
    <n v="35780"/>
    <n v="75096"/>
    <n v="35780"/>
  </r>
  <r>
    <s v="MONTERIA"/>
    <x v="0"/>
    <x v="0"/>
    <s v="5154"/>
    <s v="2989144"/>
    <s v="3007077747"/>
    <s v="OC VISITA ROLLOS"/>
    <s v="ANTIOQUIA"/>
    <s v="CAUCASIA"/>
    <s v="PTM CAUCASIA TIENDA AHORRE MAS"/>
    <s v="REDEBAN"/>
    <s v="FO-25-1795695"/>
    <d v="2025-11-07T10:10:40"/>
    <d v="2025-11-12T15:37:00"/>
    <m/>
    <s v="ROLLOS"/>
    <s v="ROLLOS"/>
    <s v="AGREGADOR"/>
    <s v="COMCARD - PTM"/>
    <s v="EJECUTADO"/>
    <s v="EJECUTADO EXITOSO"/>
    <s v="12/11/2025 SE ESCALA AL COORDINADOR DE ZONA PARA ENTREGA DE ROLLOS EN SITIO | 12/11/2025 SE ENTREGAN 80 ROLLOS CON VISITA OK"/>
    <s v="VISITA TECNICA"/>
    <m/>
    <s v="TIPO II"/>
    <s v="TERRESTRE"/>
    <s v="COGOLLO VERTEL EDER LUIS"/>
    <n v="1"/>
    <n v="67654"/>
    <n v="140396"/>
    <n v="67654"/>
  </r>
  <r>
    <s v="MEDELLIN"/>
    <x v="2"/>
    <x v="2"/>
    <s v="5686"/>
    <s v="2989289"/>
    <s v="3007061159"/>
    <s v="OC VISITA ROLLOS"/>
    <s v="ANTIOQUIA"/>
    <s v="SANTA ROSA DE OSOS"/>
    <s v="DISTRICOL LOS RESULTADOS"/>
    <s v="REDEBAN"/>
    <s v="FO-25-1795693"/>
    <d v="2025-11-07T10:24:01"/>
    <d v="2025-11-12T09:41:00"/>
    <m/>
    <s v="ROLLOS"/>
    <s v="ROLLOS"/>
    <s v="AGREGADOR"/>
    <s v="DISTRICOL"/>
    <s v="EJECUTADO"/>
    <s v="EJECUTADO EXITOSO"/>
    <s v="11/11/2025 SE ENTREGAN 20 ROLLOS RBM"/>
    <s v="VISITA TECNICA"/>
    <m/>
    <s v="TIPO II"/>
    <s v="TERRESTRE"/>
    <s v="BARRIENTOS HERNANDEZ CRISTIAN HORACIO"/>
    <n v="1"/>
    <n v="67654"/>
    <n v="140396"/>
    <n v="67654"/>
  </r>
  <r>
    <s v="BOGOTA"/>
    <x v="5"/>
    <x v="5"/>
    <s v="11001"/>
    <s v="2989380"/>
    <s v="3007057734"/>
    <s v="OC VISITA ROLLOS"/>
    <s v="CUNDINAMARCA"/>
    <s v="BOGOTA"/>
    <s v="BARRIO BOSA BOGOTA 14"/>
    <s v="REDEBAN"/>
    <s v="FO-25-1798848"/>
    <d v="2025-11-07T10:28:38"/>
    <d v="2025-11-12T08:25:00"/>
    <m/>
    <s v="ROLLOS"/>
    <s v="ROLLOS"/>
    <s v="CB UNO A UNO"/>
    <s v="CB UNO A UNO"/>
    <s v="EJECUTADO"/>
    <s v="EJECUTADO EXITOSO"/>
    <s v="08/11/2025 SE ESCALA AL COORDINADOR DE ZONA PARA ENTREGA DE ROLLOS EN SITIO | 11/11/2025 ENTREGA DE 40 ROLLOS NO SE MANIPULAN EQUIPOS"/>
    <s v="VISITA TECNICA"/>
    <m/>
    <s v="TIPO I"/>
    <s v="TERRESTRE"/>
    <s v="HERNANDEZ NARANJO OSCAR EDUARDO"/>
    <n v="1"/>
    <n v="35780"/>
    <n v="75096"/>
    <n v="35780"/>
  </r>
  <r>
    <s v="BOGOTA"/>
    <x v="5"/>
    <x v="5"/>
    <s v="25402"/>
    <s v="2989506"/>
    <s v="3007078046"/>
    <s v="OC VISITA ROLLOS"/>
    <s v="CUNDINAMARCA"/>
    <s v="LA VEGA"/>
    <s v="PTM LA VEGA DROGUERIA EL SHADA"/>
    <s v="REDEBAN"/>
    <s v="FO-25-1795686"/>
    <d v="2025-11-07T10:29:20"/>
    <d v="2025-11-12T08:33:00"/>
    <m/>
    <s v="ROLLOS"/>
    <s v="ROLLOS"/>
    <s v="AGREGADOR"/>
    <s v="COMCARD - PTM"/>
    <s v="EJECUTADO"/>
    <s v="EJECUTADO EXITOSO"/>
    <s v="10/11/2025 SE LLEGA A LA DIRECCIÓN INDICADA Y SE ENTREGAN 20 ROLLOS RBM SIN MANIPULAR EQUIPOS"/>
    <s v="VISITA TECNICA"/>
    <m/>
    <s v="TIPO II"/>
    <s v="TERRESTRE"/>
    <s v="GARCIA PASTRANA KEVIN FERNANDO"/>
    <n v="1"/>
    <n v="67654"/>
    <n v="140396"/>
    <n v="67654"/>
  </r>
  <r>
    <s v="CARTAGENA"/>
    <x v="0"/>
    <x v="0"/>
    <s v="13001"/>
    <s v="2989960"/>
    <s v="3007079205"/>
    <s v="OC VISITA ROLLOS"/>
    <s v="BOLIVAR"/>
    <s v="CARTAGENA"/>
    <s v="BARRIO ALTOS DE SAN ISIDRO CAR"/>
    <s v="REDEBAN"/>
    <s v="FO-25-1798845"/>
    <d v="2025-11-07T11:13:29"/>
    <d v="2025-11-13T10:14:00"/>
    <m/>
    <s v="ROLLOS"/>
    <s v="ROLLOS"/>
    <s v="CB UNO A UNO"/>
    <s v="CB UNO A UNO"/>
    <s v="EJECUTADO"/>
    <s v="EJECUTADO EXITOSO"/>
    <s v="08/11/2025 SE ESCALA AL COORDINADOR DE ZONA PARA ENTREGA DE ROLLOS EN SITIO | 13/11/2025 SE REALIZA ENTREGA DE 20 ROLLOS PARA EL CORRESPONSAL"/>
    <s v="VISITA TECNICA"/>
    <m/>
    <s v="TIPO I"/>
    <s v="TERRESTRE"/>
    <s v="MARTINEZ SALGUEDO ANDRES AUGUSTO"/>
    <n v="1"/>
    <n v="35780"/>
    <n v="75096"/>
    <n v="35780"/>
  </r>
  <r>
    <s v="VILLAVICENCIO"/>
    <x v="4"/>
    <x v="4"/>
    <s v="50568"/>
    <s v="2989971"/>
    <s v="3007077907"/>
    <s v="OC ENVIO ROLLOS"/>
    <s v="META"/>
    <s v="PUERTO GAITAN"/>
    <s v="BARRIO VENCEDORES PUERTO GAITA"/>
    <s v="REDEBAN"/>
    <s v="FO-25-1800692"/>
    <d v="2025-11-07T11:16:19"/>
    <d v="2025-11-14T10:35:00"/>
    <m/>
    <s v="ROLLOS"/>
    <s v="ROLLOS"/>
    <s v="CB UNO A UNO"/>
    <s v="CB UNO A UNO"/>
    <s v="EJECUTADO"/>
    <s v="EJECUTADO EXITOSO"/>
    <s v="08/11/2025 SE REALIZA ENVIO DE ROLLOS CON OPERADOR LOGISTICO | 14/11/2025 SE REALIZA ENVIO DE 50 ROLLOS, CON LA GUIA 2235596551 SERVIENTREGA. SE CONFIRMA ENTREGA EXITOSA POR PARTE DE LA TRANSPORTADORA"/>
    <s v="ENVIO"/>
    <m/>
    <s v="TIPO III"/>
    <s v="TERRESTRE"/>
    <m/>
    <n v="0"/>
    <n v="35780"/>
    <n v="75096"/>
    <n v="35780"/>
  </r>
  <r>
    <s v="TUNJA"/>
    <x v="3"/>
    <x v="3"/>
    <s v="15104"/>
    <s v="2990086"/>
    <s v="3007077036"/>
    <s v="OC VISITA ROLLOS"/>
    <s v="BOYACA"/>
    <s v="BOYACA"/>
    <s v="BARRIO SOLANO BOYACA  5"/>
    <s v="REDEBAN"/>
    <s v="FO-25-1798838"/>
    <d v="2025-11-07T11:43:38"/>
    <d v="2025-11-10T15:49:00"/>
    <m/>
    <s v="ROLLOS"/>
    <s v="ROLLOS"/>
    <s v="CB UNO A UNO"/>
    <s v="CB UNO A UNO"/>
    <s v="EJECUTADO"/>
    <s v="EJECUTADO EXITOSO"/>
    <s v="08/11/2025 SE ESCALA AL COORDINADOR DE ZONA PARA ENTREGA DE ROLLOS EN SITIO | 10/11/2025 SE VISITA CB ENTREGA 40 ROLLOS"/>
    <s v="VISITA TECNICA"/>
    <m/>
    <s v="TIPO II"/>
    <s v="TERRESTRE"/>
    <s v="GONZALEZ GONZALEZ MARIO ALBERTO"/>
    <n v="1"/>
    <n v="67654"/>
    <n v="140396"/>
    <n v="67654"/>
  </r>
  <r>
    <s v="CALI"/>
    <x v="1"/>
    <x v="1"/>
    <s v="76001"/>
    <s v="2990151"/>
    <s v="3007056147"/>
    <s v="OC VISITA ROLLOS"/>
    <s v="VALLE DEL CAUCA"/>
    <s v="CALI"/>
    <s v="BARRIO EL CANEY CALI 2"/>
    <s v="REDEBAN"/>
    <s v="FO-25-1798841"/>
    <d v="2025-11-07T11:35:23"/>
    <d v="2025-11-12T08:37:00"/>
    <m/>
    <s v="ROLLOS"/>
    <s v="ROLLOS"/>
    <s v="CB UNO A UNO"/>
    <s v="CB UNO A UNO"/>
    <s v="EJECUTADO"/>
    <s v="EJECUTADO EXITOSO"/>
    <s v="08/11/2025 SE ESCALA AL COORDINADOR DE ZONA PARA ENTREGA DE ROLLOS EN SITIO | 11/11/2025 SE ENTREGAN 30 ROLLOS"/>
    <s v="VISITA TECNICA"/>
    <m/>
    <s v="TIPO I"/>
    <s v="TERRESTRE"/>
    <s v="ESCOBAR LENIS JUAN SEBASTIAN"/>
    <n v="1"/>
    <n v="35780"/>
    <n v="75096"/>
    <n v="35780"/>
  </r>
  <r>
    <s v="MEDELLIN"/>
    <x v="2"/>
    <x v="2"/>
    <s v="5318"/>
    <s v="2990314"/>
    <s v="3007060885"/>
    <s v="OC VISITA ROLLOS"/>
    <s v="ANTIOQUIA"/>
    <s v="GUARNE"/>
    <s v="PTM GUARNE TIENDA CUATRO ESQU"/>
    <s v="REDEBAN"/>
    <s v="FO-25-1795947"/>
    <d v="2025-11-07T11:54:55"/>
    <d v="2025-11-12T08:40:00"/>
    <m/>
    <s v="ROLLOS"/>
    <s v="ROLLOS"/>
    <s v="AGREGADOR"/>
    <s v="COMCARD - PTM"/>
    <s v="EJECUTADO"/>
    <s v="EJECUTADO EXITOSO"/>
    <s v="07/11/2025 SE ESCALA AL COORDINADOR DE ZONA PARA ENTREGA DE ROLLOS EN SITIO | 10/11/2025 SE ENTREGA ROLLOS OK SE DEJAN EN EL LOCAL DEL LADO YA QUE LA CHICA DEL CB AUN NO A LLEGADO"/>
    <s v="VISITA TECNICA"/>
    <m/>
    <s v="TIPO II"/>
    <s v="TERRESTRE"/>
    <s v="DIAZ ZABALA FRANCIS DUBAN"/>
    <n v="1"/>
    <n v="67654"/>
    <n v="140396"/>
    <n v="67654"/>
  </r>
  <r>
    <s v="CALI"/>
    <x v="1"/>
    <x v="1"/>
    <s v="19001"/>
    <s v="2990420"/>
    <s v="3007045829"/>
    <s v="OC VISITA ROLLOS"/>
    <s v="CAUCA"/>
    <s v="POPAYAN"/>
    <s v="DISTRICOL SUF NET POPAYAN"/>
    <s v="REDEBAN"/>
    <s v="FO-25-1797661"/>
    <d v="2025-11-07T11:56:10"/>
    <d v="2025-11-12T10:01:00"/>
    <m/>
    <s v="ROLLOS"/>
    <s v="ROLLOS"/>
    <s v="AGREGADOR"/>
    <s v="DISTRICOL"/>
    <s v="EJECUTADO"/>
    <s v="EJECUTADO EXITOSO"/>
    <s v="07/11/2025 SE ESCALA AL COORDINADOR DE ZONA PARA ENTREGA DE ROLLOS EN SITIO | 10/11/2025 SE INGRESA SE ENTREGA 50 ROLLOS RBM"/>
    <s v="VISITA TECNICA"/>
    <m/>
    <s v="TIPO III"/>
    <s v="TERRESTRE"/>
    <s v="GIMBUEL LASSO LUIS GERMAN"/>
    <n v="1"/>
    <n v="35780"/>
    <n v="75096"/>
    <n v="35780"/>
  </r>
  <r>
    <s v="PASTO"/>
    <x v="1"/>
    <x v="1"/>
    <s v="86865"/>
    <s v="2990465"/>
    <s v="3007081031"/>
    <s v="OC VISITA ROLLOS"/>
    <s v="PUTUMAYO"/>
    <s v="VALLE DEL GUAMUEZ"/>
    <s v="DISTRICOL ESTILOS"/>
    <s v="REDEBAN"/>
    <s v="FO-25-1797053"/>
    <d v="2025-11-07T12:13:48"/>
    <d v="2025-11-12T09:42:00"/>
    <m/>
    <s v="ROLLOS"/>
    <s v="ROLLOS"/>
    <s v="AGREGADOR"/>
    <s v="DISTRICOL"/>
    <s v="EJECUTADO"/>
    <s v="EJECUTADO EXITOSO"/>
    <s v="12/11/2025 SE CONFIRMAN DATOS, SE REALIZA ENVIO POR OPERADOR LOGISTICO | 12/11/2025 SE HACE ENTREGA DE 20 ROLLOS EXITOSAMENTE CON LA GUIA: 700174288076 INTERRAPIDISIMO | 08/11/2025 SE REALIZA ENVÍO DE ROLLOS POR TRANSPORTADORA INTERRAPIDISIMO, ENVÍO DE ROLLOS OK"/>
    <s v="ENVIO FLOTA - OPERADOR LOGISTICO"/>
    <m/>
    <s v="TIPO IV"/>
    <s v="TERRESTRE"/>
    <s v="PAZ MARTINEZ RICHARD HUMBERTO"/>
    <n v="0"/>
    <n v="35780"/>
    <n v="75096"/>
    <n v="35780"/>
  </r>
  <r>
    <s v="MEDELLIN"/>
    <x v="2"/>
    <x v="2"/>
    <s v="5088"/>
    <s v="2990489"/>
    <s v="3007076688"/>
    <s v="OC VISITA ROLLOS"/>
    <s v="ANTIOQUIA"/>
    <s v="BELLO"/>
    <s v="DISTRICOL TECNOLANDIA"/>
    <s v="REDEBAN"/>
    <s v="FO-25-1797241"/>
    <d v="2025-11-07T12:23:10"/>
    <d v="2025-11-13T11:49:00"/>
    <m/>
    <s v="ROLLOS"/>
    <s v="ROLLOS"/>
    <s v="AGREGADOR"/>
    <s v="DISTRICOL"/>
    <s v="EJECUTADO"/>
    <s v="EJECUTADO EXITOSO"/>
    <s v="12/11/2025 SE ESCALA AL COORDINADOR DE ZONA PARA ENTREGA DE ROLLOS EN SITIO | 13/11/2025 SE REALIZA ENTREGA DE 40 ROLLOS POR EL OPERADOR CABIFY CON LA GUIA V4001787264"/>
    <s v="VISITA TECNICA"/>
    <m/>
    <s v="TIPO I"/>
    <s v="TERRESTRE"/>
    <s v="ALVAREZ LOPEZ MARIANA"/>
    <n v="1"/>
    <n v="35780"/>
    <n v="75096"/>
    <n v="35780"/>
  </r>
  <r>
    <s v="BOGOTA"/>
    <x v="5"/>
    <x v="5"/>
    <s v="25123"/>
    <s v="2990581"/>
    <s v="3007047647"/>
    <s v="OC VISITA ROLLOS"/>
    <s v="CUNDINAMARCA"/>
    <s v="CACHIPAY"/>
    <s v="DISTRICOL STATION CYBER"/>
    <s v="REDEBAN"/>
    <s v="FO-25-1797236"/>
    <d v="2025-11-07T12:26:35"/>
    <d v="2025-11-12T14:49:00"/>
    <m/>
    <s v="ROLLOS"/>
    <s v="ROLLOS"/>
    <s v="AGREGADOR"/>
    <s v="DISTRICOL"/>
    <s v="EJECUTADO"/>
    <s v="EJECUTADO EXITOSO"/>
    <s v="12/11/2025 SE ESCALA AL COORDINADOR DE ZONA PARA ENTREGA DE ROLLOS EN SITIO | 12/11/2025 DURANTE LA VISITA TECNICA SE REALIZA ENTREGA DE ROLLOS PARA DATÁFONO NO SE MANIPULAN EQUIPOS"/>
    <s v="VISITA TECNICA"/>
    <m/>
    <s v="TIPO II"/>
    <s v="TERRESTRE"/>
    <s v="GALEANO SORIANO JUAN DAVID"/>
    <n v="1"/>
    <n v="67654"/>
    <n v="140396"/>
    <n v="67654"/>
  </r>
  <r>
    <s v="CARTAGENA"/>
    <x v="0"/>
    <x v="0"/>
    <s v="13001"/>
    <s v="2990597"/>
    <s v="3007081705"/>
    <s v="OC VISITA ROLLOS"/>
    <s v="BOLIVAR"/>
    <s v="CARTAGENA"/>
    <s v="DISTRICOL TIENDA EL NIDO"/>
    <s v="REDEBAN"/>
    <s v="FO-25-1797230"/>
    <d v="2025-11-07T12:33:54"/>
    <d v="2025-11-12T09:27:00"/>
    <m/>
    <s v="ROLLOS"/>
    <s v="ROLLOS"/>
    <s v="AGREGADOR"/>
    <s v="DISTRICOL"/>
    <s v="EJECUTADO"/>
    <s v="EJECUTADO EXITOSO"/>
    <s v="11/11/2025 SE ENTREGAN 40 ROLLOS NO SE ANEXA TIRILLA DE PRUEBA EL PUNTO LO ABREN A LAS 9 AM EN LA TIENDA ME RECIBEN LOS ROLLOS"/>
    <s v="VISITA TECNICA"/>
    <m/>
    <s v="TIPO I"/>
    <s v="TERRESTRE"/>
    <s v="CANEDO HERRERA ALEXANDER"/>
    <n v="1"/>
    <n v="35780"/>
    <n v="75096"/>
    <n v="35780"/>
  </r>
  <r>
    <s v="MEDELLIN"/>
    <x v="2"/>
    <x v="2"/>
    <s v="5615"/>
    <s v="2990646"/>
    <s v="3007074672"/>
    <s v="OC VISITA ROLLOS"/>
    <s v="ANTIOQUIA"/>
    <s v="RIONEGRO"/>
    <s v="PTM LLANOGRANDE MEDELLIN PAPEL"/>
    <s v="REDEBAN"/>
    <s v="FO-25-1797221"/>
    <d v="2025-11-07T13:10:21"/>
    <d v="2025-11-11T15:47:00"/>
    <m/>
    <s v="ROLLOS"/>
    <s v="ROLLOS"/>
    <s v="AGREGADOR"/>
    <s v="COMCARD - PTM"/>
    <s v="EJECUTADO"/>
    <s v="EJECUTADO EXITOSO"/>
    <s v="10/11/2025 SE ENTREGA ROLLOS OK"/>
    <s v="VISITA TECNICA"/>
    <m/>
    <s v="TIPO II"/>
    <s v="TERRESTRE"/>
    <s v="DIAZ ZABALA FRANCIS DUBAN"/>
    <n v="1"/>
    <n v="67654"/>
    <n v="140396"/>
    <n v="67654"/>
  </r>
  <r>
    <s v="MEDELLIN"/>
    <x v="2"/>
    <x v="2"/>
    <s v="5001"/>
    <s v="2990667"/>
    <s v="3007080509"/>
    <s v="OC VISITA ROLLOS"/>
    <s v="ANTIOQUIA"/>
    <s v="MEDELLIN"/>
    <s v="DISTRICOL MERCADOS LA PLACITA"/>
    <s v="REDEBAN"/>
    <s v="FO-25-1797218"/>
    <d v="2025-11-07T13:31:16"/>
    <d v="2025-11-14T13:18:00"/>
    <m/>
    <s v="ROLLOS"/>
    <s v="ROLLOS"/>
    <s v="AGREGADOR"/>
    <s v="DISTRICOL"/>
    <s v="EJECUTADO"/>
    <s v="EJECUTADO EXITOSO"/>
    <s v="12/11/2025 SE ESCALA AL COORDINADOR DE ZONA PARA ENTREGA DE ROLLOS EN SITIO | 14/11/2025 SE REALIZA ENTREGA DE 40 ROLLOS POR EL OPERADOR VELOCES CON LA GUIA V4001787265"/>
    <s v="VISITA TECNICA"/>
    <m/>
    <s v="TIPO I"/>
    <s v="TERRESTRE"/>
    <s v="ARGEL DORIA MIGUEL ALBERTO"/>
    <n v="1"/>
    <n v="35780"/>
    <n v="75096"/>
    <n v="35780"/>
  </r>
  <r>
    <s v="MONTERIA"/>
    <x v="0"/>
    <x v="0"/>
    <s v="5154"/>
    <s v="2990685"/>
    <s v="3007041971"/>
    <s v="OC VISITA ROLLOS"/>
    <s v="ANTIOQUIA"/>
    <s v="CAUCASIA"/>
    <s v="DISTRICOL CELUVARIEDADES LA 21"/>
    <s v="REDEBAN"/>
    <s v="FO-25-1797205"/>
    <d v="2025-11-07T13:47:00"/>
    <d v="2025-11-12T15:39:00"/>
    <m/>
    <s v="ROLLOS"/>
    <s v="ROLLOS"/>
    <s v="AGREGADOR"/>
    <s v="DISTRICOL"/>
    <s v="EJECUTADO"/>
    <s v="EJECUTADO EXITOSO"/>
    <s v="12/11/2025 SE ESCALA AL COORDINADOR DE ZONA PARA ENTREGA DE ROLLOS EN SITIO | 12/11/2025 SE ENTREGAN 100 ROLLOS RBM CON VISITA OK"/>
    <s v="VISITA TECNICA"/>
    <m/>
    <s v="TIPO II"/>
    <s v="TERRESTRE"/>
    <s v="COGOLLO VERTEL EDER LUIS"/>
    <n v="1"/>
    <n v="67654"/>
    <n v="140396"/>
    <n v="67654"/>
  </r>
  <r>
    <s v="BOGOTA"/>
    <x v="5"/>
    <x v="5"/>
    <s v="25754"/>
    <s v="2990706"/>
    <s v="3007037321"/>
    <s v="OC VISITA ROLLOS"/>
    <s v="CUNDINAMARCA"/>
    <s v="SOACHA"/>
    <s v="BARRIO VILLA ITALIA SOACHA"/>
    <s v="REDEBAN"/>
    <s v="FO-25-1798834"/>
    <d v="2025-11-07T12:38:13"/>
    <d v="2025-11-12T09:03:00"/>
    <m/>
    <s v="ROLLOS"/>
    <s v="ROLLOS"/>
    <s v="CB UNO A UNO"/>
    <s v="CB UNO A UNO"/>
    <s v="EJECUTADO"/>
    <s v="EJECUTADO EXITOSO"/>
    <s v="08/11/2025 SE ESCALA AL COORDINADOR DE ZONA PARA ENTREGA DE ROLLOS EN SITIO | 10/11/2025 ENTREGA DE 40 ROLLOS PARA DATAFONO NO SE MANIPULA TERMINAL"/>
    <s v="VISITA TECNICA"/>
    <m/>
    <s v="TIPO I"/>
    <s v="TERRESTRE"/>
    <s v="BUSTOS MORA DIEGO MANUEL"/>
    <n v="1"/>
    <n v="35780"/>
    <n v="75096"/>
    <n v="35780"/>
  </r>
  <r>
    <s v="BOGOTA"/>
    <x v="5"/>
    <x v="5"/>
    <s v="11001"/>
    <s v="2990750"/>
    <s v="3007080244"/>
    <s v="OC VISITA ROLLOS"/>
    <s v="CUNDINAMARCA"/>
    <s v="BOGOTA"/>
    <s v="BARRIO BAVARIA PRIMER SECTOR BOGOTA"/>
    <s v="REDEBAN"/>
    <s v="FO-25-1798828"/>
    <d v="2025-11-07T13:09:17"/>
    <d v="2025-11-12T09:29:00"/>
    <m/>
    <s v="ROLLOS"/>
    <s v="ROLLOS"/>
    <s v="UNO A UNO"/>
    <s v="UNO A UNO"/>
    <s v="EJECUTADO"/>
    <s v="EJECUTADO EXITOSO"/>
    <s v="08/11/2025 SE ESCALA AL COORDINADOR DE ZONA PARA ENTREGA DE ROLLOS EN SITIO | 11/11/2025 40 ROLLOS"/>
    <s v="VISITA TECNICA"/>
    <m/>
    <s v="TIPO I"/>
    <s v="TERRESTRE"/>
    <s v="INFANTE SIERRA MANUEL FERNANDO"/>
    <n v="1"/>
    <n v="35780"/>
    <n v="75096"/>
    <n v="35780"/>
  </r>
  <r>
    <s v="PASTO"/>
    <x v="1"/>
    <x v="1"/>
    <s v="52683"/>
    <s v="2990781"/>
    <s v="3007059949"/>
    <s v="OC VISITA ROLLOS"/>
    <s v="NARIÑO"/>
    <s v="SANDONA"/>
    <s v="DISTRICOL TIENDA LAURITA"/>
    <s v="REDEBAN"/>
    <s v="FO-25-1797213"/>
    <d v="2025-11-07T13:32:27"/>
    <d v="2025-11-13T09:41:00"/>
    <m/>
    <s v="ROLLOS"/>
    <s v="ROLLOS"/>
    <s v="AGREGADOR"/>
    <s v="DISTRICOL"/>
    <s v="EJECUTADO"/>
    <s v="EJECUTADO EXITOSO"/>
    <s v="12/11/2025 SE ESCALA AL COORDINADOR DE ZONA PARA ENTREGA DE ROLLOS EN SITIO | 13/11/2025 SE REALIZA COMUNICACIÓN TELEFÓNICA CON LA SEÑORA DANIELA PARA CONFIRMAR VISITA Y ENTREGA DE PAPELERÍA Y LA CLIENTE PIDE QUE POR FAVOR SE LOS DEJE A LA HERMANA EN PASTO YA QUE ELLA TIENE UNA CITA MÉDICA EN PASTO Y NO VA A ESTAR EN EL CB, Y AL FINALIZAR LA CITA MÉDICA ELLA RECOGE LOS ROLLOS Y CONFIRMA LA RECEPCIÓN DE LOS ROLLOS. SE ENTREGAN EN LA DIRECCIÓN INDICADA POR LA CLIENTE. ENTREGA EXITOSA"/>
    <s v="VISITA TECNICA"/>
    <m/>
    <s v="TIPO II"/>
    <s v="TERRESTRE"/>
    <s v="CASTILLO HERRERA ALEX RICARDO"/>
    <n v="1"/>
    <n v="67654"/>
    <n v="140396"/>
    <n v="67654"/>
  </r>
  <r>
    <s v="MEDELLIN"/>
    <x v="2"/>
    <x v="2"/>
    <s v="5001"/>
    <s v="2991055"/>
    <s v="3007045153"/>
    <s v="OC VISITA ROLLOS"/>
    <s v="ANTIOQUIA"/>
    <s v="MEDELLIN"/>
    <s v="PTM MEDELLIN ELECTRICOS EL GOR"/>
    <s v="REDEBAN"/>
    <s v="FO-25-1797193"/>
    <d v="2025-11-07T14:26:34"/>
    <d v="2025-11-12T12:22:00"/>
    <m/>
    <s v="ROLLOS"/>
    <s v="ROLLOS"/>
    <s v="AGREGADOR"/>
    <s v="COMCARD - PTM"/>
    <s v="EJECUTADO"/>
    <s v="EJECUTADO EXITOSO"/>
    <s v="12/11/2025 SE ESCALA AL COORDINADOR DE ZONA PARA ENTREGA DE ROLLOS EN SITIO | 12/11/2025 SE REALIZA ENTREGA DE 70 ROLLOS POR EL OPERADOR CABIFY CON LA GUIA V4001787266"/>
    <s v="VISITA TECNICA"/>
    <m/>
    <s v="TIPO I"/>
    <s v="TERRESTRE"/>
    <s v="RICO PERDOMO ALAHY XIMENA"/>
    <n v="1"/>
    <n v="35780"/>
    <n v="75096"/>
    <n v="35780"/>
  </r>
  <r>
    <s v="IBAGUE"/>
    <x v="4"/>
    <x v="4"/>
    <s v="73217"/>
    <s v="2991202"/>
    <s v="3007065767"/>
    <s v="OC VISITA ROLLOS"/>
    <s v="TOLIMA"/>
    <s v="COYAIMA"/>
    <s v="BARRIO LA MAGDALENA CORREGIMIE"/>
    <s v="REDEBAN"/>
    <s v="FO-25-1802102"/>
    <d v="2025-11-07T14:29:00"/>
    <d v="2025-11-12T09:30:00"/>
    <m/>
    <s v="ROLLOS"/>
    <s v="ROLLOS"/>
    <s v="CB UNO A UNO"/>
    <s v="CB UNO A UNO"/>
    <s v="EJECUTADO"/>
    <s v="EJECUTADO EXITOSO"/>
    <s v="09/11/2025 SE REALIZA ENVIO DE ROLLOS CON OPERADOR LOGISTICO | 12/11/2025 ENVIO SE ENCUENTRA EN LA OFICINA PRINCIPAL DE INTERRAPIDISIMO CON LA GUIA NUMERO: 700174357412 SE LE INFORMA AL USUARIO VIA WSAP PARA QUE RECLAME LO ANTES POSIBLE PARA EVITAR DEVOLUCIONES, SE PROCEDE A CERRAR ACTIVIDAD | 12/11/2025 SE REALIZA ENVÍO DE 30 ROLLOS POR TRANSPORTADORA INTERRAPIDISOMO, ALA DIRECCIÓN ASIGNADA."/>
    <s v="ENVIO FLOTA - OPERADOR LOGISTICO"/>
    <m/>
    <s v="TIPO III"/>
    <s v="TERRESTRE"/>
    <s v="BARRAGAN TAFUR EDWIN ESTEBAN"/>
    <n v="0"/>
    <n v="35780"/>
    <n v="75096"/>
    <n v="35780"/>
  </r>
  <r>
    <s v="MEDELLIN"/>
    <x v="2"/>
    <x v="2"/>
    <s v="5001"/>
    <s v="2991874"/>
    <s v="3007059314"/>
    <s v="OC VISITA ROLLOS"/>
    <s v="ANTIOQUIA"/>
    <s v="MEDELLIN"/>
    <s v="PTM MEDELLIN CARNES TAURINA"/>
    <s v="REDEBAN"/>
    <s v="FO-25-1798626"/>
    <d v="2025-11-07T15:46:05"/>
    <d v="2025-11-14T13:19:00"/>
    <m/>
    <s v="ROLLOS"/>
    <s v="ROLLOS"/>
    <s v="AGREGADOR"/>
    <s v="COMCARD - PTM"/>
    <s v="EJECUTADO"/>
    <s v="EJECUTADO EXITOSO"/>
    <s v="08/11/2025 SE ESCALA AL COORDINADOR DE ZONA PARA ENTREGA DE ROLLOS EN SITIO | 14/11/2025 SE REALIZA ENTREGA DE 40 ROLLOS POR EL OPERADOR VELOCES CON LA GUIA V4001787267"/>
    <s v="VISITA TECNICA"/>
    <m/>
    <s v="TIPO I"/>
    <s v="TERRESTRE"/>
    <s v="ARGEL DORIA MIGUEL ALBERTO"/>
    <n v="1"/>
    <n v="35780"/>
    <n v="75096"/>
    <n v="35780"/>
  </r>
  <r>
    <s v="BOGOTA"/>
    <x v="5"/>
    <x v="5"/>
    <s v="11001"/>
    <s v="2991893"/>
    <s v="3007059396"/>
    <s v="OC VISITA ROLLOS"/>
    <s v="CUNDINAMARCA"/>
    <s v="BOGOTA"/>
    <s v="BARRIO BOSA EL CORZO BOGOTA"/>
    <s v="REDEBAN"/>
    <s v="FO-25-1798824"/>
    <d v="2025-11-07T15:52:03"/>
    <d v="2025-11-12T09:44:00"/>
    <m/>
    <s v="ROLLOS"/>
    <s v="ROLLOS"/>
    <s v="CB UNO A UNO"/>
    <s v="CB UNO A UNO"/>
    <s v="EJECUTADO"/>
    <s v="EJECUTADO EXITOSO"/>
    <s v="08/11/2025 SE ESCALA AL COORDINADOR DE ZONA PARA ENTREGA DE ROLLOS EN SITIO | 11/11/2025 ENTREGA DE 20 ROLLOS NO SE MANIPULAN EQUIPOS"/>
    <s v="VISITA TECNICA"/>
    <m/>
    <s v="TIPO I"/>
    <s v="TERRESTRE"/>
    <s v="HERNANDEZ NARANJO OSCAR EDUARDO"/>
    <n v="1"/>
    <n v="35780"/>
    <n v="75096"/>
    <n v="35780"/>
  </r>
  <r>
    <s v="CARTAGENA"/>
    <x v="0"/>
    <x v="0"/>
    <s v="13001"/>
    <s v="2991946"/>
    <s v="3007066684"/>
    <s v="OC VISITA ROLLOS"/>
    <s v="BOLIVAR"/>
    <s v="CARTAGENA"/>
    <s v="PAGAFACIL RAMBLAS"/>
    <s v="REDEBAN"/>
    <s v="FO-25-1798630"/>
    <d v="2025-11-07T15:45:11"/>
    <d v="2025-11-12T15:43:00"/>
    <m/>
    <s v="ROLLOS"/>
    <s v="ROLLOS"/>
    <s v="ROBUSTO"/>
    <s v="PAGAFACIL"/>
    <s v="EJECUTADO"/>
    <s v="EJECUTADO EXITOSO"/>
    <s v="08/11/2025 SE ESCALA AL COORDINADOR DE ZONA PARA ENTREGA DE ROLLOS EN SITIO | 12/11/2025 SE ENTREGAN 80 ROLLOS"/>
    <s v="VISITA TECNICA"/>
    <m/>
    <s v="TIPO I"/>
    <s v="TERRESTRE"/>
    <s v="CANEDO HERRERA ALEXANDER"/>
    <n v="1"/>
    <n v="35780"/>
    <n v="75096"/>
    <n v="35780"/>
  </r>
  <r>
    <s v="MEDELLIN"/>
    <x v="2"/>
    <x v="2"/>
    <s v="5001"/>
    <s v="2992059"/>
    <s v="3007041161"/>
    <s v="OC VISITA ROLLOS"/>
    <s v="ANTIOQUIA"/>
    <s v="MEDELLIN"/>
    <s v="PAGAFACIL ARKADIA"/>
    <s v="REDEBAN"/>
    <s v="FO-25-1798620"/>
    <d v="2025-11-07T16:02:13"/>
    <d v="2025-11-12T12:10:00"/>
    <m/>
    <s v="ROLLOS"/>
    <s v="ROLLOS"/>
    <s v="ROBUSTO"/>
    <s v="PAGAFACIL"/>
    <s v="EJECUTADO"/>
    <s v="EJECUTADO EXITOSO"/>
    <s v="08/11/2025 SE ESCALA AL COORDINADOR DE ZONA PARA ENTREGA DE ROLLOS EN SITIO | 12/11/2025 SE REALIZA ENTREGA DE 40 ROLLOS POR EL OPERADOR VELOCES CON LA GUIA V4001787269"/>
    <s v="VISITA TECNICA"/>
    <m/>
    <s v="TIPO I"/>
    <s v="TERRESTRE"/>
    <s v="RICO PERDOMO ALAHY XIMENA"/>
    <n v="1"/>
    <n v="35780"/>
    <n v="75096"/>
    <n v="35780"/>
  </r>
  <r>
    <s v="BUCARAMANGA"/>
    <x v="3"/>
    <x v="3"/>
    <s v="68001"/>
    <s v="2992061"/>
    <s v="3007069120"/>
    <s v="OC VISITA ROLLOS"/>
    <s v="SANTANDER"/>
    <s v="BUCARAMANGA"/>
    <s v="PTM BUCARAMANGA FRUTOS SECOS L"/>
    <s v="REDEBAN"/>
    <s v="FO-25-1798618"/>
    <d v="2025-11-07T16:03:14"/>
    <d v="2025-11-12T09:25:00"/>
    <m/>
    <s v="ROLLOS"/>
    <s v="ROLLOS"/>
    <s v="AGREGADOR"/>
    <s v="COMCARD - PTM"/>
    <s v="EJECUTADO"/>
    <s v="EJECUTADO EXITOSO"/>
    <s v="08/11/2025 SE ESCALA AL COORDINADOR DE ZONA PARA ENTREGA DE ROLLOS EN SITIO | 10/11/2025 SE HACE PRESENCIA EN COMERCIO SE REALIZA ENTREGA DE 30 ROLLOS"/>
    <s v="VISITA TECNICA"/>
    <m/>
    <s v="TIPO I"/>
    <s v="TERRESTRE"/>
    <s v="BARRERA ORTEGA MARLON STWAR"/>
    <n v="1"/>
    <n v="35780"/>
    <n v="75096"/>
    <n v="35780"/>
  </r>
  <r>
    <s v="MEDELLIN"/>
    <x v="2"/>
    <x v="2"/>
    <s v="5001"/>
    <s v="2992117"/>
    <s v="3007076057"/>
    <s v="OC VISITA ROLLOS"/>
    <s v="ANTIOQUIA"/>
    <s v="MEDELLIN"/>
    <s v="PTM MEDELLIN TIENDA LAS PAISAS"/>
    <s v="REDEBAN"/>
    <s v="FO-25-1798622"/>
    <d v="2025-11-07T15:57:03"/>
    <d v="2025-11-12T12:09:00"/>
    <m/>
    <s v="ROLLOS"/>
    <s v="ROLLOS"/>
    <s v="AGREGADOR"/>
    <s v="COMCARD - PTM"/>
    <s v="EJECUTADO"/>
    <s v="EJECUTADO EXITOSO"/>
    <s v="08/11/2025 SE ESCALA AL COORDINADOR DE ZONA PARA ENTREGA DE ROLLOS EN SITIO | 12/11/2025 SE REALIZA ENTREGA DE 50 ROLLOS POR EL OPERADOR VELOCES CON LA GUIA V4001787268"/>
    <s v="VISITA TECNICA"/>
    <m/>
    <s v="TIPO I"/>
    <s v="TERRESTRE"/>
    <s v="RICO PERDOMO ALAHY XIMENA"/>
    <n v="1"/>
    <n v="35780"/>
    <n v="75096"/>
    <n v="35780"/>
  </r>
  <r>
    <s v="BUCARAMANGA"/>
    <x v="3"/>
    <x v="3"/>
    <s v="68001"/>
    <s v="2992191"/>
    <s v="3007078979"/>
    <s v="OC VISITA ROLLOS"/>
    <s v="SANTANDER"/>
    <s v="BUCARAMANGA"/>
    <s v="PTM BUCARAMANGA PAPELERIA LA C"/>
    <s v="REDEBAN"/>
    <s v="FO-25-1798614"/>
    <d v="2025-11-07T16:11:02"/>
    <d v="2025-11-12T09:01:00"/>
    <m/>
    <s v="ROLLOS"/>
    <s v="ROLLOS"/>
    <s v="AGREGADOR"/>
    <s v="COMCARD - PTM"/>
    <s v="EJECUTADO"/>
    <s v="EJECUTADO EXITOSO"/>
    <s v="08/11/2025 SE ESCALA AL COORDINADOR DE ZONA PARA ENTREGA DE ROLLOS EN SITIO | 12/11/2025 SE REALIZA VISITA A COMERCIO Y SE ENTREGAN 30 ROLLOS CON VISITA NO SE MANIPULA EQUIPOS"/>
    <s v="VISITA TECNICA"/>
    <m/>
    <s v="TIPO I"/>
    <s v="TERRESTRE"/>
    <s v="SANTOS GONZALEZ JOHAN FABIAN"/>
    <n v="1"/>
    <n v="35780"/>
    <n v="75096"/>
    <n v="35780"/>
  </r>
  <r>
    <s v="MEDELLIN"/>
    <x v="2"/>
    <x v="2"/>
    <s v="5001"/>
    <s v="2992273"/>
    <s v="3007042532"/>
    <s v="OC VISITA ROLLOS"/>
    <s v="ANTIOQUIA"/>
    <s v="MEDELLIN"/>
    <s v="PTM METROPOLIS AAA"/>
    <s v="REDEBAN"/>
    <s v="FO-25-1798607"/>
    <d v="2025-11-07T16:22:40"/>
    <d v="2025-11-12T12:18:00"/>
    <m/>
    <s v="ROLLOS"/>
    <s v="ROLLOS"/>
    <s v="AGREGADOR"/>
    <s v="COMCARD - PTM"/>
    <s v="EJECUTADO"/>
    <s v="EJECUTADO EXITOSO"/>
    <s v="08/11/2025 SE ESCALA AL COORDINADOR DE ZONA PARA ENTREGA DE ROLLOS EN SITIO | 12/11/2025 SE REALIZA ENTREGA DE 80 ROLLOS POR EL OPERADOR VELOCES CON LA GUIA V4001787270"/>
    <s v="VISITA TECNICA"/>
    <m/>
    <s v="TIPO I"/>
    <s v="TERRESTRE"/>
    <s v="RICO PERDOMO ALAHY XIMENA"/>
    <n v="1"/>
    <n v="35780"/>
    <n v="75096"/>
    <n v="35780"/>
  </r>
  <r>
    <s v="BOGOTA"/>
    <x v="5"/>
    <x v="5"/>
    <s v="11001"/>
    <s v="2992280"/>
    <s v="3007071062"/>
    <s v="OC VISITA ROLLOS"/>
    <s v="CUNDINAMARCA"/>
    <s v="BOGOTA"/>
    <s v="BARRIO USAQUEN BOGOTA 5"/>
    <s v="REDEBAN"/>
    <s v="FO-25-1798821"/>
    <d v="2025-11-07T16:25:20"/>
    <d v="2025-11-12T13:14:00"/>
    <m/>
    <s v="ROLLOS"/>
    <s v="ROLLOS"/>
    <s v="CB UNO A UNO"/>
    <s v="CB UNO A UNO"/>
    <s v="EJECUTADO"/>
    <s v="EJECUTADO EXITOSO"/>
    <s v="08/11/2025 SE ESCALA AL COORDINADOR DE ZONA PARA ENTREGA DE ROLLOS EN SITIO | 12/11/2025 SE ENTREGA 10 ROLLOS DE REDEBAN PARA EL CORRESPONSAL"/>
    <s v="VISITA TECNICA"/>
    <m/>
    <s v="TIPO I"/>
    <s v="TERRESTRE"/>
    <s v="LEAL POVEDA YOHAN SEBASTIAN"/>
    <n v="1"/>
    <n v="35780"/>
    <n v="75096"/>
    <n v="35780"/>
  </r>
  <r>
    <s v="CARTAGENA"/>
    <x v="0"/>
    <x v="0"/>
    <s v="13001"/>
    <s v="2992297"/>
    <s v="3007037199"/>
    <s v="OC VISITA ROLLOS"/>
    <s v="BOLIVAR"/>
    <s v="CARTAGENA"/>
    <s v="PAGAFACIL  MAMONAL"/>
    <s v="REDEBAN"/>
    <s v="FO-25-1798599"/>
    <d v="2025-11-07T16:30:02"/>
    <d v="2025-11-13T10:36:00"/>
    <m/>
    <s v="ROLLOS"/>
    <s v="ROLLOS"/>
    <s v="ROBUSTO"/>
    <s v="PAGAFACIL"/>
    <s v="EJECUTADO"/>
    <s v="EJECUTADO EXITOSO"/>
    <s v="08/11/2025 SE ESCALA AL COORDINADOR DE ZONA PARA ENTREGA DE ROLLOS EN SITIO | 13/11/2025 SE REALIZA ENTREGA DE 90 ROLLOS PARA EL CORRESPONSAL"/>
    <s v="VISITA TECNICA"/>
    <m/>
    <s v="TIPO I"/>
    <s v="TERRESTRE"/>
    <s v="MARTINEZ SALGUEDO ANDRES AUGUSTO"/>
    <n v="1"/>
    <n v="35780"/>
    <n v="75096"/>
    <n v="35780"/>
  </r>
  <r>
    <s v="BOGOTA"/>
    <x v="5"/>
    <x v="5"/>
    <s v="11001"/>
    <s v="2992340"/>
    <s v="3007070870"/>
    <s v="OC VISITA ROLLOS"/>
    <s v="CUNDINAMARCA"/>
    <s v="BOGOTA"/>
    <s v="BARRIO USAQUEN BOGOTA 4"/>
    <s v="REDEBAN"/>
    <s v="FO-25-1798817"/>
    <d v="2025-11-07T16:29:02"/>
    <d v="2025-11-12T15:49:00"/>
    <m/>
    <s v="ROLLOS"/>
    <s v="ROLLOS"/>
    <s v="CB UNO A UNO"/>
    <s v="CB UNO A UNO"/>
    <s v="EJECUTADO"/>
    <s v="EJECUTADO EXITOSO"/>
    <s v="08/11/2025 SE ESCALA AL COORDINADOR DE ZONA PARA ENTREGA DE ROLLOS EN SITIO | 12/11/2025 SE ENTREGA 10 ROLLOS DE REDEBAN"/>
    <s v="VISITA TECNICA"/>
    <m/>
    <s v="TIPO I"/>
    <s v="TERRESTRE"/>
    <s v="LEAL POVEDA YOHAN SEBASTIAN"/>
    <n v="1"/>
    <n v="35780"/>
    <n v="75096"/>
    <n v="35780"/>
  </r>
  <r>
    <s v="IBAGUE"/>
    <x v="4"/>
    <x v="4"/>
    <s v="17380"/>
    <s v="2992360"/>
    <s v="3007075533"/>
    <s v="OC ENVIO ROLLOS"/>
    <s v="CALDAS"/>
    <s v="LA DORADA"/>
    <s v="PTM LA DORADA DISTRIBUCION Y V"/>
    <s v="REDEBAN"/>
    <s v="FO-25-1800686"/>
    <d v="2025-11-07T16:30:16"/>
    <d v="2025-11-11T16:53:00"/>
    <m/>
    <s v="ROLLOS"/>
    <s v="ROLLOS"/>
    <s v="AGREGADOR"/>
    <s v="COMCARD - PTM"/>
    <s v="EJECUTADO"/>
    <s v="EJECUTADO EXITOSO"/>
    <s v="08/11/2025 SE REALIZA ENVIO DE ROLLOS CON OPERADOR LOGISTICO | 11/11/2025 SE REALIZA ENVIO DE 50 ROLLOS, CON LA GUIA 2235596550 SERVIENTREGA. SE CONFIRMA ENTREGA EXITOSA POR PARTE DEL USUARIO"/>
    <s v="ENVIO"/>
    <m/>
    <s v="TIPO III"/>
    <s v="TERRESTRE"/>
    <m/>
    <n v="0"/>
    <n v="35780"/>
    <n v="75096"/>
    <n v="35780"/>
  </r>
  <r>
    <s v="BUCARAMANGA"/>
    <x v="3"/>
    <x v="3"/>
    <s v="13688"/>
    <s v="2992398"/>
    <s v="3007079909"/>
    <s v="OC ENVIO ROLLOS"/>
    <s v="BOLIVAR"/>
    <s v="SANTA ROSA DEL SUR"/>
    <s v="DISTRICOL HOGAR ANDINO ELECTRO"/>
    <s v="REDEBAN"/>
    <s v="FO-25-1803990"/>
    <d v="2025-11-07T16:46:02"/>
    <d v="2025-11-13T12:51:00"/>
    <m/>
    <s v="ROLLOS"/>
    <s v="ROLLOS"/>
    <s v="AGREGADOR"/>
    <s v="DISTRICOL"/>
    <s v="EJECUTADO"/>
    <s v="EJECUTADO EXITOSO"/>
    <s v="10/11/2025 SE REALIZA ENVIO DE ROLLOS CON OPERADOR LOGISTICO | 13/11/2025 SE REALIZA ENVIO DE 10 ROLLOS, CON LA GUIA 2187690908 SERVIENTREGA. SE CONFIRMA ENTREGA EXITOSA POR PARTE DE LA TRANSPORTADORA"/>
    <s v="ENVIO"/>
    <m/>
    <s v="TIPO V"/>
    <s v="TERRESTRE/FLUVIAL"/>
    <m/>
    <n v="0"/>
    <n v="35780"/>
    <n v="75096"/>
    <n v="35780"/>
  </r>
  <r>
    <s v="BARRANQUILLA"/>
    <x v="0"/>
    <x v="0"/>
    <s v="8001"/>
    <s v="2992475"/>
    <s v="3007020656"/>
    <s v="OC VISITA ROLLOS"/>
    <s v="ATLANTICO"/>
    <s v="BARRANQUILLA"/>
    <s v="BARRIO SOURDIS BARRANQUILLA"/>
    <s v="REDEBAN"/>
    <s v="FO-25-1798814"/>
    <d v="2025-11-07T16:37:32"/>
    <d v="2025-11-12T09:49:00"/>
    <m/>
    <s v="ROLLOS"/>
    <s v="ROLLOS"/>
    <s v="CB UNO A UNO"/>
    <s v="CB UNO A UNO"/>
    <s v="EJECUTADO"/>
    <s v="EJECUTADO EXITOSO"/>
    <s v="08/11/2025 SE ESCALA AL COORDINADOR DE ZONA PARA ENTREGA DE ROLLOS EN SITIO | 10/11/2025 SE ENTREGAN 90 ROLLOS"/>
    <s v="VISITA TECNICA"/>
    <m/>
    <s v="TIPO I"/>
    <s v="TERRESTRE"/>
    <s v="DE AVILA SIADES ALBERTO ENRIQUE"/>
    <n v="1"/>
    <n v="35780"/>
    <n v="75096"/>
    <n v="35780"/>
  </r>
  <r>
    <s v="CALI"/>
    <x v="1"/>
    <x v="1"/>
    <s v="76001"/>
    <s v="2992488"/>
    <s v="3007035514"/>
    <s v="OC VISITA ROLLOS"/>
    <s v="VALLE DEL CAUCA"/>
    <s v="CALI"/>
    <s v="REDY BRISAS ALAMOS"/>
    <s v="REDEBAN"/>
    <s v="FO-25-1798586"/>
    <d v="2025-11-07T16:44:27"/>
    <d v="2025-11-12T09:09:00"/>
    <m/>
    <s v="ROLLOS"/>
    <s v="ROLLOS"/>
    <s v="ROBUSTO"/>
    <s v="REDY"/>
    <s v="EJECUTADO"/>
    <s v="EJECUTADO EXITOSO"/>
    <s v="08/11/2025 SE ESCALA AL COORDINADOR DE ZONA PARA ENTREGA DE ROLLOS EN SITIO | 10/11/2025 SE ENTREGAN 120 ROLLOS AL CORREO BANCARIO"/>
    <s v="VISITA TECNICA"/>
    <m/>
    <s v="TIPO I"/>
    <s v="TERRESTRE"/>
    <s v="PALACIOS GOMEZ BRAHIAN ANDRES"/>
    <n v="1"/>
    <n v="35780"/>
    <n v="75096"/>
    <n v="35780"/>
  </r>
  <r>
    <s v="CALI"/>
    <x v="1"/>
    <x v="1"/>
    <s v="19001"/>
    <s v="2992501"/>
    <s v="3007073585"/>
    <s v="OC VISITA ROLLOS"/>
    <s v="CAUCA"/>
    <s v="POPAYAN"/>
    <s v="DISTRICOL DROGUERÍA PHARMA AZU"/>
    <s v="REDEBAN"/>
    <s v="FO-25-1800684"/>
    <d v="2025-11-07T16:31:29"/>
    <d v="2025-11-17T14:56:00"/>
    <m/>
    <s v="ROLLOS"/>
    <s v="ROLLOS"/>
    <s v="AGREGADOR"/>
    <s v="DISTRICOL"/>
    <s v="EJECUTADO"/>
    <s v="EJECUTADO EXITOSO"/>
    <s v="08/11/2025 SE REALIZA ENVIO DE ROLLOS CON OPERADOR LOGISTICO | 12/11/2025 SE REALIZA ENVÍO DE 40 ROLLOS TÉRMICOS RBM A EL CB SIN NOVEDAD."/>
    <s v="ENVIO FLOTA - OPERADOR LOGISTICO"/>
    <m/>
    <s v="TIPO III"/>
    <s v="TERRESTRE"/>
    <s v="TORRES GARCIA JENDRY JOSE"/>
    <n v="0"/>
    <n v="35780"/>
    <n v="75096"/>
    <n v="35780"/>
  </r>
  <r>
    <s v="BUCARAMANGA"/>
    <x v="3"/>
    <x v="3"/>
    <s v="68051"/>
    <s v="2992594"/>
    <s v="3007048618"/>
    <s v="OC VISITA ROLLOS"/>
    <s v="SANTANDER"/>
    <s v="ARATOCA"/>
    <s v="BARRIO VEREDA SAN PEDRO ARATOC"/>
    <s v="REDEBAN"/>
    <s v="FO-25-1798577"/>
    <d v="2025-11-07T17:26:01"/>
    <d v="2025-11-12T08:57:00"/>
    <m/>
    <s v="ROLLOS"/>
    <s v="ROLLOS"/>
    <s v="CB UNO A UNO"/>
    <s v="CB UNO A UNO"/>
    <s v="EJECUTADO"/>
    <s v="EJECUTADO EXITOSO"/>
    <s v="08/11/2025 SE ESCALA AL COORDINADOR DE ZONA PARA ENTREGA DE ROLLOS EN SITIO | 10/11/2025 SE REALIZA VISITA AL COMERCIO SE ENTREGAN 10 ROLLOS DE REDEBAN"/>
    <s v="VISITA TECNICA"/>
    <m/>
    <s v="TIPO II"/>
    <s v="TERRESTRE"/>
    <s v="MARIÑO PABON JORGE ENRIQUE"/>
    <n v="1"/>
    <n v="67654"/>
    <n v="140396"/>
    <n v="67654"/>
  </r>
  <r>
    <s v="BOGOTA"/>
    <x v="5"/>
    <x v="5"/>
    <s v="11001"/>
    <s v="2992634"/>
    <s v="3007027601"/>
    <s v="OC VISITA ROLLOS"/>
    <s v="CUNDINAMARCA"/>
    <s v="BOGOTA"/>
    <s v="BARRIO MADELENA 5   BOGOTA"/>
    <s v="REDEBAN"/>
    <s v="FO-25-1798810"/>
    <d v="2025-11-07T16:57:37"/>
    <d v="2025-11-12T09:54:00"/>
    <m/>
    <s v="ROLLOS"/>
    <s v="ROLLOS"/>
    <s v="CB UNO A UNO"/>
    <s v="CB UNO A UNO"/>
    <s v="EJECUTADO"/>
    <s v="EJECUTADO EXITOSO"/>
    <s v="08/11/2025 SE ESCALA AL COORDINADOR DE ZONA PARA ENTREGA DE ROLLOS EN SITIO | 11/11/2025 SE ENTREGAN 40 ROLLOS REDEBAN"/>
    <s v="VISITA TECNICA"/>
    <m/>
    <s v="TIPO I"/>
    <s v="TERRESTRE"/>
    <s v="ALARCON AREVALO JOHAN STIVEN"/>
    <n v="1"/>
    <n v="35780"/>
    <n v="75096"/>
    <n v="35780"/>
  </r>
  <r>
    <s v="BUCARAMANGA"/>
    <x v="3"/>
    <x v="3"/>
    <s v="54385"/>
    <s v="2992843"/>
    <s v="3007074219"/>
    <s v="OC ENVIO ROLLOS"/>
    <s v="NORTE DE SANTANDER"/>
    <s v="LA ESPERANZA"/>
    <s v="PTM LA ESPERANZA  TIENDA VECIN"/>
    <s v="REDEBAN"/>
    <s v="FO-25-1800565"/>
    <d v="2025-11-08T09:00:00"/>
    <d v="2025-11-18T08:21:00"/>
    <m/>
    <s v="ROLLOS"/>
    <s v="ROLLOS"/>
    <s v="AGREGADOR"/>
    <s v="COMCARD - PTM"/>
    <s v="EJECUTADO"/>
    <s v="EJECUTADO EXITOSO"/>
    <s v="08/11/2025 SE REALIZA ENVIO DE ROLLOS CON OPERADOR LOGISTICO | 18/11/2025 SE REALIZA ENVIO DE 30 ROLLOS, CON LA GUIA 2187690905 SERVIENTREGA. SE CONFIRMA ENTREGA EXITOSA POR PARTE DE LA TRANSPORTADORA"/>
    <s v="ENVIO"/>
    <m/>
    <s v="TIPO III"/>
    <s v="TERRESTRE"/>
    <m/>
    <n v="0"/>
    <n v="35780"/>
    <n v="75096"/>
    <n v="35780"/>
  </r>
  <r>
    <s v="BOGOTA"/>
    <x v="5"/>
    <x v="5"/>
    <s v="11001"/>
    <s v="2993320"/>
    <s v="3007062358"/>
    <s v="OC VISITA ROLLOS"/>
    <s v="CUNDINAMARCA"/>
    <s v="BOGOTA"/>
    <s v="BARRIO VILLA ANITA BOGOTA"/>
    <s v="REDEBAN"/>
    <s v="FO-25-1799643"/>
    <d v="2025-11-08T09:21:38"/>
    <d v="2025-11-12T08:56:00"/>
    <m/>
    <s v="ROLLOS"/>
    <s v="ROLLOS"/>
    <s v="CB UNO A UNO"/>
    <s v="CB UNO A UNO"/>
    <s v="EJECUTADO"/>
    <s v="EJECUTADO EXITOSO"/>
    <s v="08/11/2025 SE ESCALA AL COORDINADOR DE ZONA PARA ENTREGA DE ROLLOS EN SITIO | 11/11/2025 SE LLEGA A LA DIRECCIÓN INDICADA Y SE ENTREGAN 90 ROLLOS SIN MANIPULAR EL EQUIPO"/>
    <s v="VISITA TECNICA"/>
    <m/>
    <s v="TIPO I"/>
    <s v="TERRESTRE"/>
    <s v="GARCIA PASTRANA KEVIN FERNANDO"/>
    <n v="1"/>
    <n v="35780"/>
    <n v="75096"/>
    <n v="35780"/>
  </r>
  <r>
    <s v="NEIVA"/>
    <x v="4"/>
    <x v="4"/>
    <s v="41548"/>
    <s v="2993383"/>
    <s v="3007050916"/>
    <s v="OC ENVIO ROLLOS"/>
    <s v="HUILA"/>
    <s v="PITAL"/>
    <s v="BARRIO INSPECCION EL SOCORRO P"/>
    <s v="REDEBAN"/>
    <s v="FO-25-1803708"/>
    <d v="2025-11-08T11:53:28"/>
    <d v="2025-11-12T09:41:00"/>
    <m/>
    <s v="ROLLOS"/>
    <s v="ROLLOS"/>
    <s v="CB UNO A UNO"/>
    <s v="CB UNO A UNO"/>
    <s v="EJECUTADO"/>
    <s v="EJECUTADO EXITOSO"/>
    <s v="10/11/2025 SE REALIZA ENVIO DE ROLLOS CON OPERADOR LOGISTICO | 12/11/2025 SE REALIZA ENVIO DE 20 ROLLOS, CON LA GUIA 2235596554 SERVIENTREGA. SE CONFIRMA ENTREGA EXITOSA POR PARTE DE LA TRANSPORTADORA"/>
    <s v="ENVIO"/>
    <m/>
    <s v="TIPO III"/>
    <s v="TERRESTRE"/>
    <m/>
    <n v="0"/>
    <n v="35780"/>
    <n v="75096"/>
    <n v="35780"/>
  </r>
  <r>
    <s v="NEIVA"/>
    <x v="4"/>
    <x v="4"/>
    <s v="18753"/>
    <s v="2993384"/>
    <s v="3007027344"/>
    <s v="OC ENVIO ROLLOS"/>
    <s v="CAQUETA"/>
    <s v="SAN VICENTE DEL CAGUAN"/>
    <s v="HERNANDEZ SAN VICENTE DEL CAGU"/>
    <s v="REDEBAN"/>
    <s v="FO-25-1808217"/>
    <d v="2025-11-08T11:58:02"/>
    <d v="2025-11-14T15:52:00"/>
    <m/>
    <s v="ROLLOS"/>
    <s v="ROLLOS"/>
    <s v="CB UNO A UNO"/>
    <s v="CB UNO A UNO"/>
    <s v="EJECUTADO"/>
    <s v="EJECUTADO EXITOSO"/>
    <s v="10/11/2025 SE CONFIRMAN DATOS, SE REALIZA ENVIO POR OPERADOR LOGISTICO | 14/11/2025 SE LE INFORMA NUMERO DE GUIA A USER, PENDIENTE CONFIRMACION | 14/11/2025 SE REALIZA ENVIO DE 50 ROLLOS, CON LA GUIA 2235596569 SERVIENTREGA. SE CONFIRMA ENTREGA EXITOSA POR PARTE DE LA TRANSPORTADORA"/>
    <s v="ENVIO"/>
    <m/>
    <s v="TIPO V"/>
    <s v="TERRESTRE / AEREO"/>
    <m/>
    <n v="0"/>
    <n v="35780"/>
    <n v="75096"/>
    <n v="35780"/>
  </r>
  <r>
    <s v="BOGOTA"/>
    <x v="5"/>
    <x v="5"/>
    <s v="11001"/>
    <s v="2993436"/>
    <s v="3007068138"/>
    <s v="OC VISITA ROLLOS"/>
    <s v="CUNDINAMARCA"/>
    <s v="BOGOTA"/>
    <s v="PAGAFACIL CC PALATINO"/>
    <s v="REDEBAN"/>
    <s v="FO-25-1799639"/>
    <d v="2025-11-08T09:31:09"/>
    <d v="2025-11-12T12:07:00"/>
    <m/>
    <s v="ROLLOS"/>
    <s v="ROLLOS"/>
    <s v="ROBUSTO"/>
    <s v="PAGAFACIL"/>
    <s v="EJECUTADO"/>
    <s v="EJECUTADO EXITOSO"/>
    <s v="08/11/2025 SE ESCALA AL COORDINADOR DE ZONA PARA ENTREGA DE ROLLOS EN SITIO | 12/11/2025 SE ENTREGA ROLLO DE REDEBAN 100 PARA EL CORRESPONSAL"/>
    <s v="VISITA TECNICA"/>
    <m/>
    <s v="TIPO I"/>
    <s v="TERRESTRE"/>
    <s v="LEAL POVEDA YOHAN SEBASTIAN"/>
    <n v="1"/>
    <n v="35780"/>
    <n v="75096"/>
    <n v="35780"/>
  </r>
  <r>
    <s v="CUCUTA"/>
    <x v="3"/>
    <x v="3"/>
    <s v="54498"/>
    <s v="2993460"/>
    <s v="3007042524"/>
    <s v="OC ENVIO ROLLOS"/>
    <s v="NORTE DE SANTANDER"/>
    <s v="OCAÑA"/>
    <s v="BARRIO SANTA CLARA OCANA 1"/>
    <s v="REDEBAN"/>
    <s v="FO-25-1800563"/>
    <d v="2025-11-08T10:10:07"/>
    <d v="2025-11-12T15:15:00"/>
    <m/>
    <s v="ROLLOS"/>
    <s v="ROLLOS"/>
    <s v="CB UNO A UNO"/>
    <s v="CB UNO A UNO"/>
    <s v="EJECUTADO"/>
    <s v="EJECUTADO EXITOSO"/>
    <s v="08/11/2025 SE REALIZA ENVIO DE ROLLOS CON OPERADOR LOGISTICO | 12/11/2025 SE REALIZA ENVIO DE 40 ROLLOS, CON LA GUIA 2187690904 SERVIENTREGA. SE CONFIRMA ENTREGA EXITOSA POR PARTE DE LA TRANSPORTADORA"/>
    <s v="ENVIO"/>
    <m/>
    <s v="TIPO IV"/>
    <s v="TERRESTRE"/>
    <m/>
    <n v="0"/>
    <n v="35780"/>
    <n v="75096"/>
    <n v="35780"/>
  </r>
  <r>
    <s v="SANTA MARTA"/>
    <x v="0"/>
    <x v="0"/>
    <s v="47001"/>
    <s v="2993490"/>
    <s v="3007069772"/>
    <s v="OC VISITA ROLLOS"/>
    <s v="MAGDALENA"/>
    <s v="SANTA MARTA"/>
    <s v="PTM SANTA MARTA  LA TIENDA PE"/>
    <s v="REDEBAN"/>
    <s v="FO-25-1800128"/>
    <d v="2025-11-08T11:18:01"/>
    <d v="2025-11-13T15:51:00"/>
    <m/>
    <s v="ROLLOS"/>
    <s v="ROLLOS"/>
    <s v="AGREGADOR"/>
    <s v="COMCARD - PTM"/>
    <s v="EJECUTADO"/>
    <s v="EJECUTADO EXITOSO"/>
    <s v="08/11/2025 SE ESCALA AL COORDINADOR DE ZONA PARA ENTREGA DE ROLLOS EN SITIO | 13/11/2025 SE REALIZA ENTREGA DE 20 ROLLOS PARA DATÁFONO A SATISFACCIÓN DEL CLIENTE"/>
    <s v="VISITA TECNICA"/>
    <m/>
    <s v="TIPO I"/>
    <s v="TERRESTRE"/>
    <s v="THOMAS  CAMPO SIGIFREDO SEGUNDO"/>
    <n v="1"/>
    <n v="35780"/>
    <n v="75096"/>
    <n v="35780"/>
  </r>
  <r>
    <s v="CALI"/>
    <x v="1"/>
    <x v="1"/>
    <s v="76001"/>
    <s v="2993509"/>
    <s v="3007063569"/>
    <s v="OC VISITA ROLLOS"/>
    <s v="VALLE DEL CAUCA"/>
    <s v="CALI"/>
    <s v="BARRIO ALIRIO MORA BELTRAN CAL"/>
    <s v="REDEBAN"/>
    <s v="FO-25-1798808"/>
    <d v="2025-11-08T09:00:00"/>
    <d v="2025-11-11T16:17:00"/>
    <m/>
    <s v="ROLLOS"/>
    <s v="ROLLOS"/>
    <s v="CB UNO A UNO"/>
    <s v="CB UNO A UNO"/>
    <s v="EJECUTADO"/>
    <s v="EJECUTADO EXITOSO"/>
    <s v="08/11/2025 SE ESCALA AL COORDINADOR DE ZONA PARA ENTREGA DE ROLLOS EN SITIO | 10/11/2025 SE ENTREGAN 50 ROLLOS DE REDEBAN A LA SEÑORA"/>
    <s v="VISITA TECNICA"/>
    <m/>
    <s v="TIPO I"/>
    <s v="TERRESTRE"/>
    <s v="VALENCIA GONZALEZ JOSE DANIEL"/>
    <n v="1"/>
    <n v="35780"/>
    <n v="75096"/>
    <n v="35780"/>
  </r>
  <r>
    <s v="MEDELLIN"/>
    <x v="2"/>
    <x v="2"/>
    <s v="5607"/>
    <s v="2993542"/>
    <s v="3007037927"/>
    <s v="OC VISITA ROLLOS"/>
    <s v="ANTIOQUIA"/>
    <s v="RETIRO"/>
    <s v="PTM RETIRO EL ARCA"/>
    <s v="REDEBAN"/>
    <s v="FO-25-1799869"/>
    <d v="2025-11-08T10:14:18"/>
    <d v="2025-11-12T13:11:00"/>
    <m/>
    <s v="ROLLOS"/>
    <s v="ROLLOS"/>
    <s v="AGREGADOR"/>
    <s v="COMCARD - PTM"/>
    <s v="EJECUTADO"/>
    <s v="EJECUTADO EXITOSO"/>
    <s v="08/11/2025 SE ESCALA AL COORDINADOR DE ZONA PARA ENTREGA DE ROLLOS EN SITIO | 12/11/2025 SE LE ENTREGAN 60 ROLLOS A ROCIO GARZÓN"/>
    <s v="VISITA TECNICA"/>
    <m/>
    <s v="TIPO II"/>
    <s v="TERRESTRE"/>
    <s v="RODRIGUEZ PEREA JUAN CAMILO"/>
    <n v="1"/>
    <n v="67654"/>
    <n v="140396"/>
    <n v="67654"/>
  </r>
  <r>
    <s v="PEREIRA"/>
    <x v="1"/>
    <x v="6"/>
    <s v="66001"/>
    <s v="2993543"/>
    <s v="3007036388"/>
    <s v="OC VISITA ROLLOS"/>
    <s v="RISARALDA"/>
    <s v="PEREIRA"/>
    <s v="BARRIO CORREGIMIENTO LA ESTREL"/>
    <s v="REDEBAN"/>
    <s v="FO-25-1799864"/>
    <d v="2025-11-08T10:15:13"/>
    <d v="2025-11-13T11:19:00"/>
    <m/>
    <s v="ROLLOS"/>
    <s v="ROLLOS"/>
    <s v="CB UNO A UNO"/>
    <s v="CB UNO A UNO"/>
    <s v="EJECUTADO / CANCELADO"/>
    <s v="PETICIÓN RED"/>
    <s v="08/11/2025 SE ESCALA AL COORDINADOR DE ZONA PARA ENTREGA DE ROLLOS EN SITIO | 13/11/2025 SE VISITA COMERCIO NO SE REALIZA ENTREGA DE ROLLOS DE PAPEL PARA DATÁFONO REDEBAN CB MIGRADO A WOMPI"/>
    <s v="VISITA TECNICA"/>
    <m/>
    <s v="TIPO I"/>
    <s v="TERRESTRE"/>
    <s v="LOAIZA LOPEZ JHON FREDDY"/>
    <n v="1"/>
    <n v="35780"/>
    <n v="75096"/>
    <n v="35780"/>
  </r>
  <r>
    <s v="VALLEDUPAR"/>
    <x v="0"/>
    <x v="0"/>
    <s v="20001"/>
    <s v="2993545"/>
    <s v="3007063868"/>
    <s v="OC VISITA ROLLOS"/>
    <s v="CESAR"/>
    <s v="VALLEDUPAR"/>
    <s v="PTM VALLEDUPAR PUNTOSERVIS VAL"/>
    <s v="REDEBAN"/>
    <s v="FO-25-1799857"/>
    <d v="2025-11-08T10:18:37"/>
    <d v="2025-11-12T09:00:00"/>
    <m/>
    <s v="ROLLOS"/>
    <s v="ROLLOS"/>
    <s v="AGREGADOR"/>
    <s v="COMCARD - PTM"/>
    <s v="EJECUTADO"/>
    <s v="EJECUTADO EXITOSO"/>
    <s v="08/11/2025 SE ESCALA AL COORDINADOR DE ZONA PARA ENTREGA DE ROLLOS EN SITIO | 10/11/2025 SE REALIZA ENTREGA DE 40 ROLLOS EN DIRECCIÓN"/>
    <s v="VISITA TECNICA"/>
    <m/>
    <s v="TIPO I"/>
    <s v="TERRESTRE"/>
    <s v="MAESTRE MENGUAL EDGAR ENRIQUE"/>
    <n v="1"/>
    <n v="35780"/>
    <n v="75096"/>
    <n v="35780"/>
  </r>
  <r>
    <s v="NEIVA"/>
    <x v="4"/>
    <x v="4"/>
    <s v="41001"/>
    <s v="2993547"/>
    <s v="3007067122"/>
    <s v="OC VISITA ROLLOS"/>
    <s v="HUILA"/>
    <s v="NEIVA"/>
    <s v="BARRIO GUALANDAY NEIVA 3"/>
    <s v="REDEBAN"/>
    <s v="FO-25-1799852"/>
    <d v="2025-11-08T10:27:05"/>
    <d v="2025-11-12T08:21:00"/>
    <m/>
    <s v="ROLLOS"/>
    <s v="ROLLOS"/>
    <s v="CB UNO A UNO"/>
    <s v="CB UNO A UNO"/>
    <s v="EJECUTADO"/>
    <s v="EJECUTADO EXITOSO"/>
    <s v="08/11/2025 SE ESCALA AL COORDINADOR DE ZONA PARA ENTREGA DE ROLLOS EN SITIO | 10/11/2025 SE ENTREGA 60 ROLLOS SIN NOVEDAD"/>
    <s v="VISITA TECNICA"/>
    <m/>
    <s v="TIPO I"/>
    <s v="TERRESTRE"/>
    <s v="ANDRADE HERNANDEZ JUAN CARLOS"/>
    <n v="1"/>
    <n v="35780"/>
    <n v="75096"/>
    <n v="35780"/>
  </r>
  <r>
    <s v="CARTAGENA"/>
    <x v="0"/>
    <x v="0"/>
    <s v="13001"/>
    <s v="2993581"/>
    <s v="3007040484"/>
    <s v="OC VISITA ROLLOS"/>
    <s v="BOLIVAR"/>
    <s v="CARTAGENA"/>
    <s v="DISTRICOL FERRETERIA LA HORMIG"/>
    <s v="REDEBAN"/>
    <s v="FO-25-1800658"/>
    <d v="2025-11-10T08:00:00"/>
    <d v="2025-11-12T16:12:00"/>
    <m/>
    <s v="ROLLOS"/>
    <s v="ROLLOS"/>
    <s v="AGREGADOR"/>
    <s v="DISTRICOL"/>
    <s v="EJECUTADO"/>
    <s v="EJECUTADO EXITOSO"/>
    <s v="08/11/2025 SE ESCALA AL COORDINADOR DE ZONA PARA ENTREGA DE ROLLOS EN SITIO | 12/11/2025 SE ENTREGAN 40 ROLLOS"/>
    <s v="VISITA TECNICA"/>
    <m/>
    <s v="TIPO I"/>
    <s v="TERRESTRE"/>
    <s v="CANEDO HERRERA ALEXANDER"/>
    <n v="1"/>
    <n v="35780"/>
    <n v="75096"/>
    <n v="35780"/>
  </r>
  <r>
    <s v="PASTO"/>
    <x v="1"/>
    <x v="1"/>
    <s v="52560"/>
    <s v="2993582"/>
    <s v="3007029267"/>
    <s v="OC VISITA ROLLOS"/>
    <s v="NARIÑO"/>
    <s v="POTOSI"/>
    <s v="BARRIO PARQUE BOLIVAR POTOSI"/>
    <s v="REDEBAN"/>
    <s v="FO-25-1800719"/>
    <d v="2025-11-10T08:00:00"/>
    <d v="2025-11-12T15:02:00"/>
    <m/>
    <s v="ROLLOS"/>
    <s v="ROLLOS"/>
    <s v="CB UNO A UNO"/>
    <s v="CB UNO A UNO"/>
    <s v="EJECUTADO"/>
    <s v="EJECUTADO EXITOSO"/>
    <s v="08/11/2025 SE REALIZA ENVIO DE ROLLOS CON OPERADOR LOGISTICO | 12/11/2025 SE VISITA CB. SE REALIZA ENTREGA DE 50 ROLLOS. CLIENTE INFORMA QUE EL DATAFONO FUNCIONA CORRECTAMENTE, NO SE MANIPULA DATAFONO"/>
    <s v="VISITA TECNICA"/>
    <m/>
    <s v="TIPO II"/>
    <s v="TERRESTRE"/>
    <s v="CASTILLO HERRERA ALEX RICARDO"/>
    <n v="1"/>
    <n v="67654"/>
    <n v="140396"/>
    <n v="67654"/>
  </r>
  <r>
    <s v="CALI"/>
    <x v="1"/>
    <x v="1"/>
    <s v="76001"/>
    <s v="2993583"/>
    <s v="3007041049"/>
    <s v="OC VISITA ROLLOS"/>
    <s v="VALLE DEL CAUCA"/>
    <s v="CALI"/>
    <s v="PTM WORLD BANKS TU RED DE PAGO"/>
    <s v="REDEBAN"/>
    <s v="FO-25-1800715"/>
    <d v="2025-11-10T08:00:00"/>
    <d v="2025-11-11T19:28:00"/>
    <m/>
    <s v="ROLLOS"/>
    <s v="ROLLOS"/>
    <s v="AGREGADOR"/>
    <s v="COMCARD - PTM"/>
    <s v="EJECUTADO"/>
    <s v="EJECUTADO EXITOSO"/>
    <s v="08/11/2025 SE REALIZA ENVIO DE ROLLOS CON OPERADOR LOGISTICO | 10/11/2025 SE ENTREGAN 80 ROLLOS AL CORRESPONSAL BANCARIO"/>
    <s v="VISITA TECNICA"/>
    <m/>
    <s v="TIPO I"/>
    <s v="TERRESTRE"/>
    <s v="PALACIOS GOMEZ BRAHIAN ANDRES"/>
    <n v="1"/>
    <n v="35780"/>
    <n v="75096"/>
    <n v="35780"/>
  </r>
  <r>
    <s v="PEREIRA"/>
    <x v="1"/>
    <x v="6"/>
    <s v="63594"/>
    <s v="2993584"/>
    <s v="3007071224"/>
    <s v="OC VISITA ROLLOS"/>
    <s v="QUINDIO"/>
    <s v="QUIMBAYA"/>
    <s v="REDY QUIMBAYA"/>
    <s v="REDEBAN"/>
    <s v="FO-25-1800709"/>
    <d v="2025-11-10T08:00:00"/>
    <d v="2025-11-11T18:58:00"/>
    <m/>
    <s v="ROLLOS"/>
    <s v="ROLLOS"/>
    <s v="ROBUSTO"/>
    <s v="REDY"/>
    <s v="EJECUTADO"/>
    <s v="EJECUTADO EXITOSO"/>
    <s v="08/11/2025 SE REALIZA ENVIO DE ROLLOS CON OPERADOR LOGISTICO | 10/11/2025 SE VISITA COMERCIO SE REALIZÓ ENTREGA DE 70 ROLLOS"/>
    <s v="VISITA TECNICA"/>
    <m/>
    <s v="TIPO II"/>
    <s v="TERRESTRE"/>
    <s v="SANCHEZ SOLORZANO JUAN SEBASTIAN"/>
    <n v="1"/>
    <n v="67654"/>
    <n v="140396"/>
    <n v="67654"/>
  </r>
  <r>
    <s v="MEDELLIN"/>
    <x v="2"/>
    <x v="2"/>
    <s v="5001"/>
    <s v="2993589"/>
    <s v="3007056386"/>
    <s v="OC VISITA ROLLOS"/>
    <s v="ANTIOQUIA"/>
    <s v="MEDELLIN"/>
    <s v="BARRIO EL LLANO MEDELLIN"/>
    <s v="REDEBAN"/>
    <s v="FO-25-1800970"/>
    <d v="2025-11-10T08:00:00"/>
    <d v="2025-11-12T12:08:00"/>
    <m/>
    <s v="ROLLOS"/>
    <s v="ROLLOS"/>
    <s v="CB UNO A UNO"/>
    <s v="CB UNO A UNO"/>
    <s v="EJECUTADO"/>
    <s v="EJECUTADO EXITOSO"/>
    <s v="08/11/2025 SE ESCALA AL COORDINADOR DE ZONA PARA ENTREGA DE ROLLOS EN SITIO | 12/11/2025 SE REALIZA ENTREGA DE 50 ROLLOS POR EL OPERADOR VELOCES CON LA GUIA V4001787274"/>
    <s v="VISITA TECNICA"/>
    <m/>
    <s v="TIPO I"/>
    <s v="TERRESTRE"/>
    <s v="RICO PERDOMO ALAHY XIMENA"/>
    <n v="1"/>
    <n v="35780"/>
    <n v="75096"/>
    <n v="35780"/>
  </r>
  <r>
    <s v="CUCUTA"/>
    <x v="3"/>
    <x v="3"/>
    <s v="54001"/>
    <s v="2993708"/>
    <s v="3007069050"/>
    <s v="OC VISITA ROLLOS"/>
    <s v="NORTE DE SANTANDER"/>
    <s v="CUCUTA"/>
    <s v="BARRIO NUEVO ESCOBAL CUCUTA 2"/>
    <s v="REDEBAN"/>
    <s v="FO-25-1800577"/>
    <d v="2025-11-08T11:54:27"/>
    <d v="2025-11-13T12:13:00"/>
    <m/>
    <s v="ROLLOS"/>
    <s v="ROLLOS"/>
    <s v="CB UNO A UNO"/>
    <s v="CB UNO A UNO"/>
    <s v="EJECUTADO"/>
    <s v="EJECUTADO EXITOSO"/>
    <s v="08/11/2025 SE ESCALA AL COORDINADOR DE ZONA PARA ENTREGA DE ROLLOS EN SITIO | 13/11/2025 SE REALIZA VISITA, SE ENTREGAN 80 ROLLOS"/>
    <s v="VISITA TECNICA"/>
    <m/>
    <s v="TIPO I"/>
    <s v="TERRESTRE"/>
    <s v="PACHECO BUITRAGO JAVIER ALONSO"/>
    <n v="1"/>
    <n v="35780"/>
    <n v="75096"/>
    <n v="35780"/>
  </r>
  <r>
    <s v="APARTADO"/>
    <x v="2"/>
    <x v="2"/>
    <s v="5837"/>
    <s v="2993727"/>
    <s v="3007040235"/>
    <s v="OC VISITA ROLLOS"/>
    <s v="ANTIOQUIA"/>
    <s v="TURBO"/>
    <s v="PTM TURBO MARCE Y CARLOS"/>
    <s v="REDEBAN"/>
    <s v="FO-25-1800712"/>
    <d v="2025-11-10T08:00:00"/>
    <d v="2025-11-11T18:59:00"/>
    <m/>
    <s v="ROLLOS"/>
    <s v="ROLLOS"/>
    <s v="AGREGADOR"/>
    <s v="COMCARD - PTM"/>
    <s v="EJECUTADO"/>
    <s v="EJECUTADO EXITOSO"/>
    <s v="08/11/2025 SE REALIZA ENVIO DE ROLLOS CON OPERADOR LOGISTICO | 10/11/2025 ENTREGA DE 50 ROLLOS"/>
    <s v="VISITA TECNICA"/>
    <m/>
    <s v="TIPO II"/>
    <s v="TERRESTRE"/>
    <s v="SALDARRIAGA MIRANDA SANTIAGO"/>
    <n v="1"/>
    <n v="67654"/>
    <n v="140396"/>
    <n v="67654"/>
  </r>
  <r>
    <s v="MEDELLIN"/>
    <x v="2"/>
    <x v="2"/>
    <s v="5615"/>
    <s v="2993744"/>
    <s v="3007018175"/>
    <s v="OC VISITA ROLLOS"/>
    <s v="ANTIOQUIA"/>
    <s v="RIONEGRO"/>
    <s v="BARRIO VEREDA CABECERAS RIONEG"/>
    <s v="REDEBAN"/>
    <s v="FO-25-1800964"/>
    <d v="2025-11-10T08:00:00"/>
    <d v="2025-11-11T19:11:00"/>
    <m/>
    <s v="ROLLOS"/>
    <s v="ROLLOS"/>
    <s v="CB UNO A UNO"/>
    <s v="CB UNO A UNO"/>
    <s v="EJECUTADO"/>
    <s v="EJECUTADO EXITOSO"/>
    <s v="08/11/2025 SE ESCALA AL COORDINADOR DE ZONA PARA ENTREGA DE ROLLOS EN SITIO | 11/11/2025 SE REALIZA ENTREGA EFECTIVA DE 40 ROLLOS"/>
    <s v="VISITA TECNICA"/>
    <m/>
    <s v="TIPO II"/>
    <s v="TERRESTRE"/>
    <s v="MARIN PIEDRAHITA JIMMY ALEXIS"/>
    <n v="1"/>
    <n v="67654"/>
    <n v="140396"/>
    <n v="67654"/>
  </r>
  <r>
    <s v="BOGOTA"/>
    <x v="5"/>
    <x v="5"/>
    <s v="11001"/>
    <s v="2993755"/>
    <s v="3007067639"/>
    <s v="OC VISITA ROLLOS"/>
    <s v="CUNDINAMARCA"/>
    <s v="BOGOTA"/>
    <s v="BARRIO SAN CRISTOBAL NORTE BOG"/>
    <s v="REDEBAN"/>
    <s v="FO-25-1802064"/>
    <d v="2025-11-10T08:00:00"/>
    <d v="2025-11-12T13:21:00"/>
    <m/>
    <s v="ROLLOS"/>
    <s v="ROLLOS"/>
    <s v="CB UNO A UNO"/>
    <s v="CB UNO A UNO"/>
    <s v="EJECUTADO"/>
    <s v="EJECUTADO EXITOSO"/>
    <s v="09/11/2025 SE ESCALA AL COORDINADOR DE ZONA PARA ENTREGA DE ROLLOS EN SITIO | 12/11/2025 SE ENTREGA 60 ROLLO DE REDEBAN PARA EL CORRESPONSAL OK"/>
    <s v="VISITA TECNICA"/>
    <m/>
    <s v="TIPO I"/>
    <s v="TERRESTRE"/>
    <s v="LEAL POVEDA YOHAN SEBASTIAN"/>
    <n v="1"/>
    <n v="35780"/>
    <n v="75096"/>
    <n v="35780"/>
  </r>
  <r>
    <s v="MEDELLIN"/>
    <x v="2"/>
    <x v="2"/>
    <s v="5001"/>
    <s v="2993777"/>
    <s v="3007061788"/>
    <s v="OC VISITA ROLLOS"/>
    <s v="ANTIOQUIA"/>
    <s v="MEDELLIN"/>
    <s v="BARRIO LA AMERICA MEDELLIN 10"/>
    <s v="REDEBAN"/>
    <s v="FO-25-1802057"/>
    <d v="2025-11-10T08:00:00"/>
    <d v="2025-11-15T10:27:00"/>
    <m/>
    <s v="ROLLOS"/>
    <s v="ROLLOS"/>
    <s v="CB UNO A UNO"/>
    <s v="CB UNO A UNO"/>
    <s v="EJECUTADO"/>
    <s v="EJECUTADO EXITOSO"/>
    <s v="09/11/2025 SE ESCALA AL COORDINADOR DE ZONA PARA ENTREGA DE ROLLOS EN SITIO | 15/11/2025 SE REALIZA ENTREGA DE 180 ROLLOS POR EL OPERADOR VELOCES CON LA GUIA V4001787273"/>
    <s v="VISITA TECNICA"/>
    <m/>
    <s v="TIPO I"/>
    <s v="TERRESTRE"/>
    <s v="ARGEL DORIA MIGUEL ALBERTO"/>
    <n v="1"/>
    <n v="35780"/>
    <n v="75096"/>
    <n v="35780"/>
  </r>
  <r>
    <s v="CALI"/>
    <x v="1"/>
    <x v="1"/>
    <s v="76109"/>
    <s v="2993805"/>
    <s v="3007079616"/>
    <s v="OC ENVIO ROLLOS"/>
    <s v="VALLE DEL CAUCA"/>
    <s v="BUENAVENTURA"/>
    <s v="BARRIO  LOS TUBOS  PARTE BAJA"/>
    <s v="REDEBAN"/>
    <s v="FO-25-1801123"/>
    <d v="2025-11-10T08:00:00"/>
    <d v="2025-11-11T16:52:00"/>
    <m/>
    <s v="ROLLOS"/>
    <s v="ROLLOS"/>
    <s v="CB UNO A UNO"/>
    <s v="CB UNO A UNO"/>
    <s v="EJECUTADO"/>
    <s v="EJECUTADO EXITOSO"/>
    <s v="08/11/2025 SE REALIZA ENVIO DE ROLLOS CON OPERADOR LOGISTICO | 11/11/2025 SE REALIZA ENVIO DE 60 ROLLOS, CON LA GUIA 2248145373 SERVIENTREGA. SE CONFIRMA ENTREGA EXITOSA POR PARTE DEL USUARIO"/>
    <s v="ENVIO"/>
    <m/>
    <s v="TIPO III"/>
    <s v="TERRESTRE"/>
    <m/>
    <n v="0"/>
    <n v="35780"/>
    <n v="75096"/>
    <n v="35780"/>
  </r>
  <r>
    <s v="CALI"/>
    <x v="1"/>
    <x v="1"/>
    <s v="76130"/>
    <s v="2993819"/>
    <s v="3007079756"/>
    <s v="OC VISITA ROLLOS"/>
    <s v="VALLE DEL CAUCA"/>
    <s v="CANDELARIA"/>
    <s v="BARRIO VILLAGORGONA CANDELARIA"/>
    <s v="REDEBAN"/>
    <s v="FO-25-1800972"/>
    <d v="2025-11-10T08:00:00"/>
    <d v="2025-11-12T08:41:00"/>
    <m/>
    <s v="ROLLOS"/>
    <s v="ROLLOS"/>
    <s v="CB UNO A UNO"/>
    <s v="CB UNO A UNO"/>
    <s v="EJECUTADO"/>
    <s v="EJECUTADO EXITOSO"/>
    <s v="08/11/2025 SE ESCALA AL COORDINADOR DE ZONA PARA ENTREGA DE ROLLOS EN SITIO | 10/11/2025 SE ENTREGAN 10 ROLLOS A JUAN CARLOS ANDUQUIA"/>
    <s v="VISITA TECNICA"/>
    <m/>
    <s v="TIPO II"/>
    <s v="TERRESTRE"/>
    <s v="CUERO RUIZ JHONNY"/>
    <n v="1"/>
    <n v="67654"/>
    <n v="140396"/>
    <n v="67654"/>
  </r>
  <r>
    <s v="BUCARAMANGA"/>
    <x v="3"/>
    <x v="3"/>
    <s v="68081"/>
    <s v="2993836"/>
    <s v="3007054409"/>
    <s v="OC ENVIO ROLLOS"/>
    <s v="SANTANDER"/>
    <s v="BARRANCABERMEJA"/>
    <s v="PTM BARRANCABERMEJA AFILIAR B"/>
    <s v="REDEBAN"/>
    <s v="FO-25-1803705"/>
    <d v="2025-11-10T08:00:00"/>
    <d v="2025-11-12T09:38:00"/>
    <m/>
    <s v="ROLLOS"/>
    <s v="ROLLOS"/>
    <s v="AGREGADOR"/>
    <s v="COMCARD - PTM"/>
    <s v="EJECUTADO"/>
    <s v="EJECUTADO EXITOSO"/>
    <s v="10/11/2025 SE REALIZA ENVIO DE ROLLOS CON OPERADOR LOGISTICO | 12/11/2025 SE REALIZA ENVIO DE 20 ROLLOS, CON LA GUIA 2187690907 SERVIENTREGA. SE CONFIRMA ENTREGA EXITOSA POR PARTE DE LA TRANSPORTADORA"/>
    <s v="ENVIO"/>
    <m/>
    <s v="TIPO III"/>
    <s v="TERRESTRE"/>
    <m/>
    <n v="0"/>
    <n v="35780"/>
    <n v="75096"/>
    <n v="35780"/>
  </r>
  <r>
    <s v="PEREIRA"/>
    <x v="1"/>
    <x v="6"/>
    <s v="66170"/>
    <s v="2993856"/>
    <s v="3007047883"/>
    <s v="OC VISITA ROLLOS"/>
    <s v="RISARALDA"/>
    <s v="DOSQUEBRADAS"/>
    <s v="DISTRICOL DROGUERIA CENTRAL ME"/>
    <s v="REDEBAN"/>
    <s v="FO-25-1802060"/>
    <d v="2025-11-10T08:00:00"/>
    <d v="2025-11-11T18:44:00"/>
    <m/>
    <s v="ROLLOS"/>
    <s v="ROLLOS"/>
    <s v="AGREGADOR"/>
    <s v="DISTRICOL"/>
    <s v="EJECUTADO"/>
    <s v="EJECUTADO EXITOSO"/>
    <s v="09/11/2025 SE ESCALA AL COORDINADOR DE ZONA PARA ENTREGA DE ROLLOS EN SITIO | 11/11/2025 SE VISITA COMERCIO SE REALIZA ENTREGA DE 120 ROLLOS DE PAPEL PARA DATÁFONO REDEBAN"/>
    <s v="VISITA TECNICA"/>
    <m/>
    <s v="TIPO I"/>
    <s v="TERRESTRE"/>
    <s v="LOAIZA LOPEZ JHON FREDDY"/>
    <n v="1"/>
    <n v="35780"/>
    <n v="75096"/>
    <n v="35780"/>
  </r>
  <r>
    <s v="MEDELLIN"/>
    <x v="2"/>
    <x v="2"/>
    <s v="5360"/>
    <s v="2993859"/>
    <s v="3007038803"/>
    <s v="OC VISITA ROLLOS"/>
    <s v="ANTIOQUIA"/>
    <s v="ITAGUI"/>
    <s v="PTM ITAGUI MERKCHEPE"/>
    <s v="REDEBAN"/>
    <s v="FO-25-1802059"/>
    <d v="2025-11-10T08:00:00"/>
    <d v="2025-11-12T12:07:00"/>
    <m/>
    <s v="ROLLOS"/>
    <s v="ROLLOS"/>
    <s v="AGREGADOR"/>
    <s v="COMCARD - PTM"/>
    <s v="EJECUTADO"/>
    <s v="EJECUTADO EXITOSO"/>
    <s v="09/11/2025 SE ESCALA AL COORDINADOR DE ZONA PARA ENTREGA DE ROLLOS EN SITIO | 12/11/2025 SE REALIZA ENTREGA DE 30 ROLLOS POR EL OPERADOR VELOCES CON LA GUIA V4001787272"/>
    <s v="VISITA TECNICA"/>
    <m/>
    <s v="TIPO I"/>
    <s v="TERRESTRE"/>
    <s v="RICO PERDOMO ALAHY XIMENA"/>
    <n v="1"/>
    <n v="35780"/>
    <n v="75096"/>
    <n v="35780"/>
  </r>
  <r>
    <s v="MEDELLIN"/>
    <x v="2"/>
    <x v="2"/>
    <s v="5308"/>
    <s v="2993899"/>
    <s v="3007050708"/>
    <s v="OC VISITA ROLLOS"/>
    <s v="ANTIOQUIA"/>
    <s v="GIRARDOTA"/>
    <s v="BARRIO VEREDA LA PALMA GIRARDO"/>
    <s v="REDEBAN"/>
    <s v="FO-25-1804826"/>
    <d v="2025-11-10T08:00:00"/>
    <d v="2025-11-14T16:55:00"/>
    <m/>
    <s v="ROLLOS"/>
    <s v="ROLLOS"/>
    <s v="CB UNO A UNO"/>
    <s v="CB UNO A UNO"/>
    <s v="EJECUTADO"/>
    <s v="EJECUTADO EXITOSO"/>
    <s v="14/11/2025 SE ENTREGAN 50 ROLLOS RBM"/>
    <s v="VISITA TECNICA"/>
    <m/>
    <s v="TIPO I"/>
    <s v="TERRESTRE"/>
    <s v="BARRIENTOS HERNANDEZ CRISTIAN HORACIO"/>
    <n v="1"/>
    <n v="35780"/>
    <n v="75096"/>
    <n v="35780"/>
  </r>
  <r>
    <s v="PASTO"/>
    <x v="1"/>
    <x v="1"/>
    <s v="52835"/>
    <s v="2993901"/>
    <s v="3007051953"/>
    <s v="OC ENVIO ROLLOS"/>
    <s v="NARIÑO"/>
    <s v="SAN ANDRES DE TUMACO"/>
    <s v="BARRIO IMBILI SAN ANDRES DE TU"/>
    <s v="REDEBAN"/>
    <s v="FO-25-1803703"/>
    <d v="2025-11-10T08:00:00"/>
    <d v="2025-11-14T10:28:00"/>
    <m/>
    <s v="ROLLOS"/>
    <s v="ROLLOS"/>
    <s v="CB UNO A UNO"/>
    <s v="CB UNO A UNO"/>
    <s v="EJECUTADO"/>
    <s v="EJECUTADO EXITOSO"/>
    <s v="10/11/2025 SE REALIZA ENVIO DE ROLLOS CON OPERADOR LOGISTICO | 14/11/2025 SE REALIZA ENVIO DE 20 ROLLOS, CON LA GUIA 2248145374 SERVIENTREGA. SE CONFIRMA ENTREGA EXITOSA POR PARTE DE LA TRANSPORTADORA"/>
    <s v="ENVIO"/>
    <m/>
    <s v="TIPO IV"/>
    <s v="TERRESTRE"/>
    <m/>
    <n v="0"/>
    <n v="35780"/>
    <n v="75096"/>
    <n v="35780"/>
  </r>
  <r>
    <s v="MEDELLIN"/>
    <x v="2"/>
    <x v="2"/>
    <s v="5088"/>
    <s v="2993905"/>
    <s v="3007081740"/>
    <s v="OC VISITA ROLLOS"/>
    <s v="ANTIOQUIA"/>
    <s v="BELLO"/>
    <s v="DISTRICOL GRANERO BUEN MERCADO"/>
    <s v="REDEBAN"/>
    <s v="FO-25-1802063"/>
    <d v="2025-11-10T08:00:00"/>
    <d v="2025-11-15T10:26:00"/>
    <m/>
    <s v="ROLLOS"/>
    <s v="ROLLOS"/>
    <s v="AGREGADOR"/>
    <s v="DISTRICOL"/>
    <s v="EJECUTADO"/>
    <s v="EJECUTADO EXITOSO"/>
    <s v="09/11/2025 SE ESCALA AL COORDINADOR DE ZONA PARA ENTREGA DE ROLLOS EN SITIO | 15/11/2025 SE REALIZA ENTREGA DE 20 ROLLOS POR EL OPERADOR VELOCES CON LA GUIA V4001787271"/>
    <s v="VISITA TECNICA"/>
    <m/>
    <s v="TIPO I"/>
    <s v="TERRESTRE"/>
    <s v="ARGEL DORIA MIGUEL ALBERTO"/>
    <n v="1"/>
    <n v="35780"/>
    <n v="75096"/>
    <n v="35780"/>
  </r>
  <r>
    <s v="MEDELLIN"/>
    <x v="2"/>
    <x v="2"/>
    <s v="5001"/>
    <s v="2993949"/>
    <s v="3007069086"/>
    <s v="OC VISITA ROLLOS"/>
    <s v="ANTIOQUIA"/>
    <s v="MEDELLIN"/>
    <s v="PTM MEDELLIN MERCADOS SANTA CE"/>
    <s v="REDEBAN"/>
    <s v="FO-25-1803210"/>
    <d v="2025-11-10T08:00:00"/>
    <d v="2025-11-13T11:48:00"/>
    <m/>
    <s v="ROLLOS"/>
    <s v="ROLLOS"/>
    <s v="AGREGADOR"/>
    <s v="COMCARD - PTM"/>
    <s v="EJECUTADO"/>
    <s v="EJECUTADO EXITOSO"/>
    <s v="10/11/2025 SE ESCALA AL COORDINADOR DE ZONA PARA ENTREGA DE ROLLOS EN SITIO | 13/11/2025 SE REALIZA ENTREGA DE 80 ROLLOS POR EL OPERADOR VELOCES CON LA GUIA V4001794670"/>
    <s v="VISITA TECNICA"/>
    <m/>
    <s v="TIPO I"/>
    <s v="TERRESTRE"/>
    <s v="ALVAREZ LOPEZ MARIANA"/>
    <n v="1"/>
    <n v="35780"/>
    <n v="75096"/>
    <n v="35780"/>
  </r>
  <r>
    <s v="BUCARAMANGA"/>
    <x v="3"/>
    <x v="3"/>
    <s v="68547"/>
    <s v="2993953"/>
    <s v="3007081091"/>
    <s v="OC VISITA ROLLOS"/>
    <s v="SANTANDER"/>
    <s v="PIEDECUESTA"/>
    <s v="BARRIO PIEDECUESTA PIEDECUESTA 3"/>
    <s v="REDEBAN"/>
    <s v="FO-25-1803206"/>
    <d v="2025-11-10T08:00:00"/>
    <d v="2025-11-11T19:03:00"/>
    <m/>
    <s v="ROLLOS"/>
    <s v="ROLLOS"/>
    <s v="UNO A UNO"/>
    <s v="UNO A UNO"/>
    <s v="EJECUTADO"/>
    <s v="EJECUTADO EXITOSO"/>
    <s v="10/11/2025 SE ESCALA AL COORDINADOR DE ZONA PARA ENTREGA DE ROLLOS EN SITIO | 10/11/2025 SE VISITA COMERCIO SE REALIZA LA ENTREGA DE 20 ROLLOS RBM CB OPERATIVO"/>
    <s v="VISITA TECNICA"/>
    <m/>
    <s v="TIPO II"/>
    <s v="TERRESTRE"/>
    <s v="BARAJAS BERMUDEZ YAHIR MAURICIO"/>
    <n v="1"/>
    <n v="67654"/>
    <n v="140396"/>
    <n v="67654"/>
  </r>
  <r>
    <s v="CUCUTA"/>
    <x v="3"/>
    <x v="3"/>
    <s v="54800"/>
    <s v="2994004"/>
    <s v="3007081484"/>
    <s v="OC VISITA ROLLOS"/>
    <s v="NORTE DE SANTANDER"/>
    <s v="TEORAMA"/>
    <s v="PTM VDA SAN PABLO TEORAMA IDEA"/>
    <s v="REDEBAN"/>
    <s v="FO-25-1812045"/>
    <d v="2025-11-10T08:00:00"/>
    <d v="2025-11-24T09:51:00"/>
    <m/>
    <s v="ROLLOS"/>
    <s v="ROLLOS"/>
    <s v="AGREGADOR"/>
    <s v="COMCARD - PTM"/>
    <s v="EJECUTADO"/>
    <s v="EJECUTADO EXITOSO"/>
    <s v="11/11/2025 SE CONFIRMAN DATOS, SE REALIZA ENVIO POR OPERADOR LOGISTICO | 15/11/2025 SE REALIZA LLAMADA TELEFÓNICA AL NÚMERO ASIGNADO Y SE HABLÓ CON EL SR ALEXANDER, INDICA QUE LE REALICEMOS ENVÍO LA OFICINA DE INTERAPIDSIMO DE CONVENCIÓN 40 ROLLOS TODO OK, NÚMERO DE GUÍA 70"/>
    <s v="ENVIO FLOTA - OPERADOR LOGISTICO"/>
    <m/>
    <s v="TIPO IV"/>
    <s v="TERRESTRE"/>
    <s v="MORA VEGA JEAMPIER"/>
    <n v="0"/>
    <n v="35780"/>
    <n v="75096"/>
    <n v="35780"/>
  </r>
  <r>
    <s v="PEREIRA"/>
    <x v="1"/>
    <x v="6"/>
    <s v="66001"/>
    <s v="2994007"/>
    <s v="3007068430"/>
    <s v="OC VISITA ROLLOS"/>
    <s v="RISARALDA"/>
    <s v="PEREIRA"/>
    <s v="PTM PEREIRA PAPELERIA CREATIVO"/>
    <s v="REDEBAN"/>
    <s v="FO-25-1803212"/>
    <d v="2025-11-10T08:00:00"/>
    <d v="2025-11-12T10:06:00"/>
    <m/>
    <s v="ROLLOS"/>
    <s v="ROLLOS"/>
    <s v="AGREGADOR"/>
    <s v="COMCARD - PTM"/>
    <s v="EJECUTADO"/>
    <s v="EJECUTADO EXITOSO"/>
    <s v="10/11/2025 SE ESCALA AL COORDINADOR DE ZONA PARA ENTREGA DE ROLLOS EN SITIO | 12/11/2025 VISITAMOS COMERCIO REALIZAMOS ENTREGA DE 50 ROLLOS."/>
    <s v="VISITA TECNICA"/>
    <m/>
    <s v="TIPO I"/>
    <s v="TERRESTRE"/>
    <s v="ARROYAVE CANO MANUEL GUILLERMO"/>
    <n v="1"/>
    <n v="35780"/>
    <n v="75096"/>
    <n v="35780"/>
  </r>
  <r>
    <s v="BARRANQUILLA"/>
    <x v="0"/>
    <x v="0"/>
    <s v="8001"/>
    <s v="2994072"/>
    <s v="3007073101"/>
    <s v="OC VISITA ROLLOS"/>
    <s v="ATLANTICO"/>
    <s v="BARRANQUILLA"/>
    <s v="BARRIO LAS NIEVES BARRANQUILLA"/>
    <s v="REDEBAN"/>
    <s v="FO-25-1803482"/>
    <d v="2025-11-10T08:00:00"/>
    <d v="2025-11-14T12:33:00"/>
    <m/>
    <s v="ROLLOS"/>
    <s v="ROLLOS"/>
    <s v="CB UNO A UNO"/>
    <s v="CB UNO A UNO"/>
    <s v="EJECUTADO"/>
    <s v="EJECUTADO EXITOSO"/>
    <s v="10/11/2025 SE ESCALA AL COORDINADOR DE ZONA PARA ENTREGA DE ROLLOS EN SITIO | 14/11/2025 SE REALIZA VISITA TÉCNICA, SE ENTREGA 80 ROLLOS PARA DATAFONO, EL CLIENTE RECIBE A SATISFACCIÓN, CB OPERATIVO."/>
    <s v="VISITA TECNICA"/>
    <m/>
    <s v="TIPO I"/>
    <s v="TERRESTRE"/>
    <s v="DE AGUAS MUÑOZ DAVID JOSE"/>
    <n v="1"/>
    <n v="35780"/>
    <n v="75096"/>
    <n v="35780"/>
  </r>
  <r>
    <s v="MEDELLIN"/>
    <x v="2"/>
    <x v="2"/>
    <s v="5088"/>
    <s v="2994105"/>
    <s v="3007077422"/>
    <s v="OC VISITA ROLLOS"/>
    <s v="ANTIOQUIA"/>
    <s v="BELLO"/>
    <s v="DISTRICOL CARNICER BARENAS I"/>
    <s v="REDEBAN"/>
    <s v="FO-25-1803204"/>
    <d v="2025-11-10T08:00:00"/>
    <d v="2025-11-13T11:47:00"/>
    <m/>
    <s v="ROLLOS"/>
    <s v="ROLLOS"/>
    <s v="AGREGADOR"/>
    <s v="DISTRICOL"/>
    <s v="EJECUTADO"/>
    <s v="EJECUTADO EXITOSO"/>
    <s v="10/11/2025 SE ESCALA AL COORDINADOR DE ZONA PARA ENTREGA DE ROLLOS EN SITIO | 13/11/2025 SE REALIZA ENTREGA DE 50 ROLLOS POR EL OPERADOR VELOCES CON LA GUIA V4001794669"/>
    <s v="VISITA TECNICA"/>
    <m/>
    <s v="TIPO I"/>
    <s v="TERRESTRE"/>
    <s v="ALVAREZ LOPEZ MARIANA"/>
    <n v="1"/>
    <n v="35780"/>
    <n v="75096"/>
    <n v="35780"/>
  </r>
  <r>
    <s v="BOGOTA"/>
    <x v="5"/>
    <x v="5"/>
    <s v="11001"/>
    <s v="2994314"/>
    <s v="3007076109"/>
    <s v="OC VISITA ROLLOS"/>
    <s v="CUNDINAMARCA"/>
    <s v="BOGOTA"/>
    <s v="PTM BOGOTA PAPELERIA DODNE EDW"/>
    <s v="REDEBAN"/>
    <s v="FO-25-1803477"/>
    <d v="2025-11-10T08:08:39"/>
    <d v="2025-11-11T19:17:00"/>
    <m/>
    <s v="ROLLOS"/>
    <s v="ROLLOS"/>
    <s v="AGREGADOR"/>
    <s v="COMCARD - PTM"/>
    <s v="EJECUTADO"/>
    <s v="EJECUTADO EXITOSO"/>
    <s v="10/11/2025 SE ESCALA AL COORDINADOR DE ZONA PARA ENTREGA DE ROLLOS EN SITIO | 11/11/2025 SE REALIZA ENTREGA DE 70 ROLLOS NO SE MANIPULAN TERMINALES"/>
    <s v="VISITA TECNICA"/>
    <m/>
    <s v="TIPO I"/>
    <s v="TERRESTRE"/>
    <s v="SOTO LONDOÑO FREDY ALEXANDER"/>
    <n v="1"/>
    <n v="35780"/>
    <n v="75096"/>
    <n v="35780"/>
  </r>
  <r>
    <s v="MANIZALES"/>
    <x v="1"/>
    <x v="6"/>
    <s v="17042"/>
    <s v="2994398"/>
    <s v="3007072464"/>
    <s v="OC VISITA ROLLOS"/>
    <s v="CALDAS"/>
    <s v="ANSERMA"/>
    <s v="DISTRICOL MINI MER LA PRADERA"/>
    <s v="REDEBAN"/>
    <s v="FO-25-1804792"/>
    <d v="2025-11-10T08:44:16"/>
    <d v="2025-11-15T11:55:00"/>
    <m/>
    <s v="ROLLOS"/>
    <s v="ROLLOS"/>
    <s v="AGREGADOR"/>
    <s v="DISTRICOL"/>
    <s v="EJECUTADO"/>
    <s v="EJECUTADO EXITOSO"/>
    <s v="10/11/2025 SE ESCALA AL COORDINADOR DE ZONA PARA ENTREGA DE ROLLOS EN SITIO | 15/11/2025 VISITAMOS COMERCIO REALIZAMOS ENTREGA DE 60 ROLLOS."/>
    <s v="VISITA TECNICA"/>
    <m/>
    <s v="TIPO II"/>
    <s v="TERRESTRE"/>
    <s v="ARROYAVE CANO MANUEL GUILLERMO"/>
    <n v="1"/>
    <n v="67654"/>
    <n v="140396"/>
    <n v="67654"/>
  </r>
  <r>
    <s v="PASTO"/>
    <x v="1"/>
    <x v="1"/>
    <s v="86568"/>
    <s v="2994762"/>
    <s v="3007079117"/>
    <s v="OC ENVIO ROLLOS"/>
    <s v="PUTUMAYO"/>
    <s v="PUERTO ASIS"/>
    <s v="BARRIO URB VIA A SANTANA PUERT"/>
    <s v="REDEBAN"/>
    <s v="FO-25-1805641"/>
    <d v="2025-11-10T08:58:52"/>
    <d v="2025-11-18T13:41:00"/>
    <m/>
    <s v="ROLLOS"/>
    <s v="ROLLOS"/>
    <s v="CB UNO A UNO"/>
    <s v="CB UNO A UNO"/>
    <s v="EJECUTADO"/>
    <s v="EJECUTADO EXITOSO"/>
    <s v="10/11/2025 SE REALIZA ENVIO DE ROLLOS CON OPERADOR LOGISTICO | 18/11/2025 SE LE INFORMA NUMERO DE GUIA A USER, PENDIENTE CONFIRMACION | 19/11/2025 SE REALIZA ENVIO DE 20 ROLLOS, CON LA GUIA 2248145375 SERVIENTREGA. SE CONFIRMA ENTREGA EXITOSA POR PARTE DE LA TRANSPORTADORA"/>
    <s v="ENVIO"/>
    <m/>
    <s v="TIPO IV"/>
    <s v="TERRESTRE"/>
    <m/>
    <n v="0"/>
    <n v="35780"/>
    <n v="75096"/>
    <n v="35780"/>
  </r>
  <r>
    <s v="VILLAVICENCIO"/>
    <x v="4"/>
    <x v="4"/>
    <s v="50001"/>
    <s v="2994812"/>
    <s v="3007036037"/>
    <s v="OC VISITA ROLLOS"/>
    <s v="META"/>
    <s v="VILLAVICENCIO"/>
    <s v="COMCARD VILLAVICENCIO FLOR"/>
    <s v="REDEBAN"/>
    <s v="FO-25-1804786"/>
    <d v="2025-11-10T08:48:40"/>
    <d v="2025-11-18T09:19:00"/>
    <m/>
    <s v="ROLLOS"/>
    <s v="ROLLOS"/>
    <s v="AGREGADOR"/>
    <s v="COMCARD - PTM"/>
    <s v="EJECUTADO"/>
    <s v="EJECUTADO EXITOSO"/>
    <s v="10/11/2025 SE ESCALA AL COORDINADOR DE ZONA PARA ENTREGA DE ROLLOS EN SITIO | 18/11/2025 SE REALIZA ENTREGA E 30 ROLLOS AL COMERCIO"/>
    <s v="VISITA TECNICA"/>
    <m/>
    <s v="TIPO I"/>
    <s v="TERRESTRE"/>
    <s v="ROZO JIMENEZ EDGAR ARMANDO"/>
    <n v="1"/>
    <n v="35780"/>
    <n v="75096"/>
    <n v="35780"/>
  </r>
  <r>
    <s v="BUCARAMANGA"/>
    <x v="3"/>
    <x v="3"/>
    <s v="68615"/>
    <s v="2994994"/>
    <s v="3007056068"/>
    <s v="OC VISITA ROLLOS"/>
    <s v="SANTANDER"/>
    <s v="RIONEGRO"/>
    <s v="DISTRICOL VARIEDADES SAMY PAPA"/>
    <s v="REDEBAN"/>
    <s v="FO-25-1804782"/>
    <d v="2025-11-10T09:32:13"/>
    <d v="2025-11-12T13:29:00"/>
    <m/>
    <s v="ROLLOS"/>
    <s v="ROLLOS"/>
    <s v="AGREGADOR"/>
    <s v="DISTRICOL"/>
    <s v="EJECUTADO"/>
    <s v="EJECUTADO EXITOSO"/>
    <s v="10/11/2025 SE ESCALA AL COORDINADOR DE ZONA PARA ENTREGA DE ROLLOS EN SITIO | 12/11/2025 SE COMUNICA CON LA SEÑORITA ISAURA AL NUMERO 3178869889  EL CUAL SE LE INFORMA QUE SE REALIZO EL ENVIO DE 30 ROLLOS RBM POR LUSITANIA CB OPERATIVO . SE COMUNICA CON LA SEÑORITA ISAURA AL NUMERO 3178869889 EL CUAL NOS CONFIRMA QUE YA LE LLEGARON LOS ROLLOS , Y CONFIRMA QUE YA LOS TIENEN ,  ENVIO EXITOSO"/>
    <s v="VISITA TECNICA"/>
    <m/>
    <s v="TIPO II"/>
    <s v="TERRESTRE"/>
    <s v="BARAJAS BERMUDEZ YAHIR MAURICIO"/>
    <n v="1"/>
    <n v="67654"/>
    <n v="140396"/>
    <n v="67654"/>
  </r>
  <r>
    <s v="NEIVA"/>
    <x v="4"/>
    <x v="4"/>
    <s v="18753"/>
    <s v="2995480"/>
    <s v="3007057516"/>
    <s v="OC ENVIO ROLLOS"/>
    <s v="CAQUETA"/>
    <s v="SAN VICENTE DEL CAGUAN"/>
    <s v="DISTRICOL SOLUCIONES LA CAQUET"/>
    <s v="REDEBAN"/>
    <s v="FO-25-1805638"/>
    <d v="2025-11-10T10:01:27"/>
    <d v="2025-11-17T14:42:00"/>
    <m/>
    <s v="ROLLOS"/>
    <s v="ROLLOS"/>
    <s v="AGREGADOR"/>
    <s v="DISTRICOL"/>
    <s v="EJECUTADO"/>
    <s v="EJECUTADO EXITOSO"/>
    <s v="10/11/2025 SE REALIZA ENVIO DE ROLLOS CON OPERADOR LOGISTICO | 17/11/2025 SE REALIZA ENVIO DE 10 ROLLOS, CON LA GUIA 2235596567 SERVIENTREGA. SE CONFIRMA ENTREGA EXITOSA POR PARTE DE LA TRANSPORTADORA"/>
    <s v="ENVIO"/>
    <m/>
    <s v="TIPO V"/>
    <s v="TERRESTRE / AEREO"/>
    <m/>
    <n v="0"/>
    <n v="35780"/>
    <n v="75096"/>
    <n v="35780"/>
  </r>
  <r>
    <s v="MEDELLIN"/>
    <x v="2"/>
    <x v="2"/>
    <s v="5001"/>
    <s v="2995548"/>
    <s v="3007050085"/>
    <s v="OC VISITA ROLLOS"/>
    <s v="ANTIOQUIA"/>
    <s v="MEDELLIN"/>
    <s v="PTM MEDELLIN  VARIEDADES MI TE"/>
    <s v="REDEBAN"/>
    <s v="FO-25-1804779"/>
    <d v="2025-11-10T10:04:16"/>
    <d v="2025-11-13T11:46:00"/>
    <m/>
    <s v="ROLLOS"/>
    <s v="ROLLOS"/>
    <s v="AGREGADOR"/>
    <s v="COMCARD - PTM"/>
    <s v="EJECUTADO"/>
    <s v="EJECUTADO EXITOSO"/>
    <s v="10/11/2025 SE ESCALA AL COORDINADOR DE ZONA PARA ENTREGA DE ROLLOS EN SITIO | 13/11/2025 SE REALIZA ENTREGA DE 110 ROLLOS POR EL OPERADOR VELOCES CON LA GUIA V4001794671"/>
    <s v="VISITA TECNICA"/>
    <m/>
    <s v="TIPO I"/>
    <s v="TERRESTRE"/>
    <s v="ALVAREZ LOPEZ MARIANA"/>
    <n v="1"/>
    <n v="35780"/>
    <n v="75096"/>
    <n v="35780"/>
  </r>
  <r>
    <s v="CALI"/>
    <x v="1"/>
    <x v="1"/>
    <s v="19318"/>
    <s v="2995640"/>
    <s v="3007080530"/>
    <s v="OC VISITA ROLLOS"/>
    <s v="CAUCA"/>
    <s v="GUAPI"/>
    <s v="BARRIO EL PORVENIR GUAPI 2"/>
    <s v="REDEBAN"/>
    <s v="FO-25-1805635"/>
    <d v="2025-11-10T10:08:21"/>
    <d v="2025-11-18T10:10:00"/>
    <m/>
    <s v="ROLLOS"/>
    <s v="ROLLOS"/>
    <s v="UNO A UNO"/>
    <s v="UNO A UNO"/>
    <s v="EJECUTADO"/>
    <s v="EJECUTADO EXITOSO"/>
    <s v="10/11/2025 SE REALIZA ENVIO DE ROLLOS CON OPERADOR LOGISTICO | 18/11/2025 SE LE INFORMA NUMERO DE GUIA A USER, NO HA RECIBIDO ROLLOS | 19/11/2025 SE ENVIAN 40 ROLLOS A JESÚS ESTEBAN VÉLEZ RUIZ POR INTERRAPIDISIMO"/>
    <s v="ENVIO FLOTA - OPERADOR LOGISTICO"/>
    <m/>
    <s v="TIPO V"/>
    <s v="AEREO"/>
    <s v="CUERO RUIZ JHONNY"/>
    <n v="0"/>
    <n v="35780"/>
    <n v="75096"/>
    <n v="35780"/>
  </r>
  <r>
    <s v="MEDELLIN"/>
    <x v="2"/>
    <x v="2"/>
    <s v="5360"/>
    <s v="2995847"/>
    <s v="3007019571"/>
    <s v="OC VISITA ROLLOS"/>
    <s v="ANTIOQUIA"/>
    <s v="ITAGUI"/>
    <s v="COMCARD ITAGUI TODOLINUX"/>
    <s v="REDEBAN"/>
    <s v="FO-25-1804775"/>
    <d v="2025-11-10T10:23:32"/>
    <d v="2025-11-13T11:45:00"/>
    <m/>
    <s v="ROLLOS"/>
    <s v="ROLLOS"/>
    <s v="AGREGADOR"/>
    <s v="COMCARD - PTM"/>
    <s v="EJECUTADO"/>
    <s v="EJECUTADO EXITOSO"/>
    <s v="10/11/2025 SE ESCALA AL COORDINADOR DE ZONA PARA ENTREGA DE ROLLOS EN SITIO | 13/11/2025 SE REALIZA ENTREGA DE 110 ROLLOS POR EL OPERADOR VELOCES CON LA GUIA V4001794672"/>
    <s v="VISITA TECNICA"/>
    <m/>
    <s v="TIPO I"/>
    <s v="TERRESTRE"/>
    <s v="ALVAREZ LOPEZ MARIANA"/>
    <n v="1"/>
    <n v="35780"/>
    <n v="75096"/>
    <n v="35780"/>
  </r>
  <r>
    <s v="PASTO"/>
    <x v="1"/>
    <x v="1"/>
    <s v="86568"/>
    <s v="2996063"/>
    <s v="3007081713"/>
    <s v="OC ENVIO ROLLOS"/>
    <s v="PUTUMAYO"/>
    <s v="PUERTO ASIS"/>
    <s v="DISTRICOL FERRETERIA A/S S.A.S"/>
    <s v="REDEBAN"/>
    <s v="FO-25-1806573"/>
    <d v="2025-11-10T11:00:30"/>
    <d v="2025-11-18T10:09:00"/>
    <m/>
    <s v="ROLLOS"/>
    <s v="ROLLOS"/>
    <s v="AGREGADOR"/>
    <s v="DISTRICOL"/>
    <s v="EJECUTADO"/>
    <s v="EJECUTADO EXITOSO"/>
    <s v="10/11/2025 SE CONFIRMAN DATOS, SE REALIZA ENVIO POR OPERADOR LOGISTICO | 18/11/2025 SE LE INFORMA NUMERO DE GUIA A USER, NO HA RECIBIDO ROLLOS | 19/11/2025 SE REALIZA ENVIO DE 20 ROLLOS, CON LA GUIA 2248145377 SERVIENTREGA. SE CONFIRMA ENTREGA EXITOSA POR PARTE DE LA TRANSPORTADORA"/>
    <s v="ENVIO"/>
    <m/>
    <s v="TIPO IV"/>
    <s v="TERRESTRE"/>
    <m/>
    <n v="0"/>
    <n v="35780"/>
    <n v="75096"/>
    <n v="35780"/>
  </r>
  <r>
    <s v="CUCUTA"/>
    <x v="3"/>
    <x v="3"/>
    <s v="54001"/>
    <s v="2996181"/>
    <s v="3007075343"/>
    <s v="OC VISITA ROLLOS"/>
    <s v="NORTE DE SANTANDER"/>
    <s v="CUCUTA"/>
    <s v="BARRIO SEVILLA CUCUTA 3"/>
    <s v="REDEBAN"/>
    <s v="FO-25-1805738"/>
    <d v="2025-11-10T11:15:33"/>
    <d v="2025-11-11T19:05:00"/>
    <m/>
    <s v="ROLLOS"/>
    <s v="ROLLOS"/>
    <s v="UNO A UNO"/>
    <s v="UNO A UNO"/>
    <s v="EJECUTADO"/>
    <s v="EJECUTADO EXITOSO"/>
    <s v="10/11/2025 SE ESCALA AL COORDINADOR DE ZONA PARA ENTREGA DE ROLLOS EN SITIO | 10/11/2025 SE ENTREGAN 20 ROLLOS OK"/>
    <s v="VISITA TECNICA"/>
    <m/>
    <s v="TIPO I"/>
    <s v="TERRESTRE"/>
    <s v="NARANJO AFANADOR RUBEN JESUS"/>
    <n v="1"/>
    <n v="35780"/>
    <n v="75096"/>
    <n v="35780"/>
  </r>
  <r>
    <s v="BUCARAMANGA"/>
    <x v="3"/>
    <x v="3"/>
    <s v="13688"/>
    <s v="2996509"/>
    <s v="3007061502"/>
    <s v="OC ENVIO ROLLOS"/>
    <s v="BOLIVAR"/>
    <s v="SANTA ROSA DEL SUR"/>
    <s v="BARRIO SAN LUQUITAS SANTA ROSA"/>
    <s v="REDEBAN"/>
    <s v="FO-25-1805633"/>
    <d v="2025-11-10T11:51:40"/>
    <d v="2025-11-14T10:27:00"/>
    <m/>
    <s v="ROLLOS"/>
    <s v="ROLLOS"/>
    <s v="CB UNO A UNO"/>
    <s v="CB UNO A UNO"/>
    <s v="EJECUTADO"/>
    <s v="EJECUTADO EXITOSO"/>
    <s v="10/11/2025 SE REALIZA ENVIO DE ROLLOS CON OPERADOR LOGISTICO | 14/11/2025 SE REALIZA ENVIO DE 20 ROLLOS, CON LA GUIA 2187690909 SERVIENTREGA. SE CONFIRMA ENTREGA EXITOSA POR PARTE DE LA TRANSPORTADORA"/>
    <s v="ENVIO"/>
    <m/>
    <s v="TIPO V"/>
    <s v="TERRESTRE/FLUVIAL"/>
    <m/>
    <n v="0"/>
    <n v="35780"/>
    <n v="75096"/>
    <n v="35780"/>
  </r>
  <r>
    <s v="APARTADO"/>
    <x v="2"/>
    <x v="2"/>
    <s v="27615"/>
    <s v="2996569"/>
    <s v="3007081633"/>
    <s v="OC ENVIO ROLLOS"/>
    <s v="CHOCO"/>
    <s v="RIOSUCIO"/>
    <s v="DISTRICOL AGROINSUMOS LA FINCA"/>
    <s v="REDEBAN"/>
    <s v="FO-25-1806133"/>
    <d v="2025-11-10T12:13:37"/>
    <d v="2025-11-18T11:09:00"/>
    <m/>
    <s v="ROLLOS"/>
    <s v="ROLLOS"/>
    <s v="AGREGADOR"/>
    <s v="DISTRICOL"/>
    <s v="EJECUTADO"/>
    <s v="EJECUTADO EXITOSO"/>
    <s v="10/11/2025 SE REALIZA ENVIO DE ROLLOS CON OPERADOR LOGISTICO | 18/11/2025 SE LE INFORMA NUMERO DE GUIA A USER, PENDIENTE CONFIRMACION | 18/11/2025 SE REALIZA ENVIO DE 10 ROLLOS, CON LA GUIA 284607530 SERVIENTREGA. SE CONFIRMA ENTREGA EXITOSA POR PARTE DE LA TRANSPORTADORA"/>
    <s v="ENVIO"/>
    <m/>
    <s v="TIPO V"/>
    <s v="TERRESTRE/FLUVIAL"/>
    <m/>
    <n v="0"/>
    <n v="35780"/>
    <n v="75096"/>
    <n v="35780"/>
  </r>
  <r>
    <s v="BUCARAMANGA"/>
    <x v="3"/>
    <x v="3"/>
    <s v="13688"/>
    <s v="2996633"/>
    <s v="3007077326"/>
    <s v="OC ENVIO ROLLOS"/>
    <s v="BOLIVAR"/>
    <s v="SANTA ROSA DEL SUR"/>
    <s v="BARRIO SAN LUQUITAS SANTA ROSA"/>
    <s v="REDEBAN"/>
    <s v="FO-25-1805796"/>
    <d v="2025-11-10T12:08:21"/>
    <d v="2025-11-14T10:26:00"/>
    <m/>
    <s v="ROLLOS"/>
    <s v="ROLLOS"/>
    <s v="CB UNO A UNO"/>
    <s v="CB UNO A UNO"/>
    <s v="EJECUTADO"/>
    <s v="EJECUTADO EXITOSO"/>
    <s v="10/11/2025 SE REALIZA ENVIO DE ROLLOS CON OPERADOR LOGISTICO | 14/11/2025 SE REALIZA ENVIO DE 20 ROLLOS, CON LA GUIA 2187690910 SERVIENTREGA. SE CONFIRMA ENTREGA EXITOSA POR PARTE DE LA TRANSPORTADORA"/>
    <s v="ENVIO"/>
    <m/>
    <s v="TIPO V"/>
    <s v="TERRESTRE/FLUVIAL"/>
    <m/>
    <n v="0"/>
    <n v="35780"/>
    <n v="75096"/>
    <n v="35780"/>
  </r>
  <r>
    <s v="MEDELLIN"/>
    <x v="2"/>
    <x v="2"/>
    <s v="5001"/>
    <s v="2996799"/>
    <s v="3007038231"/>
    <s v="OC VISITA ROLLOS"/>
    <s v="ANTIOQUIA"/>
    <s v="MEDELLIN"/>
    <s v="BARRIO SANTA CRUZ MEDELLIN 3"/>
    <s v="REDEBAN"/>
    <s v="FO-25-1806659"/>
    <d v="2025-11-10T12:32:15"/>
    <d v="2025-11-13T11:42:00"/>
    <m/>
    <s v="ROLLOS"/>
    <s v="ROLLOS"/>
    <s v="CB UNO A UNO"/>
    <s v="CB UNO A UNO"/>
    <s v="EJECUTADO"/>
    <s v="EJECUTADO EXITOSO"/>
    <s v="10/11/2025 SE ESCALA AL COORDINADOR DE ZONA PARA ENTREGA DE ROLLOS EN SITIO | 13/11/2025 SE REALIZA ENTREGA DE 130 ROLLOS POR EL OPERADOR VELOCES CON LA GUIA V4001794673"/>
    <s v="VISITA TECNICA"/>
    <m/>
    <s v="TIPO I"/>
    <s v="TERRESTRE"/>
    <s v="ALVAREZ LOPEZ MARIANA"/>
    <n v="1"/>
    <n v="35780"/>
    <n v="75096"/>
    <n v="35780"/>
  </r>
  <r>
    <s v="BOGOTA"/>
    <x v="5"/>
    <x v="5"/>
    <s v="11001"/>
    <s v="2996811"/>
    <s v="3007052280"/>
    <s v="OC VISITA ROLLOS"/>
    <s v="CUNDINAMARCA"/>
    <s v="BOGOTA"/>
    <s v="PTM  BOGOTA  GRANEL EL MANA"/>
    <s v="REDEBAN"/>
    <s v="FO-25-1806663"/>
    <d v="2025-11-10T12:18:36"/>
    <d v="2025-11-14T14:11:00"/>
    <m/>
    <s v="ROLLOS"/>
    <s v="ROLLOS"/>
    <s v="AGREGADOR"/>
    <s v="COMCARD - PTM"/>
    <s v="EJECUTADO"/>
    <s v="EJECUTADO EXITOSO"/>
    <s v="10/11/2025 SE ESCALA AL COORDINADOR DE ZONA PARA ENTREGA DE ROLLOS EN SITIO | 14/11/2025 SE VISITA COMERCIO,SE ENTREGAN 40 ROLLOS RBM, NO SE MANIPULAN DISPOSITIVOS"/>
    <s v="VISITA TECNICA"/>
    <m/>
    <s v="TIPO I"/>
    <s v="TERRESTRE"/>
    <s v="ORTIZ YARA FRANKLYN ISRAEL"/>
    <n v="1"/>
    <n v="35780"/>
    <n v="75096"/>
    <n v="35780"/>
  </r>
  <r>
    <s v="BOGOTA"/>
    <x v="5"/>
    <x v="5"/>
    <s v="25743"/>
    <s v="2996857"/>
    <s v="3007023694"/>
    <s v="OC VISITA ROLLOS"/>
    <s v="CUNDINAMARCA"/>
    <s v="SILVANIA"/>
    <s v="BARRIO IPM SUBIA SILVANIA"/>
    <s v="REDEBAN"/>
    <s v="FO-25-1806655"/>
    <d v="2025-11-10T12:39:44"/>
    <d v="2025-11-12T18:13:00"/>
    <m/>
    <s v="ROLLOS"/>
    <s v="ROLLOS"/>
    <s v="CB UNO A UNO"/>
    <s v="CB UNO A UNO"/>
    <s v="EJECUTADO"/>
    <s v="EJECUTADO EXITOSO"/>
    <s v="10/11/2025 SE ESCALA AL COORDINADOR DE ZONA PARA ENTREGA DE ROLLOS EN SITIO | 12/11/2025 SE LLEGA ALA DIRECCIÓN INDICADA Y SE ENTREGAN 50 ROLLOS RMB SIN MANIPULAR EQUIPOS"/>
    <s v="VISITA TECNICA"/>
    <m/>
    <s v="TIPO II"/>
    <s v="TERRESTRE"/>
    <s v="GARCIA PASTRANA KEVIN FERNANDO"/>
    <n v="1"/>
    <n v="67654"/>
    <n v="140396"/>
    <n v="67654"/>
  </r>
  <r>
    <s v="MEDELLIN"/>
    <x v="2"/>
    <x v="2"/>
    <s v="5001"/>
    <s v="2996858"/>
    <s v="3007029628"/>
    <s v="OC VISITA ROLLOS"/>
    <s v="ANTIOQUIA"/>
    <s v="MEDELLIN"/>
    <s v="COMCARD MED RED LA TERMINAL"/>
    <s v="REDEBAN"/>
    <s v="FO-25-1806648"/>
    <d v="2025-11-10T12:41:07"/>
    <d v="2025-11-14T09:28:00"/>
    <m/>
    <s v="ROLLOS"/>
    <s v="ROLLOS"/>
    <s v="AGREGADOR"/>
    <s v="COMCARD - PTM"/>
    <s v="EJECUTADO"/>
    <s v="EJECUTADO EXITOSO"/>
    <s v="10/11/2025 SE ESCALA AL COORDINADOR DE ZONA PARA ENTREGA DE ROLLOS EN SITIO | 14/11/2025 SE REALIZA ENTREGA DE 60 ROLLOS POR EL OPERADOR VELOCES CON LA GUIA V4001794674"/>
    <s v="VISITA TECNICA"/>
    <m/>
    <s v="TIPO I"/>
    <s v="TERRESTRE"/>
    <s v="RICO PERDOMO ALAHY XIMENA"/>
    <n v="1"/>
    <n v="35780"/>
    <n v="75096"/>
    <n v="35780"/>
  </r>
  <r>
    <s v="APARTADO"/>
    <x v="2"/>
    <x v="2"/>
    <s v="5045"/>
    <s v="2996879"/>
    <s v="3007079270"/>
    <s v="OC VISITA ROLLOS"/>
    <s v="ANTIOQUIA"/>
    <s v="APARTADO"/>
    <s v="DISTRICOL TIENDA SALOME LA 95"/>
    <s v="REDEBAN"/>
    <s v="FO-25-1806646"/>
    <d v="2025-11-10T12:57:41"/>
    <d v="2025-11-14T10:16:00"/>
    <m/>
    <s v="ROLLOS"/>
    <s v="ROLLOS"/>
    <s v="AGREGADOR"/>
    <s v="DISTRICOL"/>
    <s v="EJECUTADO"/>
    <s v="EJECUTADO EXITOSO"/>
    <s v="10/11/2025 SE ESCALA AL COORDINADOR DE ZONA PARA ENTREGA DE ROLLOS EN SITIO | 14/11/2025 ENTREGA DE 40 ROLLOS"/>
    <s v="VISITA TECNICA"/>
    <m/>
    <s v="TIPO I"/>
    <s v="TERRESTRE"/>
    <s v="SALDARRIAGA MIRANDA SANTIAGO"/>
    <n v="1"/>
    <n v="35780"/>
    <n v="75096"/>
    <n v="35780"/>
  </r>
  <r>
    <s v="BOGOTA"/>
    <x v="5"/>
    <x v="5"/>
    <s v="11001"/>
    <s v="2996895"/>
    <s v="3007068545"/>
    <s v="OC VISITA ROLLOS"/>
    <s v="CUNDINAMARCA"/>
    <s v="BOGOTA"/>
    <s v="BOSA HOLANDA 3"/>
    <s v="REDEBAN"/>
    <s v="FO-25-1806617"/>
    <d v="2025-11-10T13:15:09"/>
    <d v="2025-11-11T16:07:00"/>
    <m/>
    <s v="ROLLOS"/>
    <s v="ROLLOS"/>
    <s v="UNO A UNO"/>
    <s v="CB UNO A UNO"/>
    <s v="EJECUTADO"/>
    <s v="EJECUTADO EXITOSO"/>
    <s v="10/11/2025 SE ESCALA AL COORDINADOR DE ZONA PARA ENTREGA DE ROLLOS EN SITIO | 11/11/2025 ENTREGA DE 10 ROLLOS NO SE MANIPULAN EQUIPOS"/>
    <s v="VISITA TECNICA"/>
    <m/>
    <s v="TIPO I"/>
    <s v="TERRESTRE"/>
    <s v="HERNANDEZ NARANJO OSCAR EDUARDO"/>
    <n v="1"/>
    <n v="35780"/>
    <n v="75096"/>
    <n v="35780"/>
  </r>
  <r>
    <s v="MONTERIA"/>
    <x v="0"/>
    <x v="0"/>
    <s v="23189"/>
    <s v="2996955"/>
    <s v="3007076262"/>
    <s v="OC VISITA ROLLOS"/>
    <s v="CORDOBA"/>
    <s v="CIENAGA DE ORO"/>
    <s v="BARRIO SAN ISIDRO CIENAGA DE O"/>
    <s v="REDEBAN"/>
    <s v="FO-25-1806638"/>
    <d v="2025-11-10T13:01:39"/>
    <d v="2025-11-11T19:07:00"/>
    <m/>
    <s v="ROLLOS"/>
    <s v="ROLLOS"/>
    <s v="CB UNO A UNO"/>
    <s v="CB UNO A UNO"/>
    <s v="EJECUTADO"/>
    <s v="EJECUTADO EXITOSO"/>
    <s v="10/11/2025 SE ESCALA AL COORDINADOR DE ZONA PARA ENTREGA DE ROLLOS EN SITIO | 11/11/2025 SE REALIZA ENTREGA DE 40 ROLLOS REDEBAN EN EL PUNTO, EN LA ENTREGA NO SE MANIPULAN EQUIPOS"/>
    <s v="VISITA TECNICA"/>
    <m/>
    <s v="TIPO II"/>
    <s v="TERRESTRE"/>
    <s v="GONZALEZ FERRER JESUS ALEXANDER"/>
    <n v="1"/>
    <n v="67654"/>
    <n v="140396"/>
    <n v="67654"/>
  </r>
  <r>
    <s v="MEDELLIN"/>
    <x v="2"/>
    <x v="2"/>
    <s v="5088"/>
    <s v="2996965"/>
    <s v="3007076840"/>
    <s v="OC VISITA ROLLOS"/>
    <s v="ANTIOQUIA"/>
    <s v="BELLO"/>
    <s v="PTM  BELLO TIENDA NUEVA D VILL"/>
    <s v="REDEBAN"/>
    <s v="FO-25-1806630"/>
    <d v="2025-11-10T13:13:06"/>
    <d v="2025-11-13T11:44:00"/>
    <m/>
    <s v="ROLLOS"/>
    <s v="ROLLOS"/>
    <s v="AGREGADOR"/>
    <s v="COMCARD - PTM"/>
    <s v="EJECUTADO"/>
    <s v="EJECUTADO EXITOSO"/>
    <s v="10/11/2025 SE ESCALA AL COORDINADOR DE ZONA PARA ENTREGA DE ROLLOS EN SITIO | 13/11/2025 SE REALIZA ENTREGA DE 40 ROLLOS POR EL OPERADOR VELOCES CON LA GUIA V4001794675"/>
    <s v="VISITA TECNICA"/>
    <m/>
    <s v="TIPO I"/>
    <s v="TERRESTRE"/>
    <s v="ALVAREZ LOPEZ MARIANA"/>
    <n v="1"/>
    <n v="35780"/>
    <n v="75096"/>
    <n v="35780"/>
  </r>
  <r>
    <s v="CALI"/>
    <x v="1"/>
    <x v="1"/>
    <s v="76890"/>
    <s v="2996969"/>
    <s v="3007031228"/>
    <s v="OC VISITA ROLLOS"/>
    <s v="VALLE DEL CAUCA"/>
    <s v="YOTOCO"/>
    <s v="COMCARD CALI FUENTE LA 23"/>
    <s v="REDEBAN"/>
    <s v="FO-25-1806612"/>
    <d v="2025-11-10T13:21:51"/>
    <d v="2025-11-11T18:57:00"/>
    <m/>
    <s v="ROLLOS"/>
    <s v="ROLLOS"/>
    <s v="AGREGADOR"/>
    <s v="COMCARD - PTM"/>
    <s v="EJECUTADO"/>
    <s v="EJECUTADO EXITOSO"/>
    <s v="10/11/2025 SE ESCALA AL COORDINADOR DE ZONA PARA ENTREGA DE ROLLOS EN SITIO | 11/11/2025 SE ENTREGAN 50 ROLLOS A BYKY MONTOLLA"/>
    <s v="VISITA TECNICA"/>
    <m/>
    <s v="TIPO II"/>
    <s v="TERRESTRE"/>
    <s v="CUERO RUIZ JHONNY"/>
    <n v="1"/>
    <n v="67654"/>
    <n v="140396"/>
    <n v="67654"/>
  </r>
  <r>
    <s v="MEDELLIN"/>
    <x v="2"/>
    <x v="2"/>
    <s v="5756"/>
    <s v="2997059"/>
    <s v="3007059025"/>
    <s v="OC VISITA ROLLOS"/>
    <s v="ANTIOQUIA"/>
    <s v="SONSON"/>
    <s v="BARRIO SONSON SONSON 3"/>
    <s v="REDEBAN"/>
    <s v="FO-25-1807405"/>
    <d v="2025-11-10T13:23:52"/>
    <d v="2025-11-18T08:33:00"/>
    <m/>
    <s v="ROLLOS"/>
    <s v="ROLLOS"/>
    <s v="CB UNO A UNO"/>
    <s v="CB UNO A UNO"/>
    <s v="EJECUTADO"/>
    <s v="EJECUTADO EXITOSO"/>
    <s v="10/11/2025 SE REALIZA ENVIO DE ROLLOS POR FLOTA | 17/11/2025 SE REALIZA ENVÍO DE 30 ROLLOS EL CLIENTE CONFIRMA LA LLEGADA"/>
    <s v="ENVIO FLOTA - OPERADOR LOGISTICO"/>
    <m/>
    <s v="TIPO III"/>
    <s v="TERRESTRE"/>
    <s v="ZAPATA LOPEZ EDWARD ASDRUBAL"/>
    <n v="0"/>
    <n v="35780"/>
    <n v="75096"/>
    <n v="35780"/>
  </r>
  <r>
    <s v="MEDELLIN"/>
    <x v="2"/>
    <x v="2"/>
    <s v="5001"/>
    <s v="2997069"/>
    <s v="3007077592"/>
    <s v="OC VISITA ROLLOS"/>
    <s v="ANTIOQUIA"/>
    <s v="MEDELLIN"/>
    <s v="OPRAP ESTACION SAN ANTONIO"/>
    <s v="REDEBAN"/>
    <s v="FO-25-1839801"/>
    <d v="2025-11-10T13:29:31"/>
    <d v="2025-11-19T16:57:00"/>
    <m/>
    <s v="ROLLOS"/>
    <s v="ROLLOS"/>
    <s v="ROBUSTO"/>
    <s v="OPRAP"/>
    <s v="EJECUTADO"/>
    <s v="EJECUTADO EXITOSO"/>
    <s v="10/11/2025 SE ESCALA AL COORDINADOR DE ZONA PARA ENTREGA DE ROLLOS EN SITIO | 18/11/2025 SE ASIGNA ROLLOS A COORDINADOR, YA QUE VELOCES HA REALIZADO DOS INTENTOS DE ENTREGA Y NO FUE POSIBLE | 19/11/2025 SE ENTREGAN 60 ROLLOS OK"/>
    <s v="VISITA TECNICA"/>
    <m/>
    <s v="TIPO I"/>
    <s v="TERRESTRE"/>
    <s v="QUINTERO SANCHEZ JUAN SEBASTIAN"/>
    <n v="1"/>
    <n v="35780"/>
    <n v="75096"/>
    <n v="35780"/>
  </r>
  <r>
    <s v="CARTAGENA"/>
    <x v="0"/>
    <x v="0"/>
    <s v="13001"/>
    <s v="2997200"/>
    <s v="3007059998"/>
    <s v="OC VISITA ROLLOS"/>
    <s v="BOLIVAR"/>
    <s v="CARTAGENA"/>
    <s v="PTM CARTAGENA SERVIVARIEDADES"/>
    <s v="REDEBAN"/>
    <s v="FO-25-1806605"/>
    <d v="2025-11-10T13:55:33"/>
    <d v="2025-11-15T11:58:00"/>
    <m/>
    <s v="ROLLOS"/>
    <s v="ROLLOS"/>
    <s v="AGREGADOR"/>
    <s v="COMCARD - PTM"/>
    <s v="EJECUTADO"/>
    <s v="EJECUTADO EXITOSO"/>
    <s v="10/11/2025 SE ESCALA AL COORDINADOR DE ZONA PARA ENTREGA DE ROLLOS EN SITIO | 15/11/2025 SE REALIZA ENTREGA DE 70 UNIDADES DE ROLLOS REDEBAN."/>
    <s v="VISITA TECNICA"/>
    <m/>
    <s v="TIPO I"/>
    <s v="TERRESTRE"/>
    <s v="AVILA DE HORTA FERNANDO JOSE"/>
    <n v="1"/>
    <n v="35780"/>
    <n v="75096"/>
    <n v="35780"/>
  </r>
  <r>
    <s v="BUCARAMANGA"/>
    <x v="3"/>
    <x v="3"/>
    <s v="68081"/>
    <s v="2997214"/>
    <s v="3007010446"/>
    <s v="OC ENVIO ROLLOS"/>
    <s v="SANTANDER"/>
    <s v="BARRANCABERMEJA"/>
    <s v="CENTRO ALEGRE SANTANDER"/>
    <s v="REDEBAN"/>
    <s v="FO-25-1807404"/>
    <d v="2025-11-10T13:59:13"/>
    <d v="2025-11-11T16:51:00"/>
    <m/>
    <s v="ROLLOS"/>
    <s v="ROLLOS"/>
    <s v="CB UNO A UNO"/>
    <s v="CB UNO A UNO"/>
    <s v="EJECUTADO"/>
    <s v="EJECUTADO EXITOSO"/>
    <s v="10/11/2025 SE REALIZA ENVIO DE ROLLOS CON OPERADOR LOGISTICO | 11/11/2025 SE REALIZA ENVIO DE 120 ROLLOS, CON LA GUIA 380284307 SERVIENTREGA. SE CONFIRMA ENTREGA EXITOSA POR PARTE DE LA TRANSPORTADORA"/>
    <s v="ENVIO"/>
    <m/>
    <s v="TIPO III"/>
    <s v="TERRESTRE"/>
    <m/>
    <n v="0"/>
    <n v="35780"/>
    <n v="75096"/>
    <n v="35780"/>
  </r>
  <r>
    <s v="BOGOTA"/>
    <x v="5"/>
    <x v="5"/>
    <s v="11001"/>
    <s v="2997698"/>
    <s v="3007045377"/>
    <s v="OC VISITA ROLLOS"/>
    <s v="CUNDINAMARCA"/>
    <s v="BOGOTA"/>
    <s v="BARRIO COLUMNAS BOGOTA"/>
    <s v="REDEBAN"/>
    <s v="FO-25-1808078"/>
    <d v="2025-11-10T14:57:09"/>
    <d v="2025-11-12T13:38:00"/>
    <m/>
    <s v="ROLLOS"/>
    <s v="ROLLOS"/>
    <s v="CB UNO A UNO"/>
    <s v="CB UNO A UNO"/>
    <s v="EJECUTADO"/>
    <s v="EJECUTADO EXITOSO"/>
    <s v="10/11/2025 SE ESCALA AL COORDINADOR DE ZONA PARA ENTREGA DE ROLLOS EN SITIO | 12/11/2025 SE REALIZA ENTREGA DE 30 ROLLOS"/>
    <s v="VISITA TECNICA"/>
    <m/>
    <s v="TIPO I"/>
    <s v="TERRESTRE"/>
    <s v="MICHELI LOPEZ MIGUEL ANGEL"/>
    <n v="1"/>
    <n v="35780"/>
    <n v="75096"/>
    <n v="35780"/>
  </r>
  <r>
    <s v="VALLEDUPAR"/>
    <x v="0"/>
    <x v="0"/>
    <s v="44078"/>
    <s v="2997731"/>
    <s v="3007079596"/>
    <s v="OC VISITA ROLLOS"/>
    <s v="LA GUAJIRA"/>
    <s v="BARRANCAS"/>
    <s v="BARRIO CENTRO BARRANCAS 8"/>
    <s v="REDEBAN"/>
    <s v="FO-25-1808082"/>
    <d v="2025-11-10T14:48:53"/>
    <d v="2025-11-18T11:39:00"/>
    <m/>
    <s v="ROLLOS"/>
    <s v="ROLLOS"/>
    <s v="CB UNO A UNO"/>
    <s v="CB UNO A UNO"/>
    <s v="EJECUTADO"/>
    <s v="EJECUTADO EXITOSO"/>
    <s v="10/11/2025 SE ESCALA AL COORDINADOR DE ZONA PARA ENTREGA DE ROLLOS EN SITIO | 18/11/2025 SE REALIZA ENTREGA DE 50 ROLLOS EN SITIO"/>
    <s v="VISITA TECNICA"/>
    <m/>
    <s v="TIPO II"/>
    <s v="TERRESTRE"/>
    <s v="MONTES DIAZ JOHN FRED"/>
    <n v="1"/>
    <n v="67654"/>
    <n v="140396"/>
    <n v="67654"/>
  </r>
  <r>
    <s v="CALI"/>
    <x v="1"/>
    <x v="1"/>
    <s v="76364"/>
    <s v="2998222"/>
    <s v="3007055655"/>
    <s v="OC VISITA ROLLOS"/>
    <s v="VALLE DEL CAUCA"/>
    <s v="JAMUNDI"/>
    <s v="DISTRICOL COMPUGAMES POTRERITO"/>
    <s v="REDEBAN"/>
    <s v="FO-25-1808075"/>
    <d v="2025-11-10T15:35:00"/>
    <d v="2025-11-11T18:46:00"/>
    <m/>
    <s v="ROLLOS"/>
    <s v="ROLLOS"/>
    <s v="AGREGADOR"/>
    <s v="DISTRICOL"/>
    <s v="EJECUTADO"/>
    <s v="EJECUTADO EXITOSO"/>
    <s v="10/11/2025 SE ESCALA AL COORDINADOR DE ZONA PARA ENTREGA DE ROLLOS EN SITIO | 11/11/2025 SE REALIZA ENTREGA DE 50 ROLLOS REDEBAN"/>
    <s v="VISITA TECNICA"/>
    <m/>
    <s v="TIPO II"/>
    <s v="TERRESTRE"/>
    <s v="PAREDES CASTILLO DIEGO"/>
    <n v="1"/>
    <n v="67654"/>
    <n v="140396"/>
    <n v="67654"/>
  </r>
  <r>
    <s v="APARTADO"/>
    <x v="2"/>
    <x v="2"/>
    <s v="5490"/>
    <s v="2998233"/>
    <s v="3007069237"/>
    <s v="OC VISITA ROLLOS"/>
    <s v="ANTIOQUIA"/>
    <s v="NECOCLI"/>
    <s v="DISTRICOL ABASTOS Y VARIEDADES"/>
    <s v="REDEBAN"/>
    <s v="FO-25-1808072"/>
    <d v="2025-11-10T15:40:32"/>
    <d v="2025-11-11T19:09:00"/>
    <m/>
    <s v="ROLLOS"/>
    <s v="ROLLOS"/>
    <s v="AGREGADOR"/>
    <s v="DISTRICOL"/>
    <s v="EJECUTADO"/>
    <s v="EJECUTADO EXITOSO"/>
    <s v="10/11/2025 SE ESCALA AL COORDINADOR DE ZONA PARA ENTREGA DE ROLLOS EN SITIO | 11/11/2025 ENVIO DIRECTO CON EL CONDUCTOR, ENTREGA CONFIRMADA CON EL CLIENTE."/>
    <s v="VISITA TECNICA"/>
    <m/>
    <s v="TIPO II"/>
    <s v="TERRESTRE"/>
    <s v="CASTRO HENAO DANIEL ESTEBAN"/>
    <n v="1"/>
    <n v="67654"/>
    <n v="140396"/>
    <n v="67654"/>
  </r>
  <r>
    <s v="BOGOTA"/>
    <x v="5"/>
    <x v="5"/>
    <s v="11001"/>
    <s v="2998319"/>
    <s v="3007027650"/>
    <s v="OC VISITA ROLLOS"/>
    <s v="CUNDINAMARCA"/>
    <s v="BOGOTA"/>
    <s v="BARRIO SUBA RINCON 9   BOGOTA"/>
    <s v="REDEBAN"/>
    <s v="FO-25-1808068"/>
    <d v="2025-11-10T15:47:04"/>
    <d v="2025-11-11T19:13:00"/>
    <m/>
    <s v="ROLLOS"/>
    <s v="ROLLOS"/>
    <s v="CB UNO A UNO"/>
    <s v="CB UNO A UNO"/>
    <s v="EJECUTADO"/>
    <s v="EJECUTADO EXITOSO"/>
    <s v="10/11/2025 SE ESCALA AL COORDINADOR DE ZONA PARA ENTREGA DE ROLLOS EN SITIO | 11/11/2025 SE REALIZA ENTREGA DE 30 ROLLOS NO SE MANIPULAN TERMINALES"/>
    <s v="VISITA TECNICA"/>
    <m/>
    <s v="TIPO I"/>
    <s v="TERRESTRE"/>
    <s v="SOTO LONDOÑO FREDY ALEXANDER"/>
    <n v="1"/>
    <n v="35780"/>
    <n v="75096"/>
    <n v="35780"/>
  </r>
  <r>
    <s v="IBAGUE"/>
    <x v="4"/>
    <x v="4"/>
    <s v="73001"/>
    <s v="2998619"/>
    <s v="3007017384"/>
    <s v="OC VISITA ROLLOS"/>
    <s v="TOLIMA"/>
    <s v="IBAGUE"/>
    <s v="BARRIO URB PIEDRA PINTADA IBAG"/>
    <s v="REDEBAN"/>
    <s v="FO-25-1808058"/>
    <d v="2025-11-10T16:05:19"/>
    <d v="2025-11-11T19:02:00"/>
    <m/>
    <s v="ROLLOS"/>
    <s v="ROLLOS"/>
    <s v="CB UNO A UNO"/>
    <s v="CB UNO A UNO"/>
    <s v="EJECUTADO"/>
    <s v="EJECUTADO EXITOSO"/>
    <s v="10/11/2025 SE ESCALA AL COORDINADOR DE ZONA PARA ENTREGA DE ROLLOS EN SITIO | 11/11/2025 SE REALIZA ENTREGA DE 30 ROLLOS POR SOLICITUD DEL CLIENTE."/>
    <s v="VISITA TECNICA"/>
    <m/>
    <s v="TIPO I"/>
    <s v="TERRESTRE"/>
    <s v="BARRAGAN TAFUR EDWIN ESTEBAN"/>
    <n v="1"/>
    <n v="35780"/>
    <n v="75096"/>
    <n v="35780"/>
  </r>
  <r>
    <s v="BUCARAMANGA"/>
    <x v="3"/>
    <x v="3"/>
    <s v="68307"/>
    <s v="2998631"/>
    <s v="3007074343"/>
    <s v="OC VISITA ROLLOS"/>
    <s v="SANTANDER"/>
    <s v="GIRON"/>
    <s v="PTM GIRON MANCIPE PE#A YENNY R"/>
    <s v="REDEBAN"/>
    <s v="FO-25-1808045"/>
    <d v="2025-11-10T16:07:29"/>
    <d v="2025-11-11T19:01:00"/>
    <m/>
    <s v="ROLLOS"/>
    <s v="ROLLOS"/>
    <s v="AGREGADOR"/>
    <s v="COMCARD - PTM"/>
    <s v="EJECUTADO"/>
    <s v="EJECUTADO EXITOSO"/>
    <s v="10/11/2025 SE ESCALA AL COORDINADOR DE ZONA PARA ENTREGA DE ROLLOS EN SITIO | 11/11/2025 SE REALIZA VISITA A COMERCIO Y SE ENTREGAN 40 ROLLOS"/>
    <s v="VISITA TECNICA"/>
    <m/>
    <s v="TIPO I"/>
    <s v="TERRESTRE"/>
    <s v="SANTOS GONZALEZ JOHAN FABIAN"/>
    <n v="1"/>
    <n v="35780"/>
    <n v="75096"/>
    <n v="35780"/>
  </r>
  <r>
    <s v="MONTERIA"/>
    <x v="0"/>
    <x v="0"/>
    <s v="23466"/>
    <s v="2998642"/>
    <s v="3007052546"/>
    <s v="OC ENVIO ROLLOS"/>
    <s v="CORDOBA"/>
    <s v="MONTELIBANO"/>
    <s v="PTM MONTELIBANO TIENDA EL MIRA"/>
    <s v="REDEBAN"/>
    <s v="FO-25-1808137"/>
    <d v="2025-11-10T16:12:55"/>
    <d v="2025-11-15T11:17:00"/>
    <m/>
    <s v="ROLLOS"/>
    <s v="ROLLOS"/>
    <s v="AGREGADOR"/>
    <s v="COMCARD - PTM"/>
    <s v="EJECUTADO"/>
    <s v="EJECUTADO EXITOSO"/>
    <s v="10/11/2025 SE REALIZA ENVIO DE ROLLOS CON OPERADOR LOGISTICO | 15/11/2025 SE REALIZA ENVIO DE 40 ROLLOS, CON LA GUIA 2265100474 SERVIENTREGA. SE CONFIRMA ENTREGA EXITOSA POR PARTE DE LA TRANSPORTADORA"/>
    <s v="ENVIO"/>
    <m/>
    <s v="TIPO IV"/>
    <s v="TERRESTRE"/>
    <m/>
    <n v="0"/>
    <n v="35780"/>
    <n v="75096"/>
    <n v="35780"/>
  </r>
  <r>
    <s v="PEREIRA"/>
    <x v="1"/>
    <x v="6"/>
    <s v="63130"/>
    <s v="2998668"/>
    <s v="3007080585"/>
    <s v="OC VISITA ROLLOS"/>
    <s v="QUINDIO"/>
    <s v="CALARCA"/>
    <s v="BARRIO LA HUERTA CALARCA"/>
    <s v="REDEBAN"/>
    <s v="FO-25-1808035"/>
    <d v="2025-11-10T16:24:43"/>
    <d v="2025-11-11T19:15:00"/>
    <m/>
    <s v="ROLLOS"/>
    <s v="ROLLOS"/>
    <s v="UNO A UNO"/>
    <s v="UNO A UNO"/>
    <s v="EJECUTADO"/>
    <s v="EJECUTADO EXITOSO"/>
    <s v="10/11/2025 SE ESCALA AL COORDINADOR DE ZONA PARA ENTREGA DE ROLLOS EN SITIO | 11/11/2025 SE ENTREGAN 30 ROLLOS."/>
    <s v="VISITA TECNICA"/>
    <m/>
    <s v="TIPO II"/>
    <s v="TERRESTRE"/>
    <s v="FRANCO CAÑAVERAL YAMID RAUL"/>
    <n v="1"/>
    <n v="67654"/>
    <n v="140396"/>
    <n v="67654"/>
  </r>
  <r>
    <s v="PASTO"/>
    <x v="1"/>
    <x v="1"/>
    <s v="52356"/>
    <s v="2998674"/>
    <s v="3007038620"/>
    <s v="OC VISITA ROLLOS"/>
    <s v="NARIÑO"/>
    <s v="IPIALES"/>
    <s v="BARRIO OBRERO IPIALES 2"/>
    <s v="REDEBAN"/>
    <s v="FO-25-1808031"/>
    <d v="2025-11-10T16:25:59"/>
    <d v="2025-11-12T13:44:00"/>
    <m/>
    <s v="ROLLOS"/>
    <s v="ROLLOS"/>
    <s v="CB UNO A UNO"/>
    <s v="CB UNO A UNO"/>
    <s v="EJECUTADO"/>
    <s v="EJECUTADO EXITOSO"/>
    <s v="10/11/2025 SE ESCALA AL COORDINADOR DE ZONA PARA ENTREGA DE ROLLOS EN SITIO | 12/11/2025 SE VISITA CB. SE REALIZA ENTREGA DE 30 ROLLOS. CLIENTE INFORMA QUE EL DATAFONO FUNCIONA CORRECTAMENTE. NO SÉ MANIPULA DATAFONO"/>
    <s v="VISITA TECNICA"/>
    <m/>
    <s v="TIPO II"/>
    <s v="TERRESTRE"/>
    <s v="CASTILLO HERRERA ALEX RICARDO"/>
    <n v="1"/>
    <n v="67654"/>
    <n v="140396"/>
    <n v="67654"/>
  </r>
  <r>
    <s v="NEIVA"/>
    <x v="4"/>
    <x v="4"/>
    <s v="41396"/>
    <s v="2998806"/>
    <s v="3007025996"/>
    <s v="OC VISITA ROLLOS"/>
    <s v="HUILA"/>
    <s v="LA PLATA"/>
    <s v="GALLEGO LA PLATA   HUILA"/>
    <s v="REDEBAN"/>
    <s v="FO-25-1808135"/>
    <d v="2025-11-10T16:18:12"/>
    <d v="2025-11-14T11:30:00"/>
    <m/>
    <s v="ROLLOS"/>
    <s v="ROLLOS"/>
    <s v="CB UNO A UNO"/>
    <s v="CB UNO A UNO"/>
    <s v="EJECUTADO"/>
    <s v="EJECUTADO EXITOSO"/>
    <s v="10/11/2025 SE REALIZA ENVIO DE ROLLOS CON OPERADOR LOGISTICO | 11/11/2025 SE ENVÍA 40 ROLLOS SIN NOVEDAD, SE ENVÍA FOTO DE GUÍA AL CLIENTE."/>
    <s v="ENVIO FLOTA - OPERADOR LOGISTICO"/>
    <m/>
    <s v="TIPO III"/>
    <s v="TERRESTRE"/>
    <s v="ANDRADE HERNANDEZ JUAN CARLOS"/>
    <n v="0"/>
    <n v="35780"/>
    <n v="75096"/>
    <n v="35780"/>
  </r>
  <r>
    <s v="NEIVA"/>
    <x v="4"/>
    <x v="4"/>
    <s v="41298"/>
    <s v="2998904"/>
    <s v="3007058797"/>
    <s v="OC ENVIO ROLLOS"/>
    <s v="HUILA"/>
    <s v="GARZON"/>
    <s v="PTM GARZON PLASTI ZULUAGA"/>
    <s v="REDEBAN"/>
    <s v="FO-25-1808132"/>
    <d v="2025-11-10T16:20:54"/>
    <d v="2025-11-17T14:40:00"/>
    <m/>
    <s v="ROLLOS"/>
    <s v="ROLLOS"/>
    <s v="AGREGADOR"/>
    <s v="COMCARD - PTM"/>
    <s v="EJECUTADO"/>
    <s v="EJECUTADO EXITOSO"/>
    <s v="10/11/2025 SE REALIZA ENVIO DE ROLLOS CON OPERADOR LOGISTICO | 17/11/2025 SE REALIZA ENVIO DE 60 ROLLOS, CON LA GUIA 2235596568 SERVIENTREGA. SE CONFIRMA ENTREGA EXITOSA POR PARTE DE LA TRANSPORTADORA"/>
    <s v="ENVIO"/>
    <m/>
    <s v="TIPO III"/>
    <s v="TERRESTRE"/>
    <m/>
    <n v="0"/>
    <n v="35780"/>
    <n v="75096"/>
    <n v="35780"/>
  </r>
  <r>
    <s v="IBAGUE"/>
    <x v="4"/>
    <x v="4"/>
    <s v="73067"/>
    <s v="2998954"/>
    <s v="3007067492"/>
    <s v="OC VISITA ROLLOS"/>
    <s v="TOLIMA"/>
    <s v="ATACO"/>
    <s v="BARRIO CORREGIMIENTO SANTIAGO"/>
    <s v="REDEBAN"/>
    <s v="FO-25-1808127"/>
    <d v="2025-11-10T16:35:54"/>
    <d v="2025-11-18T09:24:00"/>
    <m/>
    <s v="ROLLOS"/>
    <s v="ROLLOS"/>
    <s v="CB UNO A UNO"/>
    <s v="CB UNO A UNO"/>
    <s v="EJECUTADO"/>
    <s v="EJECUTADO EXITOSO"/>
    <s v="10/11/2025 SE REALIZA ENVIO DE ROLLOS CON OPERADOR LOGISTICO | 12/11/2025 SE REALIZA ENVÍO DE 20 ROLLOS POR SOLICITUD DEL CLIENTE, ALA DIRECCIÓN ASIGNADA POR EL CLIENTE."/>
    <s v="ENVIO FLOTA - OPERADOR LOGISTICO"/>
    <m/>
    <s v="TIPO III"/>
    <s v="TERRESTRE"/>
    <s v="BARRAGAN TAFUR EDWIN ESTEBAN"/>
    <n v="0"/>
    <n v="35780"/>
    <n v="75096"/>
    <n v="35780"/>
  </r>
  <r>
    <s v="MEDELLIN"/>
    <x v="2"/>
    <x v="2"/>
    <s v="5318"/>
    <s v="2999060"/>
    <s v="3007075962"/>
    <s v="OC VISITA ROLLOS"/>
    <s v="ANTIOQUIA"/>
    <s v="GUARNE"/>
    <s v="PTM GUARNE FERRELECTRICOS PASO"/>
    <s v="REDEBAN"/>
    <s v="FO-25-1808297"/>
    <d v="2025-11-10T17:15:14"/>
    <d v="2025-11-13T09:57:00"/>
    <m/>
    <s v="ROLLOS"/>
    <s v="ROLLOS"/>
    <s v="AGREGADOR"/>
    <s v="COMCARD - PTM"/>
    <s v="EJECUTADO"/>
    <s v="EJECUTADO EXITOSO"/>
    <s v="10/11/2025 SE ESCALA AL COORDINADOR DE ZONA PARA ENTREGA DE ROLLOS EN SITIO | 13/11/2025 SE LE ENTREGAN 110 ROLLOS A MAURICIO JARAMILLO"/>
    <s v="VISITA TECNICA"/>
    <m/>
    <s v="TIPO II"/>
    <s v="TERRESTRE"/>
    <s v="RODRIGUEZ PEREA JUAN CAMILO"/>
    <n v="1"/>
    <n v="67654"/>
    <n v="140396"/>
    <n v="67654"/>
  </r>
  <r>
    <s v="PEREIRA"/>
    <x v="1"/>
    <x v="6"/>
    <s v="66170"/>
    <s v="2999090"/>
    <s v="3007072067"/>
    <s v="OC VISITA ROLLOS"/>
    <s v="RISARALDA"/>
    <s v="DOSQUEBRADAS"/>
    <s v="DISTRICOL SERVICIOS CONTABLES"/>
    <s v="REDEBAN"/>
    <s v="FO-25-1808292"/>
    <d v="2025-11-10T17:26:36"/>
    <d v="2025-11-11T15:55:00"/>
    <m/>
    <s v="ROLLOS"/>
    <s v="ROLLOS"/>
    <s v="AGREGADOR"/>
    <s v="DISTRICOL"/>
    <s v="EJECUTADO"/>
    <s v="EJECUTADO EXITOSO"/>
    <s v="10/11/2025 SE ESCALA AL COORDINADOR DE ZONA PARA ENTREGA DE ROLLOS EN SITIO | 11/11/2025 SE VISITA COMERCIO SE REALIZA ENTREGA DE 30 ROLLOS DE PAPEL PARA DATÁFONO REDEBAN"/>
    <s v="VISITA TECNICA"/>
    <m/>
    <s v="TIPO I"/>
    <s v="TERRESTRE"/>
    <s v="LOAIZA LOPEZ JHON FREDDY"/>
    <n v="1"/>
    <n v="35780"/>
    <n v="75096"/>
    <n v="35780"/>
  </r>
  <r>
    <s v="CUCUTA"/>
    <x v="3"/>
    <x v="3"/>
    <s v="54874"/>
    <s v="2999096"/>
    <s v="3007051091"/>
    <s v="OC VISITA ROLLOS"/>
    <s v="NORTE DE SANTANDER"/>
    <s v="VILLA DEL ROSARIO"/>
    <s v="BARRIO LA PARADA VILLA DEL ROS"/>
    <s v="REDEBAN"/>
    <s v="FO-25-1808288"/>
    <d v="2025-11-10T17:28:34"/>
    <d v="2025-11-12T14:28:00"/>
    <m/>
    <s v="ROLLOS"/>
    <s v="ROLLOS"/>
    <s v="CB UNO A UNO"/>
    <s v="CB UNO A UNO"/>
    <s v="EJECUTADO"/>
    <s v="EJECUTADO EXITOSO"/>
    <s v="10/11/2025 SE ESCALA AL COORDINADOR DE ZONA PARA ENTREGA DE ROLLOS EN SITIO | 12/11/2025 SE REALIZA VISITA, SE ENTREGAN 70 ROLLOS"/>
    <s v="VISITA TECNICA"/>
    <m/>
    <s v="TIPO I"/>
    <s v="TERRESTRE"/>
    <s v="PACHECO BUITRAGO JAVIER ALONSO"/>
    <n v="1"/>
    <n v="35780"/>
    <n v="75096"/>
    <n v="35780"/>
  </r>
  <r>
    <s v="CARTAGENA"/>
    <x v="0"/>
    <x v="0"/>
    <s v="13001"/>
    <s v="2999099"/>
    <s v="3007074492"/>
    <s v="OC VISITA ROLLOS"/>
    <s v="BOLIVAR"/>
    <s v="CARTAGENA"/>
    <s v="BARRIO OLAYA SECTOR CENTRAL CA"/>
    <s v="REDEBAN"/>
    <s v="FO-25-1809136"/>
    <d v="2025-11-10T17:34:32"/>
    <d v="2025-11-15T12:02:00"/>
    <m/>
    <s v="ROLLOS"/>
    <s v="ROLLOS"/>
    <s v="CB UNO A UNO"/>
    <s v="CB UNO A UNO"/>
    <s v="EJECUTADO"/>
    <s v="EJECUTADO EXITOSO"/>
    <s v="11/11/2025 SE ESCALA AL COORDINADOR DE ZONA PARA ENTREGA DE ROLLOS EN SITIO | 15/11/2025 SE REALIZA ENTREGA DE 60 UNIDADES DE ROLLOS REDEBAN"/>
    <s v="VISITA TECNICA"/>
    <m/>
    <s v="TIPO I"/>
    <s v="TERRESTRE"/>
    <s v="AVILA DE HORTA FERNANDO JOSE"/>
    <n v="1"/>
    <n v="35780"/>
    <n v="75096"/>
    <n v="35780"/>
  </r>
  <r>
    <s v="CALI"/>
    <x v="1"/>
    <x v="1"/>
    <s v="76001"/>
    <s v="2999145"/>
    <s v="3007081194"/>
    <s v="OC VISITA ROLLOS"/>
    <s v="VALLE DEL CAUCA"/>
    <s v="CALI"/>
    <s v="BARRIO LA RIVERA CALI 6"/>
    <s v="REDEBAN"/>
    <s v="FO-25-1808294"/>
    <d v="2025-11-10T17:19:51"/>
    <d v="2025-11-11T19:26:00"/>
    <m/>
    <s v="ROLLOS"/>
    <s v="ROLLOS"/>
    <s v="UNO A UNO"/>
    <s v="UNO A UNO"/>
    <s v="EJECUTADO"/>
    <s v="EJECUTADO EXITOSO"/>
    <s v="10/11/2025 SE ESCALA AL COORDINADOR DE ZONA PARA ENTREGA DE ROLLOS EN SITIO | 11/11/2025 SE REALIZA ENTREGA DE 30 ROLLOS REDEBAN CON VISITA, NO SE INTERVIENE EQUIPOS"/>
    <s v="VISITA TECNICA"/>
    <m/>
    <s v="TIPO I"/>
    <s v="TERRESTRE"/>
    <s v="HERRERA MONAR GEOVANNY"/>
    <n v="1"/>
    <n v="35780"/>
    <n v="75096"/>
    <n v="35780"/>
  </r>
  <r>
    <s v="MEDELLIN"/>
    <x v="2"/>
    <x v="2"/>
    <s v="5088"/>
    <s v="2999313"/>
    <s v="3007073414"/>
    <s v="OC VISITA ROLLOS"/>
    <s v="ANTIOQUIA"/>
    <s v="BELLO"/>
    <s v="PTM BELLO DROGUERIA VITAL FULL"/>
    <s v="REDEBAN"/>
    <s v="FO-25-1808291"/>
    <d v="2025-11-10T17:27:31"/>
    <d v="2025-11-13T11:41:00"/>
    <m/>
    <s v="ROLLOS"/>
    <s v="ROLLOS"/>
    <s v="AGREGADOR"/>
    <s v="COMCARD - PTM"/>
    <s v="EJECUTADO"/>
    <s v="EJECUTADO EXITOSO"/>
    <s v="10/11/2025 SE ESCALA AL COORDINADOR DE ZONA PARA ENTREGA DE ROLLOS EN SITIO | 13/11/2025 SE REALIZA ENTREGA DE 30 ROLLOS POR EL OPERADOR VELOCES CON LA GUIA V4001794677"/>
    <s v="VISITA TECNICA"/>
    <m/>
    <s v="TIPO I"/>
    <s v="TERRESTRE"/>
    <s v="AYALA ROMERO MAYKOL DANILO"/>
    <n v="1"/>
    <n v="35780"/>
    <n v="75096"/>
    <n v="35780"/>
  </r>
  <r>
    <s v="CUCUTA"/>
    <x v="3"/>
    <x v="3"/>
    <s v="54810"/>
    <s v="2999382"/>
    <s v="3007052425"/>
    <s v="OC ENVIO ROLLOS"/>
    <s v="NORTE DE SANTANDER"/>
    <s v="TIBU"/>
    <s v="BARRIO FUERA DEL MUNICIPIO DE"/>
    <s v="REDEBAN"/>
    <s v="FO-25-1814960"/>
    <d v="2025-11-11T08:00:00"/>
    <d v="2025-11-17T14:35:00"/>
    <m/>
    <s v="ROLLOS"/>
    <s v="ROLLOS"/>
    <s v="CB UNO A UNO"/>
    <s v="CB UNO A UNO"/>
    <s v="EJECUTADO"/>
    <s v="EJECUTADO EXITOSO"/>
    <s v="13/11/2025 SE REALIZA ENVIO DE ROLLOS CON OPERADOR LOGISTICO | 17/11/2025 SE REALIZA ENVIO DE 50 ROLLOS, CON LA GUIA 2187690917 SERVIENTREGA. SE CONFIRMA ENTREGA EXITOSA POR PARTE DE LA TRANSPORTADORA"/>
    <s v="ENVIO"/>
    <m/>
    <s v="TIPO V"/>
    <s v="TERRESTRE"/>
    <m/>
    <n v="0"/>
    <n v="35780"/>
    <n v="75096"/>
    <n v="35780"/>
  </r>
  <r>
    <s v="BUCARAMANGA"/>
    <x v="3"/>
    <x v="3"/>
    <s v="20770"/>
    <s v="2999391"/>
    <s v="3007081736"/>
    <s v="OC ENVIO ROLLOS"/>
    <s v="CESAR"/>
    <s v="SAN MARTIN"/>
    <s v="DISTRICOL MISCELANIA ISAVIC"/>
    <s v="REDEBAN"/>
    <s v="FO-25-1813935"/>
    <d v="2025-11-11T08:00:00"/>
    <d v="2025-11-19T07:57:00"/>
    <m/>
    <s v="ROLLOS"/>
    <s v="ROLLOS"/>
    <s v="AGREGADOR"/>
    <s v="DISTRICOL"/>
    <s v="EJECUTADO"/>
    <s v="EJECUTADO EXITOSO"/>
    <s v="11/11/2025 SE CONFIRMAN DATOS, SE REALIZA ENVIO POR OPERADOR LOGISTICO | 19/11/2025 SE LE INFORMA NUMERO DE GUIA A USER, NO LE HAN ENTREGADO ROLLOS | 19/11/2025 SE REALIZA ENVIO DE 16 ROLLOS, CON LA GUIA 2187690916 SERVIENTREGA. SE CONFIRMA ENTREGA EXITOSA POR PARTE DE LA TRANSPORTADORA"/>
    <s v="ENVIO"/>
    <m/>
    <s v="TIPO III"/>
    <s v="TERRESTRE"/>
    <m/>
    <n v="0"/>
    <n v="35780"/>
    <n v="75096"/>
    <n v="35780"/>
  </r>
  <r>
    <s v="MONTERIA"/>
    <x v="0"/>
    <x v="0"/>
    <s v="23466"/>
    <s v="2999413"/>
    <s v="3007060755"/>
    <s v="OC ENVIO ROLLOS"/>
    <s v="CORDOBA"/>
    <s v="MONTELIBANO"/>
    <s v="PTM MONTELIBANO MISELANEA T Y"/>
    <s v="REDEBAN"/>
    <s v="FO-25-1809173"/>
    <d v="2025-11-10T17:59:02"/>
    <d v="2025-11-17T14:37:00"/>
    <m/>
    <s v="ROLLOS"/>
    <s v="ROLLOS"/>
    <s v="AGREGADOR"/>
    <s v="COMCARD - PTM"/>
    <s v="EJECUTADO"/>
    <s v="EJECUTADO EXITOSO"/>
    <s v="11/11/2025 SE REALIZA ENVIO DE ROLLOS CON OPERADOR LOGISTICO | 17/11/2025 SE REALIZA ENVIO DE 10 ROLLOS, CON LA GUIA 2265100476 SERVIENTREGA. SE CONFIRMA ENTREGA EXITOSA POR PARTE DE LA TRANSPORTADORA"/>
    <s v="ENVIO"/>
    <m/>
    <s v="TIPO IV"/>
    <s v="TERRESTRE"/>
    <m/>
    <n v="0"/>
    <n v="35780"/>
    <n v="75096"/>
    <n v="35780"/>
  </r>
  <r>
    <s v="BOGOTA"/>
    <x v="5"/>
    <x v="5"/>
    <s v="11001"/>
    <s v="2999667"/>
    <s v="3007072331"/>
    <s v="OC VISITA ROLLOS"/>
    <s v="CUNDINAMARCA"/>
    <s v="BOGOTA"/>
    <s v="BARRIO BELEN BOGOTA 2"/>
    <s v="REDEBAN"/>
    <s v="FO-25-1810045"/>
    <d v="2025-11-11T08:00:00"/>
    <d v="2025-11-11T18:42:00"/>
    <m/>
    <s v="ROLLOS"/>
    <s v="ROLLOS"/>
    <s v="CB UNO A UNO"/>
    <s v="CB UNO A UNO"/>
    <s v="EJECUTADO"/>
    <s v="EJECUTADO EXITOSO"/>
    <s v="11/11/2025 SE ESCALA AL COORDINADOR DE ZONA PARA ENTREGA DE ROLLOS EN SITIO | 11/11/2025 SE REALIZA ENTREGA DE 30 ROLLOS NO SE MANIPULAN EQUIPOS"/>
    <s v="VISITA TECNICA"/>
    <m/>
    <s v="TIPO I"/>
    <s v="TERRESTRE"/>
    <s v="GALINDO ROJAS LUIS FELIPE"/>
    <n v="1"/>
    <n v="35780"/>
    <n v="75096"/>
    <n v="35780"/>
  </r>
  <r>
    <s v="BARRANQUILLA"/>
    <x v="0"/>
    <x v="0"/>
    <s v="8758"/>
    <s v="2999677"/>
    <s v="3007027304"/>
    <s v="OC VISITA ROLLOS"/>
    <s v="ATLANTICO"/>
    <s v="SOLEDAD"/>
    <s v="PAGAFACIL BARRANQUILLA CENTRAL"/>
    <s v="REDEBAN"/>
    <s v="FO-25-1810039"/>
    <d v="2025-11-11T08:05:05"/>
    <d v="2025-11-13T11:43:00"/>
    <m/>
    <s v="ROLLOS"/>
    <s v="ROLLOS"/>
    <s v="ROBUSTO"/>
    <s v="PAGAFACIL"/>
    <s v="EJECUTADO"/>
    <s v="EJECUTADO EXITOSO"/>
    <s v="11/11/2025 SE ESCALA AL COORDINADOR DE ZONA PARA ENTREGA DE ROLLOS EN SITIO | 13/11/2025 SE HACE ENTREGA DE 140 ROLLOS REDEBAN DE MANERA EXITOSA"/>
    <s v="VISITA TECNICA"/>
    <m/>
    <s v="TIPO I"/>
    <s v="TERRESTRE"/>
    <s v="ORTEGA TORRES JUAN SEBASTIAN"/>
    <n v="1"/>
    <n v="35780"/>
    <n v="75096"/>
    <n v="35780"/>
  </r>
  <r>
    <s v="VALLEDUPAR"/>
    <x v="0"/>
    <x v="0"/>
    <s v="20250"/>
    <s v="2999742"/>
    <s v="3007010042"/>
    <s v="OC ENVIO ROLLOS"/>
    <s v="CESAR"/>
    <s v="EL PASO"/>
    <s v="AL PASO CESAR"/>
    <s v="REDEBAN"/>
    <s v="FO-25-1809913"/>
    <d v="2025-11-11T08:00:00"/>
    <d v="2025-11-14T16:03:00"/>
    <m/>
    <s v="ROLLOS"/>
    <s v="ROLLOS"/>
    <s v="CB UNO A UNO"/>
    <s v="CB UNO A UNO"/>
    <s v="EJECUTADO"/>
    <s v="EJECUTADO EXITOSO"/>
    <s v="11/11/2025 SE REALIZA ENVIO DE ROLLOS CON OPERADOR LOGISTICO | 14/11/2025 SE REALIZA ENVIO DE 50 ROLLOS, CON LA GUIA 2277307804 SERVIENTREGA. SE CONFIRMA ENTREGA EXITOSA POR PARTE DE LA TRANSPORTADORA"/>
    <s v="ENVIO"/>
    <m/>
    <s v="TIPO III"/>
    <s v="TERRESTRE"/>
    <m/>
    <n v="0"/>
    <n v="35780"/>
    <n v="75096"/>
    <n v="35780"/>
  </r>
  <r>
    <s v="MEDELLIN"/>
    <x v="2"/>
    <x v="2"/>
    <s v="5088"/>
    <s v="2999773"/>
    <s v="3007077782"/>
    <s v="OC VISITA ROLLOS"/>
    <s v="ANTIOQUIA"/>
    <s v="BELLO"/>
    <s v="PTM BELLO MERCADOS EL PARAISO"/>
    <s v="REDEBAN"/>
    <s v="FO-25-1810033"/>
    <d v="2025-11-11T08:12:11"/>
    <d v="2025-11-14T09:29:00"/>
    <m/>
    <s v="ROLLOS"/>
    <s v="ROLLOS"/>
    <s v="AGREGADOR"/>
    <s v="COMCARD - PTM"/>
    <s v="EJECUTADO"/>
    <s v="EJECUTADO EXITOSO"/>
    <s v="11/11/2025 SE ESCALA AL COORDINADOR DE ZONA PARA ENTREGA DE ROLLOS EN SITIO | 14/11/2025 SE REALIZA ENTREGA DE 50 ROLLOS POR EL OPERADOR VELOCES CON LA GUIA V4001799924"/>
    <s v="VISITA TECNICA"/>
    <m/>
    <s v="TIPO I"/>
    <s v="TERRESTRE"/>
    <s v="RICO PERDOMO ALAHY XIMENA"/>
    <n v="1"/>
    <n v="35780"/>
    <n v="75096"/>
    <n v="35780"/>
  </r>
  <r>
    <s v="BUCARAMANGA"/>
    <x v="3"/>
    <x v="3"/>
    <s v="68655"/>
    <s v="2999784"/>
    <s v="3007041731"/>
    <s v="OC ENVIO ROLLOS"/>
    <s v="SANTANDER"/>
    <s v="SABANA DE TORRES"/>
    <s v="BARRIO SAN RAFAEL DE PAYOA SAB"/>
    <s v="REDEBAN"/>
    <s v="FO-25-1809908"/>
    <d v="2025-11-11T08:17:05"/>
    <d v="2025-11-18T08:20:00"/>
    <m/>
    <s v="ROLLOS"/>
    <s v="ROLLOS"/>
    <s v="CB UNO A UNO"/>
    <s v="CB UNO A UNO"/>
    <s v="EJECUTADO"/>
    <s v="EJECUTADO EXITOSO"/>
    <s v="11/11/2025 SE REALIZA ENVIO DE ROLLOS CON OPERADOR LOGISTICO | 18/11/2025 SE REALIZA ENVIO DE 30 ROLLOS, CON LA GUIA 2187690914 SERVIENTREGA. SE CONFIRMA ENTREGA EXITOSA POR PARTE DE LA TRANSPORTADORA"/>
    <s v="ENVIO"/>
    <m/>
    <s v="TIPO III"/>
    <s v="TERRESTRE"/>
    <m/>
    <n v="0"/>
    <n v="35780"/>
    <n v="75096"/>
    <n v="35780"/>
  </r>
  <r>
    <s v="SANTA MARTA"/>
    <x v="0"/>
    <x v="0"/>
    <s v="47980"/>
    <s v="2999790"/>
    <s v="3007052403"/>
    <s v="OC VISITA ROLLOS"/>
    <s v="MAGDALENA"/>
    <s v="ZONA BANANERA"/>
    <s v="BARRIO RIO FRIO ZONA BANANERA"/>
    <s v="REDEBAN"/>
    <s v="FO-25-1810030"/>
    <d v="2025-11-11T08:18:39"/>
    <d v="2025-11-15T12:05:00"/>
    <m/>
    <s v="ROLLOS"/>
    <s v="ROLLOS"/>
    <s v="CB UNO A UNO"/>
    <s v="CB UNO A UNO"/>
    <s v="EJECUTADO"/>
    <s v="EJECUTADO EXITOSO"/>
    <s v="11/11/2025 SE ESCALA AL COORDINADOR DE ZONA PARA ENTREGA DE ROLLOS EN SITIO | 15/11/2025 SE REALIZA ENTREGA DE 60 ROLLOS PARA DATFAONO A SATISFACCIÓN DEL CLIENTE"/>
    <s v="VISITA TECNICA"/>
    <m/>
    <s v="TIPO II"/>
    <s v="TERRESTRE"/>
    <s v="THOMAS  CAMPO SIGIFREDO SEGUNDO"/>
    <n v="1"/>
    <n v="67654"/>
    <n v="140396"/>
    <n v="67654"/>
  </r>
  <r>
    <s v="PASTO"/>
    <x v="1"/>
    <x v="1"/>
    <s v="52835"/>
    <s v="3000025"/>
    <s v="3007041694"/>
    <s v="OC VISITA ROLLOS"/>
    <s v="NARIÑO"/>
    <s v="SAN ANDRES DE TUMACO"/>
    <s v="BARRIO CENTRO SAN ANDRES DE TU"/>
    <s v="REDEBAN"/>
    <s v="FO-25-1809909"/>
    <d v="2025-11-11T08:04:07"/>
    <d v="2025-11-19T11:11:00"/>
    <m/>
    <s v="ROLLOS"/>
    <s v="ROLLOS"/>
    <s v="CB UNO A UNO"/>
    <s v="CB UNO A UNO"/>
    <s v="EJECUTADO"/>
    <s v="EJECUTADO EXITOSO"/>
    <s v="11/11/2025 SE REALIZA ENVIO DE ROLLOS CON OPERADOR LOGISTICO | 19/11/2025 SE LE INFORMA NUMERO DE GUIA A USER, NO LE HAN ENTREGADO ROLLOS | 20/11/2025 SE REALIZÓ EL ENVÍO DE PAPELERÍA SOLICITADA SE ENTREGA COPIA DE GUÍA AL CLIENTE PARA QUE RECLAME EN OFICINA"/>
    <s v="ENVIO FLOTA - OPERADOR LOGISTICO"/>
    <m/>
    <s v="TIPO IV"/>
    <s v="TERRESTRE"/>
    <s v="REMICIO AMADO JOHN HEBER"/>
    <n v="0"/>
    <n v="35780"/>
    <n v="75096"/>
    <n v="35780"/>
  </r>
  <r>
    <s v="MONTERIA"/>
    <x v="0"/>
    <x v="0"/>
    <s v="5154"/>
    <s v="3000038"/>
    <s v="3007012029"/>
    <s v="OC VISITA ROLLOS"/>
    <s v="ANTIOQUIA"/>
    <s v="CAUCASIA"/>
    <s v="ARRIO CENTENARIO"/>
    <s v="REDEBAN"/>
    <s v="FO-25-1810037"/>
    <d v="2025-11-11T08:10:50"/>
    <d v="2025-11-12T15:08:00"/>
    <m/>
    <s v="ROLLOS"/>
    <s v="ROLLOS"/>
    <s v="CB UNO A UNO"/>
    <s v="CB UNO A UNO"/>
    <s v="EJECUTADO"/>
    <s v="EJECUTADO EXITOSO"/>
    <s v="11/11/2025 SE ESCALA AL COORDINADOR DE ZONA PARA ENTREGA DE ROLLOS EN SITIO | 12/11/2025 SE ENTREGAN 80 ROLLOS CON VISITA OK"/>
    <s v="VISITA TECNICA"/>
    <m/>
    <s v="TIPO II"/>
    <s v="TERRESTRE"/>
    <s v="COGOLLO VERTEL EDER LUIS"/>
    <n v="1"/>
    <n v="67654"/>
    <n v="140396"/>
    <n v="67654"/>
  </r>
  <r>
    <s v="MEDELLIN"/>
    <x v="2"/>
    <x v="2"/>
    <s v="5360"/>
    <s v="3000810"/>
    <s v="3007011291"/>
    <s v="OC VISITA ROLLOS"/>
    <s v="ANTIOQUIA"/>
    <s v="ITAGUI"/>
    <s v="PAGO FACIL  NIQUIA"/>
    <s v="REDEBAN"/>
    <s v="FO-25-1810027"/>
    <d v="2025-11-11T09:06:46"/>
    <d v="2025-11-14T09:29:00"/>
    <m/>
    <s v="ROLLOS"/>
    <s v="ROLLOS"/>
    <s v="ROBUSTO"/>
    <s v="PAGAFACIL"/>
    <s v="EJECUTADO"/>
    <s v="EJECUTADO EXITOSO"/>
    <s v="11/11/2025 SE ESCALA AL COORDINADOR DE ZONA PARA ENTREGA DE ROLLOS EN SITIO | 14/11/2025 SE REALIZA ENTREGA DE 160 ROLLOS POR EL OPERADOR VELOCES CON LA GUIA V4001799925"/>
    <s v="VISITA TECNICA"/>
    <m/>
    <s v="TIPO I"/>
    <s v="TERRESTRE"/>
    <s v="RICO PERDOMO ALAHY XIMENA"/>
    <n v="1"/>
    <n v="35780"/>
    <n v="75096"/>
    <n v="35780"/>
  </r>
  <r>
    <s v="APARTADO"/>
    <x v="2"/>
    <x v="2"/>
    <s v="27615"/>
    <s v="3000862"/>
    <s v="3007062696"/>
    <s v="OC ENVIO ROLLOS"/>
    <s v="CHOCO"/>
    <s v="RIOSUCIO"/>
    <s v="BARRIO PLAYA ROJA RIOSUCIO"/>
    <s v="REDEBAN"/>
    <s v="FO-25-1812043"/>
    <d v="2025-11-11T09:19:33"/>
    <d v="2025-11-26T16:09:00"/>
    <m/>
    <s v="ROLLOS"/>
    <s v="ROLLOS"/>
    <s v="CB UNO A UNO"/>
    <s v="CB UNO A UNO"/>
    <s v="EJECUTADO"/>
    <s v="EJECUTADO EXITOSO"/>
    <s v="11/11/2025 SE REALIZA ENVIO DE ROLLOS CON OPERADOR LOGISTICO | 27/11/2025 SE REALIZA ENVIO DE 40 ROLLOS, CON LA GUIA 284607531 SERVIENTREGA. SE CONFIRMA ENTREGA EXITOSA POR PARTE DE LA TRANSPORTADORA"/>
    <s v="ENVIO"/>
    <m/>
    <s v="TIPO V"/>
    <s v="TERRESTRE/FLUVIAL"/>
    <m/>
    <n v="0"/>
    <n v="35780"/>
    <n v="75096"/>
    <n v="35780"/>
  </r>
  <r>
    <s v="MEDELLIN"/>
    <x v="2"/>
    <x v="2"/>
    <s v="5308"/>
    <s v="3000873"/>
    <s v="3007078939"/>
    <s v="OC VISITA ROLLOS"/>
    <s v="ANTIOQUIA"/>
    <s v="GIRARDOTA"/>
    <s v="DISTRICOL MINIMERCADO DETODITO"/>
    <s v="REDEBAN"/>
    <s v="FO-25-1830006"/>
    <d v="2025-11-11T09:21:41"/>
    <d v="2025-11-14T16:33:00"/>
    <m/>
    <s v="ROLLOS"/>
    <s v="ROLLOS"/>
    <s v="AGREGADOR"/>
    <s v="DISTRICOL"/>
    <s v="EJECUTADO"/>
    <s v="EJECUTADO EXITOSO"/>
    <s v="14/11/2025 SE ENTREGAN 50 ROLLOS RBM"/>
    <s v="VISITA TECNICA"/>
    <m/>
    <s v="TIPO I"/>
    <s v="TERRESTRE"/>
    <s v="BARRIENTOS HERNANDEZ CRISTIAN HORACIO"/>
    <n v="1"/>
    <n v="35780"/>
    <n v="75096"/>
    <n v="35780"/>
  </r>
  <r>
    <s v="CALI"/>
    <x v="1"/>
    <x v="1"/>
    <s v="76001"/>
    <s v="3001373"/>
    <s v="3007080426"/>
    <s v="OC VISITA ROLLOS"/>
    <s v="VALLE DEL CAUCA"/>
    <s v="CALI"/>
    <s v="PTM CALI TIENDA Y VARIEDADES L"/>
    <s v="REDEBAN"/>
    <s v="FO-25-1810719"/>
    <d v="2025-11-11T09:54:32"/>
    <d v="2025-11-12T13:59:00"/>
    <m/>
    <s v="ROLLOS"/>
    <s v="ROLLOS"/>
    <s v="AGREGADOR"/>
    <s v="COMCARD - PTM"/>
    <s v="EJECUTADO"/>
    <s v="EJECUTADO EXITOSO"/>
    <s v="11/11/2025 SE ESCALA AL COORDINADOR DE ZONA PARA ENTREGA DE ROLLOS EN SITIO | 12/11/2025 SE ENTREGAN 30 ROLLOS A YURANNY ESTERILLA"/>
    <s v="VISITA TECNICA"/>
    <m/>
    <s v="TIPO I"/>
    <s v="TERRESTRE"/>
    <s v="CUERO RUIZ JHONNY"/>
    <n v="1"/>
    <n v="35780"/>
    <n v="75096"/>
    <n v="35780"/>
  </r>
  <r>
    <s v="BOGOTA"/>
    <x v="5"/>
    <x v="5"/>
    <s v="25743"/>
    <s v="3001386"/>
    <s v="3007034808"/>
    <s v="OC VISITA ROLLOS"/>
    <s v="CUNDINAMARCA"/>
    <s v="SILVANIA"/>
    <s v="BARRIO EL PROGRESO SILVANIA"/>
    <s v="REDEBAN"/>
    <s v="FO-25-1810716"/>
    <d v="2025-11-11T09:57:02"/>
    <d v="2025-11-14T09:52:00"/>
    <m/>
    <s v="ROLLOS"/>
    <s v="ROLLOS"/>
    <s v="UNO A UNO"/>
    <s v="CB UNO A UNO"/>
    <s v="EJECUTADO"/>
    <s v="EJECUTADO EXITOSO"/>
    <s v="11/11/2025 SE ESCALA AL COORDINADOR DE ZONA PARA ENTREGA DE ROLLOS EN SITIO | 14/11/2025 DURANTE LA VISITA TECNICA SE REALIZA ENTREGA DE ROLLOS PARA DATÁFONO NO SE MANIPULAN EQUIPOS"/>
    <s v="VISITA TECNICA"/>
    <m/>
    <s v="TIPO II"/>
    <s v="TERRESTRE"/>
    <s v="GALEANO SORIANO JUAN DAVID"/>
    <n v="1"/>
    <n v="67654"/>
    <n v="140396"/>
    <n v="67654"/>
  </r>
  <r>
    <s v="MEDELLIN"/>
    <x v="2"/>
    <x v="2"/>
    <s v="5440"/>
    <s v="3001391"/>
    <s v="3007048203"/>
    <s v="OC VISITA ROLLOS"/>
    <s v="ANTIOQUIA"/>
    <s v="MARINILLA"/>
    <s v="DISTRICOL MINIMAX LAS MERCEDES"/>
    <s v="REDEBAN"/>
    <s v="FO-25-1810713"/>
    <d v="2025-11-11T09:57:43"/>
    <d v="2025-11-13T13:56:00"/>
    <m/>
    <s v="ROLLOS"/>
    <s v="ROLLOS"/>
    <s v="AGREGADOR"/>
    <s v="DISTRICOL"/>
    <s v="EJECUTADO"/>
    <s v="EJECUTADO EXITOSO"/>
    <s v="11/11/2025 SE ESCALA AL COORDINADOR DE ZONA PARA ENTREGA DE ROLLOS EN SITIO | 13/11/2025 DURANTE LA VISITA TÉCNICA PROGRAMADA PARA LA ENTREGA DE 30 ROLLOS REDEBAN, SE CONSTATÓ QUE EL ESTABLECIMIENTO CORRESPONDIENTE SE ENCONTRABA CERRADO. ANTE ESTA SITUACIÓN, SE PROCEDIÓ A SOLICITAR EL APOYO DEL COMERCIO VECINO, CONSULTANDO SI SERÍA POSIBLE REALIZAR LA ENTREGA A TRAVÉS DE ELLOS PARA QUE POSTERIORMENTE FUERAN ENTREGADOS A LA ENCARGADA DEL CORRESPONSAL. EL SEÑOR DEL COMERCIO VECINO ACCEDIÓ AMABLEMENTE A COLABORAR, COMPROMETIÉNDOSE A HACER LLEGAR LOS ROLLOS A LA PERSONA ENCARGADA. LA ENTREGA SE REALIZÓ EN ESE PUNTO, DEJANDO CONSTANCIA VERBAL DEL COMPROMISO ASUMIDO POR EL VECINO"/>
    <s v="VISITA TECNICA"/>
    <m/>
    <s v="TIPO II"/>
    <s v="TERRESTRE"/>
    <s v="MARTINEZ TOVAR OSCAR DAVID"/>
    <n v="1"/>
    <n v="67654"/>
    <n v="140396"/>
    <n v="67654"/>
  </r>
  <r>
    <s v="CALI"/>
    <x v="1"/>
    <x v="1"/>
    <s v="76109"/>
    <s v="3001530"/>
    <s v="3007072976"/>
    <s v="OC ENVIO ROLLOS"/>
    <s v="VALLE DEL CAUCA"/>
    <s v="BUENAVENTURA"/>
    <s v="EL CARMEN BUENAVENTURA"/>
    <s v="REDEBAN"/>
    <s v="FO-25-1812042"/>
    <d v="2025-11-11T10:00:18"/>
    <d v="2025-11-24T09:34:00"/>
    <m/>
    <s v="ROLLOS"/>
    <s v="ROLLOS"/>
    <s v="CB UNO A UNO"/>
    <s v="CB UNO A UNO"/>
    <s v="EJECUTADO"/>
    <s v="EJECUTADO EXITOSO"/>
    <s v="11/11/2025 SE REALIZA ENVIO DE ROLLOS CON OPERADOR LOGISTICO | 24/11/2025 SE REALIZA ENVIO DE 50 ROLLOS, CON LA GUIA 2248145378 SERVIENTREGA. SE CONFIRMA ENTREGA EXITOSA POR PARTE DE LA TRANSPORTADORA"/>
    <s v="ENVIO"/>
    <m/>
    <s v="TIPO III"/>
    <s v="TERRESTRE"/>
    <m/>
    <n v="0"/>
    <n v="35780"/>
    <n v="75096"/>
    <n v="35780"/>
  </r>
  <r>
    <s v="BUCARAMANGA"/>
    <x v="3"/>
    <x v="3"/>
    <s v="68001"/>
    <s v="3002079"/>
    <s v="3007046047"/>
    <s v="OC VISITA ROLLOS"/>
    <s v="SANTANDER"/>
    <s v="BUCARAMANGA"/>
    <s v="BARRIO TORRE GIRARDOT BUCARAMA"/>
    <s v="REDEBAN"/>
    <s v="FO-25-1811677"/>
    <d v="2025-11-11T10:42:52"/>
    <d v="2025-11-12T11:57:00"/>
    <m/>
    <s v="ROLLOS"/>
    <s v="ROLLOS"/>
    <s v="CB UNO A UNO"/>
    <s v="CB UNO A UNO"/>
    <s v="EJECUTADO"/>
    <s v="EJECUTADO EXITOSO"/>
    <s v="11/11/2025 SE ESCALA AL COORDINADOR DE ZONA PARA ENTREGA DE ROLLOS EN SITIO | 12/11/2025 SE HACE ENTREGA DE 90 ROLLOS EN DIRECCIÓN INDICADA POR EL CLIENTE"/>
    <s v="VISITA TECNICA"/>
    <m/>
    <s v="TIPO I"/>
    <s v="TERRESTRE"/>
    <s v="BARRERA ORTEGA MARLON STWAR"/>
    <n v="1"/>
    <n v="35780"/>
    <n v="75096"/>
    <n v="35780"/>
  </r>
  <r>
    <s v="PEREIRA"/>
    <x v="1"/>
    <x v="6"/>
    <s v="66001"/>
    <s v="3002117"/>
    <s v="3007023457"/>
    <s v="OC VISITA ROLLOS"/>
    <s v="RISARALDA"/>
    <s v="PEREIRA"/>
    <s v="BR PLAZOLETA TRIBUNAS PERE"/>
    <s v="REDEBAN"/>
    <s v="FO-25-1810736"/>
    <d v="2025-11-11T10:34:00"/>
    <d v="2025-11-12T11:23:00"/>
    <m/>
    <s v="ROLLOS"/>
    <s v="ROLLOS"/>
    <s v="CB UNO A UNO"/>
    <s v="CB UNO A UNO"/>
    <s v="EJECUTADO"/>
    <s v="EJECUTADO EXITOSO"/>
    <s v="11/11/2025 SE ESCALA AL COORDINADOR DE ZONA PARA ENTREGA DE ROLLOS EN SITIO | 12/11/2025 SE VISITA COMERCIO SE REALIZA ENTREGA DE 50 ROLLOS DE PAPEL PARA DATÁFONO REDEBAN"/>
    <s v="VISITA TECNICA"/>
    <m/>
    <s v="TIPO I"/>
    <s v="TERRESTRE"/>
    <s v="LOAIZA LOPEZ JHON FREDDY"/>
    <n v="1"/>
    <n v="35780"/>
    <n v="75096"/>
    <n v="35780"/>
  </r>
  <r>
    <s v="NEIVA"/>
    <x v="4"/>
    <x v="4"/>
    <s v="41001"/>
    <s v="3002129"/>
    <s v="3007076739"/>
    <s v="OC VISITA ROLLOS"/>
    <s v="HUILA"/>
    <s v="NEIVA"/>
    <s v="BARRIO VILLA MARIA 1"/>
    <s v="REDEBAN"/>
    <s v="FO-25-1810734"/>
    <d v="2025-11-11T10:39:55"/>
    <d v="2025-11-12T16:52:00"/>
    <m/>
    <s v="ROLLOS"/>
    <s v="ROLLOS"/>
    <s v="CB UNO A UNO"/>
    <s v="CB UNO A UNO"/>
    <s v="EJECUTADO"/>
    <s v="EJECUTADO EXITOSO"/>
    <s v="11/11/2025 SE ESCALA AL COORDINADOR DE ZONA PARA ENTREGA DE ROLLOS EN SITIO | 12/11/2025 SE LLEGA A SITIO, SE ENTREGAN 70 ROLLOS RBM"/>
    <s v="VISITA TECNICA"/>
    <m/>
    <s v="TIPO I"/>
    <s v="TERRESTRE"/>
    <s v="DIAZ VARGAS JONATHAN MIGUEL"/>
    <n v="1"/>
    <n v="35780"/>
    <n v="75096"/>
    <n v="35780"/>
  </r>
  <r>
    <s v="MEDELLIN"/>
    <x v="2"/>
    <x v="2"/>
    <s v="5088"/>
    <s v="3002192"/>
    <s v="3007075710"/>
    <s v="OC VISITA ROLLOS"/>
    <s v="ANTIOQUIA"/>
    <s v="BELLO"/>
    <s v="PTM VEREDA GRANIZAL ALTOS ORIE"/>
    <s v="REDEBAN"/>
    <s v="FO-25-1811673"/>
    <d v="2025-11-11T10:55:04"/>
    <d v="2025-11-14T11:18:00"/>
    <m/>
    <s v="ROLLOS"/>
    <s v="ROLLOS"/>
    <s v="AGREGADOR"/>
    <s v="COMCARD - PTM"/>
    <s v="EJECUTADO"/>
    <s v="EJECUTADO EXITOSO"/>
    <s v="11/11/2025 SE ESCALA AL COORDINADOR DE ZONA PARA ENTREGA DE ROLLOS EN SITIO | 14/11/2025 SE REALIZA ENTREGA EFECTIVA DE 30 ROLLOS."/>
    <s v="VISITA TECNICA"/>
    <m/>
    <s v="TIPO I"/>
    <s v="TERRESTRE"/>
    <s v="RICO PERDOMO ALAHY XIMENA"/>
    <n v="1"/>
    <n v="35780"/>
    <n v="75096"/>
    <n v="35780"/>
  </r>
  <r>
    <s v="CALI"/>
    <x v="1"/>
    <x v="1"/>
    <s v="76036"/>
    <s v="3002207"/>
    <s v="3007074947"/>
    <s v="OC VISITA ROLLOS"/>
    <s v="VALLE DEL CAUCA"/>
    <s v="ANDALUCIA"/>
    <s v="BARRIO VIA PPAL TULUA BUGALAGR"/>
    <s v="REDEBAN"/>
    <s v="FO-25-1811681"/>
    <d v="2025-11-11T10:42:00"/>
    <d v="2025-11-12T14:02:00"/>
    <m/>
    <s v="ROLLOS"/>
    <s v="ROLLOS"/>
    <s v="CB UNO A UNO"/>
    <s v="CB UNO A UNO"/>
    <s v="EJECUTADO"/>
    <s v="EJECUTADO EXITOSO"/>
    <s v="11/11/2025 SE ESCALA AL COORDINADOR DE ZONA PARA ENTREGA DE ROLLOS EN SITIO | 12/11/2025 SE REALIZA ENTREGA DE 30 ROLLOS REDEBAN CON VISITA, NO SE INTERVIENE EQUIPOS"/>
    <s v="VISITA TECNICA"/>
    <m/>
    <s v="TIPO II"/>
    <s v="TERRESTRE"/>
    <s v="HERRERA MONAR GEOVANNY"/>
    <n v="1"/>
    <n v="67654"/>
    <n v="140396"/>
    <n v="67654"/>
  </r>
  <r>
    <s v="BARRANQUILLA"/>
    <x v="0"/>
    <x v="0"/>
    <s v="8758"/>
    <s v="3002381"/>
    <s v="3007082069"/>
    <s v="OC VISITA ROLLOS"/>
    <s v="ATLANTICO"/>
    <s v="SOLEDAD"/>
    <s v="DISTRICOL MIS 2 AMORES"/>
    <s v="REDEBAN"/>
    <s v="FO-25-1811672"/>
    <d v="2025-11-11T11:18:44"/>
    <d v="2025-11-12T15:28:00"/>
    <m/>
    <s v="ROLLOS"/>
    <s v="ROLLOS"/>
    <s v="AGREGADOR"/>
    <s v="DISTRICOL"/>
    <s v="EJECUTADO"/>
    <s v="EJECUTADO EXITOSO"/>
    <s v="11/11/2025 SE ESCALA AL COORDINADOR DE ZONA PARA ENTREGA DE ROLLOS EN SITIO | 12/11/2025 SE REALIZA VISITA SE ENTREGA 30 ROLLOS"/>
    <s v="VISITA TECNICA"/>
    <m/>
    <s v="TIPO I"/>
    <s v="TERRESTRE"/>
    <s v="VILLACOB VILLACOB ELKIN EDUARDO"/>
    <n v="1"/>
    <n v="35780"/>
    <n v="75096"/>
    <n v="35780"/>
  </r>
  <r>
    <s v="MEDELLIN"/>
    <x v="2"/>
    <x v="2"/>
    <s v="5440"/>
    <s v="3002387"/>
    <s v="3007020726"/>
    <s v="OC VISITA ROLLOS"/>
    <s v="ANTIOQUIA"/>
    <s v="MARINILLA"/>
    <s v="MULTIPAGAS MARINILLA"/>
    <s v="REDEBAN"/>
    <s v="FO-25-1811660"/>
    <d v="2025-11-11T11:20:51"/>
    <d v="2025-11-13T10:31:00"/>
    <m/>
    <s v="ROLLOS"/>
    <s v="ROLLOS"/>
    <s v="ROBUSTO"/>
    <s v="MULTIPAGAS"/>
    <s v="EJECUTADO"/>
    <s v="EJECUTADO EXITOSO"/>
    <s v="11/11/2025 SE ESCALA AL COORDINADOR DE ZONA PARA ENTREGA DE ROLLOS EN SITIO | 13/11/2025 SE REALIZÓ VISITA TÉCNICA PARA LA ENTREGA DE 130  ROLLOS REDEBAN. LA ACTIVIDAD SE DESARROLLÓ CON TOTAL NORMALIDAD Y ÉXITO. EL USUARIO RECEPTOR LLEVÓ A CABO LA VERIFICACIÓN FÍSICA Y EL CONTEO COMPLETO DEL MATERIAL, CONFIRMANDO QUE LA CANTIDAD ENTREGADA COINCIDÍA CON LO SOLICITADO. NO SE PRESENTARON NOVEDADES DURANTE EL PROCESO, Y LA ENTREGA FUE RECIBIDA CONFORME."/>
    <s v="VISITA TECNICA"/>
    <m/>
    <s v="TIPO II"/>
    <s v="TERRESTRE"/>
    <s v="MARTINEZ TOVAR OSCAR DAVID"/>
    <n v="1"/>
    <n v="67654"/>
    <n v="140396"/>
    <n v="67654"/>
  </r>
  <r>
    <s v="MEDELLIN"/>
    <x v="2"/>
    <x v="2"/>
    <s v="5360"/>
    <s v="3002467"/>
    <s v="3007076827"/>
    <s v="OC VISITA ROLLOS"/>
    <s v="ANTIOQUIA"/>
    <s v="ITAGUI"/>
    <s v="PTM ITAGUI PROVIMAX DROGUERIA"/>
    <s v="REDEBAN"/>
    <s v="FO-25-1811662"/>
    <d v="2025-11-11T11:19:46"/>
    <d v="2025-11-14T09:30:00"/>
    <m/>
    <s v="ROLLOS"/>
    <s v="ROLLOS"/>
    <s v="AGREGADOR"/>
    <s v="COMCARD - PTM"/>
    <s v="EJECUTADO"/>
    <s v="EJECUTADO EXITOSO"/>
    <s v="11/11/2025 SE ESCALA AL COORDINADOR DE ZONA PARA ENTREGA DE ROLLOS EN SITIO | 14/11/2025 SE REALIZA ENTREGA DE 60 ROLLOS POR EL OPERADOR VELOCES CON LA GUIA V4001799926"/>
    <s v="VISITA TECNICA"/>
    <m/>
    <s v="TIPO I"/>
    <s v="TERRESTRE"/>
    <s v="RICO PERDOMO ALAHY XIMENA"/>
    <n v="1"/>
    <n v="35780"/>
    <n v="75096"/>
    <n v="35780"/>
  </r>
  <r>
    <s v="BUCARAMANGA"/>
    <x v="3"/>
    <x v="3"/>
    <s v="68276"/>
    <s v="3002474"/>
    <s v="3007073344"/>
    <s v="OC VISITA ROLLOS"/>
    <s v="SANTANDER"/>
    <s v="FLORIDABLANCA"/>
    <s v="BARRIO MOLINOS BAJOS FLOIDABLA"/>
    <s v="REDEBAN"/>
    <s v="FO-25-1811650"/>
    <d v="2025-11-11T11:25:51"/>
    <d v="2025-11-12T12:01:00"/>
    <m/>
    <s v="ROLLOS"/>
    <s v="ROLLOS"/>
    <s v="CB UNO A UNO"/>
    <s v="CB UNO A UNO"/>
    <s v="EJECUTADO"/>
    <s v="EJECUTADO EXITOSO"/>
    <s v="11/11/2025 SE ESCALA AL COORDINADOR DE ZONA PARA ENTREGA DE ROLLOS EN SITIO | 12/11/2025 SE REALIZA ENTREGA DE 40 ROLLOS REDEBAN CON VISITA"/>
    <s v="VISITA TECNICA"/>
    <m/>
    <s v="TIPO I"/>
    <s v="TERRESTRE"/>
    <s v="MARTINEZ FLOREZ DONIS ALBERTO"/>
    <n v="1"/>
    <n v="35780"/>
    <n v="75096"/>
    <n v="35780"/>
  </r>
  <r>
    <s v="YOPAL"/>
    <x v="4"/>
    <x v="4"/>
    <s v="85139"/>
    <s v="3002723"/>
    <s v="3007021214"/>
    <s v="OC VISITA ROLLOS"/>
    <s v="CASANARE"/>
    <s v="MANI"/>
    <s v="EL PROGRESO MANI CASANARE"/>
    <s v="REDEBAN"/>
    <s v="FO-25-1811666"/>
    <d v="2025-11-11T11:19:55"/>
    <d v="2025-11-18T08:34:00"/>
    <m/>
    <s v="ROLLOS"/>
    <s v="ROLLOS"/>
    <s v="CB UNO A UNO"/>
    <s v="CB UNO A UNO"/>
    <s v="EJECUTADO"/>
    <s v="EJECUTADO EXITOSO"/>
    <s v="11/11/2025 SE ESCALA AL COORDINADOR DE ZONA PARA ENTREGA DE ROLLOS EN SITIO | 18/11/2025 EN COMUNICACIÓN CON LA SEÑORA ROCIO DUARTE AL NÚMERO 3152504344, INDICA SE ENVIEN LOS ROLLOS POR SERVICIO DE TAXIS. RECIBIDO OK"/>
    <s v="VISITA TECNICA"/>
    <m/>
    <s v="TIPO II"/>
    <s v="TERRESTRE"/>
    <s v="BERNAL ELAICA EDGAR ALEXIS"/>
    <n v="1"/>
    <n v="67654"/>
    <n v="140396"/>
    <n v="67654"/>
  </r>
  <r>
    <s v="PEREIRA"/>
    <x v="1"/>
    <x v="6"/>
    <s v="66001"/>
    <s v="3002738"/>
    <s v="3007079902"/>
    <s v="OC VISITA ROLLOS"/>
    <s v="RISARALDA"/>
    <s v="PEREIRA"/>
    <s v="DISTRICOL MULTICENTER DEL CAFE"/>
    <s v="REDEBAN"/>
    <s v="FO-25-1811653"/>
    <d v="2025-11-11T11:23:06"/>
    <d v="2025-11-12T14:05:00"/>
    <m/>
    <s v="ROLLOS"/>
    <s v="ROLLOS"/>
    <s v="AGREGADOR"/>
    <s v="DISTRICOL"/>
    <s v="EJECUTADO"/>
    <s v="EJECUTADO EXITOSO"/>
    <s v="11/11/2025 SE ESCALA AL COORDINADOR DE ZONA PARA ENTREGA DE ROLLOS EN SITIO | 12/11/2025 VISITAMOS COMERCIO REALIZAMOS ENTREGA DE 30 ROLLOS."/>
    <s v="VISITA TECNICA"/>
    <m/>
    <s v="TIPO I"/>
    <s v="TERRESTRE"/>
    <s v="ARROYAVE CANO MANUEL GUILLERMO"/>
    <n v="1"/>
    <n v="35780"/>
    <n v="75096"/>
    <n v="35780"/>
  </r>
  <r>
    <s v="BOGOTA"/>
    <x v="5"/>
    <x v="5"/>
    <s v="25286"/>
    <s v="3003087"/>
    <s v="3007076006"/>
    <s v="OC VISITA ROLLOS"/>
    <s v="CUNDINAMARCA"/>
    <s v="FUNZA"/>
    <s v="BARRIO LA CITA FUNZA 1"/>
    <s v="REDEBAN"/>
    <s v="FO-25-1812219"/>
    <d v="2025-11-11T12:48:37"/>
    <d v="2025-11-12T11:36:00"/>
    <m/>
    <s v="ROLLOS"/>
    <s v="ROLLOS"/>
    <s v="CB UNO A UNO"/>
    <s v="CB UNO A UNO"/>
    <s v="EJECUTADO"/>
    <s v="EJECUTADO EXITOSO"/>
    <s v="11/11/2025 SE ESCALA AL COORDINADOR DE ZONA PARA ENTREGA DE ROLLOS EN SITIO | 12/11/2025 DURANTE LA VISITA TECNICA SE REALIZA ENTREGA DE ROLLOS PARA DATÁFONO NO SE MANIPULAN EQUIPOS"/>
    <s v="VISITA TECNICA"/>
    <m/>
    <s v="TIPO II"/>
    <s v="TERRESTRE"/>
    <s v="GALEANO SORIANO JUAN DAVID"/>
    <n v="1"/>
    <n v="67654"/>
    <n v="140396"/>
    <n v="67654"/>
  </r>
  <r>
    <s v="MEDELLIN"/>
    <x v="2"/>
    <x v="2"/>
    <s v="5088"/>
    <s v="3003180"/>
    <s v="3007081811"/>
    <s v="OC VISITA ROLLOS"/>
    <s v="ANTIOQUIA"/>
    <s v="BELLO"/>
    <s v="PTM BELLO MERCADO LA VICTORIA"/>
    <s v="REDEBAN"/>
    <s v="FO-25-1812232"/>
    <d v="2025-11-11T12:39:23"/>
    <d v="2025-11-14T09:32:00"/>
    <m/>
    <s v="ROLLOS"/>
    <s v="ROLLOS"/>
    <s v="AGREGADOR"/>
    <s v="COMCARD - PTM"/>
    <s v="EJECUTADO"/>
    <s v="EJECUTADO EXITOSO"/>
    <s v="11/11/2025 SE ESCALA AL COORDINADOR DE ZONA PARA ENTREGA DE ROLLOS EN SITIO | 14/11/2025 SE REALIZA ENTREGA DE 30 ROLLOS POR EL OPERADOR VELOCES CON LA GUIA V4001799927"/>
    <s v="VISITA TECNICA"/>
    <m/>
    <s v="TIPO I"/>
    <s v="TERRESTRE"/>
    <s v="RICO PERDOMO ALAHY XIMENA"/>
    <n v="1"/>
    <n v="35780"/>
    <n v="75096"/>
    <n v="35780"/>
  </r>
  <r>
    <s v="IBAGUE"/>
    <x v="4"/>
    <x v="4"/>
    <s v="73675"/>
    <s v="3003185"/>
    <s v="3007059059"/>
    <s v="OC VISITA ROLLOS"/>
    <s v="TOLIMA"/>
    <s v="SAN ANTONIO"/>
    <s v="BARRIO CORREGIMIENTO DE PLAYAR"/>
    <s v="REDEBAN"/>
    <s v="FO-25-1812039"/>
    <d v="2025-11-11T12:42:10"/>
    <d v="2025-11-18T09:12:00"/>
    <m/>
    <s v="ROLLOS"/>
    <s v="ROLLOS"/>
    <s v="CB UNO A UNO"/>
    <s v="CB UNO A UNO"/>
    <s v="EJECUTADO"/>
    <s v="EJECUTADO EXITOSO"/>
    <s v="11/11/2025 SE REALIZA ENVIO DE ROLLOS CON OPERADOR LOGISTICO | 12/11/2025 SE REALIZA ENVÍO DE 40 ROLLOS POR SOLICITUD DEL CLIENTE, ALA DIRECCIÓN ASIGNADA."/>
    <s v="ENVIO FLOTA - OPERADOR LOGISTICO"/>
    <m/>
    <s v="TIPO IV"/>
    <s v="TERRESTRE"/>
    <s v="BARRAGAN TAFUR EDWIN ESTEBAN"/>
    <n v="0"/>
    <n v="35780"/>
    <n v="75096"/>
    <n v="35780"/>
  </r>
  <r>
    <s v="PASTO"/>
    <x v="1"/>
    <x v="1"/>
    <s v="52001"/>
    <s v="3003225"/>
    <s v="3007050655"/>
    <s v="OC VISITA ROLLOS"/>
    <s v="NARIÑO"/>
    <s v="PASTO"/>
    <s v="PTM  PASTO  DONDE LUCHO EXPRES"/>
    <s v="REDEBAN"/>
    <s v="FO-25-1812230"/>
    <d v="2025-11-11T12:41:36"/>
    <d v="2025-11-18T15:19:00"/>
    <m/>
    <s v="ROLLOS"/>
    <s v="ROLLOS"/>
    <s v="AGREGADOR"/>
    <s v="COMCARD - PTM"/>
    <s v="EJECUTADO"/>
    <s v="EJECUTADO EXITOSO"/>
    <s v="11/11/2025 SE ESCALA AL COORDINADOR DE ZONA PARA ENTREGA DE ROLLOS EN SITIO | 18/11/2025 SE REALIZA ENTREGA DE 80 ROLLOS DE RBM POR SOLICITUD DE CLIENTE NO SE MANIPULA DATAFONO"/>
    <s v="VISITA TECNICA"/>
    <m/>
    <s v="TIPO I"/>
    <s v="TERRESTRE"/>
    <s v="BRAVO MADROÑERO OSCAR ESTEBAN"/>
    <n v="1"/>
    <n v="35780"/>
    <n v="75096"/>
    <n v="35780"/>
  </r>
  <r>
    <s v="SINCELEJO"/>
    <x v="0"/>
    <x v="0"/>
    <s v="70001"/>
    <s v="3003227"/>
    <s v="3007081684"/>
    <s v="OC VISITA ROLLOS"/>
    <s v="SUCRE"/>
    <s v="SINCELEJO"/>
    <s v="DISTRICOL FARMAVID"/>
    <s v="REDEBAN"/>
    <s v="FO-25-1812225"/>
    <d v="2025-11-11T12:43:37"/>
    <d v="2025-11-19T12:32:00"/>
    <m/>
    <s v="ROLLOS"/>
    <s v="ROLLOS"/>
    <s v="AGREGADOR"/>
    <s v="DISTRICOL"/>
    <s v="EJECUTADO"/>
    <s v="EJECUTADO EXITOSO"/>
    <s v="11/11/2025 SE ESCALA AL COORDINADOR DE ZONA PARA ENTREGA DE ROLLOS EN SITIO | 19/11/2025 SE VISITA COMERCIO Y SE HACE ENTREGA DE 30 ROLLOS A LA SEÑORA DARLIS ARROLLO."/>
    <s v="VISITA TECNICA"/>
    <m/>
    <s v="TIPO I"/>
    <s v="TERRESTRE"/>
    <s v="CACERES HERNANDEZ ANDRES"/>
    <n v="1"/>
    <n v="35780"/>
    <n v="75096"/>
    <n v="35780"/>
  </r>
  <r>
    <s v="CUCUTA"/>
    <x v="3"/>
    <x v="3"/>
    <s v="54001"/>
    <s v="3003229"/>
    <s v="3007046413"/>
    <s v="OC VISITA ROLLOS"/>
    <s v="NORTE DE SANTANDER"/>
    <s v="CUCUTA"/>
    <s v="BARRIO LA ESPERANZA CUCUTA"/>
    <s v="REDEBAN"/>
    <s v="FO-25-1812223"/>
    <d v="2025-11-11T12:48:00"/>
    <d v="2025-11-22T10:41:00"/>
    <m/>
    <s v="ROLLOS"/>
    <s v="ROLLOS"/>
    <s v="CB UNO A UNO"/>
    <s v="CB UNO A UNO"/>
    <s v="EJECUTADO"/>
    <s v="EJECUTADO EXITOSO"/>
    <s v="11/11/2025 SE ESCALA AL COORDINADOR DE ZONA PARA ENTREGA DE ROLLOS EN SITIO | 20/11/2025 SE ENVÍAN 30 ROLLOS POR INTERRAPIDISIMO"/>
    <s v="ENVIO FLOTA - OPERADOR LOGISTICO"/>
    <m/>
    <s v="TIPO I"/>
    <s v="TERRESTRE"/>
    <s v="PACHECO BUITRAGO JAVIER ALONSO"/>
    <n v="0"/>
    <n v="35780"/>
    <n v="75096"/>
    <n v="35780"/>
  </r>
  <r>
    <s v="CALI"/>
    <x v="1"/>
    <x v="1"/>
    <s v="19807"/>
    <s v="3003243"/>
    <s v="3007048047"/>
    <s v="OC ENVIO ROLLOS"/>
    <s v="CAUCA"/>
    <s v="TIMBIO"/>
    <s v="DISTRICOL VARIEDADES YENNY"/>
    <s v="REDEBAN"/>
    <s v="FO-25-1813923"/>
    <d v="2025-11-11T12:52:47"/>
    <d v="2025-11-14T12:49:00"/>
    <m/>
    <s v="ROLLOS"/>
    <s v="ROLLOS"/>
    <s v="AGREGADOR"/>
    <s v="DISTRICOL"/>
    <s v="EJECUTADO"/>
    <s v="EJECUTADO EXITOSO"/>
    <s v="11/11/2025 SE CONFIRMAN DATOS, SE REALIZA ENVIO POR OPERADOR LOGISTICO | 14/11/2025 SE REALIZA ENVIO DE 16 ROLLOS, CON LA GUIA 46778000125 COORDINADORA. SE CONFIRMA ENTREGA EXITOSA POR PARTE DE LA TRANSPORTADORA"/>
    <s v="ENVIO"/>
    <m/>
    <s v="TIPO III"/>
    <s v="TERRESTRE"/>
    <m/>
    <n v="0"/>
    <n v="35780"/>
    <n v="75096"/>
    <n v="35780"/>
  </r>
  <r>
    <s v="CARTAGENA"/>
    <x v="0"/>
    <x v="0"/>
    <s v="13001"/>
    <s v="3003256"/>
    <s v="3007016747"/>
    <s v="OC VISITA ROLLOS"/>
    <s v="BOLIVAR"/>
    <s v="CARTAGENA"/>
    <s v="MATERIALES EMO    CARTAGENA"/>
    <s v="REDEBAN"/>
    <s v="FO-25-1812212"/>
    <d v="2025-11-11T13:01:23"/>
    <d v="2025-11-18T08:50:00"/>
    <m/>
    <s v="ROLLOS"/>
    <s v="ROLLOS"/>
    <s v="CB UNO A UNO"/>
    <s v="CB UNO A UNO"/>
    <s v="EJECUTADO"/>
    <s v="EJECUTADO EXITOSO"/>
    <s v="11/11/2025 SE ESCALA AL COORDINADOR DE ZONA PARA ENTREGA DE ROLLOS EN SITIO | 18/11/2025 SE ENTREGAN 30 ROLLOS"/>
    <s v="VISITA TECNICA"/>
    <m/>
    <s v="TIPO I"/>
    <s v="TERRESTRE"/>
    <s v="CANEDO HERRERA ALEXANDER"/>
    <n v="1"/>
    <n v="35780"/>
    <n v="75096"/>
    <n v="35780"/>
  </r>
  <r>
    <s v="BOGOTA"/>
    <x v="5"/>
    <x v="5"/>
    <s v="11001"/>
    <s v="3003273"/>
    <s v="3007071790"/>
    <s v="OC VISITA ROLLOS"/>
    <s v="CUNDINAMARCA"/>
    <s v="BOGOTA"/>
    <s v="BARRIO BOSA RECREO BOGOTA 8"/>
    <s v="REDEBAN"/>
    <s v="FO-25-1812209"/>
    <d v="2025-11-11T13:16:22"/>
    <d v="2025-11-12T11:44:00"/>
    <m/>
    <s v="ROLLOS"/>
    <s v="ROLLOS"/>
    <s v="CB UNO A UNO"/>
    <s v="CB UNO A UNO"/>
    <s v="EJECUTADO"/>
    <s v="EJECUTADO EXITOSO"/>
    <s v="11/11/2025 SE ESCALA AL COORDINADOR DE ZONA PARA ENTREGA DE ROLLOS EN SITIO | 12/11/2025 ENTRA DE 40 ROLLOS PARA DATAFONO NO SE MANIPULA TERMINAL"/>
    <s v="VISITA TECNICA"/>
    <m/>
    <s v="TIPO I"/>
    <s v="TERRESTRE"/>
    <s v="BUSTOS MORA DIEGO MANUEL"/>
    <n v="1"/>
    <n v="35780"/>
    <n v="75096"/>
    <n v="35780"/>
  </r>
  <r>
    <s v="MEDELLIN"/>
    <x v="2"/>
    <x v="2"/>
    <s v="5360"/>
    <s v="3003277"/>
    <s v="3007074444"/>
    <s v="OC VISITA ROLLOS"/>
    <s v="ANTIOQUIA"/>
    <s v="ITAGUI"/>
    <s v="DISTRICOL MYLE"/>
    <s v="REDEBAN"/>
    <s v="FO-25-1812204"/>
    <d v="2025-11-11T13:24:28"/>
    <d v="2025-11-14T09:33:00"/>
    <m/>
    <s v="ROLLOS"/>
    <s v="ROLLOS"/>
    <s v="AGREGADOR"/>
    <s v="DISTRICOL"/>
    <s v="EJECUTADO"/>
    <s v="EJECUTADO EXITOSO"/>
    <s v="11/11/2025 SE ESCALA AL COORDINADOR DE ZONA PARA ENTREGA DE ROLLOS EN SITIO | 14/11/2025 SE REALIZA ENTREGA DE 50 ROLLOS POR EL OPERADOR VELOCES CON LA GUIA V4001799928"/>
    <s v="VISITA TECNICA"/>
    <m/>
    <s v="TIPO I"/>
    <s v="TERRESTRE"/>
    <s v="RICO PERDOMO ALAHY XIMENA"/>
    <n v="1"/>
    <n v="35780"/>
    <n v="75096"/>
    <n v="35780"/>
  </r>
  <r>
    <s v="BOGOTA"/>
    <x v="5"/>
    <x v="5"/>
    <s v="11001"/>
    <s v="3003280"/>
    <s v="3007013194"/>
    <s v="OC VISITA ROLLOS"/>
    <s v="CUNDINAMARCA"/>
    <s v="BOGOTA"/>
    <s v="CENTRO COMERCIAL DIVER PLAZA"/>
    <s v="REDEBAN"/>
    <s v="FO-25-1812203"/>
    <d v="2025-11-11T13:27:29"/>
    <d v="2025-11-12T15:33:00"/>
    <m/>
    <s v="ROLLOS"/>
    <s v="ROLLOS"/>
    <s v="ROBUSTO"/>
    <s v="OPRAP"/>
    <s v="EJECUTADO"/>
    <s v="EJECUTADO EXITOSO"/>
    <s v="11/11/2025 SE ESCALA AL COORDINADOR DE ZONA PARA ENTREGA DE ROLLOS EN SITIO | 12/11/2025 SE HACE ENTREGA DE 260 ROLLOS REDEBAN"/>
    <s v="VISITA TECNICA"/>
    <m/>
    <s v="TIPO I"/>
    <s v="TERRESTRE"/>
    <m/>
    <n v="1"/>
    <n v="35780"/>
    <n v="75096"/>
    <n v="35780"/>
  </r>
  <r>
    <s v="CALI"/>
    <x v="1"/>
    <x v="1"/>
    <s v="76001"/>
    <s v="3003511"/>
    <s v="3007066594"/>
    <s v="OC VISITA ROLLOS"/>
    <s v="VALLE DEL CAUCA"/>
    <s v="CALI"/>
    <s v="BARRIO LOS LAGOS CALI 2"/>
    <s v="REDEBAN"/>
    <s v="FO-25-1812214"/>
    <d v="2025-11-11T12:50:27"/>
    <d v="2025-11-12T11:39:00"/>
    <m/>
    <s v="ROLLOS"/>
    <s v="ROLLOS"/>
    <s v="CB UNO A UNO"/>
    <s v="CB UNO A UNO"/>
    <s v="EJECUTADO"/>
    <s v="EJECUTADO EXITOSO"/>
    <s v="11/11/2025 SE ESCALA AL COORDINADOR DE ZONA PARA ENTREGA DE ROLLOS EN SITIO | 12/11/2025 SE ENTREGAN 50 ROLLOS A NARLY ROMERO"/>
    <s v="VISITA TECNICA"/>
    <m/>
    <s v="TIPO I"/>
    <s v="TERRESTRE"/>
    <s v="CUERO RUIZ JHONNY"/>
    <n v="1"/>
    <n v="35780"/>
    <n v="75096"/>
    <n v="35780"/>
  </r>
  <r>
    <s v="BUCARAMANGA"/>
    <x v="3"/>
    <x v="3"/>
    <s v="68615"/>
    <s v="3003625"/>
    <s v="3007069616"/>
    <s v="OC VISITA ROLLOS"/>
    <s v="SANTANDER"/>
    <s v="RIONEGRO"/>
    <s v="BARRIO UNIDO RIONEGRO"/>
    <s v="REDEBAN"/>
    <s v="FO-25-1812512"/>
    <d v="2025-11-11T13:39:59"/>
    <d v="2025-11-12T11:49:00"/>
    <m/>
    <s v="ROLLOS"/>
    <s v="ROLLOS"/>
    <s v="CB UNO A UNO"/>
    <s v="CB UNO A UNO"/>
    <s v="EJECUTADO"/>
    <s v="EJECUTADO EXITOSO"/>
    <s v="11/11/2025 SE ESCALA AL COORDINADOR DE ZONA PARA ENTREGA DE ROLLOS EN SITIO | 12/11/2025 SE COMUNICA CON LA SEÑORITA DARLY BOHÓRQUEZ AL NUMERO 3164997456 EL CUAL SE LE INFORMA REALIZAR EL  EL ENVIO DE 40 ROLLOS POR TRANSPORTADORA FLOTA LUSITANIA AL CORREGIMIENTO DE SAN RAFAEL BARRIO UNIDO"/>
    <s v="VISITA TECNICA"/>
    <m/>
    <s v="TIPO II"/>
    <s v="TERRESTRE"/>
    <s v="BARAJAS BERMUDEZ YAHIR MAURICIO"/>
    <n v="1"/>
    <n v="67654"/>
    <n v="140396"/>
    <n v="67654"/>
  </r>
  <r>
    <s v="PASTO"/>
    <x v="1"/>
    <x v="1"/>
    <s v="52022"/>
    <s v="3003660"/>
    <s v="3007055918"/>
    <s v="OC VISITA ROLLOS"/>
    <s v="NARIÑO"/>
    <s v="ALDANA"/>
    <s v="DISTRICOL MODA SPORT"/>
    <s v="REDEBAN"/>
    <s v="FO-25-1814496"/>
    <d v="2025-11-11T14:11:05"/>
    <d v="2025-11-19T13:25:00"/>
    <m/>
    <s v="ROLLOS"/>
    <s v="ROLLOS"/>
    <s v="AGREGADOR"/>
    <s v="DISTRICOL"/>
    <s v="EJECUTADO"/>
    <s v="EJECUTADO EXITOSO"/>
    <s v="11/11/2025 SE ESCALA AL COORDINADOR DE ZONA PARA ENTREGA DE ROLLOS EN SITIO | 19/11/2025 POR SOLICITUD DEL CLIENTE SE REALIZA ENTREGA DE LOS ROLLOS EN IPIALES YA QUE ELLA SE ENCUENTRA HACIENDO UNAS DILIGENCIAS EN EL LUGAR, ENTREGA DE 20 ROLLOS OK"/>
    <s v="VISITA TECNICA"/>
    <m/>
    <s v="TIPO II"/>
    <s v="TERRESTRE"/>
    <s v="PAZ MARTINEZ RICHARD HUMBERTO"/>
    <n v="1"/>
    <n v="67654"/>
    <n v="140396"/>
    <n v="67654"/>
  </r>
  <r>
    <s v="APARTADO"/>
    <x v="2"/>
    <x v="2"/>
    <s v="5837"/>
    <s v="3003673"/>
    <s v="3007031546"/>
    <s v="OC VISITA ROLLOS"/>
    <s v="ANTIOQUIA"/>
    <s v="TURBO"/>
    <s v="COMCARD TURBO GRAN ALFA"/>
    <s v="REDEBAN"/>
    <s v="FO-25-1814488"/>
    <d v="2025-11-11T14:16:50"/>
    <d v="2025-11-14T14:51:00"/>
    <m/>
    <s v="ROLLOS"/>
    <s v="ROLLOS"/>
    <s v="AGREGADOR"/>
    <s v="COMCARD - PTM"/>
    <s v="EJECUTADO"/>
    <s v="EJECUTADO EXITOSO"/>
    <s v="11/11/2025 SE ESCALA AL COORDINADOR DE ZONA PARA ENTREGA DE ROLLOS EN SITIO | 14/11/2025 ENTREGA ROLLOS EN SITIO"/>
    <s v="VISITA TECNICA"/>
    <m/>
    <s v="TIPO II"/>
    <s v="TERRESTRE"/>
    <s v="CASTRO HENAO DANIEL ESTEBAN"/>
    <n v="1"/>
    <n v="67654"/>
    <n v="140396"/>
    <n v="67654"/>
  </r>
  <r>
    <s v="BOGOTA"/>
    <x v="5"/>
    <x v="5"/>
    <s v="11001"/>
    <s v="3003828"/>
    <s v="3007069655"/>
    <s v="OC VISITA ROLLOS"/>
    <s v="CUNDINAMARCA"/>
    <s v="BOGOTA"/>
    <s v="BARRIO REMANZO SUR BOGOTA"/>
    <s v="REDEBAN"/>
    <s v="FO-25-1814493"/>
    <d v="2025-11-11T14:12:39"/>
    <d v="2025-11-12T14:08:00"/>
    <m/>
    <s v="ROLLOS"/>
    <s v="ROLLOS"/>
    <s v="CB UNO A UNO"/>
    <s v="CB UNO A UNO"/>
    <s v="EJECUTADO"/>
    <s v="EJECUTADO EXITOSO"/>
    <s v="11/11/2025 SE ESCALA AL COORDINADOR DE ZONA PARA ENTREGA DE ROLLOS EN SITIO | 12/11/2025 DURANTE LA VISITA TECNICA SE REALIZA ENTREGA DE ROLLOS PARA DATÁFONO NO SE MANIPULAN EQUIPOS SIN NOVEDAD EN ENTREGA"/>
    <s v="VISITA TECNICA"/>
    <m/>
    <s v="TIPO I"/>
    <s v="TERRESTRE"/>
    <s v="LOZADA ROJAS CHRISTIAN ANDRES"/>
    <n v="1"/>
    <n v="35780"/>
    <n v="75096"/>
    <n v="35780"/>
  </r>
  <r>
    <s v="MEDELLIN"/>
    <x v="2"/>
    <x v="2"/>
    <s v="5690"/>
    <s v="3004268"/>
    <s v="3007080054"/>
    <s v="OC VISITA ROLLOS"/>
    <s v="ANTIOQUIA"/>
    <s v="SANTO DOMINGO"/>
    <s v="BARRIO CENTRO SANTO DOMINGO"/>
    <s v="REDEBAN"/>
    <s v="FO-25-1814484"/>
    <d v="2025-11-11T14:54:15"/>
    <d v="2025-11-19T15:05:00"/>
    <m/>
    <s v="ROLLOS"/>
    <s v="ROLLOS"/>
    <s v="UNO A UNO"/>
    <s v="UNO A UNO"/>
    <s v="EJECUTADO"/>
    <s v="EJECUTADO EXITOSO"/>
    <s v="11/11/2025 SE ESCALA AL COORDINADOR DE ZONA PARA ENTREGA DE ROLLOS EN SITIO | 19/11/2025 SE REALIZA ENVÍO DE 10 ROLLOS EL CLIENTE CONFIRMA LA LLEGADA"/>
    <s v="VISITA TECNICA"/>
    <m/>
    <s v="TIPO II"/>
    <s v="TERRESTRE"/>
    <s v="ZAPATA LOPEZ EDWARD ASDRUBAL"/>
    <n v="1"/>
    <n v="67654"/>
    <n v="140396"/>
    <n v="67654"/>
  </r>
  <r>
    <s v="MEDELLIN"/>
    <x v="2"/>
    <x v="2"/>
    <s v="5308"/>
    <s v="3004957"/>
    <s v="3007060455"/>
    <s v="OC VISITA ROLLOS"/>
    <s v="ANTIOQUIA"/>
    <s v="GIRARDOTA"/>
    <s v="BARRIO VEREDA LA MATICA PARTE"/>
    <s v="REDEBAN"/>
    <s v="FO-25-1830043"/>
    <d v="2025-11-11T15:50:36"/>
    <d v="2025-11-14T16:29:00"/>
    <m/>
    <s v="ROLLOS"/>
    <s v="ROLLOS"/>
    <s v="CB UNO A UNO"/>
    <s v="CB UNO A UNO"/>
    <s v="EJECUTADO"/>
    <s v="EJECUTADO EXITOSO"/>
    <s v="14/11/2025 SE ENTREGAN 30 ROLLOS RBM"/>
    <s v="VISITA TECNICA"/>
    <m/>
    <s v="TIPO I"/>
    <s v="TERRESTRE"/>
    <s v="BARRIENTOS HERNANDEZ CRISTIAN HORACIO"/>
    <n v="1"/>
    <n v="35780"/>
    <n v="75096"/>
    <n v="35780"/>
  </r>
  <r>
    <s v="MONTERIA"/>
    <x v="0"/>
    <x v="0"/>
    <s v="23001"/>
    <s v="3005147"/>
    <s v="3007075394"/>
    <s v="OC VISITA ROLLOS"/>
    <s v="CORDOBA"/>
    <s v="MONTERIA"/>
    <s v="BARRIO CENTRO MONTERIA 57"/>
    <s v="REDEBAN"/>
    <s v="FO-25-1814476"/>
    <d v="2025-11-11T15:54:15"/>
    <d v="2025-11-13T17:22:00"/>
    <m/>
    <s v="ROLLOS"/>
    <s v="ROLLOS"/>
    <s v="CB UNO A UNO"/>
    <s v="CB UNO A UNO"/>
    <s v="EJECUTADO"/>
    <s v="EJECUTADO EXITOSO"/>
    <s v="11/11/2025 SE ESCALA AL COORDINADOR DE ZONA PARA ENTREGA DE ROLLOS EN SITIO | 13/11/2025 SE REALIZA ENTREGA DE 20 ROLLOS A CORRESPONSAL REDEBAN"/>
    <s v="VISITA TECNICA"/>
    <m/>
    <s v="TIPO I"/>
    <s v="TERRESTRE"/>
    <s v="MARQUEZ HOYOS JEYSON DANIEL"/>
    <n v="1"/>
    <n v="35780"/>
    <n v="75096"/>
    <n v="35780"/>
  </r>
  <r>
    <s v="BOGOTA"/>
    <x v="5"/>
    <x v="5"/>
    <s v="11001"/>
    <s v="3005339"/>
    <s v="3007063481"/>
    <s v="OC VISITA ROLLOS"/>
    <s v="CUNDINAMARCA"/>
    <s v="BOGOTA"/>
    <s v="BARRIO CHAPINERO BOGOTA 27"/>
    <s v="REDEBAN"/>
    <s v="FO-25-1814465"/>
    <d v="2025-11-11T16:18:57"/>
    <d v="2025-11-14T12:03:00"/>
    <m/>
    <s v="ROLLOS"/>
    <s v="ROLLOS"/>
    <s v="CB UNO A UNO"/>
    <s v="CB UNO A UNO"/>
    <s v="EJECUTADO"/>
    <s v="EJECUTADO EXITOSO"/>
    <s v="11/11/2025 SE ESCALA AL COORDINADOR DE ZONA PARA ENTREGA DE ROLLOS EN SITIO | 14/11/2025 SE VISITA COMERCIO, SE ENTREGAN 30 ROLLOS RBM, NO SE MANIPULAN DISPOSITIVOS"/>
    <s v="VISITA TECNICA"/>
    <m/>
    <s v="TIPO I"/>
    <s v="TERRESTRE"/>
    <s v="ORTIZ YARA FRANKLYN ISRAEL"/>
    <n v="1"/>
    <n v="35780"/>
    <n v="75096"/>
    <n v="35780"/>
  </r>
  <r>
    <s v="IBAGUE"/>
    <x v="4"/>
    <x v="4"/>
    <s v="73352"/>
    <s v="3005557"/>
    <s v="3007071228"/>
    <s v="OC ROLLOS"/>
    <s v="TOLIMA"/>
    <s v="ICONONZO"/>
    <s v="BARRIO CENTRO ICONONZO 5"/>
    <s v="REDEBAN"/>
    <s v="FO-25-1819787"/>
    <d v="2025-11-11T17:30:00"/>
    <d v="2025-11-12T16:33:00"/>
    <m/>
    <s v="ROLLOS"/>
    <s v="ROLLOS"/>
    <s v="CB UNO A UNO"/>
    <s v="CB UNO A UNO"/>
    <s v="EJECUTADO / CANCELADO"/>
    <s v="CANCELADO POR EL USUARIO"/>
    <s v="12/11/2025 EN COMUNICACION CON LA SEÑORA DIANA SERNA AL NUMERO 3154184558  INDICA QUE NO NECESITA ROLLOS, SE PROCEDE A CERRAR ESTE CASO POR SOLUCITUD DEL USUARIO | 12/11/2025 EN COMUNICACION CON LA SEÑORA DIANA SERNA AL NUMERO 3154184558  INDICA QUE NO NECESITA ROLLOS, SE PROCEDE A CERRAR ESTE CASO POR SOLUCITUD DEL USUARIO | 12/11/2025 EN COMUNICACION CON LA SEÑORA DIANA SERNA AL NUMERO 3154184558  INDICA QUE NO NECESITA ROLLOS, SE PROCEDE A CERRAR ESTE CASO POR SOLUCITUD DEL USUARIO"/>
    <s v="SOPORTE TELEFONICO"/>
    <m/>
    <s v="TIPO III"/>
    <s v="TERRESTRE"/>
    <m/>
    <n v="0"/>
    <n v="41241"/>
    <n v="0"/>
    <n v="41241"/>
  </r>
  <r>
    <s v="APARTADO"/>
    <x v="2"/>
    <x v="2"/>
    <s v="5837"/>
    <s v="3005952"/>
    <s v="3007041224"/>
    <s v="OC VISITA ROLLOS"/>
    <s v="ANTIOQUIA"/>
    <s v="TURBO"/>
    <s v="BARRIO EL 3 TURBO"/>
    <s v="REDEBAN"/>
    <s v="FO-25-1814460"/>
    <d v="2025-11-11T17:54:52"/>
    <d v="2025-11-14T14:31:00"/>
    <m/>
    <s v="ROLLOS"/>
    <s v="ROLLOS"/>
    <s v="CB UNO A UNO"/>
    <s v="CB UNO A UNO"/>
    <s v="EJECUTADO"/>
    <s v="EJECUTADO EXITOSO"/>
    <s v="11/11/2025 SE ESCALA AL COORDINADOR DE ZONA PARA ENTREGA DE ROLLOS EN SITIO | 14/11/2025 ENTREGA ROLLOS EN SITIO"/>
    <s v="VISITA TECNICA"/>
    <m/>
    <s v="TIPO II"/>
    <s v="TERRESTRE"/>
    <s v="CASTRO HENAO DANIEL ESTEBAN"/>
    <n v="1"/>
    <n v="67654"/>
    <n v="140396"/>
    <n v="67654"/>
  </r>
  <r>
    <s v="CUCUTA"/>
    <x v="3"/>
    <x v="3"/>
    <s v="54001"/>
    <s v="3006045"/>
    <s v="3007053414"/>
    <s v="OC VISITA ROLLOS"/>
    <s v="NORTE DE SANTANDER"/>
    <s v="CUCUTA"/>
    <s v="BARRIO CENTRO CUCUTA 10"/>
    <s v="REDEBAN"/>
    <s v="FO-25-1814556"/>
    <d v="2025-11-12T08:00:00"/>
    <d v="2025-11-15T12:15:00"/>
    <m/>
    <s v="ROLLOS"/>
    <s v="ROLLOS"/>
    <s v="CB UNO A UNO"/>
    <s v="CB UNO A UNO"/>
    <s v="EJECUTADO"/>
    <s v="EJECUTADO EXITOSO"/>
    <s v="12/11/2025 SE ESCALA AL COORDINADOR DE ZONA PARA ENTREGA DE ROLLOS EN SITIO | 15/11/2025 SE VISITA COMERCIO Y SE ENTREGAN 50 ROLLOS OK"/>
    <s v="VISITA TECNICA"/>
    <m/>
    <s v="TIPO I"/>
    <s v="TERRESTRE"/>
    <s v="TORRES MANTILLA JOSE DANIEL"/>
    <n v="1"/>
    <n v="35780"/>
    <n v="75096"/>
    <n v="35780"/>
  </r>
  <r>
    <s v="CALI"/>
    <x v="1"/>
    <x v="1"/>
    <s v="76377"/>
    <s v="3006058"/>
    <s v="3007076346"/>
    <s v="OC VISITA ROLLOS"/>
    <s v="VALLE DEL CAUCA"/>
    <s v="LA CUMBRE"/>
    <s v="BARRIO CORREGIMIENTO LA CUMBRE"/>
    <s v="REDEBAN"/>
    <s v="FO-25-1814546"/>
    <d v="2025-11-12T08:00:00"/>
    <d v="2025-11-14T15:18:00"/>
    <m/>
    <s v="ROLLOS"/>
    <s v="ROLLOS"/>
    <s v="CB UNO A UNO"/>
    <s v="CB UNO A UNO"/>
    <s v="EJECUTADO"/>
    <s v="EJECUTADO EXITOSO"/>
    <s v="12/11/2025 SE ESCALA AL COORDINADOR DE ZONA PARA ENTREGA DE ROLLOS EN SITIO | 14/11/2025 SE VISITA CORRESPONSAL Y SE REALIZA ENTREGA DE 30 ROLLOS"/>
    <s v="VISITA TECNICA"/>
    <m/>
    <s v="TIPO II"/>
    <s v="TERRESTRE"/>
    <s v="BOLAÑOS TABORDA JORGE ENRIQUE"/>
    <n v="1"/>
    <n v="67654"/>
    <n v="140396"/>
    <n v="67654"/>
  </r>
  <r>
    <s v="NEIVA"/>
    <x v="4"/>
    <x v="4"/>
    <s v="41001"/>
    <s v="3006120"/>
    <s v="3007029925"/>
    <s v="OC VISITA ROLLOS"/>
    <s v="HUILA"/>
    <s v="NEIVA"/>
    <s v="BARRIO RIVERA NORTE NEIVA"/>
    <s v="REDEBAN"/>
    <s v="FO-25-1814558"/>
    <d v="2025-11-12T08:00:00"/>
    <d v="2025-11-15T16:47:25"/>
    <m/>
    <s v="ROLLOS"/>
    <s v="ROLLOS"/>
    <s v="CB UNO A UNO"/>
    <s v="CB UNO A UNO"/>
    <s v="EJECUTADO"/>
    <s v="EJECUTADO EXITOSO"/>
    <s v="12/11/2025 SE ESCALA AL COORDINADOR DE ZONA PARA ENTREGA DE ROLLOS EN SITIO | 15/11/2025 SE REALIZA VISITA AL PUNTO SE ENTREGAN 90 ROLLOS PAPEL RBM CLIENTE RCIBE A SATISFACCIÓN"/>
    <s v="VISITA TECNICA"/>
    <m/>
    <s v="TIPO I"/>
    <s v="TERRESTRE"/>
    <s v="DEVIA REINOSO JUAN CARLOS"/>
    <n v="1"/>
    <n v="35780"/>
    <n v="75096"/>
    <n v="35780"/>
  </r>
  <r>
    <s v="BOGOTA"/>
    <x v="5"/>
    <x v="5"/>
    <s v="11001"/>
    <s v="3006126"/>
    <s v="3007068185"/>
    <s v="OC VISITA ROLLOS"/>
    <s v="CUNDINAMARCA"/>
    <s v="BOGOTA"/>
    <s v="BARRANCAS BOGOTA CUNDINAMARCA"/>
    <s v="REDEBAN"/>
    <s v="FO-25-1817295"/>
    <d v="2025-11-12T08:00:00"/>
    <d v="2025-11-14T13:35:00"/>
    <m/>
    <s v="ROLLOS"/>
    <s v="ROLLOS"/>
    <s v="CB UNO A UNO"/>
    <s v="CB UNO A UNO"/>
    <s v="EJECUTADO"/>
    <s v="EJECUTADO EXITOSO"/>
    <s v="12/11/2025 SE ESCALA AL COORDINADOR DE ZONA PARA ENTREGA DE ROLLOS EN SITIO | 14/11/2025 ENTREGA DE 60 ROLLOS PARA DATAFONO NO SE MANIPULA TERMINAL"/>
    <s v="VISITA TECNICA"/>
    <m/>
    <s v="TIPO I"/>
    <s v="TERRESTRE"/>
    <s v="BUSTOS MORA DIEGO MANUEL"/>
    <n v="1"/>
    <n v="35780"/>
    <n v="75096"/>
    <n v="35780"/>
  </r>
  <r>
    <s v="CARTAGENA"/>
    <x v="0"/>
    <x v="0"/>
    <s v="13001"/>
    <s v="3006194"/>
    <s v="3007071068"/>
    <s v="OC VISITA ROLLOS"/>
    <s v="BOLIVAR"/>
    <s v="CARTAGENA"/>
    <s v="PTM CARTAGENA  LA BENDICION DE"/>
    <s v="REDEBAN"/>
    <s v="FO-25-1816448"/>
    <d v="2025-11-12T08:16:50"/>
    <d v="2025-11-19T15:09:00"/>
    <m/>
    <s v="ROLLOS"/>
    <s v="ROLLOS"/>
    <s v="AGREGADOR"/>
    <s v="COMCARD - PTM"/>
    <s v="EJECUTADO"/>
    <s v="EJECUTADO EXITOSO"/>
    <s v="12/11/2025 SE ESCALA AL COORDINADOR DE ZONA PARA ENTREGA DE ROLLOS EN SITIO | 19/11/2025 SE REALIZA ENTREGA DE 70 ROLLOS PARA EL CORRESPONSAL"/>
    <s v="VISITA TECNICA"/>
    <m/>
    <s v="TIPO I"/>
    <s v="TERRESTRE"/>
    <s v="MARTINEZ SALGUEDO ANDRES AUGUSTO"/>
    <n v="1"/>
    <n v="35780"/>
    <n v="75096"/>
    <n v="35780"/>
  </r>
  <r>
    <s v="BOGOTA"/>
    <x v="5"/>
    <x v="5"/>
    <s v="11001"/>
    <s v="3006204"/>
    <s v="3007055496"/>
    <s v="OC VISITA ROLLOS"/>
    <s v="CUNDINAMARCA"/>
    <s v="BOGOTA"/>
    <s v="BARRIO PANTANITOS BOGOTA"/>
    <s v="REDEBAN"/>
    <s v="FO-25-1814550"/>
    <d v="2025-11-12T08:00:00"/>
    <d v="2025-11-15T14:20:00"/>
    <m/>
    <s v="ROLLOS"/>
    <s v="ROLLOS"/>
    <s v="CB UNO A UNO"/>
    <s v="CB UNO A UNO"/>
    <s v="EJECUTADO"/>
    <s v="EJECUTADO EXITOSO"/>
    <s v="12/11/2025 SE ESCALA AL COORDINADOR DE ZONA PARA ENTREGA DE ROLLOS EN SITIO | 15/11/2025 SE REALIZA ENTREGA DE 30 ROLLOS NO SE MANIPULAN TERMINALES"/>
    <s v="VISITA TECNICA"/>
    <m/>
    <s v="TIPO I"/>
    <s v="TERRESTRE"/>
    <s v="SOTO LONDOÑO FREDY ALEXANDER"/>
    <n v="1"/>
    <n v="35780"/>
    <n v="75096"/>
    <n v="35780"/>
  </r>
  <r>
    <s v="BUCARAMANGA"/>
    <x v="3"/>
    <x v="3"/>
    <s v="5893"/>
    <s v="3006725"/>
    <s v="3007062827"/>
    <s v="OC ENVIO ROLLOS"/>
    <s v="ANTIOQUIA"/>
    <s v="YONDO"/>
    <s v="BARRIO CALLE SANTAROSA SAN MIG"/>
    <s v="REDEBAN"/>
    <s v="FO-25-1816294"/>
    <d v="2025-11-12T08:30:58"/>
    <d v="2025-11-20T13:51:04"/>
    <m/>
    <s v="ROLLOS"/>
    <s v="ROLLOS"/>
    <s v="UNO A UNO"/>
    <s v="CB UNO A UNO"/>
    <s v="EJECUTADO"/>
    <s v="EJECUTADO EXITOSO"/>
    <s v="12/11/2025 SE REALIZA ENVIO DE ROLLOS CON OPERADOR LOGISTICO | 20/11/2025 SE REALIZA ENVIO DE 10 ROLLOS, CON LA GUIA 2187690918 SERVIENTREGA. SE CONFIRMA ENTREGA EXITOSA POR PARTE DE LA TRANSPORTADORA"/>
    <s v="ENVIO"/>
    <m/>
    <s v="TIPO IV"/>
    <s v="TERRESTRE"/>
    <m/>
    <n v="0"/>
    <n v="35780"/>
    <n v="75096"/>
    <n v="35780"/>
  </r>
  <r>
    <s v="BOGOTA"/>
    <x v="5"/>
    <x v="5"/>
    <s v="11001"/>
    <s v="3007035"/>
    <s v="3007058381"/>
    <s v="OC VISITA ROLLOS"/>
    <s v="CUNDINAMARCA"/>
    <s v="BOGOTA"/>
    <s v="BARRIO CAMELIA BOGOTA 1"/>
    <s v="REDEBAN"/>
    <s v="FO-25-1816443"/>
    <d v="2025-11-12T08:44:10"/>
    <d v="2025-11-13T15:07:00"/>
    <m/>
    <s v="ROLLOS"/>
    <s v="ROLLOS"/>
    <s v="CB UNO A UNO"/>
    <s v="CB UNO A UNO"/>
    <s v="EJECUTADO / CANCELADO"/>
    <s v="CB CERRADO - DESOCUPADO"/>
    <s v="12/11/2025 SE ESCALA AL COORDINADOR DE ZONA PARA ENTREGA DE ROLLOS EN SITIO | 13/11/2025 COMERCIO CERRADO SIN CONTACTO TELEFÓNICO 3132208485"/>
    <s v="VISITA TECNICA"/>
    <m/>
    <s v="TIPO I"/>
    <s v="TERRESTRE"/>
    <s v="SOTO LONDOÑO FREDY ALEXANDER"/>
    <n v="1"/>
    <n v="35780"/>
    <n v="75096"/>
    <n v="35780"/>
  </r>
  <r>
    <s v="TUNJA"/>
    <x v="3"/>
    <x v="3"/>
    <s v="15001"/>
    <s v="3007098"/>
    <s v="3007077149"/>
    <s v="OC VISITA ROLLOS"/>
    <s v="BOYACA"/>
    <s v="TUNJA"/>
    <s v="BARRIO SAN FRANCISCO TUNJA 1"/>
    <s v="REDEBAN"/>
    <s v="FO-25-1816427"/>
    <d v="2025-11-12T09:18:37"/>
    <d v="2025-11-12T15:12:00"/>
    <m/>
    <s v="ROLLOS"/>
    <s v="ROLLOS"/>
    <s v="CB UNO A UNO"/>
    <s v="CB UNO A UNO"/>
    <s v="EJECUTADO"/>
    <s v="EJECUTADO EXITOSO"/>
    <s v="12/11/2025 SE ESCALA AL COORDINADOR DE ZONA PARA ENTREGA DE ROLLOS EN SITIO | 12/11/2025 SE REALIZA ENTREGA DE 60 ROLLOS CON VISITA"/>
    <s v="VISITA TECNICA"/>
    <m/>
    <s v="TIPO I"/>
    <s v="TERRESTRE"/>
    <s v="SOLER HOYOS CRISTIAN LEONARDO"/>
    <n v="1"/>
    <n v="35780"/>
    <n v="75096"/>
    <n v="35780"/>
  </r>
  <r>
    <s v="BOGOTA"/>
    <x v="5"/>
    <x v="5"/>
    <s v="99001"/>
    <s v="3007106"/>
    <s v="3007047599"/>
    <s v="OC VISITA ROLLOS"/>
    <s v="VICHADA"/>
    <s v="PUERTO CARREÑO"/>
    <s v="BARRIO ACACIAS PUERTO CARRENO"/>
    <s v="REDEBAN"/>
    <s v="FO-25-1816297"/>
    <d v="2025-11-12T08:26:26"/>
    <d v="2025-11-13T18:21:29"/>
    <m/>
    <s v="ROLLOS"/>
    <s v="ROLLOS"/>
    <s v="CB UNO A UNO"/>
    <s v="CB UNO A UNO"/>
    <s v="EJECUTADO"/>
    <s v="EJECUTADO EXITOSO"/>
    <s v="12/11/2025 SE REALIZA ENVIO DE ROLLOS CON OPERADOR LOGISTICO | 20/11/2025 SE INTENTA COMUNICACION CON EL USUARIO FALLIDA PARA VALIDAR LA RECEPCION DE LOS ROLLOS YA QUE LA GUIA: 700174785341 LA ULTIMA ACTUALIZACION FUE EL 16-11 | 20/11/2025 SE REALIZA COMUNICACION CON EL USUARIO, INFORMA QUE YA RESIVIO LOS ROLLOS | 21/11/2025 ENVÍO DE ROLLOS POR INTER RAPIDÍSIMO"/>
    <s v="VISITA TECNICA"/>
    <m/>
    <s v="TIPO V"/>
    <s v="AEREO"/>
    <s v="GOMEZ VEGA DAVID SNEYDER"/>
    <n v="1"/>
    <n v="35780"/>
    <n v="75096"/>
    <n v="35780"/>
  </r>
  <r>
    <s v="BOGOTA"/>
    <x v="5"/>
    <x v="5"/>
    <s v="11001"/>
    <s v="3007229"/>
    <s v="3007062715"/>
    <s v="OC VISITA ROLLOS"/>
    <s v="CUNDINAMARCA"/>
    <s v="BOGOTA"/>
    <s v="BARRIO RINCON BOGOTA 6"/>
    <s v="REDEBAN"/>
    <s v="FO-25-1816437"/>
    <d v="2025-11-12T09:05:34"/>
    <d v="2025-11-15T12:21:00"/>
    <m/>
    <s v="ROLLOS"/>
    <s v="ROLLOS"/>
    <s v="CB UNO A UNO"/>
    <s v="CB UNO A UNO"/>
    <s v="EJECUTADO"/>
    <s v="EJECUTADO EXITOSO"/>
    <s v="12/11/2025 SE ESCALA AL COORDINADOR DE ZONA PARA ENTREGA DE ROLLOS EN SITIO | 15/11/2025 SE LLEGA A LA DIRECCIÓN INDICADA Y SE ENTREGAN 50 ROLLOS RBM SIN MANIPULAR EQUIPOS"/>
    <s v="VISITA TECNICA"/>
    <m/>
    <s v="TIPO I"/>
    <s v="TERRESTRE"/>
    <s v="GARCIA PASTRANA KEVIN FERNANDO"/>
    <n v="1"/>
    <n v="35780"/>
    <n v="75096"/>
    <n v="35780"/>
  </r>
  <r>
    <s v="APARTADO"/>
    <x v="2"/>
    <x v="2"/>
    <s v="5837"/>
    <s v="3007268"/>
    <s v="3007077760"/>
    <s v="OC VISITA ROLLOS"/>
    <s v="ANTIOQUIA"/>
    <s v="TURBO"/>
    <s v="PTM TURBO PUNTO SERVIS TURBO J"/>
    <s v="REDEBAN"/>
    <s v="FO-25-1816432"/>
    <d v="2025-11-12T09:16:27"/>
    <d v="2025-11-14T14:48:00"/>
    <m/>
    <s v="ROLLOS"/>
    <s v="ROLLOS"/>
    <s v="AGREGADOR"/>
    <s v="COMCARD - PTM"/>
    <s v="EJECUTADO"/>
    <s v="EJECUTADO EXITOSO"/>
    <s v="12/11/2025 SE ESCALA AL COORDINADOR DE ZONA PARA ENTREGA DE ROLLOS EN SITIO | 14/11/2025 ENTREGA DE 60 ROLLOS"/>
    <s v="VISITA TECNICA"/>
    <m/>
    <s v="TIPO II"/>
    <s v="TERRESTRE"/>
    <s v="SALDARRIAGA MIRANDA SANTIAGO"/>
    <n v="1"/>
    <n v="67654"/>
    <n v="140396"/>
    <n v="67654"/>
  </r>
  <r>
    <s v="MEDELLIN"/>
    <x v="2"/>
    <x v="2"/>
    <s v="5001"/>
    <s v="3007457"/>
    <s v="3007080199"/>
    <s v="OC VISITA ROLLOS"/>
    <s v="ANTIOQUIA"/>
    <s v="MEDELLIN"/>
    <s v="BARRIO AURES MEDELLIN"/>
    <s v="REDEBAN"/>
    <s v="FO-25-1816419"/>
    <d v="2025-11-12T09:38:39"/>
    <d v="2025-11-17T17:20:00"/>
    <m/>
    <s v="ROLLOS"/>
    <s v="ROLLOS"/>
    <s v="UNO A UNO"/>
    <s v="UNO A UNO"/>
    <s v="EJECUTADO"/>
    <s v="EJECUTADO EXITOSO"/>
    <s v="12/11/2025 SE ESCALA AL COORDINADOR DE ZONA PARA ENTREGA DE ROLLOS EN SITIO | 17/11/2025 SE REALIZA ENTREGA DE 30 ROLLOS POR EL OPERADOR CABIFY CON LA GUIA V4001804876"/>
    <s v="VISITA TECNICA"/>
    <m/>
    <s v="TIPO I"/>
    <s v="TERRESTRE"/>
    <s v="MARIN QUINTERO BRAYAN ESTIVEN"/>
    <n v="1"/>
    <n v="35780"/>
    <n v="75096"/>
    <n v="35780"/>
  </r>
  <r>
    <s v="CALI"/>
    <x v="1"/>
    <x v="1"/>
    <s v="76001"/>
    <s v="3007471"/>
    <s v="3007081641"/>
    <s v="OC VISITA ROLLOS"/>
    <s v="VALLE DEL CAUCA"/>
    <s v="CALI"/>
    <s v="PTM CALI MULTI TIENDA EL BILLE"/>
    <s v="REDEBAN"/>
    <s v="FO-25-1816417"/>
    <d v="2025-11-12T09:41:05"/>
    <d v="2025-11-14T11:11:00"/>
    <m/>
    <s v="ROLLOS"/>
    <s v="ROLLOS"/>
    <s v="AGREGADOR"/>
    <s v="COMCARD - PTM"/>
    <s v="EJECUTADO"/>
    <s v="EJECUTADO EXITOSO"/>
    <s v="12/11/2025 SE ESCALA AL COORDINADOR DE ZONA PARA ENTREGA DE ROLLOS EN SITIO | 14/11/2025 SE REALIZA ENTREGA DE 30 ROLLOS TÉRMICOS REDEBAN"/>
    <s v="VISITA TECNICA"/>
    <m/>
    <s v="TIPO I"/>
    <s v="TERRESTRE"/>
    <s v="MONTERO MUESES GIAN CARLO"/>
    <n v="1"/>
    <n v="35780"/>
    <n v="75096"/>
    <n v="35780"/>
  </r>
  <r>
    <s v="NEIVA"/>
    <x v="4"/>
    <x v="4"/>
    <s v="41001"/>
    <s v="3007724"/>
    <s v="3007012834"/>
    <s v="OC VISITA ROLLOS"/>
    <s v="HUILA"/>
    <s v="NEIVA"/>
    <s v="BARRIO ALTICO NEIVA"/>
    <s v="REDEBAN"/>
    <s v="FO-25-1816423"/>
    <d v="2025-11-12T09:37:18"/>
    <d v="2025-11-15T13:29:00"/>
    <m/>
    <s v="ROLLOS"/>
    <s v="ROLLOS"/>
    <s v="CB UNO A UNO"/>
    <s v="CB UNO A UNO"/>
    <s v="EJECUTADO"/>
    <s v="EJECUTADO EXITOSO"/>
    <s v="12/11/2025 SE ESCALA AL COORDINADOR DE ZONA PARA ENTREGA DE ROLLOS EN SITIO | 15/11/2025 SE LLEGA A SITIO, EN LLAMADA CON EL SEÑOR DANIEL ESPINOSA AL NÚMERO 3112776852 SOLICITA DEJAR LOS ROLLOS EN LOCAL AL LADO YA QUE EN EL MOMENTO NO SE ENCUENTRA EN EL COMERCIO."/>
    <s v="VISITA TECNICA"/>
    <m/>
    <s v="TIPO I"/>
    <s v="TERRESTRE"/>
    <s v="DIAZ VARGAS JONATHAN MIGUEL"/>
    <n v="1"/>
    <n v="35780"/>
    <n v="75096"/>
    <n v="35780"/>
  </r>
  <r>
    <s v="MEDELLIN"/>
    <x v="2"/>
    <x v="2"/>
    <s v="5001"/>
    <s v="3008311"/>
    <s v="3007081741"/>
    <s v="OC VISITA ROLLOS"/>
    <s v="ANTIOQUIA"/>
    <s v="MEDELLIN"/>
    <s v="DISTRICOL DROGUERIA EL VERGEL"/>
    <s v="REDEBAN"/>
    <s v="FO-25-1817293"/>
    <d v="2025-11-12T10:36:07"/>
    <d v="2025-11-17T17:19:00"/>
    <m/>
    <s v="ROLLOS"/>
    <s v="ROLLOS"/>
    <s v="AGREGADOR"/>
    <s v="DISTRICOL"/>
    <s v="EJECUTADO"/>
    <s v="EJECUTADO EXITOSO"/>
    <s v="12/11/2025 SE ESCALA AL COORDINADOR DE ZONA PARA ENTREGA DE ROLLOS EN SITIO | 17/11/2025 SE REALIZA ENTREGA DE 30 ROLLOS POR EL OPERADOR VELOCES CON LA GUIA V4001804877"/>
    <s v="VISITA TECNICA"/>
    <m/>
    <s v="TIPO I"/>
    <s v="TERRESTRE"/>
    <s v="MARIN QUINTERO BRAYAN ESTIVEN"/>
    <n v="1"/>
    <n v="35780"/>
    <n v="75096"/>
    <n v="35780"/>
  </r>
  <r>
    <s v="BARRANQUILLA"/>
    <x v="0"/>
    <x v="0"/>
    <s v="8001"/>
    <s v="3008354"/>
    <s v="3007064402"/>
    <s v="OC VISITA ROLLOS"/>
    <s v="ATLANTICO"/>
    <s v="BARRANQUILLA"/>
    <s v="BARRIO GALAN BARRANQUILLA 2"/>
    <s v="REDEBAN"/>
    <s v="FO-25-1817288"/>
    <d v="2025-11-12T10:48:37"/>
    <d v="2025-11-14T11:51:00"/>
    <m/>
    <s v="ROLLOS"/>
    <s v="ROLLOS"/>
    <s v="CB UNO A UNO"/>
    <s v="CB UNO A UNO"/>
    <s v="EJECUTADO"/>
    <s v="EJECUTADO EXITOSO"/>
    <s v="12/11/2025 SE ESCALA AL COORDINADOR DE ZONA PARA ENTREGA DE ROLLOS EN SITIO | 14/11/2025 SE REALIZA VISITA TÉCNICA, SE ENTREGA 170 ROLLOS PARA DATAFONO, EL CLIENTE RECIBE A SATISFACCIÓN, CB OPERATIVO."/>
    <s v="VISITA TECNICA"/>
    <m/>
    <s v="TIPO I"/>
    <s v="TERRESTRE"/>
    <s v="DE AGUAS MUÑOZ DAVID JOSE"/>
    <n v="1"/>
    <n v="35780"/>
    <n v="75096"/>
    <n v="35780"/>
  </r>
  <r>
    <s v="TUNJA"/>
    <x v="3"/>
    <x v="3"/>
    <s v="68077"/>
    <s v="3008614"/>
    <s v="3007076872"/>
    <s v="OC VISITA ROLLOS"/>
    <s v="SANTANDER"/>
    <s v="BARBOSA"/>
    <s v="BARRIO  CITE BARBOSA"/>
    <s v="REDEBAN"/>
    <s v="FO-25-1817284"/>
    <d v="2025-11-12T11:03:16"/>
    <d v="2025-11-18T08:59:00"/>
    <m/>
    <s v="ROLLOS"/>
    <s v="ROLLOS"/>
    <s v="CB UNO A UNO"/>
    <s v="CB UNO A UNO"/>
    <s v="EJECUTADO"/>
    <m/>
    <s v="12/11/2025 SE ESCALA AL COORDINADOR DE ZONA PARA ENTREGA DE ROLLOS EN SITIO | 13/11/2025 ENVÍO DE 30 ROLLOS A PETICIÓN DEL CLIENTE EXITOSA POR INTERRAPIDICIMO"/>
    <s v="VISITA TECNICA"/>
    <m/>
    <s v="TIPO II"/>
    <s v="TERRESTRE"/>
    <s v="HERRERA GARZON JEYSON STEVENT"/>
    <n v="1"/>
    <n v="67654"/>
    <n v="140396"/>
    <n v="67654"/>
  </r>
  <r>
    <s v="IBAGUE"/>
    <x v="4"/>
    <x v="4"/>
    <s v="73001"/>
    <s v="3008760"/>
    <s v="3007013026"/>
    <s v="OC VISITA ROLLOS"/>
    <s v="TOLIMA"/>
    <s v="IBAGUE"/>
    <s v="BARRIO LAS MARIAS ALVARADO"/>
    <s v="REDEBAN"/>
    <s v="FO-25-1817672"/>
    <d v="2025-11-12T11:28:44"/>
    <d v="2025-11-18T08:55:00"/>
    <m/>
    <s v="ROLLOS"/>
    <s v="ROLLOS"/>
    <s v="CB UNO A UNO"/>
    <s v="CB UNO A UNO"/>
    <s v="EJECUTADO"/>
    <s v="EJECUTADO EXITOSO"/>
    <s v="12/11/2025 SE ESCALA AL COORDINADOR DE ZONA PARA ENTREGA DE ROLLOS EN SITIO | 14/11/2025 SE REALIZA ENVÍO DE 59 ROLLOS POR SOLICITUD DEL CLIENTE, ALA DIRECCIÓN ASIGNADA."/>
    <s v="ENVIO FLOTA - OPERADOR LOGISTICO"/>
    <m/>
    <s v="TIPO I"/>
    <s v="TERRESTRE"/>
    <s v="BARRAGAN TAFUR EDWIN ESTEBAN"/>
    <n v="0"/>
    <n v="35780"/>
    <n v="75096"/>
    <n v="35780"/>
  </r>
  <r>
    <s v="BUCARAMANGA"/>
    <x v="3"/>
    <x v="3"/>
    <s v="13688"/>
    <s v="3008761"/>
    <s v="3007059354"/>
    <s v="OC ENVIO ROLLOS"/>
    <s v="BOLIVAR"/>
    <s v="SANTA ROSA DEL SUR"/>
    <s v="BARRIO SAN LUCAS SANTA ROSA DE"/>
    <s v="REDEBAN"/>
    <s v="FO-25-1817528"/>
    <d v="2025-11-12T11:29:33"/>
    <d v="2025-11-18T10:45:00"/>
    <m/>
    <s v="ROLLOS"/>
    <s v="ROLLOS"/>
    <s v="CB UNO A UNO"/>
    <s v="CB UNO A UNO"/>
    <s v="EJECUTADO"/>
    <s v="EJECUTADO EXITOSO"/>
    <s v="12/11/2025 SE REALIZA ENVIO DE ROLLOS CON OPERADOR LOGISTICO | 18/11/2025 SE REALIZA ENVIO DE 10 ROLLOS, CON LA GUIA 2187690919 SERVIENTREGA. SE CONFIRMA ENTREGA EXITOSA POR PARTE DE LA TRANSPORTADORA"/>
    <s v="ENVIO"/>
    <m/>
    <s v="TIPO V"/>
    <s v="TERRESTRE/FLUVIAL"/>
    <m/>
    <n v="0"/>
    <n v="35780"/>
    <n v="75096"/>
    <n v="35780"/>
  </r>
  <r>
    <s v="MONTERIA"/>
    <x v="0"/>
    <x v="0"/>
    <s v="5154"/>
    <s v="3008773"/>
    <s v="3007038649"/>
    <s v="OC VISITA ROLLOS"/>
    <s v="ANTIOQUIA"/>
    <s v="CAUCASIA"/>
    <s v="ARRIO CENTRO CAUCASIA 4"/>
    <s v="REDEBAN"/>
    <s v="FO-25-1817670"/>
    <d v="2025-11-12T11:37:43"/>
    <d v="2025-11-14T13:18:00"/>
    <m/>
    <s v="ROLLOS"/>
    <s v="ROLLOS"/>
    <s v="CB UNO A UNO"/>
    <s v="CB UNO A UNO"/>
    <s v="EJECUTADO"/>
    <s v="EJECUTADO EXITOSO"/>
    <s v="12/11/2025 SE ESCALA AL COORDINADOR DE ZONA PARA ENTREGA DE ROLLOS EN SITIO | 14/11/2025 SE REALIZA VISITA TÉCNICA PARA ENTREGA DE 110 ROLLOS PARA DATAFONO, NO SE INTERVIENE TERMINAL Y LA ENTREGA SE REALIZA SIN NOVEDAD._x000a_NOTA: SE SOLICITA DUPLICADO DE UN BAUCHER PARA EVIDENCIA."/>
    <s v="VISITA TECNICA"/>
    <m/>
    <s v="TIPO II"/>
    <s v="TERRESTRE"/>
    <s v="CASSIANI PEREZ RAUL RAMIRO"/>
    <n v="1"/>
    <n v="67654"/>
    <n v="140396"/>
    <n v="67654"/>
  </r>
  <r>
    <s v="VALLEDUPAR"/>
    <x v="0"/>
    <x v="0"/>
    <s v="20011"/>
    <s v="3008805"/>
    <s v="3007075370"/>
    <s v="OC ENVIO ROLLOS"/>
    <s v="CESAR"/>
    <s v="AGUACHICA"/>
    <s v="DISTRICOL TIENDA MAR Y MAO"/>
    <s v="REDEBAN"/>
    <s v="FO-25-1819457"/>
    <d v="2025-11-12T11:23:52"/>
    <d v="2025-11-17T14:30:00"/>
    <m/>
    <s v="ROLLOS"/>
    <s v="ROLLOS"/>
    <s v="AGREGADOR"/>
    <s v="DISTRICOL"/>
    <s v="EJECUTADO"/>
    <s v="EJECUTADO EXITOSO"/>
    <s v="13/11/2025 SE REALIZA ENVIO DE ROLLOS CON OPERADOR LOGISTICO | 17/11/2025 SE REALIZA ENVIO DE 30 ROLLOS, CON LA GUIA 2277307808 SERVIENTREGA. SE CONFIRMA ENTREGA EXITOSA POR PARTE DE LA TRANSPORTADORA"/>
    <s v="ENVIO"/>
    <m/>
    <s v="TIPO IV"/>
    <s v="TERRESTRE"/>
    <m/>
    <n v="0"/>
    <n v="35780"/>
    <n v="75096"/>
    <n v="35780"/>
  </r>
  <r>
    <s v="MEDELLIN"/>
    <x v="2"/>
    <x v="2"/>
    <s v="5088"/>
    <s v="3008809"/>
    <s v="3007069093"/>
    <s v="OC VISITA ROLLOS"/>
    <s v="ANTIOQUIA"/>
    <s v="BELLO"/>
    <s v="PTM BELLO GRANERO EL JULI"/>
    <s v="REDEBAN"/>
    <s v="FO-25-1817675"/>
    <d v="2025-11-12T11:25:19"/>
    <d v="2025-11-15T10:25:00"/>
    <m/>
    <s v="ROLLOS"/>
    <s v="ROLLOS"/>
    <s v="AGREGADOR"/>
    <s v="COMCARD - PTM"/>
    <s v="EJECUTADO"/>
    <s v="EJECUTADO EXITOSO"/>
    <s v="12/11/2025 SE ESCALA AL COORDINADOR DE ZONA PARA ENTREGA DE ROLLOS EN SITIO | 15/11/2025 SE REALIZA ENTREGA DE 90 ROLLOS POR EL OPERADOR VELOCES CON LA GUIA V4001804878"/>
    <s v="VISITA TECNICA"/>
    <m/>
    <s v="TIPO I"/>
    <s v="TERRESTRE"/>
    <s v="ARGEL DORIA MIGUEL ALBERTO"/>
    <n v="1"/>
    <n v="35780"/>
    <n v="75096"/>
    <n v="35780"/>
  </r>
  <r>
    <s v="CARTAGENA"/>
    <x v="0"/>
    <x v="0"/>
    <s v="13001"/>
    <s v="3009255"/>
    <s v="3007066624"/>
    <s v="OC VISITA ROLLOS"/>
    <s v="BOLIVAR"/>
    <s v="CARTAGENA"/>
    <s v="PTM CARTAGENA PHARMA PLUS CTG"/>
    <s v="REDEBAN"/>
    <s v="FO-25-1818296"/>
    <d v="2025-11-12T12:30:40"/>
    <d v="2025-11-19T17:05:00"/>
    <m/>
    <s v="ROLLOS"/>
    <s v="ROLLOS"/>
    <s v="AGREGADOR"/>
    <s v="COMCARD - PTM"/>
    <s v="EJECUTADO"/>
    <s v="EJECUTADO EXITOSO"/>
    <s v="12/11/2025 SE ESCALA AL COORDINADOR DE ZONA PARA ENTREGA DE ROLLOS EN SITIO | 19/11/2025 SE REALIZA ENTREGA DE 40 ROLLOS PARA EL CORRESPONSAL"/>
    <s v="VISITA TECNICA"/>
    <m/>
    <s v="TIPO I"/>
    <s v="TERRESTRE"/>
    <s v="MARTINEZ SALGUEDO ANDRES AUGUSTO"/>
    <n v="1"/>
    <n v="35780"/>
    <n v="75096"/>
    <n v="35780"/>
  </r>
  <r>
    <s v="BOGOTA"/>
    <x v="5"/>
    <x v="5"/>
    <s v="11001"/>
    <s v="3009261"/>
    <s v="3007070795"/>
    <s v="OC VISITA ROLLOS"/>
    <s v="CUNDINAMARCA"/>
    <s v="BOGOTA"/>
    <s v="BARRIO SUBA LA CAMPINA BOGOTA"/>
    <s v="REDEBAN"/>
    <s v="FO-25-1818285"/>
    <d v="2025-11-12T12:45:15"/>
    <d v="2025-11-18T14:31:00"/>
    <m/>
    <s v="ROLLOS"/>
    <s v="ROLLOS"/>
    <s v="CB UNO A UNO"/>
    <s v="CB UNO A UNO"/>
    <s v="EJECUTADO"/>
    <s v="EJECUTADO EXITOSO"/>
    <s v="12/11/2025 SE ESCALA AL COORDINADOR DE ZONA PARA ENTREGA DE ROLLOS EN SITIO | 18/11/2025 SE REALIZA ENTREGA DE 30 ROLLOS REDEBAN"/>
    <s v="VISITA TECNICA"/>
    <m/>
    <s v="TIPO I"/>
    <s v="TERRESTRE"/>
    <s v="ALARCON AREVALO JOHAN STIVEN"/>
    <n v="1"/>
    <n v="35780"/>
    <n v="75096"/>
    <n v="35780"/>
  </r>
  <r>
    <s v="MEDELLIN"/>
    <x v="2"/>
    <x v="2"/>
    <s v="5001"/>
    <s v="3009293"/>
    <s v="3007048426"/>
    <s v="OC VISITA ROLLOS"/>
    <s v="ANTIOQUIA"/>
    <s v="MEDELLIN"/>
    <s v="PTM RED MEDELLIN LA CASA DEL"/>
    <s v="REDEBAN"/>
    <s v="FO-25-1818430"/>
    <d v="2025-11-12T13:15:39"/>
    <d v="2025-11-20T11:26:00"/>
    <m/>
    <s v="ROLLOS"/>
    <s v="ROLLOS"/>
    <s v="AGREGADOR"/>
    <s v="COMCARD - PTM"/>
    <s v="EJECUTADO"/>
    <s v="EJECUTADO EXITOSO"/>
    <s v="12/11/2025 SE ESCALA AL COORDINADOR DE ZONA PARA ENTREGA DE ROLLOS EN SITIO | 20/11/2025 SE REALIZA ENTREGA DE 110 ROLLOS POR EL OPERADOR CABIFY CON LA GUIA V4001804880"/>
    <s v="VISITA TECNICA"/>
    <m/>
    <s v="TIPO I"/>
    <s v="TERRESTRE"/>
    <s v="ALVAREZ LOPEZ MARIANA"/>
    <n v="1"/>
    <n v="35780"/>
    <n v="75096"/>
    <n v="35780"/>
  </r>
  <r>
    <s v="CARTAGENA"/>
    <x v="0"/>
    <x v="0"/>
    <s v="13001"/>
    <s v="3009383"/>
    <s v="3007080249"/>
    <s v="OC VISITA ROLLOS"/>
    <s v="BOLIVAR"/>
    <s v="CARTAGENA"/>
    <s v="BARRIO SAN ISIDRO CARTAGENA DE INDIAS 1"/>
    <s v="REDEBAN"/>
    <s v="FO-25-1818293"/>
    <d v="2025-11-12T12:39:00"/>
    <d v="2025-11-20T08:04:00"/>
    <m/>
    <s v="ROLLOS"/>
    <s v="ROLLOS"/>
    <s v="UNO A UNO"/>
    <s v="UNO A UNO"/>
    <s v="CANCELADO"/>
    <s v="CANCELADO POR EL USUARIO"/>
    <s v="12/11/2025 SE ESCALA AL COORDINADOR DE ZONA PARA ENTREGA DE ROLLOS EN SITIO | 19/11/2025 SE VALIDA CLIENTE YA CUENTA CON RED WOMPI POR LO QUE SE LE INDICA QUE CUANDO LLAME DEBE INFORMAR QUE YA FUE MIGRADO PARA QUE LE ENVÍEN ROLLOS WOMPI"/>
    <s v="SOPORTE TELEFONICO"/>
    <m/>
    <s v="TIPO I"/>
    <s v="TERRESTRE"/>
    <s v="MARTINEZ SALGUEDO ANDRES AUGUSTO"/>
    <n v="0"/>
    <n v="41241"/>
    <n v="0"/>
    <n v="41241"/>
  </r>
  <r>
    <s v="BARRANQUILLA"/>
    <x v="0"/>
    <x v="0"/>
    <s v="8001"/>
    <s v="3009418"/>
    <s v="3007051072"/>
    <s v="OC VISITA ROLLOS"/>
    <s v="ATLANTICO"/>
    <s v="BARRANQUILLA"/>
    <s v="BARRIO LAS NIEVES BARRANQUILLA"/>
    <s v="REDEBAN"/>
    <s v="FO-25-1818299"/>
    <d v="2025-11-12T12:26:16"/>
    <d v="2025-11-14T11:59:00"/>
    <m/>
    <s v="ROLLOS"/>
    <s v="ROLLOS"/>
    <s v="CB UNO A UNO"/>
    <s v="CB UNO A UNO"/>
    <s v="EJECUTADO"/>
    <s v="EJECUTADO EXITOSO"/>
    <s v="12/11/2025 SE ESCALA AL COORDINADOR DE ZONA PARA ENTREGA DE ROLLOS EN SITIO | 14/11/2025 SE REALIZA VISITA TÉCNICA, SE ENTREGA 110 ROLLOS PARA DATAFONO, EL CLIENTE RECIBE A SATISFACCIÓN, CB OPERATIVO."/>
    <s v="VISITA TECNICA"/>
    <m/>
    <s v="TIPO I"/>
    <s v="TERRESTRE"/>
    <s v="DE AGUAS MUÑOZ DAVID JOSE"/>
    <n v="1"/>
    <n v="35780"/>
    <n v="75096"/>
    <n v="35780"/>
  </r>
  <r>
    <s v="MEDELLIN"/>
    <x v="2"/>
    <x v="2"/>
    <s v="5001"/>
    <s v="3009433"/>
    <s v="3007075617"/>
    <s v="OC VISITA ROLLOS"/>
    <s v="ANTIOQUIA"/>
    <s v="MEDELLIN"/>
    <s v="DISTRICOL TIENDA DE MASCOTAS P"/>
    <s v="REDEBAN"/>
    <s v="FO-25-1818286"/>
    <d v="2025-11-12T12:41:25"/>
    <d v="2025-11-15T10:25:00"/>
    <m/>
    <s v="ROLLOS"/>
    <s v="ROLLOS"/>
    <s v="AGREGADOR"/>
    <s v="DISTRICOL"/>
    <s v="EJECUTADO"/>
    <s v="EJECUTADO EXITOSO"/>
    <s v="12/11/2025 SE ESCALA AL COORDINADOR DE ZONA PARA ENTREGA DE ROLLOS EN SITIO | 15/11/2025 SE REALIZA ENTREGA DE 70 ROLLOS POR EL OPERADOR VELOCES CON LA GUIA V4001804879"/>
    <s v="VISITA TECNICA"/>
    <m/>
    <s v="TIPO I"/>
    <s v="TERRESTRE"/>
    <s v="ARGEL DORIA MIGUEL ALBERTO"/>
    <n v="1"/>
    <n v="35780"/>
    <n v="75096"/>
    <n v="35780"/>
  </r>
  <r>
    <s v="BOGOTA"/>
    <x v="5"/>
    <x v="5"/>
    <s v="11001"/>
    <s v="3009441"/>
    <s v="3007034821"/>
    <s v="OC VISITA ROLLOS"/>
    <s v="CUNDINAMARCA"/>
    <s v="BOGOTA"/>
    <s v="BARRIO LAS PALMITAS BOGOTA"/>
    <s v="REDEBAN"/>
    <s v="FO-25-1818282"/>
    <d v="2025-11-12T12:48:06"/>
    <d v="2025-11-14T09:58:00"/>
    <m/>
    <s v="ROLLOS"/>
    <s v="ROLLOS"/>
    <s v="CB UNO A UNO"/>
    <s v="CB UNO A UNO"/>
    <s v="EJECUTADO"/>
    <s v="EJECUTADO EXITOSO"/>
    <s v="12/11/2025 SE ESCALA AL COORDINADOR DE ZONA PARA ENTREGA DE ROLLOS EN SITIO | 14/11/2025 DURANTE LA VISITA TECNICA PARA REALIZA ENTREGA DE ROLLOS PARA DATÁFONO CORRESPONSAL SE ENCUENTRA CERRADO SE LLAMA AL CELULAR EL CUAL CLIENTE INDICA POR LLAMADA LA ENTREGA DE ROLLOS EN UN DIRECCIÓN ALEDAÑA AL CORRESPONSAL"/>
    <s v="VISITA TECNICA"/>
    <m/>
    <s v="TIPO I"/>
    <s v="TERRESTRE"/>
    <s v="LOZADA ROJAS CHRISTIAN ANDRES"/>
    <n v="1"/>
    <n v="35780"/>
    <n v="75096"/>
    <n v="35780"/>
  </r>
  <r>
    <s v="BARRANQUILLA"/>
    <x v="0"/>
    <x v="0"/>
    <s v="8573"/>
    <s v="3009458"/>
    <s v="3007040288"/>
    <s v="OC VISITA ROLLOS"/>
    <s v="ATLANTICO"/>
    <s v="PUERTO COLOMBIA"/>
    <s v="BARRIO PUERTO COLOMBIA PUERTO"/>
    <s v="REDEBAN"/>
    <s v="FO-25-1818279"/>
    <d v="2025-11-12T12:57:02"/>
    <d v="2025-11-14T16:01:00"/>
    <m/>
    <s v="ROLLOS"/>
    <s v="ROLLOS"/>
    <s v="UNO A UNO"/>
    <s v="CB UNO A UNO"/>
    <s v="EJECUTADO"/>
    <s v="EJECUTADO EXITOSO"/>
    <s v="12/11/2025 SE ESCALA AL COORDINADOR DE ZONA PARA ENTREGA DE ROLLOS EN SITIO | 14/11/2025 SE ENTREGAN 30 ROLLOS"/>
    <s v="VISITA TECNICA"/>
    <m/>
    <s v="TIPO II"/>
    <s v="TERRESTRE"/>
    <s v="DE AVILA SIADES ALBERTO ENRIQUE"/>
    <n v="1"/>
    <n v="67654"/>
    <n v="140396"/>
    <n v="67654"/>
  </r>
  <r>
    <s v="BUCARAMANGA"/>
    <x v="3"/>
    <x v="3"/>
    <s v="68755"/>
    <s v="3009483"/>
    <s v="3007078440"/>
    <s v="OC ENVIO ROLLOS"/>
    <s v="SANTANDER"/>
    <s v="SOCORRO"/>
    <s v="BARRIO SOCORRO SOCORRO"/>
    <s v="REDEBAN"/>
    <s v="FO-25-1820059"/>
    <d v="2025-11-12T13:39:57"/>
    <d v="2025-11-17T14:28:00"/>
    <m/>
    <s v="ROLLOS"/>
    <s v="ROLLOS"/>
    <s v="CB UNO A UNO"/>
    <s v="CB UNO A UNO"/>
    <s v="EJECUTADO"/>
    <s v="EJECUTADO EXITOSO"/>
    <s v="12/11/2025 SE CONFIRMAN DATOS, SE REALIZA ENVIO POR OPERADOR LOGISTICO | 17/11/2025 SE REALIZA ENVIO DE 20 ROLLOS, CON LA GUIA 2187690926 SERVIENTREGA. SE CONFIRMA ENTREGA EXITOSA POR PARTE DE LA TRANSPORTADORA"/>
    <s v="ENVIO"/>
    <m/>
    <s v="TIPO III"/>
    <s v="TERRESTRE"/>
    <m/>
    <n v="0"/>
    <n v="35780"/>
    <n v="75096"/>
    <n v="35780"/>
  </r>
  <r>
    <s v="MEDELLIN"/>
    <x v="2"/>
    <x v="2"/>
    <s v="5088"/>
    <s v="3009539"/>
    <s v="3007077832"/>
    <s v="OC VISITA ROLLOS"/>
    <s v="ANTIOQUIA"/>
    <s v="BELLO"/>
    <s v="BARRIO NUEVO BELLO 2"/>
    <s v="REDEBAN"/>
    <s v="FO-25-1818627"/>
    <d v="2025-11-12T13:50:43"/>
    <d v="2025-11-17T17:18:00"/>
    <m/>
    <s v="ROLLOS"/>
    <s v="ROLLOS"/>
    <s v="CB UNO A UNO"/>
    <s v="CB UNO A UNO"/>
    <s v="EJECUTADO"/>
    <s v="EJECUTADO EXITOSO"/>
    <s v="12/11/2025 SE ESCALA AL COORDINADOR DE ZONA PARA ENTREGA DE ROLLOS EN SITIO | 17/11/2025 SE REALIZA ENTREGA DE 60 ROLLOS POR EL OPERADOR VELOCES CON LA GUIA V4001804881"/>
    <s v="VISITA TECNICA"/>
    <m/>
    <s v="TIPO I"/>
    <s v="TERRESTRE"/>
    <s v="MARIN QUINTERO BRAYAN ESTIVEN"/>
    <n v="1"/>
    <n v="35780"/>
    <n v="75096"/>
    <n v="35780"/>
  </r>
  <r>
    <s v="BARRANQUILLA"/>
    <x v="0"/>
    <x v="0"/>
    <s v="8758"/>
    <s v="3009806"/>
    <s v="3007080917"/>
    <s v="OC VISITA ROLLOS"/>
    <s v="ATLANTICO"/>
    <s v="SOLEDAD"/>
    <s v="BARRIO MANANTIALES SOLEDAD"/>
    <s v="REDEBAN"/>
    <s v="FO-25-1818622"/>
    <d v="2025-11-12T14:01:43"/>
    <d v="2025-11-13T10:34:00"/>
    <m/>
    <s v="ROLLOS"/>
    <s v="ROLLOS"/>
    <s v="UNO A UNO"/>
    <s v="UNO A UNO"/>
    <s v="EJECUTADO"/>
    <s v="EJECUTADO EXITOSO"/>
    <s v="12/11/2025 SE ESCALA AL COORDINADOR DE ZONA PARA ENTREGA DE ROLLOS EN SITIO | 13/11/2025 SE ENTREGAN 40 ROLLOS DE LA RED RBM EXITOSOS"/>
    <s v="VISITA TECNICA"/>
    <m/>
    <s v="TIPO I"/>
    <s v="TERRESTRE"/>
    <s v="PEÑALOZA GUTIERREZ RAFAEL GUSTAVO"/>
    <n v="1"/>
    <n v="35780"/>
    <n v="75096"/>
    <n v="35780"/>
  </r>
  <r>
    <s v="MEDELLIN"/>
    <x v="2"/>
    <x v="2"/>
    <s v="5088"/>
    <s v="3009813"/>
    <s v="3007080196"/>
    <s v="OC VISITA ROLLOS"/>
    <s v="ANTIOQUIA"/>
    <s v="BELLO"/>
    <s v="BARRIO BELLO BELLO 27"/>
    <s v="REDEBAN"/>
    <s v="FO-25-1818698"/>
    <d v="2025-11-12T14:03:03"/>
    <d v="2025-11-15T10:24:00"/>
    <m/>
    <s v="ROLLOS"/>
    <s v="ROLLOS"/>
    <s v="UNO A UNO"/>
    <s v="UNO A UNO"/>
    <s v="EJECUTADO"/>
    <s v="EJECUTADO EXITOSO"/>
    <s v="13/11/2025 SE ESCALA AL COORDINADOR DE ZONA PARA ENTREGA DE ROLLOS EN SITIO | 15/11/2025 SE REALIZA ENTREGA DE 20 ROLLOS POR EL OPERADOR VELOCES CON LA GUIA V4001804882"/>
    <s v="VISITA TECNICA"/>
    <m/>
    <s v="TIPO I"/>
    <s v="TERRESTRE"/>
    <s v="ARGEL DORIA MIGUEL ALBERTO"/>
    <n v="1"/>
    <n v="35780"/>
    <n v="75096"/>
    <n v="35780"/>
  </r>
  <r>
    <s v="MEDELLIN"/>
    <x v="2"/>
    <x v="2"/>
    <s v="5001"/>
    <s v="3010090"/>
    <s v="3007027927"/>
    <s v="OC VISITA ROLLOS"/>
    <s v="ANTIOQUIA"/>
    <s v="MEDELLIN"/>
    <s v="PAGAFACIL EL TESORO"/>
    <s v="REDEBAN"/>
    <s v="FO-25-1819858"/>
    <d v="2025-11-12T14:54:59"/>
    <d v="2025-11-19T11:17:00"/>
    <m/>
    <s v="ROLLOS"/>
    <s v="ROLLOS"/>
    <s v="ROBUSTO"/>
    <s v="PAGAFACIL"/>
    <s v="EJECUTADO"/>
    <s v="EJECUTADO EXITOSO"/>
    <s v="12/11/2025 SE ESCALA AL COORDINADOR DE ZONA PARA ENTREGA DE ROLLOS EN SITIO | 19/11/2025 SE REALIZA ENTREGA DE 270 ROLLOS POR EL OPERADOR VELOCES CON LA GUIA V4001804883"/>
    <s v="VISITA TECNICA"/>
    <m/>
    <s v="TIPO I"/>
    <s v="TERRESTRE"/>
    <s v="AYALA ROMERO MAYKOL DANILO"/>
    <n v="1"/>
    <n v="35780"/>
    <n v="75096"/>
    <n v="35780"/>
  </r>
  <r>
    <s v="BOGOTA"/>
    <x v="5"/>
    <x v="5"/>
    <s v="11001"/>
    <s v="3010117"/>
    <s v="3007026768"/>
    <s v="OC VISITA ROLLOS"/>
    <s v="CUNDINAMARCA"/>
    <s v="BOGOTA"/>
    <s v="BARRIO SAN FRANCISCO 8 BOGOTA"/>
    <s v="REDEBAN"/>
    <s v="FO-25-1819860"/>
    <d v="2025-11-12T14:36:05"/>
    <d v="2025-11-14T11:54:00"/>
    <m/>
    <s v="ROLLOS"/>
    <s v="ROLLOS"/>
    <s v="CB UNO A UNO"/>
    <s v="CB UNO A UNO"/>
    <s v="EJECUTADO"/>
    <s v="EJECUTADO EXITOSO"/>
    <s v="12/11/2025 SE ESCALA AL COORDINADOR DE ZONA PARA ENTREGA DE ROLLOS EN SITIO | 14/11/2025 SE HACE ENTREGA DE 70 ROLLOS RDBN"/>
    <s v="VISITA TECNICA"/>
    <m/>
    <s v="TIPO I"/>
    <s v="TERRESTRE"/>
    <s v="GONZALEZ FANDIÑO SANTIAGO ERNESTO"/>
    <n v="1"/>
    <n v="35780"/>
    <n v="75096"/>
    <n v="35780"/>
  </r>
  <r>
    <s v="CALI"/>
    <x v="1"/>
    <x v="1"/>
    <s v="76318"/>
    <s v="3010330"/>
    <s v="3007078007"/>
    <s v="OC VISITA ROLLOS"/>
    <s v="VALLE DEL CAUCA"/>
    <s v="GUACARI"/>
    <s v="BARRIO CENTRO GUACARI 2"/>
    <s v="REDEBAN"/>
    <s v="FO-25-1819856"/>
    <d v="2025-11-12T15:00:54"/>
    <d v="2025-11-13T14:58:00"/>
    <m/>
    <s v="ROLLOS"/>
    <s v="ROLLOS"/>
    <s v="CB UNO A UNO"/>
    <s v="CB UNO A UNO"/>
    <s v="EJECUTADO"/>
    <s v="EJECUTADO EXITOSO"/>
    <s v="12/11/2025 SE ESCALA AL COORDINADOR DE ZONA PARA ENTREGA DE ROLLOS EN SITIO | 13/11/2025 EN LA VISITA TÉCNICA SE REALIZÓ LA ENTREGA DE 30 ROLLOS DE REDEBAN PARA EL CB."/>
    <s v="VISITA TECNICA"/>
    <m/>
    <s v="TIPO II"/>
    <s v="TERRESTRE"/>
    <s v="SANCHEZ URREGO ROBINSON DAVID"/>
    <n v="1"/>
    <n v="67654"/>
    <n v="140396"/>
    <n v="67654"/>
  </r>
  <r>
    <s v="BOGOTA"/>
    <x v="5"/>
    <x v="5"/>
    <s v="11001"/>
    <s v="3010384"/>
    <s v="3007076085"/>
    <s v="OC VISITA ROLLOS"/>
    <s v="CUNDINAMARCA"/>
    <s v="BOGOTA"/>
    <s v="BARRIO PENSILVANIA BOGOTA 4"/>
    <s v="REDEBAN"/>
    <s v="FO-25-1819853"/>
    <d v="2025-11-12T15:27:03"/>
    <d v="2025-11-13T11:53:00"/>
    <m/>
    <s v="ROLLOS"/>
    <s v="ROLLOS"/>
    <s v="CB UNO A UNO"/>
    <s v="CB UNO A UNO"/>
    <s v="EJECUTADO"/>
    <s v="EJECUTADO EXITOSO"/>
    <s v="12/11/2025 SE ESCALA AL COORDINADOR DE ZONA PARA ENTREGA DE ROLLOS EN SITIO | 13/11/2025 ENTREGA DE ROLLOS EJECUTADO OK"/>
    <s v="VISITA TECNICA"/>
    <m/>
    <s v="TIPO I"/>
    <s v="TERRESTRE"/>
    <s v="GOMEZ VEGA DAVID SNEYDER"/>
    <n v="2"/>
    <n v="35780"/>
    <n v="75096"/>
    <n v="71560"/>
  </r>
  <r>
    <s v="BOGOTA"/>
    <x v="5"/>
    <x v="5"/>
    <s v="11001"/>
    <s v="3010782"/>
    <s v="3007071076"/>
    <s v="OC VISITA ROLLOS"/>
    <s v="CUNDINAMARCA"/>
    <s v="BOGOTA"/>
    <s v="PTM BOGOTA CACHARRERIA Y PAPEL"/>
    <s v="REDEBAN"/>
    <s v="FO-25-1819849"/>
    <d v="2025-11-12T15:49:19"/>
    <d v="2025-11-15T12:32:00"/>
    <m/>
    <s v="ROLLOS"/>
    <s v="ROLLOS"/>
    <s v="AGREGADOR"/>
    <s v="COMCARD - PTM"/>
    <s v="EJECUTADO"/>
    <s v="EJECUTADO EXITOSO"/>
    <s v="12/11/2025 SE ESCALA AL COORDINADOR DE ZONA PARA ENTREGA DE ROLLOS EN SITIO | 15/11/2025 SE LLEGA A COMERCIO, SE ENTREGAN ROLLOS, SIN MANIPULACIÓN DEL EQUIPO SIN NOVEDAD"/>
    <s v="VISITA TECNICA"/>
    <m/>
    <s v="TIPO I"/>
    <s v="TERRESTRE"/>
    <s v="ARIAS QUILINDO JULIAN"/>
    <n v="1"/>
    <n v="35780"/>
    <n v="75096"/>
    <n v="35780"/>
  </r>
  <r>
    <s v="NEIVA"/>
    <x v="4"/>
    <x v="4"/>
    <s v="18001"/>
    <s v="3010930"/>
    <s v="3007053542"/>
    <s v="OC VISITA ROLLOS"/>
    <s v="CAQUETA"/>
    <s v="FLORENCIA"/>
    <s v="DISTRICOL VARIEDADES MARY"/>
    <s v="REDEBAN"/>
    <s v="FO-25-1820086"/>
    <d v="2025-11-12T15:44:32"/>
    <d v="2025-11-14T12:17:00"/>
    <m/>
    <s v="ROLLOS"/>
    <s v="ROLLOS"/>
    <s v="AGREGADOR"/>
    <s v="DISTRICOL"/>
    <s v="EJECUTADO"/>
    <s v="EJECUTADO EXITOSO"/>
    <s v="12/11/2025 SE ESCALA AL COORDINADOR DE ZONA PARA ENTREGA DE ROLLOS EN SITIO | 14/11/2025 SE REALIZA ENTREGA DE 40 ROLLOS RBM EN SITIO ENTREGA EXITOSA"/>
    <s v="VISITA TECNICA"/>
    <m/>
    <s v="TIPO IV"/>
    <s v="TERRESTRE"/>
    <s v="BERMUDEZ SANCHEZ JOSE NEYBER"/>
    <n v="1"/>
    <n v="35780"/>
    <n v="75096"/>
    <n v="35780"/>
  </r>
  <r>
    <s v="CUCUTA"/>
    <x v="3"/>
    <x v="3"/>
    <s v="54518"/>
    <s v="3011041"/>
    <s v="3007074000"/>
    <s v="OC ENVIO ROLLOS"/>
    <s v="NORTE DE SANTANDER"/>
    <s v="PAMPLONA"/>
    <s v="BARRIO CENTRO PAMPLONA 21"/>
    <s v="REDEBAN"/>
    <s v="FO-25-1820079"/>
    <d v="2025-11-12T15:51:18"/>
    <d v="2025-11-14T16:03:00"/>
    <m/>
    <s v="ROLLOS"/>
    <s v="ROLLOS"/>
    <s v="CB UNO A UNO"/>
    <s v="CB UNO A UNO"/>
    <s v="EJECUTADO"/>
    <s v="EJECUTADO EXITOSO"/>
    <s v="13/11/2025 SE REALIZA ENVIO DE ROLLOS CON OPERADOR LOGISTICO | 14/11/2025 SE REALIZA ENVIO DE 70 ROLLOS, CON LA GUIA 2187690927 SERVIENTREGA. SE CONFIRMA ENTREGA EXITOSA POR PARTE DE LA TRANSPORTADORA"/>
    <s v="ENVIO"/>
    <m/>
    <s v="TIPO III"/>
    <s v="TERRESTRE"/>
    <m/>
    <n v="0"/>
    <n v="35780"/>
    <n v="75096"/>
    <n v="35780"/>
  </r>
  <r>
    <s v="MEDELLIN"/>
    <x v="2"/>
    <x v="2"/>
    <s v="5001"/>
    <s v="3011259"/>
    <s v="3007071254"/>
    <s v="OC VISITA ROLLOS"/>
    <s v="ANTIOQUIA"/>
    <s v="MEDELLIN"/>
    <s v="PTM MEDELLIN  DROGUERIA MAKRO"/>
    <s v="REDEBAN"/>
    <s v="FO-25-1819992"/>
    <d v="2025-11-12T16:27:24"/>
    <d v="2025-11-19T11:18:00"/>
    <m/>
    <s v="ROLLOS"/>
    <s v="ROLLOS"/>
    <s v="AGREGADOR"/>
    <s v="COMCARD - PTM"/>
    <s v="EJECUTADO"/>
    <s v="EJECUTADO EXITOSO"/>
    <s v="12/11/2025 SE ESCALA AL COORDINADOR DE ZONA PARA ENTREGA DE ROLLOS EN SITIO | 19/11/2025 SE REALIZA ENTREGA DE 70 ROLLOS POR EL OPERADOR VELOCES CON LA GUIA V4001810591"/>
    <s v="VISITA TECNICA"/>
    <m/>
    <s v="TIPO I"/>
    <s v="TERRESTRE"/>
    <s v="AYALA ROMERO MAYKOL DANILO"/>
    <n v="1"/>
    <n v="35780"/>
    <n v="75096"/>
    <n v="35780"/>
  </r>
  <r>
    <s v="MEDELLIN"/>
    <x v="2"/>
    <x v="2"/>
    <s v="5001"/>
    <s v="3011312"/>
    <s v="3007027656"/>
    <s v="OC VISITA ROLLOS"/>
    <s v="ANTIOQUIA"/>
    <s v="MEDELLIN"/>
    <s v="DISTRICOL TECNOLOGIA JP2"/>
    <s v="REDEBAN"/>
    <s v="FO-25-1819848"/>
    <d v="2025-11-12T16:19:01"/>
    <d v="2025-11-18T16:32:00"/>
    <m/>
    <s v="ROLLOS"/>
    <s v="ROLLOS"/>
    <s v="AGREGADOR"/>
    <s v="DISTRICOL"/>
    <s v="EJECUTADO"/>
    <s v="EJECUTADO EXITOSO"/>
    <s v="12/11/2025 SE ESCALA AL COORDINADOR DE ZONA PARA ENTREGA DE ROLLOS EN SITIO | 20/11/2025 SE REALIZA ENTREGA DE 80 ROLLOS POR EL OPERADOR VELOCES CON LA GUIA V4001804884"/>
    <s v="VISITA TECNICA"/>
    <m/>
    <s v="TIPO I"/>
    <s v="TERRESTRE"/>
    <s v="ALVAREZ LOPEZ MARIANA"/>
    <n v="1"/>
    <n v="35780"/>
    <n v="75096"/>
    <n v="35780"/>
  </r>
  <r>
    <s v="APARTADO"/>
    <x v="2"/>
    <x v="2"/>
    <s v="5490"/>
    <s v="3011359"/>
    <s v="3007045426"/>
    <s v="OC VISITA ROLLOS"/>
    <s v="ANTIOQUIA"/>
    <s v="NECOCLI"/>
    <s v="DISTRICOL SUPERMERCADO COLORES"/>
    <s v="REDEBAN"/>
    <s v="FO-25-1819989"/>
    <d v="2025-11-12T16:34:59"/>
    <d v="2025-11-14T16:26:00"/>
    <m/>
    <s v="ROLLOS"/>
    <s v="ROLLOS"/>
    <s v="AGREGADOR"/>
    <s v="DISTRICOL"/>
    <s v="EJECUTADO"/>
    <s v="EJECUTADO EXITOSO"/>
    <s v="12/11/2025 SE ESCALA AL COORDINADOR DE ZONA PARA ENTREGA DE ROLLOS EN SITIO | 14/11/2025 ENVIO ROLLOS POR FLOTA,ENTREGA CONFIRMADA CON EL CLIENTE."/>
    <s v="VISITA TECNICA"/>
    <m/>
    <s v="TIPO II"/>
    <s v="TERRESTRE"/>
    <s v="CASTRO HENAO DANIEL ESTEBAN"/>
    <n v="1"/>
    <n v="67654"/>
    <n v="140396"/>
    <n v="67654"/>
  </r>
  <r>
    <s v="MEDELLIN"/>
    <x v="2"/>
    <x v="2"/>
    <s v="5088"/>
    <s v="3011361"/>
    <s v="3007045785"/>
    <s v="OC VISITA ROLLOS"/>
    <s v="ANTIOQUIA"/>
    <s v="BELLO"/>
    <s v="PTM  BELLO PAPELERIA Y VARIEDA"/>
    <s v="REDEBAN"/>
    <s v="FO-25-1819985"/>
    <d v="2025-11-12T16:36:03"/>
    <d v="2025-11-17T17:18:00"/>
    <m/>
    <s v="ROLLOS"/>
    <s v="ROLLOS"/>
    <s v="AGREGADOR"/>
    <s v="COMCARD - PTM"/>
    <s v="EJECUTADO"/>
    <s v="EJECUTADO EXITOSO"/>
    <s v="12/11/2025 SE ESCALA AL COORDINADOR DE ZONA PARA ENTREGA DE ROLLOS EN SITIO | 17/11/2025 SE REALIZA ENTREGA DE 110 ROLLOS POR EL OPERADOR VELOCES CON LA GUIA V4001810592"/>
    <s v="VISITA TECNICA"/>
    <m/>
    <s v="TIPO I"/>
    <s v="TERRESTRE"/>
    <s v="MARIN QUINTERO BRAYAN ESTIVEN"/>
    <n v="1"/>
    <n v="35780"/>
    <n v="75096"/>
    <n v="35780"/>
  </r>
  <r>
    <s v="SANTA MARTA"/>
    <x v="0"/>
    <x v="0"/>
    <s v="47980"/>
    <s v="3011369"/>
    <s v="3007075619"/>
    <s v="OC VISITA ROLLOS"/>
    <s v="MAGDALENA"/>
    <s v="ZONA BANANERA"/>
    <s v="PTM SANTA MARTA MERCADOS Y CAR"/>
    <s v="REDEBAN"/>
    <s v="FO-25-1819981"/>
    <d v="2025-11-12T16:38:13"/>
    <d v="2025-11-15T12:37:00"/>
    <m/>
    <s v="ROLLOS"/>
    <s v="ROLLOS"/>
    <s v="AGREGADOR"/>
    <s v="COMCARD - PTM"/>
    <s v="EJECUTADO"/>
    <s v="EJECUTADO EXITOSO"/>
    <s v="12/11/2025 SE ESCALA AL COORDINADOR DE ZONA PARA ENTREGA DE ROLLOS EN SITIO | 15/11/2025 SE REALIZA ENTREGA DE 50 ROLLOS PARA DATÁFONO A SATISFACCIÓN DEL CLIENTE"/>
    <s v="VISITA TECNICA"/>
    <m/>
    <s v="TIPO II"/>
    <s v="TERRESTRE"/>
    <s v="THOMAS  CAMPO SIGIFREDO SEGUNDO"/>
    <n v="1"/>
    <n v="67654"/>
    <n v="140396"/>
    <n v="67654"/>
  </r>
  <r>
    <s v="CALI"/>
    <x v="1"/>
    <x v="1"/>
    <s v="76248"/>
    <s v="3011373"/>
    <s v="3007080009"/>
    <s v="OC VISITA ROLLOS"/>
    <s v="VALLE DEL CAUCA"/>
    <s v="EL CERRITO"/>
    <s v="BARRIO CORRG EL PLACER EL CERRITO"/>
    <s v="REDEBAN"/>
    <s v="FO-25-1819977"/>
    <d v="2025-11-12T16:40:38"/>
    <d v="2025-11-13T14:07:00"/>
    <m/>
    <s v="ROLLOS"/>
    <s v="ROLLOS"/>
    <s v="UNO A UNO"/>
    <s v="UNO A UNO"/>
    <s v="EJECUTADO"/>
    <s v="EJECUTADO EXITOSO"/>
    <s v="12/11/2025 SE ESCALA AL COORDINADOR DE ZONA PARA ENTREGA DE ROLLOS EN SITIO | 13/11/2025 EN LA VISITA TÉCNICA SE REALIZÓ LA ENTREGA DE 30 ROLLOS DE REDEBAN PARA EL CB."/>
    <s v="VISITA TECNICA"/>
    <m/>
    <s v="TIPO II"/>
    <s v="TERRESTRE"/>
    <s v="SANCHEZ URREGO ROBINSON DAVID"/>
    <n v="1"/>
    <n v="67654"/>
    <n v="140396"/>
    <n v="67654"/>
  </r>
  <r>
    <s v="CUCUTA"/>
    <x v="3"/>
    <x v="3"/>
    <s v="54498"/>
    <s v="3011381"/>
    <s v="3007079245"/>
    <s v="OC ENVIO ROLLOS"/>
    <s v="NORTE DE SANTANDER"/>
    <s v="OCAÑA"/>
    <s v="DISTRICOL DROGUERIA Y PERFUMER"/>
    <s v="REDEBAN"/>
    <s v="FO-25-1820121"/>
    <d v="2025-11-12T16:41:56"/>
    <d v="2025-11-18T17:16:00"/>
    <m/>
    <s v="ROLLOS"/>
    <s v="ROLLOS"/>
    <s v="AGREGADOR"/>
    <s v="DISTRICOL"/>
    <s v="EJECUTADO"/>
    <s v="EJECUTADO EXITOSO"/>
    <s v="12/11/2025 SE REALIZA ENVIO DE ROLLOS CON OPERADOR LOGISTICO | 18/11/2025 SE REALIZA ENVIO DE 30 ROLLOS, CON LA GUIA 2187690928 SERVIENTREGA. SE CONFIRMA ENTREGA EXITOSA POR PARTE DE LA TRANSPORTADORA"/>
    <s v="ENVIO"/>
    <m/>
    <s v="TIPO IV"/>
    <s v="TERRESTRE"/>
    <m/>
    <n v="0"/>
    <n v="35780"/>
    <n v="75096"/>
    <n v="35780"/>
  </r>
  <r>
    <s v="MEDELLIN"/>
    <x v="2"/>
    <x v="2"/>
    <s v="5001"/>
    <s v="3011511"/>
    <s v="3007024166"/>
    <s v="OC VISITA ROLLOS"/>
    <s v="ANTIOQUIA"/>
    <s v="MEDELLIN"/>
    <s v="COMCARD MEDELLIN PICACHO 2"/>
    <s v="REDEBAN"/>
    <s v="FO-25-1820174"/>
    <d v="2025-11-12T16:43:39"/>
    <d v="2025-11-17T17:15:00"/>
    <m/>
    <s v="ROLLOS"/>
    <s v="ROLLOS"/>
    <s v="AGREGADOR"/>
    <s v="COMCARD - PTM"/>
    <s v="EJECUTADO"/>
    <s v="EJECUTADO EXITOSO"/>
    <s v="12/11/2025 SE ESCALA AL COORDINADOR DE ZONA PARA ENTREGA DE ROLLOS EN SITIO | 17/11/2025 SE REALIZA ENTREGA DE 20 ROLLOS POR EL OPERADOR VELOCES CON LA GUIA V4001810593"/>
    <s v="VISITA TECNICA"/>
    <m/>
    <s v="TIPO I"/>
    <s v="TERRESTRE"/>
    <s v="MARIN QUINTERO BRAYAN ESTIVEN"/>
    <n v="1"/>
    <n v="35780"/>
    <n v="75096"/>
    <n v="35780"/>
  </r>
  <r>
    <s v="VILLAVICENCIO"/>
    <x v="4"/>
    <x v="4"/>
    <s v="50001"/>
    <s v="3011526"/>
    <s v="3007046622"/>
    <s v="OC VISITA ROLLOS"/>
    <s v="META"/>
    <s v="VILLAVICENCIO"/>
    <s v="PTM VILLAVICENCIO SURTI EXPRES"/>
    <s v="REDEBAN"/>
    <s v="FO-25-1820166"/>
    <d v="2025-11-12T16:55:22"/>
    <d v="2025-11-14T08:48:00"/>
    <m/>
    <s v="ROLLOS"/>
    <s v="ROLLOS"/>
    <s v="AGREGADOR"/>
    <s v="COMCARD - PTM"/>
    <s v="EJECUTADO"/>
    <s v="EJECUTADO EXITOSO"/>
    <s v="12/11/2025 SE ESCALA AL COORDINADOR DE ZONA PARA ENTREGA DE ROLLOS EN SITIO | 14/11/2025 SE VISITA CB Y SE REALIZA ENTREGA DE 30 ROLLOS DE PAPEL TERMICO PARA DATÁFONO"/>
    <s v="VISITA TECNICA"/>
    <m/>
    <s v="TIPO I"/>
    <s v="TERRESTRE"/>
    <s v="GARZON RUIZ LUIS MIGUEL"/>
    <n v="1"/>
    <n v="35780"/>
    <n v="75096"/>
    <n v="35780"/>
  </r>
  <r>
    <s v="BUCARAMANGA"/>
    <x v="3"/>
    <x v="3"/>
    <s v="68001"/>
    <s v="3011707"/>
    <s v="3007035323"/>
    <s v="OC VISITA ROLLOS"/>
    <s v="SANTANDER"/>
    <s v="BUCARAMANGA"/>
    <s v="BARRIO CENTRO BUCARAMANGA 4"/>
    <s v="REDEBAN"/>
    <s v="FO-25-1820769"/>
    <d v="2025-11-12T17:00:16"/>
    <d v="2025-11-13T16:09:00"/>
    <m/>
    <s v="ROLLOS"/>
    <s v="ROLLOS"/>
    <s v="CB UNO A UNO"/>
    <s v="CB UNO A UNO"/>
    <s v="EJECUTADO"/>
    <s v="EJECUTADO EXITOSO"/>
    <s v="13/11/2025 SE ESCALA AL COORDINADOR DE ZONA PARA ENTREGA DE ROLLOS EN SITIO | 13/11/2025 SE REALIZA ENTREGA DE 70 ROLLOS CON VISITA."/>
    <s v="VISITA TECNICA"/>
    <m/>
    <s v="TIPO I"/>
    <s v="TERRESTRE"/>
    <s v="MARTINEZ FLOREZ DONIS ALBERTO"/>
    <n v="1"/>
    <n v="35780"/>
    <n v="75096"/>
    <n v="35780"/>
  </r>
  <r>
    <s v="SANTA MARTA"/>
    <x v="0"/>
    <x v="0"/>
    <s v="47189"/>
    <s v="3011758"/>
    <s v="3007025031"/>
    <s v="OC VISITA ROLLOS"/>
    <s v="MAGDALENA"/>
    <s v="CIENAGA"/>
    <s v="ARRIO ISLA DEL ROSARIO CIENAG"/>
    <s v="REDEBAN"/>
    <s v="FO-25-1820765"/>
    <d v="2025-11-12T17:22:29"/>
    <d v="2025-11-14T16:05:00"/>
    <m/>
    <s v="ROLLOS"/>
    <s v="ROLLOS"/>
    <s v="CB UNO A UNO"/>
    <s v="CB UNO A UNO"/>
    <s v="EJECUTADO"/>
    <s v="EJECUTADO EXITOSO"/>
    <s v="13/11/2025 SE ESCALA AL COORDINADOR DE ZONA PARA ENTREGA DE ROLLOS EN SITIO | 14/11/2025 SE REALIZA ENTREGA DE 50 ROLLOS PARA DATÁFONO A SATISFACCIÓN DEL CLIENTE"/>
    <s v="VISITA TECNICA"/>
    <m/>
    <s v="TIPO II"/>
    <s v="TERRESTRE"/>
    <s v="THOMAS  CAMPO SIGIFREDO SEGUNDO"/>
    <n v="1"/>
    <n v="67654"/>
    <n v="140396"/>
    <n v="67654"/>
  </r>
  <r>
    <s v="CUCUTA"/>
    <x v="3"/>
    <x v="3"/>
    <s v="54001"/>
    <s v="3011832"/>
    <s v="3007059002"/>
    <s v="OC VISITA ROLLOS"/>
    <s v="NORTE DE SANTANDER"/>
    <s v="CUCUTA"/>
    <s v="PTM CUCUTA CARRUSEL DISTRIBUCI"/>
    <s v="REDEBAN"/>
    <s v="FO-25-1820762"/>
    <d v="2025-11-12T17:31:31"/>
    <d v="2025-11-14T12:01:00"/>
    <m/>
    <s v="ROLLOS"/>
    <s v="ROLLOS"/>
    <s v="AGREGADOR"/>
    <s v="COMCARD - PTM"/>
    <s v="EJECUTADO"/>
    <s v="EJECUTADO EXITOSO"/>
    <s v="13/11/2025 SE ESCALA AL COORDINADOR DE ZONA PARA ENTREGA DE ROLLOS EN SITIO | 14/11/2025 SE VISITA COMERCIO Y SE ENTREGAN 30 ROLLOS OK"/>
    <s v="VISITA TECNICA"/>
    <m/>
    <s v="TIPO I"/>
    <s v="TERRESTRE"/>
    <s v="TORRES MANTILLA JOSE DANIEL"/>
    <n v="1"/>
    <n v="35780"/>
    <n v="75096"/>
    <n v="35780"/>
  </r>
  <r>
    <s v="CUCUTA"/>
    <x v="3"/>
    <x v="3"/>
    <s v="54001"/>
    <s v="3011836"/>
    <s v="3007080729"/>
    <s v="OC VISITA ROLLOS"/>
    <s v="NORTE DE SANTANDER"/>
    <s v="CUCUTA"/>
    <s v="BARRIO EL CENTRO CUCUTA 86"/>
    <s v="REDEBAN"/>
    <s v="FO-25-1820759"/>
    <d v="2025-11-12T17:33:32"/>
    <d v="2025-11-14T11:57:00"/>
    <m/>
    <s v="ROLLOS"/>
    <s v="ROLLOS"/>
    <s v="UNO A UNO"/>
    <s v="UNO A UNO"/>
    <s v="EJECUTADO"/>
    <s v="EJECUTADO EXITOSO"/>
    <s v="13/11/2025 SE ESCALA AL COORDINADOR DE ZONA PARA ENTREGA DE ROLLOS EN SITIO | 14/11/2025 SE VISITA COMERCIO Y SE ENTREGAN 30 ROLLOS OK."/>
    <s v="VISITA TECNICA"/>
    <m/>
    <s v="TIPO I"/>
    <s v="TERRESTRE"/>
    <s v="TORRES MANTILLA JOSE DANIEL"/>
    <n v="1"/>
    <n v="35780"/>
    <n v="75096"/>
    <n v="35780"/>
  </r>
  <r>
    <s v="BOGOTA"/>
    <x v="5"/>
    <x v="5"/>
    <s v="11001"/>
    <s v="3011872"/>
    <s v="3007069261"/>
    <s v="OC VISITA ROLLOS"/>
    <s v="CUNDINAMARCA"/>
    <s v="BOGOTA"/>
    <s v="BARRIO SAN ANTONIO BOGOTA 9"/>
    <s v="REDEBAN"/>
    <s v="FO-25-1820757"/>
    <d v="2025-11-13T08:00:00"/>
    <d v="2025-11-14T15:15:00"/>
    <m/>
    <s v="ROLLOS"/>
    <s v="ROLLOS"/>
    <s v="CB UNO A UNO"/>
    <s v="CB UNO A UNO"/>
    <s v="EJECUTADO"/>
    <s v="EJECUTADO EXITOSO"/>
    <s v="13/11/2025 SE ESCALA AL COORDINADOR DE ZONA PARA ENTREGA DE ROLLOS EN SITIO | 14/11/2025 SE LLEGA A LA DIRECCIÓN INDICADA Y SE ENTREGAN 30 ROLLOS RBM SIN MANIPULAR EQUIPOS"/>
    <s v="VISITA TECNICA"/>
    <m/>
    <s v="TIPO I"/>
    <s v="TERRESTRE"/>
    <s v="GARCIA PASTRANA KEVIN FERNANDO"/>
    <n v="1"/>
    <n v="35780"/>
    <n v="75096"/>
    <n v="35780"/>
  </r>
  <r>
    <s v="CALI"/>
    <x v="1"/>
    <x v="1"/>
    <s v="19418"/>
    <s v="3011893"/>
    <s v="3007068961"/>
    <s v="OC ENVIO ROLLOS"/>
    <s v="CAUCA"/>
    <s v="LOPEZ"/>
    <s v="BARRIO CENTRO LOPEZ DE MICAY"/>
    <s v="REDEBAN"/>
    <s v="FO-25-1820936"/>
    <d v="2025-11-13T08:00:00"/>
    <d v="2025-11-26T16:11:00"/>
    <m/>
    <s v="ROLLOS"/>
    <s v="ROLLOS"/>
    <s v="CB UNO A UNO"/>
    <s v="CB UNO A UNO"/>
    <s v="EJECUTADO"/>
    <s v="EJECUTADO EXITOSO"/>
    <s v="13/11/2025 SE REALIZA ENVIO DE ROLLOS CON OPERADOR LOGISTICO | 27/11/2025 SE REALIZA ENVIO DE 50 ROLLOS, CON LA GUIA 2248145391 SERVIENTREGA. SE CONFIRMA ENTREGA EXITOSA POR PARTE DE LA TRANSPORTADORA"/>
    <s v="ENVIO"/>
    <m/>
    <s v="TIPO IV"/>
    <s v="TERRESTRE"/>
    <m/>
    <n v="0"/>
    <n v="35780"/>
    <n v="75096"/>
    <n v="35780"/>
  </r>
  <r>
    <s v="CALI"/>
    <x v="1"/>
    <x v="1"/>
    <s v="19418"/>
    <s v="3011900"/>
    <s v="3007075345"/>
    <s v="OC ENVIO ROLLOS"/>
    <s v="CAUCA"/>
    <s v="LOPEZ"/>
    <s v="BARRIO SAN ANTONIO LOPEZ DE MI"/>
    <s v="REDEBAN"/>
    <s v="FO-25-1825253"/>
    <d v="2025-11-12T17:56:00"/>
    <d v="2025-11-20T15:48:00"/>
    <m/>
    <s v="ROLLOS"/>
    <s v="ROLLOS"/>
    <s v="CB UNO A UNO"/>
    <s v="CB UNO A UNO"/>
    <s v="EJECUTADO"/>
    <s v="EJECUTADO EXITOSO"/>
    <s v="13/11/2025 SE CONFIRMAN DATOS, SE REALIZA ENVIO POR OPERADOR LOGISTICO | 20/11/2025 SE REALIZA ENVIO DE 30 ROLLOS, CON LA GUIA 2248145397 SERVIENTREGA. SE CONFIRMA ENTREGA EXITOSA POR PARTE DE LA TRANSPORTADORA"/>
    <s v="ENVIO"/>
    <m/>
    <s v="TIPO IV"/>
    <s v="TERRESTRE"/>
    <m/>
    <n v="0"/>
    <n v="35780"/>
    <n v="75096"/>
    <n v="35780"/>
  </r>
  <r>
    <s v="IBAGUE"/>
    <x v="4"/>
    <x v="4"/>
    <s v="73319"/>
    <s v="3012358"/>
    <s v="3007067493"/>
    <s v="OC VISITA ROLLOS"/>
    <s v="TOLIMA"/>
    <s v="GUAMO"/>
    <s v="BARRIO CENTRO GUAMO 9"/>
    <s v="REDEBAN"/>
    <s v="FO-25-1821577"/>
    <d v="2025-11-13T08:27:53"/>
    <d v="2025-11-21T08:07:00"/>
    <m/>
    <s v="ROLLOS"/>
    <s v="ROLLOS"/>
    <s v="CB UNO A UNO"/>
    <s v="CB UNO A UNO"/>
    <s v="EJECUTADO"/>
    <s v="EJECUTADO EXITOSO"/>
    <s v="13/11/2025 SE ESCALA AL COORDINADOR DE ZONA PARA ENTREGA DE ROLLOS EN SITIO | 14/11/2025 SE REALIZA ENVÍO DE 40 ROLLOS POR SOLICITUD DEL CLIENTE, A LA DIRECCIÓN ASIGNADA."/>
    <s v="VISITA TECNICA"/>
    <m/>
    <s v="TIPO II"/>
    <s v="TERRESTRE"/>
    <s v="BARRAGAN TAFUR EDWIN ESTEBAN"/>
    <n v="1"/>
    <n v="67654"/>
    <n v="140396"/>
    <n v="67654"/>
  </r>
  <r>
    <s v="BARRANQUILLA"/>
    <x v="0"/>
    <x v="0"/>
    <s v="8001"/>
    <s v="3012368"/>
    <s v="3007077194"/>
    <s v="OC VISITA ROLLOS"/>
    <s v="ATLANTICO"/>
    <s v="BARRANQUILLA"/>
    <s v="BARRIO VILLANUEVA BARRANQUILLA"/>
    <s v="REDEBAN"/>
    <s v="FO-25-1821573"/>
    <d v="2025-11-13T08:31:01"/>
    <d v="2025-11-14T10:48:00"/>
    <m/>
    <s v="ROLLOS"/>
    <s v="ROLLOS"/>
    <s v="CB UNO A UNO"/>
    <s v="CB UNO A UNO"/>
    <s v="EJECUTADO"/>
    <s v="EJECUTADO EXITOSO"/>
    <s v="13/11/2025 SE ESCALA AL COORDINADOR DE ZONA PARA ENTREGA DE ROLLOS EN SITIO | 14/11/2025 SE ENTREGAN 40 ROLLOS DE LA RED RBM EXITOSOS"/>
    <s v="VISITA TECNICA"/>
    <m/>
    <s v="TIPO I"/>
    <s v="TERRESTRE"/>
    <s v="PEÑALOZA GUTIERREZ RAFAEL GUSTAVO"/>
    <n v="1"/>
    <n v="35780"/>
    <n v="75096"/>
    <n v="35780"/>
  </r>
  <r>
    <s v="BOGOTA"/>
    <x v="5"/>
    <x v="5"/>
    <s v="11001"/>
    <s v="3013006"/>
    <s v="3007060612"/>
    <s v="OC VISITA ROLLOS"/>
    <s v="CUNDINAMARCA"/>
    <s v="BOGOTA"/>
    <s v="BARRIO DIVINO NINO BOGOTA"/>
    <s v="REDEBAN"/>
    <s v="FO-25-1821569"/>
    <d v="2025-11-13T08:53:54"/>
    <d v="2025-11-15T12:47:00"/>
    <m/>
    <s v="ROLLOS"/>
    <s v="ROLLOS"/>
    <s v="CB UNO A UNO"/>
    <s v="CB UNO A UNO"/>
    <s v="EJECUTADO"/>
    <s v="EJECUTADO EXITOSO"/>
    <s v="13/11/2025 SE ESCALA AL COORDINADOR DE ZONA PARA ENTREGA DE ROLLOS EN SITIO | 15/11/2025 SE LLEGA A COMERCIO, SE ENTREGAN ROLLOS, SIN MANIPULACIÓN DEL EQUIPO SIN NOVEDAD"/>
    <s v="VISITA TECNICA"/>
    <m/>
    <s v="TIPO I"/>
    <s v="TERRESTRE"/>
    <s v="ARIAS QUILINDO JULIAN"/>
    <n v="1"/>
    <n v="35780"/>
    <n v="75096"/>
    <n v="35780"/>
  </r>
  <r>
    <s v="MONTERIA"/>
    <x v="0"/>
    <x v="0"/>
    <s v="23807"/>
    <s v="3013012"/>
    <s v="3007079796"/>
    <s v="OC ENVIO ROLLOS"/>
    <s v="CORDOBA"/>
    <s v="TIERRALTA"/>
    <s v="BARRIO CENTRO TIERRALTA 14"/>
    <s v="REDEBAN"/>
    <s v="FO-25-1821740"/>
    <d v="2025-11-13T08:55:58"/>
    <d v="2025-11-19T09:45:00"/>
    <m/>
    <s v="ROLLOS"/>
    <s v="ROLLOS"/>
    <s v="UNO A UNO"/>
    <s v="UNO A UNO"/>
    <s v="EJECUTADO"/>
    <s v="EJECUTADO EXITOSO"/>
    <s v="13/11/2025 SE REALIZA ENVIO DE ROLLOS CON OPERADOR LOGISTICO | 19/11/2025 SE REALIZA ENVIO DE 10 ROLLOS, CON LA GUIA 2265100486 SERVIENTREGA. SE CONFIRMA ENTREGA EXITOSA POR PARTE DE LA TRANSPORTADORA"/>
    <s v="ENVIO"/>
    <m/>
    <s v="TIPO III"/>
    <s v="TERRESTRE"/>
    <m/>
    <n v="0"/>
    <n v="35780"/>
    <n v="75096"/>
    <n v="35780"/>
  </r>
  <r>
    <s v="PEREIRA"/>
    <x v="1"/>
    <x v="6"/>
    <s v="63001"/>
    <s v="3013048"/>
    <s v="3007051278"/>
    <s v="OC VISITA ROLLOS"/>
    <s v="QUINDIO"/>
    <s v="ARMENIA"/>
    <s v="PTM ARMENIA LA SEN@L"/>
    <s v="REDEBAN"/>
    <s v="FO-25-1822928"/>
    <d v="2025-11-13T09:18:00"/>
    <d v="2025-11-18T15:15:00"/>
    <m/>
    <s v="ROLLOS"/>
    <s v="ROLLOS"/>
    <s v="AGREGADOR"/>
    <s v="COMCARD - PTM"/>
    <s v="EJECUTADO"/>
    <s v="EJECUTADO EXITOSO"/>
    <s v="13/11/2025 SE ESCALA AL COORDINADOR DE ZONA PARA ENTREGA DE ROLLOS EN SITIO | 18/11/2025 SE VISITA COMERCIO SE REALIZÓ ENTREGA DE 60 ROLLOS"/>
    <s v="VISITA TECNICA"/>
    <m/>
    <s v="TIPO II"/>
    <s v="TERRESTRE"/>
    <s v="SANCHEZ SOLORZANO JUAN SEBASTIAN"/>
    <n v="1"/>
    <n v="67654"/>
    <n v="140396"/>
    <n v="67654"/>
  </r>
  <r>
    <s v="BOGOTA"/>
    <x v="5"/>
    <x v="5"/>
    <s v="11001"/>
    <s v="3013195"/>
    <s v="3007071368"/>
    <s v="OC VISITA ROLLOS"/>
    <s v="CUNDINAMARCA"/>
    <s v="BOGOTA"/>
    <s v="PTM BOGOTA MINIMARKET LA FORTU"/>
    <s v="REDEBAN"/>
    <s v="FO-25-1822916"/>
    <d v="2025-11-13T09:24:25"/>
    <d v="2025-11-14T16:36:00"/>
    <m/>
    <s v="ROLLOS"/>
    <s v="ROLLOS"/>
    <s v="AGREGADOR"/>
    <s v="COMCARD - PTM"/>
    <s v="EJECUTADO"/>
    <s v="EJECUTADO EXITOSO"/>
    <s v="13/11/2025 SE ESCALA AL COORDINADOR DE ZONA PARA ENTREGA DE ROLLOS EN SITIO | 14/11/2025 SE LLEGA A LA DIRECCIÓN INDICADA Y SE ENTREGAN 30 ROLLOS RBM SIN MANIPULAR EQUIPOS"/>
    <s v="VISITA TECNICA"/>
    <m/>
    <s v="TIPO I"/>
    <s v="TERRESTRE"/>
    <s v="GARCIA PASTRANA KEVIN FERNANDO"/>
    <n v="1"/>
    <n v="35780"/>
    <n v="75096"/>
    <n v="35780"/>
  </r>
  <r>
    <s v="BOGOTA"/>
    <x v="5"/>
    <x v="5"/>
    <s v="11001"/>
    <s v="3013256"/>
    <s v="3007049448"/>
    <s v="OC VISITA ROLLOS"/>
    <s v="CUNDINAMARCA"/>
    <s v="BOGOTA"/>
    <s v="BARRIO LAS FERIAS BOGOTA 3"/>
    <s v="REDEBAN"/>
    <s v="FO-25-1822921"/>
    <d v="2025-11-13T09:20:49"/>
    <d v="2025-11-14T11:01:00"/>
    <m/>
    <s v="ROLLOS"/>
    <s v="ROLLOS"/>
    <s v="CB UNO A UNO"/>
    <s v="CB UNO A UNO"/>
    <s v="EJECUTADO"/>
    <s v="EJECUTADO EXITOSO"/>
    <s v="13/11/2025 SE ESCALA AL COORDINADOR DE ZONA PARA ENTREGA DE ROLLOS EN SITIO | 14/11/2025 SE VISITA COMERCIO SE ENTREGA ROLLOS DE REDEBAN 80 OK"/>
    <s v="VISITA TECNICA"/>
    <m/>
    <s v="TIPO I"/>
    <s v="TERRESTRE"/>
    <s v="LEAL POVEDA YOHAN SEBASTIAN"/>
    <n v="1"/>
    <n v="35780"/>
    <n v="75096"/>
    <n v="35780"/>
  </r>
  <r>
    <s v="MONTERIA"/>
    <x v="0"/>
    <x v="0"/>
    <s v="23001"/>
    <s v="3013573"/>
    <s v="3007049320"/>
    <s v="OC VISITA ROLLOS"/>
    <s v="CORDOBA"/>
    <s v="MONTERIA"/>
    <s v="BARRIO EL PRADO MONTERIA 2"/>
    <s v="REDEBAN"/>
    <s v="FO-25-1822909"/>
    <d v="2025-11-13T09:55:11"/>
    <d v="2025-11-14T16:52:00"/>
    <m/>
    <s v="ROLLOS"/>
    <s v="ROLLOS"/>
    <s v="CB UNO A UNO"/>
    <s v="CB UNO A UNO"/>
    <s v="EJECUTADO"/>
    <s v="EJECUTADO EXITOSO"/>
    <s v="13/11/2025 SE ESCALA AL COORDINADOR DE ZONA PARA ENTREGA DE ROLLOS EN SITIO | 14/11/2025 SE REALIZA ENTREGA DE 40 ROLLOS REDEBAN PARA EL CB  BANCOLOMBIA, NO SE MANIPULAN EQUIPOS"/>
    <s v="VISITA TECNICA"/>
    <m/>
    <s v="TIPO I"/>
    <s v="TERRESTRE"/>
    <s v="ARRAZOLA HERNANDEZ NICOLAS AUGUSTO"/>
    <n v="1"/>
    <n v="35780"/>
    <n v="75096"/>
    <n v="35780"/>
  </r>
  <r>
    <s v="NEIVA"/>
    <x v="4"/>
    <x v="4"/>
    <s v="41791"/>
    <s v="3013694"/>
    <s v="3007074585"/>
    <s v="OC VISITA ROLLOS"/>
    <s v="HUILA"/>
    <s v="TARQUI"/>
    <s v="PTM LA PAMPA TARQUI GRANERO LA"/>
    <s v="REDEBAN"/>
    <s v="FO-25-1825548"/>
    <d v="2025-11-13T10:14:16"/>
    <d v="2025-11-19T10:36:00"/>
    <m/>
    <s v="ROLLOS"/>
    <s v="ROLLOS"/>
    <s v="AGREGADOR"/>
    <s v="COMCARD - PTM"/>
    <s v="EJECUTADO"/>
    <s v="EJECUTADO EXITOSO"/>
    <s v="13/11/2025 SE REALIZA ENVIO DE ROLLOS CON OPERADOR LOGISTICO | 14/11/2025 SE ENVÍA 10 ROLLOS SIN NOVEDAD , SE ENVÍA FOTO DE LA GUÍA AL CLIENTE"/>
    <s v="ENVIO FLOTA - OPERADOR LOGISTICO"/>
    <m/>
    <s v="TIPO III"/>
    <s v="TERRESTRE"/>
    <s v="ANDRADE HERNANDEZ JUAN CARLOS"/>
    <n v="0"/>
    <n v="35780"/>
    <n v="75096"/>
    <n v="35780"/>
  </r>
  <r>
    <s v="APARTADO"/>
    <x v="2"/>
    <x v="2"/>
    <s v="5147"/>
    <s v="3013829"/>
    <s v="3007049572"/>
    <s v="OC VISITA ROLLOS"/>
    <s v="ANTIOQUIA"/>
    <s v="CAREPA"/>
    <s v="PTM CAREPA  ALMERKAR EL CERRO"/>
    <s v="REDEBAN"/>
    <s v="FO-25-1822900"/>
    <d v="2025-11-13T10:15:41"/>
    <d v="2025-11-14T16:38:00"/>
    <m/>
    <s v="ROLLOS"/>
    <s v="ROLLOS"/>
    <s v="AGREGADOR"/>
    <s v="COMCARD - PTM"/>
    <s v="EJECUTADO"/>
    <s v="EJECUTADO EXITOSO"/>
    <s v="13/11/2025 SE ESCALA AL COORDINADOR DE ZONA PARA ENTREGA DE ROLLOS EN SITIO | 14/11/2025 ENVIO DIRECTO CON EL CONDUCTOR, ENTREGA CONFIRMADA CON EL CLIENTE"/>
    <s v="ENVIO FLOTA - OPERADOR LOGISTICO"/>
    <m/>
    <s v="TIPO I"/>
    <s v="TERRESTRE"/>
    <s v="CASTRO HENAO DANIEL ESTEBAN"/>
    <n v="0"/>
    <n v="35780"/>
    <n v="75096"/>
    <n v="35780"/>
  </r>
  <r>
    <s v="SANTA MARTA"/>
    <x v="0"/>
    <x v="0"/>
    <s v="44430"/>
    <s v="3013857"/>
    <s v="3007082046"/>
    <s v="OC ENVIO ROLLOS"/>
    <s v="LA GUAJIRA"/>
    <s v="MAICAO"/>
    <s v="DISTRICOL JHOJANCEL"/>
    <s v="REDEBAN"/>
    <s v="FO-25-1823528"/>
    <d v="2025-11-13T10:19:58"/>
    <d v="2025-11-14T16:03:00"/>
    <m/>
    <s v="ROLLOS"/>
    <s v="ROLLOS"/>
    <s v="AGREGADOR"/>
    <s v="DISTRICOL"/>
    <s v="EJECUTADO"/>
    <s v="EJECUTADO EXITOSO"/>
    <s v="13/11/2025 SE CONFIRMAN DATOS, SE REALIZA ENVIO POR OPERADOR LOGISTICO | 14/11/2025 SE REALIZA ENVIO DE 16 ROLLOS, CON LA GUIA 2277307812 SERVIENTREGA. SE CONFIRMA ENTREGA EXITOSA POR PARTE DE LA TRANSPORTADORA"/>
    <s v="ENVIO"/>
    <m/>
    <s v="TIPO IV"/>
    <s v="TERRESTRE"/>
    <m/>
    <n v="0"/>
    <n v="35780"/>
    <n v="75096"/>
    <n v="35780"/>
  </r>
  <r>
    <s v="MEDELLIN"/>
    <x v="2"/>
    <x v="2"/>
    <s v="5604"/>
    <s v="3013895"/>
    <s v="3007030490"/>
    <s v="OC VISITA ROLLOS"/>
    <s v="ANTIOQUIA"/>
    <s v="REMEDIOS"/>
    <s v="COMCARD REMEDIOS COOPERATIVA"/>
    <s v="REDEBAN"/>
    <s v="FO-25-1823299"/>
    <d v="2025-11-13T10:40:48"/>
    <d v="2025-11-21T08:40:00"/>
    <m/>
    <s v="ROLLOS"/>
    <s v="ROLLOS"/>
    <s v="AGREGADOR"/>
    <s v="COMCARD - PTM"/>
    <s v="EJECUTADO"/>
    <s v="EJECUTADO EXITOSO"/>
    <s v="15/11/2025 SE REALIZA ENVIO DE ROLLOS POR FLOTA | 21/11/2025 SE ENVÍAN ROLLOS POR FLOTA SE HABLA CON LA USUARIA PARA QUE LOS RECIBA ( EL USUARIO YA SABE DEL ENVÍO, SE LLAMA ANTES DE ENVIAR LOS ROLLOS). 21/11 SE CONFIRMA HOY CON SEÑORA ANA MARIA QUE YA RECLAMO LOS ROLLOS. YA LOS TIENE EN SU PODER."/>
    <s v="ENVIO FLOTA - OPERADOR LOGISTICO"/>
    <m/>
    <s v="TIPO IV"/>
    <s v="TERRESTRE"/>
    <s v="RUA ALVAREZ RICHARD ANDRES"/>
    <n v="0"/>
    <n v="35780"/>
    <n v="75096"/>
    <n v="35780"/>
  </r>
  <r>
    <s v="PASTO"/>
    <x v="1"/>
    <x v="1"/>
    <s v="86568"/>
    <s v="3014011"/>
    <s v="3007069078"/>
    <s v="OC ENVIO ROLLOS"/>
    <s v="PUTUMAYO"/>
    <s v="PUERTO ASIS"/>
    <s v="BARRIO CARMELITA PUERTO ASIS"/>
    <s v="REDEBAN"/>
    <s v="FO-25-1823903"/>
    <d v="2025-11-13T10:19:11"/>
    <d v="2025-11-25T14:27:00"/>
    <m/>
    <s v="ROLLOS"/>
    <s v="ROLLOS"/>
    <s v="CB UNO A UNO"/>
    <s v="CB UNO A UNO"/>
    <s v="EJECUTADO"/>
    <s v="EJECUTADO EXITOSO"/>
    <s v="13/11/2025 SE CONFIRMAN DATOS, SE REALIZA ENVIO POR OPERADOR LOGISTICO | 25/11/2025 SE REALIZA ENVIO DE 30 ROLLOS, CON LA GUIA 2248145393 SERVIENTREGA. SE CONFIRMA ENTREGA EXITOSA POR PARTE DE LA TRANSPORTADORA"/>
    <s v="ENVIO"/>
    <m/>
    <s v="TIPO IV"/>
    <s v="TERRESTRE"/>
    <m/>
    <n v="0"/>
    <n v="35780"/>
    <n v="75096"/>
    <n v="35780"/>
  </r>
  <r>
    <s v="MANIZALES"/>
    <x v="1"/>
    <x v="6"/>
    <s v="17662"/>
    <s v="3014537"/>
    <s v="3007034943"/>
    <s v="OC ENVIO ROLLOS"/>
    <s v="CALDAS"/>
    <s v="SAMANA"/>
    <s v="COMCARD SAMANA BETANCUR LOPEZ"/>
    <s v="REDEBAN"/>
    <s v="FO-25-1824893"/>
    <d v="2025-11-13T11:04:53"/>
    <d v="2025-11-23T10:49:00"/>
    <m/>
    <s v="ROLLOS"/>
    <s v="ROLLOS"/>
    <s v="AGREGADOR"/>
    <s v="COMCARD - PTM"/>
    <s v="EJECUTADO"/>
    <s v="EJECUTADO EXITOSO"/>
    <s v="13/11/2025 SE CONFIRMAN DATOS, SE REALIZA ENVIO POR OPERADOR LOGISTICO | 23/11/2025 SE REALIZA ENVIO DE 50 ROLLOS, CON LA GUIA 2081069932 SERVIENTREGA. SE CONFIRMA ENTREGA EXITOSA POR PARTE DE LA TRANSPORTADORA"/>
    <s v="ENVIO"/>
    <m/>
    <s v="TIPO IV"/>
    <s v="TERRESTRE"/>
    <m/>
    <n v="0"/>
    <n v="35780"/>
    <n v="75096"/>
    <n v="35780"/>
  </r>
  <r>
    <s v="MEDELLIN"/>
    <x v="2"/>
    <x v="2"/>
    <s v="5088"/>
    <s v="3014578"/>
    <s v="3007063960"/>
    <s v="OC VISITA ROLLOS"/>
    <s v="ANTIOQUIA"/>
    <s v="BELLO"/>
    <s v="DISTRICOL MERCADOS HATO NUEVO"/>
    <s v="REDEBAN"/>
    <s v="FO-25-1822977"/>
    <d v="2025-11-13T11:17:54"/>
    <d v="2025-11-17T17:15:00"/>
    <m/>
    <s v="ROLLOS"/>
    <s v="ROLLOS"/>
    <s v="AGREGADOR"/>
    <s v="DISTRICOL"/>
    <s v="EJECUTADO"/>
    <s v="EJECUTADO EXITOSO"/>
    <s v="13/11/2025 SE ESCALA AL COORDINADOR DE ZONA PARA ENTREGA DE ROLLOS EN SITIO | 17/11/2025 SE REALIZA ENTREGA DE 100 ROLLOS POR EL OPERADOR VELOCES CON LA GUIA V4001810595"/>
    <s v="VISITA TECNICA"/>
    <m/>
    <s v="TIPO I"/>
    <s v="TERRESTRE"/>
    <s v="MARIN QUINTERO BRAYAN ESTIVEN"/>
    <n v="1"/>
    <n v="35780"/>
    <n v="75096"/>
    <n v="35780"/>
  </r>
  <r>
    <s v="BUCARAMANGA"/>
    <x v="3"/>
    <x v="3"/>
    <s v="68615"/>
    <s v="3014612"/>
    <s v="3007030062"/>
    <s v="OC VISITA ROLLOS"/>
    <s v="SANTANDER"/>
    <s v="RIONEGRO"/>
    <s v="COMCARD RIONEGRO MAS CHIC"/>
    <s v="REDEBAN"/>
    <s v="FO-25-1822896"/>
    <d v="2025-11-13T11:11:18"/>
    <d v="2025-11-17T09:40:00"/>
    <m/>
    <s v="ROLLOS"/>
    <s v="ROLLOS"/>
    <s v="AGREGADOR"/>
    <s v="COMCARD - PTM"/>
    <s v="EJECUTADO"/>
    <s v="EJECUTADO EXITOSO"/>
    <s v="13/11/2025 SE ESCALA AL COORDINADOR DE ZONA PARA ENTREGA DE ROLLOS EN SITIO | 17/11/2025 SE HACE ENNVIO DE 60 ROLLOS  CON CARRO QUE CLIENTE INDICA , SE DEJA ORDEN ABIERTA A LA ESPERA A CLIENTE CONFIRME RECIBIDO"/>
    <s v="VISITA TECNICA"/>
    <m/>
    <s v="TIPO II"/>
    <s v="TERRESTRE"/>
    <s v="GELVEZ MOGOLLON JOSE ELISEO"/>
    <n v="1"/>
    <n v="67654"/>
    <n v="140396"/>
    <n v="67654"/>
  </r>
  <r>
    <s v="CALI"/>
    <x v="1"/>
    <x v="1"/>
    <s v="76130"/>
    <s v="3014639"/>
    <s v="3007037687"/>
    <s v="OC VISITA ROLLOS"/>
    <s v="VALLE DEL CAUCA"/>
    <s v="CANDELARIA"/>
    <s v="DISTRICOL AUTOSERVICIO LA CANA"/>
    <s v="REDEBAN"/>
    <s v="FO-25-1822973"/>
    <d v="2025-11-13T11:19:39"/>
    <d v="2025-11-14T10:06:00"/>
    <m/>
    <s v="ROLLOS"/>
    <s v="ROLLOS"/>
    <s v="AGREGADOR"/>
    <s v="DISTRICOL"/>
    <s v="EJECUTADO"/>
    <s v="EJECUTADO EXITOSO"/>
    <s v="13/11/2025 SE ESCALA AL COORDINADOR DE ZONA PARA ENTREGA DE ROLLOS EN SITIO | 14/11/2025 EN LA VISITA TÉCNICA SE REALIZÓ LA ENTREGA DE 60 ROLLOS DE REDEBAN PARA EL CB."/>
    <s v="VISITA TECNICA"/>
    <m/>
    <s v="TIPO II"/>
    <s v="TERRESTRE"/>
    <s v="SANCHEZ URREGO ROBINSON DAVID"/>
    <n v="1"/>
    <n v="67654"/>
    <n v="140396"/>
    <n v="67654"/>
  </r>
  <r>
    <s v="BOGOTA"/>
    <x v="5"/>
    <x v="5"/>
    <s v="11001"/>
    <s v="3014644"/>
    <s v="3007015776"/>
    <s v="OC VISITA ROLLOS"/>
    <s v="CUNDINAMARCA"/>
    <s v="BOGOTA"/>
    <s v="OPRAP EXITO BOSA"/>
    <s v="REDEBAN"/>
    <s v="FO-25-1822968"/>
    <d v="2025-11-13T11:21:17"/>
    <d v="2025-11-14T13:38:00"/>
    <m/>
    <s v="ROLLOS"/>
    <s v="ROLLOS"/>
    <s v="ROBUSTO"/>
    <s v="OPRAP"/>
    <s v="EJECUTADO"/>
    <s v="EJECUTADO EXITOSO"/>
    <s v="13/11/2025 SE ESCALA AL COORDINADOR DE ZONA PARA ENTREGA DE ROLLOS EN SITIO | 14/11/2025 SE HACE ENTREGA DE ROLLOS DE REDEBAN"/>
    <s v="VISITA TECNICA"/>
    <m/>
    <s v="TIPO I"/>
    <s v="TERRESTRE"/>
    <s v="GONZALEZ FANDIÑO SANTIAGO ERNESTO"/>
    <n v="1"/>
    <n v="35780"/>
    <n v="75096"/>
    <n v="35780"/>
  </r>
  <r>
    <s v="APARTADO"/>
    <x v="2"/>
    <x v="2"/>
    <s v="5490"/>
    <s v="3014660"/>
    <s v="3007069669"/>
    <s v="OC VISITA ROLLOS"/>
    <s v="ANTIOQUIA"/>
    <s v="NECOCLI"/>
    <s v="PTM ZAPATA MARANDIS"/>
    <s v="REDEBAN"/>
    <s v="FO-25-1823325"/>
    <d v="2025-11-13T11:27:24"/>
    <d v="2025-11-14T16:13:00"/>
    <m/>
    <s v="ROLLOS"/>
    <s v="ROLLOS"/>
    <s v="AGREGADOR"/>
    <s v="COMCARD - PTM"/>
    <s v="EJECUTADO"/>
    <s v="EJECUTADO EXITOSO"/>
    <s v="15/11/2025 SE ESCALA AL COORDINADOR DE ZONA PARA ENTREGA DE ROLLOS EN SITIO | 14/11/2025 ENVIO ROLLOS POR FLOTA, ENTREGA CONFIRMADA CON EL CLIENTE"/>
    <s v="VISITA TECNICA"/>
    <m/>
    <s v="TIPO II"/>
    <s v="TERRESTRE"/>
    <s v="CASTRO HENAO DANIEL ESTEBAN"/>
    <n v="1"/>
    <n v="67654"/>
    <n v="140396"/>
    <n v="67654"/>
  </r>
  <r>
    <s v="MEDELLIN"/>
    <x v="2"/>
    <x v="2"/>
    <s v="5088"/>
    <s v="3014700"/>
    <s v="3007070581"/>
    <s v="OC VISITA ROLLOS"/>
    <s v="ANTIOQUIA"/>
    <s v="BELLO"/>
    <s v="DISTRICOL ROSA DIVINA"/>
    <s v="REDEBAN"/>
    <s v="FO-25-1822980"/>
    <d v="2025-11-13T11:16:13"/>
    <d v="2025-11-17T17:14:00"/>
    <m/>
    <s v="ROLLOS"/>
    <s v="ROLLOS"/>
    <s v="AGREGADOR"/>
    <s v="DISTRICOL"/>
    <s v="EJECUTADO"/>
    <s v="EJECUTADO EXITOSO"/>
    <s v="13/11/2025 SE ESCALA AL COORDINADOR DE ZONA PARA ENTREGA DE ROLLOS EN SITIO | 17/11/2025 SE REALIZA ENTREGA DE 80 ROLLOS POR EL OPERADOR VELOCES CON LA GUIA V4001810594"/>
    <s v="VISITA TECNICA"/>
    <m/>
    <s v="TIPO I"/>
    <s v="TERRESTRE"/>
    <s v="MARIN QUINTERO BRAYAN ESTIVEN"/>
    <n v="1"/>
    <n v="35780"/>
    <n v="75096"/>
    <n v="35780"/>
  </r>
  <r>
    <s v="MEDELLIN"/>
    <x v="2"/>
    <x v="2"/>
    <s v="5001"/>
    <s v="3014716"/>
    <s v="3007048891"/>
    <s v="OC VISITA ROLLOS"/>
    <s v="ANTIOQUIA"/>
    <s v="MEDELLIN"/>
    <s v="PTM  MEDELLIN  TIENDA MI SA"/>
    <s v="REDEBAN"/>
    <s v="FO-25-1822971"/>
    <d v="2025-11-13T11:20:37"/>
    <d v="2025-11-19T19:45:32"/>
    <m/>
    <s v="ROLLOS"/>
    <s v="ROLLOS"/>
    <s v="AGREGADOR"/>
    <s v="COMCARD - PTM"/>
    <s v="EJECUTADO"/>
    <s v="EJECUTADO EXITOSO"/>
    <s v="13/11/2025 SE ESCALA AL COORDINADOR DE ZONA PARA ENTREGA DE ROLLOS EN SITIO | 19/11/2025 SE REALIZA ENTREGA DE 40 ROLLOS POR EL OPERADOR VELOCES CON LA GUIA V4001810596"/>
    <s v="VISITA TECNICA"/>
    <m/>
    <s v="TIPO I"/>
    <s v="TERRESTRE"/>
    <s v="ALVAREZ LOPEZ MARIANA"/>
    <n v="1"/>
    <n v="35780"/>
    <n v="75096"/>
    <n v="35780"/>
  </r>
  <r>
    <s v="APARTADO"/>
    <x v="2"/>
    <x v="2"/>
    <s v="5837"/>
    <s v="3014744"/>
    <s v="3007075437"/>
    <s v="OC VISITA ROLLOS"/>
    <s v="ANTIOQUIA"/>
    <s v="TURBO"/>
    <s v="BARRIO BALTAZAR TURBO 3"/>
    <s v="REDEBAN"/>
    <s v="FO-25-1823322"/>
    <d v="2025-11-13T11:30:14"/>
    <d v="2025-11-18T11:37:00"/>
    <m/>
    <s v="ROLLOS"/>
    <s v="ROLLOS"/>
    <s v="CB UNO A UNO"/>
    <s v="CB UNO A UNO"/>
    <s v="EJECUTADO"/>
    <s v="EJECUTADO EXITOSO"/>
    <s v="15/11/2025 SE ESCALA AL COORDINADOR DE ZONA PARA ENTREGA DE ROLLOS EN SITIO | 18/11/2025 ENTREGA ROLLOS EN SITIO"/>
    <s v="VISITA TECNICA"/>
    <m/>
    <s v="TIPO II"/>
    <s v="TERRESTRE"/>
    <s v="CASTRO HENAO DANIEL ESTEBAN"/>
    <n v="1"/>
    <n v="67654"/>
    <n v="140396"/>
    <n v="67654"/>
  </r>
  <r>
    <s v="BOGOTA"/>
    <x v="5"/>
    <x v="5"/>
    <s v="11001"/>
    <s v="3014765"/>
    <s v="3007024035"/>
    <s v="OC VISITA ROLLOS"/>
    <s v="CUNDINAMARCA"/>
    <s v="BOGOTA"/>
    <s v="BARRIO LINJACA  BOGOTA"/>
    <s v="REDEBAN"/>
    <s v="FO-25-1823816"/>
    <d v="2025-11-13T11:39:16"/>
    <d v="2025-11-18T11:43:00"/>
    <m/>
    <s v="ROLLOS"/>
    <s v="ROLLOS"/>
    <s v="CB UNO A UNO"/>
    <s v="CB UNO A UNO"/>
    <s v="EJECUTADO"/>
    <s v="EJECUTADO EXITOSO"/>
    <s v="13/11/2025 SE ESCALA AL COORDINADOR DE ZONA PARA ENTREGA DE ROLLOS EN SITIO | 15/11/2025 NO SE REALIZA DESPLAZAMIENTO POR FUERTES LLUVIAS EN EL SECTOR | 18/11/2025 DURANTE LA VISITA TECNICA SE REALIZA ENTREGA DE ROLLOS PARA DATÁFONO NO SE MANIPULAN EQUIPOS SIN NOVEDAD EN ENTREGA"/>
    <s v="VISITA TECNICA"/>
    <m/>
    <s v="TIPO I"/>
    <s v="TERRESTRE"/>
    <s v="LOZADA ROJAS CHRISTIAN ANDRES"/>
    <n v="1"/>
    <n v="35780"/>
    <n v="75096"/>
    <n v="35780"/>
  </r>
  <r>
    <s v="BARRANQUILLA"/>
    <x v="0"/>
    <x v="0"/>
    <s v="8001"/>
    <s v="3014773"/>
    <s v="3007059440"/>
    <s v="OC VISITA ROLLOS"/>
    <s v="ATLANTICO"/>
    <s v="BARRANQUILLA"/>
    <s v="PTM BARRANQUILLA DROGUERIA DJ"/>
    <s v="REDEBAN"/>
    <s v="FO-25-1823811"/>
    <d v="2025-11-13T11:40:47"/>
    <d v="2025-11-14T10:42:00"/>
    <m/>
    <s v="ROLLOS"/>
    <s v="ROLLOS"/>
    <s v="AGREGADOR"/>
    <s v="COMCARD - PTM"/>
    <s v="EJECUTADO"/>
    <s v="EJECUTADO EXITOSO"/>
    <s v="13/11/2025 SE ESCALA AL COORDINADOR DE ZONA PARA ENTREGA DE ROLLOS EN SITIO | 14/11/2025 SE REALIZA VISITA SE ENTREGA 50 ROLLOS"/>
    <s v="VISITA TECNICA"/>
    <m/>
    <s v="TIPO I"/>
    <s v="TERRESTRE"/>
    <s v="VILLACOB VILLACOB ELKIN EDUARDO"/>
    <n v="1"/>
    <n v="35780"/>
    <n v="75096"/>
    <n v="35780"/>
  </r>
  <r>
    <s v="CUCUTA"/>
    <x v="3"/>
    <x v="3"/>
    <s v="54001"/>
    <s v="3015074"/>
    <s v="3007059778"/>
    <s v="OC VISITA ROLLOS"/>
    <s v="NORTE DE SANTANDER"/>
    <s v="CUCUTA"/>
    <s v="PTM CUCUTA DROGUERIA FARMAPRAD"/>
    <s v="REDEBAN"/>
    <s v="FO-25-1823803"/>
    <d v="2025-11-13T12:33:57"/>
    <d v="2025-11-18T17:00:00"/>
    <m/>
    <s v="ROLLOS"/>
    <s v="ROLLOS"/>
    <s v="AGREGADOR"/>
    <s v="COMCARD - PTM"/>
    <s v="EJECUTADO"/>
    <s v="EJECUTADO EXITOSO"/>
    <s v="13/11/2025 SE ESCALA AL COORDINADOR DE ZONA PARA ENTREGA DE ROLLOS EN SITIO | 18/11/2025 SE ENTREGAN 60 ROLLOS RBM"/>
    <s v="VISITA TECNICA"/>
    <m/>
    <s v="TIPO I"/>
    <s v="TERRESTRE"/>
    <s v="NARANJO AFANADOR RUBEN JESUS"/>
    <n v="1"/>
    <n v="35780"/>
    <n v="75096"/>
    <n v="35780"/>
  </r>
  <r>
    <s v="VALLEDUPAR"/>
    <x v="0"/>
    <x v="0"/>
    <s v="20178"/>
    <s v="3015101"/>
    <s v="3007031465"/>
    <s v="OC ENVIO ROLLOS"/>
    <s v="CESAR"/>
    <s v="CHIRIGUANA"/>
    <s v="ARRIO CENTRO"/>
    <s v="REDEBAN"/>
    <s v="FO-25-1823981"/>
    <d v="2025-11-13T11:39:59"/>
    <d v="2025-11-20T16:58:00"/>
    <m/>
    <s v="ROLLOS"/>
    <s v="ROLLOS"/>
    <s v="CB UNO A UNO"/>
    <s v="CB UNO A UNO"/>
    <s v="EJECUTADO"/>
    <s v="EJECUTADO EXITOSO"/>
    <s v="13/11/2025 SE REALIZA ENVIO DE ROLLOS CON OPERADOR LOGISTICO | 20/11/2025 SE REALIZA ENVIO DE 70 ROLLOS, CON LA GUIA 2277307813 SERVIENTREGA. SE CONFIRMA ENTREGA EXITOSA POR PARTE DE LA TRANSPORTADORA"/>
    <s v="ENVIO"/>
    <m/>
    <s v="TIPO III"/>
    <s v="TERRESTRE"/>
    <m/>
    <n v="0"/>
    <n v="35780"/>
    <n v="75096"/>
    <n v="35780"/>
  </r>
  <r>
    <s v="BUCARAMANGA"/>
    <x v="3"/>
    <x v="3"/>
    <s v="68547"/>
    <s v="3015110"/>
    <s v="3007078715"/>
    <s v="OC VISITA ROLLOS"/>
    <s v="SANTANDER"/>
    <s v="PIEDECUESTA"/>
    <s v="PTM FLORIDABLANCA FERRETERIA Y"/>
    <s v="REDEBAN"/>
    <s v="FO-25-1823807"/>
    <d v="2025-11-13T11:42:21"/>
    <d v="2025-11-14T10:46:00"/>
    <m/>
    <s v="ROLLOS"/>
    <s v="ROLLOS"/>
    <s v="AGREGADOR"/>
    <s v="COMCARD - PTM"/>
    <s v="EJECUTADO"/>
    <s v="EJECUTADO EXITOSO"/>
    <s v="13/11/2025 SE ESCALA AL COORDINADOR DE ZONA PARA ENTREGA DE ROLLOS EN SITIO | 14/11/2025 SE VISITA COMERCIO SE REALIZA LA ENTREGA DE 30 ROLLOS RBM CB OPERATIVO"/>
    <s v="VISITA TECNICA"/>
    <m/>
    <s v="TIPO II"/>
    <s v="TERRESTRE"/>
    <s v="BARAJAS BERMUDEZ YAHIR MAURICIO"/>
    <n v="1"/>
    <n v="67654"/>
    <n v="140396"/>
    <n v="67654"/>
  </r>
  <r>
    <s v="CALI"/>
    <x v="1"/>
    <x v="1"/>
    <s v="19355"/>
    <s v="3015113"/>
    <s v="3007058504"/>
    <s v="OC VISITA ROLLOS"/>
    <s v="CAUCA"/>
    <s v="INZA"/>
    <s v="BARRIO CENTRO INZA 1"/>
    <s v="REDEBAN"/>
    <s v="FO-25-1823977"/>
    <d v="2025-11-13T11:43:01"/>
    <d v="2025-11-19T17:08:00"/>
    <m/>
    <s v="ROLLOS"/>
    <s v="ROLLOS"/>
    <s v="UNO A UNO"/>
    <s v="CB UNO A UNO"/>
    <s v="EJECUTADO"/>
    <s v="EJECUTADO EXITOSO"/>
    <s v="13/11/2025 SE REALIZA ENVIO DE ROLLOS CON OPERADOR LOGISTICO | 19/11/2025 SE INGRESA SE ENTREGAN 30 ROLLOS RBM"/>
    <s v="VISITA TECNICA"/>
    <m/>
    <s v="TIPO IV"/>
    <s v="TERRESTRE"/>
    <s v="GIMBUEL LASSO LUIS GERMAN"/>
    <n v="1"/>
    <n v="35780"/>
    <n v="75096"/>
    <n v="35780"/>
  </r>
  <r>
    <s v="MEDELLIN"/>
    <x v="2"/>
    <x v="2"/>
    <s v="5001"/>
    <s v="3015126"/>
    <s v="3007078401"/>
    <s v="OC VISITA ROLLOS"/>
    <s v="ANTIOQUIA"/>
    <s v="MEDELLIN"/>
    <s v="BARRIO MANRIQUE ORIENTAL MEDEL"/>
    <s v="REDEBAN"/>
    <s v="FO-25-1823804"/>
    <d v="2025-11-13T11:47:15"/>
    <d v="2025-11-17T17:13:00"/>
    <m/>
    <s v="ROLLOS"/>
    <s v="ROLLOS"/>
    <s v="CB UNO A UNO"/>
    <s v="CB UNO A UNO"/>
    <s v="EJECUTADO"/>
    <s v="EJECUTADO EXITOSO"/>
    <s v="13/11/2025 SE ESCALA AL COORDINADOR DE ZONA PARA ENTREGA DE ROLLOS EN SITIO | 17/11/2025 SE REALIZA ENTREGA DE 20 ROLLOS POR EL OPERADOR VELOCES CON LA GUIA V4001810597"/>
    <s v="VISITA TECNICA"/>
    <m/>
    <s v="TIPO I"/>
    <s v="TERRESTRE"/>
    <s v="MARIN QUINTERO BRAYAN ESTIVEN"/>
    <n v="1"/>
    <n v="35780"/>
    <n v="75096"/>
    <n v="35780"/>
  </r>
  <r>
    <s v="BUCARAMANGA"/>
    <x v="3"/>
    <x v="3"/>
    <s v="68689"/>
    <s v="3015140"/>
    <s v="3007040695"/>
    <s v="OC VISITA ROLLOS"/>
    <s v="SANTANDER"/>
    <s v="SAN VICENTE DE CHUCURI"/>
    <s v="PTM TIENDA LE CENTRAL DE YARIM"/>
    <s v="REDEBAN"/>
    <s v="FO-25-1823974"/>
    <d v="2025-11-13T11:49:32"/>
    <d v="2025-11-14T12:23:00"/>
    <m/>
    <s v="ROLLOS"/>
    <s v="ROLLOS"/>
    <s v="AGREGADOR"/>
    <s v="COMCARD - PTM"/>
    <s v="EJECUTADO"/>
    <s v="EJECUTADO EXITOSO"/>
    <s v="13/11/2025 SE REALIZA ENVIO DE ROLLOS CON OPERADOR LOGISTICO | 14/11/2025 SE REALIZA VISITA A COMERCIO Y SE ENTREGAN 50 ROLLOS CON VISITA NO SE MANIPULA EQUIPOS"/>
    <s v="VISITA TECNICA"/>
    <m/>
    <s v="TIPO III"/>
    <s v="TERRESTRE"/>
    <s v="SANTOS GONZALEZ JOHAN FABIAN"/>
    <n v="1"/>
    <n v="35780"/>
    <n v="75096"/>
    <n v="35780"/>
  </r>
  <r>
    <s v="MEDELLIN"/>
    <x v="2"/>
    <x v="2"/>
    <s v="27245"/>
    <s v="3015153"/>
    <s v="3007010689"/>
    <s v="OC ROLLOS"/>
    <s v="CHOCO"/>
    <s v="EL CARMEN DE ATRATO"/>
    <s v="CARMEN DE ATRATO III - CHOCO"/>
    <s v="REDEBAN"/>
    <s v="FO-25-1828567"/>
    <d v="2025-11-13T11:51:26"/>
    <d v="2025-11-14T11:54:00"/>
    <m/>
    <s v="ROLLOS"/>
    <s v="ROLLOS"/>
    <s v="CB UNO A UNO"/>
    <s v="CB UNO A UNO"/>
    <s v="EJECUTADO / CANCELADO"/>
    <s v="CANCELADO POR EL USUARIO"/>
    <s v="14/11/2025 SE PROCEDE A CERRAR USUARIO INDICA QUE NO SOLICITO ROLLOS, SOLICITO EL CAMBIO DE AVISO EXTERIOR"/>
    <s v="SOPORTE TELEFONICO"/>
    <m/>
    <s v="TIPO IV"/>
    <s v="TERRESTRE"/>
    <m/>
    <n v="0"/>
    <n v="41241"/>
    <n v="0"/>
    <n v="41241"/>
  </r>
  <r>
    <s v="VILLAVICENCIO"/>
    <x v="4"/>
    <x v="4"/>
    <s v="50568"/>
    <s v="3015264"/>
    <s v="3007055340"/>
    <s v="OC VISITA ROLLOS"/>
    <s v="META"/>
    <s v="PUERTO GAITAN"/>
    <s v="BARRIO VEREDA LA CRISTALINA PU"/>
    <s v="REDEBAN"/>
    <s v="FO-25-1825345"/>
    <d v="2025-11-13T12:21:00"/>
    <d v="2025-11-14T15:59:00"/>
    <m/>
    <s v="ROLLOS"/>
    <s v="ROLLOS"/>
    <s v="CB UNO A UNO"/>
    <s v="CB UNO A UNO"/>
    <s v="EJECUTADO"/>
    <s v="EJECUTADO EXITOSO"/>
    <s v="13/11/2025 SE ESCALA AL COORDINADOR DE ZONA PARA ENTREGA DE ROLLOS EN SITIO | 14/11/2025 SE REALIZA ENTREGA DE 40 ROLLOS DONDE INDICA EL COMERCIO GILMA"/>
    <s v="VISITA TECNICA"/>
    <m/>
    <s v="TIPO III"/>
    <s v="TERRESTRE"/>
    <s v="PEDREROS CONTRERAS MICHAEL STEVENS"/>
    <n v="1"/>
    <n v="35780"/>
    <n v="75096"/>
    <n v="35780"/>
  </r>
  <r>
    <s v="VILLAVICENCIO"/>
    <x v="4"/>
    <x v="4"/>
    <s v="50568"/>
    <s v="3015311"/>
    <s v="3007031389"/>
    <s v="OC ENVIO ROLLOS"/>
    <s v="META"/>
    <s v="PUERTO GAITAN"/>
    <s v="BARRIO LA CRISTALINA 2"/>
    <s v="REDEBAN"/>
    <s v="FO-25-1823972"/>
    <d v="2025-11-13T12:19:52"/>
    <d v="2025-11-18T12:59:00"/>
    <m/>
    <s v="ROLLOS"/>
    <s v="ROLLOS"/>
    <s v="CB UNO A UNO"/>
    <s v="CB UNO A UNO"/>
    <s v="EJECUTADO"/>
    <s v="EJECUTADO EXITOSO"/>
    <s v="13/11/2025 SE REALIZA ENVIO DE ROLLOS CON OPERADOR LOGISTICO | 18/11/2025 SE REALIZA ENVIO DE 30 ROLLOS, CON LA GUIA 2235596651 SERVIENTREGA. SE CONFIRMA ENTREGA EXITOSA POR PARTE DE LA TRANSPORTADORA"/>
    <s v="ENVIO"/>
    <m/>
    <s v="TIPO III"/>
    <s v="TERRESTRE"/>
    <m/>
    <n v="0"/>
    <n v="35780"/>
    <n v="75096"/>
    <n v="35780"/>
  </r>
  <r>
    <s v="APARTADO"/>
    <x v="2"/>
    <x v="2"/>
    <s v="5837"/>
    <s v="3015374"/>
    <s v="3007030876"/>
    <s v="OC VISITA ROLLOS"/>
    <s v="ANTIOQUIA"/>
    <s v="TURBO"/>
    <s v="COMCARD TURBO CELESTE"/>
    <s v="REDEBAN"/>
    <s v="FO-25-1823800"/>
    <d v="2025-11-13T12:42:49"/>
    <d v="2025-11-19T16:48:00"/>
    <m/>
    <s v="ROLLOS"/>
    <s v="ROLLOS"/>
    <s v="AGREGADOR"/>
    <s v="COMCARD - PTM"/>
    <s v="EJECUTADO"/>
    <s v="EJECUTADO EXITOSO"/>
    <s v="13/11/2025 SE ESCALA AL COORDINADOR DE ZONA PARA ENTREGA DE ROLLOS EN SITIO | 19/11/2025 ENTREGA DE 140 ROLLOS"/>
    <s v="VISITA TECNICA"/>
    <m/>
    <s v="TIPO II"/>
    <s v="TERRESTRE"/>
    <s v="SALDARRIAGA MIRANDA SANTIAGO"/>
    <n v="1"/>
    <n v="67654"/>
    <n v="140396"/>
    <n v="67654"/>
  </r>
  <r>
    <s v="MEDELLIN"/>
    <x v="2"/>
    <x v="2"/>
    <s v="5001"/>
    <s v="3015429"/>
    <s v="3007050148"/>
    <s v="OC VISITA ROLLOS"/>
    <s v="ANTIOQUIA"/>
    <s v="MEDELLIN"/>
    <s v="PTM MEDELLIN TIENDA LUISA LOPE"/>
    <s v="REDEBAN"/>
    <s v="FO-25-1823799"/>
    <d v="2025-11-13T13:03:31"/>
    <d v="2025-11-19T19:45:31"/>
    <m/>
    <s v="ROLLOS"/>
    <s v="ROLLOS"/>
    <s v="AGREGADOR"/>
    <s v="COMCARD - PTM"/>
    <s v="EJECUTADO"/>
    <s v="EJECUTADO EXITOSO"/>
    <s v="13/11/2025 SE ESCALA AL COORDINADOR DE ZONA PARA ENTREGA DE ROLLOS EN SITIO | 19/11/2025 SE REALIZA ENTREGA DE 80 ROLLOS POR EL OPERADOR VELOCES CON LA GUIA V4001810598"/>
    <s v="VISITA TECNICA"/>
    <m/>
    <s v="TIPO I"/>
    <s v="TERRESTRE"/>
    <s v="ALVAREZ LOPEZ MARIANA"/>
    <n v="1"/>
    <n v="35780"/>
    <n v="75096"/>
    <n v="35780"/>
  </r>
  <r>
    <s v="APARTADO"/>
    <x v="2"/>
    <x v="2"/>
    <s v="27615"/>
    <s v="3015430"/>
    <s v="3007075304"/>
    <s v="OC ENVIO ROLLOS"/>
    <s v="CHOCO"/>
    <s v="RIOSUCIO"/>
    <s v="DISTRICOL CAMPOAGROP S.A.S"/>
    <s v="REDEBAN"/>
    <s v="FO-25-1823969"/>
    <d v="2025-11-13T13:04:15"/>
    <d v="2025-11-27T12:21:00"/>
    <m/>
    <s v="ROLLOS"/>
    <s v="ROLLOS"/>
    <s v="AGREGADOR"/>
    <s v="DISTRICOL"/>
    <s v="EJECUTADO"/>
    <s v="EJECUTADO EXITOSO"/>
    <s v="13/11/2025 SE CONFIRMAN DATOS, SE REALIZA ENVIO POR OPERADOR LOGISTICO | 27/11/2025 SE REALIZA ENVIO DE 20 ROLLOS, CON LA GUIA 284607533 SERVIENTREGA. SE CONFIRMA ENTREGA EXITOSA POR PARTE DE LA TRANSPORTADORA"/>
    <s v="ENVIO"/>
    <m/>
    <s v="TIPO V"/>
    <s v="TERRESTRE/FLUVIAL"/>
    <m/>
    <n v="0"/>
    <n v="35780"/>
    <n v="75096"/>
    <n v="35780"/>
  </r>
  <r>
    <s v="CALI"/>
    <x v="1"/>
    <x v="1"/>
    <s v="19001"/>
    <s v="3015697"/>
    <s v="3007075162"/>
    <s v="OC VISITA ROLLOS"/>
    <s v="CAUCA"/>
    <s v="POPAYAN"/>
    <s v="DISTRICOL FERRETERIA ESPANA"/>
    <s v="REDEBAN"/>
    <s v="FO-25-1824932"/>
    <d v="2025-11-13T14:00:37"/>
    <d v="2025-11-15T13:10:00"/>
    <m/>
    <s v="ROLLOS"/>
    <s v="ROLLOS"/>
    <s v="AGREGADOR"/>
    <s v="DISTRICOL"/>
    <s v="EJECUTADO"/>
    <s v="EJECUTADO EXITOSO"/>
    <s v="13/11/2025 SE ESCALA AL COORDINADOR DE ZONA PARA ENTREGA DE ROLLOS EN SITIO | 15/11/2025 SE INGRESA SE ENTREGA 30 ROLLOS RBM"/>
    <s v="VISITA TECNICA"/>
    <m/>
    <s v="TIPO III"/>
    <s v="TERRESTRE"/>
    <s v="GIMBUEL LASSO LUIS GERMAN"/>
    <n v="1"/>
    <n v="35780"/>
    <n v="75096"/>
    <n v="35780"/>
  </r>
  <r>
    <s v="BOGOTA"/>
    <x v="5"/>
    <x v="5"/>
    <s v="11001"/>
    <s v="3015701"/>
    <s v="3007081934"/>
    <s v="OC VISITA ROLLOS"/>
    <s v="CUNDINAMARCA"/>
    <s v="BOGOTA"/>
    <s v="PTM BOGOTA COMUNICACIONES C.A"/>
    <s v="REDEBAN"/>
    <s v="FO-25-1823796"/>
    <d v="2025-11-13T13:05:05"/>
    <d v="2025-11-14T10:03:00"/>
    <m/>
    <s v="ROLLOS"/>
    <s v="ROLLOS"/>
    <s v="AGREGADOR"/>
    <s v="COMCARD - PTM"/>
    <s v="EJECUTADO"/>
    <s v="EJECUTADO EXITOSO"/>
    <s v="13/11/2025 SE ESCALA AL COORDINADOR DE ZONA PARA ENTREGA DE ROLLOS EN SITIO | 14/11/2025 DURANTE LA VISITA TECNICA SE REALIZA ENTREGA DE ROLLOS PARA DATÁFONO NO SE MANIPULAN EQUIPOS SIN NOVEDAD EN ENTREGA"/>
    <s v="VISITA TECNICA"/>
    <m/>
    <s v="TIPO I"/>
    <s v="TERRESTRE"/>
    <s v="LOZADA ROJAS CHRISTIAN ANDRES"/>
    <n v="1"/>
    <n v="35780"/>
    <n v="75096"/>
    <n v="35780"/>
  </r>
  <r>
    <s v="BARRANQUILLA"/>
    <x v="0"/>
    <x v="0"/>
    <s v="8573"/>
    <s v="3015733"/>
    <s v="3007011009"/>
    <s v="OC VISITA ROLLOS"/>
    <s v="ATLANTICO"/>
    <s v="PUERTO COLOMBIA"/>
    <s v="UERTO COLOMBIA II - ATLANTICO"/>
    <s v="REDEBAN"/>
    <s v="FO-25-1824854"/>
    <d v="2025-11-13T13:42:14"/>
    <d v="2025-11-14T16:18:00"/>
    <m/>
    <s v="ROLLOS"/>
    <s v="ROLLOS"/>
    <s v="CB UNO A UNO"/>
    <s v="CB UNO A UNO"/>
    <s v="EJECUTADO"/>
    <s v="EJECUTADO EXITOSO"/>
    <s v="13/11/2025 SE ESCALA AL COORDINADOR DE ZONA PARA ENTREGA DE ROLLOS EN SITIO | 14/11/2025 SE ENTREGAN 110 ROLLOS"/>
    <s v="VISITA TECNICA"/>
    <m/>
    <s v="TIPO II"/>
    <s v="TERRESTRE"/>
    <s v="DE AVILA SIADES ALBERTO ENRIQUE"/>
    <n v="1"/>
    <n v="67654"/>
    <n v="140396"/>
    <n v="67654"/>
  </r>
  <r>
    <s v="BUCARAMANGA"/>
    <x v="3"/>
    <x v="3"/>
    <s v="68081"/>
    <s v="3015758"/>
    <s v="3007038190"/>
    <s v="OC VISITA ROLLOS"/>
    <s v="SANTANDER"/>
    <s v="BARRANCABERMEJA"/>
    <s v="PTM BARRANCABERMEJA REAL"/>
    <s v="REDEBAN"/>
    <s v="FO-25-1825451"/>
    <d v="2025-11-13T13:57:51"/>
    <d v="2025-11-18T09:22:00"/>
    <m/>
    <s v="ROLLOS"/>
    <s v="ROLLOS"/>
    <s v="AGREGADOR"/>
    <s v="COMCARD - PTM"/>
    <s v="EJECUTADO"/>
    <s v="EJECUTADO EXITOSO"/>
    <s v="13/11/2025 SE REALIZA ENVIO DE ROLLOS POR FLOTA | 18/11/2025 SE ENVÍA 20 ROLLOS PARA LA FORTUNA , CLIENTE CONFIRMA RECIBIDO DE LOS ROLLOS."/>
    <s v="ENVIO FLOTA - OPERADOR LOGISTICO"/>
    <m/>
    <s v="TIPO III"/>
    <s v="TERRESTRE"/>
    <s v="SANTOS GONZALEZ JOHAN FABIAN"/>
    <n v="0"/>
    <n v="35780"/>
    <n v="75096"/>
    <n v="35780"/>
  </r>
  <r>
    <s v="SANTA MARTA"/>
    <x v="0"/>
    <x v="0"/>
    <s v="47189"/>
    <s v="3016003"/>
    <s v="3007012040"/>
    <s v="OC VISITA ROLLOS"/>
    <s v="MAGDALENA"/>
    <s v="CIENAGA"/>
    <s v="ZONA BANANERA   MAGDALENA"/>
    <s v="REDEBAN"/>
    <s v="FO-25-1824250"/>
    <d v="2025-11-13T14:17:38"/>
    <d v="2025-11-15T13:11:00"/>
    <m/>
    <s v="ROLLOS"/>
    <s v="ROLLOS"/>
    <s v="CB UNO A UNO"/>
    <s v="CB UNO A UNO"/>
    <s v="EJECUTADO"/>
    <s v="EJECUTADO EXITOSO"/>
    <s v="13/11/2025 SE ESCALA AL COORDINADOR DE ZONA PARA ENTREGA DE ROLLOS EN SITIO | 15/11/2025 SE REALIZA ENTREGA DE 50 ROLLOS PARA DATÁFONO A SATISFACCIÓN DEL CLIENTE"/>
    <s v="VISITA TECNICA"/>
    <m/>
    <s v="TIPO II"/>
    <s v="TERRESTRE"/>
    <s v="THOMAS  CAMPO SIGIFREDO SEGUNDO"/>
    <n v="1"/>
    <n v="67654"/>
    <n v="140396"/>
    <n v="67654"/>
  </r>
  <r>
    <s v="MONTERIA"/>
    <x v="0"/>
    <x v="0"/>
    <s v="23815"/>
    <s v="3017471"/>
    <s v="3007028877"/>
    <s v="OC ENVIO ROLLOS"/>
    <s v="CORDOBA"/>
    <s v="TUCHIN"/>
    <s v="BARRIO CENTRO TUCHIN"/>
    <s v="REDEBAN"/>
    <s v="FO-25-1829899"/>
    <d v="2025-11-13T17:59:59"/>
    <d v="2025-11-22T15:27:00"/>
    <m/>
    <s v="ROLLOS"/>
    <s v="ROLLOS"/>
    <s v="CB UNO A UNO"/>
    <s v="CB UNO A UNO"/>
    <s v="EJECUTADO"/>
    <s v="EJECUTADO EXITOSO"/>
    <s v="14/11/2025 SE CONFIRMAN DATOS, SE REALIZA ENVIO POR OPERADOR LOGISTICO | 20/11/2025 SE COMUNICA CON EL USUARIO VIA WHATSAPP DONDE INFORMA QUE AUN NO RECIBE LOS ROLLOS | 21/11/2025 SE COMUNICA CON EL USUARIO VIA WHATSAPP DONDE INFORMA QUE AUN NO RECIBE LOS ROLLOS | 22/11/2025 SE REALIZA ENVIO DE 50 ROLLOS, CON LA GUIA 46778000152 COORDINADORA . SE CONFIRMA ENTREGA EXITOSA POR PARTE DE LA TRANSPORTADORA"/>
    <s v="ENVIO"/>
    <m/>
    <s v="TIPO III"/>
    <s v="TERRESTRE"/>
    <m/>
    <n v="0"/>
    <n v="35780"/>
    <n v="75096"/>
    <n v="35780"/>
  </r>
  <r>
    <s v="CALI"/>
    <x v="1"/>
    <x v="1"/>
    <s v="19517"/>
    <s v="3017488"/>
    <s v="3007029896"/>
    <s v="OC ENVIO ROLLOS"/>
    <s v="CAUCA"/>
    <s v="PAEZ"/>
    <s v="CALLE PRINCIPAL PAEZ CAUCA"/>
    <s v="REDEBAN"/>
    <s v="FO-25-1828740"/>
    <d v="2025-11-14T08:00:00"/>
    <d v="2025-11-26T09:33:00"/>
    <m/>
    <s v="ROLLOS"/>
    <s v="ROLLOS"/>
    <s v="UNO A UNO"/>
    <s v="CB UNO A UNO"/>
    <s v="EJECUTADO"/>
    <s v="EJECUTADO EXITOSO"/>
    <s v="14/11/2025 SE CONFIRMAN DATOS, SE REALIZA ENVIO POR OPERADOR LOGISTICO | 24/11/2025 EN COMUNICACIÓN CON EL USUARIO NOS CONFIRMA QUE AUN NO LE HAN LLEGADO LOS ROLLOS | 26/11/2025 SE REALIZA ENVIO DE 30 ROLLOS, CON LA GUIA 2248145398 SERVIENTREGA. SE CONFIRMA ENTREGA EXITOSA POR PARTE DE LA TRANSPORTADORA"/>
    <s v="ENVIO"/>
    <m/>
    <s v="TIPO IV"/>
    <s v="TERRESTRE"/>
    <m/>
    <n v="0"/>
    <n v="35780"/>
    <n v="75096"/>
    <n v="35780"/>
  </r>
  <r>
    <s v="MEDELLIN"/>
    <x v="2"/>
    <x v="2"/>
    <s v="5761"/>
    <s v="3017551"/>
    <s v="3007035277"/>
    <s v="OC VISITA ROLLOS"/>
    <s v="ANTIOQUIA"/>
    <s v="SOPETRAN"/>
    <s v="DISTRICOL DISTRIBUIDORA SOPETR"/>
    <s v="REDEBAN"/>
    <s v="FO-25-1826682"/>
    <d v="2025-11-14T08:00:00"/>
    <d v="2025-11-20T15:01:00"/>
    <m/>
    <s v="ROLLOS"/>
    <s v="ROLLOS"/>
    <s v="AGREGADOR"/>
    <s v="DISTRICOL"/>
    <s v="EJECUTADO"/>
    <s v="EJECUTADO EXITOSO"/>
    <s v="14/11/2025 SE ESCALA AL COORDINADOR DE ZONA PARA ENTREGA DE ROLLOS EN SITIO | 20/11/2025 SE LE ENTREGAN 40 ROLLOS A SEBASTIÁN MONSALVE."/>
    <s v="VISITA TECNICA"/>
    <m/>
    <s v="TIPO II"/>
    <s v="TERRESTRE"/>
    <s v="RODRIGUEZ PEREA JUAN CAMILO"/>
    <n v="1"/>
    <n v="67654"/>
    <n v="140396"/>
    <n v="67654"/>
  </r>
  <r>
    <s v="BOGOTA"/>
    <x v="5"/>
    <x v="5"/>
    <s v="11001"/>
    <s v="3017574"/>
    <s v="3007071065"/>
    <s v="OC VISITA ROLLOS"/>
    <s v="CUNDINAMARCA"/>
    <s v="BOGOTA"/>
    <s v="BARRIO ISLA DEL SOL BOGOTA 3"/>
    <s v="REDEBAN"/>
    <s v="FO-25-1826679"/>
    <d v="2025-11-14T08:00:00"/>
    <d v="2025-11-18T15:44:00"/>
    <m/>
    <s v="ROLLOS"/>
    <s v="ROLLOS"/>
    <s v="CB UNO A UNO"/>
    <s v="CB UNO A UNO"/>
    <s v="EJECUTADO"/>
    <s v="EJECUTADO EXITOSO"/>
    <s v="14/11/2025 SE ESCALA AL COORDINADOR DE ZONA PARA ENTREGA DE ROLLOS EN SITIO | 18/11/2025 DURANTE LA VISITA TECNICA SE REALIZA ENTREGA DE ROLLOS PARA DATÁFONO NO SE MANIPULAN EQUIPOS"/>
    <s v="VISITA TECNICA"/>
    <m/>
    <s v="TIPO I"/>
    <s v="TERRESTRE"/>
    <s v="GALEANO SORIANO JUAN DAVID"/>
    <n v="1"/>
    <n v="35780"/>
    <n v="75096"/>
    <n v="35780"/>
  </r>
  <r>
    <s v="MEDELLIN"/>
    <x v="2"/>
    <x v="2"/>
    <s v="5360"/>
    <s v="3017773"/>
    <s v="3007033798"/>
    <s v="OC VISITA ROLLOS"/>
    <s v="ANTIOQUIA"/>
    <s v="ITAGUI"/>
    <s v="BARRIO SAMARIA ITAGUI 2"/>
    <s v="REDEBAN"/>
    <s v="FO-25-1826676"/>
    <d v="2025-11-14T08:07:02"/>
    <d v="2025-11-20T11:26:00"/>
    <m/>
    <s v="ROLLOS"/>
    <s v="ROLLOS"/>
    <s v="CB UNO A UNO"/>
    <s v="CB UNO A UNO"/>
    <s v="EJECUTADO"/>
    <s v="EJECUTADO EXITOSO"/>
    <s v="14/11/2025 SE ESCALA AL COORDINADOR DE ZONA PARA ENTREGA DE ROLLOS EN SITIO | 20/11/2025 SE REALIZA ENTREGA DE 20 ROLLOS POR EL OPERADOR CABIFY CON LA GUIA V4001826061"/>
    <s v="VISITA TECNICA"/>
    <m/>
    <s v="TIPO I"/>
    <s v="TERRESTRE"/>
    <s v="ALVAREZ LOPEZ MARIANA"/>
    <n v="1"/>
    <n v="35780"/>
    <n v="75096"/>
    <n v="35780"/>
  </r>
  <r>
    <s v="BOGOTA"/>
    <x v="5"/>
    <x v="5"/>
    <s v="11001"/>
    <s v="3018041"/>
    <s v="3007076531"/>
    <s v="OC VISITA ROLLOS"/>
    <s v="CUNDINAMARCA"/>
    <s v="BOGOTA"/>
    <s v="BARRIO MOLINOS SUR BOGOTA"/>
    <s v="REDEBAN"/>
    <s v="FO-25-1826675"/>
    <d v="2025-11-14T08:11:57"/>
    <d v="2025-11-15T13:37:00"/>
    <m/>
    <s v="ROLLOS"/>
    <s v="ROLLOS"/>
    <s v="CB UNO A UNO"/>
    <s v="CB UNO A UNO"/>
    <s v="EJECUTADO"/>
    <s v="EJECUTADO EXITOSO"/>
    <s v="14/11/2025 SE ESCALA AL COORDINADOR DE ZONA PARA ENTREGA DE ROLLOS EN SITIO | 15/11/2025 SE REALIZA ENTREGA DE 70 ROLLOS"/>
    <s v="VISITA TECNICA"/>
    <m/>
    <s v="TIPO I"/>
    <s v="TERRESTRE"/>
    <s v="MICHELI LOPEZ MIGUEL ANGEL"/>
    <n v="1"/>
    <n v="35780"/>
    <n v="75096"/>
    <n v="35780"/>
  </r>
  <r>
    <s v="CUCUTA"/>
    <x v="3"/>
    <x v="3"/>
    <s v="54001"/>
    <s v="3018061"/>
    <s v="3007067132"/>
    <s v="OC VISITA ROLLOS"/>
    <s v="NORTE DE SANTANDER"/>
    <s v="CUCUTA"/>
    <s v="BARRIO PUERTO LLERAS CUCUTA 1"/>
    <s v="REDEBAN"/>
    <s v="FO-25-1826829"/>
    <d v="2025-11-14T08:25:54"/>
    <d v="2025-11-20T11:56:00"/>
    <m/>
    <s v="ROLLOS"/>
    <s v="ROLLOS"/>
    <s v="CB UNO A UNO"/>
    <s v="CB UNO A UNO"/>
    <s v="EJECUTADO"/>
    <s v="EJECUTADO EXITOSO"/>
    <s v="14/11/2025 SE ESCALA AL COORDINADOR DE ZONA PARA ENTREGA DE ROLLOS EN SITIO | 20/11/2025 SE REALIZO VISITA A LA DIRECCIÓN ASIGNADA POR EL CLIENTE EN LA CIUDAD DE CUCUTA Y SE HIZO ENTREGA DE 30 ROLLOS TODO OK"/>
    <s v="VISITA TECNICA"/>
    <m/>
    <s v="TIPO I"/>
    <s v="TERRESTRE"/>
    <s v="MORA VEGA JEAMPIER"/>
    <n v="1"/>
    <n v="35780"/>
    <n v="75096"/>
    <n v="35780"/>
  </r>
  <r>
    <s v="APARTADO"/>
    <x v="2"/>
    <x v="2"/>
    <s v="5837"/>
    <s v="3018474"/>
    <s v="3007042486"/>
    <s v="OC VISITA ROLLOS"/>
    <s v="ANTIOQUIA"/>
    <s v="TURBO"/>
    <s v="PTM TURBO DESEABLE DE ALBEIRO"/>
    <s v="REDEBAN"/>
    <s v="FO-25-1827418"/>
    <d v="2025-11-14T08:55:12"/>
    <d v="2025-11-19T16:52:00"/>
    <m/>
    <s v="ROLLOS"/>
    <s v="ROLLOS"/>
    <s v="AGREGADOR"/>
    <s v="COMCARD - PTM"/>
    <s v="EJECUTADO"/>
    <s v="EJECUTADO EXITOSO"/>
    <s v="14/11/2025 SE ESCALA AL COORDINADOR DE ZONA PARA ENTREGA DE ROLLOS EN SITIO | 19/11/2025 SE ENVIAN ROLLOS CON EL CONDUCTOR Y SE CONFIRMA EL RECIBIDO POR PARTE DEL USUARIO"/>
    <s v="VISITA TECNICA"/>
    <m/>
    <s v="TIPO II"/>
    <s v="TERRESTRE"/>
    <s v="SALDARRIAGA MIRANDA SANTIAGO"/>
    <n v="1"/>
    <n v="67654"/>
    <n v="140396"/>
    <n v="67654"/>
  </r>
  <r>
    <s v="BUCARAMANGA"/>
    <x v="3"/>
    <x v="3"/>
    <s v="68001"/>
    <s v="3018476"/>
    <s v="3007078673"/>
    <s v="OC VISITA ROLLOS"/>
    <s v="SANTANDER"/>
    <s v="BUCARAMANGA"/>
    <s v="PTM BUCARAMANGA GIXI PAPELERIA"/>
    <s v="REDEBAN"/>
    <s v="FO-25-1827415"/>
    <d v="2025-11-14T08:56:34"/>
    <d v="2025-11-14T16:50:00"/>
    <m/>
    <s v="ROLLOS"/>
    <s v="ROLLOS"/>
    <s v="AGREGADOR"/>
    <s v="COMCARD - PTM"/>
    <s v="EJECUTADO"/>
    <s v="EJECUTADO EXITOSO"/>
    <s v="14/11/2025 SE ESCALA AL COORDINADOR DE ZONA PARA ENTREGA DE ROLLOS EN SITIO | 14/11/2025 SE HACE PRESENCIA EN COMERCIO SE REALIZA ENTREGA DE 30 ROLLOS"/>
    <s v="VISITA TECNICA"/>
    <m/>
    <s v="TIPO I"/>
    <s v="TERRESTRE"/>
    <s v="BARRERA ORTEGA MARLON STWAR"/>
    <n v="1"/>
    <n v="35780"/>
    <n v="75096"/>
    <n v="35780"/>
  </r>
  <r>
    <s v="BOGOTA"/>
    <x v="5"/>
    <x v="5"/>
    <s v="11001"/>
    <s v="3019348"/>
    <s v="3007082080"/>
    <s v="OC VISITA ROLLOS"/>
    <s v="CUNDINAMARCA"/>
    <s v="BOGOTA"/>
    <s v="OPRAP PLAZA DE LAS AMÉRICAS II"/>
    <s v="REDEBAN"/>
    <s v="FO-25-1828266"/>
    <d v="2025-11-14T10:30:41"/>
    <d v="2025-11-15T13:52:00"/>
    <m/>
    <s v="ROLLOS"/>
    <s v="ROLLOS"/>
    <s v="ROBUSTO"/>
    <s v="OPRAP"/>
    <s v="EJECUTADO"/>
    <s v="EJECUTADO EXITOSO"/>
    <s v="14/11/2025 SE ESCALA AL COORDINADOR DE ZONA PARA ENTREGA DE ROLLOS EN SITIO | 15/11/2025 SE REALIZA LA ENTREGA DE.250 ROLLOS"/>
    <s v="VISITA TECNICA"/>
    <m/>
    <s v="TIPO I"/>
    <s v="TERRESTRE"/>
    <s v="ORTIZ MARTINEZ STIVEN"/>
    <n v="1"/>
    <n v="35780"/>
    <n v="75096"/>
    <n v="35780"/>
  </r>
  <r>
    <s v="CALI"/>
    <x v="1"/>
    <x v="1"/>
    <s v="76001"/>
    <s v="3019465"/>
    <s v="3007069366"/>
    <s v="OC VISITA ROLLOS"/>
    <s v="VALLE DEL CAUCA"/>
    <s v="CALI"/>
    <s v="DISTRICOL MULTINET JC"/>
    <s v="REDEBAN"/>
    <s v="FO-25-1828270"/>
    <d v="2025-11-14T10:26:45"/>
    <d v="2025-11-15T13:49:00"/>
    <m/>
    <s v="ROLLOS"/>
    <s v="ROLLOS"/>
    <s v="AGREGADOR"/>
    <s v="DISTRICOL"/>
    <s v="EJECUTADO"/>
    <s v="EJECUTADO EXITOSO"/>
    <s v="14/11/2025 SE ESCALA AL COORDINADOR DE ZONA PARA ENTREGA DE ROLLOS EN SITIO | 15/11/2025 SE REALIZA ENTREGA DE 130 ROLLOS TÉRMICOS REDEBAN"/>
    <s v="VISITA TECNICA"/>
    <m/>
    <s v="TIPO I"/>
    <s v="TERRESTRE"/>
    <s v="MONTERO MUESES GIAN CARLO"/>
    <n v="1"/>
    <n v="35780"/>
    <n v="75096"/>
    <n v="35780"/>
  </r>
  <r>
    <s v="CALI"/>
    <x v="1"/>
    <x v="1"/>
    <s v="19142"/>
    <s v="3019495"/>
    <s v="3007070358"/>
    <s v="OC VISITA ROLLOS"/>
    <s v="CAUCA"/>
    <s v="CALOTO"/>
    <s v="BARRIO LA ARROBLEDA CALOTO"/>
    <s v="REDEBAN"/>
    <s v="FO-25-1828263"/>
    <d v="2025-11-14T10:36:13"/>
    <d v="2025-11-18T11:34:00"/>
    <m/>
    <s v="ROLLOS"/>
    <s v="ROLLOS"/>
    <s v="CB UNO A UNO"/>
    <s v="CB UNO A UNO"/>
    <s v="EJECUTADO"/>
    <s v="EJECUTADO EXITOSO"/>
    <s v="14/11/2025 SE ESCALA AL COORDINADOR DE ZONA PARA ENTREGA DE ROLLOS EN SITIO | 18/11/2025 SE REALIZA ENTREGA DE 50 ROLLOS REDEBAN CON VISITA, NO SE INTERVIENE EQUIPOS"/>
    <s v="VISITA TECNICA"/>
    <m/>
    <s v="TIPO II"/>
    <s v="TERRESTRE"/>
    <s v="HERRERA MONAR GEOVANNY"/>
    <n v="1"/>
    <n v="67654"/>
    <n v="140396"/>
    <n v="67654"/>
  </r>
  <r>
    <s v="SANTA MARTA"/>
    <x v="0"/>
    <x v="0"/>
    <s v="44090"/>
    <s v="3019623"/>
    <s v="3007038593"/>
    <s v="OC ENVIO ROLLOS"/>
    <s v="LA GUAJIRA"/>
    <s v="DIBULLA"/>
    <s v="DISTRICOL CARNICERIA SALAMAR"/>
    <s v="REDEBAN"/>
    <s v="FO-25-1828348"/>
    <d v="2025-11-14T10:43:18"/>
    <d v="2025-11-21T12:35:00"/>
    <m/>
    <s v="ROLLOS"/>
    <s v="ROLLOS"/>
    <s v="AGREGADOR"/>
    <s v="DISTRICOL"/>
    <s v="EJECUTADO"/>
    <s v="EJECUTADO EXITOSO"/>
    <s v="14/11/2025 SE REALIZA ENVIO DE ROLLOS CON OPERADOR LOGISTICO | 21/11/2025 SE REALIZA ENVIO DE 30 ROLLOS, CON LA GUIA 2277307814 SERVIENTREGA. SE CONFIRMA ENTREGA EXITOSA POR PARTE DE LA TRANSPORTADORA"/>
    <s v="ENVIO"/>
    <m/>
    <s v="TIPO III"/>
    <s v="TERRESTRE"/>
    <m/>
    <n v="0"/>
    <n v="35780"/>
    <n v="75096"/>
    <n v="35780"/>
  </r>
  <r>
    <s v="SINCELEJO"/>
    <x v="0"/>
    <x v="0"/>
    <s v="70742"/>
    <s v="3019819"/>
    <s v="3007055924"/>
    <s v="OC VISITA ROLLOS"/>
    <s v="SUCRE"/>
    <s v="SAN LUIS DE SINCE"/>
    <s v="DISTRICOL INVERS MARIATRINIDAD"/>
    <s v="REDEBAN"/>
    <s v="FO-25-1828258"/>
    <d v="2025-11-14T10:55:53"/>
    <d v="2025-11-20T14:43:00"/>
    <m/>
    <s v="ROLLOS"/>
    <s v="ROLLOS"/>
    <s v="AGREGADOR"/>
    <s v="DISTRICOL"/>
    <s v="EJECUTADO"/>
    <s v="EJECUTADO EXITOSO"/>
    <s v="14/11/2025 SE ESCALA AL COORDINADOR DE ZONA PARA ENTREGA DE ROLLOS EN SITIO | 20/11/2025 SE VISITA COMERCIO Y SE HACE ENTREGA DE 160 ROLLOS AL SEÑOR LUIS CARLOS ARRIETA."/>
    <s v="VISITA TECNICA"/>
    <m/>
    <s v="TIPO II"/>
    <s v="TERRESTRE"/>
    <s v="CACERES HERNANDEZ ANDRES"/>
    <n v="1"/>
    <n v="67654"/>
    <n v="140396"/>
    <n v="67654"/>
  </r>
  <r>
    <s v="BOGOTA"/>
    <x v="5"/>
    <x v="5"/>
    <s v="11001"/>
    <s v="3019843"/>
    <s v="3007063047"/>
    <s v="OC VISITA ROLLOS"/>
    <s v="CUNDINAMARCA"/>
    <s v="BOGOTA"/>
    <s v="BARRIO DANUBIO AZUL BOGOTA 5"/>
    <s v="REDEBAN"/>
    <s v="FO-25-1828255"/>
    <d v="2025-11-14T11:07:24"/>
    <d v="2025-11-15T13:57:00"/>
    <m/>
    <s v="ROLLOS"/>
    <s v="ROLLOS"/>
    <s v="CB UNO A UNO"/>
    <s v="CB UNO A UNO"/>
    <s v="EJECUTADO"/>
    <s v="EJECUTADO EXITOSO"/>
    <s v="14/11/2025 SE ESCALA AL COORDINADOR DE ZONA PARA ENTREGA DE ROLLOS EN SITIO | 15/11/2025 SE REALIZA ENTREGA DE 50 ROLLOS"/>
    <s v="VISITA TECNICA"/>
    <m/>
    <s v="TIPO I"/>
    <s v="TERRESTRE"/>
    <s v="MICHELI LOPEZ MIGUEL ANGEL"/>
    <n v="1"/>
    <n v="35780"/>
    <n v="75096"/>
    <n v="35780"/>
  </r>
  <r>
    <s v="CALI"/>
    <x v="1"/>
    <x v="1"/>
    <s v="76001"/>
    <s v="3020076"/>
    <s v="3007071956"/>
    <s v="OC VISITA ROLLOS"/>
    <s v="VALLE DEL CAUCA"/>
    <s v="CALI"/>
    <s v="CALI GAITAN"/>
    <s v="REDEBAN"/>
    <s v="FO-25-1828825"/>
    <d v="2025-11-14T11:44:54"/>
    <d v="2025-11-15T14:03:00"/>
    <m/>
    <s v="ROLLOS"/>
    <s v="ROLLOS"/>
    <s v="CB UNO A UNO"/>
    <s v="CB UNO A UNO"/>
    <s v="EJECUTADO"/>
    <s v="EJECUTADO EXITOSO"/>
    <s v="14/11/2025 SE ESCALA AL COORDINADOR DE ZONA PARA ENTREGA DE ROLLOS EN SITIO | 15/11/2025 SE ENTREGAN 30 ROLLOS A MONICA PARRA"/>
    <s v="VISITA TECNICA"/>
    <m/>
    <s v="TIPO I"/>
    <s v="TERRESTRE"/>
    <s v="CUERO RUIZ JHONNY"/>
    <n v="1"/>
    <n v="35780"/>
    <n v="75096"/>
    <n v="35780"/>
  </r>
  <r>
    <s v="MEDELLIN"/>
    <x v="2"/>
    <x v="2"/>
    <s v="5088"/>
    <s v="3020089"/>
    <s v="3007018323"/>
    <s v="OC VISITA ROLLOS"/>
    <s v="ANTIOQUIA"/>
    <s v="BELLO"/>
    <s v="LAS CABANAS III BELLO"/>
    <s v="REDEBAN"/>
    <s v="FO-25-1828821"/>
    <d v="2025-11-14T11:49:29"/>
    <d v="2025-11-20T11:23:00"/>
    <m/>
    <s v="ROLLOS"/>
    <s v="ROLLOS"/>
    <s v="CB UNO A UNO"/>
    <s v="CB UNO A UNO"/>
    <s v="EJECUTADO"/>
    <s v="EJECUTADO EXITOSO"/>
    <s v="14/11/2025 SE ESCALA AL COORDINADOR DE ZONA PARA ENTREGA DE ROLLOS EN SITIO | 20/11/2025 SE REALIZA ENTREGA DE 30 ROLLOS POR EL OPERADOR CABIFY CON LA GUIA V4001826062"/>
    <s v="VISITA TECNICA"/>
    <m/>
    <s v="TIPO I"/>
    <s v="TERRESTRE"/>
    <s v="ALVAREZ LOPEZ MARIANA"/>
    <n v="1"/>
    <n v="35780"/>
    <n v="75096"/>
    <n v="35780"/>
  </r>
  <r>
    <s v="BOGOTA"/>
    <x v="5"/>
    <x v="5"/>
    <s v="11001"/>
    <s v="3020215"/>
    <s v="3007029726"/>
    <s v="OC VISITA ROLLOS"/>
    <s v="CUNDINAMARCA"/>
    <s v="BOGOTA"/>
    <s v="BARRIO ANTONIO GALAN BOGOTA"/>
    <s v="REDEBAN"/>
    <s v="FO-25-1828822"/>
    <d v="2025-11-14T11:47:48"/>
    <d v="2025-11-15T14:07:00"/>
    <m/>
    <s v="ROLLOS"/>
    <s v="ROLLOS"/>
    <s v="UNO A UNO"/>
    <s v="CB UNO A UNO"/>
    <s v="EJECUTADO"/>
    <s v="EJECUTADO EXITOSO"/>
    <s v="14/11/2025 SE ESCALA AL COORDINADOR DE ZONA PARA ENTREGA DE ROLLOS EN SITIO | 15/11/2025 ENTREGA DE 30 ROLLOS NO SE MANIPULAN EQUIPOS"/>
    <s v="VISITA TECNICA"/>
    <m/>
    <s v="TIPO I"/>
    <s v="TERRESTRE"/>
    <s v="HERNANDEZ NARANJO OSCAR EDUARDO"/>
    <n v="1"/>
    <n v="35780"/>
    <n v="75096"/>
    <n v="35780"/>
  </r>
  <r>
    <s v="MEDELLIN"/>
    <x v="2"/>
    <x v="2"/>
    <s v="5001"/>
    <s v="3020229"/>
    <s v="3007045297"/>
    <s v="OC VISITA ROLLOS"/>
    <s v="ANTIOQUIA"/>
    <s v="MEDELLIN"/>
    <s v="PTM MEDELLIN  VARIEDADES LA 56"/>
    <s v="REDEBAN"/>
    <s v="FO-25-1828820"/>
    <d v="2025-11-14T11:52:41"/>
    <d v="2025-11-20T11:24:00"/>
    <m/>
    <s v="ROLLOS"/>
    <s v="ROLLOS"/>
    <s v="AGREGADOR"/>
    <s v="COMCARD - PTM"/>
    <s v="EJECUTADO"/>
    <s v="EJECUTADO EXITOSO"/>
    <s v="14/11/2025 SE ESCALA AL COORDINADOR DE ZONA PARA ENTREGA DE ROLLOS EN SITIO | 20/11/2025 SE REALIZA ENTREGA DE 40 ROLLOS POR EL OPERADOR VELOCES CON LA GUIA V4001826063"/>
    <s v="VISITA TECNICA"/>
    <m/>
    <s v="TIPO I"/>
    <s v="TERRESTRE"/>
    <s v="ALVAREZ LOPEZ MARIANA"/>
    <n v="1"/>
    <n v="35780"/>
    <n v="75096"/>
    <n v="35780"/>
  </r>
  <r>
    <s v="CALI"/>
    <x v="1"/>
    <x v="1"/>
    <s v="76834"/>
    <s v="3020259"/>
    <s v="3007076243"/>
    <s v="OC VISITA ROLLOS"/>
    <s v="VALLE DEL CAUCA"/>
    <s v="TULUA"/>
    <s v="BARRIO EL CENTRO TULUA 1"/>
    <s v="REDEBAN"/>
    <s v="FO-25-1828816"/>
    <d v="2025-11-14T12:10:36"/>
    <d v="2025-11-15T14:10:00"/>
    <m/>
    <s v="ROLLOS"/>
    <s v="ROLLOS"/>
    <s v="UNO A UNO"/>
    <s v="UNO A UNO"/>
    <s v="EJECUTADO"/>
    <s v="EJECUTADO EXITOSO"/>
    <s v="14/11/2025 SE ESCALA AL COORDINADOR DE ZONA PARA ENTREGA DE ROLLOS EN SITIO | 15/11/2025 SE REALIZA ENTREGA DE 30 ROLLOS REDEBAN"/>
    <s v="VISITA TECNICA"/>
    <m/>
    <s v="TIPO II"/>
    <s v="TERRESTRE"/>
    <s v="PAREDES CASTILLO DIEGO"/>
    <n v="1"/>
    <n v="67654"/>
    <n v="140396"/>
    <n v="67654"/>
  </r>
  <r>
    <s v="MEDELLIN"/>
    <x v="2"/>
    <x v="2"/>
    <s v="5088"/>
    <s v="3020368"/>
    <s v="3007049127"/>
    <s v="OC VISITA ROLLOS"/>
    <s v="ANTIOQUIA"/>
    <s v="BELLO"/>
    <s v="PTM  BELLO DROGUERIA J E SALUD"/>
    <s v="REDEBAN"/>
    <s v="FO-25-1839882"/>
    <d v="2025-11-14T12:06:34"/>
    <d v="2025-11-25T01:40:42"/>
    <m/>
    <s v="ROLLOS"/>
    <s v="ROLLOS"/>
    <s v="AGREGADOR"/>
    <s v="COMCARD - PTM"/>
    <s v="EJECUTADO"/>
    <s v="EJECUTADO EXITOSO"/>
    <s v="20/11/2025 SE ESCALA AL COORDINADOR DE ZONA PARA ENTREGA DE ROLLOS EN SITIO | 25/11/2025 SE REALIZA ENTREGA DE 70 ROLLOS OK"/>
    <s v="VISITA TECNICA"/>
    <m/>
    <s v="TIPO I"/>
    <s v="TERRESTRE"/>
    <s v="MARIN PIEDRAHITA JIMMY ALEXIS"/>
    <n v="1"/>
    <n v="35780"/>
    <n v="75096"/>
    <n v="35780"/>
  </r>
  <r>
    <s v="MEDELLIN"/>
    <x v="2"/>
    <x v="2"/>
    <s v="5001"/>
    <s v="3020377"/>
    <s v="3007080083"/>
    <s v="OC VISITA ROLLOS"/>
    <s v="ANTIOQUIA"/>
    <s v="MEDELLIN"/>
    <s v="BARRIO ROBLEDO PAJARITI MACARENA MEDELLIN"/>
    <s v="REDEBAN"/>
    <s v="FO-25-1828815"/>
    <d v="2025-11-14T12:14:00"/>
    <d v="2025-11-20T16:34:00"/>
    <m/>
    <s v="ROLLOS"/>
    <s v="ROLLOS"/>
    <s v="UNO A UNO"/>
    <s v="UNO A UNO"/>
    <s v="EJECUTADO"/>
    <s v="EJECUTADO EXITOSO"/>
    <s v="14/11/2025 SE ESCALA AL COORDINADOR DE ZONA PARA ENTREGA DE ROLLOS EN SITIO | 20/11/2025 SE REALIZA ENTREGA DE 20 ROLLOS POR EL OPERADOR VELOCES CON LA GUIA V4001826064"/>
    <s v="VISITA TECNICA"/>
    <m/>
    <s v="TIPO I"/>
    <s v="TERRESTRE"/>
    <s v="AYALA ROMERO MAYKOL DANILO"/>
    <n v="1"/>
    <n v="35780"/>
    <n v="75096"/>
    <n v="35780"/>
  </r>
  <r>
    <s v="MEDELLIN"/>
    <x v="2"/>
    <x v="2"/>
    <s v="5001"/>
    <s v="3020387"/>
    <s v="3007074185"/>
    <s v="OC VISITA ROLLOS"/>
    <s v="ANTIOQUIA"/>
    <s v="MEDELLIN"/>
    <s v="PTM MEDELLIN  EL ROI EL DIOS Q"/>
    <s v="REDEBAN"/>
    <s v="FO-25-1828812"/>
    <d v="2025-11-14T12:24:03"/>
    <d v="2025-11-20T11:25:00"/>
    <m/>
    <s v="ROLLOS"/>
    <s v="ROLLOS"/>
    <s v="AGREGADOR"/>
    <s v="COMCARD - PTM"/>
    <s v="EJECUTADO"/>
    <s v="EJECUTADO EXITOSO"/>
    <s v="14/11/2025 SE ESCALA AL COORDINADOR DE ZONA PARA ENTREGA DE ROLLOS EN SITIO | 20/11/2025 SE REALIZA ENTREGA DE 40 ROLLOS POR EL OPERADOR VELOCES CON LA GUIA V4001826065"/>
    <s v="VISITA TECNICA"/>
    <m/>
    <s v="TIPO I"/>
    <s v="TERRESTRE"/>
    <s v="ALVAREZ LOPEZ MARIANA"/>
    <n v="1"/>
    <n v="35780"/>
    <n v="75096"/>
    <n v="35780"/>
  </r>
  <r>
    <s v="BUCARAMANGA"/>
    <x v="3"/>
    <x v="3"/>
    <s v="68432"/>
    <s v="3020499"/>
    <s v="3007031911"/>
    <s v="OC ENVIO ROLLOS"/>
    <s v="SANTANDER"/>
    <s v="MALAGA"/>
    <s v="PAGAFACIL MALAGA"/>
    <s v="REDEBAN"/>
    <s v="FO-25-1829649"/>
    <d v="2025-11-14T13:29:12"/>
    <d v="2025-11-18T12:58:00"/>
    <m/>
    <s v="ROLLOS"/>
    <s v="ROLLOS"/>
    <s v="ROBUSTO"/>
    <s v="PAGAFACIL"/>
    <s v="EJECUTADO"/>
    <s v="EJECUTADO EXITOSO"/>
    <s v="14/11/2025 SE REALIZA ENVIO DE ROLLOS CON OPERADOR LOGISTICO | 18/11/2025 SE REALIZA ENVIO DE 110 ROLLOS, CON LA GUIA 2187690931 SERVIENTREGA. SE CONFIRMA ENTREGA EXITOSA POR PARTE DE LA TRANSPORTADORA"/>
    <s v="ENVIO"/>
    <m/>
    <s v="TIPO IV"/>
    <s v="TERRESTRE"/>
    <m/>
    <n v="0"/>
    <n v="35780"/>
    <n v="75096"/>
    <n v="35780"/>
  </r>
  <r>
    <s v="CARTAGENA"/>
    <x v="0"/>
    <x v="0"/>
    <s v="13001"/>
    <s v="3020668"/>
    <s v="3007050115"/>
    <s v="OC VISITA ROLLOS"/>
    <s v="BOLIVAR"/>
    <s v="CARTAGENA"/>
    <s v="BARRIO CARACOLES CARTAGENA DE"/>
    <s v="REDEBAN"/>
    <s v="FO-25-1829389"/>
    <d v="2025-11-14T13:52:05"/>
    <d v="2025-11-21T12:12:00"/>
    <m/>
    <s v="ROLLOS"/>
    <s v="ROLLOS"/>
    <s v="CB UNO A UNO"/>
    <s v="CB UNO A UNO"/>
    <s v="EJECUTADO"/>
    <s v="EJECUTADO EXITOSO"/>
    <s v="14/11/2025 SE ESCALA AL COORDINADOR DE ZONA PARA ENTREGA DE ROLLOS EN SITIO | 21/11/2025 SE REALIZA ENTREGA DE 70 ROLLOS"/>
    <s v="VISITA TECNICA"/>
    <m/>
    <s v="TIPO I"/>
    <s v="TERRESTRE"/>
    <s v="CANEDO HERRERA ALEXANDER"/>
    <n v="1"/>
    <n v="35780"/>
    <n v="75096"/>
    <n v="35780"/>
  </r>
  <r>
    <s v="BOGOTA"/>
    <x v="5"/>
    <x v="5"/>
    <s v="11001"/>
    <s v="3020751"/>
    <s v="3007037525"/>
    <s v="OC VISITA ROLLOS"/>
    <s v="CUNDINAMARCA"/>
    <s v="BOGOTA"/>
    <s v="BARRIO SIMON BOLIVAR BOGOTA 1"/>
    <s v="REDEBAN"/>
    <s v="FO-25-1829392"/>
    <d v="2025-11-14T13:30:17"/>
    <d v="2025-11-18T14:59:00"/>
    <m/>
    <s v="ROLLOS"/>
    <s v="ROLLOS"/>
    <s v="CB UNO A UNO"/>
    <s v="CB UNO A UNO"/>
    <s v="EJECUTADO"/>
    <s v="EJECUTADO EXITOSO"/>
    <s v="14/11/2025 SE ESCALA AL COORDINADOR DE ZONA PARA ENTREGA DE ROLLOS EN SITIO | 18/11/2025 DURANTE LA VISITA TECNICA SE REALIZA ENTREGA DE ROLLOS PARA DATÁFONO NO SE MANIPULAN EQUIPOS SIN NOVEDAD EN ENTREGA"/>
    <s v="VISITA TECNICA"/>
    <m/>
    <s v="TIPO I"/>
    <s v="TERRESTRE"/>
    <s v="LOZADA ROJAS CHRISTIAN ANDRES"/>
    <n v="1"/>
    <n v="35780"/>
    <n v="75096"/>
    <n v="35780"/>
  </r>
  <r>
    <s v="SANTA MARTA"/>
    <x v="0"/>
    <x v="0"/>
    <s v="47001"/>
    <s v="3021353"/>
    <s v="3007047671"/>
    <s v="OC VISITA ROLLOS"/>
    <s v="MAGDALENA"/>
    <s v="SANTA MARTA"/>
    <s v="DISTRICOL COMERCIALIZADORA LA"/>
    <s v="REDEBAN"/>
    <s v="FO-25-1829926"/>
    <d v="2025-11-14T15:14:21"/>
    <d v="2025-11-21T08:09:00"/>
    <m/>
    <s v="ROLLOS"/>
    <s v="ROLLOS"/>
    <s v="AGREGADOR"/>
    <s v="DISTRICOL"/>
    <s v="EJECUTADO"/>
    <s v="EJECUTADO EXITOSO"/>
    <s v="14/11/2025 SE ESCALA AL COORDINADOR DE ZONA PARA ENTREGA DE ROLLOS EN SITIO | 20/11/2025 SE REALIZA ENVÍO DE 30 ROLLOS PARA DATAFONO A SATISFACCIÓN DEL CLIENTE, SE CONFIRMA RECEPCIÓN DE ROLLOS POR PARTES DEL USUARIO VÍA WHATSAPP"/>
    <s v="ENVIO FLOTA - OPERADOR LOGISTICO"/>
    <m/>
    <s v="TIPO I"/>
    <s v="TERRESTRE"/>
    <s v="THOMAS  CAMPO SIGIFREDO SEGUNDO"/>
    <n v="0"/>
    <n v="35780"/>
    <n v="75096"/>
    <n v="35780"/>
  </r>
  <r>
    <s v="BOGOTA"/>
    <x v="5"/>
    <x v="5"/>
    <s v="11001"/>
    <s v="3021702"/>
    <s v="3007064952"/>
    <s v="OC VISITA ROLLOS"/>
    <s v="CUNDINAMARCA"/>
    <s v="BOGOTA"/>
    <s v="DISTRICOL INTERNET PARAISO Y +"/>
    <s v="REDEBAN"/>
    <s v="FO-25-1830090"/>
    <d v="2025-11-14T15:39:14"/>
    <d v="2025-11-18T10:13:00"/>
    <m/>
    <s v="ROLLOS"/>
    <s v="ROLLOS"/>
    <s v="AGREGADOR"/>
    <s v="DISTRICOL"/>
    <s v="EJECUTADO"/>
    <s v="EJECUTADO EXITOSO"/>
    <s v="14/11/2025 SE ESCALA AL COORDINADOR DE ZONA PARA ENTREGA DE ROLLOS EN SITIO | 18/11/2025 SE REALIZA ENTREGA DE 30 ROLLOS"/>
    <s v="VISITA TECNICA"/>
    <m/>
    <s v="TIPO I"/>
    <s v="TERRESTRE"/>
    <s v="MICHELI LOPEZ MIGUEL ANGEL"/>
    <n v="1"/>
    <n v="35780"/>
    <n v="75096"/>
    <n v="35780"/>
  </r>
  <r>
    <s v="BOGOTA"/>
    <x v="5"/>
    <x v="5"/>
    <s v="11001"/>
    <s v="3022118"/>
    <s v="3007058381"/>
    <s v="OC VISITA ROLLOS"/>
    <s v="CUNDINAMARCA"/>
    <s v="BOGOTA"/>
    <s v="BARRIO CAMELIA BOGOTA 1"/>
    <s v="REDEBAN"/>
    <s v="FO-25-1830723"/>
    <d v="2025-11-14T17:01:03"/>
    <d v="2025-11-18T12:00:00"/>
    <m/>
    <s v="ROLLOS"/>
    <s v="ROLLOS"/>
    <s v="CB UNO A UNO"/>
    <s v="CB UNO A UNO"/>
    <s v="EJECUTADO"/>
    <s v="EJECUTADO EXITOSO"/>
    <s v="14/11/2025 SE ESCALA AL COORDINADOR DE ZONA PARA ENTREGA DE ROLLOS EN SITIO | 18/11/2025 ENTREGA DE ROLLOS EJECUTADO OK"/>
    <s v="VISITA TECNICA"/>
    <m/>
    <s v="TIPO I"/>
    <s v="TERRESTRE"/>
    <s v="GOMEZ VEGA DAVID SNEYDER"/>
    <n v="1"/>
    <n v="35780"/>
    <n v="75096"/>
    <n v="35780"/>
  </r>
  <r>
    <s v="BOGOTA"/>
    <x v="5"/>
    <x v="5"/>
    <s v="11001"/>
    <s v="3022171"/>
    <s v="3007079932"/>
    <s v="OC VISITA ROLLOS"/>
    <s v="CUNDINAMARCA"/>
    <s v="BOGOTA"/>
    <s v="BARRIO SANTA FE BOGOTA 5"/>
    <s v="REDEBAN"/>
    <s v="FO-25-1830717"/>
    <d v="2025-11-14T17:54:25"/>
    <d v="2025-11-18T09:48:00"/>
    <m/>
    <s v="ROLLOS"/>
    <s v="ROLLOS"/>
    <s v="UNO A UNO"/>
    <s v="UNO A UNO"/>
    <s v="EJECUTADO"/>
    <s v="EJECUTADO EXITOSO"/>
    <s v="14/11/2025 SE ESCALA AL COORDINADOR DE ZONA PARA ENTREGA DE ROLLOS EN SITIO | 18/11/2025 ENTREGA DE ROLLOS EJECUTADO OK"/>
    <s v="VISITA TECNICA"/>
    <m/>
    <s v="TIPO I"/>
    <s v="TERRESTRE"/>
    <s v="GOMEZ VEGA DAVID SNEYDER"/>
    <n v="1"/>
    <n v="35780"/>
    <n v="75096"/>
    <n v="35780"/>
  </r>
  <r>
    <s v="BOGOTA"/>
    <x v="5"/>
    <x v="5"/>
    <s v="11001"/>
    <s v="3022433"/>
    <s v="3007076252"/>
    <s v="OC VISITA ROLLOS"/>
    <s v="CUNDINAMARCA"/>
    <s v="BOGOTA"/>
    <s v="PTM BOGOTA FARMACIA HYNTIBA II"/>
    <s v="REDEBAN"/>
    <s v="FO-25-1831251"/>
    <d v="2025-11-15T09:00:00"/>
    <d v="2025-11-18T15:12:00"/>
    <m/>
    <s v="ROLLOS"/>
    <s v="ROLLOS"/>
    <s v="AGREGADOR"/>
    <s v="COMCARD - PTM"/>
    <s v="EJECUTADO"/>
    <s v="EJECUTADO EXITOSO"/>
    <s v="18/11/2025 SE LLEGA A COMERCIO, SE ENTREGAN ROLLOS, SIN MANIPULACIÓN DEL EQUIPO SIN NOVEDAD"/>
    <s v="VISITA TECNICA"/>
    <m/>
    <s v="TIPO I"/>
    <s v="TERRESTRE"/>
    <s v="ARIAS QUILINDO JULIAN"/>
    <n v="1"/>
    <n v="35780"/>
    <n v="75096"/>
    <n v="35780"/>
  </r>
  <r>
    <s v="BUCARAMANGA"/>
    <x v="3"/>
    <x v="3"/>
    <s v="68547"/>
    <s v="3022435"/>
    <s v="3007066374"/>
    <s v="OC VISITA ROLLOS"/>
    <s v="SANTANDER"/>
    <s v="PIEDECUESTA"/>
    <s v="BARRIO SENIOR HOUSE PIEDECUETA"/>
    <s v="REDEBAN"/>
    <s v="FO-25-1831246"/>
    <d v="2025-11-15T09:00:00"/>
    <d v="2025-11-15T13:40:00"/>
    <m/>
    <s v="ROLLOS"/>
    <s v="ROLLOS"/>
    <s v="UNO A UNO"/>
    <s v="CB UNO A UNO"/>
    <s v="EJECUTADO"/>
    <s v="EJECUTADO EXITOSO"/>
    <s v="15/11/2025 SE VISITA COMERCIO SE REALIZA LA ENTREGA DE 10 ROLLOS RBM CB OPERATIVO"/>
    <s v="VISITA TECNICA"/>
    <m/>
    <s v="TIPO II"/>
    <s v="TERRESTRE"/>
    <s v="BARAJAS BERMUDEZ YAHIR MAURICIO"/>
    <n v="1"/>
    <n v="67654"/>
    <n v="140396"/>
    <n v="67654"/>
  </r>
  <r>
    <s v="MEDELLIN"/>
    <x v="2"/>
    <x v="2"/>
    <s v="5360"/>
    <s v="3022454"/>
    <s v="3007059913"/>
    <s v="OC VISITA ROLLOS"/>
    <s v="ANTIOQUIA"/>
    <s v="ITAGUI"/>
    <s v="PTM ITAGUI PAPELERIA Y VARIEDA"/>
    <s v="REDEBAN"/>
    <s v="FO-25-1831242"/>
    <d v="2025-11-15T09:00:00"/>
    <d v="2025-11-20T11:22:00"/>
    <m/>
    <s v="ROLLOS"/>
    <s v="ROLLOS"/>
    <s v="AGREGADOR"/>
    <s v="COMCARD - PTM"/>
    <s v="EJECUTADO"/>
    <s v="EJECUTADO EXITOSO"/>
    <s v="20/11/2025 SE ESCALA AL COORDINADOR DE ZONA PARA ENTREGA DE ROLLOS EN SITIO | 20/11/2025 SE REALIZA ENTREGA DE 80 ROLLOS POR EL OPERADOR CABIFY CON LA GUIA V4001826096"/>
    <s v="VISITA TECNICA"/>
    <m/>
    <s v="TIPO I"/>
    <s v="TERRESTRE"/>
    <s v="ALVAREZ LOPEZ MARIANA"/>
    <n v="1"/>
    <n v="35780"/>
    <n v="75096"/>
    <n v="35780"/>
  </r>
  <r>
    <s v="CALI"/>
    <x v="1"/>
    <x v="1"/>
    <s v="19455"/>
    <s v="3022456"/>
    <s v="3007066795"/>
    <s v="OC VISITA ROLLOS"/>
    <s v="CAUCA"/>
    <s v="MIRANDA"/>
    <s v="BARRIO ORTIGAL MIRANDA"/>
    <s v="REDEBAN"/>
    <s v="FO-25-1831384"/>
    <d v="2025-11-15T09:00:00"/>
    <d v="2025-11-18T14:07:00"/>
    <m/>
    <s v="ROLLOS"/>
    <s v="ROLLOS"/>
    <s v="CB UNO A UNO"/>
    <s v="CB UNO A UNO"/>
    <s v="EJECUTADO"/>
    <s v="EJECUTADO EXITOSO"/>
    <s v="15/11/2025 SE ESCALA AL COORDINADOR DE ZONA PARA ENTREGA DE ROLLOS EN SITIO | 18/11/2025 SE REALIZA ENTREGA DE 60 ROLLOS REDEBAN CON VISITA, NO SE INTERVIENE EQUIPOS"/>
    <s v="VISITA TECNICA"/>
    <m/>
    <s v="TIPO III"/>
    <s v="TERRESTRE"/>
    <s v="HERRERA MONAR GEOVANNY"/>
    <n v="1"/>
    <n v="35780"/>
    <n v="75096"/>
    <n v="35780"/>
  </r>
  <r>
    <s v="BARRANQUILLA"/>
    <x v="0"/>
    <x v="0"/>
    <s v="8296"/>
    <s v="3022470"/>
    <s v="3007053709"/>
    <s v="OC VISITA ROLLOS"/>
    <s v="ATLANTICO"/>
    <s v="GALAPA"/>
    <s v="BARRIO VILLA LEO GALAPA GALAPA"/>
    <s v="REDEBAN"/>
    <s v="FO-25-1831232"/>
    <d v="2025-11-15T09:00:00"/>
    <d v="2025-11-18T16:50:00"/>
    <m/>
    <s v="ROLLOS"/>
    <s v="ROLLOS"/>
    <s v="UNO A UNO"/>
    <s v="CB UNO A UNO"/>
    <s v="EJECUTADO"/>
    <s v="EJECUTADO EXITOSO"/>
    <s v="18/11/2025 SE ENTREGAN 10 ROLLLOS"/>
    <s v="VISITA TECNICA"/>
    <m/>
    <s v="TIPO I"/>
    <s v="TERRESTRE"/>
    <s v="DE AVILA SIADES ALBERTO ENRIQUE"/>
    <n v="1"/>
    <n v="35780"/>
    <n v="75096"/>
    <n v="35780"/>
  </r>
  <r>
    <s v="MEDELLIN"/>
    <x v="2"/>
    <x v="2"/>
    <s v="5034"/>
    <s v="3022476"/>
    <s v="3007067452"/>
    <s v="OC VISITA ROLLOS"/>
    <s v="ANTIOQUIA"/>
    <s v="ANDES"/>
    <s v="BARRIO CRR SANTA RITA ANDES"/>
    <s v="REDEBAN"/>
    <s v="FO-25-1831379"/>
    <d v="2025-11-15T09:00:00"/>
    <d v="2025-11-24T09:46:00"/>
    <m/>
    <s v="ROLLOS"/>
    <s v="ROLLOS"/>
    <s v="CB UNO A UNO"/>
    <s v="CB UNO A UNO"/>
    <s v="EJECUTADO"/>
    <s v="EJECUTADO EXITOSO"/>
    <s v="15/11/2025 SE ESCALA AL COORDINADOR DE ZONA PARA ENTREGA DE ROLLOS EN SITIO | 18/11/2025 SE ENVÍAN 40 ROLLOS POR INTERRAPIDISIMO, ANTES DE ENVIAR EL PAQUETE SE LLAMA A LA USUARIA PARA CONFIRMAR LA ENTREGA"/>
    <s v="ENVIO FLOTA - OPERADOR LOGISTICO"/>
    <m/>
    <s v="TIPO III"/>
    <s v="TERRESTRE"/>
    <s v="RUA ALVAREZ RICHARD ANDRES"/>
    <n v="0"/>
    <n v="35780"/>
    <n v="75096"/>
    <n v="35780"/>
  </r>
  <r>
    <s v="MEDELLIN"/>
    <x v="2"/>
    <x v="2"/>
    <s v="5001"/>
    <s v="3022491"/>
    <s v="3007016652"/>
    <s v="OC VISITA ROLLOS"/>
    <s v="ANTIOQUIA"/>
    <s v="MEDELLIN"/>
    <s v="OPRAP CC SAN DIEGO"/>
    <s v="REDEBAN"/>
    <s v="FO-25-1831569"/>
    <d v="2025-11-15T09:14:38"/>
    <d v="2025-11-20T11:19:00"/>
    <m/>
    <s v="ROLLOS"/>
    <s v="ROLLOS"/>
    <s v="ROBUSTO"/>
    <s v="OPRAP"/>
    <s v="EJECUTADO"/>
    <s v="EJECUTADO EXITOSO"/>
    <s v="15/11/2025 SE ESCALA AL COORDINADOR DE ZONA PARA ENTREGA DE ROLLOS EN SITIO | 20/11/2025 SE REALIZA ENTREGA DE 240 ROLLOS POR EL OPERADOR CABIFY CON LA GUIA V4001826097"/>
    <s v="VISITA TECNICA"/>
    <m/>
    <s v="TIPO I"/>
    <s v="TERRESTRE"/>
    <s v="ALVAREZ LOPEZ MARIANA"/>
    <n v="1"/>
    <n v="35780"/>
    <n v="75096"/>
    <n v="35780"/>
  </r>
  <r>
    <s v="CARTAGENA"/>
    <x v="0"/>
    <x v="0"/>
    <s v="13468"/>
    <s v="3022493"/>
    <s v="3007070920"/>
    <s v="OC ENVIO ROLLOS"/>
    <s v="BOLIVAR"/>
    <s v="MOMPOS"/>
    <s v="MULTIPAGAS MOMPOX"/>
    <s v="REDEBAN"/>
    <s v="FO-25-1831640"/>
    <d v="2025-11-15T09:22:49"/>
    <d v="2025-11-20T16:57:00"/>
    <m/>
    <s v="ROLLOS"/>
    <s v="ROLLOS"/>
    <s v="ROBUSTO"/>
    <s v="REVAL"/>
    <s v="EJECUTADO"/>
    <s v="EJECUTADO EXITOSO"/>
    <s v="15/11/2025 SE ESCALA AL COORDINADOR DE ZONA PARA ENTREGA DE ROLLOS EN SITIO | 20/11/2025 SE REALIZA ENVIO DE 70 ROLLOS, CON LA GUIA 2277307817 SERVIENTREGA. SE CONFIRMA ENTREGA EXITOSA POR PARTE DE LA TRANSPORTADORA"/>
    <s v="ENVIO"/>
    <m/>
    <s v="TIPO IV"/>
    <s v="TERRESTRE"/>
    <m/>
    <n v="0"/>
    <n v="35780"/>
    <n v="75096"/>
    <n v="35780"/>
  </r>
  <r>
    <s v="CALI"/>
    <x v="1"/>
    <x v="1"/>
    <s v="76001"/>
    <s v="3022530"/>
    <s v="3007068079"/>
    <s v="OC VISITA ROLLOS"/>
    <s v="VALLE DEL CAUCA"/>
    <s v="CALI"/>
    <s v="BARRIO POTRERO GRANDE CALI"/>
    <s v="REDEBAN"/>
    <s v="FO-25-1831236"/>
    <d v="2025-11-15T09:00:00"/>
    <d v="2025-11-18T12:04:00"/>
    <m/>
    <s v="ROLLOS"/>
    <s v="ROLLOS"/>
    <s v="CB UNO A UNO"/>
    <s v="CB UNO A UNO"/>
    <s v="EJECUTADO"/>
    <s v="EJECUTADO EXITOSO"/>
    <s v="18/11/2025 SE ENTREGAN 50 ROLLOS A WILLINTON CAICEDO"/>
    <s v="VISITA TECNICA"/>
    <m/>
    <s v="TIPO I"/>
    <s v="TERRESTRE"/>
    <s v="CUERO RUIZ JHONNY"/>
    <n v="1"/>
    <n v="35780"/>
    <n v="75096"/>
    <n v="35780"/>
  </r>
  <r>
    <s v="MEDELLIN"/>
    <x v="2"/>
    <x v="2"/>
    <s v="5670"/>
    <s v="3022536"/>
    <s v="3007025538"/>
    <s v="OC ENVIO ROLLOS"/>
    <s v="ANTIOQUIA"/>
    <s v="SAN ROQUE"/>
    <s v="COMERCIO SAN ROQUE ANTIOQUIA"/>
    <s v="REDEBAN"/>
    <s v="FO-25-1831382"/>
    <d v="2025-11-15T09:00:00"/>
    <d v="2025-11-21T15:25:00"/>
    <m/>
    <s v="ROLLOS"/>
    <s v="ROLLOS"/>
    <s v="CB UNO A UNO"/>
    <s v="CB UNO A UNO"/>
    <s v="EJECUTADO"/>
    <s v="EJECUTADO EXITOSO"/>
    <s v="15/11/2025 SE ESCALA AL COORDINADOR DE ZONA PARA ENTREGA DE ROLLOS EN SITIO | 21/11/2025 SE REALIZA ENVIO DE 30 ROLLOS, CON LA GUIA 992216738 LOGICUARTAS. SE CONFIRMA ENTREGA EXITOSA POR PARTE DE LA TRANSPORTADORA"/>
    <s v="ENVIO"/>
    <m/>
    <s v="TIPO III"/>
    <s v="TERRESTRE"/>
    <m/>
    <n v="0"/>
    <n v="35780"/>
    <n v="75096"/>
    <n v="35780"/>
  </r>
  <r>
    <s v="MANIZALES"/>
    <x v="1"/>
    <x v="6"/>
    <s v="17614"/>
    <s v="3022561"/>
    <s v="3007081264"/>
    <s v="OC VISITA ROLLOS"/>
    <s v="CALDAS"/>
    <s v="RIOSUCIO"/>
    <s v="DISTRICOL DROGUERIA PAOLA"/>
    <s v="REDEBAN"/>
    <s v="FO-25-1832373"/>
    <d v="2025-11-15T09:28:31"/>
    <d v="2025-11-18T09:26:00"/>
    <m/>
    <s v="ROLLOS"/>
    <s v="ROLLOS"/>
    <s v="AGREGADOR"/>
    <s v="DISTRICOL"/>
    <s v="EJECUTADO"/>
    <s v="EJECUTADO EXITOSO"/>
    <s v="18/11/2025 SE REALIZA ENTREGA DE 20 ROLLOS EN DIRECCIÓN SOLICITADA POR USUARIO EN VILLAMARIA CALDAS"/>
    <s v="VISITA TECNICA"/>
    <m/>
    <s v="TIPO II"/>
    <s v="TERRESTRE"/>
    <s v="AGUIRRE HENAO RAUL EDUARDO"/>
    <n v="1"/>
    <n v="67654"/>
    <n v="140396"/>
    <n v="67654"/>
  </r>
  <r>
    <s v="BUCARAMANGA"/>
    <x v="3"/>
    <x v="3"/>
    <s v="68615"/>
    <s v="3022589"/>
    <s v="3007063032"/>
    <s v="OC VISITA ROLLOS"/>
    <s v="SANTANDER"/>
    <s v="RIONEGRO"/>
    <s v="BARRIO VILLA ESPERANZA CORREGI"/>
    <s v="REDEBAN"/>
    <s v="FO-25-1832287"/>
    <d v="2025-11-15T10:54:33"/>
    <d v="2025-11-19T17:27:00"/>
    <m/>
    <s v="ROLLOS"/>
    <s v="ROLLOS"/>
    <s v="CB UNO A UNO"/>
    <s v="CB UNO A UNO"/>
    <s v="EJECUTADO"/>
    <s v="EJECUTADO EXITOSO"/>
    <s v="15/11/2025 SE ESCALA AL COORDINADOR DE ZONA PARA ENTREGA DE ROLLOS EN SITIO | 19/11/2025 SE REALIZA ENVÍO DE 20  ROLLOS POR FLOTA INDICADA POR EL CLIENTE _x000a__x000a_CLIENTE INFORMA QUE YA TIENE LOS ROLLOS EN SU PODER SE PROCEDE A CERRAR ORDEN"/>
    <s v="VISITA TECNICA"/>
    <m/>
    <s v="TIPO II"/>
    <s v="TERRESTRE"/>
    <s v="BARRERA ORTEGA MARLON STWAR"/>
    <n v="1"/>
    <n v="67654"/>
    <n v="140396"/>
    <n v="67654"/>
  </r>
  <r>
    <s v="MEDELLIN"/>
    <x v="2"/>
    <x v="2"/>
    <s v="5001"/>
    <s v="3022902"/>
    <s v="3007069964"/>
    <s v="OC VISITA ROLLOS"/>
    <s v="ANTIOQUIA"/>
    <s v="MEDELLIN"/>
    <s v="PTM MEDELLIN  DEPOSITO Y FERRE"/>
    <s v="REDEBAN"/>
    <s v="FO-25-1831231"/>
    <d v="2025-11-15T09:00:00"/>
    <d v="2025-11-20T11:21:00"/>
    <m/>
    <s v="ROLLOS"/>
    <s v="ROLLOS"/>
    <s v="AGREGADOR"/>
    <s v="COMCARD - PTM"/>
    <s v="EJECUTADO"/>
    <s v="EJECUTADO EXITOSO"/>
    <s v="20/11/2025 SE ESCALA AL COORDINADOR DE ZONA PARA ENTREGA DE ROLLOS EN SITIO | 20/11/2025 SE REALIZA ENTREGA DE 20 ROLLOS POR EL OPERADOR CABIFY CON LA GUIA V4001826095"/>
    <s v="VISITA TECNICA"/>
    <m/>
    <s v="TIPO I"/>
    <s v="TERRESTRE"/>
    <s v="ALVAREZ LOPEZ MARIANA"/>
    <n v="1"/>
    <n v="35780"/>
    <n v="75096"/>
    <n v="35780"/>
  </r>
  <r>
    <s v="CALI"/>
    <x v="1"/>
    <x v="1"/>
    <s v="76109"/>
    <s v="3022928"/>
    <s v="3007062722"/>
    <s v="OC ENVIO ROLLOS"/>
    <s v="VALLE DEL CAUCA"/>
    <s v="BUENAVENTURA"/>
    <s v="PTM BUENAVENTURA VARIEDADES HO"/>
    <s v="REDEBAN"/>
    <s v="FO-25-1831894"/>
    <d v="2025-11-15T09:45:49"/>
    <d v="2025-11-20T09:49:00"/>
    <m/>
    <s v="ROLLOS"/>
    <s v="ROLLOS"/>
    <s v="AGREGADOR"/>
    <s v="COMCARD - PTM"/>
    <s v="EJECUTADO"/>
    <s v="EJECUTADO EXITOSO"/>
    <s v="20/11/2025 SE REALIZA ENVIO DE 40 ROLLOS, CON LA GUIA 2248145406 SERVIENTREGA. SE CONFIRMA ENTREGA EXITOSA POR PARTE DE LA TRANSPORTADORA"/>
    <s v="ENVIO"/>
    <m/>
    <s v="TIPO III"/>
    <s v="TERRESTRE"/>
    <m/>
    <n v="0"/>
    <n v="35780"/>
    <n v="75096"/>
    <n v="35780"/>
  </r>
  <r>
    <s v="MEDELLIN"/>
    <x v="2"/>
    <x v="2"/>
    <s v="5585"/>
    <s v="3022935"/>
    <s v="3007043458"/>
    <s v="OC ENVIO ROLLOS"/>
    <s v="ANTIOQUIA"/>
    <s v="PUERTO NARE"/>
    <s v="PTM PUERTO NARE AUTOSERVICIO J"/>
    <s v="REDEBAN"/>
    <s v="FO-25-1832096"/>
    <d v="2025-11-15T10:29:54"/>
    <d v="2025-11-23T12:47:00"/>
    <m/>
    <s v="ROLLOS"/>
    <s v="ROLLOS"/>
    <s v="AGREGADOR"/>
    <s v="COMCARD - PTM"/>
    <s v="EJECUTADO"/>
    <s v="EJECUTADO EXITOSO"/>
    <s v="15/11/2025 SE ESCALA AL COORDINADOR DE ZONA PARA ENTREGA DE ROLLOS EN SITIO | 23/11/2025 SE REALIZA ENVIO DE 40 ROLLOS, CON LA GUIA 992216737 LOGICUARTAS. SE CONFIRMA ENTREGA EXITOSA POR PARTE DE LA TRANSPORTADORA"/>
    <s v="ENVIO"/>
    <m/>
    <s v="TIPO IV"/>
    <s v="TERRESTRE"/>
    <m/>
    <n v="0"/>
    <n v="35780"/>
    <n v="75096"/>
    <n v="35780"/>
  </r>
  <r>
    <s v="NEIVA"/>
    <x v="4"/>
    <x v="4"/>
    <s v="18001"/>
    <s v="3022937"/>
    <s v="3007035280"/>
    <s v="OC VISITA ROLLOS"/>
    <s v="CAQUETA"/>
    <s v="FLORENCIA"/>
    <s v="DISTRICOL LESSENCE FRAGANCIAS"/>
    <s v="REDEBAN"/>
    <s v="FO-25-1832161"/>
    <d v="2025-11-15T10:39:20"/>
    <d v="2025-11-19T17:18:00"/>
    <m/>
    <s v="ROLLOS"/>
    <s v="ROLLOS"/>
    <s v="AGREGADOR"/>
    <s v="DISTRICOL"/>
    <s v="EJECUTADO"/>
    <s v="EJECUTADO EXITOSO"/>
    <s v="15/11/2025 SE ESCALA AL COORDINADOR DE ZONA PARA ENTREGA DE ROLLOS EN SITIO | 19/11/2025 SE REALIZA ENTREGA DE 20 ROLLOS RBM EN SITIO ENTREGA EXITOSA"/>
    <s v="VISITA TECNICA"/>
    <m/>
    <s v="TIPO IV"/>
    <s v="TERRESTRE"/>
    <s v="BERMUDEZ SANCHEZ JOSE NEYBER"/>
    <n v="1"/>
    <n v="35780"/>
    <n v="75096"/>
    <n v="35780"/>
  </r>
  <r>
    <s v="IBAGUE"/>
    <x v="4"/>
    <x v="4"/>
    <s v="73001"/>
    <s v="3022966"/>
    <s v="3007054471"/>
    <s v="OC VISITA ROLLOS"/>
    <s v="TOLIMA"/>
    <s v="IBAGUE"/>
    <s v="BARRIO RICAURTE PARTE BAJA IBA"/>
    <s v="REDEBAN"/>
    <s v="FO-25-1832530"/>
    <d v="2025-11-15T11:35:41"/>
    <d v="2025-11-18T10:54:00"/>
    <m/>
    <s v="ROLLOS"/>
    <s v="ROLLOS"/>
    <s v="CB UNO A UNO"/>
    <s v="CB UNO A UNO"/>
    <s v="EJECUTADO"/>
    <s v="EJECUTADO EXITOSO"/>
    <s v="15/11/2025 SE ESCALA AL COORDINADOR DE ZONA PARA ENTREGA DE ROLLOS EN SITIO | 18/11/2025 SE REALIZA ENTREGA DE 120 ROLLOS POR SOLICITUD DEL CLIENTE."/>
    <s v="VISITA TECNICA"/>
    <m/>
    <s v="TIPO I"/>
    <s v="TERRESTRE"/>
    <s v="BARRAGAN TAFUR EDWIN ESTEBAN"/>
    <n v="1"/>
    <n v="35780"/>
    <n v="75096"/>
    <n v="35780"/>
  </r>
  <r>
    <s v="IBAGUE"/>
    <x v="4"/>
    <x v="4"/>
    <s v="73001"/>
    <s v="3022969"/>
    <s v="3007067184"/>
    <s v="OC VISITA ROLLOS"/>
    <s v="TOLIMA"/>
    <s v="IBAGUE"/>
    <s v="DISTRICOL VARIEDADES COMPRA"/>
    <s v="REDEBAN"/>
    <s v="FO-25-1832525"/>
    <d v="2025-11-15T11:37:15"/>
    <d v="2025-11-19T17:15:00"/>
    <m/>
    <s v="ROLLOS"/>
    <s v="ROLLOS"/>
    <s v="AGREGADOR"/>
    <s v="DISTRICOL"/>
    <s v="EJECUTADO"/>
    <s v="EJECUTADO EXITOSO"/>
    <s v="15/11/2025 SE ESCALA AL COORDINADOR DE ZONA PARA ENTREGA DE ROLLOS EN SITIO | 19/11/2025 SE REALIZA ENTREGA DE 30 ROLLOS POR SOLICITUD DEL CLIENTE."/>
    <s v="VISITA TECNICA"/>
    <m/>
    <s v="TIPO I"/>
    <s v="TERRESTRE"/>
    <s v="BARRAGAN TAFUR EDWIN ESTEBAN"/>
    <n v="1"/>
    <n v="35780"/>
    <n v="75096"/>
    <n v="35780"/>
  </r>
  <r>
    <s v="BOGOTA"/>
    <x v="5"/>
    <x v="5"/>
    <s v="11001"/>
    <s v="3022978"/>
    <s v="3007063420"/>
    <s v="OC VISITA ROLLOS"/>
    <s v="CUNDINAMARCA"/>
    <s v="BOGOTA"/>
    <s v="PTM BOGOTA VARIEDADES SEBASTIA"/>
    <s v="REDEBAN"/>
    <s v="FO-25-1832654"/>
    <d v="2025-11-15T11:44:57"/>
    <d v="2025-11-18T11:09:00"/>
    <m/>
    <s v="ROLLOS"/>
    <s v="ROLLOS"/>
    <s v="AGREGADOR"/>
    <s v="COMCARD - PTM"/>
    <s v="EJECUTADO"/>
    <s v="EJECUTADO EXITOSO"/>
    <s v="15/11/2025 SE ESCALA AL COORDINADOR DE ZONA PARA ENTREGA DE ROLLOS EN SITIO | 18/11/2025 DURANTE LA VISITA TECNICA SE REALIZA ENTREGA DE ROLLOS PARA DATÁFONO NO SE MANIPULAN EQUIPOS"/>
    <s v="VISITA TECNICA"/>
    <m/>
    <s v="TIPO I"/>
    <s v="TERRESTRE"/>
    <s v="GALEANO SORIANO JUAN DAVID"/>
    <n v="1"/>
    <n v="35780"/>
    <n v="75096"/>
    <n v="35780"/>
  </r>
  <r>
    <s v="CUCUTA"/>
    <x v="3"/>
    <x v="3"/>
    <s v="54250"/>
    <s v="3022983"/>
    <s v="3007069965"/>
    <s v="OC ENVIO ROLLOS"/>
    <s v="NORTE DE SANTANDER"/>
    <s v="EL TARRA"/>
    <s v="PTM EL TARRAL  VARIEDADES EL D"/>
    <s v="REDEBAN"/>
    <s v="FO-25-1832674"/>
    <d v="2025-11-15T11:51:56"/>
    <d v="2025-11-27T09:22:00"/>
    <m/>
    <s v="ROLLOS"/>
    <s v="ROLLOS"/>
    <s v="AGREGADOR"/>
    <s v="COMCARD - PTM"/>
    <s v="EJECUTADO"/>
    <s v="EJECUTADO EXITOSO"/>
    <s v="15/11/2025 SE ESCALA AL COORDINADOR DE ZONA PARA ENTREGA DE ROLLOS EN SITIO | 24/11/2025 EN COMUNICACIÓN CON EL USUARIO NOS CONFIRMA QUE AUN NO LE HAN LLEGADO LOS ROLLOS | 27/11/2025 SE REALIZA ENVIO DE 10 ROLLOS, CON LA GUIA 2187690933 SERVIENTREGA. SE CONFIRMA ENTREGA EXITOSA POR PARTE DE LA TRANSPORTADORA"/>
    <s v="ENVIO"/>
    <m/>
    <s v="TIPO IV"/>
    <s v="TERRESTRE"/>
    <m/>
    <n v="0"/>
    <n v="35780"/>
    <n v="75096"/>
    <n v="35780"/>
  </r>
  <r>
    <s v="MEDELLIN"/>
    <x v="2"/>
    <x v="2"/>
    <s v="5001"/>
    <s v="3022985"/>
    <s v="3007080637"/>
    <s v="OC VISITA ROLLOS"/>
    <s v="ANTIOQUIA"/>
    <s v="MEDELLIN"/>
    <s v="BARRIO CAICEDO MEDELLIN 16"/>
    <s v="REDEBAN"/>
    <s v="FO-25-1832645"/>
    <d v="2025-11-15T11:52:57"/>
    <d v="2025-11-20T11:18:00"/>
    <m/>
    <s v="ROLLOS"/>
    <s v="ROLLOS"/>
    <s v="UNO A UNO"/>
    <s v="UNO A UNO"/>
    <s v="EJECUTADO"/>
    <s v="EJECUTADO EXITOSO"/>
    <s v="15/11/2025 SE ESCALA AL COORDINADOR DE ZONA PARA ENTREGA DE ROLLOS EN SITIO | 21/11/2025 SE REALIZA ENTREGA DE 30 ROLLOS POR EL OPERADOR CABIFY CON LA GUIA V4001826099"/>
    <s v="VISITA TECNICA"/>
    <m/>
    <s v="TIPO I"/>
    <s v="TERRESTRE"/>
    <s v="ALVAREZ LOPEZ MARIANA"/>
    <n v="1"/>
    <n v="35780"/>
    <n v="75096"/>
    <n v="35780"/>
  </r>
  <r>
    <s v="VALLEDUPAR"/>
    <x v="0"/>
    <x v="0"/>
    <s v="20001"/>
    <s v="3023111"/>
    <s v="3007063868"/>
    <s v="OC VISITA ROLLOS"/>
    <s v="CESAR"/>
    <s v="VALLEDUPAR"/>
    <s v="PTM VALLEDUPAR PUNTOSERVIS VAL"/>
    <s v="REDEBAN"/>
    <s v="FO-25-1831989"/>
    <d v="2025-11-15T10:17:13"/>
    <d v="2025-11-24T09:37:00"/>
    <m/>
    <s v="ROLLOS"/>
    <s v="ROLLOS"/>
    <s v="AGREGADOR"/>
    <s v="COMCARD - PTM"/>
    <s v="EJECUTADO"/>
    <s v="EJECUTADO EXITOSO"/>
    <s v="15/11/2025 SE ESCALA AL COORDINADOR DE ZONA PARA ENTREGA DE ROLLOS EN SITIO | 24/11/2025 SE VISITA CB Y SE LE HACE ENTREGA DE 40 ROLLOS"/>
    <s v="VISITA TECNICA"/>
    <m/>
    <s v="TIPO I"/>
    <s v="TERRESTRE"/>
    <s v="BENITEZ CARVAJAL ALVARO JAVIER"/>
    <n v="1"/>
    <n v="35780"/>
    <n v="75096"/>
    <n v="35780"/>
  </r>
  <r>
    <s v="MEDELLIN"/>
    <x v="2"/>
    <x v="2"/>
    <s v="5001"/>
    <s v="3023123"/>
    <s v="3007080508"/>
    <s v="OC VISITA ROLLOS"/>
    <s v="ANTIOQUIA"/>
    <s v="MEDELLIN"/>
    <s v="DISTRICOL CARPOLAC CALAZANS"/>
    <s v="REDEBAN"/>
    <s v="FO-25-1832254"/>
    <d v="2025-11-15T10:46:10"/>
    <d v="2025-11-20T11:18:00"/>
    <m/>
    <s v="ROLLOS"/>
    <s v="ROLLOS"/>
    <s v="AGREGADOR"/>
    <s v="DISTRICOL"/>
    <s v="EJECUTADO"/>
    <s v="EJECUTADO EXITOSO"/>
    <s v="20/11/2025 SE ESCALA AL COORDINADOR DE ZONA PARA ENTREGA DE ROLLOS EN SITIO | 21/11/2025 SE REALIZA ENTREGA DE  ROLLOS POR EL OPERADOR CABIFY CON LA GUIA V4001826098"/>
    <s v="VISITA TECNICA"/>
    <m/>
    <s v="TIPO I"/>
    <s v="TERRESTRE"/>
    <s v="ALVAREZ LOPEZ MARIANA"/>
    <n v="1"/>
    <n v="35780"/>
    <n v="75096"/>
    <n v="35780"/>
  </r>
  <r>
    <s v="MANIZALES"/>
    <x v="1"/>
    <x v="6"/>
    <s v="17524"/>
    <s v="3023160"/>
    <s v="3007052003"/>
    <s v="OC VISITA ROLLOS"/>
    <s v="CALDAS"/>
    <s v="PALESTINA"/>
    <s v="BARRIO CENTRO PALESTINA 5"/>
    <s v="REDEBAN"/>
    <s v="FO-25-1832711"/>
    <d v="2025-11-18T08:00:00"/>
    <d v="2025-11-18T11:59:00"/>
    <m/>
    <s v="ROLLOS"/>
    <s v="ROLLOS"/>
    <s v="CB UNO A UNO"/>
    <s v="CB UNO A UNO"/>
    <s v="EJECUTADO"/>
    <s v="EJECUTADO EXITOSO"/>
    <s v="15/11/2025 SE ESCALA AL COORDINADOR DE ZONA PARA ENTREGA DE ROLLOS EN SITIO | 18/11/2025 SE ENTREGAN 30 ROLLOS."/>
    <s v="VISITA TECNICA"/>
    <m/>
    <s v="TIPO II"/>
    <s v="TERRESTRE"/>
    <s v="FRANCO CAÑAVERAL YAMID RAUL"/>
    <n v="1"/>
    <n v="67654"/>
    <n v="140396"/>
    <n v="67654"/>
  </r>
  <r>
    <s v="MEDELLIN"/>
    <x v="2"/>
    <x v="2"/>
    <s v="27075"/>
    <s v="3023164"/>
    <s v="3007073899"/>
    <s v="OC VISITA ROLLOS"/>
    <s v="CHOCO"/>
    <s v="BAHIA SOLANO"/>
    <s v="BARRIO FLLO CASTRO BAHIA SOLAN"/>
    <s v="REDEBAN"/>
    <s v="FO-25-1832885"/>
    <d v="2025-11-18T08:00:00"/>
    <d v="2025-11-21T10:12:00"/>
    <m/>
    <s v="ROLLOS"/>
    <s v="ROLLOS"/>
    <s v="CB UNO A UNO"/>
    <s v="CB UNO A UNO"/>
    <s v="EJECUTADO"/>
    <s v="EJECUTADO EXITOSO"/>
    <s v="15/11/2025 SE ESCALA AL COORDINADOR DE ZONA PARA ENTREGA DE ROLLOS EN SITIO | 21/11/2025 SE LLAMA A LA USUARIA PARA CONFIRMAR SI YA RECIBIÓ LOS ROLLOS Y ME INDICA QUE SI, YA LOS TIENE EN SU PODER"/>
    <s v="VISITA TECNICA"/>
    <m/>
    <s v="TIPO V"/>
    <s v="AEREO"/>
    <s v="RUA ALVAREZ RICHARD ANDRES"/>
    <n v="1"/>
    <n v="35780"/>
    <n v="75096"/>
    <n v="35780"/>
  </r>
  <r>
    <s v="BARRANQUILLA"/>
    <x v="0"/>
    <x v="0"/>
    <s v="8001"/>
    <s v="3023173"/>
    <s v="3007034790"/>
    <s v="OC VISITA ROLLOS"/>
    <s v="ATLANTICO"/>
    <s v="BARRANQUILLA"/>
    <s v="BARRIO LAS AMERICAS BARRANQUIL"/>
    <s v="REDEBAN"/>
    <s v="FO-25-1832988"/>
    <d v="2025-11-18T08:00:00"/>
    <d v="2025-11-19T17:24:00"/>
    <m/>
    <s v="ROLLOS"/>
    <s v="ROLLOS"/>
    <s v="CB UNO A UNO"/>
    <s v="CB UNO A UNO"/>
    <s v="EJECUTADO"/>
    <s v="EJECUTADO EXITOSO"/>
    <s v="15/11/2025 SE ESCALA AL COORDINADOR DE ZONA PARA ENTREGA DE ROLLOS EN SITIO | 19/11/2025 SE ENTREGAN 40 ROLLOS"/>
    <s v="VISITA TECNICA"/>
    <m/>
    <s v="TIPO I"/>
    <s v="TERRESTRE"/>
    <s v="DE AVILA SIADES ALBERTO ENRIQUE"/>
    <n v="1"/>
    <n v="35780"/>
    <n v="75096"/>
    <n v="35780"/>
  </r>
  <r>
    <s v="MEDELLIN"/>
    <x v="2"/>
    <x v="2"/>
    <s v="5240"/>
    <s v="3023188"/>
    <s v="3007079188"/>
    <s v="OC VISITA ROLLOS"/>
    <s v="ANTIOQUIA"/>
    <s v="EBEJICO"/>
    <s v="BARRIO EBEJICO EBEJICO"/>
    <s v="REDEBAN"/>
    <s v="FO-25-1833518"/>
    <d v="2025-11-18T08:00:00"/>
    <d v="2025-11-24T08:35:00"/>
    <m/>
    <s v="ROLLOS"/>
    <s v="ROLLOS"/>
    <s v="CB UNO A UNO"/>
    <s v="CB UNO A UNO"/>
    <s v="EJECUTADO"/>
    <s v="EJECUTADO EXITOSO"/>
    <s v="20/11/2025 SE ESCALA AL COORDINADOR DE ZONA PARA ENTREGA DE ROLLOS EN SITIO | 24/11/2025 SE REALIZA ENVIO POR FLOTA DE 20 ROLLOS CB OK SE CONFIRMA CON USUARIO RECIBE OK"/>
    <s v="VISITA TECNICA"/>
    <m/>
    <s v="TIPO II"/>
    <s v="TERRESTRE"/>
    <s v="MONTOYA VELEZ ANDRES FELIPE"/>
    <n v="1"/>
    <n v="67654"/>
    <n v="140396"/>
    <n v="67654"/>
  </r>
  <r>
    <s v="BARRANQUILLA"/>
    <x v="0"/>
    <x v="0"/>
    <s v="8638"/>
    <s v="3023316"/>
    <s v="3007076609"/>
    <s v="OC VISITA ROLLOS"/>
    <s v="ATLANTICO"/>
    <s v="SABANALARGA"/>
    <s v="BARRIO CENTRO SABANALARGA 22"/>
    <s v="REDEBAN"/>
    <s v="FO-25-1832648"/>
    <d v="2025-11-15T11:48:10"/>
    <d v="2025-11-19T17:12:00"/>
    <m/>
    <s v="ROLLOS"/>
    <s v="ROLLOS"/>
    <s v="UNO A UNO"/>
    <s v="UNO A UNO"/>
    <s v="EJECUTADO"/>
    <s v="EJECUTADO EXITOSO"/>
    <s v="15/11/2025 SE ESCALA AL COORDINADOR DE ZONA PARA ENTREGA DE ROLLOS EN SITIO | 19/11/2025 SE REALIZA VISITA TÉCNICA, SE ENTREGA 10 ROLLOS PARA DATAFONO, EL CLIENTE RECIBE A SATISFACCIÓN, CB OPERATIVO."/>
    <s v="VISITA TECNICA"/>
    <m/>
    <s v="TIPO II"/>
    <s v="TERRESTRE"/>
    <s v="DE AGUAS MUÑOZ DAVID JOSE"/>
    <n v="1"/>
    <n v="67654"/>
    <n v="140396"/>
    <n v="67654"/>
  </r>
  <r>
    <s v="CUCUTA"/>
    <x v="3"/>
    <x v="3"/>
    <s v="54001"/>
    <s v="3023320"/>
    <s v="3007080943"/>
    <s v="OC VISITA ROLLOS"/>
    <s v="NORTE DE SANTANDER"/>
    <s v="CUCUTA"/>
    <s v="BARRIO NUEVO HORIZONTE CUCUTA 6"/>
    <s v="REDEBAN"/>
    <s v="FO-25-1832708"/>
    <d v="2025-11-18T08:00:00"/>
    <d v="2025-11-19T08:10:00"/>
    <m/>
    <s v="ROLLOS"/>
    <s v="ROLLOS"/>
    <s v="UNO A UNO"/>
    <s v="UNO A UNO"/>
    <s v="EJECUTADO"/>
    <s v="EJECUTADO EXITOSO"/>
    <s v="15/11/2025 SE ESCALA AL COORDINADOR DE ZONA PARA ENTREGA DE ROLLOS EN SITIO | 19/11/2025 SE REALIZA ENTREGA DE 20 ROLLOS EN DIRECCIÓN INDICADA POR EL CLIENTE, CLIENTE NO ENTREGA TIRILLA"/>
    <s v="VISITA TECNICA"/>
    <m/>
    <s v="TIPO I"/>
    <s v="TERRESTRE"/>
    <s v="NARANJO AFANADOR RUBEN JESUS"/>
    <n v="1"/>
    <n v="35780"/>
    <n v="75096"/>
    <n v="35780"/>
  </r>
  <r>
    <s v="BUCARAMANGA"/>
    <x v="3"/>
    <x v="3"/>
    <s v="68081"/>
    <s v="3023321"/>
    <s v="3007048121"/>
    <s v="OC ENVIO ROLLOS"/>
    <s v="SANTANDER"/>
    <s v="BARRANCABERMEJA"/>
    <s v="DISTRICOL CYBERCOM JEICAM"/>
    <s v="REDEBAN"/>
    <s v="FO-25-1834511"/>
    <d v="2025-11-18T08:00:00"/>
    <d v="2025-11-19T14:31:00"/>
    <m/>
    <s v="ROLLOS"/>
    <s v="ROLLOS"/>
    <s v="AGREGADOR"/>
    <s v="DISTRICOL"/>
    <s v="EJECUTADO"/>
    <s v="EJECUTADO EXITOSO"/>
    <s v="16/11/2025 SE REALIZA ENVIO DE ROLLOS CON OPERADOR LOGISTICO | 19/11/2025 SE REALIZA ENVIO DE 60 ROLLOS, CON LA GUIA 2187690934 SERVIENTREGA. SE CONFIRMA ENTREGA EXITOSA POR PARTE DE LA TRANSPORTADORA"/>
    <s v="ENVIO"/>
    <m/>
    <s v="TIPO III"/>
    <s v="TERRESTRE"/>
    <m/>
    <n v="0"/>
    <n v="35780"/>
    <n v="75096"/>
    <n v="35780"/>
  </r>
  <r>
    <s v="CALI"/>
    <x v="1"/>
    <x v="1"/>
    <s v="76001"/>
    <s v="3023328"/>
    <s v="3007063111"/>
    <s v="OC VISITA ROLLOS"/>
    <s v="VALLE DEL CAUCA"/>
    <s v="CALI"/>
    <s v="PAGAFACIL PARQUE DE LA CANA"/>
    <s v="REDEBAN"/>
    <s v="FO-25-1833534"/>
    <d v="2025-11-18T08:00:00"/>
    <d v="2025-11-18T09:52:00"/>
    <m/>
    <s v="ROLLOS"/>
    <s v="ROLLOS"/>
    <s v="ROBUSTO"/>
    <s v="PAGAFACIL"/>
    <s v="EJECUTADO"/>
    <s v="EJECUTADO EXITOSO"/>
    <s v="18/11/2025 SE ENTREGAN 130 ROLLOS A YURI FAJARDO"/>
    <s v="VISITA TECNICA"/>
    <m/>
    <s v="TIPO I"/>
    <s v="TERRESTRE"/>
    <s v="CUERO RUIZ JHONNY"/>
    <n v="1"/>
    <n v="35780"/>
    <n v="75096"/>
    <n v="35780"/>
  </r>
  <r>
    <s v="MEDELLIN"/>
    <x v="2"/>
    <x v="2"/>
    <s v="5001"/>
    <s v="3023372"/>
    <s v="3007071292"/>
    <s v="OC VISITA ROLLOS"/>
    <s v="ANTIOQUIA"/>
    <s v="MEDELLIN"/>
    <s v="PTM MEDELLIN VARIEDADES Y DETA"/>
    <s v="REDEBAN"/>
    <s v="FO-25-1834455"/>
    <d v="2025-11-18T08:00:00"/>
    <d v="2025-11-20T11:16:00"/>
    <m/>
    <s v="ROLLOS"/>
    <s v="ROLLOS"/>
    <s v="AGREGADOR"/>
    <s v="COMCARD - PTM"/>
    <s v="EJECUTADO"/>
    <s v="EJECUTADO EXITOSO"/>
    <s v="16/11/2025 SE ESCALA AL COORDINADOR DE ZONA PARA ENTREGA DE ROLLOS EN SITIO | 20/11/2025 SE REALIZA ENTREGA DE 30 ROLLOS POR EL OPERADOR VELOCES CON LA GUIA V4001826101"/>
    <s v="VISITA TECNICA"/>
    <m/>
    <s v="TIPO I"/>
    <s v="TERRESTRE"/>
    <s v="ALVAREZ LOPEZ MARIANA"/>
    <n v="1"/>
    <n v="35780"/>
    <n v="75096"/>
    <n v="35780"/>
  </r>
  <r>
    <s v="MEDELLIN"/>
    <x v="2"/>
    <x v="2"/>
    <s v="5088"/>
    <s v="3023374"/>
    <s v="3007076074"/>
    <s v="OC VISITA ROLLOS"/>
    <s v="ANTIOQUIA"/>
    <s v="BELLO"/>
    <s v="BARRIO VRD JALISCO BELLO"/>
    <s v="REDEBAN"/>
    <s v="FO-25-1839903"/>
    <d v="2025-11-18T08:00:00"/>
    <d v="2025-11-26T19:50:51"/>
    <m/>
    <s v="ROLLOS"/>
    <s v="ROLLOS"/>
    <s v="UNO A UNO"/>
    <s v="UNO A UNO"/>
    <s v="EJECUTADO"/>
    <s v="EJECUTADO EXITOSO"/>
    <s v="26/11/2025 SE ENTREGA ROLLOS OK"/>
    <s v="VISITA TECNICA"/>
    <m/>
    <s v="TIPO I"/>
    <s v="TERRESTRE"/>
    <s v="COPETE CORDOBA DIEGO ALEJANDRO"/>
    <n v="2"/>
    <n v="35780"/>
    <n v="75096"/>
    <n v="71560"/>
  </r>
  <r>
    <s v="MEDELLIN"/>
    <x v="2"/>
    <x v="2"/>
    <s v="5001"/>
    <s v="3023376"/>
    <s v="3007082078"/>
    <s v="OC VISITA ROLLOS"/>
    <s v="ANTIOQUIA"/>
    <s v="MEDELLIN"/>
    <s v="DISTRICOL TDA. MARIA AUXILIADO"/>
    <s v="REDEBAN"/>
    <s v="FO-25-1834451"/>
    <d v="2025-11-18T08:00:00"/>
    <d v="2025-11-20T11:15:00"/>
    <m/>
    <s v="ROLLOS"/>
    <s v="ROLLOS"/>
    <s v="AGREGADOR"/>
    <s v="DISTRICOL"/>
    <s v="EJECUTADO"/>
    <s v="EJECUTADO EXITOSO"/>
    <s v="16/11/2025 SE ESCALA AL COORDINADOR DE ZONA PARA ENTREGA DE ROLLOS EN SITIO | 21/11/2025 SE REALIZA ENTREGA DE  ROLLOS POR EL OPERADOR VELOCES CON LA GUIA V4001826100"/>
    <s v="VISITA TECNICA"/>
    <m/>
    <s v="TIPO I"/>
    <s v="TERRESTRE"/>
    <s v="ALVAREZ LOPEZ MARIANA"/>
    <n v="1"/>
    <n v="35780"/>
    <n v="75096"/>
    <n v="35780"/>
  </r>
  <r>
    <s v="BOGOTA"/>
    <x v="5"/>
    <x v="5"/>
    <s v="11001"/>
    <s v="3023385"/>
    <s v="3007043871"/>
    <s v="OC VISITA ROLLOS"/>
    <s v="CUNDINAMARCA"/>
    <s v="BOGOTA"/>
    <s v="BARRIO PIO XII BOGOTA 2"/>
    <s v="REDEBAN"/>
    <s v="FO-25-1834642"/>
    <d v="2025-11-18T08:00:00"/>
    <d v="2025-11-18T12:24:00"/>
    <m/>
    <s v="ROLLOS"/>
    <s v="ROLLOS"/>
    <s v="CB UNO A UNO"/>
    <s v="CB UNO A UNO"/>
    <s v="EJECUTADO"/>
    <s v="EJECUTADO EXITOSO"/>
    <s v="16/11/2025 SE ESCALA AL COORDINADOR DE ZONA PARA ENTREGA DE ROLLOS EN SITIO | 18/11/2025 DURANTE LA VISITA TECNICA SE REALIZA ENTREGA DE ROLLOS PARA DATÁFONO NO SE MANIPULAN EQUIPOS"/>
    <s v="VISITA TECNICA"/>
    <m/>
    <s v="TIPO I"/>
    <s v="TERRESTRE"/>
    <s v="GALEANO SORIANO JUAN DAVID"/>
    <n v="1"/>
    <n v="35780"/>
    <n v="75096"/>
    <n v="35780"/>
  </r>
  <r>
    <s v="MEDELLIN"/>
    <x v="2"/>
    <x v="2"/>
    <s v="5088"/>
    <s v="3023394"/>
    <s v="3007040185"/>
    <s v="OC VISITA ROLLOS"/>
    <s v="ANTIOQUIA"/>
    <s v="BELLO"/>
    <s v="BARRIO MANCHESTER BELLO 1"/>
    <s v="REDEBAN"/>
    <s v="FO-25-1834950"/>
    <d v="2025-11-18T08:00:00"/>
    <d v="2025-11-20T11:10:00"/>
    <m/>
    <s v="ROLLOS"/>
    <s v="ROLLOS"/>
    <s v="UNO A UNO"/>
    <s v="CB UNO A UNO"/>
    <s v="EJECUTADO"/>
    <s v="EJECUTADO EXITOSO"/>
    <s v="16/11/2025 SE ESCALA AL COORDINADOR DE ZONA PARA ENTREGA DE ROLLOS EN SITIO | 20/11/2025 SE REALIZA ENTREGA DE 10 ROLLOS POR EL OPERADOR VELOCES CON LA GUIA V4001826106"/>
    <s v="VISITA TECNICA"/>
    <m/>
    <s v="TIPO I"/>
    <s v="TERRESTRE"/>
    <s v="ALVAREZ LOPEZ MARIANA"/>
    <n v="1"/>
    <n v="35780"/>
    <n v="75096"/>
    <n v="35780"/>
  </r>
  <r>
    <s v="MEDELLIN"/>
    <x v="2"/>
    <x v="2"/>
    <s v="5001"/>
    <s v="3023395"/>
    <s v="3007041622"/>
    <s v="OC VISITA ROLLOS"/>
    <s v="ANTIOQUIA"/>
    <s v="MEDELLIN"/>
    <s v="BARRIO POPULAR 1 MEDELLIN 3"/>
    <s v="REDEBAN"/>
    <s v="FO-25-1834949"/>
    <d v="2025-11-18T08:00:00"/>
    <d v="2025-11-20T11:11:00"/>
    <m/>
    <s v="ROLLOS"/>
    <s v="ROLLOS"/>
    <s v="CB UNO A UNO"/>
    <s v="CB UNO A UNO"/>
    <s v="EJECUTADO"/>
    <s v="EJECUTADO EXITOSO"/>
    <s v="16/11/2025 SE ESCALA AL COORDINADOR DE ZONA PARA ENTREGA DE ROLLOS EN SITIO | 20/11/2025 SE REALIZA ENTREGA DE 20 ROLLOS POR EL OPERADOR VELOCES CON LA GUIA V4001826104"/>
    <s v="VISITA TECNICA"/>
    <m/>
    <s v="TIPO I"/>
    <s v="TERRESTRE"/>
    <s v="ALVAREZ LOPEZ MARIANA"/>
    <n v="1"/>
    <n v="35780"/>
    <n v="75096"/>
    <n v="35780"/>
  </r>
  <r>
    <s v="MEDELLIN"/>
    <x v="2"/>
    <x v="2"/>
    <s v="5001"/>
    <s v="3023396"/>
    <s v="3007041621"/>
    <s v="OC VISITA ROLLOS"/>
    <s v="ANTIOQUIA"/>
    <s v="MEDELLIN"/>
    <s v="BARRIO PABLO VI MEDELLIN"/>
    <s v="REDEBAN"/>
    <s v="FO-25-1834947"/>
    <d v="2025-11-18T08:00:00"/>
    <d v="2025-11-20T11:10:00"/>
    <m/>
    <s v="ROLLOS"/>
    <s v="ROLLOS"/>
    <s v="CB UNO A UNO"/>
    <s v="CB UNO A UNO"/>
    <s v="EJECUTADO"/>
    <s v="EJECUTADO EXITOSO"/>
    <s v="16/11/2025 SE ESCALA AL COORDINADOR DE ZONA PARA ENTREGA DE ROLLOS EN SITIO | 20/11/2025 SE REALIZA ENTREGA DE 40 ROLLOS POR EL OPERADOR VELOCES CON LA GUIA V4001826103"/>
    <s v="VISITA TECNICA"/>
    <m/>
    <s v="TIPO I"/>
    <s v="TERRESTRE"/>
    <s v="ALVAREZ LOPEZ MARIANA"/>
    <n v="1"/>
    <n v="35780"/>
    <n v="75096"/>
    <n v="35780"/>
  </r>
  <r>
    <s v="MEDELLIN"/>
    <x v="2"/>
    <x v="2"/>
    <s v="5079"/>
    <s v="3023422"/>
    <s v="3007069774"/>
    <s v="OC VISITA ROLLOS"/>
    <s v="ANTIOQUIA"/>
    <s v="BARBOSA"/>
    <s v="PTM BARBOSA  UNICASA DE MI HOG"/>
    <s v="REDEBAN"/>
    <s v="FO-25-1834466"/>
    <d v="2025-11-18T08:00:00"/>
    <d v="2025-11-18T09:23:00"/>
    <m/>
    <s v="ROLLOS"/>
    <s v="ROLLOS"/>
    <s v="AGREGADOR"/>
    <s v="COMCARD - PTM"/>
    <s v="EJECUTADO"/>
    <s v="EJECUTADO EXITOSO"/>
    <s v="16/11/2025 SE ESCALA AL COORDINADOR DE ZONA PARA ENTREGA DE ROLLOS EN SITIO | 18/11/2025 SE ENTREGAN 30 ROLLOS RBM"/>
    <s v="VISITA TECNICA"/>
    <m/>
    <s v="TIPO II"/>
    <s v="TERRESTRE"/>
    <s v="BARRIENTOS HERNANDEZ CRISTIAN HORACIO"/>
    <n v="1"/>
    <n v="67654"/>
    <n v="140396"/>
    <n v="67654"/>
  </r>
  <r>
    <s v="MEDELLIN"/>
    <x v="2"/>
    <x v="2"/>
    <s v="5001"/>
    <s v="3023445"/>
    <s v="3007027412"/>
    <s v="OC VISITA ROLLOS"/>
    <s v="ANTIOQUIA"/>
    <s v="MEDELLIN"/>
    <s v="BARRIO MANRIQUE XVI MEDELLIN"/>
    <s v="REDEBAN"/>
    <s v="FO-25-1834644"/>
    <d v="2025-11-18T08:00:00"/>
    <d v="2025-11-20T11:12:00"/>
    <m/>
    <s v="ROLLOS"/>
    <s v="ROLLOS"/>
    <s v="CB UNO A UNO"/>
    <s v="CB UNO A UNO"/>
    <s v="EJECUTADO"/>
    <s v="EJECUTADO EXITOSO"/>
    <s v="16/11/2025 SE ESCALA AL COORDINADOR DE ZONA PARA ENTREGA DE ROLLOS EN SITIO | 20/11/2025 SE REALIZA ENTREGA DE 110 ROLLOS POR EL OPERADOR VELOCES CON LA GUIA V4001826102"/>
    <s v="VISITA TECNICA"/>
    <m/>
    <s v="TIPO I"/>
    <s v="TERRESTRE"/>
    <s v="ALVAREZ LOPEZ MARIANA"/>
    <n v="1"/>
    <n v="35780"/>
    <n v="75096"/>
    <n v="35780"/>
  </r>
  <r>
    <s v="PASTO"/>
    <x v="1"/>
    <x v="1"/>
    <s v="52835"/>
    <s v="3023455"/>
    <s v="3007063801"/>
    <s v="OC VISITA ROLLOS"/>
    <s v="NARIÑO"/>
    <s v="SAN ANDRES DE TUMACO"/>
    <s v="BARRIO LA CANCHA SAN ANDRES DE"/>
    <s v="REDEBAN"/>
    <s v="FO-25-1835640"/>
    <d v="2025-11-18T08:00:00"/>
    <d v="2025-11-21T08:58:00"/>
    <m/>
    <s v="ROLLOS"/>
    <s v="ROLLOS"/>
    <s v="CB UNO A UNO"/>
    <s v="CB UNO A UNO"/>
    <s v="EJECUTADO"/>
    <s v="EJECUTADO EXITOSO"/>
    <s v="17/11/2025 SE REALIZA ENVIO DE ROLLOS CON OPERADOR LOGISTICO | 21/11/2025 SE REALIZA ENVIO DE ROLLOS POR SOLICITUD DE CLIENTE SE LE INFORMA NÚMERO DE GUÍA PARA RECLAMAR EN OFICINA"/>
    <s v="ENVIO FLOTA - OPERADOR LOGISTICO"/>
    <m/>
    <s v="TIPO IV"/>
    <s v="TERRESTRE"/>
    <s v="BRAVO MADROÑERO OSCAR ESTEBAN"/>
    <n v="0"/>
    <n v="35780"/>
    <n v="75096"/>
    <n v="35780"/>
  </r>
  <r>
    <s v="MEDELLIN"/>
    <x v="2"/>
    <x v="2"/>
    <s v="5002"/>
    <s v="3023456"/>
    <s v="3007070439"/>
    <s v="OC VISITA ROLLOS"/>
    <s v="ANTIOQUIA"/>
    <s v="ABEJORRAL"/>
    <s v="PARQUE PRINCIPAL ABEJORRAL 1"/>
    <s v="REDEBAN"/>
    <s v="FO-25-1835638"/>
    <d v="2025-11-18T08:00:00"/>
    <d v="2025-11-20T12:20:00"/>
    <m/>
    <s v="ROLLOS"/>
    <s v="ROLLOS"/>
    <s v="CB UNO A UNO"/>
    <s v="CB UNO A UNO"/>
    <s v="EJECUTADO"/>
    <s v="EJECUTADO EXITOSO"/>
    <s v="17/11/2025 SE REALIZA ENVIO DE ROLLOS CON OPERADOR LOGISTICO | 18/11/2025 SE ENVÍAN ROLLOS POR INTERRAPIDISIMO, ÉL USUARIO YA TIENE CONOCIMIENTO DE QUE VA EL ENVIO, (SE LLAMA ANTES DE ENVIAR LOS ROLLOS )"/>
    <s v="ENVIO FLOTA - OPERADOR LOGISTICO"/>
    <m/>
    <s v="TIPO III"/>
    <s v="TERRESTRE"/>
    <s v="RUA ALVAREZ RICHARD ANDRES"/>
    <n v="0"/>
    <n v="35780"/>
    <n v="75096"/>
    <n v="35780"/>
  </r>
  <r>
    <s v="CALI"/>
    <x v="1"/>
    <x v="1"/>
    <s v="76130"/>
    <s v="3023606"/>
    <s v="3007079756"/>
    <s v="OC VISITA ROLLOS"/>
    <s v="VALLE DEL CAUCA"/>
    <s v="CANDELARIA"/>
    <s v="BARRIO VILLAGORGONA CANDELARIA"/>
    <s v="REDEBAN"/>
    <s v="FO-25-1834463"/>
    <d v="2025-11-18T08:00:00"/>
    <d v="2025-11-18T16:54:00"/>
    <m/>
    <s v="ROLLOS"/>
    <s v="ROLLOS"/>
    <s v="CB UNO A UNO"/>
    <s v="CB UNO A UNO"/>
    <s v="EJECUTADO"/>
    <s v="EJECUTADO EXITOSO"/>
    <s v="16/11/2025 SE ESCALA AL COORDINADOR DE ZONA PARA ENTREGA DE ROLLOS EN SITIO | 18/11/2025 SE REALIZA ENTREGA DE 10 ROLLOS REDEBAN CON VISITA, NO SE INTERVIENE EQUIPOS"/>
    <s v="VISITA TECNICA"/>
    <m/>
    <s v="TIPO II"/>
    <s v="TERRESTRE"/>
    <s v="HERRERA MONAR GEOVANNY"/>
    <n v="1"/>
    <n v="67654"/>
    <n v="140396"/>
    <n v="67654"/>
  </r>
  <r>
    <s v="BOGOTA"/>
    <x v="5"/>
    <x v="5"/>
    <s v="11001"/>
    <s v="3023613"/>
    <s v="3007056777"/>
    <s v="OC VISITA ROLLOS"/>
    <s v="CUNDINAMARCA"/>
    <s v="BOGOTA"/>
    <s v="BARRIO CIUDAD JARDIN NORTE BOG"/>
    <s v="REDEBAN"/>
    <s v="FO-25-1834458"/>
    <d v="2025-11-18T08:00:00"/>
    <d v="2025-11-18T14:35:00"/>
    <m/>
    <s v="ROLLOS"/>
    <s v="ROLLOS"/>
    <s v="CB UNO A UNO"/>
    <s v="CB UNO A UNO"/>
    <s v="EJECUTADO"/>
    <s v="EJECUTADO EXITOSO"/>
    <s v="16/11/2025 SE ESCALA AL COORDINADOR DE ZONA PARA ENTREGA DE ROLLOS EN SITIO | 18/11/2025 DURANTE LA VISITA TECNICA SE REALIZA ENTREGA DE ROLLOS PARA DATÁFONO NO SE MANIPULAN EQUIPOS SIN NOVEDAD EN ENTREGA"/>
    <s v="VISITA TECNICA"/>
    <m/>
    <s v="TIPO I"/>
    <s v="TERRESTRE"/>
    <s v="LOZADA ROJAS CHRISTIAN ANDRES"/>
    <n v="1"/>
    <n v="35780"/>
    <n v="75096"/>
    <n v="35780"/>
  </r>
  <r>
    <s v="PEREIRA"/>
    <x v="1"/>
    <x v="6"/>
    <s v="66001"/>
    <s v="3023638"/>
    <s v="3007080221"/>
    <s v="OC VISITA ROLLOS"/>
    <s v="RISARALDA"/>
    <s v="PEREIRA"/>
    <s v="PTM PEREIRA SUPER SERVICIOS PU"/>
    <s v="REDEBAN"/>
    <s v="FO-25-1834943"/>
    <d v="2025-11-18T08:00:00"/>
    <d v="2025-11-18T09:59:00"/>
    <m/>
    <s v="ROLLOS"/>
    <s v="ROLLOS"/>
    <s v="AGREGADOR"/>
    <s v="COMCARD - PTM"/>
    <s v="EJECUTADO"/>
    <s v="EJECUTADO EXITOSO"/>
    <s v="16/11/2025 SE ESCALA AL COORDINADOR DE ZONA PARA ENTREGA DE ROLLOS EN SITIO | 18/11/2025 VISITAMOS PERO ESTA CERRADO REALIZAMOS LLAMADA CLIENTE NOS PIDE EL FAVOR DE ENTREGARLOS EN EL LOCAL DE ENSEGUIDA YA QUE ABRE MÁS TARDE, REALIZAMOS ENTREGA DE 30 ROLLOS."/>
    <s v="VISITA TECNICA"/>
    <m/>
    <s v="TIPO I"/>
    <s v="TERRESTRE"/>
    <s v="ARROYAVE CANO MANUEL GUILLERMO"/>
    <n v="1"/>
    <n v="35780"/>
    <n v="75096"/>
    <n v="35780"/>
  </r>
  <r>
    <s v="BOGOTA"/>
    <x v="5"/>
    <x v="5"/>
    <s v="11001"/>
    <s v="3024733"/>
    <s v="3007032490"/>
    <s v="OC VISITA ROLLOS"/>
    <s v="CUNDINAMARCA"/>
    <s v="BOGOTA"/>
    <s v="BARRIO VIRREY BOGOTA"/>
    <s v="REDEBAN"/>
    <s v="FO-25-1837218"/>
    <d v="2025-11-17T11:30:20"/>
    <d v="2025-11-18T16:46:00"/>
    <m/>
    <s v="ROLLOS"/>
    <s v="ROLLOS"/>
    <s v="CB UNO A UNO"/>
    <s v="CB UNO A UNO"/>
    <s v="EJECUTADO"/>
    <s v="EJECUTADO EXITOSO"/>
    <s v="17/11/2025 SE ESCALA AL COORDINADOR DE ZONA PARA ENTREGA DE ROLLOS EN SITIO | 18/11/2025 SE VISITA COMERCIO, SE ENTREGAN 40 ROLLOS RBM, NO SE MANIPULAN DISPOSITIVOS"/>
    <s v="VISITA TECNICA"/>
    <m/>
    <s v="TIPO I"/>
    <s v="TERRESTRE"/>
    <s v="ORTIZ YARA FRANKLYN ISRAEL"/>
    <n v="1"/>
    <n v="35780"/>
    <n v="75096"/>
    <n v="35780"/>
  </r>
  <r>
    <s v="BARRANQUILLA"/>
    <x v="0"/>
    <x v="0"/>
    <s v="8001"/>
    <s v="3024736"/>
    <s v="3007061535"/>
    <s v="OC VISITA ROLLOS"/>
    <s v="ATLANTICO"/>
    <s v="BARRANQUILLA"/>
    <s v="PTM BARRANQUILLA DROGUERIA PHA"/>
    <s v="REDEBAN"/>
    <s v="FO-25-1837214"/>
    <d v="2025-11-17T11:34:26"/>
    <d v="2025-11-18T15:38:00"/>
    <m/>
    <s v="ROLLOS"/>
    <s v="ROLLOS"/>
    <s v="AGREGADOR"/>
    <s v="COMCARD - PTM"/>
    <s v="EJECUTADO"/>
    <s v="EJECUTADO EXITOSO"/>
    <s v="17/11/2025 SE ESCALA AL COORDINADOR DE ZONA PARA ENTREGA DE ROLLOS EN SITIO | 18/11/2025 SE HACE ENTREGA DE 40 ROLLOS REDEBAN DE MANERA EXITOSA"/>
    <s v="VISITA TECNICA"/>
    <m/>
    <s v="TIPO I"/>
    <s v="TERRESTRE"/>
    <s v="ORTEGA TORRES JUAN SEBASTIAN"/>
    <n v="1"/>
    <n v="35780"/>
    <n v="75096"/>
    <n v="35780"/>
  </r>
  <r>
    <s v="CUCUTA"/>
    <x v="3"/>
    <x v="3"/>
    <s v="54518"/>
    <s v="3024763"/>
    <s v="3007066058"/>
    <s v="OC ENVIO ROLLOS"/>
    <s v="NORTE DE SANTANDER"/>
    <s v="PAMPLONA"/>
    <s v="DISTRICOL EURO CYBER COM"/>
    <s v="REDEBAN"/>
    <s v="FO-25-1838778"/>
    <d v="2025-11-17T12:20:59"/>
    <d v="2025-11-20T09:48:00"/>
    <m/>
    <s v="ROLLOS"/>
    <s v="ROLLOS"/>
    <s v="AGREGADOR"/>
    <s v="DISTRICOL"/>
    <s v="EJECUTADO"/>
    <s v="EJECUTADO EXITOSO"/>
    <s v="18/11/2025 SE REALIZA ENVIO DE ROLLOS CON OPERADOR LOGISTICO | 20/11/2025 SE REALIZA ENVIO DE 40 ROLLOS, CON LA GUIA 2187690936 SERVIENTREGA. SE CONFIRMA ENTREGA EXITOSA POR PARTE DE LA TRANSPORTADORA"/>
    <s v="ENVIO"/>
    <m/>
    <s v="TIPO III"/>
    <s v="TERRESTRE"/>
    <m/>
    <n v="0"/>
    <n v="35780"/>
    <n v="75096"/>
    <n v="35780"/>
  </r>
  <r>
    <s v="BOGOTA"/>
    <x v="5"/>
    <x v="5"/>
    <s v="11001"/>
    <s v="3024859"/>
    <s v="3007071792"/>
    <s v="OC VISITA ROLLOS"/>
    <s v="CUNDINAMARCA"/>
    <s v="BOGOTA"/>
    <s v="BARRIO LA ANDREA"/>
    <s v="REDEBAN"/>
    <s v="FO-25-1837205"/>
    <d v="2025-11-17T15:34:46"/>
    <d v="2025-11-18T12:21:00"/>
    <m/>
    <s v="ROLLOS"/>
    <s v="ROLLOS"/>
    <s v="CB UNO A UNO"/>
    <s v="CB UNO A UNO"/>
    <s v="EJECUTADO"/>
    <s v="EJECUTADO EXITOSO"/>
    <s v="17/11/2025 SE ESCALA AL COORDINADOR DE ZONA PARA ENTREGA DE ROLLOS EN SITIO | 18/11/2025 SE VISITA COMERCIO, SE ENTREGAN 40 ROLLOS RBM, NO SE MANIPULAN DISPOSITIVOS"/>
    <s v="VISITA TECNICA"/>
    <m/>
    <s v="TIPO I"/>
    <s v="TERRESTRE"/>
    <s v="ORTIZ YARA FRANKLYN ISRAEL"/>
    <n v="1"/>
    <n v="35780"/>
    <n v="75096"/>
    <n v="35780"/>
  </r>
  <r>
    <s v="PASTO"/>
    <x v="1"/>
    <x v="1"/>
    <s v="52490"/>
    <s v="3024860"/>
    <s v="3007078256"/>
    <s v="OC ENVIO ROLLOS"/>
    <s v="NARIÑO"/>
    <s v="OLAYA HERRERA"/>
    <s v="BARRIO CALLE PUNTA ABAJO OLAYA HERRERA"/>
    <s v="REDEBAN"/>
    <s v="FO-25-1837204"/>
    <d v="2025-11-17T15:35:59"/>
    <d v="2025-11-25T14:29:00"/>
    <m/>
    <s v="ROLLOS"/>
    <s v="ROLLOS"/>
    <s v="UNO A UNO"/>
    <s v="UNO A UNO"/>
    <s v="EJECUTADO"/>
    <s v="EJECUTADO EXITOSO"/>
    <s v="17/11/2025 SE REALIZA ENVIO DE ROLLOS CON OPERADOR LOGISTICO | 24/11/2025 SE LE CONFIRMA EL NUMERO DE GUIA AL USUARIO, PENDIENTE CONFIRMACION | 24/11/2025 EN COMUNICACION CON EL USUARIO NOS CONFIRMA QUE AUN NO LE HAN LLEGADO LOS ROLLOS | 25/11/2025 SE REALIZA ENVIO DE 10 ROLLOS, CON LA GUIA 2248145407 SERVIENTREGA. SE CONFIRMA ENTREGA EXITOSA POR PARTE DE LA TRANSPORTADORA"/>
    <s v="ENVIO"/>
    <m/>
    <s v="TIPO V"/>
    <s v="FLUVIAL"/>
    <m/>
    <n v="0"/>
    <n v="35780"/>
    <n v="75096"/>
    <n v="35780"/>
  </r>
  <r>
    <s v="MEDELLIN"/>
    <x v="2"/>
    <x v="2"/>
    <s v="5088"/>
    <s v="3025165"/>
    <s v="3007059337"/>
    <s v="OC VISITA ROLLOS"/>
    <s v="ANTIOQUIA"/>
    <s v="BELLO"/>
    <s v="DISTRICOL TIENDA FERSAN"/>
    <s v="REDEBAN"/>
    <s v="FO-25-1838537"/>
    <d v="2025-11-17T17:19:17"/>
    <d v="2025-11-21T12:17:00"/>
    <m/>
    <s v="ROLLOS"/>
    <s v="ROLLOS"/>
    <s v="AGREGADOR"/>
    <s v="DISTRICOL"/>
    <s v="EJECUTADO"/>
    <s v="EJECUTADO EXITOSO"/>
    <s v="18/11/2025 SE ESCALA AL COORDINADOR DE ZONA PARA ENTREGA DE ROLLOS EN SITIO | 21/11/2025 SE REALIZA ENTREGA DE 80 ROLLOS POR EL OPERADOR VELOCES CON LA GUIA V4001834782"/>
    <s v="VISITA TECNICA"/>
    <m/>
    <s v="TIPO I"/>
    <s v="TERRESTRE"/>
    <s v="AYALA ROMERO MAYKOL DANILO"/>
    <n v="1"/>
    <n v="35780"/>
    <n v="75096"/>
    <n v="35780"/>
  </r>
  <r>
    <s v="CALI"/>
    <x v="1"/>
    <x v="1"/>
    <s v="19001"/>
    <s v="3025166"/>
    <s v="3007045730"/>
    <s v="OC VISITA ROLLOS"/>
    <s v="CAUCA"/>
    <s v="POPAYAN"/>
    <s v="DISTRICOL TIENDA LA ESQUINA"/>
    <s v="REDEBAN"/>
    <s v="FO-25-1838565"/>
    <d v="2025-11-17T17:20:42"/>
    <d v="2025-11-21T08:12:00"/>
    <m/>
    <s v="ROLLOS"/>
    <s v="ROLLOS"/>
    <s v="AGREGADOR"/>
    <s v="DISTRICOL"/>
    <s v="EJECUTADO"/>
    <s v="EJECUTADO EXITOSO"/>
    <s v="18/11/2025 SE ESCALA AL COORDINADOR DE ZONA PARA ENTREGA DE ROLLOS EN SITIO | 20/11/2025 SE INGRESA, SE ENTREGA 30 ROLLOS RBM"/>
    <s v="VISITA TECNICA"/>
    <m/>
    <s v="TIPO III"/>
    <s v="TERRESTRE"/>
    <s v="GIMBUEL LASSO LUIS GERMAN"/>
    <n v="1"/>
    <n v="35780"/>
    <n v="75096"/>
    <n v="35780"/>
  </r>
  <r>
    <s v="BOGOTA"/>
    <x v="5"/>
    <x v="5"/>
    <s v="11001"/>
    <s v="3025172"/>
    <s v="3007055789"/>
    <s v="OC VISITA ROLLOS"/>
    <s v="CUNDINAMARCA"/>
    <s v="BOGOTA"/>
    <s v="BARRIO BILBAO BOGOTA 1"/>
    <s v="REDEBAN"/>
    <s v="FO-25-1838534"/>
    <d v="2025-11-17T17:50:40"/>
    <d v="2025-11-19T17:03:00"/>
    <m/>
    <s v="ROLLOS"/>
    <s v="ROLLOS"/>
    <s v="CB UNO A UNO"/>
    <s v="CB UNO A UNO"/>
    <s v="EJECUTADO"/>
    <s v="EJECUTADO EXITOSO"/>
    <s v="18/11/2025 SE ESCALA AL COORDINADOR DE ZONA PARA ENTREGA DE ROLLOS EN SITIO | 19/11/2025 SE LLEGA A COMERCIO, SE ENTREGAN ROLLOS, SIN MANIPULACIÓN DEL EQUIPO SIN NOVEDAD"/>
    <s v="VISITA TECNICA"/>
    <m/>
    <s v="TIPO I"/>
    <s v="TERRESTRE"/>
    <s v="ARIAS QUILINDO JULIAN"/>
    <n v="1"/>
    <n v="35780"/>
    <n v="75096"/>
    <n v="35780"/>
  </r>
  <r>
    <s v="CARTAGENA"/>
    <x v="0"/>
    <x v="0"/>
    <s v="13001"/>
    <s v="3025448"/>
    <s v="3007062923"/>
    <s v="OC VISITA ROLLOS"/>
    <s v="BOLIVAR"/>
    <s v="CARTAGENA"/>
    <s v="PTM CARTAGENA PAPELERIA Y VARI"/>
    <s v="REDEBAN"/>
    <s v="FO-25-1838529"/>
    <d v="2025-11-18T08:16:30"/>
    <d v="2025-11-20T09:45:00"/>
    <m/>
    <s v="ROLLOS"/>
    <s v="ROLLOS"/>
    <s v="AGREGADOR"/>
    <s v="COMCARD - PTM"/>
    <s v="EJECUTADO"/>
    <s v="EJECUTADO EXITOSO"/>
    <s v="18/11/2025 SE ESCALA AL COORDINADOR DE ZONA PARA ENTREGA DE ROLLOS EN SITIO | 20/11/2025 SE REALIZA ENTREGA DE 120 UNIDADES DE ROLLOS REDEBAN"/>
    <s v="VISITA TECNICA"/>
    <m/>
    <s v="TIPO I"/>
    <s v="TERRESTRE"/>
    <s v="AVILA DE HORTA FERNANDO JOSE"/>
    <n v="1"/>
    <n v="35780"/>
    <n v="75096"/>
    <n v="35780"/>
  </r>
  <r>
    <s v="BOGOTA"/>
    <x v="5"/>
    <x v="5"/>
    <s v="11001"/>
    <s v="3025476"/>
    <s v="3007035879"/>
    <s v="OC VISITA ROLLOS"/>
    <s v="CUNDINAMARCA"/>
    <s v="BOGOTA"/>
    <s v="BARRIO PATIO BONITO BOGOTA 3"/>
    <s v="REDEBAN"/>
    <s v="FO-25-1838519"/>
    <d v="2025-11-18T08:36:28"/>
    <d v="2025-11-19T17:21:00"/>
    <m/>
    <s v="ROLLOS"/>
    <s v="ROLLOS"/>
    <s v="CB UNO A UNO"/>
    <s v="CB UNO A UNO"/>
    <s v="EJECUTADO"/>
    <s v="EJECUTADO EXITOSO"/>
    <s v="18/11/2025 SE ESCALA AL COORDINADOR DE ZONA PARA ENTREGA DE ROLLOS EN SITIO | 19/11/2025 DURANTE LA VISITA TECNICA SE REALIZA ENTREGA DE ROLLOS PARA DATÁFONO NO SE MANIPULAN EQUIPOS SIN NOVEDAD EN ENTREGA"/>
    <s v="VISITA TECNICA"/>
    <m/>
    <s v="TIPO I"/>
    <s v="TERRESTRE"/>
    <s v="LOZADA ROJAS CHRISTIAN ANDRES"/>
    <n v="1"/>
    <n v="35780"/>
    <n v="75096"/>
    <n v="35780"/>
  </r>
  <r>
    <s v="BUCARAMANGA"/>
    <x v="3"/>
    <x v="3"/>
    <s v="68276"/>
    <s v="3025749"/>
    <s v="3007064388"/>
    <s v="OC VISITA ROLLOS"/>
    <s v="SANTANDER"/>
    <s v="FLORIDABLANCA"/>
    <s v="DISTRICOL PAPELERIA 3 COLORES"/>
    <s v="REDEBAN"/>
    <s v="FO-25-1838522"/>
    <d v="2025-11-18T08:21:13"/>
    <d v="2025-11-19T16:58:00"/>
    <m/>
    <s v="ROLLOS"/>
    <s v="ROLLOS"/>
    <s v="AGREGADOR"/>
    <s v="DISTRICOL"/>
    <s v="EJECUTADO"/>
    <s v="EJECUTADO EXITOSO"/>
    <s v="18/11/2025 SE ESCALA AL COORDINADOR DE ZONA PARA ENTREGA DE ROLLOS EN SITIO | 19/11/2025 SE VISITA CONERCIO SE ENTREGA 40 ROLLOS"/>
    <s v="VISITA TECNICA"/>
    <m/>
    <s v="TIPO I"/>
    <s v="TERRESTRE"/>
    <s v="GELVEZ MOGOLLON JOSE ELISEO"/>
    <n v="1"/>
    <n v="35780"/>
    <n v="75096"/>
    <n v="35780"/>
  </r>
  <r>
    <s v="BUCARAMANGA"/>
    <x v="3"/>
    <x v="3"/>
    <s v="68770"/>
    <s v="3025763"/>
    <s v="3007080065"/>
    <s v="OC ENVIO ROLLOS"/>
    <s v="SANTANDER"/>
    <s v="SUAITA"/>
    <s v="BARRIO OLIVAL SUAITA"/>
    <s v="REDEBAN"/>
    <s v="FO-25-1839497"/>
    <d v="2025-11-18T08:25:11"/>
    <d v="2025-11-25T08:02:00"/>
    <m/>
    <s v="ROLLOS"/>
    <s v="ROLLOS"/>
    <s v="UNO A UNO"/>
    <s v="UNO A UNO"/>
    <s v="EJECUTADO"/>
    <s v="EJECUTADO EXITOSO"/>
    <s v="18/11/2025 SE CONFIRMAN DATOS, SE REALIZA ENVIO POR OPERADOR LOGISTICO | 24/11/2025 SE LE ENVIA LA GUIA AL USUARIO, PENDIENTE CONFIRMACION | 25/11/2025 SE REALIZA ENVIO DE 40 ROLLOS, CON LA GUIA 2187690937 SERVIENTREGA. SE CONFIRMA ENTREGA EXITOSA POR PARTE DE LA TRANSPORTADORA"/>
    <s v="ENVIO"/>
    <m/>
    <s v="TIPO III"/>
    <s v="TERRESTRE"/>
    <m/>
    <n v="0"/>
    <n v="35780"/>
    <n v="75096"/>
    <n v="35780"/>
  </r>
  <r>
    <s v="BUCARAMANGA"/>
    <x v="3"/>
    <x v="3"/>
    <s v="68575"/>
    <s v="3026128"/>
    <s v="3007073235"/>
    <s v="OC ENVIO ROLLOS"/>
    <s v="SANTANDER"/>
    <s v="PUERTO WILCHES"/>
    <s v="DISTRICOL SOLUCIONES STEVEN"/>
    <s v="REDEBAN"/>
    <s v="FO-25-1838758"/>
    <d v="2025-11-18T08:52:45"/>
    <d v="2025-11-23T10:51:00"/>
    <m/>
    <s v="ROLLOS"/>
    <s v="ROLLOS"/>
    <s v="AGREGADOR"/>
    <s v="DISTRICOL"/>
    <s v="EJECUTADO"/>
    <s v="EJECUTADO EXITOSO"/>
    <s v="18/11/2025 SE REALIZA ENVIO DE ROLLOS CON OPERADOR LOGISTICO | 23/11/2025 SE REALIZA ENVIO DE 30 ROLLOS, CON LA GUIA 2187690935 SERVIENTREGA. SE CONFIRMA ENTREGA EXITOSA POR PARTE DE LA TRANSPORTADORA"/>
    <s v="ENVIO"/>
    <m/>
    <s v="TIPO IV"/>
    <s v="TERRESTRE"/>
    <m/>
    <n v="0"/>
    <n v="35780"/>
    <n v="75096"/>
    <n v="35780"/>
  </r>
  <r>
    <s v="PEREIRA"/>
    <x v="1"/>
    <x v="6"/>
    <s v="63130"/>
    <s v="3026267"/>
    <s v="3007054575"/>
    <s v="OC VISITA ROLLOS"/>
    <s v="QUINDIO"/>
    <s v="CALARCA"/>
    <s v="O AV COLON CALARCA"/>
    <s v="REDEBAN"/>
    <s v="FO-25-1838503"/>
    <d v="2025-11-18T08:58:57"/>
    <d v="2025-11-24T14:21:00"/>
    <m/>
    <s v="ROLLOS"/>
    <s v="ROLLOS"/>
    <s v="CB UNO A UNO"/>
    <s v="CB UNO A UNO"/>
    <s v="EJECUTADO"/>
    <s v="EJECUTADO EXITOSO"/>
    <s v="18/11/2025 SE ESCALA AL COORDINADOR DE ZONA PARA ENTREGA DE ROLLOS EN SITIO | 24/11/2025 SE VISITA COMERCIO SE REALIZÓ ENTREGA DE 40 ROLLOS"/>
    <s v="VISITA TECNICA"/>
    <m/>
    <s v="TIPO II"/>
    <s v="TERRESTRE"/>
    <s v="SANCHEZ SOLORZANO JUAN SEBASTIAN"/>
    <n v="1"/>
    <n v="67654"/>
    <n v="140396"/>
    <n v="67654"/>
  </r>
  <r>
    <s v="MEDELLIN"/>
    <x v="2"/>
    <x v="2"/>
    <s v="5088"/>
    <s v="3026363"/>
    <s v="3007077043"/>
    <s v="OC VISITA ROLLOS"/>
    <s v="ANTIOQUIA"/>
    <s v="BELLO"/>
    <s v="DISTRICOL MINI LA FRONTERA"/>
    <s v="REDEBAN"/>
    <s v="FO-25-1839478"/>
    <d v="2025-11-18T09:18:38"/>
    <d v="2025-11-21T12:17:00"/>
    <m/>
    <s v="ROLLOS"/>
    <s v="ROLLOS"/>
    <s v="AGREGADOR"/>
    <s v="DISTRICOL"/>
    <s v="EJECUTADO"/>
    <s v="EJECUTADO EXITOSO"/>
    <s v="18/11/2025 SE ESCALA AL COORDINADOR DE ZONA PARA ENTREGA DE ROLLOS EN SITIO | 21/11/2025 SE REALIZA ENTREGA DE 60 ROLLOS POR EL OPERADOR VELOCES CON LA GUIA V4001834783"/>
    <s v="VISITA TECNICA"/>
    <m/>
    <s v="TIPO I"/>
    <s v="TERRESTRE"/>
    <s v="AYALA ROMERO MAYKOL DANILO"/>
    <n v="1"/>
    <n v="35780"/>
    <n v="75096"/>
    <n v="35780"/>
  </r>
  <r>
    <s v="CALI"/>
    <x v="1"/>
    <x v="1"/>
    <s v="76109"/>
    <s v="3026419"/>
    <s v="3007079355"/>
    <s v="OC ENVIO ROLLOS"/>
    <s v="VALLE DEL CAUCA"/>
    <s v="BUENAVENTURA"/>
    <s v="BARRIO PUNTA DEL ESTE BUENAVEN"/>
    <s v="REDEBAN"/>
    <s v="FO-25-1838747"/>
    <d v="2025-11-18T09:17:00"/>
    <d v="2025-11-19T14:30:00"/>
    <m/>
    <s v="ROLLOS"/>
    <s v="ROLLOS"/>
    <s v="CB UNO A UNO"/>
    <s v="CB UNO A UNO"/>
    <s v="EJECUTADO"/>
    <s v="EJECUTADO EXITOSO"/>
    <s v="18/11/2025 SE REALIZA ENVIO DE ROLLOS CON OPERADOR LOGISTICO | 19/11/2025 SE REALIZA ENVIO DE 10 ROLLOS, CON LA GUIA 2248145408 SERVIENTREGA. SE CONFIRMA ENTREGA EXITOSA POR PARTE DE LA TRANSPORTADORA"/>
    <s v="ENVIO"/>
    <m/>
    <s v="TIPO III"/>
    <s v="TERRESTRE"/>
    <m/>
    <n v="0"/>
    <n v="35780"/>
    <n v="75096"/>
    <n v="35780"/>
  </r>
  <r>
    <s v="YOPAL"/>
    <x v="4"/>
    <x v="4"/>
    <s v="85225"/>
    <s v="3026982"/>
    <s v="3007063308"/>
    <s v="OC VISITA ROLLOS"/>
    <s v="CASANARE"/>
    <s v="NUNCHIA"/>
    <s v="BARRIO CENTRO NUNCHIA 3"/>
    <s v="REDEBAN"/>
    <s v="FO-25-1839451"/>
    <d v="2025-11-18T10:10:23"/>
    <d v="2025-11-20T08:08:00"/>
    <m/>
    <s v="ROLLOS"/>
    <s v="ROLLOS"/>
    <s v="CB UNO A UNO"/>
    <s v="CB UNO A UNO"/>
    <s v="EJECUTADO"/>
    <s v="EJECUTADO EXITOSO"/>
    <s v="18/11/2025 SE ESCALA AL COORDINADOR DE ZONA PARA ENTREGA DE ROLLOS EN SITIO | 20/11/2025 EN COMUNICACIÓN CON EL SEÑOR YERSON CELY AL NÚMERO 3103506081 INDICA SE ENVIEN LOS 10 ROLLOS POR SERVICIO DE FLOTA. RECIBIDO OK"/>
    <s v="VISITA TECNICA"/>
    <m/>
    <s v="TIPO II"/>
    <s v="TERRESTRE"/>
    <s v="BERNAL ELAICA EDGAR ALEXIS"/>
    <n v="1"/>
    <n v="67654"/>
    <n v="140396"/>
    <n v="67654"/>
  </r>
  <r>
    <s v="BARRANQUILLA"/>
    <x v="0"/>
    <x v="0"/>
    <s v="8001"/>
    <s v="3027130"/>
    <s v="3007049857"/>
    <s v="OC VISITA ROLLOS"/>
    <s v="ATLANTICO"/>
    <s v="BARRANQUILLA"/>
    <s v="BARRIO VILLA SEVILLA BARRANQUI"/>
    <s v="REDEBAN"/>
    <s v="FO-25-1839460"/>
    <d v="2025-11-18T09:56:03"/>
    <d v="2025-11-19T16:42:00"/>
    <m/>
    <s v="ROLLOS"/>
    <s v="ROLLOS"/>
    <s v="CB UNO A UNO"/>
    <s v="CB UNO A UNO"/>
    <s v="EJECUTADO"/>
    <s v="EJECUTADO EXITOSO"/>
    <s v="18/11/2025 SE ESCALA AL COORDINADOR DE ZONA PARA ENTREGA DE ROLLOS EN SITIO | 19/11/2025 SE REALIZA VISITA SE ENTREGA 30 ROLLOS"/>
    <s v="VISITA TECNICA"/>
    <m/>
    <s v="TIPO I"/>
    <s v="TERRESTRE"/>
    <s v="VILLACOB VILLACOB ELKIN EDUARDO"/>
    <n v="1"/>
    <n v="35780"/>
    <n v="75096"/>
    <n v="35780"/>
  </r>
  <r>
    <s v="CALI"/>
    <x v="1"/>
    <x v="1"/>
    <s v="76001"/>
    <s v="3027307"/>
    <s v="3007076632"/>
    <s v="OC VISITA ROLLOS"/>
    <s v="VALLE DEL CAUCA"/>
    <s v="CALI"/>
    <s v="BARRIO LOS LAGOS CALI 4"/>
    <s v="REDEBAN"/>
    <s v="FO-25-1839445"/>
    <d v="2025-11-18T10:12:25"/>
    <d v="2025-11-19T16:23:00"/>
    <m/>
    <s v="ROLLOS"/>
    <s v="ROLLOS"/>
    <s v="CB UNO A UNO"/>
    <s v="CB UNO A UNO"/>
    <s v="EJECUTADO"/>
    <s v="EJECUTADO EXITOSO"/>
    <s v="18/11/2025 SE ESCALA AL COORDINADOR DE ZONA PARA ENTREGA DE ROLLOS EN SITIO | 19/11/2025 SE ENTREGA ROLLOS DE REDEBAN A LA SEÑORA YINETH LOZANO"/>
    <s v="VISITA TECNICA"/>
    <m/>
    <s v="TIPO I"/>
    <s v="TERRESTRE"/>
    <s v="VALENCIA GONZALEZ JOSE DANIEL"/>
    <n v="1"/>
    <n v="35780"/>
    <n v="75096"/>
    <n v="35780"/>
  </r>
  <r>
    <s v="TUNJA"/>
    <x v="3"/>
    <x v="3"/>
    <s v="15759"/>
    <s v="3027389"/>
    <s v="3007073160"/>
    <s v="OC VISITA ROLLOS"/>
    <s v="BOYACA"/>
    <s v="SOGAMOSO"/>
    <s v="DISTRICOL VARIEDADES Y PAPELER"/>
    <s v="REDEBAN"/>
    <s v="FO-25-1839842"/>
    <d v="2025-11-18T10:40:59"/>
    <d v="2025-11-19T16:07:00"/>
    <m/>
    <s v="ROLLOS"/>
    <s v="ROLLOS"/>
    <s v="AGREGADOR"/>
    <s v="DISTRICOL"/>
    <s v="EJECUTADO"/>
    <s v="EJECUTADO EXITOSO"/>
    <s v="19/11/2025 SE REALIZA ENTREGA DE 30 ROLLOS CON VISITA."/>
    <s v="VISITA TECNICA"/>
    <m/>
    <s v="TIPO II"/>
    <s v="TERRESTRE"/>
    <s v="SOLER HOYOS CRISTIAN LEONARDO"/>
    <n v="1"/>
    <n v="67654"/>
    <n v="140396"/>
    <n v="67654"/>
  </r>
  <r>
    <s v="CALI"/>
    <x v="1"/>
    <x v="1"/>
    <s v="76130"/>
    <s v="3027429"/>
    <s v="3007045534"/>
    <s v="OC VISITA ROLLOS"/>
    <s v="VALLE DEL CAUCA"/>
    <s v="CANDELARIA"/>
    <s v="PTM CANDELARIA  SERVICENTRO TE"/>
    <s v="REDEBAN"/>
    <s v="FO-25-1839437"/>
    <d v="2025-11-18T10:27:07"/>
    <d v="2025-11-19T16:56:00"/>
    <m/>
    <s v="ROLLOS"/>
    <s v="ROLLOS"/>
    <s v="AGREGADOR"/>
    <s v="COMCARD - PTM"/>
    <s v="EJECUTADO"/>
    <s v="EJECUTADO EXITOSO"/>
    <s v="18/11/2025 SE ESCALA AL COORDINADOR DE ZONA PARA ENTREGA DE ROLLOS EN SITIO | 19/11/2025 SE REALIZA ENTREGA DE 60 ROLLOS TÉRMICOS REDEBAN"/>
    <s v="VISITA TECNICA"/>
    <m/>
    <s v="TIPO II"/>
    <s v="TERRESTRE"/>
    <s v="MONTERO MUESES GIAN CARLO"/>
    <n v="1"/>
    <n v="67654"/>
    <n v="140396"/>
    <n v="67654"/>
  </r>
  <r>
    <s v="BOGOTA"/>
    <x v="5"/>
    <x v="5"/>
    <s v="11001"/>
    <s v="3027830"/>
    <s v="3007070345"/>
    <s v="OC VISITA ROLLOS"/>
    <s v="CUNDINAMARCA"/>
    <s v="BOGOTA"/>
    <s v="BARRIO BOGOTA"/>
    <s v="REDEBAN"/>
    <s v="FO-25-1839838"/>
    <d v="2025-11-18T11:00:03"/>
    <d v="2025-11-20T11:54:00"/>
    <m/>
    <s v="ROLLOS"/>
    <s v="ROLLOS"/>
    <s v="CB UNO A UNO"/>
    <s v="CB UNO A UNO"/>
    <s v="EJECUTADO"/>
    <s v="EJECUTADO EXITOSO"/>
    <s v="20/11/2025 SE ESCALA AL COORDINADOR DE ZONA PARA ENTREGA DE ROLLOS EN SITIO | 20/11/2025 SE VISITA COMERCIO , SE ENTREGAN 20 ROLLOS RBM, NO SE MANIPULAN DISPOSITIVOS"/>
    <s v="VISITA TECNICA"/>
    <m/>
    <s v="TIPO I"/>
    <s v="TERRESTRE"/>
    <s v="ORTIZ YARA FRANKLYN ISRAEL"/>
    <n v="1"/>
    <n v="35780"/>
    <n v="75096"/>
    <n v="35780"/>
  </r>
  <r>
    <s v="MONTERIA"/>
    <x v="0"/>
    <x v="0"/>
    <s v="5154"/>
    <s v="3028047"/>
    <s v="3007078929"/>
    <s v="OC VISITA ROLLOS"/>
    <s v="ANTIOQUIA"/>
    <s v="CAUCASIA"/>
    <s v="DISTRICOL TARMITES CONTABLES"/>
    <s v="REDEBAN"/>
    <s v="FO-25-1839832"/>
    <d v="2025-11-18T11:01:17"/>
    <d v="2025-11-20T14:47:00"/>
    <m/>
    <s v="ROLLOS"/>
    <s v="ROLLOS"/>
    <s v="AGREGADOR"/>
    <s v="DISTRICOL"/>
    <s v="EJECUTADO"/>
    <s v="EJECUTADO EXITOSO"/>
    <s v="20/11/2025 SE ESCALA AL COORDINADOR DE ZONA PARA ENTREGA DE ROLLOS EN SITIO | 20/11/2025 SE REALIZA VISITA TÉCNICA PARA ENTREGA DE 40 ROLLOS PARA DATÁFONO, NO SE INTERVIENE TERMINAL Y LA ENTREGA SE REALIZA SIN NOVEDAD."/>
    <s v="VISITA TECNICA"/>
    <m/>
    <s v="TIPO II"/>
    <s v="TERRESTRE"/>
    <s v="CASSIANI PEREZ RAUL RAMIRO"/>
    <n v="1"/>
    <n v="67654"/>
    <n v="140396"/>
    <n v="67654"/>
  </r>
  <r>
    <s v="BUCARAMANGA"/>
    <x v="3"/>
    <x v="3"/>
    <s v="68001"/>
    <s v="3028290"/>
    <s v="3007051496"/>
    <s v="OC VISITA ROLLOS"/>
    <s v="SANTANDER"/>
    <s v="BUCARAMANGA"/>
    <s v="PTM BUCARAMANGA  PARQUEADERO F"/>
    <s v="REDEBAN"/>
    <s v="FO-25-1840208"/>
    <d v="2025-11-18T11:41:34"/>
    <d v="2025-11-19T14:45:00"/>
    <m/>
    <s v="ROLLOS"/>
    <s v="ROLLOS"/>
    <s v="AGREGADOR"/>
    <s v="COMCARD - PTM"/>
    <s v="EJECUTADO"/>
    <s v="EJECUTADO EXITOSO"/>
    <s v="18/11/2025 SE ESCALA AL COORDINADOR DE ZONA PARA ENTREGA DE ROLLOS EN SITIO | 19/11/2025 SE VISITA COMERCIO SE ENTREGAN 30 ROLLOS"/>
    <s v="VISITA TECNICA"/>
    <m/>
    <s v="TIPO I"/>
    <s v="TERRESTRE"/>
    <s v="GELVEZ MOGOLLON JOSE ELISEO"/>
    <n v="1"/>
    <n v="35780"/>
    <n v="75096"/>
    <n v="35780"/>
  </r>
  <r>
    <s v="MONTERIA"/>
    <x v="0"/>
    <x v="0"/>
    <s v="5154"/>
    <s v="3028359"/>
    <s v="3007075549"/>
    <s v="OC VISITA ROLLOS"/>
    <s v="ANTIOQUIA"/>
    <s v="CAUCASIA"/>
    <s v="PTM CAUCASIA D' TODITOS MIL LO"/>
    <s v="REDEBAN"/>
    <s v="FO-25-1840214"/>
    <d v="2025-11-18T11:34:20"/>
    <d v="2025-11-20T14:50:00"/>
    <m/>
    <s v="ROLLOS"/>
    <s v="ROLLOS"/>
    <s v="AGREGADOR"/>
    <s v="COMCARD - PTM"/>
    <s v="EJECUTADO"/>
    <s v="EJECUTADO EXITOSO"/>
    <s v="18/11/2025 SE ESCALA AL COORDINADOR DE ZONA PARA ENTREGA DE ROLLOS EN SITIO | 20/11/2025 SE REALIZA VISITA TÉCNICA PARA ENTREGA DE 30 ROLLOS PARA DATÁFONO, NO SE INTERVIENE TERMINAL Y LA ENTREGA SE REALIZA SIN NOVEDAD."/>
    <s v="VISITA TECNICA"/>
    <m/>
    <s v="TIPO II"/>
    <s v="TERRESTRE"/>
    <s v="CASSIANI PEREZ RAUL RAMIRO"/>
    <n v="1"/>
    <n v="67654"/>
    <n v="140396"/>
    <n v="67654"/>
  </r>
  <r>
    <s v="SANTA MARTA"/>
    <x v="0"/>
    <x v="0"/>
    <s v="47245"/>
    <s v="3028372"/>
    <s v="3007081073"/>
    <s v="OC ENVIO ROLLOS"/>
    <s v="MAGDALENA"/>
    <s v="EL BANCO"/>
    <s v="BARRIO MANZANARES EL BANCO"/>
    <s v="REDEBAN"/>
    <s v="FO-25-1840149"/>
    <d v="2025-11-18T11:37:18"/>
    <d v="2025-11-25T08:37:00"/>
    <m/>
    <s v="ROLLOS"/>
    <s v="ROLLOS"/>
    <s v="UNO A UNO"/>
    <s v="UNO A UNO"/>
    <s v="EJECUTADO"/>
    <s v="EJECUTADO EXITOSO"/>
    <s v="18/11/2025 SE REALIZA ENVIO DE ROLLOS CON OPERADOR LOGISTICO | 25/11/2025 SE REALIZA ENVIO DE 10 ROLLOS, CON LA GUIA 2277307822 SERVIENTREGA. SE CONFIRMA ENTREGA EXITOSA POR PARTE DE LA TRANSPORTADORA"/>
    <s v="ENVIO"/>
    <m/>
    <s v="TIPO IV"/>
    <s v="TERRESTRE"/>
    <m/>
    <n v="0"/>
    <n v="35780"/>
    <n v="75096"/>
    <n v="35780"/>
  </r>
  <r>
    <s v="MEDELLIN"/>
    <x v="2"/>
    <x v="2"/>
    <s v="5887"/>
    <s v="3028389"/>
    <s v="3007077211"/>
    <s v="OC ENVIO ROLLOS"/>
    <s v="ANTIOQUIA"/>
    <s v="YARUMAL"/>
    <s v="BARRIO CENTRO YARUMAL 2"/>
    <s v="REDEBAN"/>
    <s v="FO-25-1840605"/>
    <d v="2025-11-18T11:39:01"/>
    <d v="2025-11-25T08:56:00"/>
    <m/>
    <s v="ROLLOS"/>
    <s v="ROLLOS"/>
    <s v="CB UNO A UNO"/>
    <s v="CB UNO A UNO"/>
    <s v="EJECUTADO"/>
    <s v="EJECUTADO EXITOSO"/>
    <s v="18/11/2025 SE CONFIRMAN DATOS, SE REALIZA ENVIO POR OPERADOR LOGISTICO | 25/11/2025 SE CONFIRMA ENTREGA EXITOSA POR PARTE DE LA TRANSPORTADORA LOGICUARTAS CON LA GUIA 992217790"/>
    <s v="ENVIO"/>
    <m/>
    <s v="TIPO III"/>
    <s v="TERRESTRE"/>
    <m/>
    <n v="0"/>
    <n v="35780"/>
    <n v="75096"/>
    <n v="35780"/>
  </r>
  <r>
    <s v="VILLAVICENCIO"/>
    <x v="4"/>
    <x v="4"/>
    <s v="50001"/>
    <s v="3028484"/>
    <s v="3007068329"/>
    <s v="OC VISITA ROLLOS"/>
    <s v="META"/>
    <s v="VILLAVICENCIO"/>
    <s v="BARRIO SANTA HELENA VILLAVICEN"/>
    <s v="REDEBAN"/>
    <s v="FO-25-1840195"/>
    <d v="2025-11-18T11:48:56"/>
    <d v="2025-11-19T14:56:00"/>
    <m/>
    <s v="ROLLOS"/>
    <s v="ROLLOS"/>
    <s v="CB UNO A UNO"/>
    <s v="CB UNO A UNO"/>
    <s v="EJECUTADO"/>
    <s v="EJECUTADO EXITOSO"/>
    <s v="18/11/2025 SE ESCALA AL COORDINADOR DE ZONA PARA ENTREGA DE ROLLOS EN SITIO | 19/11/2025 SE REALIZA ENTREGA DE 40 ROLLOS REDEBAN"/>
    <s v="VISITA TECNICA"/>
    <m/>
    <s v="TIPO I"/>
    <s v="TERRESTRE"/>
    <s v="MURCIA HERNANDEZ HARVEY IGNACIO"/>
    <n v="1"/>
    <n v="35780"/>
    <n v="75096"/>
    <n v="35780"/>
  </r>
  <r>
    <s v="BOGOTA"/>
    <x v="5"/>
    <x v="5"/>
    <s v="11001"/>
    <s v="3028683"/>
    <s v="3007025149"/>
    <s v="OC VISITA ROLLOS"/>
    <s v="CUNDINAMARCA"/>
    <s v="BOGOTA"/>
    <s v="BARRIO LA FAVORITA CENTRO BOGO"/>
    <s v="REDEBAN"/>
    <s v="FO-25-1840333"/>
    <d v="2025-11-18T12:12:20"/>
    <d v="2025-11-20T11:17:00"/>
    <m/>
    <s v="ROLLOS"/>
    <s v="ROLLOS"/>
    <s v="CB UNO A UNO"/>
    <s v="CB UNO A UNO"/>
    <s v="EJECUTADO"/>
    <s v="EJECUTADO EXITOSO"/>
    <s v="18/11/2025 SE ESCALA AL COORDINADOR DE ZONA PARA ENTREGA DE ROLLOS EN SITIO | 20/11/2025 SE REALIZA ENTREGA DE 80 ROLLOS"/>
    <s v="VISITA TECNICA"/>
    <m/>
    <s v="TIPO I"/>
    <s v="TERRESTRE"/>
    <s v="ALARCON AREVALO JOHAN STIVEN"/>
    <n v="1"/>
    <n v="35780"/>
    <n v="75096"/>
    <n v="35780"/>
  </r>
  <r>
    <s v="IBAGUE"/>
    <x v="4"/>
    <x v="4"/>
    <s v="73001"/>
    <s v="3028798"/>
    <s v="3007057074"/>
    <s v="OC VISITA ROLLOS"/>
    <s v="TOLIMA"/>
    <s v="IBAGUE"/>
    <s v="PTM IBAGUE VARIEDADES DIZA"/>
    <s v="REDEBAN"/>
    <s v="FO-25-1840554"/>
    <d v="2025-11-18T12:37:16"/>
    <d v="2025-11-19T14:37:00"/>
    <m/>
    <s v="ROLLOS"/>
    <s v="ROLLOS"/>
    <s v="AGREGADOR"/>
    <s v="COMCARD - PTM"/>
    <s v="EJECUTADO"/>
    <s v="EJECUTADO EXITOSO"/>
    <s v="18/11/2025 SE ESCALA AL COORDINADOR DE ZONA PARA ENTREGA DE ROLLOS EN SITIO | 19/11/2025 SE REALIZA ENTREGA DE 30 ROLLOS POR SOLICITUD DEL CLIENTE."/>
    <s v="VISITA TECNICA"/>
    <m/>
    <s v="TIPO I"/>
    <s v="TERRESTRE"/>
    <s v="BARRAGAN TAFUR EDWIN ESTEBAN"/>
    <n v="1"/>
    <n v="35780"/>
    <n v="75096"/>
    <n v="35780"/>
  </r>
  <r>
    <s v="APARTADO"/>
    <x v="2"/>
    <x v="2"/>
    <s v="5837"/>
    <s v="3028822"/>
    <s v="3007040600"/>
    <s v="OC VISITA ROLLOS"/>
    <s v="ANTIOQUIA"/>
    <s v="TURBO"/>
    <s v="BARRIO FRONTINITO TURBO"/>
    <s v="REDEBAN"/>
    <s v="FO-25-1840560"/>
    <d v="2025-11-18T12:19:09"/>
    <d v="2025-11-20T17:16:00"/>
    <m/>
    <s v="ROLLOS"/>
    <s v="ROLLOS"/>
    <s v="CB UNO A UNO"/>
    <s v="CB UNO A UNO"/>
    <s v="EJECUTADO"/>
    <s v="EJECUTADO EXITOSO"/>
    <s v="18/11/2025 SE ESCALA AL COORDINADOR DE ZONA PARA ENTREGA DE ROLLOS EN SITIO | 20/11/2025 ENTREGA DE 170 ROLLOS"/>
    <s v="VISITA TECNICA"/>
    <m/>
    <s v="TIPO II"/>
    <s v="TERRESTRE"/>
    <s v="SALDARRIAGA MIRANDA SANTIAGO"/>
    <n v="1"/>
    <n v="67654"/>
    <n v="140396"/>
    <n v="67654"/>
  </r>
  <r>
    <s v="CALI"/>
    <x v="1"/>
    <x v="1"/>
    <s v="76001"/>
    <s v="3028873"/>
    <s v="3007024236"/>
    <s v="OC VISITA ROLLOS"/>
    <s v="VALLE DEL CAUCA"/>
    <s v="CALI"/>
    <s v="BARRIO COMFENALCO CALI"/>
    <s v="REDEBAN"/>
    <s v="FO-25-1840556"/>
    <d v="2025-11-18T12:31:17"/>
    <d v="2025-11-19T14:41:00"/>
    <m/>
    <s v="ROLLOS"/>
    <s v="ROLLOS"/>
    <s v="CB UNO A UNO"/>
    <s v="CB UNO A UNO"/>
    <s v="EJECUTADO"/>
    <s v="EJECUTADO EXITOSO"/>
    <s v="18/11/2025 SE ESCALA AL COORDINADOR DE ZONA PARA ENTREGA DE ROLLOS EN SITIO | 19/11/2025 SE ENTREGAN 110 ROLLOS A CESAR ARISTIZÁBAL"/>
    <s v="VISITA TECNICA"/>
    <m/>
    <s v="TIPO I"/>
    <s v="TERRESTRE"/>
    <s v="CUERO RUIZ JHONNY"/>
    <n v="1"/>
    <n v="35780"/>
    <n v="75096"/>
    <n v="35780"/>
  </r>
  <r>
    <s v="MEDELLIN"/>
    <x v="2"/>
    <x v="2"/>
    <s v="5310"/>
    <s v="3028911"/>
    <s v="3007082044"/>
    <s v="OC VISITA ROLLOS"/>
    <s v="ANTIOQUIA"/>
    <s v="GOMEZ PLATA"/>
    <s v="DISTRICOL ZONA PLAY.NET"/>
    <s v="REDEBAN"/>
    <s v="FO-25-1840550"/>
    <d v="2025-11-18T12:41:08"/>
    <d v="2025-11-21T16:34:00"/>
    <m/>
    <s v="ROLLOS"/>
    <s v="ROLLOS"/>
    <s v="AGREGADOR"/>
    <s v="DISTRICOL"/>
    <s v="EJECUTADO"/>
    <s v="EJECUTADO EXITOSO"/>
    <s v="18/11/2025 SE ESCALA AL COORDINADOR DE ZONA PARA ENTREGA DE ROLLOS EN SITIO | 21/11/2025 SE REALIZA ENVIO DE ROLLOS DE CB POR FLOTA OK, SE CONFIRMA CON EL USUARIO EL RECIBO"/>
    <s v="VISITA TECNICA"/>
    <m/>
    <s v="TIPO II"/>
    <s v="TERRESTRE"/>
    <s v="MONTOYA VELEZ ANDRES FELIPE"/>
    <n v="1"/>
    <n v="67654"/>
    <n v="140396"/>
    <n v="67654"/>
  </r>
  <r>
    <s v="CARTAGENA"/>
    <x v="0"/>
    <x v="0"/>
    <s v="13001"/>
    <s v="3028974"/>
    <s v="3007079998"/>
    <s v="OC VISITA ROLLOS"/>
    <s v="BOLIVAR"/>
    <s v="CARTAGENA"/>
    <s v="BARRIO ESPINAL CARTAGENA DE INDIAS"/>
    <s v="REDEBAN"/>
    <s v="FO-25-1841494"/>
    <d v="2025-11-18T13:43:55"/>
    <d v="2025-11-21T14:30:00"/>
    <m/>
    <s v="ROLLOS"/>
    <s v="ROLLOS"/>
    <s v="UNO A UNO"/>
    <s v="UNO A UNO"/>
    <s v="EJECUTADO"/>
    <s v="EJECUTADO EXITOSO"/>
    <s v="18/11/2025 SE ESCALA AL COORDINADOR DE ZONA PARA ENTREGA DE ROLLOS EN SITIO | 21/11/2025 SE ENTREGAN 30 ROLLOS"/>
    <s v="VISITA TECNICA"/>
    <m/>
    <s v="TIPO I"/>
    <s v="TERRESTRE"/>
    <s v="CANEDO HERRERA ALEXANDER"/>
    <n v="1"/>
    <n v="35780"/>
    <n v="75096"/>
    <n v="35780"/>
  </r>
  <r>
    <s v="MEDELLIN"/>
    <x v="2"/>
    <x v="2"/>
    <s v="5212"/>
    <s v="3028992"/>
    <s v="3007031680"/>
    <s v="OC VISITA ROLLOS"/>
    <s v="ANTIOQUIA"/>
    <s v="COPACABANA"/>
    <s v="BARRIO BARRIO PLAZA DE MERCADO"/>
    <s v="REDEBAN"/>
    <s v="FO-25-1845516"/>
    <d v="2025-11-18T13:55:01"/>
    <d v="2025-11-24T13:46:00"/>
    <m/>
    <s v="ROLLOS"/>
    <s v="ROLLOS"/>
    <s v="CB UNO A UNO"/>
    <s v="CB UNO A UNO"/>
    <s v="EJECUTADO"/>
    <s v="EJECUTADO EXITOSO"/>
    <s v="18/11/2025 SE ESCALA AL COORDINADOR DE ZONA PARA ENTREGA DE ROLLOS EN SITIO | 24/11/2025 SE REALIZA ENTREGA DE 140: ROLLOS OK"/>
    <s v="VISITA TECNICA"/>
    <m/>
    <s v="TIPO I"/>
    <s v="TERRESTRE"/>
    <s v="RIOS CASTRILLON JUAN SEBASTIAN"/>
    <n v="1"/>
    <n v="35780"/>
    <n v="75096"/>
    <n v="35780"/>
  </r>
  <r>
    <s v="CALI"/>
    <x v="1"/>
    <x v="1"/>
    <s v="76001"/>
    <s v="3029120"/>
    <s v="3007059203"/>
    <s v="OC VISITA ROLLOS"/>
    <s v="VALLE DEL CAUCA"/>
    <s v="CALI"/>
    <s v="PTM CALI VARIEDADES JP FENIX"/>
    <s v="REDEBAN"/>
    <s v="FO-25-1840832"/>
    <d v="2025-11-18T12:52:59"/>
    <d v="2025-11-19T14:17:00"/>
    <m/>
    <s v="ROLLOS"/>
    <s v="ROLLOS"/>
    <s v="AGREGADOR"/>
    <s v="COMCARD - PTM"/>
    <s v="EJECUTADO"/>
    <s v="EJECUTADO EXITOSO"/>
    <s v="18/11/2025 SE ESCALA AL COORDINADOR DE ZONA PARA ENTREGA DE ROLLOS EN SITIO | 19/11/2025 SE ENTREGAN 30 ROLLOS DE REDEBAN  AL SEÑOR NELSON VIEDMA"/>
    <s v="VISITA TECNICA"/>
    <m/>
    <s v="TIPO I"/>
    <s v="TERRESTRE"/>
    <s v="VALENCIA GONZALEZ JOSE DANIEL"/>
    <n v="1"/>
    <n v="35780"/>
    <n v="75096"/>
    <n v="35780"/>
  </r>
  <r>
    <s v="BOGOTA"/>
    <x v="5"/>
    <x v="5"/>
    <s v="11001"/>
    <s v="3029150"/>
    <s v="3007074828"/>
    <s v="OC VISITA ROLLOS"/>
    <s v="CUNDINAMARCA"/>
    <s v="BOGOTA"/>
    <s v="BARRIO ALFONSO LOPEZ  6BOGOTA"/>
    <s v="REDEBAN"/>
    <s v="FO-25-1840880"/>
    <d v="2025-11-18T13:26:06"/>
    <d v="2025-11-20T15:09:00"/>
    <m/>
    <s v="ROLLOS"/>
    <s v="ROLLOS"/>
    <s v="CB UNO A UNO"/>
    <s v="CB UNO A UNO"/>
    <s v="EJECUTADO"/>
    <s v="EJECUTADO EXITOSO"/>
    <s v="18/11/2025 SE ESCALA AL COORDINADOR DE ZONA PARA ENTREGA DE ROLLOS EN SITIO | 20/11/2025 SE VISITA COMERCIO, SE ENTREGAN 90 ROLLOS RBM, NO SE MANIPULAN DISPOSITIVOS"/>
    <s v="VISITA TECNICA"/>
    <m/>
    <s v="TIPO I"/>
    <s v="TERRESTRE"/>
    <s v="ORTIZ YARA FRANKLYN ISRAEL"/>
    <n v="1"/>
    <n v="35780"/>
    <n v="75096"/>
    <n v="35780"/>
  </r>
  <r>
    <s v="MEDELLIN"/>
    <x v="2"/>
    <x v="2"/>
    <s v="5001"/>
    <s v="3029258"/>
    <s v="3007038350"/>
    <s v="OC VISITA ROLLOS"/>
    <s v="ANTIOQUIA"/>
    <s v="MEDELLIN"/>
    <s v="PTM MED LA SALIDA"/>
    <s v="REDEBAN"/>
    <s v="FO-25-1841493"/>
    <d v="2025-11-18T13:49:21"/>
    <d v="2025-11-21T12:17:00"/>
    <m/>
    <s v="ROLLOS"/>
    <s v="ROLLOS"/>
    <s v="AGREGADOR"/>
    <s v="COMCARD - PTM"/>
    <s v="EJECUTADO"/>
    <s v="EJECUTADO EXITOSO"/>
    <s v="18/11/2025 SE ESCALA AL COORDINADOR DE ZONA PARA ENTREGA DE ROLLOS EN SITIO | 21/11/2025 SE REALIZA ENTREGA DE 20 ROLLOS POR EL OPERADOR VELOCES CON LA GUIA V4001834784"/>
    <s v="VISITA TECNICA"/>
    <m/>
    <s v="TIPO I"/>
    <s v="TERRESTRE"/>
    <s v="AYALA ROMERO MAYKOL DANILO"/>
    <n v="1"/>
    <n v="35780"/>
    <n v="75096"/>
    <n v="35780"/>
  </r>
  <r>
    <s v="MEDELLIN"/>
    <x v="2"/>
    <x v="2"/>
    <s v="5001"/>
    <s v="3029511"/>
    <s v="3007073507"/>
    <s v="OC VISITA ROLLOS"/>
    <s v="ANTIOQUIA"/>
    <s v="MEDELLIN"/>
    <s v="BARRIO SANTA CRUZ MEDELLIN"/>
    <s v="REDEBAN"/>
    <s v="FO-25-1841491"/>
    <d v="2025-11-18T14:15:27"/>
    <d v="2025-11-21T12:17:00"/>
    <m/>
    <s v="ROLLOS"/>
    <s v="ROLLOS"/>
    <s v="CB UNO A UNO"/>
    <s v="CB UNO A UNO"/>
    <s v="EJECUTADO"/>
    <s v="EJECUTADO EXITOSO"/>
    <s v="18/11/2025 SE ESCALA AL COORDINADOR DE ZONA PARA ENTREGA DE ROLLOS EN SITIO | 21/11/2025 SE REALIZA ENTREGA DE 90 ROLLOS POR EL OPERADOR VELOCES CON LA GUIA V4001834785"/>
    <s v="VISITA TECNICA"/>
    <m/>
    <s v="TIPO I"/>
    <s v="TERRESTRE"/>
    <s v="AYALA ROMERO MAYKOL DANILO"/>
    <n v="1"/>
    <n v="35780"/>
    <n v="75096"/>
    <n v="35780"/>
  </r>
  <r>
    <s v="PASTO"/>
    <x v="1"/>
    <x v="1"/>
    <s v="52001"/>
    <s v="3029572"/>
    <s v="3007079899"/>
    <s v="OC VISITA ROLLOS"/>
    <s v="NARIÑO"/>
    <s v="PASTO"/>
    <s v="DISTRICOL TIENDA SAAVEDRA"/>
    <s v="REDEBAN"/>
    <s v="FO-25-1841484"/>
    <d v="2025-11-18T14:31:14"/>
    <d v="2025-11-19T15:57:00"/>
    <m/>
    <s v="ROLLOS"/>
    <s v="ROLLOS"/>
    <s v="AGREGADOR"/>
    <s v="DISTRICOL"/>
    <s v="EJECUTADO"/>
    <s v="EJECUTADO EXITOSO"/>
    <s v="18/11/2025 SE ESCALA AL COORDINADOR DE ZONA PARA ENTREGA DE ROLLOS EN SITIO | 19/11/2025 SE VISITA EL CB PARA ENTREGAR 10 ROLLOS, ENTREGA OK"/>
    <s v="VISITA TECNICA"/>
    <m/>
    <s v="TIPO I"/>
    <s v="TERRESTRE"/>
    <s v="GUERRERO RAMIREZ OSCAR DARIO"/>
    <n v="1"/>
    <n v="35780"/>
    <n v="75096"/>
    <n v="35780"/>
  </r>
  <r>
    <s v="CARTAGENA"/>
    <x v="0"/>
    <x v="0"/>
    <s v="13001"/>
    <s v="3029636"/>
    <s v="3007024955"/>
    <s v="OC VISITA ROLLOS"/>
    <s v="BOLIVAR"/>
    <s v="CARTAGENA"/>
    <s v="BARRIO C BOCACHICA CARTAGENA D"/>
    <s v="REDEBAN"/>
    <s v="FO-25-1841488"/>
    <d v="2025-11-18T14:29:24"/>
    <d v="2025-11-21T11:48:00"/>
    <m/>
    <s v="ROLLOS"/>
    <s v="ROLLOS"/>
    <s v="CB UNO A UNO"/>
    <s v="CB UNO A UNO"/>
    <s v="EJECUTADO"/>
    <s v="EJECUTADO EXITOSO"/>
    <s v="18/11/2025 SE ESCALA AL COORDINADOR DE ZONA PARA ENTREGA DE ROLLOS EN SITIO | 21/11/2025 SE REALIZA ENVÍO DE 70 ROLLOS POR LANCHA HASTA LA ISLA BOCACHICA SE LLAMA AL CLIENTE SEÑORA EMILY 3135714150 PARA INFORMARLE EL ENVÍO Y QUE CUANDO LOS RECIBA ME INFORME _x000a_SE LLAMA AL CLIENTE INFORMA QUE YA RECIBIÓ LOS ROLLOS TODO OK"/>
    <s v="ENVIO FLOTA - OPERADOR LOGISTICO"/>
    <m/>
    <s v="TIPO I"/>
    <s v="TERRESTRE"/>
    <s v="CANEDO HERRERA ALEXANDER"/>
    <n v="0"/>
    <n v="35780"/>
    <n v="75096"/>
    <n v="35780"/>
  </r>
  <r>
    <s v="MONTERIA"/>
    <x v="0"/>
    <x v="0"/>
    <s v="23660"/>
    <s v="3029789"/>
    <s v="3007081679"/>
    <s v="OC VISITA ROLLOS"/>
    <s v="CORDOBA"/>
    <s v="SAHAGUN"/>
    <s v="DISTRICOL EL ROSARIO"/>
    <s v="REDEBAN"/>
    <s v="FO-25-1841571"/>
    <d v="2025-11-18T14:54:43"/>
    <d v="2025-11-22T13:19:00"/>
    <m/>
    <s v="ROLLOS"/>
    <s v="ROLLOS"/>
    <s v="AGREGADOR"/>
    <s v="DISTRICOL"/>
    <s v="EJECUTADO"/>
    <s v="EJECUTADO EXITOSO"/>
    <s v="18/11/2025 SE ESCALA AL COORDINADOR DE ZONA PARA ENTREGA DE ROLLOS EN SITIO | 22/11/2025 SE REALIZA ENTREGA DE 30 ROLLOS REDEBAN EN EL PUNTO SIN NOVEDAD, EN LA ENTREGA NO SE MANIPULAN EQUIPOS"/>
    <s v="VISITA TECNICA"/>
    <m/>
    <s v="TIPO II"/>
    <s v="TERRESTRE"/>
    <s v="GONZALEZ FERRER JESUS ALEXANDER"/>
    <n v="1"/>
    <n v="67654"/>
    <n v="140396"/>
    <n v="67654"/>
  </r>
  <r>
    <s v="APARTADO"/>
    <x v="2"/>
    <x v="2"/>
    <s v="5837"/>
    <s v="3029799"/>
    <s v="3007046113"/>
    <s v="OC VISITA ROLLOS"/>
    <s v="ANTIOQUIA"/>
    <s v="TURBO"/>
    <s v="PTM  TURBO  VARIEDADES LINA Y"/>
    <s v="REDEBAN"/>
    <s v="FO-25-1841565"/>
    <d v="2025-11-18T14:57:10"/>
    <d v="2025-11-20T17:06:00"/>
    <m/>
    <s v="ROLLOS"/>
    <s v="ROLLOS"/>
    <s v="AGREGADOR"/>
    <s v="COMCARD - PTM"/>
    <s v="EJECUTADO"/>
    <s v="EJECUTADO EXITOSO"/>
    <s v="18/11/2025 SE ESCALA AL COORDINADOR DE ZONA PARA ENTREGA DE ROLLOS EN SITIO | 20/11/2025 SE ENVIA 30 ROLLOS POR FLOTA CON EL CONDUCTOR Y SE CONFIRMA EL RECIBIDO CON LA USUARIA"/>
    <s v="VISITA TECNICA"/>
    <m/>
    <s v="TIPO II"/>
    <s v="TERRESTRE"/>
    <s v="SALDARRIAGA MIRANDA SANTIAGO"/>
    <n v="1"/>
    <n v="67654"/>
    <n v="140396"/>
    <n v="67654"/>
  </r>
  <r>
    <s v="BOGOTA"/>
    <x v="5"/>
    <x v="5"/>
    <s v="11001"/>
    <s v="3029821"/>
    <s v="3007059100"/>
    <s v="OC VISITA ROLLOS"/>
    <s v="CUNDINAMARCA"/>
    <s v="BOGOTA"/>
    <s v="PTM BOGOTA PLAY Y SYSTEM"/>
    <s v="REDEBAN"/>
    <s v="FO-25-1841479"/>
    <d v="2025-11-18T14:44:04"/>
    <d v="2025-11-19T14:30:00"/>
    <m/>
    <s v="ROLLOS"/>
    <s v="ROLLOS"/>
    <s v="AGREGADOR"/>
    <s v="COMCARD - PTM"/>
    <s v="EJECUTADO"/>
    <s v="EJECUTADO EXITOSO"/>
    <s v="18/11/2025 SE ESCALA AL COORDINADOR DE ZONA PARA ENTREGA DE ROLLOS EN SITIO | 19/11/2025 SE LLEGA A COMERCIO, SE ENTREGAN ROLLOS, SIN MANIPULACIÓN DEL EQUIPO SIN NOVEDAD"/>
    <s v="VISITA TECNICA"/>
    <m/>
    <s v="TIPO I"/>
    <s v="TERRESTRE"/>
    <s v="ARIAS QUILINDO JULIAN"/>
    <n v="1"/>
    <n v="35780"/>
    <n v="75096"/>
    <n v="35780"/>
  </r>
  <r>
    <s v="APARTADO"/>
    <x v="2"/>
    <x v="2"/>
    <s v="5837"/>
    <s v="3029865"/>
    <s v="3007037813"/>
    <s v="OC VISITA ROLLOS"/>
    <s v="ANTIOQUIA"/>
    <s v="TURBO"/>
    <s v="PTM TURBO SURTIVARIEDADES"/>
    <s v="REDEBAN"/>
    <s v="FO-25-1841568"/>
    <d v="2025-11-18T14:56:18"/>
    <d v="2025-11-20T15:00:00"/>
    <m/>
    <s v="ROLLOS"/>
    <s v="ROLLOS"/>
    <s v="AGREGADOR"/>
    <s v="COMCARD - PTM"/>
    <s v="EJECUTADO"/>
    <s v="EJECUTADO EXITOSO"/>
    <s v="18/11/2025 SE ESCALA AL COORDINADOR DE ZONA PARA ENTREGA DE ROLLOS EN SITIO | 20/11/2025 SE ENVIAN 20 ROLLOS CON EL CONDUCTOR SE COMPARTE INFORMACION CON LA USUARIO CONFIRMANDO EL RECIBIDO"/>
    <s v="VISITA TECNICA"/>
    <m/>
    <s v="TIPO II"/>
    <s v="TERRESTRE"/>
    <s v="SALDARRIAGA MIRANDA SANTIAGO"/>
    <n v="1"/>
    <n v="67654"/>
    <n v="140396"/>
    <n v="67654"/>
  </r>
  <r>
    <s v="NEIVA"/>
    <x v="4"/>
    <x v="4"/>
    <s v="41396"/>
    <s v="3029898"/>
    <s v="3007050799"/>
    <s v="OC ENVIO ROLLOS"/>
    <s v="HUILA"/>
    <s v="LA PLATA"/>
    <s v="PTM LA PLATA DULCINET"/>
    <s v="REDEBAN"/>
    <s v="FO-25-1841639"/>
    <d v="2025-11-18T15:03:52"/>
    <d v="2025-11-23T10:52:00"/>
    <m/>
    <s v="ROLLOS"/>
    <s v="ROLLOS"/>
    <s v="AGREGADOR"/>
    <s v="COMCARD - PTM"/>
    <s v="EJECUTADO"/>
    <s v="EJECUTADO EXITOSO"/>
    <s v="18/11/2025 SE REALIZA ENVIO DE ROLLOS CON OPERADOR LOGISTICO | 23/11/2025 SE REALIZA ENVIO DE 60 ROLLOS, CON LA GUIA 2235596705 SERVIENTREGA. SE CONFIRMA ENTREGA EXITOSA POR PARTE DE LA TRANSPORTADORA"/>
    <s v="ENVIO"/>
    <m/>
    <s v="TIPO III"/>
    <s v="TERRESTRE"/>
    <m/>
    <n v="0"/>
    <n v="35780"/>
    <n v="75096"/>
    <n v="35780"/>
  </r>
  <r>
    <s v="MEDELLIN"/>
    <x v="2"/>
    <x v="2"/>
    <s v="5001"/>
    <s v="3030358"/>
    <s v="3007069353"/>
    <s v="OC VISITA ROLLOS"/>
    <s v="ANTIOQUIA"/>
    <s v="MEDELLIN"/>
    <s v="DISTRICOL DROGUERIA NUEVA GENE"/>
    <s v="REDEBAN"/>
    <s v="FO-25-1841980"/>
    <d v="2025-11-18T15:28:52"/>
    <d v="2025-11-20T11:08:00"/>
    <m/>
    <s v="ROLLOS"/>
    <s v="ROLLOS"/>
    <s v="AGREGADOR"/>
    <s v="DISTRICOL"/>
    <s v="EJECUTADO"/>
    <s v="EJECUTADO EXITOSO"/>
    <s v="18/11/2025 SE ESCALA AL COORDINADOR DE ZONA PARA ENTREGA DE ROLLOS EN SITIO | 20/11/2025 SE REALIZA ENTREGA DE 130 ROLLOS POR EL OPERADOR VELOCES CON LA GUIA V4001834787"/>
    <s v="VISITA TECNICA"/>
    <m/>
    <s v="TIPO I"/>
    <s v="TERRESTRE"/>
    <s v="ALVAREZ LOPEZ MARIANA"/>
    <n v="1"/>
    <n v="35780"/>
    <n v="75096"/>
    <n v="35780"/>
  </r>
  <r>
    <s v="NEIVA"/>
    <x v="4"/>
    <x v="4"/>
    <s v="41306"/>
    <s v="3030444"/>
    <s v="3007073112"/>
    <s v="OC VISITA ROLLOS"/>
    <s v="HUILA"/>
    <s v="GIGANTE"/>
    <s v="BARRIO EL CARMEN GIGANTE 1"/>
    <s v="REDEBAN"/>
    <s v="FO-25-1842219"/>
    <d v="2025-11-18T16:06:18"/>
    <d v="2025-11-19T12:07:00"/>
    <m/>
    <s v="ROLLOS"/>
    <s v="ROLLOS"/>
    <s v="CB UNO A UNO"/>
    <s v="CB UNO A UNO"/>
    <s v="EJECUTADO"/>
    <s v="EJECUTADO EXITOSO"/>
    <s v="18/11/2025 SE ESCALA AL COORDINADOR DE ZONA PARA ENTREGA DE ROLLOS EN SITIO | 19/11/2025 SE ENTREGA 40 ROLLOS SIN NOVEDAD"/>
    <s v="VISITA TECNICA"/>
    <m/>
    <s v="TIPO II"/>
    <s v="TERRESTRE"/>
    <s v="ANDRADE HERNANDEZ JUAN CARLOS"/>
    <n v="1"/>
    <n v="67654"/>
    <n v="140396"/>
    <n v="67654"/>
  </r>
  <r>
    <s v="TUNJA"/>
    <x v="3"/>
    <x v="3"/>
    <s v="15238"/>
    <s v="3030540"/>
    <s v="3007063427"/>
    <s v="OC VISITA ROLLOS"/>
    <s v="BOYACA"/>
    <s v="DUITAMA"/>
    <s v="BARRIO VEREDA TOCOGUA SECTOR O"/>
    <s v="REDEBAN"/>
    <s v="FO-25-1842221"/>
    <d v="2025-11-18T15:54:38"/>
    <d v="2025-11-19T11:43:00"/>
    <m/>
    <s v="ROLLOS"/>
    <s v="ROLLOS"/>
    <s v="UNO A UNO"/>
    <s v="CB UNO A UNO"/>
    <s v="EJECUTADO"/>
    <s v="EJECUTADO EXITOSO"/>
    <s v="18/11/2025 SE ESCALA AL COORDINADOR DE ZONA PARA ENTREGA DE ROLLOS EN SITIO | 19/11/2025 SE REALIZA ENTREGA DE 30 ROLLOS CON VISITA."/>
    <s v="VISITA TECNICA"/>
    <m/>
    <s v="TIPO II"/>
    <s v="TERRESTRE"/>
    <s v="SOLER HOYOS CRISTIAN LEONARDO"/>
    <n v="1"/>
    <n v="67654"/>
    <n v="140396"/>
    <n v="67654"/>
  </r>
  <r>
    <s v="PASTO"/>
    <x v="1"/>
    <x v="1"/>
    <s v="52490"/>
    <s v="3030672"/>
    <s v="3007080173"/>
    <s v="OC ENVIO ROLLOS"/>
    <s v="NARIÑO"/>
    <s v="OLAYA HERRERA"/>
    <s v="BARRIO PUNTA ABAJO OLAYA HERRERA"/>
    <s v="REDEBAN"/>
    <s v="FO-25-1846546"/>
    <d v="2025-11-18T16:10:37"/>
    <d v="2025-11-25T12:17:00"/>
    <m/>
    <s v="ROLLOS"/>
    <s v="ROLLOS"/>
    <s v="UNO A UNO"/>
    <s v="UNO A UNO"/>
    <s v="EJECUTADO"/>
    <s v="EJECUTADO EXITOSO"/>
    <s v="19/11/2025 SE CONFIRMAN DATOS, SE REALIZA ENVIO POR OPERADOR LOGISTICO | 25/11/2025 SE LE ENVIO EL NUMERO DE GUIA AL USUARIO, PENDIENTE CONFIRMACION | 25/11/2025 SE REALIZA ENVIO DE 20 ROLLOS, CON LA GUIA 2248145412 SERVIENTREGA. SE CONFIRMA ENTREGA EXITOSA POR PARTE DE LA TRANSPORTADORA"/>
    <s v="ENVIO"/>
    <m/>
    <s v="TIPO V"/>
    <s v="FLUVIAL"/>
    <m/>
    <n v="0"/>
    <n v="35780"/>
    <n v="75096"/>
    <n v="35780"/>
  </r>
  <r>
    <s v="MEDELLIN"/>
    <x v="2"/>
    <x v="2"/>
    <s v="5360"/>
    <s v="3030690"/>
    <s v="3007065731"/>
    <s v="OC VISITA ROLLOS"/>
    <s v="ANTIOQUIA"/>
    <s v="ITAGUI"/>
    <s v="BARRIO CENTRO ITAGUI 5"/>
    <s v="REDEBAN"/>
    <s v="FO-25-1842216"/>
    <d v="2025-11-18T16:15:32"/>
    <d v="2025-11-21T12:19:00"/>
    <m/>
    <s v="ROLLOS"/>
    <s v="ROLLOS"/>
    <s v="CB UNO A UNO"/>
    <s v="CB UNO A UNO"/>
    <s v="EJECUTADO"/>
    <s v="EJECUTADO EXITOSO"/>
    <s v="18/11/2025 SE ESCALA AL COORDINADOR DE ZONA PARA ENTREGA DE ROLLOS EN SITIO | 21/11/2025 SE REALIZA ENTREGA DE 40 ROLLOS POR EL OPERADOR VELOCES CON LA GUIA V4001834788"/>
    <s v="VISITA TECNICA"/>
    <m/>
    <s v="TIPO I"/>
    <s v="TERRESTRE"/>
    <s v="AYALA ROMERO MAYKOL DANILO"/>
    <n v="1"/>
    <n v="35780"/>
    <n v="75096"/>
    <n v="35780"/>
  </r>
  <r>
    <s v="APARTADO"/>
    <x v="2"/>
    <x v="2"/>
    <s v="5837"/>
    <s v="3031010"/>
    <s v="3007058300"/>
    <s v="OC VISITA ROLLOS"/>
    <s v="ANTIOQUIA"/>
    <s v="TURBO"/>
    <s v="BARRIO TURBO TURBO 2"/>
    <s v="REDEBAN"/>
    <s v="FO-25-1843127"/>
    <d v="2025-11-18T16:25:21"/>
    <d v="2025-11-21T17:53:00"/>
    <m/>
    <s v="ROLLOS"/>
    <s v="ROLLOS"/>
    <s v="CB UNO A UNO"/>
    <s v="CB UNO A UNO"/>
    <s v="EJECUTADO"/>
    <s v="EJECUTADO EXITOSO"/>
    <s v="18/11/2025 SE ESCALA AL COORDINADOR DE ZONA PARA ENTREGA DE ROLLOS EN SITIO | 21/11/2025 SE ENVIAN 40 ROLLOS CON EL CONDUCTOR Y SE CONFIRMA EO RECIBIDO CON EL USUARIO"/>
    <s v="VISITA TECNICA"/>
    <m/>
    <s v="TIPO II"/>
    <s v="TERRESTRE"/>
    <s v="SALDARRIAGA MIRANDA SANTIAGO"/>
    <n v="1"/>
    <n v="67654"/>
    <n v="140396"/>
    <n v="67654"/>
  </r>
  <r>
    <s v="MEDELLIN"/>
    <x v="2"/>
    <x v="2"/>
    <s v="5001"/>
    <s v="3031099"/>
    <s v="3007080084"/>
    <s v="OC VISITA ROLLOS"/>
    <s v="ANTIOQUIA"/>
    <s v="MEDELLIN"/>
    <s v="BARRIO LA FLORESTA MEDELLIN 3"/>
    <s v="REDEBAN"/>
    <s v="FO-25-1843122"/>
    <d v="2025-11-18T16:58:38"/>
    <d v="2025-11-21T12:19:00"/>
    <m/>
    <s v="ROLLOS"/>
    <s v="ROLLOS"/>
    <s v="UNO A UNO"/>
    <s v="UNO A UNO"/>
    <s v="EJECUTADO"/>
    <s v="EJECUTADO EXITOSO"/>
    <s v="18/11/2025 SE ESCALA AL COORDINADOR DE ZONA PARA ENTREGA DE ROLLOS EN SITIO | 21/11/2025 SE REALIZA ENTREGA DE 30 ROLLOS POR EL OPERADOR VELOCES CON LA GUIA V4001834789"/>
    <s v="VISITA TECNICA"/>
    <m/>
    <s v="TIPO I"/>
    <s v="TERRESTRE"/>
    <s v="AYALA ROMERO MAYKOL DANILO"/>
    <n v="1"/>
    <n v="35780"/>
    <n v="75096"/>
    <n v="35780"/>
  </r>
  <r>
    <s v="BUCARAMANGA"/>
    <x v="3"/>
    <x v="3"/>
    <s v="68547"/>
    <s v="3031203"/>
    <s v="3007040252"/>
    <s v="OC VISITA ROLLOS"/>
    <s v="SANTANDER"/>
    <s v="PIEDECUESTA"/>
    <s v="PTM PIEDECUESTA FUENTE DE SODA"/>
    <s v="REDEBAN"/>
    <s v="FO-25-1843117"/>
    <d v="2025-11-18T16:59:55"/>
    <d v="2025-11-19T16:50:00"/>
    <m/>
    <s v="ROLLOS"/>
    <s v="ROLLOS"/>
    <s v="AGREGADOR"/>
    <s v="COMCARD - PTM"/>
    <s v="EJECUTADO"/>
    <s v="EJECUTADO EXITOSO"/>
    <s v="18/11/2025 SE ESCALA AL COORDINADOR DE ZONA PARA ENTREGA DE ROLLOS EN SITIO | 19/11/2025 SE VISITA COMERCIO, SE REALIZA LA ENTREGA DE 10 ROLLOS RBM CB OPERATIVO"/>
    <s v="VISITA TECNICA"/>
    <m/>
    <s v="TIPO II"/>
    <s v="TERRESTRE"/>
    <s v="BARAJAS BERMUDEZ YAHIR MAURICIO"/>
    <n v="1"/>
    <n v="67654"/>
    <n v="140396"/>
    <n v="67654"/>
  </r>
  <r>
    <s v="CALI"/>
    <x v="1"/>
    <x v="1"/>
    <s v="76001"/>
    <s v="3031289"/>
    <s v="3007078742"/>
    <s v="OC VISITA ROLLOS"/>
    <s v="VALLE DEL CAUCA"/>
    <s v="CALI"/>
    <s v="PTM CALI PAPELERIA Y MISCELANE"/>
    <s v="REDEBAN"/>
    <s v="FO-25-1843259"/>
    <d v="2025-11-19T08:00:00"/>
    <d v="2025-11-20T11:14:00"/>
    <m/>
    <s v="ROLLOS"/>
    <s v="ROLLOS"/>
    <s v="AGREGADOR"/>
    <s v="COMCARD - PTM"/>
    <s v="EJECUTADO"/>
    <s v="EJECUTADO EXITOSO"/>
    <s v="18/11/2025 SE ESCALA AL COORDINADOR DE ZONA PARA ENTREGA DE ROLLOS EN SITIO | 20/11/2025 SE ENTREGAN 20 ROLLOS DE REDEBAN A LA SEÑORITA VALERIA LOPEZ LÓPEZ"/>
    <s v="VISITA TECNICA"/>
    <m/>
    <s v="TIPO I"/>
    <s v="TERRESTRE"/>
    <s v="VALENCIA GONZALEZ JOSE DANIEL"/>
    <n v="1"/>
    <n v="35780"/>
    <n v="75096"/>
    <n v="35780"/>
  </r>
  <r>
    <s v="MEDELLIN"/>
    <x v="2"/>
    <x v="2"/>
    <s v="5088"/>
    <s v="3031449"/>
    <s v="3007081532"/>
    <s v="OC VISITA ROLLOS"/>
    <s v="ANTIOQUIA"/>
    <s v="BELLO"/>
    <s v="PTM BELLO ANGELA MARIA RESTREP"/>
    <s v="REDEBAN"/>
    <s v="FO-25-1843240"/>
    <d v="2025-11-18T17:51:50"/>
    <d v="2025-11-21T12:19:00"/>
    <m/>
    <s v="ROLLOS"/>
    <s v="ROLLOS"/>
    <s v="AGREGADOR"/>
    <s v="COMCARD - PTM"/>
    <s v="EJECUTADO"/>
    <s v="EJECUTADO EXITOSO"/>
    <s v="18/11/2025 SE ESCALA AL COORDINADOR DE ZONA PARA ENTREGA DE ROLLOS EN SITIO | 21/11/2025 SE REALIZA ENTREGA DE 30 ROLLOS POR EL OPERADOR CABIFY CON LA GUIA V4001834790"/>
    <s v="VISITA TECNICA"/>
    <m/>
    <s v="TIPO I"/>
    <s v="TERRESTRE"/>
    <s v="AYALA ROMERO MAYKOL DANILO"/>
    <n v="1"/>
    <n v="35780"/>
    <n v="75096"/>
    <n v="35780"/>
  </r>
  <r>
    <s v="BUCARAMANGA"/>
    <x v="3"/>
    <x v="3"/>
    <s v="68001"/>
    <s v="3031466"/>
    <s v="3007038830"/>
    <s v="OC VISITA ROLLOS"/>
    <s v="SANTANDER"/>
    <s v="BUCARAMANGA"/>
    <s v="PTM B MANGA JAIMES"/>
    <s v="REDEBAN"/>
    <s v="FO-25-1843262"/>
    <d v="2025-11-19T08:00:00"/>
    <d v="2025-11-19T11:25:00"/>
    <m/>
    <s v="ROLLOS"/>
    <s v="ROLLOS"/>
    <s v="AGREGADOR"/>
    <s v="COMCARD - PTM"/>
    <s v="EJECUTADO"/>
    <s v="EJECUTADO EXITOSO"/>
    <s v="18/11/2025 SE ESCALA AL COORDINADOR DE ZONA PARA ENTREGA DE ROLLOS EN SITIO | 19/11/2025 SE HACE ENTREGA DE 20 ROLLOS A LA SRA MARIA MENDEZ"/>
    <s v="VISITA TECNICA"/>
    <m/>
    <s v="TIPO I"/>
    <s v="TERRESTRE"/>
    <s v="GONZALEZ ESTUPIÑAN YEISON WALTER ANTONIO"/>
    <n v="1"/>
    <n v="35780"/>
    <n v="75096"/>
    <n v="35780"/>
  </r>
  <r>
    <s v="PASTO"/>
    <x v="1"/>
    <x v="1"/>
    <s v="52001"/>
    <s v="3031608"/>
    <s v="3007080176"/>
    <s v="OC VISITA ROLLOS"/>
    <s v="NARIÑO"/>
    <s v="PASTO"/>
    <s v="BARRIO JUANOY BAJO PASTO"/>
    <s v="REDEBAN"/>
    <s v="FO-25-1843865"/>
    <d v="2025-11-19T08:00:00"/>
    <d v="2025-11-24T11:45:00"/>
    <m/>
    <s v="ROLLOS"/>
    <s v="ROLLOS"/>
    <s v="UNO A UNO"/>
    <s v="UNO A UNO"/>
    <s v="EJECUTADO"/>
    <s v="EJECUTADO EXITOSO"/>
    <s v="19/11/2025 SE ESCALA AL COORDINADOR DE ZONA PARA ENTREGA DE ROLLOS EN SITIO | 24/11/2025 SE REALIZA ENTREGA DE ROLLOS POR SOLICITUD DE CLIENTE NO SE MANIPULA DATAFONO"/>
    <s v="VISITA TECNICA"/>
    <m/>
    <s v="TIPO I"/>
    <s v="TERRESTRE"/>
    <s v="BRAVO MADROÑERO OSCAR ESTEBAN"/>
    <n v="1"/>
    <n v="35780"/>
    <n v="75096"/>
    <n v="35780"/>
  </r>
  <r>
    <s v="CUCUTA"/>
    <x v="3"/>
    <x v="3"/>
    <s v="54001"/>
    <s v="3031698"/>
    <s v="3007063208"/>
    <s v="OC VISITA ROLLOS"/>
    <s v="NORTE DE SANTANDER"/>
    <s v="CUCUTA"/>
    <s v="PTM CUCUTA DROGUERIA LA NUEVA"/>
    <s v="REDEBAN"/>
    <s v="FO-25-1844952"/>
    <d v="2025-11-19T08:23:19"/>
    <d v="2025-11-25T15:05:00"/>
    <m/>
    <s v="ROLLOS"/>
    <s v="ROLLOS"/>
    <s v="AGREGADOR"/>
    <s v="COMCARD - PTM"/>
    <s v="EJECUTADO"/>
    <s v="EJECUTADO EXITOSO"/>
    <s v="19/11/2025 SE ESCALA AL COORDINADOR DE ZONA PARA ENTREGA DE ROLLOS EN SITIO | 25/11/2025 SE ENTREGAN 30 ROLLOS OK"/>
    <s v="VISITA TECNICA"/>
    <m/>
    <s v="TIPO I"/>
    <s v="TERRESTRE"/>
    <s v="NARANJO AFANADOR RUBEN JESUS"/>
    <n v="1"/>
    <n v="35780"/>
    <n v="75096"/>
    <n v="35780"/>
  </r>
  <r>
    <s v="MEDELLIN"/>
    <x v="2"/>
    <x v="2"/>
    <s v="5001"/>
    <s v="3032549"/>
    <s v="3007037380"/>
    <s v="OC VISITA ROLLOS"/>
    <s v="ANTIOQUIA"/>
    <s v="MEDELLIN"/>
    <s v="BARRIO SANTA CRUZ MEDELLIN 2"/>
    <s v="REDEBAN"/>
    <s v="FO-25-1844936"/>
    <d v="2025-11-19T08:41:52"/>
    <d v="2025-11-23T14:47:00"/>
    <m/>
    <s v="ROLLOS"/>
    <s v="ROLLOS"/>
    <s v="CB UNO A UNO"/>
    <s v="CB UNO A UNO"/>
    <s v="EJECUTADO"/>
    <s v="EJECUTADO EXITOSO"/>
    <s v="19/11/2025 SE ESCALA AL COORDINADOR DE ZONA PARA ENTREGA DE ROLLOS EN SITIO | 23/11/2025 SE REALIZA ENTREGA DE 70 ROLLOS POR EL OPERADOR VELOCES CON LA GUIA V4001840961"/>
    <s v="VISITA TECNICA"/>
    <m/>
    <s v="TIPO I"/>
    <s v="TERRESTRE"/>
    <s v="CONTRERAS ROSSI LITZY YULIETH"/>
    <n v="1"/>
    <n v="35780"/>
    <n v="75096"/>
    <n v="35780"/>
  </r>
  <r>
    <s v="IBAGUE"/>
    <x v="4"/>
    <x v="4"/>
    <s v="73555"/>
    <s v="3032866"/>
    <s v="3007047071"/>
    <s v="OC ENVIO ROLLOS"/>
    <s v="TOLIMA"/>
    <s v="PLANADAS"/>
    <s v="BARRIO CENTRO PLANADAS 13"/>
    <s v="REDEBAN"/>
    <s v="FO-25-1846203"/>
    <d v="2025-11-19T09:13:14"/>
    <d v="2025-11-26T09:11:00"/>
    <m/>
    <s v="ROLLOS"/>
    <s v="ROLLOS"/>
    <s v="CB UNO A UNO"/>
    <s v="CB UNO A UNO"/>
    <s v="EJECUTADO"/>
    <s v="EJECUTADO EXITOSO"/>
    <s v="19/11/2025 SE CONFIRMAN DATOS, SE REALIZA ENVIO POR OPERADOR LOGISTICO | 26/11/2025 SE LE ENVIA LA GUIA AL USUARIO, PENDIENTE CONFIRMACION | 26/11/2025 EN COMUNICACION CON EL USUARIO NOS CONFRIMA QUE AUN NO HA RECIBIDO LOS ROLLOS | 26/11/2025 TRANSPORTADORA PRESENTA NOVEDAD, SE VISITA, NO SE LOGRA ENTREGA | 26/11/2025 SE REALIZA ENVIO DE 70 ROLLOS, CON LA GUIA 46778000161 SERVIENTREGA. SE CONFIRMA ENTREGA EXITOSA POR PARTE DE LA TRANSPORTADORA"/>
    <s v="ENVIO"/>
    <m/>
    <s v="TIPO IV"/>
    <s v="TERRESTRE"/>
    <m/>
    <n v="0"/>
    <n v="35780"/>
    <n v="75096"/>
    <n v="35780"/>
  </r>
  <r>
    <s v="NEIVA"/>
    <x v="4"/>
    <x v="4"/>
    <s v="18001"/>
    <s v="3032895"/>
    <s v="3007076544"/>
    <s v="OC VISITA ROLLOS"/>
    <s v="CAQUETA"/>
    <s v="FLORENCIA"/>
    <s v="OPRAP EXITO GRAN PLAZA FLORENC"/>
    <s v="REDEBAN"/>
    <s v="FO-25-1846201"/>
    <d v="2025-11-19T09:17:26"/>
    <d v="2025-11-21T15:40:00"/>
    <m/>
    <s v="ROLLOS"/>
    <s v="ROLLOS"/>
    <s v="ROBUSTO"/>
    <s v="OPRAP"/>
    <s v="EJECUTADO"/>
    <s v="EJECUTADO EXITOSO"/>
    <s v="19/11/2025 SE ESCALA AL COORDINADOR DE ZONA PARA ENTREGA DE ROLLOS EN SITIO | 21/11/2025 SE REALIZA ENTREGA DE 90 ROLLOS RBM EN SITIO ENTREGA EXITOSA"/>
    <s v="VISITA TECNICA"/>
    <m/>
    <s v="TIPO IV"/>
    <s v="TERRESTRE"/>
    <s v="BERMUDEZ SANCHEZ JOSE NEYBER"/>
    <n v="1"/>
    <n v="35780"/>
    <n v="75096"/>
    <n v="35780"/>
  </r>
  <r>
    <s v="MEDELLIN"/>
    <x v="2"/>
    <x v="2"/>
    <s v="5088"/>
    <s v="3033659"/>
    <s v="3007033971"/>
    <s v="OC VISITA ROLLOS"/>
    <s v="ANTIOQUIA"/>
    <s v="BELLO"/>
    <s v="PAGAFACIL PLAZA DE BELLO"/>
    <s v="REDEBAN"/>
    <s v="FO-25-1845845"/>
    <d v="2025-11-19T10:07:33"/>
    <d v="2025-11-23T14:48:00"/>
    <m/>
    <s v="ROLLOS"/>
    <s v="ROLLOS"/>
    <s v="ROBUSTO"/>
    <s v="PAGAFACIL"/>
    <s v="EJECUTADO"/>
    <s v="EJECUTADO EXITOSO"/>
    <s v="19/11/2025 SE ESCALA AL COORDINADOR DE ZONA PARA ENTREGA DE ROLLOS EN SITIO | 23/11/2025 SE REALIZA ENTREGA DE 190 ROLLOS POR EL OPERADOR VELOCES CON LA GUIA V4001840962"/>
    <s v="VISITA TECNICA"/>
    <m/>
    <s v="TIPO I"/>
    <s v="TERRESTRE"/>
    <s v="CONTRERAS ROSSI LITZY YULIETH"/>
    <n v="1"/>
    <n v="35780"/>
    <n v="75096"/>
    <n v="35780"/>
  </r>
  <r>
    <s v="MEDELLIN"/>
    <x v="2"/>
    <x v="2"/>
    <s v="5615"/>
    <s v="3033745"/>
    <s v="3007048087"/>
    <s v="OC VISITA ROLLOS"/>
    <s v="ANTIOQUIA"/>
    <s v="RIONEGRO"/>
    <s v="BARRIO BARRO BLANCO EL PORVENI"/>
    <s v="REDEBAN"/>
    <s v="FO-25-1845840"/>
    <d v="2025-11-19T10:10:02"/>
    <d v="2025-11-20T14:53:00"/>
    <m/>
    <s v="ROLLOS"/>
    <s v="ROLLOS"/>
    <s v="CB UNO A UNO"/>
    <s v="CB UNO A UNO"/>
    <s v="EJECUTADO"/>
    <s v="EJECUTADO EXITOSO"/>
    <s v="19/11/2025 SE ESCALA AL COORDINADOR DE ZONA PARA ENTREGA DE ROLLOS EN SITIO | 20/11/2025 SE ENTREGAN 30 ROLLOS RBM"/>
    <s v="VISITA TECNICA"/>
    <m/>
    <s v="TIPO II"/>
    <s v="TERRESTRE"/>
    <s v="BARRIENTOS HERNANDEZ CRISTIAN HORACIO"/>
    <n v="1"/>
    <n v="67654"/>
    <n v="140396"/>
    <n v="67654"/>
  </r>
  <r>
    <s v="MONTERIA"/>
    <x v="0"/>
    <x v="0"/>
    <s v="23001"/>
    <s v="3033766"/>
    <s v="3007065135"/>
    <s v="OC VISITA ROLLOS"/>
    <s v="CORDOBA"/>
    <s v="MONTERIA"/>
    <s v="BARRIO BUENAVISTA MONTERIA 5"/>
    <s v="REDEBAN"/>
    <s v="FO-25-1845826"/>
    <d v="2025-11-19T10:22:11"/>
    <d v="2025-11-20T17:02:00"/>
    <m/>
    <s v="ROLLOS"/>
    <s v="ROLLOS"/>
    <s v="CB UNO A UNO"/>
    <s v="CB UNO A UNO"/>
    <s v="EJECUTADO"/>
    <s v="EJECUTADO EXITOSO"/>
    <s v="19/11/2025 SE ESCALA AL COORDINADOR DE ZONA PARA ENTREGA DE ROLLOS EN SITIO | 20/11/2025 SE ENTREGAN 30 ROLLOS RBM CON VISITA OK"/>
    <s v="VISITA TECNICA"/>
    <m/>
    <s v="TIPO I"/>
    <s v="TERRESTRE"/>
    <s v="COGOLLO VERTEL EDER LUIS"/>
    <n v="1"/>
    <n v="35780"/>
    <n v="75096"/>
    <n v="35780"/>
  </r>
  <r>
    <s v="MEDELLIN"/>
    <x v="2"/>
    <x v="2"/>
    <s v="5088"/>
    <s v="3034010"/>
    <s v="3007034705"/>
    <s v="OC VISITA ROLLOS"/>
    <s v="ANTIOQUIA"/>
    <s v="BELLO"/>
    <s v="BARRIO ZAMORA BELLO 2"/>
    <s v="REDEBAN"/>
    <s v="FO-25-1845831"/>
    <d v="2025-11-19T10:20:19"/>
    <d v="2025-11-23T14:49:00"/>
    <m/>
    <s v="ROLLOS"/>
    <s v="ROLLOS"/>
    <s v="CB UNO A UNO"/>
    <s v="CB UNO A UNO"/>
    <s v="EJECUTADO"/>
    <s v="EJECUTADO EXITOSO"/>
    <s v="19/11/2025 SE ESCALA AL COORDINADOR DE ZONA PARA ENTREGA DE ROLLOS EN SITIO | 23/11/2025 SE REALIZA ENTREGA DE 90 ROLLOS POR EL OPERADOR VELOCES CON LA GUIA V4001840963"/>
    <s v="VISITA TECNICA"/>
    <m/>
    <s v="TIPO I"/>
    <s v="TERRESTRE"/>
    <s v="CONTRERAS ROSSI LITZY YULIETH"/>
    <n v="1"/>
    <n v="35780"/>
    <n v="75096"/>
    <n v="35780"/>
  </r>
  <r>
    <s v="PASTO"/>
    <x v="1"/>
    <x v="1"/>
    <s v="52490"/>
    <s v="3034819"/>
    <s v="3007078095"/>
    <s v="OC ENVIO ROLLOS"/>
    <s v="NARIÑO"/>
    <s v="OLAYA HERRERA"/>
    <s v="BARRIO NATAL OLAYA HERRERA 1"/>
    <s v="REDEBAN"/>
    <s v="FO-25-1849223"/>
    <d v="2025-11-19T11:33:59"/>
    <d v="2025-11-26T11:28:00"/>
    <m/>
    <s v="ROLLOS"/>
    <s v="ROLLOS"/>
    <s v="CB UNO A UNO"/>
    <s v="CB UNO A UNO"/>
    <s v="EJECUTADO"/>
    <s v="EJECUTADO EXITOSO"/>
    <s v="19/11/2025 SE ESCALA AL COORDINADOR DE ZONA PARA ENTREGA DE ROLLOS EN SITIO | 26/11/2025 SE LE INFORMA EL NUMERO DE GUIA AL USUARIO, PENDIENTE CONFIRMACION | 26/11/2025 EN COMUNICACION CON EL USUARIO NOS CONFRIMA QUE AUN NO LE HAN LLEGADO LOS ROLLOS | 26/11/2025 SE REALIZA ENVIO DE 20 ROLLOS, CON LA GUIA 2248145415 SERVIENTREGA. SE CONFIRMA ENTREGA EXITOSA POR PARTE DE LA TRANSPORTADORA"/>
    <s v="ENVIO"/>
    <m/>
    <s v="TIPO V"/>
    <s v="FLUVIAL"/>
    <m/>
    <n v="0"/>
    <n v="35780"/>
    <n v="75096"/>
    <n v="35780"/>
  </r>
  <r>
    <s v="MEDELLIN"/>
    <x v="2"/>
    <x v="2"/>
    <s v="5088"/>
    <s v="3034841"/>
    <s v="3007029998"/>
    <s v="OC VISITA ROLLOS"/>
    <s v="ANTIOQUIA"/>
    <s v="BELLO"/>
    <s v="BARRIO BELLO LA 2000"/>
    <s v="REDEBAN"/>
    <s v="FO-25-1846625"/>
    <d v="2025-11-19T11:41:17"/>
    <d v="2025-11-23T14:50:00"/>
    <m/>
    <s v="ROLLOS"/>
    <s v="ROLLOS"/>
    <s v="CB UNO A UNO"/>
    <s v="CB UNO A UNO"/>
    <s v="EJECUTADO"/>
    <s v="EJECUTADO EXITOSO"/>
    <s v="19/11/2025 SE ESCALA AL COORDINADOR DE ZONA PARA ENTREGA DE ROLLOS EN SITIO | 23/11/2025 SE REALIZA ENTREGA DE 80 ROLLOS POR EL OPERADOR VELOCES CON LA GUIA V4001840964"/>
    <s v="VISITA TECNICA"/>
    <m/>
    <s v="TIPO I"/>
    <s v="TERRESTRE"/>
    <s v="CONTRERAS ROSSI LITZY YULIETH"/>
    <n v="1"/>
    <n v="35780"/>
    <n v="75096"/>
    <n v="35780"/>
  </r>
  <r>
    <s v="APARTADO"/>
    <x v="2"/>
    <x v="2"/>
    <s v="27615"/>
    <s v="3034896"/>
    <s v="3007067368"/>
    <s v="OC VISITA ROLLOS"/>
    <s v="CHOCO"/>
    <s v="RIOSUCIO"/>
    <s v="BARRIO CENTRO RIOSUCIO 2"/>
    <s v="REDEBAN"/>
    <s v="FO-25-1849216"/>
    <d v="2025-11-19T12:04:21"/>
    <d v="2025-11-25T12:17:00"/>
    <m/>
    <s v="ROLLOS"/>
    <s v="ROLLOS"/>
    <s v="CB UNO A UNO"/>
    <s v="CB UNO A UNO"/>
    <s v="EJECUTADO"/>
    <s v="EJECUTADO EXITOSO"/>
    <s v="19/11/2025 SE ESCALA AL COORDINADOR DE ZONA PARA ENTREGA DE ROLLOS EN SITIO | 25/11/2025 SE ENVIAN 40 ROLLOS CON EL CONDUCTOR Y SE CONFIRMO EL RECIBIDO POR PARTE DE LA SEÑORA PAOLA MENA"/>
    <s v="ENVIO FLOTA - OPERADOR LOGISTICO"/>
    <m/>
    <s v="TIPO V"/>
    <s v="TERRESTRE/FLUVIAL"/>
    <s v="SALDARRIAGA MIRANDA SANTIAGO"/>
    <n v="0"/>
    <n v="35780"/>
    <n v="75096"/>
    <n v="35780"/>
  </r>
  <r>
    <s v="MEDELLIN"/>
    <x v="2"/>
    <x v="2"/>
    <s v="5615"/>
    <s v="3034986"/>
    <s v="3007017445"/>
    <s v="OC VISITA ROLLOS"/>
    <s v="ANTIOQUIA"/>
    <s v="RIONEGRO"/>
    <s v="BARRIO SECTOR GALERIA RIONEGRO"/>
    <s v="REDEBAN"/>
    <s v="FO-25-1846619"/>
    <d v="2025-11-19T11:56:50"/>
    <d v="2025-11-20T15:11:00"/>
    <m/>
    <s v="ROLLOS"/>
    <s v="ROLLOS"/>
    <s v="CB UNO A UNO"/>
    <s v="CB UNO A UNO"/>
    <s v="EJECUTADO"/>
    <s v="EJECUTADO EXITOSO"/>
    <s v="19/11/2025 SE ESCALA AL COORDINADOR DE ZONA PARA ENTREGA DE ROLLOS EN SITIO | 20/11/2025 SE ENTREGAN 90 ROLLOS RBM"/>
    <s v="VISITA TECNICA"/>
    <m/>
    <s v="TIPO II"/>
    <s v="TERRESTRE"/>
    <s v="BARRIENTOS HERNANDEZ CRISTIAN HORACIO"/>
    <n v="1"/>
    <n v="67654"/>
    <n v="140396"/>
    <n v="67654"/>
  </r>
  <r>
    <s v="BOGOTA"/>
    <x v="5"/>
    <x v="5"/>
    <s v="11001"/>
    <s v="3035135"/>
    <s v="3007033186"/>
    <s v="OC VISITA ROLLOS"/>
    <s v="CUNDINAMARCA"/>
    <s v="BOGOTA"/>
    <s v="BARRIO SUBA GAITANA BOGOTA 1"/>
    <s v="REDEBAN"/>
    <s v="FO-25-1847114"/>
    <d v="2025-11-19T12:16:03"/>
    <d v="2025-11-20T15:04:00"/>
    <m/>
    <s v="ROLLOS"/>
    <s v="ROLLOS"/>
    <s v="CB UNO A UNO"/>
    <s v="CB UNO A UNO"/>
    <s v="EJECUTADO"/>
    <s v="EJECUTADO EXITOSO"/>
    <s v="20/11/2025 SE ESCALA AL COORDINADOR DE ZONA PARA ENTREGA DE ROLLOS EN SITIO | 20/11/2025 SE VISITA COMERCIO SE ENTREGA 40 ROLLOS DE REDEBAN"/>
    <s v="VISITA TECNICA"/>
    <m/>
    <s v="TIPO I"/>
    <s v="TERRESTRE"/>
    <s v="LEAL POVEDA YOHAN SEBASTIAN"/>
    <n v="1"/>
    <n v="35780"/>
    <n v="75096"/>
    <n v="35780"/>
  </r>
  <r>
    <s v="BOGOTA"/>
    <x v="5"/>
    <x v="5"/>
    <s v="11001"/>
    <s v="3035175"/>
    <s v="3007012418"/>
    <s v="OC VISITA ROLLOS"/>
    <s v="CUNDINAMARCA"/>
    <s v="BOGOTA"/>
    <s v="BARRIO CARVAJAL  IV  BOGOTA"/>
    <s v="REDEBAN"/>
    <s v="FO-25-1847091"/>
    <d v="2025-11-19T13:18:33"/>
    <d v="2025-11-20T11:51:00"/>
    <m/>
    <s v="ROLLOS"/>
    <s v="ROLLOS"/>
    <s v="CB UNO A UNO"/>
    <s v="CB UNO A UNO"/>
    <s v="EJECUTADO"/>
    <s v="EJECUTADO EXITOSO"/>
    <s v="20/11/2025 SE ESCALA AL COORDINADOR DE ZONA PARA ENTREGA DE ROLLOS EN SITIO | 20/11/2025 SE LLEGA A COMERCIO, SE ENTREGAN ROLLOS, SIN MANIPULACIÓN DEL EQUIPO SIN NOVEDAD"/>
    <s v="VISITA TECNICA"/>
    <m/>
    <s v="TIPO I"/>
    <s v="TERRESTRE"/>
    <s v="ARIAS QUILINDO JULIAN"/>
    <n v="1"/>
    <n v="35780"/>
    <n v="75096"/>
    <n v="35780"/>
  </r>
  <r>
    <s v="BOGOTA"/>
    <x v="5"/>
    <x v="5"/>
    <s v="11001"/>
    <s v="3035247"/>
    <s v="3007060881"/>
    <s v="OC VISITA ROLLOS"/>
    <s v="CUNDINAMARCA"/>
    <s v="BOGOTA"/>
    <s v="BARRIO AURES BOGOTA 2"/>
    <s v="REDEBAN"/>
    <s v="FO-25-1847110"/>
    <d v="2025-11-19T12:18:03"/>
    <d v="2025-11-20T15:43:00"/>
    <m/>
    <s v="ROLLOS"/>
    <s v="ROLLOS"/>
    <s v="CB UNO A UNO"/>
    <s v="CB UNO A UNO"/>
    <s v="EJECUTADO"/>
    <s v="EJECUTADO EXITOSO"/>
    <s v="20/11/2025 SE ESCALA AL COORDINADOR DE ZONA PARA ENTREGA DE ROLLOS EN SITIO | 20/11/2025 SE VISITA COMERCIO SE ENTREGA ROLLO DE REDEBAN 30"/>
    <s v="VISITA TECNICA"/>
    <m/>
    <s v="TIPO I"/>
    <s v="TERRESTRE"/>
    <s v="LEAL POVEDA YOHAN SEBASTIAN"/>
    <n v="1"/>
    <n v="35780"/>
    <n v="75096"/>
    <n v="35780"/>
  </r>
  <r>
    <s v="BOGOTA"/>
    <x v="5"/>
    <x v="5"/>
    <s v="11001"/>
    <s v="3035293"/>
    <s v="3007079932"/>
    <s v="OC VISITA ROLLOS"/>
    <s v="CUNDINAMARCA"/>
    <s v="BOGOTA"/>
    <s v="BARRIO SANTA FE BOGOTA 5"/>
    <s v="REDEBAN"/>
    <s v="FO-25-1847094"/>
    <d v="2025-11-19T13:16:30"/>
    <d v="2025-11-20T11:48:00"/>
    <m/>
    <s v="ROLLOS"/>
    <s v="ROLLOS"/>
    <s v="UNO A UNO"/>
    <s v="UNO A UNO"/>
    <s v="EJECUTADO"/>
    <s v="EJECUTADO EXITOSO"/>
    <s v="20/11/2025 SE ESCALA AL COORDINADOR DE ZONA PARA ENTREGA DE ROLLOS EN SITIO | 20/11/2025 SE REALIZA ENTREGA 10 ROLLOS REDEBAN"/>
    <s v="VISITA TECNICA"/>
    <m/>
    <s v="TIPO I"/>
    <s v="TERRESTRE"/>
    <s v="ALARCON AREVALO JOHAN STIVEN"/>
    <n v="1"/>
    <n v="35780"/>
    <n v="75096"/>
    <n v="35780"/>
  </r>
  <r>
    <s v="BUCARAMANGA"/>
    <x v="3"/>
    <x v="3"/>
    <s v="68081"/>
    <s v="3035358"/>
    <s v="3007076873"/>
    <s v="OC ENVIO ROLLOS"/>
    <s v="SANTANDER"/>
    <s v="BARRANCABERMEJA"/>
    <s v="BARRIO JERUSALEN BARRANACABERM"/>
    <s v="REDEBAN"/>
    <s v="FO-25-1851408"/>
    <d v="2025-11-19T12:42:10"/>
    <d v="2025-11-23T10:53:00"/>
    <m/>
    <s v="ROLLOS"/>
    <s v="ROLLOS"/>
    <s v="CB UNO A UNO"/>
    <s v="CB UNO A UNO"/>
    <s v="EJECUTADO"/>
    <s v="EJECUTADO EXITOSO"/>
    <s v="20/11/2025 SE CONFIRMAN DATOS, SE REALIZA ENVIO POR OPERADOR LOGISTICO | 23/11/2025 SE REALIZA ENVIO DE 40 ROLLOS, CON LA GUIA 2187690949 SERVIENTREGA. SE CONFIRMA ENTREGA EXITOSA POR PARTE DE LA TRANSPORTADORA"/>
    <s v="ENVIO"/>
    <m/>
    <s v="TIPO III"/>
    <s v="TERRESTRE"/>
    <m/>
    <n v="0"/>
    <n v="35780"/>
    <n v="75096"/>
    <n v="35780"/>
  </r>
  <r>
    <s v="BUCARAMANGA"/>
    <x v="3"/>
    <x v="3"/>
    <s v="68547"/>
    <s v="3035364"/>
    <s v="3007059587"/>
    <s v="OC VISITA ROLLOS"/>
    <s v="SANTANDER"/>
    <s v="PIEDECUESTA"/>
    <s v="DISTRICOL DROGUERIA BARILOCHE"/>
    <s v="REDEBAN"/>
    <s v="FO-25-1847103"/>
    <d v="2025-11-19T12:48:37"/>
    <d v="2025-11-20T11:11:00"/>
    <m/>
    <s v="ROLLOS"/>
    <s v="ROLLOS"/>
    <s v="AGREGADOR"/>
    <s v="DISTRICOL"/>
    <s v="EJECUTADO"/>
    <s v="EJECUTADO EXITOSO"/>
    <s v="20/11/2025 SE ESCALA AL COORDINADOR DE ZONA PARA ENTREGA DE ROLLOS EN SITIO | 20/11/2025 SE REALIZA ENTREGA DE 20 ROLLOS REDEBAN CON VISITA."/>
    <s v="VISITA TECNICA"/>
    <m/>
    <s v="TIPO II"/>
    <s v="TERRESTRE"/>
    <s v="MARTINEZ FLOREZ DONIS ALBERTO"/>
    <n v="1"/>
    <n v="67654"/>
    <n v="140396"/>
    <n v="67654"/>
  </r>
  <r>
    <s v="CUCUTA"/>
    <x v="3"/>
    <x v="3"/>
    <s v="54001"/>
    <s v="3035798"/>
    <s v="3007078003"/>
    <s v="OC VISITA ROLLOS"/>
    <s v="NORTE DE SANTANDER"/>
    <s v="CUCUTA"/>
    <s v="BARRIO VRD PERACOS CUCUTA"/>
    <s v="REDEBAN"/>
    <s v="FO-25-1847965"/>
    <d v="2025-11-19T14:42:45"/>
    <d v="2025-11-20T11:00:00"/>
    <m/>
    <s v="ROLLOS"/>
    <s v="ROLLOS"/>
    <s v="UNO A UNO"/>
    <s v="UNO A UNO"/>
    <s v="EJECUTADO"/>
    <s v="EJECUTADO EXITOSO"/>
    <s v="19/11/2025 SE ESCALA AL COORDINADOR DE ZONA PARA ENTREGA DE ROLLOS EN SITIO | 20/11/2025 SE REALIZA VISITA TÉCNICA AL COMERCIO Y SE HIZO ENTREGA DE 10 ROLLOS TODO OK"/>
    <s v="VISITA TECNICA"/>
    <m/>
    <s v="TIPO I"/>
    <s v="TERRESTRE"/>
    <s v="MORA VEGA JEAMPIER"/>
    <n v="1"/>
    <n v="35780"/>
    <n v="75096"/>
    <n v="35780"/>
  </r>
  <r>
    <s v="BOGOTA"/>
    <x v="5"/>
    <x v="5"/>
    <s v="11001"/>
    <s v="3035803"/>
    <s v="3007076103"/>
    <s v="OC VISITA ROLLOS"/>
    <s v="CUNDINAMARCA"/>
    <s v="BOGOTA"/>
    <s v="BARRIO FLORIDA BLANCA BOGOTA"/>
    <s v="REDEBAN"/>
    <s v="FO-25-1847809"/>
    <d v="2025-11-19T13:47:07"/>
    <d v="2025-11-21T16:32:00"/>
    <m/>
    <s v="ROLLOS"/>
    <s v="ROLLOS"/>
    <s v="CB UNO A UNO"/>
    <s v="CB UNO A UNO"/>
    <s v="EJECUTADO"/>
    <s v="EJECUTADO EXITOSO"/>
    <s v="19/11/2025 SE ESCALA AL COORDINADOR DE ZONA PARA ENTREGA DE ROLLOS EN SITIO | 21/11/2025 SE ENTREGAN 20 ROLLOS REDEBAN OK"/>
    <s v="VISITA TECNICA"/>
    <m/>
    <s v="TIPO I"/>
    <s v="TERRESTRE"/>
    <s v="LEON GUERRERO CRISTIAN JOHAN"/>
    <n v="1"/>
    <n v="35780"/>
    <n v="75096"/>
    <n v="35780"/>
  </r>
  <r>
    <s v="CARTAGENA"/>
    <x v="0"/>
    <x v="0"/>
    <s v="13001"/>
    <s v="3036469"/>
    <s v="3007050243"/>
    <s v="OC VISITA ROLLOS"/>
    <s v="BOLIVAR"/>
    <s v="CARTAGENA"/>
    <s v="BARRIO CRESPO CARTAGENA DE IND"/>
    <s v="REDEBAN"/>
    <s v="FO-25-1849036"/>
    <d v="2025-11-19T15:22:56"/>
    <d v="2025-11-24T13:53:00"/>
    <m/>
    <s v="ROLLOS"/>
    <s v="ROLLOS"/>
    <s v="CB UNO A UNO"/>
    <s v="CB UNO A UNO"/>
    <s v="EJECUTADO"/>
    <s v="EJECUTADO EXITOSO"/>
    <s v="20/11/2025 SE ESCALA AL COORDINADOR DE ZONA PARA ENTREGA DE ROLLOS EN SITIO | 24/11/2025 SE REALIZA ENTREGA DE 70 ROLLOS PARA EL CORRESPONSAL"/>
    <s v="VISITA TECNICA"/>
    <m/>
    <s v="TIPO I"/>
    <s v="TERRESTRE"/>
    <s v="MARTINEZ SALGUEDO ANDRES AUGUSTO"/>
    <n v="1"/>
    <n v="35780"/>
    <n v="75096"/>
    <n v="35780"/>
  </r>
  <r>
    <s v="MANIZALES"/>
    <x v="1"/>
    <x v="6"/>
    <s v="17614"/>
    <s v="3036944"/>
    <s v="3007066054"/>
    <s v="OC VISITA ROLLOS"/>
    <s v="CALDAS"/>
    <s v="RIOSUCIO"/>
    <s v="DISTRICOL VARIEDADES FF"/>
    <s v="REDEBAN"/>
    <s v="FO-25-1849026"/>
    <d v="2025-11-19T16:04:07"/>
    <d v="2025-11-21T16:06:00"/>
    <m/>
    <s v="ROLLOS"/>
    <s v="ROLLOS"/>
    <s v="AGREGADOR"/>
    <s v="DISTRICOL"/>
    <s v="EJECUTADO"/>
    <s v="EJECUTADO EXITOSO"/>
    <s v="20/11/2025 SE ESCALA AL COORDINADOR DE ZONA PARA ENTREGA DE ROLLOS EN SITIO | 21/11/2025 SE ENTREGAN 30 ROLLOS EN DIRECCIÓN SOLICITADA POR EL USUARIO EN CR 15 # 23 EN TERMINAL DE TRANSPORTE DE JEEPS EN MANIZALES"/>
    <s v="VISITA TECNICA"/>
    <m/>
    <s v="TIPO II"/>
    <s v="TERRESTRE"/>
    <s v="AGUIRRE HENAO RAUL EDUARDO"/>
    <n v="1"/>
    <n v="67654"/>
    <n v="140396"/>
    <n v="67654"/>
  </r>
  <r>
    <s v="IBAGUE"/>
    <x v="4"/>
    <x v="4"/>
    <s v="73001"/>
    <s v="3036951"/>
    <s v="3007068690"/>
    <s v="OC VISITA ROLLOS"/>
    <s v="TOLIMA"/>
    <s v="IBAGUE"/>
    <s v="PTM IBAGUE VARIEDADES Y MULTIS"/>
    <s v="REDEBAN"/>
    <s v="FO-25-1849024"/>
    <d v="2025-11-19T16:09:18"/>
    <d v="2025-11-24T15:28:00"/>
    <m/>
    <s v="ROLLOS"/>
    <s v="ROLLOS"/>
    <s v="AGREGADOR"/>
    <s v="COMCARD - PTM"/>
    <s v="EJECUTADO"/>
    <s v="EJECUTADO EXITOSO"/>
    <s v="20/11/2025 SE ESCALA AL COORDINADOR DE ZONA PARA ENTREGA DE ROLLOS EN SITIO | 24/11/2025 SE REALIZA ENTREGA DE 40 ROLLOS POR SOLICITUD DEL CLIENTE."/>
    <s v="VISITA TECNICA"/>
    <m/>
    <s v="TIPO I"/>
    <s v="TERRESTRE"/>
    <s v="BARRAGAN TAFUR EDWIN ESTEBAN"/>
    <n v="1"/>
    <n v="35780"/>
    <n v="75096"/>
    <n v="35780"/>
  </r>
  <r>
    <s v="PASTO"/>
    <x v="1"/>
    <x v="1"/>
    <s v="52835"/>
    <s v="3037569"/>
    <s v="3007058265"/>
    <s v="OC VISITA ROLLOS"/>
    <s v="NARIÑO"/>
    <s v="SAN ANDRES DE TUMACO"/>
    <s v="DISTRICOL INV YANBUN"/>
    <s v="REDEBAN"/>
    <s v="FO-25-1851088"/>
    <d v="2025-11-19T17:13:31"/>
    <d v="2025-11-24T14:10:00"/>
    <m/>
    <s v="ROLLOS"/>
    <s v="ROLLOS"/>
    <s v="AGREGADOR"/>
    <s v="DISTRICOL"/>
    <s v="EJECUTADO"/>
    <s v="EJECUTADO EXITOSO"/>
    <s v="20/11/2025 SE CONFIRMAN DATOS, SE REALIZA ENVIO POR OPERADOR LOGISTICO | 21/11/2025 SE REALIZÓ EL ENVÍO DE PAPELERÍA SOLICITADA SE ENTREGA COPIA DE GUÍA AL CLIENTE PARA QUE RECLAME EN OFICINA"/>
    <s v="ENVIO FLOTA - OPERADOR LOGISTICO"/>
    <m/>
    <s v="TIPO IV"/>
    <s v="TERRESTRE"/>
    <s v="REMICIO AMADO JOHN HEBER"/>
    <n v="0"/>
    <n v="35780"/>
    <n v="75096"/>
    <n v="35780"/>
  </r>
  <r>
    <s v="APARTADO"/>
    <x v="2"/>
    <x v="2"/>
    <s v="5837"/>
    <s v="3037605"/>
    <s v="3007070359"/>
    <s v="OC VISITA ROLLOS"/>
    <s v="ANTIOQUIA"/>
    <s v="TURBO"/>
    <s v="BARRIO CRR EL TRES TURBO"/>
    <s v="REDEBAN"/>
    <s v="FO-25-1849017"/>
    <d v="2025-11-19T16:48:01"/>
    <d v="2025-11-26T08:34:00"/>
    <m/>
    <s v="ROLLOS"/>
    <s v="ROLLOS"/>
    <s v="CB UNO A UNO"/>
    <s v="CB UNO A UNO"/>
    <s v="EJECUTADO"/>
    <s v="EJECUTADO EXITOSO"/>
    <s v="20/11/2025 SE ESCALA AL COORDINADOR DE ZONA PARA ENTREGA DE ROLLOS EN SITIO | 26/11/2025 ENTREGA ROLLOS EN SITIO"/>
    <s v="VISITA TECNICA"/>
    <m/>
    <s v="TIPO II"/>
    <s v="TERRESTRE"/>
    <s v="CASTRO HENAO DANIEL ESTEBAN"/>
    <n v="1"/>
    <n v="67654"/>
    <n v="140396"/>
    <n v="67654"/>
  </r>
  <r>
    <s v="BOGOTA"/>
    <x v="5"/>
    <x v="5"/>
    <s v="11001"/>
    <s v="3037701"/>
    <s v="3007065771"/>
    <s v="OC VISITA ROLLOS"/>
    <s v="CUNDINAMARCA"/>
    <s v="BOGOTA"/>
    <s v="BARRIO MARCO FIDEL SUAREZ BOGO"/>
    <s v="REDEBAN"/>
    <s v="FO-25-1849256"/>
    <d v="2025-11-19T17:18:15"/>
    <d v="2025-11-20T14:54:00"/>
    <m/>
    <s v="ROLLOS"/>
    <s v="ROLLOS"/>
    <s v="CB UNO A UNO"/>
    <s v="CB UNO A UNO"/>
    <s v="EJECUTADO"/>
    <s v="EJECUTADO EXITOSO"/>
    <s v="19/11/2025 SE ESCALA AL COORDINADOR DE ZONA PARA ENTREGA DE ROLLOS EN SITIO | 20/11/2025 SE REALIZA ENTREGA DE 90 ROLLOS"/>
    <s v="VISITA TECNICA"/>
    <m/>
    <s v="TIPO I"/>
    <s v="TERRESTRE"/>
    <s v="MICHELI LOPEZ MIGUEL ANGEL"/>
    <n v="1"/>
    <n v="35780"/>
    <n v="75096"/>
    <n v="35780"/>
  </r>
  <r>
    <s v="PASTO"/>
    <x v="1"/>
    <x v="1"/>
    <s v="52835"/>
    <s v="3037706"/>
    <s v="3007041368"/>
    <s v="OC VISITA ROLLOS"/>
    <s v="NARIÑO"/>
    <s v="SAN ANDRES DE TUMACO"/>
    <s v="DISTRICOL SU DROGUERIA LIDERES"/>
    <s v="REDEBAN"/>
    <s v="FO-25-1856226"/>
    <d v="2025-11-19T17:19:45"/>
    <d v="2025-11-27T08:57:00"/>
    <m/>
    <s v="ROLLOS"/>
    <s v="ROLLOS"/>
    <s v="AGREGADOR"/>
    <s v="DISTRICOL"/>
    <s v="EJECUTADO"/>
    <s v="EJECUTADO EXITOSO"/>
    <s v="21/11/2025 SE CONFIRMAN DATOS, SE REALIZA ENVIO POR OPERADOR LOGISTICO | 26/11/2025 SE LE INFORMA EL NUMERO DE GUIA AL USUARIO, PENDIENTE CONFIRMACION | 22/11/2025 SE REALIZA ENVÍO DE 30 ROLLOS, ENVIO OK"/>
    <s v="ENVIO FLOTA - OPERADOR LOGISTICO"/>
    <m/>
    <s v="TIPO IV"/>
    <s v="TERRESTRE"/>
    <s v="GUERRERO RAMIREZ OSCAR DARIO"/>
    <n v="0"/>
    <n v="35780"/>
    <n v="75096"/>
    <n v="35780"/>
  </r>
  <r>
    <s v="MEDELLIN"/>
    <x v="2"/>
    <x v="2"/>
    <s v="5001"/>
    <s v="3037721"/>
    <s v="3007074181"/>
    <s v="OC VISITA ROLLOS"/>
    <s v="ANTIOQUIA"/>
    <s v="MEDELLIN"/>
    <s v="BARRIO SAN JAVIER MEDELLIN 8"/>
    <s v="REDEBAN"/>
    <s v="FO-25-1849255"/>
    <d v="2025-11-19T17:30:08"/>
    <d v="2025-11-21T12:19:00"/>
    <m/>
    <s v="ROLLOS"/>
    <s v="ROLLOS"/>
    <s v="CB UNO A UNO"/>
    <s v="CB UNO A UNO"/>
    <s v="EJECUTADO"/>
    <s v="EJECUTADO EXITOSO"/>
    <s v="19/11/2025 SE ESCALA AL COORDINADOR DE ZONA PARA ENTREGA DE ROLLOS EN SITIO | 21/11/2025 SE REALIZA ENTREGA DE 130 ROLLOS POR EL OPERADOR CABIFY CON LA GUIA V4001840965"/>
    <s v="VISITA TECNICA"/>
    <m/>
    <s v="TIPO I"/>
    <s v="TERRESTRE"/>
    <s v="AYALA ROMERO MAYKOL DANILO"/>
    <n v="1"/>
    <n v="35780"/>
    <n v="75096"/>
    <n v="35780"/>
  </r>
  <r>
    <s v="BUCARAMANGA"/>
    <x v="3"/>
    <x v="3"/>
    <s v="68001"/>
    <s v="3037724"/>
    <s v="3007063935"/>
    <s v="OC VISITA ROLLOS"/>
    <s v="SANTANDER"/>
    <s v="BUCARAMANGA"/>
    <s v="BARRIO CENTRO BUCARAMANGA 54"/>
    <s v="REDEBAN"/>
    <s v="FO-25-1859419"/>
    <d v="2025-11-19T17:31:08"/>
    <d v="2025-11-22T11:01:00"/>
    <m/>
    <s v="ROLLOS"/>
    <s v="ROLLOS"/>
    <s v="CB UNO A UNO"/>
    <s v="CB UNO A UNO"/>
    <s v="EJECUTADO"/>
    <s v="EJECUTADO EXITOSO"/>
    <s v="22/11/2025 SE ENTREGA ROLLOS EN DIRECCIÓN DIFERENTE POR SOLICITUD DEL CLIENTE"/>
    <s v="VISITA TECNICA"/>
    <m/>
    <s v="TIPO I"/>
    <s v="TERRESTRE"/>
    <s v="HERRERA LUQUE SAUL JAVIER"/>
    <n v="1"/>
    <n v="35780"/>
    <n v="75096"/>
    <n v="35780"/>
  </r>
  <r>
    <s v="MEDELLIN"/>
    <x v="2"/>
    <x v="2"/>
    <s v="5001"/>
    <s v="3037728"/>
    <s v="3007078999"/>
    <s v="OC VISITA ROLLOS"/>
    <s v="ANTIOQUIA"/>
    <s v="MEDELLIN"/>
    <s v="PTM MEDELLIN CHARCUTERIA GOLD"/>
    <s v="REDEBAN"/>
    <s v="FO-25-1849254"/>
    <d v="2025-11-19T17:32:20"/>
    <d v="2025-11-23T14:51:00"/>
    <m/>
    <s v="ROLLOS"/>
    <s v="ROLLOS"/>
    <s v="AGREGADOR"/>
    <s v="COMCARD - PTM"/>
    <s v="EJECUTADO"/>
    <s v="EJECUTADO EXITOSO"/>
    <s v="19/11/2025 SE ESCALA AL COORDINADOR DE ZONA PARA ENTREGA DE ROLLOS EN SITIO | 23/11/2025 SE REALIZA ENTREGA DE 30 ROLLOS POR EL OPERADOR VELOCES CON LA GUIA V4001840966"/>
    <s v="VISITA TECNICA"/>
    <m/>
    <s v="TIPO I"/>
    <s v="TERRESTRE"/>
    <s v="CONTRERAS ROSSI LITZY YULIETH"/>
    <n v="1"/>
    <n v="35780"/>
    <n v="75096"/>
    <n v="35780"/>
  </r>
  <r>
    <s v="MEDELLIN"/>
    <x v="2"/>
    <x v="2"/>
    <s v="5001"/>
    <s v="3037798"/>
    <s v="3007044081"/>
    <s v="OC VISITA ROLLOS"/>
    <s v="ANTIOQUIA"/>
    <s v="MEDELLIN"/>
    <s v="REDY CIUDAD DEL RIO"/>
    <s v="REDEBAN"/>
    <s v="FO-25-1850167"/>
    <d v="2025-11-20T08:00:00"/>
    <d v="2025-11-25T12:22:00"/>
    <m/>
    <s v="ROLLOS"/>
    <s v="ROLLOS"/>
    <s v="ROBUSTO"/>
    <s v="REDY"/>
    <s v="EJECUTADO"/>
    <s v="EJECUTADO EXITOSO"/>
    <s v="20/11/2025 SE ESCALA AL COORDINADOR DE ZONA PARA ENTREGA DE ROLLOS EN SITIO | 25/11/2025 SE REALIZA ENTREGA DE  ROLLOS POR EL OPERADOR VELOCES CON LA GUIA V4001846335"/>
    <s v="VISITA TECNICA"/>
    <m/>
    <s v="TIPO I"/>
    <s v="TERRESTRE"/>
    <s v="RICO PERDOMO ALAHY XIMENA"/>
    <n v="1"/>
    <n v="35780"/>
    <n v="75096"/>
    <n v="35780"/>
  </r>
  <r>
    <s v="BUCARAMANGA"/>
    <x v="3"/>
    <x v="3"/>
    <s v="68001"/>
    <s v="3037917"/>
    <s v="3007060864"/>
    <s v="OC VISITA ROLLOS"/>
    <s v="SANTANDER"/>
    <s v="BUCARAMANGA"/>
    <s v="BARRIO CENTRO BUCARAMANGA 49"/>
    <s v="REDEBAN"/>
    <s v="FO-25-1849339"/>
    <d v="2025-11-20T08:00:00"/>
    <d v="2025-11-20T15:13:00"/>
    <m/>
    <s v="ROLLOS"/>
    <s v="ROLLOS"/>
    <s v="CB UNO A UNO"/>
    <s v="CB UNO A UNO"/>
    <s v="EJECUTADO"/>
    <s v="EJECUTADO EXITOSO"/>
    <s v="20/11/2025 SE ESCALA AL COORDINADOR DE ZONA PARA ENTREGA DE ROLLOS EN SITIO | 20/11/2025 SE VISITA COMERCIO SE REALIZA LA ENTREGA DE 50 ROLLOS RBM CB OPERATIVO"/>
    <s v="VISITA TECNICA"/>
    <m/>
    <s v="TIPO I"/>
    <s v="TERRESTRE"/>
    <s v="BARAJAS BERMUDEZ YAHIR MAURICIO"/>
    <n v="1"/>
    <n v="35780"/>
    <n v="75096"/>
    <n v="35780"/>
  </r>
  <r>
    <s v="MEDELLIN"/>
    <x v="2"/>
    <x v="2"/>
    <s v="5615"/>
    <s v="3038018"/>
    <s v="3007081653"/>
    <s v="OC VISITA ROLLOS"/>
    <s v="ANTIOQUIA"/>
    <s v="RIONEGRO"/>
    <s v="DISTRICOL IXCLOUDS"/>
    <s v="REDEBAN"/>
    <s v="FO-25-1850177"/>
    <d v="2025-11-20T08:00:00"/>
    <d v="2025-11-25T15:03:00"/>
    <m/>
    <s v="ROLLOS"/>
    <s v="ROLLOS"/>
    <s v="AGREGADOR"/>
    <s v="DISTRICOL"/>
    <s v="EJECUTADO"/>
    <s v="EJECUTADO EXITOSO"/>
    <s v="20/11/2025 SE ESCALA AL COORDINADOR DE ZONA PARA ENTREGA DE ROLLOS EN SITIO | 25/11/2025 SE LE ENTREGAN 40 ROLLOS A YARLYS DURÁN"/>
    <s v="VISITA TECNICA"/>
    <m/>
    <s v="TIPO II"/>
    <s v="TERRESTRE"/>
    <s v="RODRIGUEZ PEREA JUAN CAMILO"/>
    <n v="1"/>
    <n v="67654"/>
    <n v="140396"/>
    <n v="67654"/>
  </r>
  <r>
    <s v="BUCARAMANGA"/>
    <x v="3"/>
    <x v="3"/>
    <s v="68307"/>
    <s v="3038464"/>
    <s v="3007073607"/>
    <s v="OC VISITA ROLLOS"/>
    <s v="SANTANDER"/>
    <s v="GIRON"/>
    <s v="PTM LA REPUBLICA GIRON SUPERME"/>
    <s v="REDEBAN"/>
    <s v="FO-25-1851363"/>
    <d v="2025-11-20T08:20:36"/>
    <d v="2025-11-20T17:11:00"/>
    <m/>
    <s v="ROLLOS"/>
    <s v="ROLLOS"/>
    <s v="AGREGADOR"/>
    <s v="COMCARD - PTM"/>
    <s v="EJECUTADO"/>
    <s v="EJECUTADO EXITOSO"/>
    <s v="20/11/2025 SE ESCALA AL COORDINADOR DE LA ZONA PARA ENTREGA EN SITIO | 20/11/2025 SE REALIZA VISITA A COMERCIO Y SE ENTREGAN 10 ROLLOS CON VISITA NO SE MANIPULA EQUIPOS."/>
    <s v="VISITA TECNICA"/>
    <m/>
    <s v="TIPO I"/>
    <s v="TERRESTRE"/>
    <s v="SANTOS GONZALEZ JOHAN FABIAN"/>
    <n v="1"/>
    <n v="35780"/>
    <n v="75096"/>
    <n v="35780"/>
  </r>
  <r>
    <s v="MEDELLIN"/>
    <x v="2"/>
    <x v="2"/>
    <s v="5318"/>
    <s v="3038497"/>
    <s v="3007075611"/>
    <s v="OC VISITA ROLLOS"/>
    <s v="ANTIOQUIA"/>
    <s v="GUARNE"/>
    <s v="BARRIO VRD SAN IGNACIO GUARNE"/>
    <s v="REDEBAN"/>
    <s v="FO-25-1858876"/>
    <d v="2025-11-20T08:34:03"/>
    <d v="2025-11-26T10:15:00"/>
    <m/>
    <s v="ROLLOS"/>
    <s v="ROLLOS"/>
    <s v="CB UNO A UNO"/>
    <s v="CB UNO A UNO"/>
    <s v="EJECUTADO"/>
    <s v="EJECUTADO EXITOSO"/>
    <s v="21/11/2025 SE ESCALA AL COORDINADOR DE LA ZONA PARA ENTREGA EN SITIO | 26/11/2025 SE ENTREGARON 10 ROLLOS"/>
    <s v="VISITA TECNICA"/>
    <m/>
    <s v="TIPO II"/>
    <s v="TERRESTRE"/>
    <s v="CASTAÑEDA PALACIO CARLOS FELIPE"/>
    <n v="1"/>
    <n v="67654"/>
    <n v="140396"/>
    <n v="67654"/>
  </r>
  <r>
    <s v="CALI"/>
    <x v="1"/>
    <x v="1"/>
    <s v="76001"/>
    <s v="3038844"/>
    <s v="3007059017"/>
    <s v="OC VISITA ROLLOS"/>
    <s v="VALLE DEL CAUCA"/>
    <s v="CALI"/>
    <s v="REDY GUADALUPE"/>
    <s v="REDEBAN"/>
    <s v="FO-25-1851367"/>
    <d v="2025-11-20T08:14:02"/>
    <d v="2025-11-21T12:30:00"/>
    <m/>
    <s v="ROLLOS"/>
    <s v="ROLLOS"/>
    <s v="ROBUSTO"/>
    <s v="REDY"/>
    <s v="EJECUTADO"/>
    <s v="EJECUTADO EXITOSO"/>
    <s v="20/11/2025 SE ESCALA AL COORDINADOR DE LA ZONA PARA ENTREGA EN SITIO | 21/11/2025 SE ENTREGA 180 ROLLOS AL CORRESPONSAL"/>
    <s v="VISITA TECNICA"/>
    <m/>
    <s v="TIPO I"/>
    <s v="TERRESTRE"/>
    <s v="PALACIOS GOMEZ BRAHIAN ANDRES"/>
    <n v="1"/>
    <n v="35780"/>
    <n v="75096"/>
    <n v="35780"/>
  </r>
  <r>
    <s v="CARTAGENA"/>
    <x v="0"/>
    <x v="0"/>
    <s v="13001"/>
    <s v="3038865"/>
    <s v="3007069777"/>
    <s v="OC VISITA ROLLOS"/>
    <s v="BOLIVAR"/>
    <s v="CARTAGENA"/>
    <s v="PTM CARTAGENA  DROGUERIA Y VAR"/>
    <s v="REDEBAN"/>
    <s v="FO-25-1851362"/>
    <d v="2025-11-20T08:23:24"/>
    <d v="2025-11-25T10:17:00"/>
    <m/>
    <s v="ROLLOS"/>
    <s v="ROLLOS"/>
    <s v="AGREGADOR"/>
    <s v="COMCARD - PTM"/>
    <s v="EJECUTADO"/>
    <s v="EJECUTADO EXITOSO"/>
    <s v="20/11/2025 SE ESCALA AL COORDINADOR DE LA ZONA PARA ENTREGA EN SITIO | 25/11/2025 SE REALIZA ENTREGA DE 70 UNIDADES DE ROLLOS REDEBAN"/>
    <s v="VISITA TECNICA"/>
    <m/>
    <s v="TIPO I"/>
    <s v="TERRESTRE"/>
    <s v="AVILA DE HORTA FERNANDO JOSE"/>
    <n v="1"/>
    <n v="35780"/>
    <n v="75096"/>
    <n v="35780"/>
  </r>
  <r>
    <s v="MONTERIA"/>
    <x v="0"/>
    <x v="0"/>
    <s v="5154"/>
    <s v="3039438"/>
    <s v="3007012029"/>
    <s v="OC VISITA ROLLOS"/>
    <s v="ANTIOQUIA"/>
    <s v="CAUCASIA"/>
    <s v="ARRIO CENTENARIO"/>
    <s v="REDEBAN"/>
    <s v="FO-25-1858870"/>
    <d v="2025-11-20T09:21:58"/>
    <d v="2025-11-27T14:53:00"/>
    <m/>
    <s v="ROLLOS"/>
    <s v="ROLLOS"/>
    <s v="CB UNO A UNO"/>
    <s v="CB UNO A UNO"/>
    <s v="EJECUTADO"/>
    <s v="EJECUTADO EXITOSO"/>
    <s v="21/11/2025 SE ESCALA AL COORDINADOR DE LA ZONA PARA ENTREGA EN SITIO | 27/11/2025 SE ENTREGAN 80 ROLLOS CON VISITA"/>
    <s v="VISITA TECNICA"/>
    <m/>
    <s v="TIPO II"/>
    <s v="TERRESTRE"/>
    <s v="COGOLLO VERTEL EDER LUIS"/>
    <n v="1"/>
    <n v="67654"/>
    <n v="140396"/>
    <n v="67654"/>
  </r>
  <r>
    <s v="CARTAGENA"/>
    <x v="0"/>
    <x v="0"/>
    <s v="13001"/>
    <s v="3039521"/>
    <s v="3007060711"/>
    <s v="OC VISITA ROLLOS"/>
    <s v="BOLIVAR"/>
    <s v="CARTAGENA"/>
    <s v="BARRIO NUEVO PARAISO CARTAGENA"/>
    <s v="REDEBAN"/>
    <s v="FO-25-1858873"/>
    <d v="2025-11-20T09:20:56"/>
    <d v="2025-11-25T12:23:00"/>
    <m/>
    <s v="ROLLOS"/>
    <s v="ROLLOS"/>
    <s v="CB UNO A UNO"/>
    <s v="CB UNO A UNO"/>
    <s v="EJECUTADO"/>
    <s v="EJECUTADO EXITOSO"/>
    <s v="21/11/2025 SE ESCALA AL COORDINADOR DE LA ZONA PARA ENTREGA EN SITIO | 25/11/2025 SE REALIZA ENTREGA DE 50 UNIDADES DE ROLLOS REDEBAN"/>
    <s v="VISITA TECNICA"/>
    <m/>
    <s v="TIPO I"/>
    <s v="TERRESTRE"/>
    <s v="AVILA DE HORTA FERNANDO JOSE"/>
    <n v="1"/>
    <n v="35780"/>
    <n v="75096"/>
    <n v="35780"/>
  </r>
  <r>
    <s v="MEDELLIN"/>
    <x v="2"/>
    <x v="2"/>
    <s v="5001"/>
    <s v="3039625"/>
    <s v="3007025164"/>
    <s v="OC VISITA ROLLOS"/>
    <s v="ANTIOQUIA"/>
    <s v="MEDELLIN"/>
    <s v="COMCARD VARIEDADES LA 27"/>
    <s v="REDEBAN"/>
    <s v="FO-25-1851346"/>
    <d v="2025-11-20T09:24:23"/>
    <d v="2025-11-25T12:24:00"/>
    <m/>
    <s v="ROLLOS"/>
    <s v="ROLLOS"/>
    <s v="AGREGADOR"/>
    <s v="COMCARD - PTM"/>
    <s v="EJECUTADO"/>
    <s v="EJECUTADO EXITOSO"/>
    <s v="20/11/2025 SE ESCALA AL COORDINADOR DE LA ZONA PARA ENTREGA EN SITIO | 25/11/2025 SE REALIZA ENTREGA DE 40 ROLLOS POR EL OPERADOR VELOCES CON LA GUIA V4001846337"/>
    <s v="VISITA TECNICA"/>
    <m/>
    <s v="TIPO I"/>
    <s v="TERRESTRE"/>
    <s v="RICO PERDOMO ALAHY XIMENA"/>
    <n v="1"/>
    <n v="35780"/>
    <n v="75096"/>
    <n v="35780"/>
  </r>
  <r>
    <s v="MEDELLIN"/>
    <x v="2"/>
    <x v="2"/>
    <s v="5148"/>
    <s v="3039967"/>
    <s v="3007069818"/>
    <s v="OC VISITA ROLLOS"/>
    <s v="ANTIOQUIA"/>
    <s v="EL CARMEN DE VIBORAL"/>
    <s v="DISTRICOL DISTB. SUM. ORIENTE"/>
    <s v="REDEBAN"/>
    <s v="FO-25-1851319"/>
    <d v="2025-11-20T10:20:51"/>
    <d v="2025-11-26T13:56:00"/>
    <m/>
    <s v="ROLLOS"/>
    <s v="ROLLOS"/>
    <s v="AGREGADOR"/>
    <s v="DISTRICOL"/>
    <s v="EJECUTADO"/>
    <s v="EJECUTADO EXITOSO"/>
    <s v="20/11/2025 SE ESCALA AL COORDINADOR DE LA ZONA PARA ENTREGA EN SITIO | 26/11/2025 SE ENTREGARON 30 ROLLOS"/>
    <s v="VISITA TECNICA"/>
    <m/>
    <s v="TIPO II"/>
    <s v="TERRESTRE"/>
    <s v="CASTAÑEDA PALACIO CARLOS FELIPE"/>
    <n v="1"/>
    <n v="67654"/>
    <n v="140396"/>
    <n v="67654"/>
  </r>
  <r>
    <s v="CALI"/>
    <x v="1"/>
    <x v="1"/>
    <s v="19845"/>
    <s v="3039998"/>
    <s v="3007072269"/>
    <s v="OC ENVIO ROLLOS"/>
    <s v="CAUCA"/>
    <s v="VILLA RICA"/>
    <s v="VILLA RICA LOS ALMENDROS"/>
    <s v="REDEBAN"/>
    <s v="FO-25-1860484"/>
    <d v="2025-11-20T10:37:23"/>
    <d v="2025-11-26T15:05:00"/>
    <m/>
    <s v="ROLLOS"/>
    <s v="ROLLOS"/>
    <s v="CB UNO A UNO"/>
    <s v="CB UNO A UNO"/>
    <s v="EJECUTADO"/>
    <s v="EJECUTADO EXITOSO"/>
    <s v="21/11/2025 SE REALIZA ENVIO DE ROLLOS CON OPERADOR LOGISTICO | 26/11/2025 SE REALIZA ENVIO DE 30 ROLLOS, CON LA GUIA 2248145426 SERVIENTREGA. SE CONFIRMA ENTREGA EXITOSA POR PARTE DE LA TRANSPORTADORA"/>
    <s v="ENVIO"/>
    <m/>
    <s v="TIPO IV"/>
    <s v="TERRESTRE"/>
    <m/>
    <n v="0"/>
    <n v="35780"/>
    <n v="75096"/>
    <n v="35780"/>
  </r>
  <r>
    <s v="MEDELLIN"/>
    <x v="2"/>
    <x v="2"/>
    <s v="5360"/>
    <s v="3040583"/>
    <s v="3007038802"/>
    <s v="OC VISITA ROLLOS"/>
    <s v="ANTIOQUIA"/>
    <s v="ITAGUI"/>
    <s v="PTM ITAGUI ABEDUL"/>
    <s v="REDEBAN"/>
    <s v="FO-25-1851852"/>
    <d v="2025-11-20T11:16:25"/>
    <d v="2025-11-25T12:25:00"/>
    <m/>
    <s v="ROLLOS"/>
    <s v="ROLLOS"/>
    <s v="AGREGADOR"/>
    <s v="COMCARD - PTM"/>
    <s v="EJECUTADO"/>
    <s v="EJECUTADO EXITOSO"/>
    <s v="21/11/2025 SE ESCALA AL COORDINADOR DE LA ZONA PARA ENTREGA EN SITIO | 25/11/2025 SE REALIZA ENTREGA DE 10 ROLLOS POR EL OPERADOR VELOCES CON LA GUIA V4001846339"/>
    <s v="VISITA TECNICA"/>
    <m/>
    <s v="TIPO I"/>
    <s v="TERRESTRE"/>
    <s v="RICO PERDOMO ALAHY XIMENA"/>
    <n v="1"/>
    <n v="35780"/>
    <n v="75096"/>
    <n v="35780"/>
  </r>
  <r>
    <s v="MEDELLIN"/>
    <x v="2"/>
    <x v="2"/>
    <s v="5308"/>
    <s v="3040638"/>
    <s v="3007027317"/>
    <s v="OC VISITA ROLLOS"/>
    <s v="ANTIOQUIA"/>
    <s v="GIRARDOTA"/>
    <s v="MULTIPAGAS GIRARDOTA 2"/>
    <s v="REDEBAN"/>
    <s v="FO-25-1857349"/>
    <d v="2025-11-20T11:09:16"/>
    <d v="2025-11-26T11:18:00"/>
    <m/>
    <s v="ROLLOS"/>
    <s v="ROLLOS"/>
    <s v="ROBUSTO"/>
    <s v="MULTIPAGAS"/>
    <s v="EJECUTADO"/>
    <s v="EJECUTADO EXITOSO"/>
    <s v="26/11/2025 SE ENTREGAN 220 ROLLOS OK"/>
    <s v="VISITA TECNICA"/>
    <m/>
    <s v="TIPO I"/>
    <s v="TERRESTRE"/>
    <s v="QUINTERO SANCHEZ JUAN SEBASTIAN"/>
    <n v="1"/>
    <n v="35780"/>
    <n v="75096"/>
    <n v="35780"/>
  </r>
  <r>
    <s v="PASTO"/>
    <x v="1"/>
    <x v="1"/>
    <s v="52678"/>
    <s v="3040893"/>
    <s v="3007036796"/>
    <s v="OC ENVIO ROLLOS"/>
    <s v="NARIÑO"/>
    <s v="SAMANIEGO"/>
    <s v="DISTRICOL MAX PAGOS DE NARINO"/>
    <s v="REDEBAN"/>
    <s v="FO-25-1852790"/>
    <d v="2025-11-20T11:44:35"/>
    <d v="2025-11-26T09:33:00"/>
    <m/>
    <s v="ROLLOS"/>
    <s v="ROLLOS"/>
    <s v="AGREGADOR"/>
    <s v="DISTRICOL"/>
    <s v="EJECUTADO"/>
    <s v="EJECUTADO EXITOSO"/>
    <s v="28/11/2025 SE CONFIRMAN DATOS, SE REALIZA ENVIO POR OPERADOR LOGISTICO | 26/11/2025 SE REALIZA ENVIO DE 30 ROLLOS, CON LA GUIA 2248145419 SERVIENTREGA. SE CONFIRMA ENTREGA EXITOSA POR PARTE DE LA TRANSPORTADORA"/>
    <s v="ENVIO"/>
    <m/>
    <s v="TIPO III"/>
    <s v="TERRESTRE"/>
    <m/>
    <n v="0"/>
    <n v="35780"/>
    <n v="75096"/>
    <n v="35780"/>
  </r>
  <r>
    <s v="MEDELLIN"/>
    <x v="2"/>
    <x v="2"/>
    <s v="5001"/>
    <s v="3040898"/>
    <s v="3007015746"/>
    <s v="OC VISITA ROLLOS"/>
    <s v="ANTIOQUIA"/>
    <s v="MEDELLIN"/>
    <s v="OPRAP EXITO BELEN MEDELLIN"/>
    <s v="REDEBAN"/>
    <s v="FO-25-1852462"/>
    <d v="2025-11-20T11:45:18"/>
    <d v="2025-11-26T10:09:00"/>
    <m/>
    <s v="ROLLOS"/>
    <s v="ROLLOS"/>
    <s v="ROBUSTO"/>
    <s v="OPRAP"/>
    <s v="EJECUTADO"/>
    <s v="EJECUTADO EXITOSO"/>
    <s v="20/11/2025 SE ESCALA AL COORDINADOR DE LA ZONA PARA ENTREGA EN SITIO | 26/11/2025 SE REALIZA ENTREGA DE 160 ROLLOS POR EL OPERADOR VELOCES CON LA GUIA V4001846343"/>
    <s v="VISITA TECNICA"/>
    <m/>
    <s v="TIPO I"/>
    <s v="TERRESTRE"/>
    <s v="RICO PERDOMO ALAHY XIMENA"/>
    <n v="1"/>
    <n v="35780"/>
    <n v="75096"/>
    <n v="35780"/>
  </r>
  <r>
    <s v="MEDELLIN"/>
    <x v="2"/>
    <x v="2"/>
    <s v="5088"/>
    <s v="3041127"/>
    <s v="3007015615"/>
    <s v="OC VISITA ROLLOS"/>
    <s v="ANTIOQUIA"/>
    <s v="BELLO"/>
    <s v="PAGAFACIL PARQUE DE BELLO"/>
    <s v="REDEBAN"/>
    <s v="FO-25-1852456"/>
    <d v="2025-11-20T11:50:35"/>
    <d v="2025-11-25T12:27:00"/>
    <m/>
    <s v="ROLLOS"/>
    <s v="ROLLOS"/>
    <s v="ROBUSTO"/>
    <s v="PAGAFACIL"/>
    <s v="EJECUTADO"/>
    <s v="EJECUTADO EXITOSO"/>
    <s v="20/11/2025 SE ESCALA AL COORDINADOR DE LA ZONA PARA ENTREGA EN SITIO | 25/11/2025 SE REALIZA ENTREGA DE 300 ROLLOS POR EL OPERADOR VELOCES CON LA GUIA V4001846346"/>
    <s v="VISITA TECNICA"/>
    <m/>
    <s v="TIPO I"/>
    <s v="TERRESTRE"/>
    <s v="RICO PERDOMO ALAHY XIMENA"/>
    <n v="1"/>
    <n v="35780"/>
    <n v="75096"/>
    <n v="35780"/>
  </r>
  <r>
    <s v="NEIVA"/>
    <x v="4"/>
    <x v="4"/>
    <s v="41001"/>
    <s v="3041138"/>
    <s v="3007035096"/>
    <s v="OC VISITA ROLLOS"/>
    <s v="HUILA"/>
    <s v="NEIVA"/>
    <s v="BARRIO JARDIN 1 NEIVA"/>
    <s v="REDEBAN"/>
    <s v="FO-25-1863233 | FO-25-1858864"/>
    <d v="2025-11-20T12:00:00"/>
    <d v="2025-11-24T14:28:00"/>
    <m/>
    <s v="ROLLOS"/>
    <s v="ROLLOS"/>
    <s v="CB UNO A UNO"/>
    <s v="CB UNO A UNO"/>
    <s v="EJECUTADO | EJECUTADO / CANCELADO"/>
    <s v="EJECUTADO EXITOSO"/>
    <s v="24/11/2025 SE ENTREGA 30 ROLLOS SIN NOVEDAD"/>
    <s v="VISITA TECNICA"/>
    <m/>
    <s v="TIPO I"/>
    <s v="TERRESTRE"/>
    <s v="ANDRADE HERNANDEZ JUAN CARLOS"/>
    <n v="2"/>
    <n v="35780"/>
    <n v="75096"/>
    <n v="71560"/>
  </r>
  <r>
    <s v="MEDELLIN"/>
    <x v="2"/>
    <x v="2"/>
    <s v="5360"/>
    <s v="3041208"/>
    <s v="3007011291"/>
    <s v="OC VISITA ROLLOS"/>
    <s v="ANTIOQUIA"/>
    <s v="ITAGUI"/>
    <s v="PAGO FACIL  NIQUIA"/>
    <s v="REDEBAN"/>
    <s v="FO-25-1852463"/>
    <d v="2025-11-20T11:47:43"/>
    <d v="2025-11-25T12:26:00"/>
    <m/>
    <s v="ROLLOS"/>
    <s v="ROLLOS"/>
    <s v="ROBUSTO"/>
    <s v="PAGAFACIL"/>
    <s v="EJECUTADO"/>
    <s v="EJECUTADO EXITOSO"/>
    <s v="20/11/2025 SE ESCALA AL COORDINADOR DE LA ZONA PARA ENTREGA EN SITIO | 25/11/2025 SE REALIZA ENTREGA DE 160 ROLLOS POR EL OPERADOR VELOCES CON LA GUIA V4001846344"/>
    <s v="VISITA TECNICA"/>
    <m/>
    <s v="TIPO I"/>
    <s v="TERRESTRE"/>
    <s v="RICO PERDOMO ALAHY XIMENA"/>
    <n v="1"/>
    <n v="35780"/>
    <n v="75096"/>
    <n v="35780"/>
  </r>
  <r>
    <s v="MEDELLIN"/>
    <x v="2"/>
    <x v="2"/>
    <s v="5001"/>
    <s v="3041211"/>
    <s v="3007082078"/>
    <s v="OC VISITA ROLLOS"/>
    <s v="ANTIOQUIA"/>
    <s v="MEDELLIN"/>
    <s v="DISTRICOL TDA. MARIA AUXILIADO"/>
    <s v="REDEBAN"/>
    <s v="FO-25-1852457"/>
    <d v="2025-11-20T11:48:55"/>
    <d v="2025-11-24T10:22:00"/>
    <m/>
    <s v="ROLLOS"/>
    <s v="ROLLOS"/>
    <s v="AGREGADOR"/>
    <s v="DISTRICOL"/>
    <s v="EJECUTADO"/>
    <s v="EJECUTADO EXITOSO"/>
    <s v="20/11/2025 SE ESCALA AL COORDINADOR DE LA ZONA PARA ENTREGA EN SITIO | 24/11/2025 SE REALIZA ENTREGA DE 50 ROLLOS POR EL OPERADOR VELOCES CON LA GUIA V4001846345"/>
    <s v="VISITA TECNICA"/>
    <m/>
    <s v="TIPO I"/>
    <s v="TERRESTRE"/>
    <s v="RICO PERDOMO ALAHY XIMENA"/>
    <n v="1"/>
    <n v="35780"/>
    <n v="75096"/>
    <n v="35780"/>
  </r>
  <r>
    <s v="MEDELLIN"/>
    <x v="2"/>
    <x v="2"/>
    <s v="5001"/>
    <s v="3041215"/>
    <s v="3007069523"/>
    <s v="OC VISITA ROLLOS"/>
    <s v="ANTIOQUIA"/>
    <s v="MEDELLIN"/>
    <s v="BARRIO ROBLEDO AURES MEDELLIN"/>
    <s v="REDEBAN"/>
    <s v="FO-25-1858868"/>
    <d v="2025-11-20T11:50:41"/>
    <d v="2025-11-26T10:10:00"/>
    <m/>
    <s v="ROLLOS"/>
    <s v="ROLLOS"/>
    <s v="CB UNO A UNO"/>
    <s v="CB UNO A UNO"/>
    <s v="EJECUTADO"/>
    <s v="EJECUTADO EXITOSO"/>
    <s v="21/11/2025 SE ESCALA AL COORDINADOR DE LA ZONA PARA ENTREGA EN SITIO | 26/11/2025 SE REALIZA ENTREGA DE 20 ROLLOS POR EL OPERADOR VELOCES CON LA GUIA V4001852149"/>
    <s v="VISITA TECNICA"/>
    <m/>
    <s v="TIPO I"/>
    <s v="TERRESTRE"/>
    <s v="RICO PERDOMO ALAHY XIMENA"/>
    <n v="1"/>
    <n v="35780"/>
    <n v="75096"/>
    <n v="35780"/>
  </r>
  <r>
    <s v="BUCARAMANGA"/>
    <x v="3"/>
    <x v="3"/>
    <s v="68307"/>
    <s v="3041376"/>
    <s v="3007077310"/>
    <s v="OC VISITA ROLLOS"/>
    <s v="SANTANDER"/>
    <s v="GIRON"/>
    <s v="BARRIO VILLA CAMPESTRE 3 GIRON"/>
    <s v="REDEBAN"/>
    <s v="FO-25-1858860"/>
    <d v="2025-11-20T12:47:39"/>
    <d v="2025-11-21T15:29:00"/>
    <m/>
    <s v="ROLLOS"/>
    <s v="ROLLOS"/>
    <s v="CB UNO A UNO"/>
    <s v="CB UNO A UNO"/>
    <s v="EJECUTADO"/>
    <s v="EJECUTADO EXITOSO"/>
    <s v="21/11/2025 SE ESCALA AL COORDINADOR DE LA ZONA PARA ENTREGA EN SITIO | 21/11/2025 SE REALIZA VISITA A COMERCIO Y SE ENTREGAN 30 ROLLOS CON VISITA NO SE MANIPULA EQUIPOS"/>
    <s v="VISITA TECNICA"/>
    <m/>
    <s v="TIPO I"/>
    <s v="TERRESTRE"/>
    <s v="SANTOS GONZALEZ JOHAN FABIAN"/>
    <n v="1"/>
    <n v="35780"/>
    <n v="75096"/>
    <n v="35780"/>
  </r>
  <r>
    <s v="BOGOTA"/>
    <x v="5"/>
    <x v="5"/>
    <s v="25754"/>
    <s v="3041398"/>
    <s v="3007048371"/>
    <s v="OC VISITA ROLLOS"/>
    <s v="CUNDINAMARCA"/>
    <s v="SOACHA"/>
    <s v="BARRIO SOACHA CIUDAD VERDE SOA"/>
    <s v="REDEBAN"/>
    <s v="FO-25-1858858"/>
    <d v="2025-11-20T13:15:34"/>
    <d v="2025-11-27T11:33:00"/>
    <m/>
    <s v="ROLLOS"/>
    <s v="ROLLOS"/>
    <s v="CB UNO A UNO"/>
    <s v="CB UNO A UNO"/>
    <s v="EJECUTADO"/>
    <s v="EJECUTADO EXITOSO"/>
    <s v="21/11/2025 SE ESCALA AL COORDINADOR DE LA ZONA PARA ENTREGA EN SITIO | 27/11/2025 ENTREGA DE 30 ROLLOS PARA DATAFONO REDEBAN NO SE MANIPULA TERMINAL"/>
    <s v="VISITA TECNICA"/>
    <m/>
    <s v="TIPO I"/>
    <s v="TERRESTRE"/>
    <s v="BUSTOS MORA DIEGO MANUEL"/>
    <n v="1"/>
    <n v="35780"/>
    <n v="75096"/>
    <n v="35780"/>
  </r>
  <r>
    <s v="MEDELLIN"/>
    <x v="2"/>
    <x v="2"/>
    <s v="5266"/>
    <s v="3041424"/>
    <s v="3007045383"/>
    <s v="OC VISITA ROLLOS"/>
    <s v="ANTIOQUIA"/>
    <s v="ENVIGADO"/>
    <s v="PTM ENVIGADO DROGUERIA MILENIO"/>
    <s v="REDEBAN"/>
    <s v="FO-25-1852449"/>
    <d v="2025-11-20T12:44:24"/>
    <d v="2025-11-24T10:23:00"/>
    <m/>
    <s v="ROLLOS"/>
    <s v="ROLLOS"/>
    <s v="AGREGADOR"/>
    <s v="COMCARD - PTM"/>
    <s v="EJECUTADO"/>
    <s v="EJECUTADO EXITOSO"/>
    <s v="20/11/2025 SE ESCALA AL COORDINADOR DE LA ZONA PARA ENTREGA EN SITIO | 24/11/2025 SE REALIZA ENTREGA DE 50 ROLLOS POR EL OPERADOR VELOCES CON LA GUIA V4001846347"/>
    <s v="VISITA TECNICA"/>
    <m/>
    <s v="TIPO I"/>
    <s v="TERRESTRE"/>
    <s v="RICO PERDOMO ALAHY XIMENA"/>
    <n v="1"/>
    <n v="35780"/>
    <n v="75096"/>
    <n v="35780"/>
  </r>
  <r>
    <s v="SANTA MARTA"/>
    <x v="0"/>
    <x v="0"/>
    <s v="47707"/>
    <s v="3041490"/>
    <s v="3007072482"/>
    <s v="OC ENVIO ROLLOS"/>
    <s v="MAGDALENA"/>
    <s v="SANTA ANA"/>
    <s v="MAGDALENA SANTA ANA"/>
    <s v="REDEBAN"/>
    <s v="FO-25-1864295"/>
    <d v="2025-11-20T14:11:11"/>
    <d v="2025-11-26T17:24:00"/>
    <m/>
    <s v="ROLLOS"/>
    <s v="ROLLOS"/>
    <s v="CB UNO A UNO"/>
    <s v="CB UNO A UNO"/>
    <s v="EJECUTADO"/>
    <s v="EJECUTADO EXITOSO"/>
    <s v="22/11/2025 SE CONFIRMAN DATOS, SE REALIZA ENVIO POR OPERADOR LOGISTICO | 26/11/2025 SE REALIZA ENVIO DE 70 ROLLOS, CON LA GUIA 2277307832 SERVIENTREGA. SE CONFIRMA ENTREGA EXITOSA POR PARTE DE LA TRANSPORTADORA"/>
    <s v="ENVIO"/>
    <m/>
    <s v="TIPO IV"/>
    <s v="TERRESTRE"/>
    <m/>
    <n v="0"/>
    <n v="35780"/>
    <n v="75096"/>
    <n v="35780"/>
  </r>
  <r>
    <s v="MEDELLIN"/>
    <x v="2"/>
    <x v="2"/>
    <s v="5088"/>
    <s v="3041707"/>
    <s v="3007075705"/>
    <s v="OC VISITA ROLLOS"/>
    <s v="ANTIOQUIA"/>
    <s v="BELLO"/>
    <s v="DISTRICOL TIENDA DEL SENTIMIEN"/>
    <s v="REDEBAN"/>
    <s v="FO-25-1852811"/>
    <d v="2025-11-20T13:22:05"/>
    <d v="2025-11-24T10:24:00"/>
    <m/>
    <s v="ROLLOS"/>
    <s v="ROLLOS"/>
    <s v="AGREGADOR"/>
    <s v="DISTRICOL"/>
    <s v="EJECUTADO"/>
    <s v="EJECUTADO EXITOSO"/>
    <s v="21/11/2025 SE ESCALA AL COORDINADOR DE LA ZONA PARA ENTREGA EN SITIO | 24/11/2025 SE REALIZA ENTREGA DE 30 ROLLOS POR EL OPERADOR VELOCES CON LA GUIA V4001846348"/>
    <s v="VISITA TECNICA"/>
    <m/>
    <s v="TIPO I"/>
    <s v="TERRESTRE"/>
    <s v="RICO PERDOMO ALAHY XIMENA"/>
    <n v="1"/>
    <n v="35780"/>
    <n v="75096"/>
    <n v="35780"/>
  </r>
  <r>
    <s v="BUCARAMANGA"/>
    <x v="3"/>
    <x v="3"/>
    <s v="68001"/>
    <s v="3041726"/>
    <s v="3007026983"/>
    <s v="OC VISITA ROLLOS"/>
    <s v="SANTANDER"/>
    <s v="BUCARAMANGA"/>
    <s v="BARRIO ALARCON 2 BUCARAMANGA"/>
    <s v="REDEBAN"/>
    <s v="FO-25-1858853"/>
    <d v="2025-11-20T13:44:10"/>
    <d v="2025-11-21T15:31:00"/>
    <m/>
    <s v="ROLLOS"/>
    <s v="ROLLOS"/>
    <s v="CB UNO A UNO"/>
    <s v="CB UNO A UNO"/>
    <s v="EJECUTADO"/>
    <s v="EJECUTADO EXITOSO"/>
    <s v="21/11/2025 SE ESCALA AL COORDINADOR DE LA ZONA PARA ENTREGA EN SITIO | 21/11/2025 SE REALIZA ENTREGA DE 110 ROLLOS REDEBAN CON VISITA."/>
    <s v="VISITA TECNICA"/>
    <m/>
    <s v="TIPO I"/>
    <s v="TERRESTRE"/>
    <s v="MARTINEZ FLOREZ DONIS ALBERTO"/>
    <n v="1"/>
    <n v="35780"/>
    <n v="75096"/>
    <n v="35780"/>
  </r>
  <r>
    <s v="CALI"/>
    <x v="1"/>
    <x v="1"/>
    <s v="76001"/>
    <s v="3041863"/>
    <s v="3007059423"/>
    <s v="OC VISITA ROLLOS"/>
    <s v="VALLE DEL CAUCA"/>
    <s v="CALI"/>
    <s v="DISTRICOL MULTIPAGOS SJM"/>
    <s v="REDEBAN"/>
    <s v="FO-25-1853135"/>
    <d v="2025-11-20T14:19:56"/>
    <d v="2025-11-21T16:10:00"/>
    <m/>
    <s v="ROLLOS"/>
    <s v="ROLLOS"/>
    <s v="AGREGADOR"/>
    <s v="DISTRICOL"/>
    <s v="EJECUTADO"/>
    <s v="EJECUTADO EXITOSO"/>
    <s v="20/11/2025 SE ESCALA AL COORDINADOR DE LA ZONA PARA ENTREGA EN SITIO | 21/11/2025 SE ENTREGAN 30 ROLLOS DE REDEBAN A LA SEÑORA CAROLINA VELEZ"/>
    <s v="VISITA TECNICA"/>
    <m/>
    <s v="TIPO I"/>
    <s v="TERRESTRE"/>
    <s v="VALENCIA GONZALEZ JOSE DANIEL"/>
    <n v="1"/>
    <n v="35780"/>
    <n v="75096"/>
    <n v="35780"/>
  </r>
  <r>
    <s v="BARRANQUILLA"/>
    <x v="0"/>
    <x v="0"/>
    <s v="8001"/>
    <s v="3041946"/>
    <s v="3007069991"/>
    <s v="OC VISITA ROLLOS"/>
    <s v="ATLANTICO"/>
    <s v="BARRANQUILLA"/>
    <s v="BARRIO GALAN BARRANQUILLA 3"/>
    <s v="REDEBAN"/>
    <s v="FO-25-1858847"/>
    <d v="2025-11-20T14:30:31"/>
    <d v="2025-11-22T12:47:00"/>
    <m/>
    <s v="ROLLOS"/>
    <s v="ROLLOS"/>
    <s v="CB UNO A UNO"/>
    <s v="CB UNO A UNO"/>
    <s v="EJECUTADO"/>
    <s v="EJECUTADO EXITOSO"/>
    <s v="21/11/2025 SE ESCALA AL COORDINADOR DE LA ZONA PARA ENTREGA EN SITIO | 22/11/2025 SE REALIZA VISITA TÉCNICA, SE ENTREGA 70 ROLLOS PARA DATAFONO, EL CLIENTE RECIBE A SATISFACCIÓN, CB OPERATIVO."/>
    <s v="VISITA TECNICA"/>
    <m/>
    <s v="TIPO I"/>
    <s v="TERRESTRE"/>
    <s v="DE AGUAS MUÑOZ DAVID JOSE"/>
    <n v="1"/>
    <n v="35780"/>
    <n v="75096"/>
    <n v="35780"/>
  </r>
  <r>
    <s v="IBAGUE"/>
    <x v="4"/>
    <x v="4"/>
    <s v="73001"/>
    <s v="3041991"/>
    <s v="3007049348"/>
    <s v="OC VISITA ROLLOS"/>
    <s v="TOLIMA"/>
    <s v="IBAGUE"/>
    <s v="BARRIO EL SALADO IBAGUE 3"/>
    <s v="REDEBAN"/>
    <s v="FO-25-1858836"/>
    <d v="2025-11-20T14:48:11"/>
    <d v="2025-11-26T10:17:00"/>
    <m/>
    <s v="ROLLOS"/>
    <s v="ROLLOS"/>
    <s v="CB UNO A UNO"/>
    <s v="CB UNO A UNO"/>
    <s v="EJECUTADO"/>
    <s v="EJECUTADO EXITOSO"/>
    <s v="21/11/2025 SE ESCALA AL COORDINADOR DE LA ZONA PARA ENTREGA EN SITIO | 26/11/2025 SE REALIZA ENTREGA DE 50 ROLLOS POR SOLICITUD DEL CLIENTE."/>
    <s v="VISITA TECNICA"/>
    <m/>
    <s v="TIPO I"/>
    <s v="TERRESTRE"/>
    <s v="BARRAGAN TAFUR EDWIN ESTEBAN"/>
    <n v="1"/>
    <n v="35780"/>
    <n v="75096"/>
    <n v="35780"/>
  </r>
  <r>
    <s v="NEIVA"/>
    <x v="4"/>
    <x v="4"/>
    <s v="41001"/>
    <s v="3042016"/>
    <s v="3007016115"/>
    <s v="OC VISITA ROLLOS"/>
    <s v="HUILA"/>
    <s v="NEIVA"/>
    <s v="BARRIO CENTRO XXV NEIVA"/>
    <s v="REDEBAN"/>
    <s v="FO-25-1858844"/>
    <d v="2025-11-20T14:35:53"/>
    <d v="2025-11-22T10:04:00"/>
    <m/>
    <s v="ROLLOS"/>
    <s v="ROLLOS"/>
    <s v="CB UNO A UNO"/>
    <s v="CB UNO A UNO"/>
    <s v="EJECUTADO"/>
    <s v="EJECUTADO EXITOSO"/>
    <s v="21/11/2025 SE ESCALA AL COORDINADOR DE LA ZONA PARA ENTREGA EN SITIO | 22/11/2025 SE ENTREGA 10 ROLLOS SIN NOVEDAD"/>
    <s v="VISITA TECNICA"/>
    <m/>
    <s v="TIPO I"/>
    <s v="TERRESTRE"/>
    <s v="ANDRADE HERNANDEZ JUAN CARLOS"/>
    <n v="1"/>
    <n v="35780"/>
    <n v="75096"/>
    <n v="35780"/>
  </r>
  <r>
    <s v="BOGOTA"/>
    <x v="5"/>
    <x v="5"/>
    <s v="11001"/>
    <s v="3042888"/>
    <s v="3007076790"/>
    <s v="OC VISITA ROLLOS"/>
    <s v="CUNDINAMARCA"/>
    <s v="BOGOTA"/>
    <s v="BARRIO VALVANERA  BOGOTA"/>
    <s v="REDEBAN"/>
    <s v="FO-25-1858822"/>
    <d v="2025-11-20T16:36:59"/>
    <d v="2025-11-26T13:58:00"/>
    <m/>
    <s v="ROLLOS"/>
    <s v="ROLLOS"/>
    <s v="CB UNO A UNO"/>
    <s v="CB UNO A UNO"/>
    <s v="EJECUTADO"/>
    <s v="EJECUTADO EXITOSO"/>
    <s v="21/11/2025 SE ESCALA AL COORDINADOR DE LA ZONA PARA ENTREGA EN SITIO | 26/11/2025 DURANTE LA VISITA TECNICA SE REALIZA ENTREGA DE ROLLOS PARA DATÁFONO NO SE MANIPULAN EQUIPOS SIN NOVEDAD EN ENTREGA"/>
    <s v="VISITA TECNICA"/>
    <m/>
    <s v="TIPO I"/>
    <s v="TERRESTRE"/>
    <s v="LOZADA ROJAS CHRISTIAN ANDRES"/>
    <n v="1"/>
    <n v="35780"/>
    <n v="75096"/>
    <n v="35780"/>
  </r>
  <r>
    <s v="BARRANQUILLA"/>
    <x v="0"/>
    <x v="0"/>
    <s v="8001"/>
    <s v="3043079"/>
    <s v="3007079039"/>
    <s v="OC VISITA ROLLOS"/>
    <s v="ATLANTICO"/>
    <s v="BARRANQUILLA"/>
    <s v="BARRIO CENTRO BARRANQUILLA 56"/>
    <s v="REDEBAN"/>
    <s v="FO-25-1857193"/>
    <d v="2025-11-20T16:47:34"/>
    <d v="2025-11-24T09:28:00"/>
    <m/>
    <s v="ROLLOS"/>
    <s v="ROLLOS"/>
    <s v="CB UNO A UNO"/>
    <s v="CB UNO A UNO"/>
    <s v="EJECUTADO"/>
    <s v="EJECUTADO EXITOSO"/>
    <s v="21/11/2025 SE ESCALA AL COORDINADOR DE LA ZONA PARA ENTREGA EN SITIO | 24/11/2025 SE REALIZA VISITA SE ENTREGA 20 ROLLOS"/>
    <s v="VISITA TECNICA"/>
    <m/>
    <s v="TIPO I"/>
    <s v="TERRESTRE"/>
    <s v="VILLACOB VILLACOB ELKIN EDUARDO"/>
    <n v="1"/>
    <n v="35780"/>
    <n v="75096"/>
    <n v="35780"/>
  </r>
  <r>
    <s v="NEIVA"/>
    <x v="4"/>
    <x v="4"/>
    <s v="18001"/>
    <s v="3043103"/>
    <s v="3007035279"/>
    <s v="OC VISITA ROLLOS"/>
    <s v="CAQUETA"/>
    <s v="FLORENCIA"/>
    <s v="DISTRICOL LESSENCE FRAGANCIAS"/>
    <s v="REDEBAN"/>
    <s v="FO-25-1857231"/>
    <d v="2025-11-20T16:07:00"/>
    <d v="2025-11-22T12:31:00"/>
    <m/>
    <s v="ROLLOS"/>
    <s v="ROLLOS"/>
    <s v="AGREGADOR"/>
    <s v="DISTRICOL"/>
    <s v="EJECUTADO"/>
    <s v="EJECUTADO EXITOSO"/>
    <s v="21/11/2025 SE ESCALA AL COORDINADOR DE LA ZONA PARA ENTREGA EN SITIO | 22/11/2025 SE REALIZA ENTREGA DE 40 ROLLOS RBM EN SITIO ENTREGA EXITOSA"/>
    <s v="VISITA TECNICA"/>
    <m/>
    <s v="TIPO IV"/>
    <s v="TERRESTRE"/>
    <s v="BERMUDEZ SANCHEZ JOSE NEYBER"/>
    <n v="1"/>
    <n v="35780"/>
    <n v="75096"/>
    <n v="35780"/>
  </r>
  <r>
    <s v="BOGOTA"/>
    <x v="5"/>
    <x v="5"/>
    <s v="11001"/>
    <s v="3043105"/>
    <s v="3007079603"/>
    <s v="OC VISITA ROLLOS"/>
    <s v="CUNDINAMARCA"/>
    <s v="BOGOTA"/>
    <s v="BARRIO VILLA GLORIA BOGOTA"/>
    <s v="REDEBAN"/>
    <s v="FO-25-1858831"/>
    <d v="2025-11-20T16:07:49"/>
    <d v="2025-11-25T08:20:00"/>
    <m/>
    <s v="ROLLOS"/>
    <s v="ROLLOS"/>
    <s v="UNO A UNO"/>
    <s v="UNO A UNO"/>
    <s v="EJECUTADO"/>
    <s v="EJECUTADO EXITOSO"/>
    <s v="21/11/2025 SE ESCALA AL COORDINADOR DE LA ZONA PARA ENTREGA EN SITIO | 24/11/2025 SE ENTREGAN 10 ROLLOS"/>
    <s v="VISITA TECNICA"/>
    <m/>
    <s v="TIPO I"/>
    <s v="TERRESTRE"/>
    <s v="INFANTE SIERRA MANUEL FERNANDO"/>
    <n v="1"/>
    <n v="35780"/>
    <n v="75096"/>
    <n v="35780"/>
  </r>
  <r>
    <s v="CARTAGENA"/>
    <x v="0"/>
    <x v="0"/>
    <s v="13001"/>
    <s v="3043140"/>
    <s v="3007021456"/>
    <s v="OC VISITA ROLLOS"/>
    <s v="BOLIVAR"/>
    <s v="CARTAGENA"/>
    <s v="BARRIO BELLAVISTA CARTAGENA DE"/>
    <s v="REDEBAN"/>
    <s v="FO-25-1858826"/>
    <d v="2025-11-20T16:29:21"/>
    <d v="2025-11-25T10:34:00"/>
    <m/>
    <s v="ROLLOS"/>
    <s v="ROLLOS"/>
    <s v="CB UNO A UNO"/>
    <s v="CB UNO A UNO"/>
    <s v="EJECUTADO"/>
    <s v="EJECUTADO EXITOSO"/>
    <s v="21/11/2025 SE ESCALA AL COORDINADOR DE LA ZONA PARA ENTREGA EN SITIO | 25/11/2025 SE REALIZA ENTREGA DE 70 UNIDADES DE ROLLOS REDEBAN"/>
    <s v="VISITA TECNICA"/>
    <m/>
    <s v="TIPO I"/>
    <s v="TERRESTRE"/>
    <s v="AVILA DE HORTA FERNANDO JOSE"/>
    <n v="1"/>
    <n v="35780"/>
    <n v="75096"/>
    <n v="35780"/>
  </r>
  <r>
    <s v="BARRANQUILLA"/>
    <x v="0"/>
    <x v="0"/>
    <s v="8001"/>
    <s v="3043461"/>
    <s v="3007021117"/>
    <s v="OC VISITA ROLLOS"/>
    <s v="ATLANTICO"/>
    <s v="BARRANQUILLA"/>
    <s v="PAGAFACIL SAN NICOLAS BARRANQU"/>
    <s v="REDEBAN"/>
    <s v="FO-25-1857185"/>
    <d v="2025-11-21T08:00:00"/>
    <d v="2025-11-22T13:36:00"/>
    <m/>
    <s v="ROLLOS"/>
    <s v="ROLLOS"/>
    <s v="ROBUSTO"/>
    <s v="PAGAFACIL"/>
    <s v="EJECUTADO"/>
    <s v="EJECUTADO EXITOSO"/>
    <s v="21/11/2025 SE ESCALA AL COORDINADOR DE LA ZONA PARA ENTREGA EN SITIO | 22/11/2025 SE HACE ENTREGA DE 190 ROLLOS REDEBAN DE MANERA EXITOSA"/>
    <s v="VISITA TECNICA"/>
    <m/>
    <s v="TIPO I"/>
    <s v="TERRESTRE"/>
    <s v="ORTEGA TORRES JUAN SEBASTIAN"/>
    <n v="1"/>
    <n v="35780"/>
    <n v="75096"/>
    <n v="35780"/>
  </r>
  <r>
    <s v="MEDELLIN"/>
    <x v="2"/>
    <x v="2"/>
    <s v="5266"/>
    <s v="3043547"/>
    <s v="3007015747"/>
    <s v="OC VISITA ROLLOS"/>
    <s v="ANTIOQUIA"/>
    <s v="ENVIGADO"/>
    <s v="OPRAP EXITO BULEVAR ENVIGADO"/>
    <s v="REDEBAN"/>
    <s v="FO-25-1857166"/>
    <d v="2025-11-21T08:00:00"/>
    <d v="2025-11-27T10:50:00"/>
    <m/>
    <s v="ROLLOS"/>
    <s v="ROLLOS"/>
    <s v="ROBUSTO"/>
    <s v="OPRAP"/>
    <s v="EJECUTADO"/>
    <s v="EJECUTADO EXITOSO"/>
    <s v="21/11/2025 SE ESCALA AL COORDINADOR DE LA ZONA PARA ENTREGA EN SITIO | 27/11/2025 SE REALIZA ENTREGA DE 210 ROLLOS POR EL OPERADOR VELOCES CON LA GUIA V4001852155"/>
    <s v="VISITA TECNICA"/>
    <m/>
    <s v="TIPO I"/>
    <s v="TERRESTRE"/>
    <s v="RICO PERDOMO ALAHY XIMENA"/>
    <n v="1"/>
    <n v="35780"/>
    <n v="75096"/>
    <n v="35780"/>
  </r>
  <r>
    <s v="MEDELLIN"/>
    <x v="2"/>
    <x v="2"/>
    <s v="5607"/>
    <s v="3043625"/>
    <s v="3007057197"/>
    <s v="OC VISITA ROLLOS"/>
    <s v="ANTIOQUIA"/>
    <s v="RETIRO"/>
    <s v="BARRIO VEREDA DON DIEGO RETIRO"/>
    <s v="REDEBAN"/>
    <s v="FO-25-1857176"/>
    <d v="2025-11-21T08:00:00"/>
    <d v="2025-11-27T16:30:00"/>
    <m/>
    <s v="ROLLOS"/>
    <s v="ROLLOS"/>
    <s v="CB UNO A UNO"/>
    <s v="CB UNO A UNO"/>
    <s v="EJECUTADO"/>
    <s v="EJECUTADO EXITOSO"/>
    <s v="21/11/2025 SE ESCALA AL COORDINADOR DE LA ZONA PARA ENTREGA EN SITIO | 27/11/2025 DURANTE LA VISITA TÉCNICA SE REALIZÓ LA ENTREGA DE 20 ROLLOS REDEBAN AL CORRESPONSAL BANCOLOMBIA. EL PROCESO INCLUYÓ LA VERIFICACIÓN DEL ESTADO FÍSICO DE LOS INSUMOS Y EL CONTEO DE LA CANTIDAD, CONFIRMANDO QUE CORRESPONDÍA EXACTAMENTE A LO SOLICITADO. LA RECEPCIÓN FUE EFECTUADA POR EL ENCARGADO DEL CORRESPONSAL, QUIEN VALIDÓ LA ENTREGA COMO SATISFACTORIA. LA ACTIVIDAD SE DESARROLLÓ DE MANERA ORDENADA Y SIN INCIDENTES, GARANTIZANDO LA CORRECTA PROVISIÓN DE INSUMOS Y LA CONTINUIDAD DEL SERVICIO."/>
    <s v="VISITA TECNICA"/>
    <m/>
    <s v="TIPO II"/>
    <s v="TERRESTRE"/>
    <s v="MARTINEZ TOVAR OSCAR DAVID"/>
    <n v="1"/>
    <n v="67654"/>
    <n v="140396"/>
    <n v="67654"/>
  </r>
  <r>
    <s v="APARTADO"/>
    <x v="2"/>
    <x v="2"/>
    <s v="5490"/>
    <s v="3044127"/>
    <s v="3007045001"/>
    <s v="OC VISITA ROLLOS"/>
    <s v="ANTIOQUIA"/>
    <s v="NECOCLI"/>
    <s v="BARRIO CALLE PRINCIPAL NECOCLI"/>
    <s v="REDEBAN"/>
    <s v="FO-25-1857155"/>
    <d v="2025-11-21T08:16:33"/>
    <d v="2025-11-27T08:53:00"/>
    <m/>
    <s v="ROLLOS"/>
    <s v="ROLLOS"/>
    <s v="CB UNO A UNO"/>
    <s v="CB UNO A UNO"/>
    <s v="EJECUTADO"/>
    <s v="EJECUTADO EXITOSO"/>
    <s v="21/11/2025 SE ESCALA AL COORDINADOR DE LA ZONA PARA ENTREGA EN SITIO | 27/11/2025 ENVIO ROLLOS POR FLOTA, ENTREGA CONFIRMADA CON EL CLIENTE."/>
    <s v="VISITA TECNICA"/>
    <m/>
    <s v="TIPO II"/>
    <s v="TERRESTRE"/>
    <s v="CASTRO HENAO DANIEL ESTEBAN"/>
    <n v="1"/>
    <n v="67654"/>
    <n v="140396"/>
    <n v="67654"/>
  </r>
  <r>
    <s v="MONTERIA"/>
    <x v="0"/>
    <x v="0"/>
    <s v="23001"/>
    <s v="3044170"/>
    <s v="3007074579"/>
    <s v="OC VISITA ROLLOS"/>
    <s v="CORDOBA"/>
    <s v="MONTERIA"/>
    <s v="PTM MONTERIA VARIEDADES TIKAMP"/>
    <s v="REDEBAN"/>
    <s v="FO-25-1857142"/>
    <d v="2025-11-21T08:45:11"/>
    <d v="2025-11-22T10:58:00"/>
    <m/>
    <s v="ROLLOS"/>
    <s v="ROLLOS"/>
    <s v="AGREGADOR"/>
    <s v="COMCARD - PTM"/>
    <s v="EJECUTADO"/>
    <s v="EJECUTADO EXITOSO"/>
    <s v="21/11/2025 SE ESCALA AL COORDINADOR DE LA ZONA PARA ENTREGA EN SITIO | 22/11/2025 SE REALIZA ENTREGA DE 30 ROLLOS A CORRESPONSAL REDEBAN"/>
    <s v="VISITA TECNICA"/>
    <m/>
    <s v="TIPO I"/>
    <s v="TERRESTRE"/>
    <s v="MARQUEZ HOYOS JEYSON DANIEL"/>
    <n v="1"/>
    <n v="35780"/>
    <n v="75096"/>
    <n v="35780"/>
  </r>
  <r>
    <s v="CALI"/>
    <x v="1"/>
    <x v="1"/>
    <s v="76111"/>
    <s v="3044253"/>
    <s v="3007055925"/>
    <s v="OC VISITA ROLLOS"/>
    <s v="VALLE DEL CAUCA"/>
    <s v="GUADALAJARA DE BUGA"/>
    <s v="DISTRICOL BODEGA EL ELYON"/>
    <s v="REDEBAN"/>
    <s v="FO-25-1857153"/>
    <d v="2025-11-21T08:18:44"/>
    <d v="2025-11-24T14:23:00"/>
    <m/>
    <s v="ROLLOS"/>
    <s v="ROLLOS"/>
    <s v="AGREGADOR"/>
    <s v="DISTRICOL"/>
    <s v="EJECUTADO"/>
    <s v="EJECUTADO EXITOSO"/>
    <s v="21/11/2025 SE ESCALA AL COORDINADOR DE LA ZONA PARA ENTREGA EN SITIO | 24/11/2025 SE REALIZA VISITA TÉCNICA SE REALIZÓ LA ENTREGA DE 30 ROLLOS TERMICOS DE REDEBAN PARA EL CB."/>
    <s v="VISITA TECNICA"/>
    <m/>
    <s v="TIPO II"/>
    <s v="TERRESTRE"/>
    <s v="SANCHEZ URREGO ROBINSON DAVID"/>
    <n v="1"/>
    <n v="67654"/>
    <n v="140396"/>
    <n v="67654"/>
  </r>
  <r>
    <s v="BARRANQUILLA"/>
    <x v="0"/>
    <x v="0"/>
    <s v="8001"/>
    <s v="3044268"/>
    <s v="3007021409"/>
    <s v="OC VISITA ROLLOS"/>
    <s v="ATLANTICO"/>
    <s v="BARRANQUILLA"/>
    <s v="PAGAFACIL BARRANQUILLA"/>
    <s v="REDEBAN"/>
    <s v="FO-25-1857152"/>
    <d v="2025-11-21T08:24:58"/>
    <d v="2025-11-24T11:59:00"/>
    <m/>
    <s v="ROLLOS"/>
    <s v="ROLLOS"/>
    <s v="ROBUSTO"/>
    <s v="PAGAFACIL"/>
    <s v="EJECUTADO"/>
    <s v="EJECUTADO EXITOSO"/>
    <s v="21/11/2025 SE ESCALA AL COORDINADOR DE LA ZONA PARA ENTREGA EN SITIO | 24/11/2025 SE HACE ENTREGA DE 220 ROLLOS REDEBAN DE MANERA EXITOSA"/>
    <s v="VISITA TECNICA"/>
    <m/>
    <s v="TIPO I"/>
    <s v="TERRESTRE"/>
    <s v="ORTEGA TORRES JUAN SEBASTIAN"/>
    <n v="1"/>
    <n v="35780"/>
    <n v="75096"/>
    <n v="35780"/>
  </r>
  <r>
    <s v="MONTERIA"/>
    <x v="0"/>
    <x v="0"/>
    <s v="5154"/>
    <s v="3044671"/>
    <s v="3007079760"/>
    <s v="OC VISITA ROLLOS"/>
    <s v="ANTIOQUIA"/>
    <s v="CAUCASIA"/>
    <s v="BARRIO EL CAMELLO CAUCASIA 1"/>
    <s v="REDEBAN"/>
    <s v="FO-25-1857137"/>
    <d v="2025-11-21T08:59:28"/>
    <d v="2025-11-27T15:20:00"/>
    <m/>
    <s v="ROLLOS"/>
    <s v="ROLLOS"/>
    <s v="CB UNO A UNO"/>
    <s v="CB UNO A UNO"/>
    <s v="EJECUTADO"/>
    <s v="EJECUTADO EXITOSO"/>
    <s v="21/11/2025 SE ESCALA AL COORDINADOR DE LA ZONA PARA ENTREGA EN SITIO | 27/11/2025 SE ENTREGAN 40 ROLLOS CON VISITA OK"/>
    <s v="VISITA TECNICA"/>
    <m/>
    <s v="TIPO II"/>
    <s v="TERRESTRE"/>
    <s v="COGOLLO VERTEL EDER LUIS"/>
    <n v="1"/>
    <n v="67654"/>
    <n v="140396"/>
    <n v="67654"/>
  </r>
  <r>
    <s v="CALI"/>
    <x v="1"/>
    <x v="1"/>
    <s v="76890"/>
    <s v="3044933"/>
    <s v="3007036290"/>
    <s v="OC VISITA ROLLOS"/>
    <s v="VALLE DEL CAUCA"/>
    <s v="YOTOCO"/>
    <s v="PTM CALI COLMENA"/>
    <s v="REDEBAN"/>
    <s v="FO-25-1857893"/>
    <d v="2025-11-21T09:43:17"/>
    <d v="2025-11-22T10:25:00"/>
    <m/>
    <s v="ROLLOS"/>
    <s v="ROLLOS"/>
    <s v="AGREGADOR"/>
    <s v="COMCARD - PTM"/>
    <s v="EJECUTADO"/>
    <s v="EJECUTADO EXITOSO"/>
    <s v="21/11/2025 SE ESCALA AL COORDINADOR DE LA ZONA PARA ENTREGA EN SITIO | 28/11/2025 SE REALIZA VISTA TÉCNICA EN DONDE SE ENTREGAN 30 ROLLOS EN BUEN ESTADO"/>
    <s v="VISITA TECNICA"/>
    <m/>
    <s v="TIPO II"/>
    <s v="TERRESTRE"/>
    <s v="ESCOBAR LENIS JUAN SEBASTIAN"/>
    <n v="1"/>
    <n v="67654"/>
    <n v="140396"/>
    <n v="67654"/>
  </r>
  <r>
    <s v="SANTA MARTA"/>
    <x v="0"/>
    <x v="0"/>
    <s v="44001"/>
    <s v="3044939"/>
    <s v="3007039382"/>
    <s v="OC ENVIO ROLLOS"/>
    <s v="LA GUAJIRA"/>
    <s v="RIOHACHA"/>
    <s v="DISTRICOL UTILIDADES Y VARIEDA"/>
    <s v="REDEBAN"/>
    <s v="FO-25-1859309"/>
    <d v="2025-11-21T09:44:57"/>
    <d v="2025-11-24T15:58:00"/>
    <m/>
    <s v="ROLLOS"/>
    <s v="ROLLOS"/>
    <s v="AGREGADOR"/>
    <s v="DISTRICOL"/>
    <s v="EJECUTADO"/>
    <s v="EJECUTADO EXITOSO"/>
    <s v="21/11/2025 SE REALIZA ENVIO DE ROLLOS CON OPERADOR LOGISTICO | 24/11/2025 SE REALIZA ENVIO DE 60 ROLLOS, CON LA GUIA 2277307829 SERVIENTREGA. SE CONFIRMA ENTREGA EXITOSA POR PARTE DE LA TRANSPORTADORA"/>
    <s v="ENVIO"/>
    <m/>
    <s v="TIPO III"/>
    <s v="TERRESTRE"/>
    <m/>
    <n v="0"/>
    <n v="35780"/>
    <n v="75096"/>
    <n v="35780"/>
  </r>
  <r>
    <s v="VILLAVICENCIO"/>
    <x v="4"/>
    <x v="4"/>
    <s v="50568"/>
    <s v="3045184"/>
    <s v="3007055327"/>
    <s v="OC ENVIO ROLLOS"/>
    <s v="META"/>
    <s v="PUERTO GAITAN"/>
    <s v="BARRIO POPULAR PUERTO GAITAN 3"/>
    <s v="REDEBAN"/>
    <s v="FO-25-1859308"/>
    <d v="2025-11-21T10:06:00"/>
    <d v="2025-11-27T17:05:00"/>
    <m/>
    <s v="ROLLOS"/>
    <s v="ROLLOS"/>
    <s v="CB UNO A UNO"/>
    <s v="CB UNO A UNO"/>
    <s v="EJECUTADO"/>
    <s v="EJECUTADO EXITOSO"/>
    <s v="21/11/2025 SE REALIZA ENVIO DE ROLLOS CON OPERADOR LOGISTICO | 27/11/2025 SE LE INFORMA EL NUMERO DE GUIA AL USUARIO, PENDIENTE CONFIRMACIÓN | 27/11/2025 SE REALIZA ENVIO DE 40 ROLLOS, CON LA GUIA 2235596760 SERVIENTREGA. SE CONFIRMA ENTREGA EXITOSA POR PARTE DE LA TRANSPORTADORA"/>
    <s v="ENVIO"/>
    <m/>
    <s v="TIPO III"/>
    <s v="TERRESTRE"/>
    <m/>
    <n v="0"/>
    <n v="35780"/>
    <n v="75096"/>
    <n v="35780"/>
  </r>
  <r>
    <s v="BOGOTA"/>
    <x v="5"/>
    <x v="5"/>
    <s v="25175"/>
    <s v="3045211"/>
    <s v="3007020877"/>
    <s v="OC VISITA ROLLOS"/>
    <s v="CUNDINAMARCA"/>
    <s v="CHIA"/>
    <s v="MULTIPAGAS CHIA"/>
    <s v="REDEBAN"/>
    <s v="FO-25-1857888"/>
    <d v="2025-11-21T09:45:50"/>
    <d v="2025-11-22T12:24:00"/>
    <m/>
    <s v="ROLLOS"/>
    <s v="ROLLOS"/>
    <s v="ROBUSTO"/>
    <s v="MULTIPAGAS"/>
    <s v="EJECUTADO"/>
    <s v="EJECUTADO EXITOSO"/>
    <s v="21/11/2025 SE ESCALA AL COORDINADOR DE LA ZONA PARA ENTREGA EN SITIO | 22/11/2025 SE HACE ENTREGA DE 160 ROLLOS DE REDEBAN"/>
    <s v="VISITA TECNICA"/>
    <m/>
    <s v="TIPO II"/>
    <s v="TERRESTRE"/>
    <s v="GONZALEZ FANDIÑO SANTIAGO ERNESTO"/>
    <n v="1"/>
    <n v="67654"/>
    <n v="140396"/>
    <n v="67654"/>
  </r>
  <r>
    <s v="MONTERIA"/>
    <x v="0"/>
    <x v="0"/>
    <s v="23001"/>
    <s v="3045835"/>
    <s v="3007055240"/>
    <s v="OC VISITA ROLLOS"/>
    <s v="CORDOBA"/>
    <s v="MONTERIA"/>
    <s v="DISTRICOL TIENDA ZZ GUACIMAL"/>
    <s v="REDEBAN"/>
    <s v="FO-25-1858559"/>
    <d v="2025-11-21T10:57:32"/>
    <d v="2025-11-25T16:13:00"/>
    <m/>
    <s v="ROLLOS"/>
    <s v="ROLLOS"/>
    <s v="AGREGADOR"/>
    <s v="DISTRICOL"/>
    <s v="EJECUTADO"/>
    <s v="EJECUTADO EXITOSO"/>
    <s v="21/11/2025 SE ESCALA AL COORDINADOR DE LA ZONA PARA ENTREGA EN SITIO | 25/11/2025 SE REALIZA ENVÍO DE ROLLOS DESDE EN FLOTA INFORMAL DESDE MONTERIA AL CORREGIMIETO DE GUACIMAL, SE CONFIRMA CON EL CLIENTE LINA ALVAREZ RECIBIDO SIN NOVEDAD OK"/>
    <s v="ENVIO FLOTA - OPERADOR LOGISTICO"/>
    <m/>
    <s v="TIPO I"/>
    <s v="TERRESTRE"/>
    <s v="GONZALEZ FERRER JESUS ALEXANDER"/>
    <n v="0"/>
    <n v="35780"/>
    <n v="75096"/>
    <n v="35780"/>
  </r>
  <r>
    <s v="BUCARAMANGA"/>
    <x v="3"/>
    <x v="3"/>
    <s v="68001"/>
    <s v="3046224"/>
    <s v="3007067847"/>
    <s v="OC VISITA ROLLOS"/>
    <s v="SANTANDER"/>
    <s v="BUCARAMANGA"/>
    <s v="OPRAP ÉXITO BUCARAMANGA CENTRO"/>
    <s v="REDEBAN"/>
    <s v="FO-25-1858633"/>
    <d v="2025-11-21T11:38:56"/>
    <d v="2025-11-21T14:24:00"/>
    <m/>
    <s v="ROLLOS"/>
    <s v="ROLLOS"/>
    <s v="ROBUSTO"/>
    <s v="OPRAP"/>
    <s v="EJECUTADO"/>
    <s v="EJECUTADO EXITOSO"/>
    <s v="21/11/2025 SE ESCALA AL COORDINADOR DE LA ZONA PARA ENTREGA EN SITIO | 21/11/2025 SE REALIZA ENTREGA DE 80 ROLLOS CON VISITA NO SE MANIPULA TÉRMINAL"/>
    <s v="VISITA TECNICA"/>
    <m/>
    <s v="TIPO I"/>
    <s v="TERRESTRE"/>
    <s v="REYES RAMIREZ DIEGO ALEXANDER"/>
    <n v="1"/>
    <n v="35780"/>
    <n v="75096"/>
    <n v="35780"/>
  </r>
  <r>
    <s v="CUCUTA"/>
    <x v="3"/>
    <x v="3"/>
    <s v="54001"/>
    <s v="3046281"/>
    <s v="3007063457"/>
    <s v="OC VISITA ROLLOS"/>
    <s v="NORTE DE SANTANDER"/>
    <s v="CUCUTA"/>
    <s v="BARRIO EN CENTRO CUCUTA"/>
    <s v="REDEBAN"/>
    <s v="FO-25-1859384"/>
    <d v="2025-11-21T11:59:08"/>
    <d v="2025-11-25T12:12:00"/>
    <m/>
    <s v="ROLLOS"/>
    <s v="ROLLOS"/>
    <s v="CB UNO A UNO"/>
    <s v="CB UNO A UNO"/>
    <s v="EJECUTADO"/>
    <s v="EJECUTADO EXITOSO"/>
    <s v="25/11/2025 SE ENTREGAN 10 ROLLOS, DATAFONO NO SE ENCUENTRA EN LA DIRECCIÓN DE ENTREGA"/>
    <s v="VISITA TECNICA"/>
    <m/>
    <s v="TIPO I"/>
    <s v="TERRESTRE"/>
    <s v="PACHECO BUITRAGO JAVIER ALONSO"/>
    <n v="1"/>
    <n v="35780"/>
    <n v="75096"/>
    <n v="35780"/>
  </r>
  <r>
    <s v="BOGOTA"/>
    <x v="5"/>
    <x v="5"/>
    <s v="11001"/>
    <s v="3046282"/>
    <s v="3007080653"/>
    <s v="OC VISITA ROLLOS"/>
    <s v="CUNDINAMARCA"/>
    <s v="BOGOTA"/>
    <s v="BARRIO CENTENARIO BOGOTA 4"/>
    <s v="REDEBAN"/>
    <s v="FO-25-1859375"/>
    <d v="2025-11-21T12:00:11"/>
    <d v="2025-11-28T10:58:00"/>
    <m/>
    <s v="ROLLOS"/>
    <s v="ROLLOS"/>
    <s v="UNO A UNO"/>
    <s v="UNO A UNO"/>
    <s v="EJECUTADO"/>
    <s v="EJECUTADO EXITOSO"/>
    <s v="28/11/2025 SE REALIZA ENTREGA DE 40 ROLLOS"/>
    <s v="VISITA TECNICA"/>
    <m/>
    <s v="TIPO I"/>
    <s v="TERRESTRE"/>
    <s v="MICHELI LOPEZ MIGUEL ANGEL"/>
    <n v="1"/>
    <n v="35780"/>
    <n v="75096"/>
    <n v="35780"/>
  </r>
  <r>
    <s v="BOGOTA"/>
    <x v="5"/>
    <x v="5"/>
    <s v="11001"/>
    <s v="3046342"/>
    <s v="3007078504"/>
    <s v="OC VISITA ROLLOS"/>
    <s v="CUNDINAMARCA"/>
    <s v="BOGOTA"/>
    <s v="BARRIO SAN JORGE SUR BOGOTA  4"/>
    <s v="REDEBAN"/>
    <s v="FO-25-1859400"/>
    <d v="2025-11-21T11:51:20"/>
    <d v="2025-11-28T10:45:00"/>
    <m/>
    <s v="ROLLOS"/>
    <s v="ROLLOS"/>
    <s v="CB UNO A UNO"/>
    <s v="CB UNO A UNO"/>
    <s v="EJECUTADO"/>
    <s v="EJECUTADO EXITOSO"/>
    <s v="28/11/2025 SE REALIZA ENTREGA DE 50 ROLLOS"/>
    <s v="VISITA TECNICA"/>
    <m/>
    <s v="TIPO I"/>
    <s v="TERRESTRE"/>
    <s v="MICHELI LOPEZ MIGUEL ANGEL"/>
    <n v="1"/>
    <n v="35780"/>
    <n v="75096"/>
    <n v="35780"/>
  </r>
  <r>
    <s v="BUCARAMANGA"/>
    <x v="3"/>
    <x v="3"/>
    <s v="68307"/>
    <s v="3046455"/>
    <s v="3007076830"/>
    <s v="OC VISITA ROLLOS"/>
    <s v="SANTANDER"/>
    <s v="GIRON"/>
    <s v="PTM GIRON SUPERMERCADO MERCANT"/>
    <s v="REDEBAN"/>
    <s v="FO-25-1859412"/>
    <d v="2025-11-21T11:49:12"/>
    <d v="2025-11-22T10:30:00"/>
    <m/>
    <s v="ROLLOS"/>
    <s v="ROLLOS"/>
    <s v="AGREGADOR"/>
    <s v="COMCARD - PTM"/>
    <s v="EJECUTADO"/>
    <s v="EJECUTADO EXITOSO"/>
    <s v="22/11/2025 SE REALIZA VISITA A COMERCIO PERO SE ENCUENTRA CERRADO, EN COMUNICACIÓN CON EL SEÑOR MARIO AL MOVIL 3185712329, SOLICITA QUE SE LOS DEJEN EN EL SUPERMERCADO MERCANTIL QUÉ ESTÁ AL LADO."/>
    <s v="VISITA TECNICA"/>
    <m/>
    <s v="TIPO I"/>
    <s v="TERRESTRE"/>
    <s v="SANTOS GONZALEZ JOHAN FABIAN"/>
    <n v="1"/>
    <n v="35780"/>
    <n v="75096"/>
    <n v="35780"/>
  </r>
  <r>
    <s v="BUCARAMANGA"/>
    <x v="3"/>
    <x v="3"/>
    <s v="68001"/>
    <s v="3046457"/>
    <s v="3007077841"/>
    <s v="OC VISITA ROLLOS"/>
    <s v="SANTANDER"/>
    <s v="BUCARAMANGA"/>
    <s v="PTM BUCARAMANGA AUTOSERVICIO M"/>
    <s v="REDEBAN"/>
    <s v="FO-25-1859408"/>
    <d v="2025-11-21T11:50:19"/>
    <d v="2025-11-22T09:54:00"/>
    <m/>
    <s v="ROLLOS"/>
    <s v="ROLLOS"/>
    <s v="AGREGADOR"/>
    <s v="COMCARD - PTM"/>
    <s v="EJECUTADO"/>
    <s v="EJECUTADO EXITOSO"/>
    <s v="22/11/2025 ENTREGA DE 30 ROLLOS PARA DATAFONO"/>
    <s v="VISITA TECNICA"/>
    <m/>
    <s v="TIPO I"/>
    <s v="TERRESTRE"/>
    <s v="PEÑA DIAZ IVAN YESID"/>
    <n v="1"/>
    <n v="35780"/>
    <n v="75096"/>
    <n v="35780"/>
  </r>
  <r>
    <s v="CUCUTA"/>
    <x v="3"/>
    <x v="3"/>
    <s v="54001"/>
    <s v="3046464"/>
    <s v="3007077958"/>
    <s v="OC VISITA ROLLOS"/>
    <s v="NORTE DE SANTANDER"/>
    <s v="CUCUTA"/>
    <s v="BARRIO SAN RAFAEL CUCUTA  5"/>
    <s v="REDEBAN"/>
    <s v="FO-25-1859391"/>
    <d v="2025-11-21T11:54:11"/>
    <d v="2025-11-25T12:43:00"/>
    <m/>
    <s v="ROLLOS"/>
    <s v="ROLLOS"/>
    <s v="UNO A UNO"/>
    <s v="UNO A UNO"/>
    <s v="EJECUTADO"/>
    <s v="EJECUTADO EXITOSO"/>
    <s v="25/11/2025 SE REALIZA VISITA, SE ENTREGAN 10 ROLLOS, DATAFONO NO SE ENCUENTRA EN LA DIRECCIÓN DE ENTREGA"/>
    <s v="VISITA TECNICA"/>
    <m/>
    <s v="TIPO I"/>
    <s v="TERRESTRE"/>
    <s v="PACHECO BUITRAGO JAVIER ALONSO"/>
    <n v="1"/>
    <n v="35780"/>
    <n v="75096"/>
    <n v="35780"/>
  </r>
  <r>
    <s v="BUCARAMANGA"/>
    <x v="3"/>
    <x v="3"/>
    <s v="68547"/>
    <s v="3046485"/>
    <s v="3007044865"/>
    <s v="OC VISITA ROLLOS"/>
    <s v="SANTANDER"/>
    <s v="PIEDECUESTA"/>
    <s v="PTM PIEDECUESTA MISCELANEA Y C"/>
    <s v="REDEBAN"/>
    <s v="FO-25-1859370"/>
    <d v="2025-11-21T12:07:33"/>
    <d v="2025-11-22T12:16:00"/>
    <m/>
    <s v="ROLLOS"/>
    <s v="ROLLOS"/>
    <s v="AGREGADOR"/>
    <s v="COMCARD - PTM"/>
    <s v="EJECUTADO"/>
    <s v="EJECUTADO EXITOSO"/>
    <s v="22/11/2025 SE VISITA COMERCIO SE REALIZA LA ENTREGA DE 50 ROLLOS RBM CB OPERATIVO"/>
    <s v="VISITA TECNICA"/>
    <m/>
    <s v="TIPO II"/>
    <s v="TERRESTRE"/>
    <s v="BARAJAS BERMUDEZ YAHIR MAURICIO"/>
    <n v="1"/>
    <n v="67654"/>
    <n v="140396"/>
    <n v="67654"/>
  </r>
  <r>
    <s v="CALI"/>
    <x v="1"/>
    <x v="1"/>
    <s v="19300"/>
    <s v="3046604"/>
    <s v="3007035226"/>
    <s v="OC VISITA ROLLOS"/>
    <s v="CAUCA"/>
    <s v="GUACHENE"/>
    <s v="BARRIO JORGE ELIECER GAITAN 1"/>
    <s v="REDEBAN"/>
    <s v="FO-25-1859365"/>
    <d v="2025-11-21T12:23:01"/>
    <d v="2025-11-24T12:15:00"/>
    <m/>
    <s v="ROLLOS"/>
    <s v="ROLLOS"/>
    <s v="CB UNO A UNO"/>
    <s v="CB UNO A UNO"/>
    <s v="EJECUTADO"/>
    <s v="EJECUTADO EXITOSO"/>
    <s v="24/11/2025 POR AUTORIZACIÓN DE CLIENTE SE LE ENTREGAN 40 ROLLOS DE REDEBAN AL SEÑOR ORLANDO TOVAR"/>
    <s v="VISITA TECNICA"/>
    <m/>
    <s v="TIPO II"/>
    <s v="TERRESTRE"/>
    <s v="VALENCIA GONZALEZ JOSE DANIEL"/>
    <n v="1"/>
    <n v="67654"/>
    <n v="140396"/>
    <n v="67654"/>
  </r>
  <r>
    <s v="BOGOTA"/>
    <x v="5"/>
    <x v="5"/>
    <s v="11001"/>
    <s v="3046629"/>
    <s v="3007080429"/>
    <s v="OC VISITA ROLLOS"/>
    <s v="CUNDINAMARCA"/>
    <s v="BOGOTA"/>
    <s v="BARRIO VISION DE COLOMBIA BOGOTA 1"/>
    <s v="REDEBAN"/>
    <s v="FO-25-1859361"/>
    <d v="2025-11-21T12:43:54"/>
    <d v="2025-11-27T11:49:00"/>
    <m/>
    <s v="ROLLOS"/>
    <s v="ROLLOS"/>
    <s v="UNO A UNO"/>
    <s v="UNO A UNO"/>
    <s v="EJECUTADO"/>
    <s v="EJECUTADO EXITOSO"/>
    <s v="27/11/2025 SE REALIZA LA ENTREGA DE 50 ROLLOS"/>
    <s v="VISITA TECNICA"/>
    <m/>
    <s v="TIPO I"/>
    <s v="TERRESTRE"/>
    <s v="ORTIZ MARTINEZ STIVEN"/>
    <n v="1"/>
    <n v="35780"/>
    <n v="75096"/>
    <n v="35780"/>
  </r>
  <r>
    <s v="MEDELLIN"/>
    <x v="2"/>
    <x v="2"/>
    <s v="5088"/>
    <s v="3046646"/>
    <s v="3007078995"/>
    <s v="OC VISITA ROLLOS"/>
    <s v="ANTIOQUIA"/>
    <s v="BELLO"/>
    <s v="PTM BELLO REPLAY MS"/>
    <s v="REDEBAN"/>
    <s v="FO-25-1859340"/>
    <d v="2025-11-21T12:55:42"/>
    <d v="2025-11-26T10:12:00"/>
    <m/>
    <s v="ROLLOS"/>
    <s v="ROLLOS"/>
    <s v="AGREGADOR"/>
    <s v="COMCARD - PTM"/>
    <s v="EJECUTADO"/>
    <s v="EJECUTADO EXITOSO"/>
    <s v="26/11/2025 SE REALIZA ENTREGA DE 20 ROLLOS POR EL OPERADOR VELOCES CON LA GUIA V4001852165"/>
    <s v="VISITA TECNICA"/>
    <m/>
    <s v="TIPO I"/>
    <s v="TERRESTRE"/>
    <s v="RICO PERDOMO ALAHY XIMENA"/>
    <n v="1"/>
    <n v="35780"/>
    <n v="75096"/>
    <n v="35780"/>
  </r>
  <r>
    <s v="MEDELLIN"/>
    <x v="2"/>
    <x v="2"/>
    <s v="5282"/>
    <s v="3046647"/>
    <s v="3007035480"/>
    <s v="OC VISITA ROLLOS"/>
    <s v="ANTIOQUIA"/>
    <s v="FREDONIA"/>
    <s v="DISTRICOL CARNES Y CHORIZOS EL"/>
    <s v="REDEBAN"/>
    <s v="FO-25-1859339"/>
    <d v="2025-11-21T12:56:34"/>
    <d v="2025-11-28T08:04:00"/>
    <m/>
    <s v="ROLLOS"/>
    <s v="ROLLOS"/>
    <s v="AGREGADOR"/>
    <s v="DISTRICOL"/>
    <s v="EJECUTADO"/>
    <s v="EJECUTADO EXITOSO"/>
    <s v="27/11/2025 SE REALIZA ENVÍO ENVÍO ROLLOS, SE CONTACTA AL USUARIO CARLOS ANDRES JIMÉNEZ DESPUÉS DE 4 HORAS DEL ENVÍO, CONFIRMA RECIBIR LOS ROLLOS"/>
    <s v="VISITA TECNICA"/>
    <m/>
    <s v="TIPO II"/>
    <s v="TERRESTRE"/>
    <s v="HERNANDEZ CHAVARRIA JUAN CAMILO"/>
    <n v="1"/>
    <n v="67654"/>
    <n v="140396"/>
    <n v="67654"/>
  </r>
  <r>
    <s v="MEDELLIN"/>
    <x v="2"/>
    <x v="2"/>
    <s v="5001"/>
    <s v="3046651"/>
    <s v="3007048682"/>
    <s v="OC VISITA ROLLOS"/>
    <s v="ANTIOQUIA"/>
    <s v="MEDELLIN"/>
    <s v="DISTRICOL VISTA ORIENTE"/>
    <s v="REDEBAN"/>
    <s v="FO-25-1859338"/>
    <d v="2025-11-21T12:58:39"/>
    <d v="2025-11-25T16:47:00"/>
    <m/>
    <s v="ROLLOS"/>
    <s v="ROLLOS"/>
    <s v="AGREGADOR"/>
    <s v="DISTRICOL"/>
    <s v="EJECUTADO"/>
    <s v="EJECUTADO EXITOSO"/>
    <s v="21/11/2025 SE ESCALA AL COORDINADOR DE LA ZONA PARA ENTREGA EN SITIO | 25/11/2025 SE REALIZA ENTREGA DE 50 ROLLOS POR EL OPERADOR VELOCES CON LA GUIA V4001852166"/>
    <s v="VISITA TECNICA"/>
    <m/>
    <s v="TIPO I"/>
    <s v="TERRESTRE"/>
    <s v="RICO PERDOMO ALAHY XIMENA"/>
    <n v="1"/>
    <n v="35780"/>
    <n v="75096"/>
    <n v="35780"/>
  </r>
  <r>
    <s v="BUCARAMANGA"/>
    <x v="3"/>
    <x v="3"/>
    <s v="68406"/>
    <s v="3046943"/>
    <s v="3007063410"/>
    <s v="OC VISITA ROLLOS"/>
    <s v="SANTANDER"/>
    <s v="LEBRIJA"/>
    <s v="PTM LEBRIJA SUPER TODO EL PARA"/>
    <s v="REDEBAN"/>
    <s v="FO-25-1860977"/>
    <d v="2025-11-21T13:54:45"/>
    <d v="2025-11-22T09:58:00"/>
    <m/>
    <s v="ROLLOS"/>
    <s v="ROLLOS"/>
    <s v="AGREGADOR"/>
    <s v="COMCARD - PTM"/>
    <s v="EJECUTADO"/>
    <s v="EJECUTADO EXITOSO"/>
    <s v="21/11/2025 SE ESCALA AL COORDINADOR DE LA ZONA PARA ENTREGA EN SITIO | 22/11/2025 EN COMUNICACIÓN CON LA SEÑORA JENNY AL MOVIL 3156891777, INDICA DEJAR LOS ROLLOS EN  CRA 9#8-PAR CARNES SUPERTODO, NO SE MANIPULA EQUIPOS."/>
    <s v="VISITA TECNICA"/>
    <m/>
    <s v="TIPO II"/>
    <s v="TERRESTRE"/>
    <s v="SANTOS GONZALEZ JOHAN FABIAN"/>
    <n v="1"/>
    <n v="67654"/>
    <n v="140396"/>
    <n v="67654"/>
  </r>
  <r>
    <s v="APARTADO"/>
    <x v="2"/>
    <x v="2"/>
    <s v="5490"/>
    <s v="3046998"/>
    <s v="3007076587"/>
    <s v="OC VISITA ROLLOS"/>
    <s v="ANTIOQUIA"/>
    <s v="NECOCLI"/>
    <s v="BARRIO VEREDA VALE PAVAS NECOCLI"/>
    <s v="REDEBAN"/>
    <s v="FO-25-1860974"/>
    <d v="2025-11-21T14:26:32"/>
    <d v="2025-11-27T08:54:00"/>
    <m/>
    <s v="ROLLOS"/>
    <s v="ROLLOS"/>
    <s v="UNO A UNO"/>
    <s v="UNO A UNO"/>
    <s v="EJECUTADO"/>
    <s v="EJECUTADO EXITOSO"/>
    <s v="21/11/2025 SE ESCALA AL COORDINADOR DE LA ZONA PARA ENTREGA EN SITIO | 27/11/2025 ENVIO ROLLOS POR FLOTA, ENTREGA CONFIRMADA CON EL CLIENTE."/>
    <s v="VISITA TECNICA"/>
    <m/>
    <s v="TIPO II"/>
    <s v="TERRESTRE"/>
    <s v="CASTRO HENAO DANIEL ESTEBAN"/>
    <n v="1"/>
    <n v="67654"/>
    <n v="140396"/>
    <n v="67654"/>
  </r>
  <r>
    <s v="SINCELEJO"/>
    <x v="0"/>
    <x v="0"/>
    <s v="70742"/>
    <s v="3047295"/>
    <s v="3007045932"/>
    <s v="OC VISITA ROLLOS"/>
    <s v="SUCRE"/>
    <s v="SAN LUIS DE SINCE"/>
    <s v="PTM SAN LUIS DE SINCE MULTISER"/>
    <s v="REDEBAN"/>
    <s v="FO-25-1860963"/>
    <d v="2025-11-21T15:06:04"/>
    <d v="2025-11-26T14:46:00"/>
    <m/>
    <s v="ROLLOS"/>
    <s v="ROLLOS"/>
    <s v="AGREGADOR"/>
    <s v="COMCARD - PTM"/>
    <s v="EJECUTADO"/>
    <s v="EJECUTADO EXITOSO"/>
    <s v="21/11/2025 SE ESCALA AL COORDINADOR DE LA ZONA PARA ENTREGA EN SITIO | 26/11/2025 SE VISITA SITIO SE VERIFICA INFORMACIÓN SE REALIZA ENTREGA DE ROLLOS, NO SE MANIPULA EQUIPOS. FIRMA QUIEN RECIBE LOS ROLLOS."/>
    <s v="VISITA TECNICA"/>
    <m/>
    <s v="TIPO II"/>
    <s v="TERRESTRE"/>
    <s v="SANTOS GUZMAN CHRISTIAN FELIPE"/>
    <n v="1"/>
    <n v="67654"/>
    <n v="140396"/>
    <n v="67654"/>
  </r>
  <r>
    <s v="BARRANQUILLA"/>
    <x v="0"/>
    <x v="0"/>
    <s v="8001"/>
    <s v="3047409"/>
    <s v="3007073247"/>
    <s v="OC VISITA ROLLOS"/>
    <s v="ATLANTICO"/>
    <s v="BARRANQUILLA"/>
    <s v="BARRIO SANTA CRUZ BARRANQUILLA"/>
    <s v="REDEBAN"/>
    <s v="FO-25-1860968"/>
    <d v="2025-11-21T14:50:51"/>
    <d v="2025-11-28T10:02:00"/>
    <m/>
    <s v="ROLLOS"/>
    <s v="ROLLOS"/>
    <s v="UNO A UNO"/>
    <s v="UNO A UNO"/>
    <s v="EJECUTADO"/>
    <s v="EJECUTADO EXITOSO"/>
    <s v="21/11/2025 SE ESCALA AL COORDINADOR DE LA ZONA PARA ENTREGA EN SITIO | 28/11/2025 SE HACE ENTREGA DE 30 ROLLOS REDEBAN DE MANERA EXITOSA"/>
    <s v="VISITA TECNICA"/>
    <m/>
    <s v="TIPO I"/>
    <s v="TERRESTRE"/>
    <s v="ORTEGA TORRES JUAN SEBASTIAN"/>
    <n v="1"/>
    <n v="35780"/>
    <n v="75096"/>
    <n v="35780"/>
  </r>
  <r>
    <s v="BOGOTA"/>
    <x v="5"/>
    <x v="5"/>
    <s v="25645"/>
    <s v="3047440"/>
    <s v="3007057586"/>
    <s v="OC VISITA ROLLOS"/>
    <s v="CUNDINAMARCA"/>
    <s v="SAN ANTONIO DEL TEQUENDAMA"/>
    <s v="PTM SAN ANTONIO INTERCOST"/>
    <s v="REDEBAN"/>
    <s v="FO-25-1860960"/>
    <d v="2025-11-21T15:07:45"/>
    <d v="2025-11-25T13:13:00"/>
    <m/>
    <s v="ROLLOS"/>
    <s v="ROLLOS"/>
    <s v="AGREGADOR"/>
    <s v="COMCARD - PTM"/>
    <s v="EJECUTADO"/>
    <s v="EJECUTADO EXITOSO"/>
    <s v="21/11/2025 SE ESCALA AL COORDINADOR DE LA ZONA PARA ENTREGA EN SITIO | 25/11/2025 SE LLEGA A COMERCIO, SE ENTREGAN ROLLOS, SIN MANIPULACIÓN DEL EQUIPO SIN NOVEDAD"/>
    <s v="VISITA TECNICA"/>
    <m/>
    <s v="TIPO II"/>
    <s v="TERRESTRE"/>
    <s v="ARIAS QUILINDO JULIAN"/>
    <n v="1"/>
    <n v="67654"/>
    <n v="140396"/>
    <n v="67654"/>
  </r>
  <r>
    <s v="MEDELLIN"/>
    <x v="2"/>
    <x v="2"/>
    <s v="5034"/>
    <s v="3047500"/>
    <s v="3007081940"/>
    <s v="OC ENVIO ROLLOS"/>
    <s v="ANTIOQUIA"/>
    <s v="ANDES"/>
    <s v="PTM ANDES MARANTO BELLEZA NATU"/>
    <s v="REDEBAN"/>
    <s v="FO-25-1864290"/>
    <d v="2025-11-21T14:49:39"/>
    <d v="2025-11-28T11:15:00"/>
    <m/>
    <s v="ROLLOS"/>
    <s v="ROLLOS"/>
    <s v="AGREGADOR"/>
    <s v="COMCARD - PTM"/>
    <s v="EJECUTADO"/>
    <s v="EJECUTADO EXITOSO"/>
    <s v="22/11/2025 SE CONFIRMAN DATOS, SE REALIZA ENVIO POR OPERADOR LOGISTICO | 28/11/2025 SE LE INFORMA EL NUMERO DE GUIA AL USUARIO, PENDIENTE CONFIRMACION | 28/11/2025 SE REALIZA ENVIO DE 30 ROLLOS, CON LA GUIA 992221451 LOGICUARTAS. SE CONFIRMA ENTREGA EXITOSA POR PARTE DE LA TRANSPORTADORA"/>
    <s v="ENVIO"/>
    <m/>
    <s v="TIPO III"/>
    <s v="TERRESTRE"/>
    <m/>
    <n v="0"/>
    <n v="35780"/>
    <n v="75096"/>
    <n v="35780"/>
  </r>
  <r>
    <s v="MEDELLIN"/>
    <x v="2"/>
    <x v="2"/>
    <s v="5001"/>
    <s v="3047878"/>
    <s v="3007028228"/>
    <s v="OC VISITA ROLLOS"/>
    <s v="ANTIOQUIA"/>
    <s v="MEDELLIN"/>
    <s v="COMCARD MED LA HONDA 3"/>
    <s v="REDEBAN"/>
    <s v="FO-25-1860950"/>
    <d v="2025-11-21T15:56:25"/>
    <d v="2025-11-27T16:06:00"/>
    <m/>
    <s v="ROLLOS"/>
    <s v="ROLLOS"/>
    <s v="AGREGADOR"/>
    <s v="COMCARD - PTM"/>
    <s v="EJECUTADO"/>
    <s v="EJECUTADO EXITOSO"/>
    <s v="21/11/2025 SE ESCALA AL COORDINADOR DE LA ZONA PARA ENTREGA EN SITIO | 27/11/2025 SE REALIZA ENTREGA DE 60 ROLLOS POR EL OPERADOR VELOCES CON LA GUIA V4001852170"/>
    <s v="VISITA TECNICA"/>
    <m/>
    <s v="TIPO I"/>
    <s v="TERRESTRE"/>
    <s v="RICO PERDOMO ALAHY XIMENA"/>
    <n v="1"/>
    <n v="35780"/>
    <n v="75096"/>
    <n v="35780"/>
  </r>
  <r>
    <s v="MEDELLIN"/>
    <x v="2"/>
    <x v="2"/>
    <s v="5360"/>
    <s v="3047902"/>
    <s v="3007055408"/>
    <s v="OC VISITA ROLLOS"/>
    <s v="ANTIOQUIA"/>
    <s v="ITAGUI"/>
    <s v="PTM ITAGUI ELECTRONICA DUFE"/>
    <s v="REDEBAN"/>
    <s v="FO-25-1860957"/>
    <d v="2025-11-21T15:42:41"/>
    <d v="2025-11-25T16:48:00"/>
    <m/>
    <s v="ROLLOS"/>
    <s v="ROLLOS"/>
    <s v="AGREGADOR"/>
    <s v="COMCARD - PTM"/>
    <s v="EJECUTADO"/>
    <s v="EJECUTADO EXITOSO"/>
    <s v="21/11/2025 SE ESCALA AL COORDINADOR DE LA ZONA PARA ENTREGA EN SITIO | 25/11/2025 SE REALIZA ENTREGA DE 30 ROLLOS POR EL OPERADOR VELOCES CON LA GUIA V4001852169"/>
    <s v="VISITA TECNICA"/>
    <m/>
    <s v="TIPO I"/>
    <s v="TERRESTRE"/>
    <s v="RICO PERDOMO ALAHY XIMENA"/>
    <n v="1"/>
    <n v="35780"/>
    <n v="75096"/>
    <n v="35780"/>
  </r>
  <r>
    <s v="PASTO"/>
    <x v="1"/>
    <x v="1"/>
    <s v="52001"/>
    <s v="3047909"/>
    <s v="3007080040"/>
    <s v="OC VISITA ROLLOS"/>
    <s v="NARIÑO"/>
    <s v="PASTO"/>
    <s v="BARRIO LA MINGA PASTO 1"/>
    <s v="REDEBAN"/>
    <s v="FO-25-1860954"/>
    <d v="2025-11-21T15:46:22"/>
    <d v="2025-11-22T10:32:00"/>
    <m/>
    <s v="ROLLOS"/>
    <s v="ROLLOS"/>
    <s v="UNO A UNO"/>
    <s v="UNO A UNO"/>
    <s v="EJECUTADO"/>
    <s v="EJECUTADO EXITOSO"/>
    <s v="21/11/2025 SE ESCALA AL COORDINADOR DE LA ZONA PARA ENTREGA EN SITIO | 22/11/2025 SE VISITA EL CB PARA ENTREGAR 30 ROLLOS, ENTREGA OK"/>
    <s v="VISITA TECNICA"/>
    <m/>
    <s v="TIPO I"/>
    <s v="TERRESTRE"/>
    <s v="GUERRERO RAMIREZ OSCAR DARIO"/>
    <n v="1"/>
    <n v="35780"/>
    <n v="75096"/>
    <n v="35780"/>
  </r>
  <r>
    <s v="CARTAGENA"/>
    <x v="0"/>
    <x v="0"/>
    <s v="13001"/>
    <s v="3047940"/>
    <s v="3007041491"/>
    <s v="OC VISITA ROLLOS"/>
    <s v="BOLIVAR"/>
    <s v="CARTAGENA"/>
    <s v="BARRIO BRUSELAS CARTAGENA DE I"/>
    <s v="REDEBAN"/>
    <s v="FO-25-1861368"/>
    <d v="2025-11-21T16:12:23"/>
    <d v="2025-11-24T11:14:00"/>
    <m/>
    <s v="ROLLOS"/>
    <s v="ROLLOS"/>
    <s v="CB UNO A UNO"/>
    <s v="CB UNO A UNO"/>
    <s v="EJECUTADO"/>
    <s v="EJECUTADO EXITOSO"/>
    <s v="21/11/2025 SE ESCALA AL COORDINADOR DE LA ZONA PARA ENTREGA EN SITIO | 24/11/2025 SE ENTREGAN 200 ROLLOS"/>
    <s v="VISITA TECNICA"/>
    <m/>
    <s v="TIPO I"/>
    <s v="TERRESTRE"/>
    <s v="CANEDO HERRERA ALEXANDER"/>
    <n v="1"/>
    <n v="35780"/>
    <n v="75096"/>
    <n v="35780"/>
  </r>
  <r>
    <s v="BOGOTA"/>
    <x v="5"/>
    <x v="5"/>
    <s v="11001"/>
    <s v="3048178"/>
    <s v="3007012427"/>
    <s v="OC VISITA ROLLOS"/>
    <s v="CUNDINAMARCA"/>
    <s v="BOGOTA"/>
    <s v="BARRIO LA GLORIA II  BOGOTA"/>
    <s v="REDEBAN"/>
    <s v="FO-25-1861364"/>
    <d v="2025-11-21T16:32:49"/>
    <d v="2025-11-27T12:59:00"/>
    <m/>
    <s v="ROLLOS"/>
    <s v="ROLLOS"/>
    <s v="CB UNO A UNO"/>
    <s v="CB UNO A UNO"/>
    <s v="EJECUTADO"/>
    <s v="EJECUTADO EXITOSO"/>
    <s v="21/11/2025 SE ESCALA AL COORDINADOR DE LA ZONA PARA ENTREGA EN SITIO | 27/11/2025 SE ENTREGA ROLLO 20 DE REDEBAN PARA EL CORRESPONSAL"/>
    <s v="VISITA TECNICA"/>
    <m/>
    <s v="TIPO I"/>
    <s v="TERRESTRE"/>
    <s v="LEAL POVEDA YOHAN SEBASTIAN"/>
    <n v="1"/>
    <n v="35780"/>
    <n v="75096"/>
    <n v="35780"/>
  </r>
  <r>
    <s v="MONTERIA"/>
    <x v="0"/>
    <x v="0"/>
    <s v="23001"/>
    <s v="3048230"/>
    <s v="3007067801"/>
    <s v="OC VISITA ROLLOS"/>
    <s v="CORDOBA"/>
    <s v="MONTERIA"/>
    <s v="BARRIO VILLA ROCIO MONTERIA"/>
    <s v="REDEBAN"/>
    <s v="FO-25-1861365"/>
    <d v="2025-11-21T16:27:49"/>
    <d v="2025-11-22T12:21:00"/>
    <m/>
    <s v="ROLLOS"/>
    <s v="ROLLOS"/>
    <s v="CB UNO A UNO"/>
    <s v="CB UNO A UNO"/>
    <s v="EJECUTADO"/>
    <s v="EJECUTADO EXITOSO"/>
    <s v="21/11/2025 SE ESCALA AL COORDINADOR DE LA ZONA PARA ENTREGA EN SITIO | 22/11/2025 SE REALIZÓ ENTREGA DE 40 ROLLOS PARA CB BANCOLOMBIA OK"/>
    <s v="VISITA TECNICA"/>
    <m/>
    <s v="TIPO I"/>
    <s v="TERRESTRE"/>
    <s v="CALDERA SALCEDO CARLOS JULIO"/>
    <n v="1"/>
    <n v="35780"/>
    <n v="75096"/>
    <n v="35780"/>
  </r>
  <r>
    <s v="MEDELLIN"/>
    <x v="2"/>
    <x v="2"/>
    <s v="5308"/>
    <s v="3048442"/>
    <s v="3007040229"/>
    <s v="OC VISITA ROLLOS"/>
    <s v="ANTIOQUIA"/>
    <s v="GIRARDOTA"/>
    <s v="PTM GIRARDOTA MANATIENDA AA"/>
    <s v="REDEBAN"/>
    <s v="FO-25-1861587"/>
    <d v="2025-11-21T17:09:00"/>
    <d v="2025-11-26T11:15:00"/>
    <m/>
    <s v="ROLLOS"/>
    <s v="ROLLOS"/>
    <s v="AGREGADOR"/>
    <s v="COMCARD - PTM"/>
    <s v="EJECUTADO"/>
    <s v="EJECUTADO EXITOSO"/>
    <s v="26/11/2025 SE ENTREGAN 20 ROLLOS OK"/>
    <s v="VISITA TECNICA"/>
    <m/>
    <s v="TIPO I"/>
    <s v="TERRESTRE"/>
    <s v="QUINTERO SANCHEZ JUAN SEBASTIAN"/>
    <n v="1"/>
    <n v="35780"/>
    <n v="75096"/>
    <n v="35780"/>
  </r>
  <r>
    <s v="BUCARAMANGA"/>
    <x v="3"/>
    <x v="3"/>
    <s v="68081"/>
    <s v="3048452"/>
    <s v="3007049170"/>
    <s v="OC ENVIO ROLLOS"/>
    <s v="SANTANDER"/>
    <s v="BARRANCABERMEJA"/>
    <s v="DISTRICOL SAI LA 28"/>
    <s v="REDEBAN"/>
    <s v="FO-25-1871072"/>
    <d v="2025-11-21T17:17:43"/>
    <d v="2025-11-25T14:15:00"/>
    <m/>
    <s v="ROLLOS"/>
    <s v="ROLLOS"/>
    <s v="AGREGADOR"/>
    <s v="DISTRICOL"/>
    <s v="EJECUTADO"/>
    <s v="EJECUTADO EXITOSO"/>
    <s v="21/11/2025 SE REALIZA ENVIO DE ROLLOS POR  OPERADOR LOGISTICO | 25/11/2025 SE REALIZA ENVIO DE 170 ROLLOS, CON LA GUIA 380284308 SERVIENTREGA. SE CONFIRMA ENTREGA EXITOSA POR PARTE DE LA TRANSPORTADORA"/>
    <s v="ENVIO"/>
    <m/>
    <s v="TIPO III"/>
    <s v="TERRESTRE"/>
    <m/>
    <n v="0"/>
    <n v="35780"/>
    <n v="75096"/>
    <n v="35780"/>
  </r>
  <r>
    <s v="BUCARAMANGA"/>
    <x v="3"/>
    <x v="3"/>
    <s v="13688"/>
    <s v="3048489"/>
    <s v="3007072568"/>
    <s v="OC ENVIO ROLLOS"/>
    <s v="BOLIVAR"/>
    <s v="SANTA ROSA DEL SUR"/>
    <s v="SAN PEDRO FRIO"/>
    <s v="REDEBAN"/>
    <s v="FO-25-1862639"/>
    <d v="2025-11-21T17:54:09"/>
    <d v="2025-11-27T09:24:00"/>
    <m/>
    <s v="ROLLOS"/>
    <s v="ROLLOS"/>
    <s v="CB UNO A UNO"/>
    <s v="CB UNO A UNO"/>
    <s v="EJECUTADO"/>
    <s v="EJECUTADO EXITOSO"/>
    <s v="22/11/2025 SE REALIZA ENVIO DE ROLLOS CON OPERADOR LOGISTICO | 27/11/2025 SE REALIZA ENVIO DE 10 ROLLOS, CON LA GUIA 2187690960 SERVIENTREGA. SE CONFIRMA ENTREGA EXITOSA POR PARTE DE LA TRANSPORTADORA"/>
    <s v="ENVIO"/>
    <m/>
    <s v="TIPO V"/>
    <s v="TERRESTRE/FLUVIAL"/>
    <m/>
    <n v="0"/>
    <n v="35780"/>
    <n v="75096"/>
    <n v="35780"/>
  </r>
  <r>
    <s v="MEDELLIN"/>
    <x v="2"/>
    <x v="2"/>
    <s v="5088"/>
    <s v="3048529"/>
    <s v="3007067694"/>
    <s v="OC VISITA ROLLOS"/>
    <s v="ANTIOQUIA"/>
    <s v="BELLO"/>
    <s v="PTM PAC JUAN URIBE"/>
    <s v="REDEBAN"/>
    <s v="FO-25-1861556"/>
    <d v="2025-11-21T17:52:37"/>
    <d v="2025-11-27T10:51:00"/>
    <m/>
    <s v="ROLLOS"/>
    <s v="ROLLOS"/>
    <s v="AGREGADOR"/>
    <s v="COMCARD - PTM"/>
    <s v="EJECUTADO"/>
    <s v="EJECUTADO EXITOSO"/>
    <s v="21/11/2025 SE ESCALA AL COORDINADOR DE LA ZONA PARA ENTREGA EN SITIO | 27/11/2025 SE REALIZA ENTREGA DE 80 ROLLOS POR EL OPERADOR VELOCES CON LA GUIA V4001859484"/>
    <s v="VISITA TECNICA"/>
    <m/>
    <s v="TIPO I"/>
    <s v="TERRESTRE"/>
    <s v="RICO PERDOMO ALAHY XIMENA"/>
    <n v="1"/>
    <n v="35780"/>
    <n v="75096"/>
    <n v="35780"/>
  </r>
  <r>
    <s v="BUCARAMANGA"/>
    <x v="3"/>
    <x v="3"/>
    <s v="68001"/>
    <s v="3048562"/>
    <s v="3007045361"/>
    <s v="OC VISITA ROLLOS"/>
    <s v="SANTANDER"/>
    <s v="BUCARAMANGA"/>
    <s v="BARRIO MEJORAS PUBLICAS BUCARA"/>
    <s v="REDEBAN"/>
    <s v="FO-25-1862506"/>
    <d v="2025-11-22T09:00:00"/>
    <d v="2025-11-24T09:03:00"/>
    <m/>
    <s v="ROLLOS"/>
    <s v="ROLLOS"/>
    <s v="CB UNO A UNO"/>
    <s v="CB UNO A UNO"/>
    <s v="EJECUTADO"/>
    <s v="EJECUTADO EXITOSO"/>
    <s v="22/11/2025 SE ESCALA AL COORDINADOR DE LA ZONA PARA ENTREGA EN SITIO | 24/11/2025 SE VISITA COMERCIO SE REALIZA LA ENTREGA DE 90 ROLLOS RBM CB OPERATIVO"/>
    <s v="VISITA TECNICA"/>
    <m/>
    <s v="TIPO I"/>
    <s v="TERRESTRE"/>
    <s v="BARAJAS BERMUDEZ YAHIR MAURICIO"/>
    <n v="1"/>
    <n v="35780"/>
    <n v="75096"/>
    <n v="35780"/>
  </r>
  <r>
    <s v="MEDELLIN"/>
    <x v="2"/>
    <x v="2"/>
    <s v="5001"/>
    <s v="3048691"/>
    <s v="3007075975"/>
    <s v="OC VISITA ROLLOS"/>
    <s v="ANTIOQUIA"/>
    <s v="MEDELLIN"/>
    <s v="PTM MEDELLIN  EL VECINO MEDELL"/>
    <s v="REDEBAN"/>
    <s v="FO-25-1862497"/>
    <d v="2025-11-22T09:00:00"/>
    <d v="2025-11-26T10:11:00"/>
    <m/>
    <s v="ROLLOS"/>
    <s v="ROLLOS"/>
    <s v="AGREGADOR"/>
    <s v="COMCARD - PTM"/>
    <s v="EJECUTADO"/>
    <s v="EJECUTADO EXITOSO"/>
    <s v="22/11/2025 SE ESCALA AL COORDINADOR DE LA ZONA PARA ENTREGA EN SITIO | 26/11/2025 SE REALIZA ENTREGA DE 40 ROLLOS POR EL OPERADOR VELOCES CON LA GUIA V4001859483"/>
    <s v="VISITA TECNICA"/>
    <m/>
    <s v="TIPO I"/>
    <s v="TERRESTRE"/>
    <s v="RICO PERDOMO ALAHY XIMENA"/>
    <n v="1"/>
    <n v="35780"/>
    <n v="75096"/>
    <n v="35780"/>
  </r>
  <r>
    <s v="VALLEDUPAR"/>
    <x v="0"/>
    <x v="0"/>
    <s v="20001"/>
    <s v="3048702"/>
    <s v="3007072095"/>
    <s v="OC VISITA ROLLOS"/>
    <s v="CESAR"/>
    <s v="VALLEDUPAR"/>
    <s v="VALLEDUPAR FUNDADORES1"/>
    <s v="REDEBAN"/>
    <s v="FO-25-1861673"/>
    <d v="2025-11-22T09:00:00"/>
    <d v="2025-11-22T10:01:00"/>
    <m/>
    <s v="ROLLOS"/>
    <s v="ROLLOS"/>
    <s v="CB UNO A UNO"/>
    <s v="CB UNO A UNO"/>
    <s v="EJECUTADO"/>
    <s v="EJECUTADO EXITOSO"/>
    <s v="21/11/2025 SE ESCALA AL COORDINADOR DE LA ZONA PARA ENTREGA EN SITIO | 22/11/2025 SE REALIZA ENTREGA DE 60 ROLLOS EN SITIO"/>
    <s v="VISITA TECNICA"/>
    <m/>
    <s v="TIPO I"/>
    <s v="TERRESTRE"/>
    <s v="MONTES DIAZ JOHN FRED"/>
    <n v="1"/>
    <n v="35780"/>
    <n v="75096"/>
    <n v="35780"/>
  </r>
  <r>
    <s v="BOGOTA"/>
    <x v="5"/>
    <x v="5"/>
    <s v="25307"/>
    <s v="3049145"/>
    <s v="3007078487"/>
    <s v="OC ENVIO ROLLOS"/>
    <s v="CUNDINAMARCA"/>
    <s v="GIRARDOT"/>
    <s v="PTM GIRARDOT SYS SOLUCIONES IN"/>
    <s v="REDEBAN"/>
    <s v="FO-25-1864344"/>
    <d v="2025-11-22T09:18:11"/>
    <d v="2025-11-25T15:38:00"/>
    <m/>
    <s v="ROLLOS"/>
    <s v="ROLLOS"/>
    <s v="AGREGADOR"/>
    <s v="COMCARD - PTM"/>
    <s v="EJECUTADO"/>
    <s v="EJECUTADO EXITOSO"/>
    <s v="22/11/2025 SE REALIZA ENVIO DE ROLLOS CON OPERADOR LOGISTICO | 25/11/2025 SE REALIZA ENVIO DE 40 ROLLOS, CON LA GUIA 2235596779 SERVIENTREGA. SE CONFIRMA ENTREGA EXITOSA POR PARTE DE LA TRANSPORTADORA"/>
    <s v="ENVIO"/>
    <m/>
    <s v="TIPO III"/>
    <s v="TERRESTRE"/>
    <m/>
    <n v="0"/>
    <n v="35780"/>
    <n v="75096"/>
    <n v="35780"/>
  </r>
  <r>
    <s v="BUCARAMANGA"/>
    <x v="3"/>
    <x v="3"/>
    <s v="13688"/>
    <s v="3049171"/>
    <s v="3007079909"/>
    <s v="OC ENVIO ROLLOS"/>
    <s v="BOLIVAR"/>
    <s v="SANTA ROSA DEL SUR"/>
    <s v="DISTRICOL HOGAR ANDINO ELECTRO"/>
    <s v="REDEBAN"/>
    <s v="FO-25-1864343"/>
    <d v="2025-11-22T10:34:13"/>
    <d v="2025-11-27T09:23:00"/>
    <m/>
    <s v="ROLLOS"/>
    <s v="ROLLOS"/>
    <s v="AGREGADOR"/>
    <s v="DISTRICOL"/>
    <s v="EJECUTADO"/>
    <s v="EJECUTADO EXITOSO"/>
    <s v="22/11/2025 SE REALIZA ENVIO DE ROLLOS CON OPERADOR LOGISTICO | 27/11/2025 SE REALIZA ENVIO DE 10 ROLLOS, CON LA GUIA 2187690961 SERVIENTREGA. SE CONFIRMA ENTREGA EXITOSA POR PARTE DE LA TRANSPORTADORA"/>
    <s v="ENVIO"/>
    <m/>
    <s v="TIPO V"/>
    <s v="TERRESTRE/FLUVIAL"/>
    <m/>
    <n v="0"/>
    <n v="35780"/>
    <n v="75096"/>
    <n v="35780"/>
  </r>
  <r>
    <s v="BOGOTA"/>
    <x v="5"/>
    <x v="5"/>
    <s v="11001"/>
    <s v="3049189"/>
    <s v="3007066048"/>
    <s v="OC VISITA ROLLOS"/>
    <s v="CUNDINAMARCA"/>
    <s v="BOGOTA"/>
    <s v="BARRIO BOSA ESCOCIA BOGOTA 1"/>
    <s v="REDEBAN"/>
    <s v="FO-25-1864232"/>
    <d v="2025-11-22T11:29:21"/>
    <d v="2025-11-25T13:55:00"/>
    <m/>
    <s v="ROLLOS"/>
    <s v="ROLLOS"/>
    <s v="CB UNO A UNO"/>
    <s v="CB UNO A UNO"/>
    <s v="EJECUTADO"/>
    <s v="EJECUTADO EXITOSO"/>
    <s v="22/11/2025 SE ESCALA AL COORDINADOR DE LA ZONA PARA ENTREGA EN SITIO | 25/11/2025 ENTREGA DE 40 ROLLOS NO SE MANIPULAN EQUIPOS"/>
    <s v="VISITA TECNICA"/>
    <m/>
    <s v="TIPO I"/>
    <s v="TERRESTRE"/>
    <s v="HERNANDEZ NARANJO OSCAR EDUARDO"/>
    <n v="1"/>
    <n v="35780"/>
    <n v="75096"/>
    <n v="35780"/>
  </r>
  <r>
    <s v="BOGOTA"/>
    <x v="5"/>
    <x v="5"/>
    <s v="11001"/>
    <s v="3049198"/>
    <s v="3007054911"/>
    <s v="OC VISITA ROLLOS"/>
    <s v="CUNDINAMARCA"/>
    <s v="BOGOTA"/>
    <s v="BARRIO JERUSALEN BOGOTA 2"/>
    <s v="REDEBAN"/>
    <s v="FO-25-1864228"/>
    <d v="2025-11-22T11:37:32"/>
    <d v="2025-11-25T10:21:00"/>
    <m/>
    <s v="ROLLOS"/>
    <s v="ROLLOS"/>
    <s v="CB UNO A UNO"/>
    <s v="CB UNO A UNO"/>
    <s v="EJECUTADO"/>
    <s v="EJECUTADO EXITOSO"/>
    <s v="22/11/2025 SE ESCALA AL COORDINADOR DE LA ZONA PARA ENTREGA EN SITIO | 25/11/2025 SE VISITA COMERCIO, SE ENTREGAN 30 ROLLOS RBM, NO SE MANIPULAN DISPOSITIVOS"/>
    <s v="VISITA TECNICA"/>
    <m/>
    <s v="TIPO I"/>
    <s v="TERRESTRE"/>
    <s v="ORTIZ YARA FRANKLYN ISRAEL"/>
    <n v="1"/>
    <n v="35780"/>
    <n v="75096"/>
    <n v="35780"/>
  </r>
  <r>
    <s v="BUCARAMANGA"/>
    <x v="3"/>
    <x v="3"/>
    <s v="68418"/>
    <s v="3049326"/>
    <s v="3007019292"/>
    <s v="OC VISITA ROLLOS"/>
    <s v="SANTANDER"/>
    <s v="LOS SANTOS"/>
    <s v="BARRIO SECTOR MERCADO CAMPESIN"/>
    <s v="REDEBAN"/>
    <s v="FO-25-1863848"/>
    <d v="2025-11-22T09:14:05"/>
    <d v="2025-11-24T09:30:00"/>
    <m/>
    <s v="ROLLOS"/>
    <s v="ROLLOS"/>
    <s v="CB UNO A UNO"/>
    <s v="CB UNO A UNO"/>
    <s v="EJECUTADO"/>
    <s v="EJECUTADO EXITOSO"/>
    <s v="22/11/2025 SE ESCALA AL COORDINADOR DE LA ZONA PARA ENTREGA EN SITIO | 24/11/2025 ENTREGA DE 60 ROLLOS PARÁ DATAFONO"/>
    <s v="VISITA TECNICA"/>
    <m/>
    <s v="TIPO II"/>
    <s v="TERRESTRE"/>
    <s v="PEÑA DIAZ IVAN YESID"/>
    <n v="1"/>
    <n v="67654"/>
    <n v="140396"/>
    <n v="67654"/>
  </r>
  <r>
    <s v="MONTERIA"/>
    <x v="0"/>
    <x v="0"/>
    <s v="23660"/>
    <s v="3049344"/>
    <s v="3007061133"/>
    <s v="OC VISITA ROLLOS"/>
    <s v="CORDOBA"/>
    <s v="SAHAGUN"/>
    <s v="BARRIO VEREDA LA COROCITA SAHA"/>
    <s v="REDEBAN"/>
    <s v="FO-25-1863844"/>
    <d v="2025-11-22T10:17:59"/>
    <d v="2025-11-26T15:04:00"/>
    <m/>
    <s v="ROLLOS"/>
    <s v="ROLLOS"/>
    <s v="CB UNO A UNO"/>
    <s v="CB UNO A UNO"/>
    <s v="EJECUTADO"/>
    <s v="EJECUTADO EXITOSO"/>
    <s v="22/11/2025 SE ESCALA AL COORDINADOR DE LA ZONA PARA ENTREGA EN SITIO | 26/11/2025 SE ENTREGAN 80 ROLLOS CON VISITA OK"/>
    <s v="VISITA TECNICA"/>
    <m/>
    <s v="TIPO II"/>
    <s v="TERRESTRE"/>
    <s v="COGOLLO VERTEL EDER LUIS"/>
    <n v="1"/>
    <n v="67654"/>
    <n v="140396"/>
    <n v="67654"/>
  </r>
  <r>
    <s v="MEDELLIN"/>
    <x v="2"/>
    <x v="2"/>
    <s v="5308"/>
    <s v="3049357"/>
    <s v="3007013629"/>
    <s v="OC VISITA ROLLOS"/>
    <s v="ANTIOQUIA"/>
    <s v="GIRARDOTA"/>
    <s v="BARRIO PARQUE PRINCIPAL GIRARD"/>
    <s v="REDEBAN"/>
    <s v="FO-25-1878302"/>
    <d v="2025-11-22T10:59:34"/>
    <d v="2025-11-26T11:01:00"/>
    <m/>
    <s v="ROLLOS"/>
    <s v="ROLLOS"/>
    <s v="CB UNO A UNO"/>
    <s v="CB UNO A UNO"/>
    <s v="EJECUTADO"/>
    <s v="EJECUTADO EXITOSO"/>
    <s v="26/11/2025 SE ENTREGAN 90 ROLLOS OK"/>
    <s v="VISITA TECNICA"/>
    <m/>
    <s v="TIPO I"/>
    <s v="TERRESTRE"/>
    <s v="RIOS CASTRILLON JUAN SEBASTIAN"/>
    <n v="1"/>
    <n v="35780"/>
    <n v="75096"/>
    <n v="35780"/>
  </r>
  <r>
    <s v="MEDELLIN"/>
    <x v="2"/>
    <x v="2"/>
    <s v="5079"/>
    <s v="3049370"/>
    <s v="3007029632"/>
    <s v="OC VISITA ROLLOS"/>
    <s v="ANTIOQUIA"/>
    <s v="BARBOSA"/>
    <s v="BARRIO PARQUE PRINCIPAL BARBOS"/>
    <s v="REDEBAN"/>
    <s v="FO-25-1864226"/>
    <d v="2025-11-22T11:40:10"/>
    <d v="2025-11-27T11:47:00"/>
    <m/>
    <s v="ROLLOS"/>
    <s v="ROLLOS"/>
    <s v="CB UNO A UNO"/>
    <s v="CB UNO A UNO"/>
    <s v="EJECUTADO"/>
    <s v="EJECUTADO EXITOSO"/>
    <s v="22/11/2025 SE ESCALA AL COORDINADOR DE LA ZONA PARA ENTREGA EN SITIO | 27/11/2025 SE ENTREGAN 200 ROLLOS RBM"/>
    <s v="VISITA TECNICA"/>
    <m/>
    <s v="TIPO II"/>
    <s v="TERRESTRE"/>
    <s v="BARRIENTOS HERNANDEZ CRISTIAN HORACIO"/>
    <n v="1"/>
    <n v="67654"/>
    <n v="140396"/>
    <n v="67654"/>
  </r>
  <r>
    <s v="PEREIRA"/>
    <x v="1"/>
    <x v="6"/>
    <s v="76895"/>
    <s v="3049375"/>
    <s v="3007079445"/>
    <s v="OC ENVIO ROLLOS"/>
    <s v="VALLE DEL CAUCA"/>
    <s v="ZARZAL"/>
    <s v="&quot;BARRIO CGTO QUEBRADA NUEVA ZARZAL&quot;"/>
    <s v="REDEBAN"/>
    <s v="FO-25-1864342"/>
    <d v="2025-11-24T08:00:00"/>
    <d v="2025-11-28T11:40:00"/>
    <m/>
    <s v="ROLLOS"/>
    <s v="ROLLOS"/>
    <s v="UNO A UNO"/>
    <s v="UNO A UNO"/>
    <s v="EJECUTADO"/>
    <s v="EJECUTADO EXITOSO"/>
    <s v="22/11/2025 SE REALIZA ENVIO DE ROLLOS CON OPERADOR LOGISTICO | 28/11/2025 SE REALIZA ENVIO DE 10 ROLLOS, CON LA GUIA 2081069933 SERVIENTREGA. SE CONFIRMA ENTREGA EXITOSA POR PARTE DE LA TRANSPORTADORA"/>
    <s v="ENVIO"/>
    <m/>
    <s v="TIPO III"/>
    <s v="TERRESTRE"/>
    <m/>
    <n v="0"/>
    <n v="35780"/>
    <n v="75096"/>
    <n v="35780"/>
  </r>
  <r>
    <s v="SANTA MARTA"/>
    <x v="0"/>
    <x v="0"/>
    <s v="47001"/>
    <s v="3049383"/>
    <s v="3007069422"/>
    <s v="OC VISITA ROLLOS"/>
    <s v="MAGDALENA"/>
    <s v="SANTA MARTA"/>
    <s v="BARRIO GAIRA SANTA MARTA 7"/>
    <s v="REDEBAN"/>
    <s v="FO-25-1864558"/>
    <d v="2025-11-24T08:00:00"/>
    <d v="2025-11-24T17:34:00"/>
    <m/>
    <s v="ROLLOS"/>
    <s v="ROLLOS"/>
    <s v="CB UNO A UNO"/>
    <s v="CB UNO A UNO"/>
    <s v="EJECUTADO"/>
    <s v="EJECUTADO EXITOSO"/>
    <s v="22/11/2025 SE ESCALA AL COORDINADOR DE LA ZONA PARA ENTREGA EN SITIO | 24/11/2025 SE REALIZA ENTREGA DE 40  ROLLOS PARA DATFAONO A SATISFACCIÓN DEL CLIENTE"/>
    <s v="VISITA TECNICA"/>
    <m/>
    <s v="TIPO I"/>
    <s v="TERRESTRE"/>
    <s v="THOMAS  CAMPO SIGIFREDO SEGUNDO"/>
    <n v="1"/>
    <n v="35780"/>
    <n v="75096"/>
    <n v="35780"/>
  </r>
  <r>
    <s v="BARRANQUILLA"/>
    <x v="0"/>
    <x v="0"/>
    <s v="8001"/>
    <s v="3049395"/>
    <s v="3007066702"/>
    <s v="OC VISITA ROLLOS"/>
    <s v="ATLANTICO"/>
    <s v="BARRANQUILLA"/>
    <s v="BARRIO CENTRO BARRANQUILLA 44"/>
    <s v="REDEBAN"/>
    <s v="FO-25-1864949"/>
    <d v="2025-11-24T08:00:00"/>
    <d v="2025-11-24T08:46:00"/>
    <m/>
    <s v="ROLLOS"/>
    <s v="ROLLOS"/>
    <s v="CB UNO A UNO"/>
    <s v="CB UNO A UNO"/>
    <s v="EJECUTADO"/>
    <s v="EJECUTADO EXITOSO"/>
    <s v="22/11/2025 SE ESCALA AL COORDINADOR DE LA ZONA PARA ENTREGA EN SITIO | 24/11/2025 SE REALIZA VISITA SE ENTREGA 80 ROLLOS"/>
    <s v="VISITA TECNICA"/>
    <m/>
    <s v="TIPO I"/>
    <s v="TERRESTRE"/>
    <s v="VILLACOB VILLACOB ELKIN EDUARDO"/>
    <n v="1"/>
    <n v="35780"/>
    <n v="75096"/>
    <n v="35780"/>
  </r>
  <r>
    <s v="MEDELLIN"/>
    <x v="2"/>
    <x v="2"/>
    <s v="5034"/>
    <s v="3049396"/>
    <s v="3007070887"/>
    <s v="OC ENVIO ROLLOS"/>
    <s v="ANTIOQUIA"/>
    <s v="ANDES"/>
    <s v="DISTRICOL AUTOSERVICIO DONDE M"/>
    <s v="REDEBAN"/>
    <s v="FO-25-1865117"/>
    <d v="2025-11-24T08:00:00"/>
    <d v="2025-11-28T11:39:00"/>
    <m/>
    <s v="ROLLOS"/>
    <s v="ROLLOS"/>
    <s v="AGREGADOR"/>
    <s v="DISTRICOL"/>
    <s v="EJECUTADO"/>
    <s v="EJECUTADO EXITOSO"/>
    <s v="22/11/2025 SE REALIZA ENVIO DE ROLLOS CON OPERADOR LOGISTICO | 28/11/2025 SE REALIZA ENVIO DE 10 ROLLOS, CON LA GUIA 2078334596 SERVIENTREGA. SE CONFIRMA ENTREGA EXITOSA POR PARTE DE LA TRANSPORTADORA"/>
    <s v="ENVIO"/>
    <m/>
    <s v="TIPO III"/>
    <s v="TERRESTRE"/>
    <m/>
    <n v="0"/>
    <n v="35780"/>
    <n v="75096"/>
    <n v="35780"/>
  </r>
  <r>
    <s v="MONTERIA"/>
    <x v="0"/>
    <x v="0"/>
    <s v="5154"/>
    <s v="3049399"/>
    <s v="3007055526"/>
    <s v="OC VISITA ROLLOS"/>
    <s v="ANTIOQUIA"/>
    <s v="CAUCASIA"/>
    <s v="DISTRICOL VARIEDADES INTERPLEY"/>
    <s v="REDEBAN"/>
    <s v="FO-25-1865148"/>
    <d v="2025-11-24T08:00:00"/>
    <d v="2025-11-27T16:31:00"/>
    <m/>
    <s v="ROLLOS"/>
    <s v="ROLLOS"/>
    <s v="AGREGADOR"/>
    <s v="DISTRICOL"/>
    <s v="EJECUTADO"/>
    <s v="EJECUTADO EXITOSO"/>
    <s v="22/11/2025 SE ESCALA AL COORDINADOR DE LA ZONA PARA ENTREGA EN SITIO | 27/11/2025 SE ENVÍAN 40 ROLLOS POR FLOTA HASTA CB, SE CONFIRMA RECEPCIÓN DE LOS ROLLOS OK"/>
    <s v="VISITA TECNICA"/>
    <m/>
    <s v="TIPO II"/>
    <s v="TERRESTRE"/>
    <s v="COGOLLO VERTEL EDER LUIS"/>
    <n v="1"/>
    <n v="67654"/>
    <n v="140396"/>
    <n v="67654"/>
  </r>
  <r>
    <s v="PASTO"/>
    <x v="1"/>
    <x v="1"/>
    <s v="52001"/>
    <s v="3049708"/>
    <s v="3007081354"/>
    <s v="OC VISITA ROLLOS"/>
    <s v="NARIÑO"/>
    <s v="PASTO"/>
    <s v="DISTRICOL COLFARMA Y MINIMARK"/>
    <s v="REDEBAN"/>
    <s v="FO-25-1863841"/>
    <d v="2025-11-22T10:53:20"/>
    <d v="2025-11-24T11:12:00"/>
    <m/>
    <s v="ROLLOS"/>
    <s v="ROLLOS"/>
    <s v="AGREGADOR"/>
    <s v="DISTRICOL"/>
    <s v="EJECUTADO"/>
    <s v="EJECUTADO EXITOSO"/>
    <s v="22/11/2025 SE ESCALA AL COORDINADOR DE LA ZONA PARA ENTREGA EN SITIO | 24/11/2025 SE REALIZA ENTREGA DE ROLLOS NO SE MANIPULA DATAFONO"/>
    <s v="VISITA TECNICA"/>
    <m/>
    <s v="TIPO I"/>
    <s v="TERRESTRE"/>
    <s v="BRAVO MADROÑERO OSCAR ESTEBAN"/>
    <n v="1"/>
    <n v="35780"/>
    <n v="75096"/>
    <n v="35780"/>
  </r>
  <r>
    <s v="BOGOTA"/>
    <x v="5"/>
    <x v="5"/>
    <s v="11001"/>
    <s v="3049713"/>
    <s v="3007053070"/>
    <s v="OC VISITA ROLLOS"/>
    <s v="CUNDINAMARCA"/>
    <s v="BOGOTA"/>
    <s v="BARRIO CIUDAD JARDIN BOGOTA 2"/>
    <s v="REDEBAN"/>
    <s v="FO-25-1863839"/>
    <d v="2025-11-22T10:56:52"/>
    <d v="2025-11-27T15:41:00"/>
    <m/>
    <s v="ROLLOS"/>
    <s v="ROLLOS"/>
    <s v="CB UNO A UNO"/>
    <s v="CB UNO A UNO"/>
    <s v="EJECUTADO / CANCELADO"/>
    <s v="CANCELADO POR EL USUARIO"/>
    <s v="22/11/2025 SE ESCALA AL COORDINADOR DE LA ZONA PARA ENTREGA EN SITIO | 27/11/2025 SE ESTABLECE COMUNICACIÓN TELEFÓNICA CON UN CLIENTE SE LE INDICA QUE SE DEBE COMUNICAR CON ENTIDAD Y SOLICITAR LA ACTUALIZACIÓN Y CORRECCIÓN DE LA DIRECCIÓN YA QUE APARECE CARRERA 31C Y ES CALLE 31C. DE IGUAL MANERA SE REPORTA CON EL COORDINADOR DE ZONA EL CUAL REPORTA CON REDEBAN E INDICAN NO TENER VISITA POR DIRECCIÓN ERRADA"/>
    <s v="SOPORTE TELEFONICO"/>
    <m/>
    <s v="TIPO I"/>
    <s v="TERRESTRE"/>
    <s v="GOMEZ VEGA DAVID SNEYDER"/>
    <n v="0"/>
    <n v="41241"/>
    <n v="0"/>
    <n v="41241"/>
  </r>
  <r>
    <s v="SINCELEJO"/>
    <x v="0"/>
    <x v="0"/>
    <s v="70823"/>
    <s v="3049715"/>
    <s v="3007034643"/>
    <s v="OC VISITA ROLLOS"/>
    <s v="SUCRE"/>
    <s v="TOLU VIEJO"/>
    <s v="DISTRICOL LUNETTES GAFAS Y MON"/>
    <s v="REDEBAN"/>
    <s v="FO-25-1863834"/>
    <d v="2025-11-22T10:57:46"/>
    <d v="2025-11-25T08:17:00"/>
    <m/>
    <s v="ROLLOS"/>
    <s v="ROLLOS"/>
    <s v="AGREGADOR"/>
    <s v="DISTRICOL"/>
    <s v="EJECUTADO"/>
    <s v="EJECUTADO EXITOSO"/>
    <s v="22/11/2025 SE ESCALA AL COORDINADOR DE LA ZONA PARA ENTREGA EN SITIO | 24/11/2025 A 1KM DE LLEGADA AL MUNICIPIO SE ENCUENTRA BLOQUEADA LA VIA | 24/11/2025 LOS FUERON ENTREGADOS A UNA PERSONA ENCARGADA DE RECOGERLOS EN LA ZONA DE LA PROTESTA, SE CONFIRMO EL RECIBIDO 3017201305."/>
    <s v="VISITA TECNICA"/>
    <m/>
    <s v="TIPO II"/>
    <s v="TERRESTRE"/>
    <s v="SANTOS GUZMAN CHRISTIAN FELIPE"/>
    <n v="1"/>
    <n v="67654"/>
    <n v="140396"/>
    <n v="67654"/>
  </r>
  <r>
    <s v="MONTERIA"/>
    <x v="0"/>
    <x v="0"/>
    <s v="23466"/>
    <s v="3049767"/>
    <s v="3007038188"/>
    <s v="OC ENVIO ROLLOS"/>
    <s v="CORDOBA"/>
    <s v="MONTELIBANO"/>
    <s v="PTM MONTELIBANO ELILAU"/>
    <s v="REDEBAN"/>
    <s v="FO-25-1866543"/>
    <d v="2025-11-24T08:00:00"/>
    <d v="2025-11-28T11:38:00"/>
    <m/>
    <s v="ROLLOS"/>
    <s v="ROLLOS"/>
    <s v="AGREGADOR"/>
    <s v="COMCARD - PTM"/>
    <s v="EJECUTADO"/>
    <s v="EJECUTADO EXITOSO"/>
    <s v="23/11/2025 SE REALIZA ENVIO DE ROLLOS POR  OPERADOR LOGISTICO | 28/11/2025 SE REALIZA ENVIO DE 50 ROLLOS, CON LA GUIA 2265100517 SERVIENTREGA. SE CONFIRMA ENTREGA EXITOSA POR PARTE DE LA TRANSPORTADORA"/>
    <s v="ENVIO"/>
    <m/>
    <s v="TIPO IV"/>
    <s v="TERRESTRE"/>
    <m/>
    <n v="0"/>
    <n v="35780"/>
    <n v="75096"/>
    <n v="35780"/>
  </r>
  <r>
    <s v="SINCELEJO"/>
    <x v="0"/>
    <x v="0"/>
    <s v="70742"/>
    <s v="3049768"/>
    <s v="3007065313"/>
    <s v="OC VISITA ROLLOS"/>
    <s v="SUCRE"/>
    <s v="SAN LUIS DE SINCE"/>
    <s v="BARRIO PUEBLO NUEVO SAN LUIS D"/>
    <s v="REDEBAN"/>
    <s v="FO-25-1866408"/>
    <d v="2025-11-24T08:00:00"/>
    <d v="2025-11-26T15:09:00"/>
    <m/>
    <s v="ROLLOS"/>
    <s v="ROLLOS"/>
    <s v="CB UNO A UNO"/>
    <s v="CB UNO A UNO"/>
    <s v="EJECUTADO"/>
    <s v="EJECUTADO EXITOSO"/>
    <s v="23/11/2025 SE ESCALA AL COORDINADOR DE LA ZONA PARA ENTREGA EN SITIO | 26/11/2025 SE VISITA SITIO SE VERIFICA INFORMACIÓN SE REALIZA ENTREGA DE ROLLOS, NO SE MANIPULA EQUIPOS. FIRMA QUIEN RECIBE LOS ROLLOS."/>
    <s v="VISITA TECNICA"/>
    <m/>
    <s v="TIPO II"/>
    <s v="TERRESTRE"/>
    <s v="SANTOS GUZMAN CHRISTIAN FELIPE"/>
    <n v="1"/>
    <n v="67654"/>
    <n v="140396"/>
    <n v="67654"/>
  </r>
  <r>
    <s v="BUCARAMANGA"/>
    <x v="3"/>
    <x v="3"/>
    <s v="5893"/>
    <s v="3049771"/>
    <s v="3007010306"/>
    <s v="OC ENVIO ROLLOS"/>
    <s v="ANTIOQUIA"/>
    <s v="YONDO"/>
    <s v="YONDO - ANTIOQUIA"/>
    <s v="REDEBAN"/>
    <s v="FO-25-1870005"/>
    <d v="2025-11-24T08:00:00"/>
    <d v="2025-11-26T09:34:00"/>
    <m/>
    <s v="ROLLOS"/>
    <s v="ROLLOS"/>
    <s v="CB UNO A UNO"/>
    <s v="CB UNO A UNO"/>
    <s v="EJECUTADO"/>
    <s v="EJECUTADO EXITOSO"/>
    <s v="24/11/2025 SE CONFIRMAN DATOS, SE REALIZA ENVIO POR OPERADOR LOGISTICO | 26/11/2025 SE REALIZA ENVIO DE 50 ROLLOS, CON LA GUIA 2187690963 SERVIENTREGA. SE CONFIRMA ENTREGA EXITOSA POR PARTE DE LA TRANSPORTADORA"/>
    <s v="ENVIO"/>
    <m/>
    <s v="TIPO IV"/>
    <s v="TERRESTRE"/>
    <m/>
    <n v="0"/>
    <n v="35780"/>
    <n v="75096"/>
    <n v="35780"/>
  </r>
  <r>
    <s v="BOGOTA"/>
    <x v="5"/>
    <x v="5"/>
    <s v="11001"/>
    <s v="3049788"/>
    <s v="3007015421"/>
    <s v="OC VISITA ROLLOS"/>
    <s v="CUNDINAMARCA"/>
    <s v="BOGOTA"/>
    <s v="BARRIO ENGATIVA IV BOGOTA"/>
    <s v="REDEBAN"/>
    <s v="FO-25-1866396"/>
    <d v="2025-11-24T08:00:00"/>
    <d v="2025-11-26T08:03:00"/>
    <m/>
    <s v="ROLLOS"/>
    <s v="ROLLOS"/>
    <s v="CB UNO A UNO"/>
    <s v="CB UNO A UNO"/>
    <s v="EJECUTADO"/>
    <s v="EJECUTADO EXITOSO"/>
    <s v="23/11/2025 SE ESCALA AL COORDINADOR DE LA ZONA PARA ENTREGA EN SITIO | 26/11/2025 SE ENTREGAN 80 ROLLOS REDEBAN"/>
    <s v="VISITA TECNICA"/>
    <m/>
    <s v="TIPO I"/>
    <s v="TERRESTRE"/>
    <s v="GONZALEZ FANDIÑO SANTIAGO ERNESTO"/>
    <n v="1"/>
    <n v="35780"/>
    <n v="75096"/>
    <n v="35780"/>
  </r>
  <r>
    <s v="BOGOTA"/>
    <x v="5"/>
    <x v="5"/>
    <s v="11001"/>
    <s v="3049796"/>
    <s v="3007066343"/>
    <s v="OC VISITA ROLLOS"/>
    <s v="CUNDINAMARCA"/>
    <s v="BOGOTA"/>
    <s v="BARRIO TIBABUYES BOGOTA"/>
    <s v="REDEBAN"/>
    <s v="FO-25-1866392"/>
    <d v="2025-11-24T08:00:00"/>
    <d v="2025-11-25T08:07:00"/>
    <m/>
    <s v="ROLLOS"/>
    <s v="ROLLOS"/>
    <s v="UNO A UNO"/>
    <s v="CB UNO A UNO"/>
    <s v="EJECUTADO"/>
    <s v="EJECUTADO EXITOSO"/>
    <s v="23/11/2025 SE ESCALA AL COORDINADOR DE LA ZONA PARA ENTREGA EN SITIO | 24/11/2025 SE ENTREGAN  10 ROLLOS"/>
    <s v="VISITA TECNICA"/>
    <m/>
    <s v="TIPO I"/>
    <s v="TERRESTRE"/>
    <s v="INFANTE SIERRA MANUEL FERNANDO"/>
    <n v="1"/>
    <n v="35780"/>
    <n v="75096"/>
    <n v="35780"/>
  </r>
  <r>
    <s v="BOGOTA"/>
    <x v="5"/>
    <x v="5"/>
    <s v="11001"/>
    <s v="3049806"/>
    <s v="3007038419"/>
    <s v="OC VISITA ROLLOS"/>
    <s v="CUNDINAMARCA"/>
    <s v="BOGOTA"/>
    <s v="REDY TEQUENDAMA"/>
    <s v="REDEBAN"/>
    <s v="FO-25-1864568"/>
    <d v="2025-11-24T08:00:00"/>
    <d v="2025-11-25T10:49:00"/>
    <m/>
    <s v="ROLLOS"/>
    <s v="ROLLOS"/>
    <s v="ROBUSTO"/>
    <s v="REDY"/>
    <s v="EJECUTADO"/>
    <s v="EJECUTADO EXITOSO"/>
    <s v="22/11/2025 SE ESCALA AL COORDINADOR DE LA ZONA PARA ENTREGA EN SITIO | 25/11/2025 SE ENTREGA 160 ROLLOS DE REDEBAN PARA EL CORRESPONSAL"/>
    <s v="VISITA TECNICA"/>
    <m/>
    <s v="TIPO I"/>
    <s v="TERRESTRE"/>
    <s v="LEAL POVEDA YOHAN SEBASTIAN"/>
    <n v="1"/>
    <n v="35780"/>
    <n v="75096"/>
    <n v="35780"/>
  </r>
  <r>
    <s v="BARRANQUILLA"/>
    <x v="0"/>
    <x v="0"/>
    <s v="88001"/>
    <s v="3049841"/>
    <s v="3007048135"/>
    <s v="OC ROLLOS"/>
    <s v="ARCHIPIELAGO DE SAN ANDRES Y PROVIDENCIA"/>
    <s v="SAN ANDRES"/>
    <s v="PTM SAN ANDRES MISCELANEA SUSE"/>
    <s v="REDEBAN"/>
    <s v="FO-25-1872470"/>
    <d v="2025-11-24T08:00:00"/>
    <d v="2025-11-24T16:35:00"/>
    <m/>
    <s v="ROLLOS"/>
    <s v="ROLLOS"/>
    <s v="AGREGADOR"/>
    <s v="COMCARD - PTM"/>
    <s v="EJECUTADO / CANCELADO"/>
    <s v="CANCELADO POR LA RED-SOPORTE TELEFONICO"/>
    <s v="24/11/2025 SE PROCEDE A CERRAR SOLICITUD YA QUE EL CASO PERTENECE A SAN ANDRES. SE ESCALA A LA RED | 24/11/2025 SE PROCEDE A CERRAR SOLICITUD YA QUE EL CASO PERTENECE A SAN ANDRES. SE ESCALA A LA RED"/>
    <s v="SOPORTE TELEFONICO"/>
    <m/>
    <s v="TIPO V"/>
    <s v="AEREO"/>
    <m/>
    <n v="0"/>
    <n v="41241"/>
    <n v="0"/>
    <n v="41241"/>
  </r>
  <r>
    <s v="BUCARAMANGA"/>
    <x v="3"/>
    <x v="3"/>
    <s v="68092"/>
    <s v="3049846"/>
    <s v="3007057294"/>
    <s v="OC ENVIO ROLLOS"/>
    <s v="SANTANDER"/>
    <s v="BETULIA"/>
    <s v="BARRIO ESQUINA SECTOR EL PEAJE"/>
    <s v="REDEBAN"/>
    <s v="FO-25-1870007"/>
    <d v="2025-11-24T08:00:00"/>
    <d v="2025-11-26T14:45:00"/>
    <m/>
    <s v="ROLLOS"/>
    <s v="ROLLOS"/>
    <s v="CB UNO A UNO"/>
    <s v="CB UNO A UNO"/>
    <s v="EJECUTADO"/>
    <s v="EJECUTADO EXITOSO"/>
    <s v="24/11/2025 SE CONFIRMAN DATOS, SE REALIZA ENVIO POR OPERADOR LOGISTICO | 26/11/2025 SE CONFIRMA ENTREGA EXITOSA POR PARTE DE LA TRANSPORTADORA COORDINADORA CON LA GUIA 46778000188"/>
    <s v="ENVIO"/>
    <m/>
    <s v="TIPO IV"/>
    <s v="TERRESTRE"/>
    <m/>
    <n v="0"/>
    <n v="35780"/>
    <n v="75096"/>
    <n v="35780"/>
  </r>
  <r>
    <s v="CARTAGENA"/>
    <x v="0"/>
    <x v="0"/>
    <s v="13001"/>
    <s v="3049849"/>
    <s v="3007045118"/>
    <s v="OC VISITA ROLLOS"/>
    <s v="BOLIVAR"/>
    <s v="CARTAGENA"/>
    <s v="PTM CARTAGENA MARCO ANTONIO BE"/>
    <s v="REDEBAN"/>
    <s v="FO-25-1866403"/>
    <d v="2025-11-24T08:00:00"/>
    <d v="2025-11-26T11:30:00"/>
    <m/>
    <s v="ROLLOS"/>
    <s v="ROLLOS"/>
    <s v="AGREGADOR"/>
    <s v="COMCARD - PTM"/>
    <s v="EJECUTADO"/>
    <s v="EJECUTADO EXITOSO"/>
    <s v="23/11/2025 SE ESCALA AL COORDINADOR DE LA ZONA PARA ENTREGA EN SITIO | 26/11/2025 SE REALIZA ENTREGA DE 50 UNIDADES DE ROLLOS REDEBAN"/>
    <s v="VISITA TECNICA"/>
    <m/>
    <s v="TIPO I"/>
    <s v="TERRESTRE"/>
    <s v="AVILA DE HORTA FERNANDO JOSE"/>
    <n v="1"/>
    <n v="35780"/>
    <n v="75096"/>
    <n v="35780"/>
  </r>
  <r>
    <s v="MEDELLIN"/>
    <x v="2"/>
    <x v="2"/>
    <s v="5079"/>
    <s v="3049867"/>
    <s v="3007077653"/>
    <s v="OC VISITA ROLLOS"/>
    <s v="ANTIOQUIA"/>
    <s v="BARBOSA"/>
    <s v="BARRIO VERDAD VILLA CAROLINA B"/>
    <s v="REDEBAN"/>
    <s v="FO-25-1866807"/>
    <d v="2025-11-24T08:00:00"/>
    <d v="2025-11-27T11:57:00"/>
    <m/>
    <s v="ROLLOS"/>
    <s v="ROLLOS"/>
    <s v="CB UNO A UNO"/>
    <s v="CB UNO A UNO"/>
    <s v="EJECUTADO"/>
    <s v="EJECUTADO EXITOSO"/>
    <s v="23/11/2025 SE ESCALA AL COORDINADOR DE LA ZONA PARA ENTREGA EN SITIO | 27/11/2025 SE ENTREGAN 20 ROLLOS RBM"/>
    <s v="VISITA TECNICA"/>
    <m/>
    <s v="TIPO II"/>
    <s v="TERRESTRE"/>
    <s v="BARRIENTOS HERNANDEZ CRISTIAN HORACIO"/>
    <n v="1"/>
    <n v="67654"/>
    <n v="140396"/>
    <n v="67654"/>
  </r>
  <r>
    <s v="APARTADO"/>
    <x v="2"/>
    <x v="2"/>
    <s v="5045"/>
    <s v="3049868"/>
    <s v="3007081348"/>
    <s v="OC VISITA ROLLOS"/>
    <s v="ANTIOQUIA"/>
    <s v="APARTADO"/>
    <s v="DISTRICOL APARTABURGUER"/>
    <s v="REDEBAN"/>
    <s v="FO-25-1866805"/>
    <d v="2025-11-24T08:00:00"/>
    <d v="2025-11-27T09:24:00"/>
    <m/>
    <s v="ROLLOS"/>
    <s v="ROLLOS"/>
    <s v="AGREGADOR"/>
    <s v="DISTRICOL"/>
    <s v="EJECUTADO"/>
    <s v="EJECUTADO EXITOSO"/>
    <s v="23/11/2025 SE ESCALA AL COORDINADOR DE LA ZONA PARA ENTREGA EN SITIO | 27/11/2025 ENTREGA DE 30 ROLLOS"/>
    <s v="VISITA TECNICA"/>
    <m/>
    <s v="TIPO I"/>
    <s v="TERRESTRE"/>
    <s v="SALDARRIAGA MIRANDA SANTIAGO"/>
    <n v="1"/>
    <n v="35780"/>
    <n v="75096"/>
    <n v="35780"/>
  </r>
  <r>
    <s v="BOGOTA"/>
    <x v="5"/>
    <x v="5"/>
    <s v="11001"/>
    <s v="3049880"/>
    <s v="3007075360"/>
    <s v="OC VISITA ROLLOS"/>
    <s v="CUNDINAMARCA"/>
    <s v="BOGOTA"/>
    <s v="BARRIO TUNA ALTA BOGOTA"/>
    <s v="REDEBAN"/>
    <s v="FO-25-1868186"/>
    <d v="2025-11-24T08:00:00"/>
    <d v="2025-11-24T13:56:00"/>
    <m/>
    <s v="ROLLOS"/>
    <s v="ROLLOS"/>
    <s v="CB UNO A UNO"/>
    <s v="CB UNO A UNO"/>
    <s v="EJECUTADO"/>
    <s v="EJECUTADO EXITOSO"/>
    <s v="24/11/2025 SE ESCALA AL COORDINADOR DE LA ZONA PARA ENTREGA EN SITIO | 24/11/2025 SE ENTREGAN 10 ROLLOS"/>
    <s v="VISITA TECNICA"/>
    <m/>
    <s v="TIPO I"/>
    <s v="TERRESTRE"/>
    <s v="INFANTE SIERRA MANUEL FERNANDO"/>
    <n v="1"/>
    <n v="35780"/>
    <n v="75096"/>
    <n v="35780"/>
  </r>
  <r>
    <s v="CARTAGENA"/>
    <x v="0"/>
    <x v="0"/>
    <s v="13062"/>
    <s v="3049911"/>
    <s v="3007079035"/>
    <s v="OC VISITA ROLLOS"/>
    <s v="BOLIVAR"/>
    <s v="ARROYOHONDO"/>
    <s v="BARRIO ALTO PRADO ARROYOHONDO"/>
    <s v="REDEBAN"/>
    <s v="FO-25-1866401"/>
    <d v="2025-11-24T08:00:00"/>
    <d v="2025-11-30T15:23:00"/>
    <m/>
    <s v="ROLLOS"/>
    <s v="ROLLOS"/>
    <s v="CB UNO A UNO"/>
    <s v="CB UNO A UNO"/>
    <s v="EJECUTADO"/>
    <s v="EJECUTADO EXITOSO"/>
    <s v="23/11/2025 SE ESCALA AL COORDINADOR DE LA ZONA PARA ENTREGA EN SITIO | 30/11/2025 SE ENVÍAN 20 ROLLOS AL PUNTO EN MOTO INFORMAL DESDE SOPLAVIENTO A PETICIÓN , CLIENTE CONFIRMA VIA WATHSAPP QUE YA LE LLEGARON LOS ROLLOS Y DE ADJUNTA EVIDENCIA DE CONVERSACION"/>
    <s v="VISITA TECNICA"/>
    <m/>
    <s v="TIPO II"/>
    <s v="TERRESTRE"/>
    <s v="MARTINEZ SALGUEDO ANDRES AUGUSTO"/>
    <n v="1"/>
    <n v="67654"/>
    <n v="140396"/>
    <n v="67654"/>
  </r>
  <r>
    <s v="MEDELLIN"/>
    <x v="2"/>
    <x v="2"/>
    <s v="5308"/>
    <s v="3049918"/>
    <s v="3007030201"/>
    <s v="OC VISITA ROLLOS"/>
    <s v="ANTIOQUIA"/>
    <s v="GIRARDOTA"/>
    <s v="BARRIO GIRARDOTA PARQUE GIRARD"/>
    <s v="REDEBAN"/>
    <s v="FO-25-1878311"/>
    <d v="2025-11-24T08:00:00"/>
    <d v="2025-11-26T11:04:00"/>
    <m/>
    <s v="ROLLOS"/>
    <s v="ROLLOS"/>
    <s v="CB UNO A UNO"/>
    <s v="CB UNO A UNO"/>
    <s v="EJECUTADO"/>
    <s v="EJECUTADO EXITOSO"/>
    <s v="26/11/2025 SE ENTREGAN 160 ROLLOS OK"/>
    <s v="VISITA TECNICA"/>
    <m/>
    <s v="TIPO I"/>
    <s v="TERRESTRE"/>
    <s v="QUINTERO SANCHEZ JUAN SEBASTIAN"/>
    <n v="1"/>
    <n v="35780"/>
    <n v="75096"/>
    <n v="35780"/>
  </r>
  <r>
    <s v="APARTADO"/>
    <x v="2"/>
    <x v="2"/>
    <s v="5045"/>
    <s v="3049922"/>
    <s v="3007081647"/>
    <s v="OC VISITA ROLLOS"/>
    <s v="ANTIOQUIA"/>
    <s v="APARTADO"/>
    <s v="DISTRICOL FERROMATERIALES AGUD"/>
    <s v="REDEBAN"/>
    <s v="FO-25-1866812"/>
    <d v="2025-11-24T08:00:00"/>
    <d v="2025-11-26T13:50:00"/>
    <m/>
    <s v="ROLLOS"/>
    <s v="ROLLOS"/>
    <s v="AGREGADOR"/>
    <s v="DISTRICOL"/>
    <s v="EJECUTADO"/>
    <s v="EJECUTADO EXITOSO"/>
    <s v="23/11/2025 SE ESCALA AL COORDINADOR DE LA ZONA PARA ENTREGA EN SITIO | 26/11/2025 ENTREGA DE 20 ROLLOS"/>
    <s v="VISITA TECNICA"/>
    <m/>
    <s v="TIPO I"/>
    <s v="TERRESTRE"/>
    <s v="SALDARRIAGA MIRANDA SANTIAGO"/>
    <n v="1"/>
    <n v="35780"/>
    <n v="75096"/>
    <n v="35780"/>
  </r>
  <r>
    <s v="CUCUTA"/>
    <x v="3"/>
    <x v="3"/>
    <s v="54810"/>
    <s v="3049923"/>
    <s v="3007065497"/>
    <s v="OC ENVIO ROLLOS"/>
    <s v="NORTE DE SANTANDER"/>
    <s v="TIBU"/>
    <s v="BARRIO LAS DELICIAS TIBU 4"/>
    <s v="REDEBAN"/>
    <s v="FO-25-1866946"/>
    <d v="2025-11-24T08:00:00"/>
    <d v="2025-11-28T11:37:00"/>
    <m/>
    <s v="ROLLOS"/>
    <s v="ROLLOS"/>
    <s v="CB UNO A UNO"/>
    <s v="CB UNO A UNO"/>
    <s v="EJECUTADO"/>
    <s v="EJECUTADO EXITOSO"/>
    <s v="23/11/2025 SE REALIZA ENVIO DE ROLLOS POR  OPERADOR LOGISTICO | 28/11/2025 SE REALIZA ENVIO DE 30 ROLLOS, CON LA GUIA 2187690962 SERVIENTREGA. SE CONFIRMA ENTREGA EXITOSA POR PARTE DE LA TRANSPORTADORA"/>
    <s v="ENVIO"/>
    <m/>
    <s v="TIPO V"/>
    <s v="TERRESTRE"/>
    <m/>
    <n v="0"/>
    <n v="35780"/>
    <n v="75096"/>
    <n v="35780"/>
  </r>
  <r>
    <s v="BOGOTA"/>
    <x v="5"/>
    <x v="5"/>
    <s v="11001"/>
    <s v="3051215"/>
    <s v="3007045375"/>
    <s v="OC VISITA ROLLOS"/>
    <s v="CUNDINAMARCA"/>
    <s v="BOGOTA"/>
    <s v="BARRIO LAS MERCEDES BOGOTA"/>
    <s v="REDEBAN"/>
    <s v="FO-25-1869559"/>
    <d v="2025-11-24T08:24:16"/>
    <d v="2025-11-27T13:49:00"/>
    <m/>
    <s v="ROLLOS"/>
    <s v="ROLLOS"/>
    <s v="CB UNO A UNO"/>
    <s v="CB UNO A UNO"/>
    <s v="EJECUTADO"/>
    <s v="EJECUTADO EXITOSO"/>
    <s v="24/11/2025 SE ESCALA AL COORDINADOR DE LA ZONA PARA ENTREGA EN SITIO | 27/11/2025 SE ENTREGA 20 ROLLOS DE REDEBAN PARA EL CORRESPONSAL"/>
    <s v="VISITA TECNICA"/>
    <m/>
    <s v="TIPO I"/>
    <s v="TERRESTRE"/>
    <s v="LEAL POVEDA YOHAN SEBASTIAN"/>
    <n v="1"/>
    <n v="35780"/>
    <n v="75096"/>
    <n v="35780"/>
  </r>
  <r>
    <s v="MEDELLIN"/>
    <x v="2"/>
    <x v="2"/>
    <s v="5360"/>
    <s v="3051323"/>
    <s v="3007071180"/>
    <s v="OC VISITA ROLLOS"/>
    <s v="ANTIOQUIA"/>
    <s v="ITAGUI"/>
    <s v="PTM ITAGUI  LEGUMBRERIA Y ALGO"/>
    <s v="REDEBAN"/>
    <s v="FO-25-1869556"/>
    <d v="2025-11-24T08:37:49"/>
    <d v="2025-11-27T10:53:00"/>
    <m/>
    <s v="ROLLOS"/>
    <s v="ROLLOS"/>
    <s v="AGREGADOR"/>
    <s v="COMCARD - PTM"/>
    <s v="EJECUTADO"/>
    <s v="EJECUTADO EXITOSO"/>
    <s v="24/11/2025 SE ESCALA AL COORDINADOR DE LA ZONA PARA ENTREGA EN SITIO | 27/11/2025 SE REALIZA ENTREGA DE 30 ROLLOS POR EL OPERADOR VELOCES CON LA GUIA V4001866541"/>
    <s v="VISITA TECNICA"/>
    <m/>
    <s v="TIPO I"/>
    <s v="TERRESTRE"/>
    <s v="RICO PERDOMO ALAHY XIMENA"/>
    <n v="1"/>
    <n v="35780"/>
    <n v="75096"/>
    <n v="35780"/>
  </r>
  <r>
    <s v="CARTAGENA"/>
    <x v="0"/>
    <x v="0"/>
    <s v="13001"/>
    <s v="3051637"/>
    <s v="3007080519"/>
    <s v="OC VISITA ROLLOS"/>
    <s v="BOLIVAR"/>
    <s v="CARTAGENA"/>
    <s v="BARRIO CARRETERA LA CORDIALIDAD CARTAGENA DE INDIAS"/>
    <s v="REDEBAN"/>
    <s v="FO-25-1869553"/>
    <d v="2025-11-24T09:08:07"/>
    <d v="2025-11-26T10:26:00"/>
    <m/>
    <s v="ROLLOS"/>
    <s v="ROLLOS"/>
    <s v="UNO A UNO"/>
    <s v="UNO A UNO"/>
    <s v="EJECUTADO"/>
    <s v="EJECUTADO EXITOSO"/>
    <s v="24/11/2025 SE ESCALA AL COORDINADOR DE LA ZONA PARA ENTREGA EN SITIO | 26/11/2025 SE REALIZA ENTREGA DE 40 ROLLOS PARA EL CORRESPONSAL"/>
    <s v="VISITA TECNICA"/>
    <m/>
    <s v="TIPO I"/>
    <s v="TERRESTRE"/>
    <s v="MARTINEZ SALGUEDO ANDRES AUGUSTO"/>
    <n v="1"/>
    <n v="35780"/>
    <n v="75096"/>
    <n v="35780"/>
  </r>
  <r>
    <s v="BARRANQUILLA"/>
    <x v="0"/>
    <x v="0"/>
    <s v="8001"/>
    <s v="3051898"/>
    <s v="3007076876"/>
    <s v="OC VISITA ROLLOS"/>
    <s v="ATLANTICO"/>
    <s v="BARRANQUILLA"/>
    <s v="BARRIO 7 DE ABRIL BARRANQUILLA"/>
    <s v="REDEBAN"/>
    <s v="FO-25-1869547"/>
    <d v="2025-11-24T09:27:16"/>
    <d v="2025-11-28T10:33:00"/>
    <m/>
    <s v="ROLLOS"/>
    <s v="ROLLOS"/>
    <s v="CB UNO A UNO"/>
    <s v="CB UNO A UNO"/>
    <s v="EJECUTADO"/>
    <s v="EJECUTADO EXITOSO"/>
    <s v="24/11/2025 SE ESCALA AL COORDINADOR DE LA ZONA PARA ENTREGA EN SITIO | 28/11/2025 SE HACE ENTREGA DE 40 ROLLOS REDEBAN DE MANERA EXITOSA"/>
    <s v="VISITA TECNICA"/>
    <m/>
    <s v="TIPO I"/>
    <s v="TERRESTRE"/>
    <s v="ORTEGA TORRES JUAN SEBASTIAN"/>
    <n v="1"/>
    <n v="35780"/>
    <n v="75096"/>
    <n v="35780"/>
  </r>
  <r>
    <s v="CALI"/>
    <x v="1"/>
    <x v="1"/>
    <s v="76126"/>
    <s v="3052095"/>
    <s v="3007045910"/>
    <s v="OC VISITA ROLLOS"/>
    <s v="VALLE DEL CAUCA"/>
    <s v="CALIMA"/>
    <s v="BARRIO CENTRO CALIMA 1"/>
    <s v="REDEBAN"/>
    <s v="FO-25-1869540"/>
    <d v="2025-11-24T09:40:39"/>
    <d v="2025-11-26T13:51:00"/>
    <m/>
    <s v="ROLLOS"/>
    <s v="ROLLOS"/>
    <s v="CB UNO A UNO"/>
    <s v="CB UNO A UNO"/>
    <s v="EJECUTADO"/>
    <s v="EJECUTADO EXITOSO"/>
    <s v="24/11/2025 SE ESCALA AL COORDINADOR DE LA ZONA PARA ENTREGA EN SITIO | 26/11/2025 SE REALIZA ENTREGA DE 90 ROLLOS REDEBAN"/>
    <s v="VISITA TECNICA"/>
    <m/>
    <s v="TIPO II"/>
    <s v="TERRESTRE"/>
    <s v="PAREDES CASTILLO DIEGO"/>
    <n v="1"/>
    <n v="67654"/>
    <n v="140396"/>
    <n v="67654"/>
  </r>
  <r>
    <s v="SANTA MARTA"/>
    <x v="0"/>
    <x v="0"/>
    <s v="47030"/>
    <s v="3052099"/>
    <s v="3007081182"/>
    <s v="OC ENVIO ROLLOS"/>
    <s v="MAGDALENA"/>
    <s v="ALGARROBO"/>
    <s v="BARRIO CENTRO ALGARROBO 1"/>
    <s v="REDEBAN"/>
    <s v="FO-25-1871220"/>
    <d v="2025-11-24T09:41:21"/>
    <d v="2025-11-28T14:16:00"/>
    <m/>
    <s v="ROLLOS"/>
    <s v="ROLLOS"/>
    <s v="UNO A UNO"/>
    <s v="UNO A UNO"/>
    <s v="EJECUTADO"/>
    <s v="EJECUTADO EXITOSO"/>
    <s v="24/11/2025 SE CONFIRMAN DATOS, SE REALIZA ENVIO POR OPERADOR LOGISTICO | 28/11/2025 SE REALIZA ENVIO DE 20 ROLLOS, CON LA GUIA 2277307836 SERVIENTREGA. SE CONFIRMA ENTREGA EXITOSA POR PARTE DE LA TRANSPORTADORA"/>
    <s v="ENVIO"/>
    <m/>
    <s v="TIPO IV"/>
    <s v="TERRESTRE"/>
    <m/>
    <n v="0"/>
    <n v="35780"/>
    <n v="75096"/>
    <n v="35780"/>
  </r>
  <r>
    <s v="SANTA MARTA"/>
    <x v="0"/>
    <x v="0"/>
    <s v="47001"/>
    <s v="3052294"/>
    <s v="3007038397"/>
    <s v="OC VISITA ROLLOS"/>
    <s v="MAGDALENA"/>
    <s v="SANTA MARTA"/>
    <s v="BARRIO VEREDA DON DIEGO SANTA"/>
    <s v="REDEBAN"/>
    <s v="FO-25-1869534"/>
    <d v="2025-11-24T09:55:01"/>
    <d v="2025-11-27T14:40:00"/>
    <m/>
    <s v="ROLLOS"/>
    <s v="ROLLOS"/>
    <s v="CB UNO A UNO"/>
    <s v="CB UNO A UNO"/>
    <s v="EJECUTADO"/>
    <s v="EJECUTADO EXITOSO"/>
    <s v="24/11/2025 SE ESCALA AL COORDINADOR DE LA ZONA PARA ENTREGA EN SITIO | 27/11/2025 SE REALIZA ENTREGA DE 50 ROLLOS PARA DATÁFONO A SATISFACCIÓN DEL CLIENTE"/>
    <s v="VISITA TECNICA"/>
    <m/>
    <s v="TIPO I"/>
    <s v="TERRESTRE"/>
    <s v="THOMAS  CAMPO SIGIFREDO SEGUNDO"/>
    <n v="1"/>
    <n v="35780"/>
    <n v="75096"/>
    <n v="35780"/>
  </r>
  <r>
    <s v="BOGOTA"/>
    <x v="5"/>
    <x v="5"/>
    <s v="11001"/>
    <s v="3052700"/>
    <s v="3007040467"/>
    <s v="OC VISITA ROLLOS"/>
    <s v="CUNDINAMARCA"/>
    <s v="BOGOTA"/>
    <s v="BARRIO LUCERO BAJO BOGOTA 2"/>
    <s v="REDEBAN"/>
    <s v="FO-25-1869530"/>
    <d v="2025-11-24T09:56:37"/>
    <d v="2025-11-25T16:52:00"/>
    <m/>
    <s v="ROLLOS"/>
    <s v="ROLLOS"/>
    <s v="CB UNO A UNO"/>
    <s v="CB UNO A UNO"/>
    <s v="EJECUTADO"/>
    <s v="EJECUTADO EXITOSO"/>
    <s v="24/11/2025 SE ESCALA AL COORDINADOR DE LA ZONA PARA ENTREGA EN SITIO | 25/11/2025 SE VISITA COMERCIO, SE ENTREGAN 50 ROLLOS RBM, NO SE MANIPULAN DISPOSITIVOS"/>
    <s v="VISITA TECNICA"/>
    <m/>
    <s v="TIPO I"/>
    <s v="TERRESTRE"/>
    <s v="ORTIZ YARA FRANKLYN ISRAEL"/>
    <n v="1"/>
    <n v="35780"/>
    <n v="75096"/>
    <n v="35780"/>
  </r>
  <r>
    <s v="BOGOTA"/>
    <x v="5"/>
    <x v="5"/>
    <s v="11001"/>
    <s v="3053000"/>
    <s v="3007041088"/>
    <s v="OC VISITA ROLLOS"/>
    <s v="CUNDINAMARCA"/>
    <s v="BOGOTA"/>
    <s v="BARRIO ANDES BOGOTA 2"/>
    <s v="REDEBAN"/>
    <s v="FO-25-1870094"/>
    <d v="2025-11-24T10:25:00"/>
    <d v="2025-11-27T11:15:00"/>
    <m/>
    <s v="ROLLOS"/>
    <s v="ROLLOS"/>
    <s v="CB UNO A UNO"/>
    <s v="COOGUASIMALES"/>
    <s v="EJECUTADO"/>
    <s v="EJECUTADO EXITOSO"/>
    <s v="24/11/2025 SE ESCALA AL COORDINADOR DE LA ZONA PARA ENTREGA EN SITIO | 27/11/2025 SE LLEGA A LA DIRECCIÓN INDICADA Y SE ENTREGAN 30 ROLLOS RBM SIN MANIPULAR LOS EQUIPOS"/>
    <s v="VISITA TECNICA"/>
    <m/>
    <s v="TIPO I"/>
    <s v="TERRESTRE"/>
    <s v="GARCIA PASTRANA KEVIN FERNANDO"/>
    <n v="1"/>
    <n v="35780"/>
    <n v="75096"/>
    <n v="35780"/>
  </r>
  <r>
    <s v="MONTERIA"/>
    <x v="0"/>
    <x v="0"/>
    <s v="23417"/>
    <s v="3053025"/>
    <s v="3007046828"/>
    <s v="OC VISITA ROLLOS"/>
    <s v="CORDOBA"/>
    <s v="LORICA"/>
    <s v="DISTRICOL DROGAS DE JESUS"/>
    <s v="REDEBAN"/>
    <s v="FO-25-1870088"/>
    <d v="2025-11-24T10:34:48"/>
    <d v="2025-11-27T16:34:00"/>
    <m/>
    <s v="ROLLOS"/>
    <s v="ROLLOS"/>
    <s v="AGREGADOR"/>
    <s v="DISTRICOL"/>
    <s v="EJECUTADO"/>
    <s v="EJECUTADO EXITOSO"/>
    <s v="24/11/2025 SE ESCALA AL COORDINADOR DE LA ZONA PARA ENTREGA EN SITIO | 27/11/2025 SE REALIZA ENTREGA DE 30 ROLLOS A CORRESPONSAL REDEBAN"/>
    <s v="VISITA TECNICA"/>
    <m/>
    <s v="TIPO II"/>
    <s v="TERRESTRE"/>
    <s v="MARQUEZ HOYOS JEYSON DANIEL"/>
    <n v="1"/>
    <n v="67654"/>
    <n v="140396"/>
    <n v="67654"/>
  </r>
  <r>
    <s v="BOGOTA"/>
    <x v="5"/>
    <x v="5"/>
    <s v="11001"/>
    <s v="3053052"/>
    <s v="3007046936"/>
    <s v="OC VISITA ROLLOS"/>
    <s v="CUNDINAMARCA"/>
    <s v="BOGOTA"/>
    <s v="BARRIO SAN CRISTOBAL BOGOTA 3"/>
    <s v="REDEBAN"/>
    <s v="FO-25-1870931"/>
    <d v="2025-11-24T10:45:22"/>
    <d v="2025-11-27T15:31:00"/>
    <m/>
    <s v="ROLLOS"/>
    <s v="ROLLOS"/>
    <s v="CB UNO A UNO"/>
    <s v="CB UNO A UNO"/>
    <s v="EJECUTADO"/>
    <s v="EJECUTADO EXITOSO"/>
    <s v="24/11/2025 SE ESCALA AL COORDINADOR DE LA ZONA PARA ENTREGA EN SITIO | 27/11/2025 SE LLEGA A COMERCIO, SE ENTREGAN ROLLOS, SIN MANIPULACIÓN DEL EQUIPO SIN NOVEDAD"/>
    <s v="VISITA TECNICA"/>
    <m/>
    <s v="TIPO I"/>
    <s v="TERRESTRE"/>
    <s v="ARIAS QUILINDO JULIAN"/>
    <n v="1"/>
    <n v="35780"/>
    <n v="75096"/>
    <n v="35780"/>
  </r>
  <r>
    <s v="CALI"/>
    <x v="1"/>
    <x v="1"/>
    <s v="76001"/>
    <s v="3053244"/>
    <s v="3007073580"/>
    <s v="OC VISITA ROLLOS"/>
    <s v="VALLE DEL CAUCA"/>
    <s v="CALI"/>
    <s v="DISTRICOL INTERNET ASPRILLA"/>
    <s v="REDEBAN"/>
    <s v="FO-25-1870924"/>
    <d v="2025-11-24T10:46:50"/>
    <d v="2025-11-25T12:36:00"/>
    <m/>
    <s v="ROLLOS"/>
    <s v="ROLLOS"/>
    <s v="AGREGADOR"/>
    <s v="DISTRICOL"/>
    <s v="EJECUTADO"/>
    <s v="EJECUTADO EXITOSO"/>
    <s v="24/11/2025 SE ESCALA AL COORDINADOR DE LA ZONA PARA ENTREGA EN SITIO | 25/11/2025 SE REALIZA ENTREGA DE 70 ROLLOS REDEBAN CON VISITA, NO SE INTERVIENE EQUIPOS"/>
    <s v="VISITA TECNICA"/>
    <m/>
    <s v="TIPO I"/>
    <s v="TERRESTRE"/>
    <s v="HERRERA MONAR GEOVANNY"/>
    <n v="1"/>
    <n v="35780"/>
    <n v="75096"/>
    <n v="35780"/>
  </r>
  <r>
    <s v="VILLAVICENCIO"/>
    <x v="4"/>
    <x v="4"/>
    <s v="50001"/>
    <s v="3053289"/>
    <s v="3007077914"/>
    <s v="OC VISITA ROLLOS"/>
    <s v="META"/>
    <s v="VILLAVICENCIO"/>
    <s v="BARRIO AGUAS CLARAS VILLAVICENCIO"/>
    <s v="REDEBAN"/>
    <s v="FO-25-1870920"/>
    <d v="2025-11-24T10:59:50"/>
    <d v="2025-11-25T12:53:00"/>
    <m/>
    <s v="ROLLOS"/>
    <s v="ROLLOS"/>
    <s v="UNO A UNO"/>
    <s v="UNO A UNO"/>
    <s v="EJECUTADO"/>
    <s v="EJECUTADO EXITOSO"/>
    <s v="24/11/2025 SE ESCALA AL COORDINADOR DE LA ZONA PARA ENTREGA EN SITIO | 25/11/2025 SE VISITA CB Y SE REALIZA ENTREGA DE 10 ROLLOS DE PAPEL TERMICO PARA DATÁFONO"/>
    <s v="VISITA TECNICA"/>
    <m/>
    <s v="TIPO I"/>
    <s v="TERRESTRE"/>
    <s v="GARZON RUIZ LUIS MIGUEL"/>
    <n v="1"/>
    <n v="35780"/>
    <n v="75096"/>
    <n v="35780"/>
  </r>
  <r>
    <s v="CALI"/>
    <x v="1"/>
    <x v="1"/>
    <s v="76001"/>
    <s v="3053587"/>
    <s v="3007081317"/>
    <s v="OC VISITA ROLLOS"/>
    <s v="VALLE DEL CAUCA"/>
    <s v="CALI"/>
    <s v="PTM CALI COLMENA SIEMPRE DIVAS"/>
    <s v="REDEBAN"/>
    <s v="FO-25-1870906"/>
    <d v="2025-11-24T11:30:50"/>
    <d v="2025-11-25T12:14:00"/>
    <m/>
    <s v="ROLLOS"/>
    <s v="ROLLOS"/>
    <s v="AGREGADOR"/>
    <s v="COMCARD - PTM"/>
    <s v="EJECUTADO"/>
    <s v="EJECUTADO EXITOSO"/>
    <s v="24/11/2025 SE ESCALA AL COORDINADOR DE LA ZONA PARA ENTREGA EN SITIO | 25/11/2025 SE REALIZA VISITA TÉCNICA EN DONDE SE ENTREGAN 30 ROLLOS EN BUEN ESTADO"/>
    <s v="VISITA TECNICA"/>
    <m/>
    <s v="TIPO I"/>
    <s v="TERRESTRE"/>
    <s v="ESCOBAR LENIS JUAN SEBASTIAN"/>
    <n v="1"/>
    <n v="35780"/>
    <n v="75096"/>
    <n v="35780"/>
  </r>
  <r>
    <s v="SINCELEJO"/>
    <x v="0"/>
    <x v="0"/>
    <s v="70708"/>
    <s v="3053590"/>
    <s v="3007040812"/>
    <s v="OC VISITA ROLLOS"/>
    <s v="SUCRE"/>
    <s v="SAN MARCOS"/>
    <s v="DISTRICOL VARIEDADES MIL COLOR"/>
    <s v="REDEBAN"/>
    <s v="FO-25-1872138"/>
    <d v="2025-11-24T11:31:44"/>
    <d v="2025-11-26T14:53:00"/>
    <m/>
    <s v="ROLLOS"/>
    <s v="ROLLOS"/>
    <s v="AGREGADOR"/>
    <s v="DISTRICOL"/>
    <s v="EJECUTADO"/>
    <s v="EJECUTADO EXITOSO"/>
    <s v="24/11/2025 SE CONFIRMAN DATOS, SE REALIZA ENVIO POR OPERADOR LOGISTICO | 26/11/2025 SE REALIZA ENVÍO DE ROLLOS EN MOTOTAXI DESDE SAN MARCOS AL CORREGIMIETO EL LIMÓN, SE CONFIRMA CON LA SEÑORA MERY JIMÉNEZ RECIBIDO SIN NOVEDAD OK"/>
    <s v="ENVIO FLOTA - OPERADOR LOGISTICO"/>
    <m/>
    <s v="TIPO III"/>
    <s v="TERRESTRE"/>
    <s v="GONZALEZ FERRER JESUS ALEXANDER"/>
    <n v="0"/>
    <n v="35780"/>
    <n v="75096"/>
    <n v="35780"/>
  </r>
  <r>
    <s v="BOGOTA"/>
    <x v="5"/>
    <x v="5"/>
    <s v="11001"/>
    <s v="3053902"/>
    <s v="3007063047"/>
    <s v="OC VISITA ROLLOS"/>
    <s v="CUNDINAMARCA"/>
    <s v="BOGOTA"/>
    <s v="BARRIO DANUBIO AZUL BOGOTA 5"/>
    <s v="REDEBAN"/>
    <s v="FO-25-1870914"/>
    <d v="2025-11-24T11:25:55"/>
    <d v="2025-11-28T15:50:00"/>
    <m/>
    <s v="ROLLOS"/>
    <s v="ROLLOS"/>
    <s v="CB UNO A UNO"/>
    <s v="CB UNO A UNO"/>
    <s v="EJECUTADO"/>
    <s v="EJECUTADO EXITOSO"/>
    <s v="24/11/2025 SE ESCALA AL COORDINADOR DE LA ZONA PARA ENTREGA EN SITIO | 28/11/2025 SE REALIZA ENTREGA DE 30 ROLLOS"/>
    <s v="VISITA TECNICA"/>
    <m/>
    <s v="TIPO I"/>
    <s v="TERRESTRE"/>
    <s v="MICHELI LOPEZ MIGUEL ANGEL"/>
    <n v="1"/>
    <n v="35780"/>
    <n v="75096"/>
    <n v="35780"/>
  </r>
  <r>
    <s v="BOGOTA"/>
    <x v="5"/>
    <x v="5"/>
    <s v="11001"/>
    <s v="3053913"/>
    <s v="3007076534"/>
    <s v="OC VISITA ROLLOS"/>
    <s v="CUNDINAMARCA"/>
    <s v="BOGOTA"/>
    <s v="BARRIO PINAR BOGOTA  1"/>
    <s v="REDEBAN"/>
    <s v="FO-25-1870909"/>
    <d v="2025-11-24T11:28:47"/>
    <d v="2025-11-27T11:55:00"/>
    <m/>
    <s v="ROLLOS"/>
    <s v="ROLLOS"/>
    <s v="CB UNO A UNO"/>
    <s v="CB UNO A UNO"/>
    <s v="EJECUTADO"/>
    <s v="EJECUTADO EXITOSO"/>
    <s v="24/11/2025 SE ESCALA AL COORDINADOR DE LA ZONA PARA ENTREGA EN SITIO | 27/11/2025 SE ENTREGA ROLLO DE REDEBAN 40 PARA EL CORRESPONSAL"/>
    <s v="VISITA TECNICA"/>
    <m/>
    <s v="TIPO I"/>
    <s v="TERRESTRE"/>
    <s v="LEAL POVEDA YOHAN SEBASTIAN"/>
    <n v="1"/>
    <n v="35780"/>
    <n v="75096"/>
    <n v="35780"/>
  </r>
  <r>
    <s v="CALI"/>
    <x v="1"/>
    <x v="1"/>
    <s v="76130"/>
    <s v="3054049"/>
    <s v="3007079756"/>
    <s v="OC VISITA ROLLOS"/>
    <s v="VALLE DEL CAUCA"/>
    <s v="CANDELARIA"/>
    <s v="BARRIO VILLAGORGONA CANDELARIA"/>
    <s v="REDEBAN"/>
    <s v="FO-25-1870899"/>
    <d v="2025-11-24T11:46:21"/>
    <d v="2025-11-25T13:58:00"/>
    <m/>
    <s v="ROLLOS"/>
    <s v="ROLLOS"/>
    <s v="CB UNO A UNO"/>
    <s v="CB UNO A UNO"/>
    <s v="EJECUTADO"/>
    <s v="EJECUTADO EXITOSO"/>
    <s v="24/11/2025 SE ESCALA AL COORDINADOR DE LA ZONA PARA ENTREGA EN SITIO | 25/11/2025 SE REALIZA ENTREGA DE 10 ROLLOS TÉRMICOS REDEBAN"/>
    <s v="VISITA TECNICA"/>
    <m/>
    <s v="TIPO II"/>
    <s v="TERRESTRE"/>
    <s v="MONTERO MUESES GIAN CARLO"/>
    <n v="1"/>
    <n v="67654"/>
    <n v="140396"/>
    <n v="67654"/>
  </r>
  <r>
    <s v="IBAGUE"/>
    <x v="4"/>
    <x v="4"/>
    <s v="73555"/>
    <s v="3054066"/>
    <s v="3007062464"/>
    <s v="OC VISITA ROLLOS"/>
    <s v="TOLIMA"/>
    <s v="PLANADAS"/>
    <s v="BARRIO CENTRO PLANADAS 21"/>
    <s v="REDEBAN"/>
    <s v="FO-25-1870673"/>
    <d v="2025-11-24T11:53:04"/>
    <d v="2025-11-28T13:29:00"/>
    <m/>
    <s v="ROLLOS"/>
    <s v="ROLLOS"/>
    <s v="CB UNO A UNO"/>
    <s v="CB UNO A UNO"/>
    <s v="EJECUTADO"/>
    <s v="EJECUTADO EXITOSO"/>
    <s v="24/11/2025 SE CONFIRMAN DATOS, SE REALIZA ENVIO POR OPERADOR LOGISTICO | 26/11/2025 SE REALIZA ENVÍO DE 10 ROLLOS POR SOLICITUD DEL CLIENTE, ALA DIRECCIÓN ASIGNADA."/>
    <s v="ENVIO FLOTA - OPERADOR LOGISTICO"/>
    <m/>
    <s v="TIPO IV"/>
    <s v="TERRESTRE"/>
    <s v="BARRAGAN TAFUR EDWIN ESTEBAN"/>
    <n v="0"/>
    <n v="35780"/>
    <n v="75096"/>
    <n v="35780"/>
  </r>
  <r>
    <s v="MEDELLIN"/>
    <x v="2"/>
    <x v="2"/>
    <s v="5001"/>
    <s v="3054461"/>
    <s v="3007079923"/>
    <s v="OC VISITA ROLLOS"/>
    <s v="ANTIOQUIA"/>
    <s v="MEDELLIN"/>
    <s v="DISTRICOL EL MERCADO J&amp;S PARQU"/>
    <s v="REDEBAN"/>
    <s v="FO-25-1871099"/>
    <d v="2025-11-24T12:59:58"/>
    <d v="2025-11-28T14:39:00"/>
    <m/>
    <s v="ROLLOS"/>
    <s v="ROLLOS"/>
    <s v="AGREGADOR"/>
    <s v="DISTRICOL"/>
    <s v="EJECUTADO"/>
    <s v="EJECUTADO EXITOSO"/>
    <s v="24/11/2025 SE ESCALA AL COORDINADOR DE LA ZONA PARA ENTREGA EN SITIO | 28/11/2025 SE REALIZA ENTREGA DE 10 ROLLOS POR EL OPERADOR VELOCES CON LA GUIA V4001866544"/>
    <s v="VISITA TECNICA"/>
    <m/>
    <s v="TIPO I"/>
    <s v="TERRESTRE"/>
    <s v="RICO PERDOMO ALAHY XIMENA"/>
    <n v="1"/>
    <n v="35780"/>
    <n v="75096"/>
    <n v="35780"/>
  </r>
  <r>
    <s v="NEIVA"/>
    <x v="4"/>
    <x v="4"/>
    <s v="18001"/>
    <s v="3054474"/>
    <s v="3007076268"/>
    <s v="OC VISITA ROLLOS"/>
    <s v="CAQUETA"/>
    <s v="FLORENCIA"/>
    <s v="BARRIO CENTRO FLORENCIA 31"/>
    <s v="REDEBAN"/>
    <s v="FO-25-1872130"/>
    <d v="2025-11-24T13:24:22"/>
    <d v="2025-11-25T10:55:00"/>
    <m/>
    <s v="ROLLOS"/>
    <s v="ROLLOS"/>
    <s v="CB UNO A UNO"/>
    <s v="CB UNO A UNO"/>
    <s v="EJECUTADO"/>
    <s v="EJECUTADO EXITOSO"/>
    <s v="24/11/2025 SE CONFIRMAN DATOS, SE REALIZA ENVIO POR OPERADOR LOGISTICO | 25/11/2025 SE REALIZA ENTREGA DE 30 ROLLOS RBM EN SITIO ENTREGA EXITOSA"/>
    <s v="VISITA TECNICA"/>
    <m/>
    <s v="TIPO IV"/>
    <s v="TERRESTRE"/>
    <s v="BERMUDEZ SANCHEZ JOSE NEYBER"/>
    <n v="1"/>
    <n v="35780"/>
    <n v="75096"/>
    <n v="35780"/>
  </r>
  <r>
    <s v="BARRANQUILLA"/>
    <x v="0"/>
    <x v="0"/>
    <s v="8001"/>
    <s v="3054556"/>
    <s v="3007031285"/>
    <s v="OC VISITA ROLLOS"/>
    <s v="ATLANTICO"/>
    <s v="BARRANQUILLA"/>
    <s v="BARRIO MONTES 2"/>
    <s v="REDEBAN"/>
    <s v="FO-25-1871100"/>
    <d v="2025-11-24T12:57:14"/>
    <d v="2025-11-26T10:29:00"/>
    <m/>
    <s v="ROLLOS"/>
    <s v="ROLLOS"/>
    <s v="CB UNO A UNO"/>
    <s v="CB UNO A UNO"/>
    <s v="EJECUTADO"/>
    <s v="EJECUTADO EXITOSO"/>
    <s v="24/11/2025 SE ESCALA AL COORDINADOR DE LA ZONA PARA ENTREGA EN SITIO | 26/11/2025 SE REALIZA VISITA TÉCNICA, SE ENTREGA 110 ROLLOS PARA DATAFONO, EL CLIENTE RECIBE A SATISFACCIÓN, CB OPERATIVO."/>
    <s v="VISITA TECNICA"/>
    <m/>
    <s v="TIPO I"/>
    <s v="TERRESTRE"/>
    <s v="DE AGUAS MUÑOZ DAVID JOSE"/>
    <n v="1"/>
    <n v="35780"/>
    <n v="75096"/>
    <n v="35780"/>
  </r>
  <r>
    <s v="MEDELLIN"/>
    <x v="2"/>
    <x v="2"/>
    <s v="5079"/>
    <s v="3054610"/>
    <s v="3007042680"/>
    <s v="OC VISITA ROLLOS"/>
    <s v="ANTIOQUIA"/>
    <s v="BARBOSA"/>
    <s v="PTM BARBOSA EL PORVENIR"/>
    <s v="REDEBAN"/>
    <s v="FO-25-1871110"/>
    <d v="2025-11-24T12:53:38"/>
    <d v="2025-11-27T10:21:00"/>
    <m/>
    <s v="ROLLOS"/>
    <s v="ROLLOS"/>
    <s v="AGREGADOR"/>
    <s v="COMCARD - PTM"/>
    <s v="CANCELADO"/>
    <s v="CANCELADO POR LA RED-SOPORTE TELEFONICO"/>
    <s v="24/11/2025 SE ESCALA AL COORDINADOR DE LA ZONA PARA ENTREGA EN SITIO | 27/11/2025 SE ESCALA VISITA A REDEBAN YA QUE SE IDENTIFICA INCONSISTENCIA CON LA EXCLUSIVIDAD."/>
    <s v="SOPORTE TELEFONICO"/>
    <m/>
    <s v="TIPO II"/>
    <s v="TERRESTRE"/>
    <s v="BARRIENTOS HERNANDEZ CRISTIAN HORACIO"/>
    <n v="0"/>
    <n v="41241"/>
    <n v="0"/>
    <n v="41241"/>
  </r>
  <r>
    <s v="VALLEDUPAR"/>
    <x v="0"/>
    <x v="0"/>
    <s v="20001"/>
    <s v="3054615"/>
    <s v="3007081359"/>
    <s v="OC VISITA ROLLOS"/>
    <s v="CESAR"/>
    <s v="VALLEDUPAR"/>
    <s v="DISTRICOLSOLUCIONSERVICIOSPLAY"/>
    <s v="REDEBAN"/>
    <s v="FO-25-1871102"/>
    <d v="2025-11-24T12:56:13"/>
    <d v="2025-11-29T13:05:00"/>
    <m/>
    <s v="ROLLOS"/>
    <s v="ROLLOS"/>
    <s v="AGREGADOR"/>
    <s v="DISTRICOL"/>
    <s v="EJECUTADO"/>
    <s v="EJECUTADO EXITOSO"/>
    <s v="24/11/2025 SE ESCALA AL COORDINADOR DE LA ZONA PARA ENTREGA EN SITIO | 29/11/2025 SE REALIZA ENTREGA DE 10 ROLLOS EN SITIO"/>
    <s v="VISITA TECNICA"/>
    <m/>
    <s v="TIPO I"/>
    <s v="TERRESTRE"/>
    <s v="MONTES DIAZ JOHN FRED"/>
    <n v="1"/>
    <n v="35780"/>
    <n v="75096"/>
    <n v="35780"/>
  </r>
  <r>
    <s v="BUCARAMANGA"/>
    <x v="3"/>
    <x v="3"/>
    <s v="68001"/>
    <s v="3054640"/>
    <s v="3007066436"/>
    <s v="OC VISITA ROLLOS"/>
    <s v="SANTANDER"/>
    <s v="BUCARAMANGA"/>
    <s v="BARRIO BOLIVAR BUCARAMANGA 3"/>
    <s v="REDEBAN"/>
    <s v="FO-25-1871448"/>
    <d v="2025-11-24T13:28:48"/>
    <d v="2025-11-25T14:13:00"/>
    <m/>
    <s v="ROLLOS"/>
    <s v="ROLLOS"/>
    <s v="CB UNO A UNO"/>
    <s v="CB UNO A UNO"/>
    <s v="EJECUTADO"/>
    <s v="EJECUTADO EXITOSO"/>
    <s v="24/11/2025 SE ESCALA AL COORDINADOR DE LA ZONA PARA ENTREGA EN SITIO | 25/11/2025 SE VISITA COMERCIO SE REALIZA LA ENTREGA DE 70 ROLLOS RBM CB OPERATIVO"/>
    <s v="VISITA TECNICA"/>
    <m/>
    <s v="TIPO I"/>
    <s v="TERRESTRE"/>
    <s v="BARAJAS BERMUDEZ YAHIR MAURICIO"/>
    <n v="1"/>
    <n v="35780"/>
    <n v="75096"/>
    <n v="35780"/>
  </r>
  <r>
    <s v="VILLAVICENCIO"/>
    <x v="4"/>
    <x v="4"/>
    <s v="50001"/>
    <s v="3054945"/>
    <s v="3007019509"/>
    <s v="OC VISITA ROLLOS"/>
    <s v="META"/>
    <s v="VILLAVICENCIO"/>
    <s v="UNICENTRO VILLAVICENCIO"/>
    <s v="REDEBAN"/>
    <s v="FO-25-1871433"/>
    <d v="2025-11-24T13:56:31"/>
    <d v="2025-11-26T10:31:00"/>
    <m/>
    <s v="ROLLOS"/>
    <s v="ROLLOS"/>
    <s v="ROBUSTO"/>
    <s v="OPRAP"/>
    <s v="EJECUTADO"/>
    <s v="EJECUTADO EXITOSO"/>
    <s v="24/11/2025 SE ESCALA AL COORDINADOR DE LA ZONA PARA ENTREGA EN SITIO | 26/11/2025 SE VISITA CB Y SE REALIZA ENTREGA DE 260 ROLLOS DE PAPEL TERMICO PARA DATÁFONO"/>
    <s v="VISITA TECNICA"/>
    <m/>
    <s v="TIPO I"/>
    <s v="TERRESTRE"/>
    <s v="GARZON RUIZ LUIS MIGUEL"/>
    <n v="1"/>
    <n v="35780"/>
    <n v="75096"/>
    <n v="35780"/>
  </r>
  <r>
    <s v="BOGOTA"/>
    <x v="5"/>
    <x v="5"/>
    <s v="11001"/>
    <s v="3055006"/>
    <s v="3007077337"/>
    <s v="OC VISITA ROLLOS"/>
    <s v="CUNDINAMARCA"/>
    <s v="BOGOTA"/>
    <s v="BARRIO EL DIAMANTE BOGOTA"/>
    <s v="REDEBAN"/>
    <s v="FO-25-1871436"/>
    <d v="2025-11-24T13:52:24"/>
    <d v="2025-11-25T17:12:00"/>
    <m/>
    <s v="ROLLOS"/>
    <s v="ROLLOS"/>
    <s v="UNO A UNO"/>
    <s v="UNO A UNO"/>
    <s v="EJECUTADO"/>
    <s v="EJECUTADO EXITOSO"/>
    <s v="24/11/2025 SE ESCALA AL COORDINADOR DE LA ZONA PARA ENTREGA EN SITIO | 25/11/2025 SE VISITA COMERCIO, SE ENTREGAN 10 ROLLOS RBM, NO SE MANIPULAN DISPOSITIVOS"/>
    <s v="VISITA TECNICA"/>
    <m/>
    <s v="TIPO I"/>
    <s v="TERRESTRE"/>
    <s v="ORTIZ YARA FRANKLYN ISRAEL"/>
    <n v="1"/>
    <n v="35780"/>
    <n v="75096"/>
    <n v="35780"/>
  </r>
  <r>
    <s v="BOGOTA"/>
    <x v="5"/>
    <x v="5"/>
    <s v="11001"/>
    <s v="3055182"/>
    <s v="3007034384"/>
    <s v="OC VISITA ROLLOS"/>
    <s v="CUNDINAMARCA"/>
    <s v="BOGOTA"/>
    <s v="REVAL SAN JOSE"/>
    <s v="REDEBAN"/>
    <s v="FO-25-1872797"/>
    <d v="2025-11-24T14:50:09"/>
    <d v="2025-11-27T10:54:00"/>
    <m/>
    <s v="ROLLOS"/>
    <s v="ROLLOS"/>
    <s v="ROBUSTO"/>
    <s v="REVAL"/>
    <s v="EJECUTADO"/>
    <s v="EJECUTADO EXITOSO"/>
    <s v="24/11/2025 SE ESCALA AL COORDINADOR DE LA ZONA PARA ENTREGA EN SITIO | 27/11/2025 ENTREGA DE ROLLOS EJECUTADO OK"/>
    <s v="VISITA TECNICA"/>
    <m/>
    <s v="TIPO I"/>
    <s v="TERRESTRE"/>
    <s v="GOMEZ VEGA DAVID SNEYDER"/>
    <n v="1"/>
    <n v="35780"/>
    <n v="75096"/>
    <n v="35780"/>
  </r>
  <r>
    <s v="CUCUTA"/>
    <x v="3"/>
    <x v="3"/>
    <s v="54001"/>
    <s v="3056181"/>
    <s v="3007057130"/>
    <s v="OC VISITA ROLLOS"/>
    <s v="NORTE DE SANTANDER"/>
    <s v="CUCUTA"/>
    <s v="BARRIO FUERA DEL MUNICIPIO DE"/>
    <s v="REDEBAN"/>
    <s v="FO-25-1872787"/>
    <d v="2025-11-24T16:16:03"/>
    <d v="2025-11-27T11:30:00"/>
    <m/>
    <s v="ROLLOS"/>
    <s v="ROLLOS"/>
    <s v="UNO A UNO"/>
    <s v="CB UNO A UNO"/>
    <s v="EJECUTADO"/>
    <s v="EJECUTADO EXITOSO"/>
    <s v="24/11/2025 SE ESCALA AL COORDINADOR DE LA ZONA PARA ENTREGA EN SITIO | 27/11/2025 SE REALIZA LLAMADA TELEFÓNICA AL NÚMERO 3142673590 SE HABLÓ CON EL SR YIMI MANIFIESTA QUE LE HAGAMOS ENTREGA A UN FAMILIAR EN LA CIUDAD DE CUCUTA, SE REALIZA VISITA A LA DIRECCIÓN ASIGNADA POR EL CLIENTE Y SE HIZO ENTREGA DE 10 ROLLOS TODO OK"/>
    <s v="VISITA TECNICA"/>
    <m/>
    <s v="TIPO I"/>
    <s v="TERRESTRE"/>
    <s v="MORA VEGA JEAMPIER"/>
    <n v="1"/>
    <n v="35780"/>
    <n v="75096"/>
    <n v="35780"/>
  </r>
  <r>
    <s v="NEIVA"/>
    <x v="4"/>
    <x v="4"/>
    <s v="41306"/>
    <s v="3056198"/>
    <s v="3007075514"/>
    <s v="OC VISITA ROLLOS"/>
    <s v="HUILA"/>
    <s v="GIGANTE"/>
    <s v="BARRIO TRES ESQUINAS GIGANTE"/>
    <s v="REDEBAN"/>
    <s v="FO-25-1872779"/>
    <d v="2025-11-24T16:21:39"/>
    <d v="2025-11-29T15:24:00"/>
    <m/>
    <s v="ROLLOS"/>
    <s v="ROLLOS"/>
    <s v="CB UNO A UNO"/>
    <s v="CB UNO A UNO"/>
    <s v="EJECUTADO"/>
    <s v="EJECUTADO EXITOSO"/>
    <s v="24/11/2025 SE ESCALA AL COORDINADOR DE LA ZONA PARA ENTREGA EN SITIO | 29/11/2025 SE ENTREGAN 50 ROLLOS RBM"/>
    <s v="VISITA TECNICA"/>
    <m/>
    <s v="TIPO II"/>
    <s v="TERRESTRE"/>
    <s v="DIAZ VARGAS JONATHAN MIGUEL"/>
    <n v="1"/>
    <n v="67654"/>
    <n v="140396"/>
    <n v="67654"/>
  </r>
  <r>
    <s v="CARTAGENA"/>
    <x v="0"/>
    <x v="0"/>
    <s v="13001"/>
    <s v="3056239"/>
    <s v="3007074147"/>
    <s v="OC VISITA ROLLOS"/>
    <s v="BOLIVAR"/>
    <s v="CARTAGENA"/>
    <s v="PTM CARTAGENA MOVIL CELTYN"/>
    <s v="REDEBAN"/>
    <s v="FO-25-1872783"/>
    <d v="2025-11-24T16:18:56"/>
    <d v="2025-11-26T11:12:00"/>
    <m/>
    <s v="ROLLOS"/>
    <s v="ROLLOS"/>
    <s v="AGREGADOR"/>
    <s v="COMCARD - PTM"/>
    <s v="EJECUTADO"/>
    <s v="EJECUTADO EXITOSO"/>
    <s v="24/11/2025 SE ESCALA AL COORDINADOR DE LA ZONA PARA ENTREGA EN SITIO | 26/11/2025 SE REALIZA ENTREGA DE 110 UNIDADES DE ROLLOS REDEBAN"/>
    <s v="VISITA TECNICA"/>
    <m/>
    <s v="TIPO I"/>
    <s v="TERRESTRE"/>
    <s v="AVILA DE HORTA FERNANDO JOSE"/>
    <n v="1"/>
    <n v="35780"/>
    <n v="75096"/>
    <n v="35780"/>
  </r>
  <r>
    <s v="CALI"/>
    <x v="1"/>
    <x v="1"/>
    <s v="19845"/>
    <s v="3056281"/>
    <s v="3007076924"/>
    <s v="OC ENVIO ROLLOS"/>
    <s v="CAUCA"/>
    <s v="VILLA RICA"/>
    <s v="BARRIO LOS ALMENDROS VILLA RIC"/>
    <s v="REDEBAN"/>
    <s v="FO-25-1879826"/>
    <d v="2025-11-24T16:31:55"/>
    <d v="2025-11-30T15:13:00"/>
    <m/>
    <s v="ROLLOS"/>
    <s v="ROLLOS"/>
    <s v="CB UNO A UNO"/>
    <s v="CB UNO A UNO"/>
    <s v="EJECUTADO"/>
    <s v="EJECUTADO EXITOSO"/>
    <s v="25/11/2025 SE CONFIRMAN DATOS, SE REALIZA ENVIO POR OPERADOR LOGISTICO | 30/11/2025 SE REALIZA ENVIO DE 40 ROLLOS, CON LA GUIA 46778000202 COORDINADORA. SE CONFIRMA ENTREGA EXITOSA POR PARTE DE LA TRANSPORTADORA"/>
    <s v="ENVIO"/>
    <m/>
    <s v="TIPO IV"/>
    <s v="TERRESTRE"/>
    <m/>
    <n v="0"/>
    <n v="35780"/>
    <n v="75096"/>
    <n v="35780"/>
  </r>
  <r>
    <s v="BUCARAMANGA"/>
    <x v="3"/>
    <x v="3"/>
    <s v="13688"/>
    <s v="3056710"/>
    <s v="3007079252"/>
    <s v="OC ENVIO ROLLOS"/>
    <s v="BOLIVAR"/>
    <s v="SANTA ROSA DEL SUR"/>
    <s v="DISTRICOL PUNTOSERVIS"/>
    <s v="REDEBAN"/>
    <s v="FO-25-1878793"/>
    <d v="2025-11-24T16:50:43"/>
    <d v="2025-11-29T14:51:00"/>
    <m/>
    <s v="ROLLOS"/>
    <s v="ROLLOS"/>
    <s v="AGREGADOR"/>
    <s v="DISTRICOL"/>
    <s v="EJECUTADO"/>
    <s v="EJECUTADO EXITOSO"/>
    <s v="25/11/2025 SE CONFIRMAN DATOS, SE REALIZA ENVIO POR OPERADOR LOGISTICO | 29/11/2025 SE REALIZA ENVIO DE 40 ROLLOS, CON LA GUIA 2187690970 SERVIENTREGA. SE CONFIRMA ENTREGA EXITOSA POR PARTE DE LA TRANSPORTADORA"/>
    <s v="ENVIO"/>
    <m/>
    <s v="TIPO V"/>
    <s v="TERRESTRE/FLUVIAL"/>
    <m/>
    <n v="0"/>
    <n v="35780"/>
    <n v="75096"/>
    <n v="35780"/>
  </r>
  <r>
    <s v="NEIVA"/>
    <x v="4"/>
    <x v="4"/>
    <s v="18001"/>
    <s v="3056727"/>
    <s v="3007078934"/>
    <s v="OC VISITA ROLLOS"/>
    <s v="CAQUETA"/>
    <s v="FLORENCIA"/>
    <s v="DISTRICOL CRPHONE"/>
    <s v="REDEBAN"/>
    <s v="FO-25-1872859"/>
    <d v="2025-11-24T16:59:15"/>
    <d v="2025-11-25T10:46:00"/>
    <m/>
    <s v="ROLLOS"/>
    <s v="ROLLOS"/>
    <s v="AGREGADOR"/>
    <s v="DISTRICOL"/>
    <s v="EJECUTADO"/>
    <s v="EJECUTADO EXITOSO"/>
    <s v="24/11/2025 SE ESCALA AL COORDINADOR DE LA ZONA PARA ENTREGA EN SITIO | 25/11/2025 SE REALIZA ENTREGA DE 10 ROLLOS RBM EN SITIO ENTREGA EXITOSA"/>
    <s v="VISITA TECNICA"/>
    <m/>
    <s v="TIPO IV"/>
    <s v="TERRESTRE"/>
    <s v="BERMUDEZ SANCHEZ JOSE NEYBER"/>
    <n v="1"/>
    <n v="35780"/>
    <n v="75096"/>
    <n v="35780"/>
  </r>
  <r>
    <s v="BUCARAMANGA"/>
    <x v="3"/>
    <x v="3"/>
    <s v="68418"/>
    <s v="3057138"/>
    <s v="3007049017"/>
    <s v="OC VISITA ROLLOS"/>
    <s v="SANTANDER"/>
    <s v="LOS SANTOS"/>
    <s v="DISTRICOL CNDLUBLOSLINDEROS"/>
    <s v="REDEBAN"/>
    <s v="FO-25-1874875"/>
    <d v="2025-11-25T08:00:00"/>
    <d v="2025-11-27T08:07:00"/>
    <m/>
    <s v="ROLLOS"/>
    <s v="ROLLOS"/>
    <s v="AGREGADOR"/>
    <s v="DISTRICOL"/>
    <s v="EJECUTADO"/>
    <s v="EJECUTADO EXITOSO"/>
    <s v="25/11/2025 SE ESCALA AL COORDINADOR DE LA ZONA PARA ENTREGA EN SITIO | 26/11/2025 SE VISITA COMERCIO SE REALIZA LA ENTREGA DE 20 ROLLOS RBM CB OPERATIVO"/>
    <s v="VISITA TECNICA"/>
    <m/>
    <s v="TIPO II"/>
    <s v="TERRESTRE"/>
    <s v="BARAJAS BERMUDEZ YAHIR MAURICIO"/>
    <n v="1"/>
    <n v="67654"/>
    <n v="140396"/>
    <n v="67654"/>
  </r>
  <r>
    <s v="TUNJA"/>
    <x v="3"/>
    <x v="3"/>
    <s v="25745"/>
    <s v="3057169"/>
    <s v="3007060662"/>
    <s v="OC ENVIO ROLLOS"/>
    <s v="CUNDINAMARCA"/>
    <s v="SIMIJACA"/>
    <s v="BARRIO CENTRO SIMIJACA 3"/>
    <s v="REDEBAN"/>
    <s v="FO-25-1875965"/>
    <d v="2025-11-25T08:00:00"/>
    <d v="2025-11-27T12:22:00"/>
    <m/>
    <s v="ROLLOS"/>
    <s v="ROLLOS"/>
    <s v="UNO A UNO"/>
    <s v="CB UNO A UNO"/>
    <s v="EJECUTADO"/>
    <s v="EJECUTADO EXITOSO"/>
    <s v="25/11/2025 SE CONFIRMAN DATOS, SE REALIZA ENVIO POR OPERADOR LOGISTICO | 27/11/2025 SE REALIZA ENVIO DE 10 ROLLOS, CON LA GUIA 2235596812 SERVIENTREGA. SE CONFIRMA ENTREGA EXITOSA POR PARTE DE LA TRANSPORTADORA"/>
    <s v="ENVIO"/>
    <m/>
    <s v="TIPO III"/>
    <s v="TERRESTRE"/>
    <m/>
    <n v="0"/>
    <n v="35780"/>
    <n v="75096"/>
    <n v="35780"/>
  </r>
  <r>
    <s v="VILLAVICENCIO"/>
    <x v="4"/>
    <x v="4"/>
    <s v="50711"/>
    <s v="3057272"/>
    <s v="3007079875"/>
    <s v="OC VISITA ROLLOS"/>
    <s v="META"/>
    <s v="VISTAHERMOSA"/>
    <s v="BARRIO CENTRO VISTAHERMOSA"/>
    <s v="REDEBAN"/>
    <s v="FO-25-1875968"/>
    <d v="2025-11-25T08:00:00"/>
    <d v="2025-11-28T08:22:00"/>
    <m/>
    <s v="ROLLOS"/>
    <s v="ROLLOS"/>
    <s v="UNO A UNO"/>
    <s v="UNO A UNO"/>
    <s v="EJECUTADO"/>
    <s v="EJECUTADO EXITOSO"/>
    <s v="25/11/2025 SE CONFIRMAN DATOS, SE REALIZA ENVIO POR OPERADOR LOGISTICO | 26/11/2025 SE RELIZA ENVÍO DE 10 ROLLOS DE PAPEL TERMICO PARA DATÁFONO POR TRANSPORTADORA INTER RAPIDÍSIMO GUIA NO 700176114220"/>
    <s v="ENVIO FLOTA - OPERADOR LOGISTICO"/>
    <m/>
    <s v="TIPO III"/>
    <s v="TERRESTRE"/>
    <s v="GARZON RUIZ LUIS MIGUEL"/>
    <n v="0"/>
    <n v="35780"/>
    <n v="75096"/>
    <n v="35780"/>
  </r>
  <r>
    <s v="MEDELLIN"/>
    <x v="2"/>
    <x v="2"/>
    <s v="5001"/>
    <s v="3057803"/>
    <s v="3007034016"/>
    <s v="OC VISITA ROLLOS"/>
    <s v="ANTIOQUIA"/>
    <s v="MEDELLIN"/>
    <s v="COMCARD MED VARIEDADES GABY"/>
    <s v="REDEBAN"/>
    <s v="FO-25-1874860"/>
    <d v="2025-11-25T08:00:00"/>
    <d v="2025-11-27T16:08:00"/>
    <m/>
    <s v="ROLLOS"/>
    <s v="ROLLOS"/>
    <s v="AGREGADOR"/>
    <s v="COMCARD - PTM"/>
    <s v="EJECUTADO"/>
    <s v="EJECUTADO EXITOSO"/>
    <s v="25/11/2025 SE ESCALA AL COORDINADOR DE LA ZONA PARA ENTREGA EN SITIO | 27/11/2025 SE REALIZA ENTREGA DE 40 ROLLOS POR EL OPERADOR VELOCES CON LA GUIA V4001872989"/>
    <s v="VISITA TECNICA"/>
    <m/>
    <s v="TIPO I"/>
    <s v="TERRESTRE"/>
    <s v="RICO PERDOMO ALAHY XIMENA"/>
    <n v="1"/>
    <n v="35780"/>
    <n v="75096"/>
    <n v="35780"/>
  </r>
  <r>
    <s v="PEREIRA"/>
    <x v="1"/>
    <x v="6"/>
    <s v="63001"/>
    <s v="3058047"/>
    <s v="3007033988"/>
    <s v="OC VISITA ROLLOS"/>
    <s v="QUINDIO"/>
    <s v="ARMENIA"/>
    <s v="PAGAFACIL LA 14 ARMENIA"/>
    <s v="REDEBAN"/>
    <s v="FO-25-1874854"/>
    <d v="2025-11-25T08:33:09"/>
    <d v="2025-11-26T10:20:00"/>
    <m/>
    <s v="ROLLOS"/>
    <s v="ROLLOS"/>
    <s v="ROBUSTO"/>
    <s v="PAGAFACIL"/>
    <s v="EJECUTADO"/>
    <s v="EJECUTADO EXITOSO"/>
    <s v="25/11/2025 SE ESCALA AL COORDINADOR DE LA ZONA PARA ENTREGA EN SITIO | 26/11/2025 SE VISITA COMERCIO SE REALIZÓ ENTEGA DE 120 ROLLOS"/>
    <s v="VISITA TECNICA"/>
    <m/>
    <s v="TIPO II"/>
    <s v="TERRESTRE"/>
    <s v="SANCHEZ SOLORZANO JUAN SEBASTIAN"/>
    <n v="1"/>
    <n v="67654"/>
    <n v="140396"/>
    <n v="67654"/>
  </r>
  <r>
    <s v="BOGOTA"/>
    <x v="5"/>
    <x v="5"/>
    <s v="11001"/>
    <s v="3058211"/>
    <s v="3007062715"/>
    <s v="OC VISITA ROLLOS"/>
    <s v="CUNDINAMARCA"/>
    <s v="BOGOTA"/>
    <s v="BARRIO RINCON BOGOTA 6"/>
    <s v="REDEBAN"/>
    <s v="FO-25-1874851"/>
    <d v="2025-11-25T08:34:00"/>
    <d v="2025-11-27T12:16:00"/>
    <m/>
    <s v="ROLLOS"/>
    <s v="ROLLOS"/>
    <s v="CB UNO A UNO"/>
    <s v="CB UNO A UNO"/>
    <s v="EJECUTADO"/>
    <s v="EJECUTADO EXITOSO"/>
    <s v="25/11/2025 SE ESCALA AL COORDINADOR DE LA ZONA PARA ENTREGA EN SITIO | 27/11/2025 SE LLEGA A LA DIRECCIÓN INDICADA Y SE ENTREGAN 40 ROLLOS RBM"/>
    <s v="VISITA TECNICA"/>
    <m/>
    <s v="TIPO I"/>
    <s v="TERRESTRE"/>
    <s v="GARCIA PASTRANA KEVIN FERNANDO"/>
    <n v="1"/>
    <n v="35780"/>
    <n v="75096"/>
    <n v="35780"/>
  </r>
  <r>
    <s v="VALLEDUPAR"/>
    <x v="0"/>
    <x v="0"/>
    <s v="20001"/>
    <s v="3058381"/>
    <s v="3007068608"/>
    <s v="OC VISITA ROLLOS"/>
    <s v="CESAR"/>
    <s v="VALLEDUPAR"/>
    <s v="DISTRICOL WALLETPLUS"/>
    <s v="REDEBAN"/>
    <s v="FO-25-1876345"/>
    <d v="2025-11-25T09:17:40"/>
    <d v="2025-11-29T11:12:00"/>
    <m/>
    <s v="ROLLOS"/>
    <s v="ROLLOS"/>
    <s v="AGREGADOR"/>
    <s v="DISTRICOL"/>
    <s v="EJECUTADO"/>
    <s v="EJECUTADO EXITOSO"/>
    <s v="25/11/2025 SE ESCALA AL COORDINADOR DE LA ZONA PARA ENTREGA EN SITIO | 29/11/2025 SE REALIZA ENTREGA DE 20 ROLLOS EN SITIO"/>
    <s v="VISITA TECNICA"/>
    <m/>
    <s v="TIPO I"/>
    <s v="TERRESTRE"/>
    <s v="MONTES DIAZ JOHN FRED"/>
    <n v="1"/>
    <n v="35780"/>
    <n v="75096"/>
    <n v="35780"/>
  </r>
  <r>
    <s v="BUCARAMANGA"/>
    <x v="3"/>
    <x v="3"/>
    <s v="68547"/>
    <s v="3058479"/>
    <s v="3007045077"/>
    <s v="OC VISITA ROLLOS"/>
    <s v="SANTANDER"/>
    <s v="PIEDECUESTA"/>
    <s v="DISTRICOL SALON DE BELLEZA DIM"/>
    <s v="REDEBAN"/>
    <s v="FO-25-1876341"/>
    <d v="2025-11-25T09:20:07"/>
    <d v="2025-11-27T10:04:00"/>
    <m/>
    <s v="ROLLOS"/>
    <s v="ROLLOS"/>
    <s v="AGREGADOR"/>
    <s v="DISTRICOL"/>
    <s v="EJECUTADO"/>
    <s v="EJECUTADO EXITOSO"/>
    <s v="25/11/2025 SE ESCALA AL COORDINADOR DE LA ZONA PARA ENTREGA EN SITIO | 27/11/2025 SE VISITA COMERCIO SE REALIZA LA ENTREGA DE 40 ROLLOS RBM CB OPERATIVO"/>
    <s v="VISITA TECNICA"/>
    <m/>
    <s v="TIPO II"/>
    <s v="TERRESTRE"/>
    <s v="BARAJAS BERMUDEZ YAHIR MAURICIO"/>
    <n v="1"/>
    <n v="67654"/>
    <n v="140396"/>
    <n v="67654"/>
  </r>
  <r>
    <s v="BUCARAMANGA"/>
    <x v="3"/>
    <x v="3"/>
    <s v="68575"/>
    <s v="3058611"/>
    <s v="3007043132"/>
    <s v="OC VISITA ROLLOS"/>
    <s v="SANTANDER"/>
    <s v="PUERTO WILCHES"/>
    <s v="BARRIO CRR PUENTE SOGAMOSO PUE"/>
    <s v="REDEBAN"/>
    <s v="FO-25-1875952"/>
    <d v="2025-11-25T09:10:32"/>
    <d v="2025-11-28T08:24:00"/>
    <m/>
    <s v="ROLLOS"/>
    <s v="ROLLOS"/>
    <s v="CB UNO A UNO"/>
    <s v="CB UNO A UNO"/>
    <s v="EJECUTADO"/>
    <s v="EJECUTADO EXITOSO"/>
    <s v="25/11/2025 SE CONFIRMAN DATOS, SE REALIZA ENVIO POR OPERADOR LOGISTICO | 26/11/2025 SE REALIZA ENVIO DE 10 ROLLOS A SOLICITUD DEL USUARIO MEDIANTE INTERRAPIDISIMO"/>
    <s v="ENVIO FLOTA - OPERADOR LOGISTICO"/>
    <m/>
    <s v="TIPO IV"/>
    <s v="TERRESTRE"/>
    <s v="REYES RAMIREZ DIEGO ALEXANDER"/>
    <n v="0"/>
    <n v="35780"/>
    <n v="75096"/>
    <n v="35780"/>
  </r>
  <r>
    <s v="MEDELLIN"/>
    <x v="2"/>
    <x v="2"/>
    <s v="5088"/>
    <s v="3058615"/>
    <s v="3007056383"/>
    <s v="OC VISITA ROLLOS"/>
    <s v="ANTIOQUIA"/>
    <s v="BELLO"/>
    <s v="DISTRICOL TIENDA LA 67 D ELKIN"/>
    <s v="REDEBAN"/>
    <s v="FO-25-1876348"/>
    <d v="2025-11-25T09:12:32"/>
    <d v="2025-11-27T16:08:00"/>
    <m/>
    <s v="ROLLOS"/>
    <s v="ROLLOS"/>
    <s v="AGREGADOR"/>
    <s v="DISTRICOL"/>
    <s v="EJECUTADO"/>
    <s v="EJECUTADO EXITOSO"/>
    <s v="25/11/2025 SE ESCALA AL COORDINADOR DE LA ZONA PARA ENTREGA EN SITIO | 27/11/2025 SE REALIZA ENTREGA DE 90 ROLLOS POR EL OPERADOR VELOCES CON LA GUIA V4001872992"/>
    <s v="VISITA TECNICA"/>
    <m/>
    <s v="TIPO I"/>
    <s v="TERRESTRE"/>
    <s v="RICO PERDOMO ALAHY XIMENA"/>
    <n v="1"/>
    <n v="35780"/>
    <n v="75096"/>
    <n v="35780"/>
  </r>
  <r>
    <s v="BOGOTA"/>
    <x v="5"/>
    <x v="5"/>
    <s v="11001"/>
    <s v="3059118"/>
    <s v="3007046151"/>
    <s v="OC VISITA ROLLOS"/>
    <s v="CUNDINAMARCA"/>
    <s v="BOGOTA"/>
    <s v="BARRIO TIHUAQUE BOGOTA"/>
    <s v="REDEBAN"/>
    <s v="FO-25-1876326"/>
    <d v="2025-11-25T10:10:47"/>
    <d v="2025-11-27T11:36:00"/>
    <m/>
    <s v="ROLLOS"/>
    <s v="ROLLOS"/>
    <s v="CB UNO A UNO"/>
    <s v="CB UNO A UNO"/>
    <s v="EJECUTADO"/>
    <s v="EJECUTADO EXITOSO"/>
    <s v="25/11/2025 SE ESCALA AL COORDINADOR DE LA ZONA PARA ENTREGA EN SITIO | 27/11/2025 SE ENTREGA 20 ROLLOS DE REDEBAN PARA EL CORRESPONSAL BANCOLOMBIA"/>
    <s v="VISITA TECNICA"/>
    <m/>
    <s v="TIPO I"/>
    <s v="TERRESTRE"/>
    <s v="LEAL POVEDA YOHAN SEBASTIAN"/>
    <n v="1"/>
    <n v="35780"/>
    <n v="75096"/>
    <n v="35780"/>
  </r>
  <r>
    <s v="MEDELLIN"/>
    <x v="2"/>
    <x v="2"/>
    <s v="5001"/>
    <s v="3059757"/>
    <s v="3007064645"/>
    <s v="OC VISITA ROLLOS"/>
    <s v="ANTIOQUIA"/>
    <s v="MEDELLIN"/>
    <s v="DISTRICOL DISTRICELL VG"/>
    <s v="REDEBAN"/>
    <s v="FO-25-1879752"/>
    <d v="2025-11-25T11:18:24"/>
    <d v="2025-11-28T14:41:00"/>
    <m/>
    <s v="ROLLOS"/>
    <s v="ROLLOS"/>
    <s v="AGREGADOR"/>
    <s v="DISTRICOL"/>
    <s v="EJECUTADO"/>
    <s v="EJECUTADO EXITOSO"/>
    <s v="25/11/2025 SE ESCALA AL COORDINADOR DE LA ZONA PARA ENTREGA EN SITIO | 28/11/2025 SE REALIZA ENTREGA DE 30 ROLLOS POR EL OPERADOR VELOCES CON LA GUIA V4001872994"/>
    <s v="VISITA TECNICA"/>
    <m/>
    <s v="TIPO I"/>
    <s v="TERRESTRE"/>
    <s v="RICO PERDOMO ALAHY XIMENA"/>
    <n v="1"/>
    <n v="35780"/>
    <n v="75096"/>
    <n v="35780"/>
  </r>
  <r>
    <s v="APARTADO"/>
    <x v="2"/>
    <x v="2"/>
    <s v="5045"/>
    <s v="3059759"/>
    <s v="3007079270"/>
    <s v="OC VISITA ROLLOS"/>
    <s v="ANTIOQUIA"/>
    <s v="APARTADO"/>
    <s v="DISTRICOL TIENDA SALOME LA 95"/>
    <s v="REDEBAN"/>
    <s v="FO-25-1879749"/>
    <d v="2025-11-25T11:19:07"/>
    <d v="2025-11-29T11:09:00"/>
    <m/>
    <s v="ROLLOS"/>
    <s v="ROLLOS"/>
    <s v="AGREGADOR"/>
    <s v="DISTRICOL"/>
    <s v="EJECUTADO"/>
    <s v="EJECUTADO EXITOSO"/>
    <s v="25/11/2025 SE ESCALA AL COORDINADOR DE LA ZONA PARA ENTREGA EN SITIO | 29/11/2025 ENTREGA DE 40 ROLLOS"/>
    <s v="VISITA TECNICA"/>
    <m/>
    <s v="TIPO I"/>
    <s v="TERRESTRE"/>
    <s v="SALDARRIAGA MIRANDA SANTIAGO"/>
    <n v="1"/>
    <n v="35780"/>
    <n v="75096"/>
    <n v="35780"/>
  </r>
  <r>
    <s v="MEDELLIN"/>
    <x v="2"/>
    <x v="2"/>
    <s v="5001"/>
    <s v="3059772"/>
    <s v="3007029622"/>
    <s v="OC VISITA ROLLOS"/>
    <s v="ANTIOQUIA"/>
    <s v="MEDELLIN"/>
    <s v="PAGAFACIL EXITO COLOMBIA II"/>
    <s v="REDEBAN"/>
    <s v="FO-25-1879747"/>
    <d v="2025-11-25T11:21:51"/>
    <d v="2025-11-27T16:09:00"/>
    <m/>
    <s v="ROLLOS"/>
    <s v="ROLLOS"/>
    <s v="ROBUSTO"/>
    <s v="PAGAFACIL"/>
    <s v="EJECUTADO"/>
    <s v="EJECUTADO EXITOSO"/>
    <s v="25/11/2025 SE ESCALA AL COORDINADOR DE LA ZONA PARA ENTREGA EN SITIO | 27/11/2025 SE REALIZA ENTREGA DE 140 ROLLOS POR EL OPERADOR VELOCES CON LA GUIA V4001872995"/>
    <s v="VISITA TECNICA"/>
    <m/>
    <s v="TIPO I"/>
    <s v="TERRESTRE"/>
    <s v="RICO PERDOMO ALAHY XIMENA"/>
    <n v="1"/>
    <n v="35780"/>
    <n v="75096"/>
    <n v="35780"/>
  </r>
  <r>
    <s v="BARRANQUILLA"/>
    <x v="0"/>
    <x v="0"/>
    <s v="8001"/>
    <s v="3059775"/>
    <s v="3007079037"/>
    <s v="OC VISITA ROLLOS"/>
    <s v="ATLANTICO"/>
    <s v="BARRANQUILLA"/>
    <s v="BARRIO GALAN BARRANQUILLA 7"/>
    <s v="REDEBAN"/>
    <s v="FO-25-1879745"/>
    <d v="2025-11-25T11:22:51"/>
    <d v="2025-11-26T12:08:00"/>
    <m/>
    <s v="ROLLOS"/>
    <s v="ROLLOS"/>
    <s v="CB UNO A UNO"/>
    <s v="CB UNO A UNO"/>
    <s v="EJECUTADO"/>
    <s v="EJECUTADO EXITOSO"/>
    <s v="25/11/2025 SE ESCALA AL COORDINADOR DE LA ZONA PARA ENTREGA EN SITIO | 26/11/2025 SE REALIZA VISITA TÉCNICA, SE ENTREGA 50 ROLLOS PARA DATAFONO, EL CLIENTE RECIBE A SATISFACCIÓN, CB OPERATIVO."/>
    <s v="VISITA TECNICA"/>
    <m/>
    <s v="TIPO I"/>
    <s v="TERRESTRE"/>
    <s v="DE AGUAS MUÑOZ DAVID JOSE"/>
    <n v="1"/>
    <n v="35780"/>
    <n v="75096"/>
    <n v="35780"/>
  </r>
  <r>
    <s v="BUCARAMANGA"/>
    <x v="3"/>
    <x v="3"/>
    <s v="68235"/>
    <s v="3059777"/>
    <s v="3007075092"/>
    <s v="OC VISITA ROLLOS"/>
    <s v="SANTANDER"/>
    <s v="EL CARMEN DE CHUCURI"/>
    <s v="BARRIO SANTO DOMINGO EL CARMEN"/>
    <s v="REDEBAN"/>
    <s v="FO-25-1877048"/>
    <d v="2025-11-25T11:23:15"/>
    <d v="2025-11-28T08:25:00"/>
    <m/>
    <s v="ROLLOS"/>
    <s v="ROLLOS"/>
    <s v="UNO A UNO"/>
    <s v="UNO A UNO"/>
    <s v="EJECUTADO"/>
    <s v="EJECUTADO EXITOSO"/>
    <s v="25/11/2025 SE REALIZA ENVIO DE ROLLOS POR  OPERADOR LOGISTICO | 26/11/2025 SE REALIZA ENVÍO DE 10 ROLLOS POR INTERRAPIDISIMO A SOLICITUD DEL CLIENTE"/>
    <s v="ENVIO FLOTA - OPERADOR LOGISTICO"/>
    <m/>
    <s v="TIPO IV"/>
    <s v="TERRESTRE"/>
    <s v="REYES RAMIREZ DIEGO ALEXANDER"/>
    <n v="0"/>
    <n v="35780"/>
    <n v="75096"/>
    <n v="35780"/>
  </r>
  <r>
    <s v="BARRANQUILLA"/>
    <x v="0"/>
    <x v="0"/>
    <s v="8001"/>
    <s v="3059801"/>
    <s v="3007067792"/>
    <s v="OC VISITA ROLLOS"/>
    <s v="ATLANTICO"/>
    <s v="BARRANQUILLA"/>
    <s v="BARRIO CENTRO BARRANQUILLA 46"/>
    <s v="REDEBAN"/>
    <s v="FO-25-1876322"/>
    <d v="2025-11-25T10:41:32"/>
    <d v="2025-11-26T11:03:00"/>
    <m/>
    <s v="ROLLOS"/>
    <s v="ROLLOS"/>
    <s v="CB UNO A UNO"/>
    <s v="CB UNO A UNO"/>
    <s v="EJECUTADO"/>
    <s v="EJECUTADO EXITOSO"/>
    <s v="25/11/2025 SE ESCALA AL COORDINADOR DE LA ZONA PARA ENTREGA EN SITIO | 26/11/2025 SE REALIZA VISITA TÉCNICA, SE ENTREGA 30 ROLLOS PARA DATAFONO, EL CLIENTE RECIBE A SATISFACCIÓN, CB OPERATIVO."/>
    <s v="VISITA TECNICA"/>
    <m/>
    <s v="TIPO I"/>
    <s v="TERRESTRE"/>
    <s v="DE AGUAS MUÑOZ DAVID JOSE"/>
    <n v="1"/>
    <n v="35780"/>
    <n v="75096"/>
    <n v="35780"/>
  </r>
  <r>
    <s v="BOGOTA"/>
    <x v="5"/>
    <x v="5"/>
    <s v="25743"/>
    <s v="3059915"/>
    <s v="3007023694"/>
    <s v="OC VISITA ROLLOS"/>
    <s v="CUNDINAMARCA"/>
    <s v="SILVANIA"/>
    <s v="BARRIO IPM SUBIA SILVANIA"/>
    <s v="REDEBAN"/>
    <s v="FO-25-1879760"/>
    <d v="2025-11-25T11:14:21"/>
    <d v="2025-11-27T12:11:00"/>
    <m/>
    <s v="ROLLOS"/>
    <s v="ROLLOS"/>
    <s v="CB UNO A UNO"/>
    <s v="CB UNO A UNO"/>
    <s v="EJECUTADO"/>
    <s v="EJECUTADO EXITOSO"/>
    <s v="25/11/2025 SE ESCALA AL COORDINADOR DE LA ZONA PARA ENTREGA EN SITIO | 27/11/2025 DURANTE LA VISITA TECNICA SE REALIZA ENTREGA DE ROLLOS PARA DATÁFONO NO SE MANIPULAN EQUIPOS SIN NOVEDAD EN ENTREGA"/>
    <s v="VISITA TECNICA"/>
    <m/>
    <s v="TIPO II"/>
    <s v="TERRESTRE"/>
    <s v="LOZADA ROJAS CHRISTIAN ANDRES"/>
    <n v="1"/>
    <n v="67654"/>
    <n v="140396"/>
    <n v="67654"/>
  </r>
  <r>
    <s v="CARTAGENA"/>
    <x v="0"/>
    <x v="0"/>
    <s v="13001"/>
    <s v="3060006"/>
    <s v="3007069104"/>
    <s v="OC VISITA ROLLOS"/>
    <s v="BOLIVAR"/>
    <s v="CARTAGENA"/>
    <s v="PTM CARTAGENA PAPELERIA Y VARI"/>
    <s v="REDEBAN"/>
    <s v="FO-25-1879755"/>
    <d v="2025-11-25T11:15:06"/>
    <d v="2025-11-26T13:47:00"/>
    <m/>
    <s v="ROLLOS"/>
    <s v="ROLLOS"/>
    <s v="AGREGADOR"/>
    <s v="COMCARD - PTM"/>
    <s v="EJECUTADO"/>
    <s v="EJECUTADO EXITOSO"/>
    <s v="25/11/2025 SE ESCALA AL COORDINADOR DE LA ZONA PARA ENTREGA EN SITIO | 26/11/2025 SE ENTREGAN 50 ROLLOS"/>
    <s v="VISITA TECNICA"/>
    <m/>
    <s v="TIPO I"/>
    <s v="TERRESTRE"/>
    <s v="CANEDO HERRERA ALEXANDER"/>
    <n v="1"/>
    <n v="35780"/>
    <n v="75096"/>
    <n v="35780"/>
  </r>
  <r>
    <s v="BUCARAMANGA"/>
    <x v="3"/>
    <x v="3"/>
    <s v="68689"/>
    <s v="3060062"/>
    <s v="3007040695"/>
    <s v="OC VISITA ROLLOS"/>
    <s v="SANTANDER"/>
    <s v="SAN VICENTE DE CHUCURI"/>
    <s v="PTM TIENDA LE CENTRAL DE YARIM"/>
    <s v="REDEBAN"/>
    <s v="FO-25-1877046"/>
    <d v="2025-11-25T11:31:32"/>
    <d v="2025-11-29T08:43:00"/>
    <m/>
    <s v="ROLLOS"/>
    <s v="ROLLOS"/>
    <s v="AGREGADOR"/>
    <s v="COMCARD - PTM"/>
    <s v="EJECUTADO"/>
    <s v="EJECUTADO EXITOSO"/>
    <s v="25/11/2025 SE REALIZA ENVIO DE ROLLOS POR  OPERADOR LOGISTICO | 28/11/2025 SE REALIZA ENVIO DE 50 ROLLOS A SOLICITUD DEL USUARIO A OFICINA YARIMA COTRANSMAGDALENA SE PROCEDE CON EL CIERRE CON LA RESPECTIVA INDICACIÓN DE RECEPCIÓN POR PARTE DEL USUARIO"/>
    <s v="ENVIO FLOTA - OPERADOR LOGISTICO"/>
    <m/>
    <s v="TIPO III"/>
    <s v="TERRESTRE"/>
    <s v="REYES RAMIREZ DIEGO ALEXANDER"/>
    <n v="0"/>
    <n v="35780"/>
    <n v="75096"/>
    <n v="35780"/>
  </r>
  <r>
    <s v="BUCARAMANGA"/>
    <x v="3"/>
    <x v="3"/>
    <s v="13688"/>
    <s v="3060083"/>
    <s v="3007081511"/>
    <s v="OC ENVIO ROLLOS"/>
    <s v="BOLIVAR"/>
    <s v="SANTA ROSA DEL SUR"/>
    <s v="DISTRICOL VARIEDADES LAS FERIA"/>
    <s v="REDEBAN"/>
    <s v="FO-25-1877045"/>
    <d v="2025-11-25T11:42:44"/>
    <d v="2025-11-29T10:33:00"/>
    <m/>
    <s v="ROLLOS"/>
    <s v="ROLLOS"/>
    <s v="AGREGADOR"/>
    <s v="DISTRICOL"/>
    <s v="EJECUTADO"/>
    <s v="EJECUTADO EXITOSO"/>
    <s v="25/11/2025 SE REALIZA ENVIO DE ROLLOS POR  OPERADOR LOGISTICO | 29/11/2025 SE REALIZA ENVIO DE 20 ROLLOS, CON LA GUIA 2187690969 SERVIENTREGA. SE CONFIRMA ENTREGA EXITOSA POR PARTE DE LA TRANSPORTADORA"/>
    <s v="ENVIO"/>
    <m/>
    <s v="TIPO V"/>
    <s v="TERRESTRE/FLUVIAL"/>
    <m/>
    <n v="0"/>
    <n v="35780"/>
    <n v="75096"/>
    <n v="35780"/>
  </r>
  <r>
    <s v="CUCUTA"/>
    <x v="3"/>
    <x v="3"/>
    <s v="54874"/>
    <s v="3060409"/>
    <s v="3007081269"/>
    <s v="OC VISITA ROLLOS"/>
    <s v="NORTE DE SANTANDER"/>
    <s v="VILLA DEL ROSARIO"/>
    <s v="DISTRICOL VARIEDADMARIANAPLUS"/>
    <s v="REDEBAN"/>
    <s v="FO-25-1879732"/>
    <d v="2025-11-25T11:51:20"/>
    <d v="2025-11-26T11:07:00"/>
    <m/>
    <s v="ROLLOS"/>
    <s v="ROLLOS"/>
    <s v="AGREGADOR"/>
    <s v="DISTRICOL"/>
    <s v="EJECUTADO"/>
    <s v="EJECUTADO EXITOSO"/>
    <s v="25/11/2025 SE ESCALA AL COORDINADOR DE LA ZONA PARA ENTREGA EN SITIO | 26/11/2025 SE VISITA COMERCIO Y SE ENTREGAN 40 ROLLOS OK"/>
    <s v="VISITA TECNICA"/>
    <m/>
    <s v="TIPO I"/>
    <s v="TERRESTRE"/>
    <s v="TORRES MANTILLA JOSE DANIEL"/>
    <n v="1"/>
    <n v="35780"/>
    <n v="75096"/>
    <n v="35780"/>
  </r>
  <r>
    <s v="BARRANQUILLA"/>
    <x v="0"/>
    <x v="0"/>
    <s v="8573"/>
    <s v="3061031"/>
    <s v="3007040288"/>
    <s v="OC VISITA ROLLOS"/>
    <s v="ATLANTICO"/>
    <s v="PUERTO COLOMBIA"/>
    <s v="BARRIO PUERTO COLOMBIA PUERTO"/>
    <s v="REDEBAN"/>
    <s v="FO-25-1879691"/>
    <d v="2025-11-25T13:56:31"/>
    <d v="2025-11-29T12:57:00"/>
    <m/>
    <s v="ROLLOS"/>
    <s v="ROLLOS"/>
    <s v="UNO A UNO"/>
    <s v="CB UNO A UNO"/>
    <s v="EJECUTADO"/>
    <s v="EJECUTADO EXITOSO"/>
    <s v="25/11/2025 SE ESCALA AL COORDINADOR DE LA ZONA PARA ENTREGA EN SITIO | 29/11/2025 SE HACE ENTREGA DE 10 ROLLOS REDEBAN DE MANERA EXITOSA"/>
    <s v="VISITA TECNICA"/>
    <m/>
    <s v="TIPO II"/>
    <s v="TERRESTRE"/>
    <s v="ORTEGA TORRES JUAN SEBASTIAN"/>
    <n v="1"/>
    <n v="67654"/>
    <n v="140396"/>
    <n v="67654"/>
  </r>
  <r>
    <s v="MEDELLIN"/>
    <x v="2"/>
    <x v="2"/>
    <s v="5001"/>
    <s v="3061066"/>
    <s v="3007042221"/>
    <s v="OC VISITA ROLLOS"/>
    <s v="ANTIOQUIA"/>
    <s v="MEDELLIN"/>
    <s v="BARRIO ALPUJARRA MEDELLIN 3"/>
    <s v="REDEBAN"/>
    <s v="FO-25-1879679"/>
    <d v="2025-11-25T14:14:06"/>
    <d v="2025-11-28T14:42:00"/>
    <m/>
    <s v="ROLLOS"/>
    <s v="ROLLOS"/>
    <s v="CB UNO A UNO"/>
    <s v="CB UNO A UNO"/>
    <s v="EJECUTADO"/>
    <s v="EJECUTADO EXITOSO"/>
    <s v="25/11/2025 SE ESCALA AL COORDINADOR DE LA ZONA PARA ENTREGA EN SITIO | 28/11/2025 SE REALIZA ENTREGA DE 80 ROLLOS POR EL OPERADOR VELOCES CON LA GUIA V4001873000"/>
    <s v="VISITA TECNICA"/>
    <m/>
    <s v="TIPO I"/>
    <s v="TERRESTRE"/>
    <s v="RICO PERDOMO ALAHY XIMENA"/>
    <n v="1"/>
    <n v="35780"/>
    <n v="75096"/>
    <n v="35780"/>
  </r>
  <r>
    <s v="BOGOTA"/>
    <x v="5"/>
    <x v="5"/>
    <s v="25875"/>
    <s v="3061670"/>
    <s v="3007020744"/>
    <s v="OC VISITA ROLLOS"/>
    <s v="CUNDINAMARCA"/>
    <s v="VILLETA"/>
    <s v="SECTOR LAS BOMBAS VILLETA CUND"/>
    <s v="REDEBAN"/>
    <s v="FO-25-1879676"/>
    <d v="2025-11-25T14:25:17"/>
    <d v="2025-11-28T12:13:00"/>
    <m/>
    <s v="ROLLOS"/>
    <s v="ROLLOS"/>
    <s v="CB UNO A UNO"/>
    <s v="CB UNO A UNO"/>
    <s v="EJECUTADO"/>
    <s v="EJECUTADO EXITOSO"/>
    <s v="25/11/2025 SE ESCALA AL COORDINADOR DE LA ZONA PARA ENTREGA EN SITIO | 28/11/2025 SE LLEGA A COMERCIO, SE ENTREGAN ROLLOS, SIN MANIPULACIÓN DEL EQUIPO SIN NOVEDAD"/>
    <s v="VISITA TECNICA"/>
    <m/>
    <s v="TIPO II"/>
    <s v="TERRESTRE"/>
    <s v="ARIAS QUILINDO JULIAN"/>
    <n v="1"/>
    <n v="67654"/>
    <n v="140396"/>
    <n v="67654"/>
  </r>
  <r>
    <s v="MEDELLIN"/>
    <x v="2"/>
    <x v="2"/>
    <s v="5686"/>
    <s v="3061700"/>
    <s v="3007037830"/>
    <s v="OC VISITA ROLLOS"/>
    <s v="ANTIOQUIA"/>
    <s v="SANTA ROSA DE OSOS"/>
    <s v="BARRIO LOS BILLARES SANTA ROSA"/>
    <s v="REDEBAN"/>
    <s v="FO-25-1879670"/>
    <d v="2025-11-25T14:31:04"/>
    <d v="2025-11-27T09:25:00"/>
    <m/>
    <s v="ROLLOS"/>
    <s v="ROLLOS"/>
    <s v="CB UNO A UNO"/>
    <s v="CB UNO A UNO"/>
    <s v="EJECUTADO"/>
    <s v="EJECUTADO EXITOSO"/>
    <s v="25/11/2025 SE ESCALA AL COORDINADOR DE LA ZONA PARA ENTREGA EN SITIO | 27/11/2025 SE REALIZA ENTREGA DE 40 ROLLOS EN LA DIRECCIÓN INDICADA POR EL USUARIO"/>
    <s v="VISITA TECNICA"/>
    <m/>
    <s v="TIPO II"/>
    <s v="TERRESTRE"/>
    <s v="ZAPATA LOPEZ EDWARD ASDRUBAL"/>
    <n v="1"/>
    <n v="67654"/>
    <n v="140396"/>
    <n v="67654"/>
  </r>
  <r>
    <s v="BOGOTA"/>
    <x v="5"/>
    <x v="5"/>
    <s v="11001"/>
    <s v="3061872"/>
    <s v="3007026768"/>
    <s v="OC VISITA ROLLOS"/>
    <s v="CUNDINAMARCA"/>
    <s v="BOGOTA"/>
    <s v="BARRIO SAN FRANCISCO 8 BOGOTA"/>
    <s v="REDEBAN"/>
    <s v="FO-25-1879660"/>
    <d v="2025-11-25T14:56:04"/>
    <d v="2025-11-27T11:31:00"/>
    <m/>
    <s v="ROLLOS"/>
    <s v="ROLLOS"/>
    <s v="CB UNO A UNO"/>
    <s v="CB UNO A UNO"/>
    <s v="EJECUTADO"/>
    <s v="EJECUTADO EXITOSO"/>
    <s v="25/11/2025 SE ESCALA AL COORDINADOR DE LA ZONA PARA ENTREGA EN SITIO | 27/11/2025 SE VISITA COMERCIO, SE ENTREGAN 60 ROLLOS RBM, NO SE MANIPULAN DISPOSITIVOS"/>
    <s v="VISITA TECNICA"/>
    <m/>
    <s v="TIPO I"/>
    <s v="TERRESTRE"/>
    <s v="ORTIZ YARA FRANKLYN ISRAEL"/>
    <n v="1"/>
    <n v="35780"/>
    <n v="75096"/>
    <n v="35780"/>
  </r>
  <r>
    <s v="CUCUTA"/>
    <x v="3"/>
    <x v="3"/>
    <s v="54810"/>
    <s v="3061994"/>
    <s v="3007056139"/>
    <s v="OC ENVIO ROLLOS"/>
    <s v="NORTE DE SANTANDER"/>
    <s v="TIBU"/>
    <s v="BARRIO LIBERTADORES TIBU 4"/>
    <s v="REDEBAN"/>
    <s v="FO-25-1879557"/>
    <d v="2025-11-25T15:32:44"/>
    <d v="2025-11-29T14:52:00"/>
    <m/>
    <s v="ROLLOS"/>
    <s v="ROLLOS"/>
    <s v="CB UNO A UNO"/>
    <s v="CB UNO A UNO"/>
    <s v="EJECUTADO"/>
    <s v="EJECUTADO EXITOSO"/>
    <s v="25/11/2025 SE CONFIRMAN DATOS, SE REALIZA ENVIO POR OPERADOR LOGISTICO | 29/11/2025 SE REALIZA ENVIO DE 20 ROLLOS, CON LA GUIA 2187690971 SERVIENTREGA. SE CONFIRMA ENTREGA EXITOSA POR PARTE DE LA TRANSPORTADORA"/>
    <s v="ENVIO"/>
    <m/>
    <s v="TIPO V"/>
    <s v="TERRESTRE"/>
    <m/>
    <n v="0"/>
    <n v="35780"/>
    <n v="75096"/>
    <n v="35780"/>
  </r>
  <r>
    <s v="MONTERIA"/>
    <x v="0"/>
    <x v="0"/>
    <s v="23001"/>
    <s v="3062052"/>
    <s v="3007055860"/>
    <s v="OC VISITA ROLLOS"/>
    <s v="CORDOBA"/>
    <s v="MONTERIA"/>
    <s v="BARRIO VEREDA JARAQUIEL MONTER"/>
    <s v="REDEBAN"/>
    <s v="FO-25-1879650"/>
    <d v="2025-11-25T15:23:25"/>
    <d v="2025-11-28T09:42:00"/>
    <m/>
    <s v="ROLLOS"/>
    <s v="ROLLOS"/>
    <s v="UNO A UNO"/>
    <s v="CB UNO A UNO"/>
    <s v="EJECUTADO"/>
    <s v="EJECUTADO EXITOSO"/>
    <s v="28/11/2025 SE REALIZA VISITA PARA ENTREGAR 10 ROLLOS REDEBAN, NO SE MANIPULA DATAFONO ENTREGA OK"/>
    <s v="VISITA TECNICA"/>
    <m/>
    <s v="TIPO I"/>
    <s v="TERRESTRE"/>
    <s v="COGOLLO ROSSO CAMILO ANDRES"/>
    <n v="1"/>
    <n v="35780"/>
    <n v="75096"/>
    <n v="35780"/>
  </r>
  <r>
    <s v="CUCUTA"/>
    <x v="3"/>
    <x v="3"/>
    <s v="54810"/>
    <s v="3062082"/>
    <s v="3007064906"/>
    <s v="OC ENVIO ROLLOS"/>
    <s v="NORTE DE SANTANDER"/>
    <s v="TIBU"/>
    <s v="BARRIO BARCO TIBU"/>
    <s v="REDEBAN"/>
    <s v="FO-25-1879554"/>
    <d v="2025-11-25T15:33:41"/>
    <d v="2025-11-29T14:53:00"/>
    <m/>
    <s v="ROLLOS"/>
    <s v="ROLLOS"/>
    <s v="CB UNO A UNO"/>
    <s v="CB UNO A UNO"/>
    <s v="EJECUTADO"/>
    <s v="EJECUTADO EXITOSO"/>
    <s v="25/11/2025 SE CONFIRMAN DATOS, SE REALIZA ENVIO POR OPERADOR LOGISTICO | 29/11/2025 SE REALIZA ENVIO DE 40 ROLLOS, CON LA GUIA 2187690971 SERVIENTREGA. SE CONFIRMA ENTREGA EXITOSA POR PARTE DE LA TRANSPORTADORA"/>
    <s v="ENVIO"/>
    <m/>
    <s v="TIPO V"/>
    <s v="TERRESTRE"/>
    <m/>
    <n v="0"/>
    <n v="35780"/>
    <n v="75096"/>
    <n v="35780"/>
  </r>
  <r>
    <s v="BOGOTA"/>
    <x v="5"/>
    <x v="5"/>
    <s v="11001"/>
    <s v="3062557"/>
    <s v="3007057734"/>
    <s v="OC VISITA ROLLOS"/>
    <s v="CUNDINAMARCA"/>
    <s v="BOGOTA"/>
    <s v="BARRIO BOSA BOGOTA 14"/>
    <s v="REDEBAN"/>
    <s v="FO-25-1879893"/>
    <d v="2025-11-25T16:06:08"/>
    <d v="2025-11-27T12:13:00"/>
    <m/>
    <s v="ROLLOS"/>
    <s v="ROLLOS"/>
    <s v="CB UNO A UNO"/>
    <s v="CB UNO A UNO"/>
    <s v="EJECUTADO"/>
    <s v="EJECUTADO EXITOSO"/>
    <s v="25/11/2025 SE ESCALA AL COORDINADOR DE LA ZONA PARA ENTREGA EN SITIO | 27/11/2025 SE ENTREGAN 40 ROLLOS REDEBAN A DUVAN LEMUS"/>
    <s v="VISITA TECNICA"/>
    <m/>
    <s v="TIPO I"/>
    <s v="TERRESTRE"/>
    <s v="LEON GUERRERO CRISTIAN JOHAN"/>
    <n v="1"/>
    <n v="35780"/>
    <n v="75096"/>
    <n v="35780"/>
  </r>
  <r>
    <s v="CALI"/>
    <x v="1"/>
    <x v="1"/>
    <s v="76001"/>
    <s v="3062649"/>
    <s v="3007062290"/>
    <s v="OC VISITA ROLLOS"/>
    <s v="VALLE DEL CAUCA"/>
    <s v="CALI"/>
    <s v="REDY COMFANDI EL PRADO"/>
    <s v="REDEBAN"/>
    <s v="FO-25-1879873"/>
    <d v="2025-11-25T16:25:52"/>
    <d v="2025-11-26T11:11:00"/>
    <m/>
    <s v="ROLLOS"/>
    <s v="ROLLOS"/>
    <s v="ROBUSTO"/>
    <s v="REDY"/>
    <s v="EJECUTADO"/>
    <s v="EJECUTADO EXITOSO"/>
    <s v="25/11/2025 SE ESCALA AL COORDINADOR DE LA ZONA PARA ENTREGA EN SITIO | 26/11/2025 SE REALIZA ENTREGA DE 60 ROLLOS TÉRMICOS RBM EN EL CB SIN NOVEDAD"/>
    <s v="VISITA TECNICA"/>
    <m/>
    <s v="TIPO I"/>
    <s v="TERRESTRE"/>
    <s v="TORRES GARCIA JENDRY JOSE"/>
    <n v="1"/>
    <n v="35780"/>
    <n v="75096"/>
    <n v="35780"/>
  </r>
  <r>
    <s v="CARTAGENA"/>
    <x v="0"/>
    <x v="0"/>
    <s v="13001"/>
    <s v="3062712"/>
    <s v="3007061486"/>
    <s v="OC VISITA ROLLOS"/>
    <s v="BOLIVAR"/>
    <s v="CARTAGENA"/>
    <s v="PTM CARTAGENA CONSTRUSOLUCION"/>
    <s v="REDEBAN"/>
    <s v="FO-25-1879877"/>
    <d v="2025-11-25T16:24:51"/>
    <d v="2025-11-29T11:14:00"/>
    <m/>
    <s v="ROLLOS"/>
    <s v="ROLLOS"/>
    <s v="AGREGADOR"/>
    <s v="COMCARD - PTM"/>
    <s v="EJECUTADO"/>
    <s v="EJECUTADO EXITOSO"/>
    <s v="25/11/2025 SE ESCALA AL COORDINADOR DE LA ZONA PARA ENTREGA EN SITIO | 29/11/2025 SE REALIZA ENTREGA DE 10 ROLLOS PARA EL CORRESPONSAL"/>
    <s v="VISITA TECNICA"/>
    <m/>
    <s v="TIPO I"/>
    <s v="TERRESTRE"/>
    <s v="MARTINEZ SALGUEDO ANDRES AUGUSTO"/>
    <n v="1"/>
    <n v="35780"/>
    <n v="75096"/>
    <n v="35780"/>
  </r>
  <r>
    <s v="BOGOTA"/>
    <x v="5"/>
    <x v="5"/>
    <s v="11001"/>
    <s v="3062805"/>
    <s v="3007018238"/>
    <s v="OC VISITA ROLLOS"/>
    <s v="CUNDINAMARCA"/>
    <s v="BOGOTA"/>
    <s v="OPRAP CENTRO COMERCIAL CALIMA"/>
    <s v="REDEBAN"/>
    <s v="FO-25-1879884"/>
    <d v="2025-11-25T16:23:29"/>
    <d v="2025-11-27T14:38:00"/>
    <m/>
    <s v="ROLLOS"/>
    <s v="ROLLOS"/>
    <s v="ROBUSTO"/>
    <s v="OPRAP"/>
    <s v="EJECUTADO"/>
    <s v="EJECUTADO EXITOSO"/>
    <s v="25/11/2025 SE ESCALA AL COORDINADOR DE LA ZONA PARA ENTREGA EN SITIO | 27/11/2025 SE DEJAN 260 ROLLOS"/>
    <s v="VISITA TECNICA"/>
    <m/>
    <s v="TIPO I"/>
    <s v="TERRESTRE"/>
    <s v="INFANTE SIERRA MANUEL FERNANDO"/>
    <n v="1"/>
    <n v="35780"/>
    <n v="75096"/>
    <n v="35780"/>
  </r>
  <r>
    <s v="CUCUTA"/>
    <x v="3"/>
    <x v="3"/>
    <s v="54001"/>
    <s v="3062924"/>
    <s v="3007081258"/>
    <s v="OC VISITA ROLLOS"/>
    <s v="NORTE DE SANTANDER"/>
    <s v="CUCUTA"/>
    <s v="DISTRICOL COSMETICOS JHUR"/>
    <s v="REDEBAN"/>
    <s v="FO-25-1880383"/>
    <d v="2025-11-25T17:06:31"/>
    <d v="2025-11-27T14:56:00"/>
    <m/>
    <s v="ROLLOS"/>
    <s v="ROLLOS"/>
    <s v="AGREGADOR"/>
    <s v="DISTRICOL"/>
    <s v="EJECUTADO"/>
    <s v="EJECUTADO EXITOSO"/>
    <s v="25/11/2025 SE ESCALA AL COORDINADOR DE LA ZONA PARA ENTREGA EN SITIO | 27/11/2025 SE ENTREGAN 50 ROLLOS RBM OK"/>
    <s v="VISITA TECNICA"/>
    <m/>
    <s v="TIPO I"/>
    <s v="TERRESTRE"/>
    <s v="NARANJO AFANADOR RUBEN JESUS"/>
    <n v="1"/>
    <n v="35780"/>
    <n v="75096"/>
    <n v="35780"/>
  </r>
  <r>
    <s v="BARRANQUILLA"/>
    <x v="0"/>
    <x v="0"/>
    <s v="8001"/>
    <s v="3062982"/>
    <s v="3007074121"/>
    <s v="OC VISITA ROLLOS"/>
    <s v="ATLANTICO"/>
    <s v="BARRANQUILLA"/>
    <s v="BARRIO CIUDADELA 20 DE JULIO"/>
    <s v="REDEBAN"/>
    <s v="FO-25-1880370"/>
    <d v="2025-11-26T08:00:00"/>
    <d v="2025-11-27T16:18:00"/>
    <m/>
    <s v="ROLLOS"/>
    <s v="ROLLOS"/>
    <s v="CB UNO A UNO"/>
    <s v="CB UNO A UNO"/>
    <s v="EJECUTADO"/>
    <s v="EJECUTADO EXITOSO"/>
    <s v="25/11/2025 SE ESCALA AL COORDINADOR DE LA ZONA PARA ENTREGA EN SITIO | 27/11/2025 SE REALIZA VISITA SE ENTREGA 40 ROLLOS"/>
    <s v="VISITA TECNICA"/>
    <m/>
    <s v="TIPO I"/>
    <s v="TERRESTRE"/>
    <s v="VILLACOB VILLACOB ELKIN EDUARDO"/>
    <n v="1"/>
    <n v="35780"/>
    <n v="75096"/>
    <n v="35780"/>
  </r>
  <r>
    <s v="BUCARAMANGA"/>
    <x v="3"/>
    <x v="3"/>
    <s v="68547"/>
    <s v="3063302"/>
    <s v="3007074168"/>
    <s v="OC VISITA ROLLOS"/>
    <s v="SANTANDER"/>
    <s v="PIEDECUESTA"/>
    <s v="PTM PIEDECUESTA  PAPELERÍA Y M"/>
    <s v="REDEBAN"/>
    <s v="FO-25-1880380"/>
    <d v="2025-11-25T17:37:40"/>
    <d v="2025-11-27T16:04:00"/>
    <m/>
    <s v="ROLLOS"/>
    <s v="ROLLOS"/>
    <s v="AGREGADOR"/>
    <s v="COMCARD - PTM"/>
    <s v="EJECUTADO"/>
    <s v="EJECUTADO EXITOSO"/>
    <s v="25/11/2025 SE ESCALA AL COORDINADOR DE LA ZONA PARA ENTREGA EN SITIO | 27/11/2025 SE VISITA COMERCIO SE REALIZA LA ENTEREGA DE 10 ROLLOS RBM CB OPERATIVO"/>
    <s v="VISITA TECNICA"/>
    <m/>
    <s v="TIPO II"/>
    <s v="TERRESTRE"/>
    <s v="BARAJAS BERMUDEZ YAHIR MAURICIO"/>
    <n v="1"/>
    <n v="67654"/>
    <n v="140396"/>
    <n v="67654"/>
  </r>
  <r>
    <s v="CALI"/>
    <x v="1"/>
    <x v="1"/>
    <s v="76834"/>
    <s v="3063322"/>
    <s v="3007081689"/>
    <s v="OC VISITA ROLLOS"/>
    <s v="VALLE DEL CAUCA"/>
    <s v="TULUA"/>
    <s v="PTM TULUA ALMACEN Y VARIEDADES"/>
    <s v="REDEBAN"/>
    <s v="FO-25-1880376"/>
    <d v="2025-11-25T17:58:27"/>
    <d v="2025-11-27T12:26:00"/>
    <m/>
    <s v="ROLLOS"/>
    <s v="ROLLOS"/>
    <s v="AGREGADOR"/>
    <s v="COMCARD - PTM"/>
    <s v="EJECUTADO"/>
    <s v="EJECUTADO EXITOSO"/>
    <s v="25/11/2025 SE ESCALA AL COORDINADOR DE LA ZONA PARA ENTREGA EN SITIO | 27/11/2025 EN LA VISITA TÉCNICA SE REALIZÓ LA ENTREGA DE 50 ROLLOS DE REDEBAN PARA EL CB."/>
    <s v="VISITA TECNICA"/>
    <m/>
    <s v="TIPO II"/>
    <s v="TERRESTRE"/>
    <s v="SANCHEZ URREGO ROBINSON DAVID"/>
    <n v="1"/>
    <n v="67654"/>
    <n v="140396"/>
    <n v="67654"/>
  </r>
  <r>
    <s v="MONTERIA"/>
    <x v="0"/>
    <x v="0"/>
    <s v="5154"/>
    <s v="3063426"/>
    <s v="3007064224"/>
    <s v="OC VISITA ROLLOS"/>
    <s v="ANTIOQUIA"/>
    <s v="CAUCASIA"/>
    <s v="DISTRICOL DROGERIA ECO FARMA"/>
    <s v="REDEBAN"/>
    <s v="FO-25-1880854"/>
    <d v="2025-11-26T08:00:00"/>
    <d v="2025-11-27T14:37:00"/>
    <m/>
    <s v="ROLLOS"/>
    <s v="ROLLOS"/>
    <s v="AGREGADOR"/>
    <s v="DISTRICOL"/>
    <s v="EJECUTADO"/>
    <s v="EJECUTADO EXITOSO"/>
    <s v="26/11/2025 SE ESCALA AL COORDINADOR DE LA ZONA PARA ENTREGA EN SITIO | 27/11/2025 SE ENTREGAN 90 ROLLOS CON VISITA OK"/>
    <s v="VISITA TECNICA"/>
    <m/>
    <s v="TIPO II"/>
    <s v="TERRESTRE"/>
    <s v="COGOLLO VERTEL EDER LUIS"/>
    <n v="1"/>
    <n v="67654"/>
    <n v="140396"/>
    <n v="67654"/>
  </r>
  <r>
    <s v="BOGOTA"/>
    <x v="5"/>
    <x v="5"/>
    <s v="11001"/>
    <s v="3063487"/>
    <s v="3007074893"/>
    <s v="OC VISITA ROLLOS"/>
    <s v="CUNDINAMARCA"/>
    <s v="BOGOTA"/>
    <s v="BARRIO POLICARPA BOGOTA 5"/>
    <s v="REDEBAN"/>
    <s v="FO-25-1881600"/>
    <d v="2025-11-26T08:09:26"/>
    <d v="2025-11-28T11:14:00"/>
    <m/>
    <s v="ROLLOS"/>
    <s v="ROLLOS"/>
    <s v="CB UNO A UNO"/>
    <s v="CB UNO A UNO"/>
    <s v="EJECUTADO"/>
    <s v="EJECUTADO EXITOSO"/>
    <s v="26/11/2025 SE ESCALA AL COORDINADOR DE LA ZONA PARA ENTREGA EN SITIO | 28/11/2025 SE REALIZA ENTREGA DE 70 ROLLOS"/>
    <s v="VISITA TECNICA"/>
    <m/>
    <s v="TIPO I"/>
    <s v="TERRESTRE"/>
    <s v="MICHELI LOPEZ MIGUEL ANGEL"/>
    <n v="1"/>
    <n v="35780"/>
    <n v="75096"/>
    <n v="35780"/>
  </r>
  <r>
    <s v="CUCUTA"/>
    <x v="3"/>
    <x v="3"/>
    <s v="54001"/>
    <s v="3063514"/>
    <s v="3007076128"/>
    <s v="OC VISITA ROLLOS"/>
    <s v="NORTE DE SANTANDER"/>
    <s v="CUCUTA"/>
    <s v="PTM CUCUTA CBMASIVOS"/>
    <s v="REDEBAN"/>
    <s v="FO-25-1880856"/>
    <d v="2025-11-26T08:00:00"/>
    <d v="2025-11-27T13:46:00"/>
    <m/>
    <s v="ROLLOS"/>
    <s v="ROLLOS"/>
    <s v="AGREGADOR"/>
    <s v="COMCARD - PTM"/>
    <s v="EJECUTADO"/>
    <s v="EJECUTADO EXITOSO"/>
    <s v="26/11/2025 SE ESCALA AL COORDINADOR DE LA ZONA PARA ENTREGA EN SITIO | 27/11/2025 SE VISITA COMERCIO, SE ENTREGA 10 ROLLOS RBM EN DIRECCION INDICADS POR EL CLIENTE"/>
    <s v="VISITA TECNICA"/>
    <m/>
    <s v="TIPO I"/>
    <s v="TERRESTRE"/>
    <s v="NARANJO AFANADOR RUBEN JESUS"/>
    <n v="1"/>
    <n v="35780"/>
    <n v="75096"/>
    <n v="35780"/>
  </r>
  <r>
    <s v="PASTO"/>
    <x v="1"/>
    <x v="1"/>
    <s v="52001"/>
    <s v="3064197"/>
    <s v="3007052949"/>
    <s v="OC VISITA ROLLOS"/>
    <s v="NARIÑO"/>
    <s v="PASTO"/>
    <s v="PTM PASTO AUTOSERVICIO SURTIFA"/>
    <s v="REDEBAN"/>
    <s v="FO-25-1885233"/>
    <d v="2025-11-26T08:48:15"/>
    <d v="2025-11-27T17:16:00"/>
    <m/>
    <s v="ROLLOS"/>
    <s v="ROLLOS"/>
    <s v="AGREGADOR"/>
    <s v="COMCARD - PTM"/>
    <s v="EJECUTADO"/>
    <s v="EJECUTADO EXITOSO"/>
    <s v="26/11/2025 SE ESCALA AL COORDINADOR DE LA ZONA PARA ENTREGA EN SITIO | 27/11/2025 SE REALIZÓ LA ENTREGA DE PAPELERÍA SOLICITADA NO SE MANIPULA CB CLIENTE INFORMA QUE SE ENCUENTRA OPERATIVO"/>
    <s v="VISITA TECNICA"/>
    <m/>
    <s v="TIPO I"/>
    <s v="TERRESTRE"/>
    <s v="REMICIO AMADO JOHN HEBER"/>
    <n v="1"/>
    <n v="35780"/>
    <n v="75096"/>
    <n v="35780"/>
  </r>
  <r>
    <s v="CARTAGENA"/>
    <x v="0"/>
    <x v="0"/>
    <s v="13836"/>
    <s v="3064609"/>
    <s v="3007076563"/>
    <s v="OC VISITA ROLLOS"/>
    <s v="BOLIVAR"/>
    <s v="TURBACO"/>
    <s v="PTM TURBACO TERRAZA SUPERTIEND"/>
    <s v="REDEBAN"/>
    <s v="FO-25-1894957"/>
    <d v="2025-11-26T08:52:56"/>
    <d v="2025-11-28T13:13:00"/>
    <m/>
    <s v="ROLLOS"/>
    <s v="ROLLOS"/>
    <s v="AGREGADOR"/>
    <s v="COMCARD - PTM"/>
    <s v="EJECUTADO"/>
    <s v="EJECUTADO EXITOSO"/>
    <s v="27/11/2025 SE ESCALA AL COORDINADOR DE LA ZONA PARA ENTREGA EN SITIO | 28/11/2025 SE REALIZA ENTREGA DE 10 ROLLOS PARA EL CORRESPONSAL"/>
    <s v="VISITA TECNICA"/>
    <m/>
    <s v="TIPO II"/>
    <s v="TERRESTRE"/>
    <s v="MARTINEZ SALGUEDO ANDRES AUGUSTO"/>
    <n v="1"/>
    <n v="67654"/>
    <n v="140396"/>
    <n v="67654"/>
  </r>
  <r>
    <s v="VILLAVICENCIO"/>
    <x v="4"/>
    <x v="4"/>
    <s v="95001"/>
    <s v="3064805"/>
    <s v="3007070956"/>
    <s v="OC ENVIO ROLLOS"/>
    <s v="GUAVIARE"/>
    <s v="SAN JOSE DEL GUAVIARE"/>
    <s v="BARRIO LA ESPERANZA SAN JOSE D"/>
    <s v="REDEBAN"/>
    <s v="FO-25-1896870"/>
    <d v="2025-11-26T09:19:26"/>
    <d v="2025-11-29T14:54:00"/>
    <m/>
    <s v="ROLLOS"/>
    <s v="ROLLOS"/>
    <s v="CB UNO A UNO"/>
    <s v="CB UNO A UNO"/>
    <s v="EJECUTADO"/>
    <s v="EJECUTADO EXITOSO"/>
    <s v="01/12/2025 SE CONFIRMAN DATOS, SE REALIZA ENVIO POR OPERADOR LOGISTICO | 29/11/2025 SE REALIZA ENVIO DE 10 ROLLOS, CON LA GUIA 2235596858 SERVIENTREGA. SE CONFIRMA ENTREGA EXITOSA POR PARTE DE LA TRANSPORTADORA"/>
    <s v="ENVIO"/>
    <m/>
    <s v="TIPO IV"/>
    <s v="TERRESTRE"/>
    <m/>
    <n v="0"/>
    <n v="35780"/>
    <n v="75096"/>
    <n v="35780"/>
  </r>
  <r>
    <s v="MONTERIA"/>
    <x v="0"/>
    <x v="0"/>
    <s v="23555"/>
    <s v="3064829"/>
    <s v="3007025455"/>
    <s v="OC VISITA ROLLOS"/>
    <s v="CORDOBA"/>
    <s v="PLANETA RICA"/>
    <s v="ARRIO CENTRO   PLANETA RICA"/>
    <s v="REDEBAN"/>
    <s v="FO-25-1885221"/>
    <d v="2025-11-26T09:29:28"/>
    <d v="2025-11-27T11:51:00"/>
    <m/>
    <s v="ROLLOS"/>
    <s v="ROLLOS"/>
    <s v="CB UNO A UNO"/>
    <s v="CB UNO A UNO"/>
    <s v="EJECUTADO"/>
    <s v="EJECUTADO EXITOSO"/>
    <s v="26/11/2025 SE ESCALA AL COORDINADOR DE LA ZONA PARA ENTREGA EN SITIO | 27/11/2025 SE REALIZÓ ENTREGA DE 50 ROLLOS PARA CB BANCOLOMBIA, NO SÉ MANIPULÓ EQUIPOS."/>
    <s v="VISITA TECNICA"/>
    <m/>
    <s v="TIPO II"/>
    <s v="TERRESTRE"/>
    <s v="CALDERA SALCEDO CARLOS JULIO"/>
    <n v="1"/>
    <n v="67654"/>
    <n v="140396"/>
    <n v="67654"/>
  </r>
  <r>
    <s v="BUCARAMANGA"/>
    <x v="3"/>
    <x v="3"/>
    <s v="68001"/>
    <s v="3065012"/>
    <s v="3007074645"/>
    <s v="OC VISITA ROLLOS"/>
    <s v="SANTANDER"/>
    <s v="BUCARAMANGA"/>
    <s v="PTM BUCARAMANGA  PAPELERIA Y V"/>
    <s v="REDEBAN"/>
    <s v="FO-25-1885217"/>
    <d v="2025-11-26T09:37:47"/>
    <d v="2025-11-27T11:05:00"/>
    <m/>
    <s v="ROLLOS"/>
    <s v="ROLLOS"/>
    <s v="AGREGADOR"/>
    <s v="COMCARD - PTM"/>
    <s v="EJECUTADO"/>
    <s v="EJECUTADO EXITOSO"/>
    <s v="26/11/2025 SE ESCALA AL COORDINADOR DE LA ZONA PARA ENTREGA EN SITIO | 27/11/2025 SE ENTREGA ROLLOS EN SITIO"/>
    <s v="VISITA TECNICA"/>
    <m/>
    <s v="TIPO I"/>
    <s v="TERRESTRE"/>
    <s v="HERRERA LUQUE SAUL JAVIER"/>
    <n v="1"/>
    <n v="35780"/>
    <n v="75096"/>
    <n v="35780"/>
  </r>
  <r>
    <s v="BOGOTA"/>
    <x v="5"/>
    <x v="5"/>
    <s v="11001"/>
    <s v="3066210"/>
    <s v="3007053507"/>
    <s v="OC VISITA ROLLOS"/>
    <s v="CUNDINAMARCA"/>
    <s v="BOGOTA"/>
    <s v="BARRIO CHUSACA BOGOTA"/>
    <s v="REDEBAN"/>
    <s v="FO-25-1885162"/>
    <d v="2025-11-26T11:33:00"/>
    <d v="2025-11-28T16:09:00"/>
    <m/>
    <s v="ROLLOS"/>
    <s v="ROLLOS"/>
    <s v="CB UNO A UNO"/>
    <s v="CB UNO A UNO"/>
    <s v="EJECUTADO"/>
    <s v="EJECUTADO EXITOSO"/>
    <s v="26/11/2025 SE ESCALA AL COORDINADOR DE LA ZONA PARA ENTREGA EN SITIO | 28/11/2025 SE HACE ENTREGA DE 30 ROLLOS RDEBAN"/>
    <s v="VISITA TECNICA"/>
    <m/>
    <s v="TIPO I"/>
    <s v="TERRESTRE"/>
    <s v="GONZALEZ FANDIÑO SANTIAGO ERNESTO"/>
    <n v="1"/>
    <n v="35780"/>
    <n v="75096"/>
    <n v="35780"/>
  </r>
  <r>
    <s v="CALI"/>
    <x v="1"/>
    <x v="1"/>
    <s v="76364"/>
    <s v="3066727"/>
    <s v="3007063393"/>
    <s v="OC VISITA ROLLOS"/>
    <s v="VALLE DEL CAUCA"/>
    <s v="JAMUNDI"/>
    <s v="BARRIO CORREGIMIENTO VILLACOLO"/>
    <s v="REDEBAN"/>
    <s v="FO-25-1885132"/>
    <d v="2025-11-26T13:15:41"/>
    <d v="2025-11-29T11:20:00"/>
    <m/>
    <s v="ROLLOS"/>
    <s v="ROLLOS"/>
    <s v="CB UNO A UNO"/>
    <s v="CB UNO A UNO"/>
    <s v="EJECUTADO"/>
    <s v="EJECUTADO EXITOSO"/>
    <s v="26/11/2025 SE ESCALA AL COORDINADOR DE LA ZONA PARA ENTREGA EN SITIO | 28/11/2025 SE REALIZA ENTREGA DE 10 ROLLOS TÉRMICOS REDEBAN EN DIRECCIÓN DIFERENTE A LA DEL CB SUMINISTRADA POR LA CLIENTE."/>
    <s v="VISITA TECNICA"/>
    <m/>
    <s v="TIPO II"/>
    <s v="TERRESTRE"/>
    <s v="MONTERO MUESES GIAN CARLO"/>
    <n v="1"/>
    <n v="67654"/>
    <n v="140396"/>
    <n v="67654"/>
  </r>
  <r>
    <s v="BOGOTA"/>
    <x v="5"/>
    <x v="5"/>
    <s v="11001"/>
    <s v="3066732"/>
    <s v="3007056044"/>
    <s v="OC VISITA ROLLOS"/>
    <s v="CUNDINAMARCA"/>
    <s v="BOGOTA"/>
    <s v="OPRAP CENTRO COMERCIAL LO NUES"/>
    <s v="REDEBAN"/>
    <s v="FO-25-1885126"/>
    <d v="2025-11-26T13:18:34"/>
    <d v="2025-11-27T10:18:00"/>
    <m/>
    <s v="ROLLOS"/>
    <s v="ROLLOS"/>
    <s v="ROBUSTO"/>
    <s v="OPRAP"/>
    <s v="EJECUTADO"/>
    <s v="EJECUTADO EXITOSO"/>
    <s v="26/11/2025 SE ESCALA AL COORDINADOR DE LA ZONA PARA ENTREGA EN SITIO | 27/11/2025 SE VISITA COMERCIO CB BANCOLOMBIA ROBUSTO, SE ENTREGAN ROLLOS DE PAPELERÍA SOLICITADOS PARA EL DATAFONO, NO UPS, NO SE MANIPULAN EQUIPOS."/>
    <s v="VISITA TECNICA"/>
    <m/>
    <s v="TIPO I"/>
    <s v="TERRESTRE"/>
    <s v="VEGA MANRIQUE JONATAN MAURICIO"/>
    <n v="1"/>
    <n v="35780"/>
    <n v="75096"/>
    <n v="35780"/>
  </r>
  <r>
    <s v="CALI"/>
    <x v="1"/>
    <x v="1"/>
    <s v="76001"/>
    <s v="3066810"/>
    <s v="3007068304"/>
    <s v="OC VISITA ROLLOS"/>
    <s v="VALLE DEL CAUCA"/>
    <s v="CALI"/>
    <s v="BARRIO SAN VICENTE CALI 8"/>
    <s v="REDEBAN"/>
    <s v="FO-25-1885136"/>
    <d v="2025-11-26T13:14:45"/>
    <d v="2025-11-27T09:29:00"/>
    <m/>
    <s v="ROLLOS"/>
    <s v="ROLLOS"/>
    <s v="CB UNO A UNO"/>
    <s v="CB UNO A UNO"/>
    <s v="EJECUTADO"/>
    <s v="EJECUTADO EXITOSO"/>
    <s v="26/11/2025 SE ESCALA AL COORDINADOR DE LA ZONA PARA ENTREGA EN SITIO | 27/11/2025 SE ENTREGAN 90 ROLLOS A LEIDY CRUZ"/>
    <s v="VISITA TECNICA"/>
    <m/>
    <s v="TIPO I"/>
    <s v="TERRESTRE"/>
    <s v="CUERO RUIZ JHONNY"/>
    <n v="1"/>
    <n v="35780"/>
    <n v="75096"/>
    <n v="35780"/>
  </r>
  <r>
    <s v="BOGOTA"/>
    <x v="5"/>
    <x v="5"/>
    <s v="11001"/>
    <s v="3066852"/>
    <s v="3007019535"/>
    <s v="OC VISITA ROLLOS"/>
    <s v="CUNDINAMARCA"/>
    <s v="BOGOTA"/>
    <s v="REVAL AVENIDA 127"/>
    <s v="REDEBAN"/>
    <s v="FO-25-1885110"/>
    <d v="2025-11-26T13:49:38"/>
    <d v="2025-11-28T11:08:00"/>
    <m/>
    <s v="ROLLOS"/>
    <s v="ROLLOS"/>
    <s v="ROBUSTO"/>
    <s v="REVAL"/>
    <s v="EJECUTADO"/>
    <s v="EJECUTADO EXITOSO"/>
    <s v="26/11/2025 SE ESCALA AL COORDINADOR DE LA ZONA PARA ENTREGA EN SITIO | 28/11/2025 SE ENTREGAN 140 ROLLOS REDEBAN"/>
    <s v="VISITA TECNICA"/>
    <m/>
    <s v="TIPO I"/>
    <s v="TERRESTRE"/>
    <s v="LEON GUERRERO CRISTIAN JOHAN"/>
    <n v="1"/>
    <n v="35780"/>
    <n v="75096"/>
    <n v="35780"/>
  </r>
  <r>
    <s v="APARTADO"/>
    <x v="2"/>
    <x v="2"/>
    <s v="5837"/>
    <s v="3067002"/>
    <s v="3007081656"/>
    <s v="OC VISITA ROLLOS"/>
    <s v="ANTIOQUIA"/>
    <s v="TURBO"/>
    <s v="DISTRICOL FARMARIVAS"/>
    <s v="REDEBAN"/>
    <s v="FO-25-1885129"/>
    <d v="2025-11-26T13:17:34"/>
    <d v="2025-11-28T15:19:00"/>
    <m/>
    <s v="ROLLOS"/>
    <s v="ROLLOS"/>
    <s v="AGREGADOR"/>
    <s v="DISTRICOL"/>
    <s v="EJECUTADO"/>
    <s v="EJECUTADO EXITOSO"/>
    <s v="26/11/2025 SE ESCALA AL COORDINADOR DE LA ZONA PARA ENTREGA EN SITIO | 28/11/2025 ENTREGA DE 50 ROLLOS"/>
    <s v="VISITA TECNICA"/>
    <m/>
    <s v="TIPO II"/>
    <s v="TERRESTRE"/>
    <s v="SALDARRIAGA MIRANDA SANTIAGO"/>
    <n v="1"/>
    <n v="67654"/>
    <n v="140396"/>
    <n v="67654"/>
  </r>
  <r>
    <s v="PASTO"/>
    <x v="1"/>
    <x v="1"/>
    <s v="52001"/>
    <s v="3067004"/>
    <s v="3007078656"/>
    <s v="OC VISITA ROLLOS"/>
    <s v="NARIÑO"/>
    <s v="PASTO"/>
    <s v="DISTRICOL MAKROS EXPRES"/>
    <s v="REDEBAN"/>
    <s v="FO-25-1885121"/>
    <d v="2025-11-26T13:22:24"/>
    <d v="2025-11-27T15:43:00"/>
    <m/>
    <s v="ROLLOS"/>
    <s v="ROLLOS"/>
    <s v="AGREGADOR"/>
    <s v="DISTRICOL"/>
    <s v="EJECUTADO"/>
    <s v="EJECUTADO EXITOSO"/>
    <s v="26/11/2025 SE ESCALA AL COORDINADOR DE LA ZONA PARA ENTREGA EN SITIO | 27/11/2025 SE REALIZÓ LA ENTREGA DE PAPELERÍA SOLICITADA NO SE MANIPULA CB CLIENTE INFORMA QUE SE ENCUENTRA OPERATIVO"/>
    <s v="VISITA TECNICA"/>
    <m/>
    <s v="TIPO I"/>
    <s v="TERRESTRE"/>
    <s v="REMICIO AMADO JOHN HEBER"/>
    <n v="1"/>
    <n v="35780"/>
    <n v="75096"/>
    <n v="35780"/>
  </r>
  <r>
    <s v="BUCARAMANGA"/>
    <x v="3"/>
    <x v="3"/>
    <s v="68001"/>
    <s v="3068034"/>
    <s v="3007038830"/>
    <s v="OC VISITA ROLLOS"/>
    <s v="SANTANDER"/>
    <s v="BUCARAMANGA"/>
    <s v="PTM B MANGA JAIMES"/>
    <s v="REDEBAN"/>
    <s v="FO-25-1885704"/>
    <d v="2025-11-26T15:52:41"/>
    <d v="2025-11-27T09:31:00"/>
    <m/>
    <s v="ROLLOS"/>
    <s v="ROLLOS"/>
    <s v="AGREGADOR"/>
    <s v="COMCARD - PTM"/>
    <s v="EJECUTADO"/>
    <s v="EJECUTADO EXITOSO"/>
    <s v="26/11/2025 SE ESCALA AL COORDINADOR DE LA ZONA PARA ENTREGA EN SITIO | 27/11/2025 SE REALIZA ENTREGA DE 20 ROLLOS CON VISITA NO SE MANIPULA TERMINAL"/>
    <s v="VISITA TECNICA"/>
    <m/>
    <s v="TIPO I"/>
    <s v="TERRESTRE"/>
    <s v="REYES RAMIREZ DIEGO ALEXANDER"/>
    <n v="1"/>
    <n v="35780"/>
    <n v="75096"/>
    <n v="35780"/>
  </r>
  <r>
    <s v="BOGOTA"/>
    <x v="5"/>
    <x v="5"/>
    <s v="11001"/>
    <s v="3068934"/>
    <s v="3007036418"/>
    <s v="OC VISITA ROLLOS"/>
    <s v="CUNDINAMARCA"/>
    <s v="BOGOTA"/>
    <s v="BARRIO BOITA BOGOTA 1"/>
    <s v="REDEBAN"/>
    <s v="FO-25-1894938"/>
    <d v="2025-11-27T08:00:00"/>
    <d v="2025-11-28T15:23:00"/>
    <m/>
    <s v="ROLLOS"/>
    <s v="ROLLOS"/>
    <s v="CB UNO A UNO"/>
    <s v="CB UNO A UNO"/>
    <s v="EJECUTADO"/>
    <s v="EJECUTADO EXITOSO"/>
    <s v="27/11/2025 SE ESCALA AL COORDINADOR DE LA ZONA PARA ENTREGA EN SITIO | 28/11/2025 ENTREGA DE 80 ROLLOS NO SE MANIPULAN EQUIPOS"/>
    <s v="VISITA TECNICA"/>
    <m/>
    <s v="TIPO I"/>
    <s v="TERRESTRE"/>
    <s v="HERNANDEZ NARANJO OSCAR EDUARDO"/>
    <n v="1"/>
    <n v="35780"/>
    <n v="75096"/>
    <n v="35780"/>
  </r>
  <r>
    <s v="BOGOTA"/>
    <x v="5"/>
    <x v="5"/>
    <s v="11001"/>
    <s v="3069042"/>
    <s v="3007043871"/>
    <s v="OC VISITA ROLLOS"/>
    <s v="CUNDINAMARCA"/>
    <s v="BOGOTA"/>
    <s v="BARRIO PIO XII BOGOTA 2"/>
    <s v="REDEBAN"/>
    <s v="FO-25-1894935"/>
    <d v="2025-11-27T08:00:00"/>
    <d v="2025-11-28T15:25:00"/>
    <m/>
    <s v="ROLLOS"/>
    <s v="ROLLOS"/>
    <s v="CB UNO A UNO"/>
    <s v="CB UNO A UNO"/>
    <s v="EJECUTADO"/>
    <s v="EJECUTADO EXITOSO"/>
    <s v="27/11/2025 SE ESCALA AL COORDINADOR DE LA ZONA PARA ENTREGA EN SITIO | 28/11/2025 SE REALIZA ENTREGA DE 60 ROLLOS NO SE MANIPULAN EQUIPOS"/>
    <s v="VISITA TECNICA"/>
    <m/>
    <s v="TIPO I"/>
    <s v="TERRESTRE"/>
    <s v="HERNANDEZ NARANJO OSCAR EDUARDO"/>
    <n v="1"/>
    <n v="35780"/>
    <n v="75096"/>
    <n v="35780"/>
  </r>
  <r>
    <s v="BARRANQUILLA"/>
    <x v="0"/>
    <x v="0"/>
    <s v="8001"/>
    <s v="3071151"/>
    <s v="3007027937"/>
    <s v="OC VISITA ROLLOS"/>
    <s v="ATLANTICO"/>
    <s v="BARRANQUILLA"/>
    <s v="BARRIO LAS MORAS BARRANQUILLA"/>
    <s v="REDEBAN"/>
    <s v="FO-25-1897730"/>
    <d v="2025-11-27T11:00:33"/>
    <d v="2025-11-29T08:47:00"/>
    <m/>
    <s v="ROLLOS"/>
    <s v="ROLLOS"/>
    <s v="CB UNO A UNO"/>
    <s v="CB UNO A UNO"/>
    <s v="EJECUTADO"/>
    <s v="EJECUTADO EXITOSO"/>
    <s v="27/11/2025 SE ESCALA AL COORDINADOR DE LA ZONA PARA ENTREGA EN SITIO | 28/11/2025 SE REALIZA VISITA SE PROCEDE A ENTREGAR 160 ROLLOS AL CLIENTE CB OK, OPERATIVO"/>
    <s v="VISITA TECNICA"/>
    <m/>
    <s v="TIPO I"/>
    <s v="TERRESTRE"/>
    <s v="PORRAS CASTRO DARLON NASCK"/>
    <n v="1"/>
    <n v="35780"/>
    <n v="75096"/>
    <n v="35780"/>
  </r>
  <r>
    <s v="CARTAGENA"/>
    <x v="0"/>
    <x v="0"/>
    <s v="13001"/>
    <s v="3071373"/>
    <s v="3007026687"/>
    <s v="OC VISITA ROLLOS"/>
    <s v="BOLIVAR"/>
    <s v="CARTAGENA"/>
    <s v="BARRIO LA CONCEPCION URB BARU"/>
    <s v="REDEBAN"/>
    <s v="FO-25-1897494"/>
    <d v="2025-11-27T11:30:25"/>
    <d v="2025-11-29T11:25:00"/>
    <m/>
    <s v="ROLLOS"/>
    <s v="ROLLOS"/>
    <s v="CB UNO A UNO"/>
    <s v="CB UNO A UNO"/>
    <s v="EJECUTADO"/>
    <s v="EJECUTADO EXITOSO"/>
    <s v="27/11/2025 SE ESCALA AL COORDINADOR DE LA ZONA PARA ENTREGA EN SITIO | 29/11/2025 SE ENTREGAN 50 ROLLOS"/>
    <s v="VISITA TECNICA"/>
    <m/>
    <s v="TIPO I"/>
    <s v="TERRESTRE"/>
    <s v="CANEDO HERRERA ALEXANDER"/>
    <n v="1"/>
    <n v="35780"/>
    <n v="75096"/>
    <n v="35780"/>
  </r>
  <r>
    <s v="BOGOTA"/>
    <x v="5"/>
    <x v="5"/>
    <s v="11001"/>
    <s v="3072105"/>
    <s v="3007059755"/>
    <s v="OC VISITA ROLLOS"/>
    <s v="CUNDINAMARCA"/>
    <s v="BOGOTA"/>
    <s v="BARRIO DANUBIO AZUL BOGOTA 3"/>
    <s v="REDEBAN"/>
    <s v="FO-25-1898541"/>
    <d v="2025-11-27T13:12:44"/>
    <d v="2025-11-28T15:53:00"/>
    <m/>
    <s v="ROLLOS"/>
    <s v="ROLLOS"/>
    <s v="CB UNO A UNO"/>
    <s v="CB UNO A UNO"/>
    <s v="EJECUTADO / CANCELADO"/>
    <s v="CB CERRADO - DESOCUPADO"/>
    <s v="27/11/2025 SE ESCALA AL COORDINADOR DE LA ZONA PARA ENTREGA EN SITIO | 28/11/2025 COMERCIO CERRADO AL MOMENTO DE LA VISITA, SE LLAMA AL NÚMERO DE CONTACTO 3227204784 SIN RESPUESTA"/>
    <s v="VISITA TECNICA"/>
    <m/>
    <s v="TIPO I"/>
    <s v="TERRESTRE"/>
    <s v="MICHELI LOPEZ MIGUEL ANGEL"/>
    <n v="1"/>
    <n v="35780"/>
    <n v="75096"/>
    <n v="35780"/>
  </r>
  <r>
    <s v="BOGOTA"/>
    <x v="5"/>
    <x v="5"/>
    <s v="11001"/>
    <s v="3072107"/>
    <s v="3007056214"/>
    <s v="OC VISITA ROLLOS"/>
    <s v="CUNDINAMARCA"/>
    <s v="BOGOTA"/>
    <s v="BARRIO NUEVA ZELANDIA BOGOTA 5"/>
    <s v="REDEBAN"/>
    <s v="FO-25-1898537"/>
    <d v="2025-11-27T13:16:19"/>
    <d v="2025-11-29T11:28:00"/>
    <m/>
    <s v="ROLLOS"/>
    <s v="ROLLOS"/>
    <s v="UNO A UNO"/>
    <s v="CB UNO A UNO"/>
    <s v="EJECUTADO"/>
    <s v="EJECUTADO EXITOSO"/>
    <s v="27/11/2025 SE ESCALA AL COORDINADOR DE LA ZONA PARA ENTREGA EN SITIO | 29/11/2025 SE VISITA COMERCIO CB BANCOLOMBIA, SE ENTREGAN ROLLOS DE PAPELERÍA SOLICITADOS PARA EL DATAFONO, NO UPS, NO SE MANIPULAN EQUIPOS."/>
    <s v="VISITA TECNICA"/>
    <m/>
    <s v="TIPO I"/>
    <s v="TERRESTRE"/>
    <s v="VEGA MANRIQUE JONATAN MAURICIO"/>
    <n v="1"/>
    <n v="35780"/>
    <n v="75096"/>
    <n v="35780"/>
  </r>
  <r>
    <s v="BUCARAMANGA"/>
    <x v="3"/>
    <x v="3"/>
    <s v="68872"/>
    <s v="3072187"/>
    <s v="3007081487"/>
    <s v="OC ENVIO ROLLOS"/>
    <s v="SANTANDER"/>
    <s v="VILLANUEVA"/>
    <s v="PTM VILLANUEVA BENYI STORE"/>
    <s v="REDEBAN"/>
    <s v="FO-25-1899372"/>
    <d v="2025-11-27T14:17:06"/>
    <d v="2025-11-29T10:34:00"/>
    <m/>
    <s v="ROLLOS"/>
    <s v="ROLLOS"/>
    <s v="AGREGADOR"/>
    <s v="COMCARD - PTM"/>
    <s v="EJECUTADO"/>
    <s v="EJECUTADO EXITOSO"/>
    <s v="27/11/2025 SE REALIZA ENVIO DE ROLLOS POR  OPERADOR LOGISTICO | 29/11/2025 SE REALIZA ENVIO DE 10 ROLLOS, CON LA GUIA 2187690976 SERVIENTREGA. SE CONFIRMA ENTREGA EXITOSA POR PARTE DE LA TRANSPORTADORA"/>
    <s v="ENVIO"/>
    <m/>
    <s v="TIPO III"/>
    <s v="TERRESTRE"/>
    <m/>
    <n v="0"/>
    <n v="35780"/>
    <n v="75096"/>
    <n v="35780"/>
  </r>
  <r>
    <s v="PEREIRA"/>
    <x v="1"/>
    <x v="6"/>
    <s v="66001"/>
    <s v="3073322"/>
    <s v="3007043476"/>
    <s v="OC VISITA ROLLOS"/>
    <s v="RISARALDA"/>
    <s v="PEREIRA"/>
    <s v="PTM PEREIRA VARIEDADES ELINET"/>
    <s v="REDEBAN"/>
    <s v="FO-25-1899462"/>
    <d v="2025-11-27T16:04:27"/>
    <d v="2025-11-28T11:25:00"/>
    <m/>
    <s v="ROLLOS"/>
    <s v="ROLLOS"/>
    <s v="AGREGADOR"/>
    <s v="COMCARD - PTM"/>
    <s v="EJECUTADO"/>
    <s v="EJECUTADO EXITOSO"/>
    <s v="27/11/2025 SE ESCALA AL COORDINADOR DE LA ZONA PARA ENTREGA EN SITIO | 28/11/2025 SE VISITA COMERCIO SE REALIZA ENTREGA DE 150 ROLLOS DE PAPEL PARA DATÁFONO REDEBAN"/>
    <s v="VISITA TECNICA"/>
    <m/>
    <s v="TIPO I"/>
    <s v="TERRESTRE"/>
    <s v="LOAIZA LOPEZ JHON FREDDY"/>
    <n v="1"/>
    <n v="35780"/>
    <n v="75096"/>
    <n v="35780"/>
  </r>
  <r>
    <s v="BOGOTA"/>
    <x v="5"/>
    <x v="5"/>
    <s v="11001"/>
    <s v="3073420"/>
    <s v="3007030552"/>
    <s v="OC VISITA ROLLOS"/>
    <s v="CUNDINAMARCA"/>
    <s v="BOGOTA"/>
    <s v="MULTIPAGAS AEROPUERTO EL DORAD"/>
    <s v="REDEBAN"/>
    <s v="FO-25-1899625"/>
    <d v="2025-11-27T16:10:07"/>
    <d v="2025-11-28T11:22:00"/>
    <m/>
    <s v="ROLLOS"/>
    <s v="ROLLOS"/>
    <s v="ROBUSTO"/>
    <s v="MULTIPAGAS"/>
    <s v="EJECUTADO"/>
    <s v="EJECUTADO EXITOSO"/>
    <s v="27/11/2025 SE ESCALA AL COORDINADOR DE LA ZONA PARA ENTREGA EN SITIO | 28/11/2025 SE ENTREGA 110 ROLLOS PARA EL CORRESPONSAL DE BANCOLOMBIA DE REDEBAN"/>
    <s v="VISITA TECNICA"/>
    <m/>
    <s v="TIPO I"/>
    <s v="TERRESTRE"/>
    <s v="LEAL POVEDA YOHAN SEBASTIAN"/>
    <n v="1"/>
    <n v="35780"/>
    <n v="75096"/>
    <n v="35780"/>
  </r>
  <r>
    <s v="BUCARAMANGA"/>
    <x v="3"/>
    <x v="3"/>
    <s v="68001"/>
    <s v="3073670"/>
    <s v="3007030026"/>
    <s v="OC VISITA ROLLOS"/>
    <s v="SANTANDER"/>
    <s v="BUCARAMANGA"/>
    <s v="BARRIO CENTRO 25 BUCARAMANGA"/>
    <s v="REDEBAN"/>
    <s v="FO-25-1901470"/>
    <d v="2025-11-27T17:36:47"/>
    <d v="2025-11-28T16:26:00"/>
    <m/>
    <s v="ROLLOS"/>
    <s v="ROLLOS"/>
    <s v="CB UNO A UNO"/>
    <s v="CB UNO A UNO"/>
    <s v="EJECUTADO"/>
    <s v="EJECUTADO EXITOSO"/>
    <s v="28/11/2025 SE VISITA COMERCIO SE REALIZA LA ENTREGA DE 40 ROLLOS RBM CB OPERATIVO"/>
    <s v="VISITA TECNICA"/>
    <m/>
    <s v="TIPO I"/>
    <s v="TERRESTRE"/>
    <s v="BARAJAS BERMUDEZ YAHIR MAURICIO"/>
    <n v="1"/>
    <n v="35780"/>
    <n v="75096"/>
    <n v="35780"/>
  </r>
  <r>
    <s v="TUNJA"/>
    <x v="3"/>
    <x v="3"/>
    <s v="15238"/>
    <s v="3077176"/>
    <s v="3007042161"/>
    <s v="OC VISITA ROLLOS"/>
    <s v="BOYACA"/>
    <s v="DUITAMA"/>
    <s v="DISTRICOL EDS LA FRONTERA"/>
    <s v="REDEBAN"/>
    <s v="FO-25-1904320"/>
    <d v="2025-11-28T15:21:35"/>
    <d v="2025-11-29T12:16:00"/>
    <m/>
    <s v="ROLLOS"/>
    <s v="ROLLOS"/>
    <s v="AGREGADOR"/>
    <s v="DISTRICOL"/>
    <s v="EJECUTADO"/>
    <s v="EJECUTADO EXITOSO"/>
    <s v="28/11/2025 SE ESCALA A COORDINADOR DE ZONA PARA ENTREGA EN SITIO | 29/11/2025 SE REALIZA ENTREGA DE 10 ROLLOS REDEBAN , RECIBE PAPELERÍA MARLEN RAMÍREZ"/>
    <s v="VISITA TECNICA"/>
    <m/>
    <s v="TIPO II"/>
    <s v="TERRESTRE"/>
    <s v="ALVARADO MORENO CRISTHIAN"/>
    <n v="1"/>
    <n v="67654"/>
    <n v="140396"/>
    <n v="67654"/>
  </r>
  <r>
    <s v="CARTAGENA"/>
    <x v="0"/>
    <x v="0"/>
    <s v="13001"/>
    <s v="3077444"/>
    <s v="3007080780"/>
    <s v="OC VISITA ROLLOS"/>
    <s v="BOLIVAR"/>
    <s v="CARTAGENA"/>
    <s v="BARRIO AMBERES CARTAGENA DE INDIAS 3"/>
    <s v="REDEBAN"/>
    <s v="FO-25-1904747"/>
    <d v="2025-11-28T16:02:39"/>
    <d v="2025-11-29T11:32:00"/>
    <m/>
    <s v="ROLLOS"/>
    <s v="ROLLOS"/>
    <s v="UNO A UNO"/>
    <s v="UNO A UNO"/>
    <s v="EJECUTADO"/>
    <s v="EJECUTADO EXITOSO"/>
    <s v="28/11/2025 SE ESCALA A COORDINADOR DE ZONA PARA ENTREGA EN SITIO | 29/11/2025 SE ENTREGAN 20 ROLLOS"/>
    <s v="VISITA TECNICA"/>
    <m/>
    <s v="TIPO I"/>
    <s v="TERRESTRE"/>
    <s v="CANEDO HERRERA ALEXANDER"/>
    <n v="1"/>
    <n v="35780"/>
    <n v="75096"/>
    <n v="35780"/>
  </r>
  <r>
    <s v="VILLAVICENCIO"/>
    <x v="4"/>
    <x v="4"/>
    <s v="50711"/>
    <s v="TA-25-1252183"/>
    <s v="3007079875"/>
    <s v="OC VISITA ROLLOS"/>
    <s v="META"/>
    <s v="VISTAHERMOSA"/>
    <s v="BARRIO CENTRO VISTAHERMOSA"/>
    <s v="REDEBAN"/>
    <s v="FO-25-1761113"/>
    <d v="2025-10-30T12:38:00"/>
    <d v="2025-11-02T12:06:00"/>
    <m/>
    <s v="ROLLOS"/>
    <s v="ROLLOS"/>
    <s v="UNO A UNO"/>
    <s v="UNO A UNO"/>
    <s v="EJECUTADO"/>
    <s v="EJECUTADO EXITOSO"/>
    <s v="30/10/2025 SE REALIZA ENVIO DE 20 ROLLOS DE PAPEL TERMICO PARA DATÁFONO POR TRANSPORTADORA INTER RAPIDÍSIMO GUIA NO 700173502348"/>
    <s v="ENVIO FLOTA - OPERADOR LOGISTICO"/>
    <m/>
    <s v="TIPO III"/>
    <s v="TERRESTRE"/>
    <s v="GARZON RUIZ LUIS MIGUEL"/>
    <n v="0"/>
    <n v="35780"/>
    <n v="75096"/>
    <n v="35780"/>
  </r>
  <r>
    <s v="BOGOTA"/>
    <x v="5"/>
    <x v="5"/>
    <s v="11001"/>
    <s v="3034217"/>
    <s v="3007071167"/>
    <s v="OC VISITA ROLLOS"/>
    <s v="CUNDINAMARCA"/>
    <s v="BOGOTA"/>
    <s v="BARRIO PATIO BONITO BOGOTA  24"/>
    <s v="REDEBAN"/>
    <s v="FO-25-1848920 | FO-25-1845816"/>
    <d v="2025-11-19T10:35:34"/>
    <d v="2025-11-20T15:07:00"/>
    <m/>
    <s v="ROLLOS"/>
    <s v="ROLLOS"/>
    <s v="CB UNO A UNO"/>
    <s v="CB UNO A UNO"/>
    <s v="EJECUTADO | EJECUTADO / CANCELADO"/>
    <s v="EJECUTADO EXITOSO"/>
    <s v="20/11/2025 SE LLEGA A LA DIRECCIÓN INDICADA Y SE ENTREGAN 40 ROLLOS RMB SIN MANIPULAR EQUIPOS"/>
    <s v="VISITA TECNICA"/>
    <m/>
    <s v="TIPO I"/>
    <s v="TERRESTRE"/>
    <s v="GARCIA PASTRANA KEVIN FERNANDO"/>
    <n v="2"/>
    <n v="35780"/>
    <n v="75096"/>
    <n v="71560"/>
  </r>
  <r>
    <m/>
    <x v="6"/>
    <x v="7"/>
    <m/>
    <m/>
    <m/>
    <m/>
    <m/>
    <m/>
    <m/>
    <m/>
    <m/>
    <m/>
    <m/>
    <m/>
    <m/>
    <m/>
    <m/>
    <m/>
    <m/>
    <m/>
    <m/>
    <m/>
    <m/>
    <m/>
    <m/>
    <m/>
    <m/>
    <m/>
    <m/>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
  <r>
    <s v="BUCARAMANGA"/>
    <x v="0"/>
    <x v="0"/>
    <s v="81001"/>
    <s v="TA-25-1241920"/>
    <s v="18823484"/>
    <s v="APERTURA"/>
    <s v="DATAFONO ADICIONAL"/>
    <s v="ARAUCA"/>
    <s v="ARAUCA"/>
    <s v="CPS DATOS MOVILES EN LINEA LTDA"/>
    <s v="AVAL"/>
    <s v="FO-25-1740437"/>
    <d v="2025-10-27T06:53:00"/>
    <d v="2025-11-07T15:47:50"/>
    <m/>
    <m/>
    <s v="EJECUTADO"/>
    <s v="27/10/2025 27-10-2025 SE REALIZA LLAMADA AL CLIENTE, SE HABLA CON DATOS MOVILES EN LINEA LTDA SE VALIDA DIRECCIÓN OK, CANAL OK, TARJETA DE SEMBRADO OK, DISPONIBILIDAD TOTAL, SE CONFIRMA 4 ULTIMOS DIGITOS DE LA TARJETA: OK, LLAMAR EL DÍA LA INSTALACIÓN PARA CONFIRMAR VISITA// CONTACTO REALIZADO POR WHATSAPP // FECHA PROGRAMADA: 05/11/2025 | 31/10/2025 EN COMUNICACIÓN CON LA SEÑORA MAGDELY AL MOVIL 3208303715, SE LE INFORMA QUE POR DISPONIBILIDAD DE VUELO HACIA LA ZONA, ESTARÍAMOS VISITANDO LA APARTIR DEL DÍA 4 DE NOVIEMBRE. | 06/11/2025 19336262 EN COMUNICACIÓN CON LA SEÑORA MAGDELY AL MOVIL 3208303715, SE CONFIRMA INSTALACIÓN PARA EL DÍA VIERNES 7 DE NOVIEMBRE DESPUÉS DE LAS 8 AM, SE VALIDA DISPONIBILIDAD, SERVICIO ELÉCTRICO Y TARJETA DE SEMBRADO OK. | 07/11/2025 INSTALACIÓN DE CB AVAL, INSTALACION Y ADECUACION DE DATAFONO LECTORA FUENTE CABLE PACTHCORD Y BASE Y CUBRE CLAVE, INYECCION DE SO +VER 10.5N, CONFIGURACION CB OK, SEMBRADO DE TARJETA #5347, PRUEBAS OK."/>
    <s v="VISITA TECNICA"/>
    <s v="CA001656"/>
    <s v="TIPO V"/>
    <s v="AEREO"/>
    <s v="SANTOS GONZALEZ JOHAN FABIAN"/>
    <s v="5347"/>
    <n v="1"/>
    <n v="988463"/>
    <n v="988463"/>
  </r>
  <r>
    <s v="MEDELLIN"/>
    <x v="1"/>
    <x v="1"/>
    <s v="27361"/>
    <s v="TA-25-1245594"/>
    <s v="90788826"/>
    <s v="APERTURA"/>
    <s v="CB CRECIMIENTO - NUEVO"/>
    <s v="CHOCO"/>
    <s v="ISTMINA"/>
    <s v="ESTILO PACIFICO"/>
    <s v="AVAL"/>
    <s v="FO-25-1746709"/>
    <d v="2025-10-28T17:23:00"/>
    <d v="2025-11-05T20:43:52"/>
    <m/>
    <m/>
    <s v="EJECUTADO"/>
    <s v="28/10/2025 28-10-2025 SE REALIZA LLAMADA AL CLIENTE, SE HABLA CON LA SRA MERLIN YELIZA LEUDO RIVAS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0/11/2025 | 05/11/2025 SE REALIZA INSTALACIÓN DE CB, SE REALIZAN PRUEBAS Y EL CB QUEDA OPERATIVO"/>
    <s v="VISITA TECNICA"/>
    <s v="VRZZZ865"/>
    <s v="TIPO V"/>
    <s v="AEREO"/>
    <s v="ROBLEDO DIAZ ANDRES FELIPE"/>
    <s v="6192"/>
    <n v="1"/>
    <n v="988463"/>
    <n v="988463"/>
  </r>
  <r>
    <s v="TUNJA"/>
    <x v="0"/>
    <x v="0"/>
    <s v="15232"/>
    <s v="TA-25-1245598"/>
    <s v="90791303"/>
    <s v="APERTURA"/>
    <s v="CB CRECIMIENTO - NUEVO"/>
    <s v="BOYACA"/>
    <s v="CHIQUIZA"/>
    <s v="AGROINNOVAN S.A.S"/>
    <s v="AVAL"/>
    <s v="FO-25-1746717"/>
    <d v="2025-10-28T17:01:00"/>
    <d v="2025-11-04T16:34:56"/>
    <m/>
    <m/>
    <s v="EJECUTADO"/>
    <s v="28/10/2025 28-10-2025 SE REALIZA LLAMADA AL CLIENTE, SE HABLA CON AGROINNOVAN SAS SE VALIDA DIRECCIÓN OK, CANAL OK, TARJETA DE SEMBRADO OK, DISPONIBILIDAD TOTAL, SE CONFIRMA 4 ULTIMOS DIGITOS DE LA TARJETA: OK, LLAMAR EL DÍA LA INSTALACIÓN PARA CONFIRMAR VISITA// CONTACTO REALIZADO POR LA APP // FECHA PROGRAMADA: 31/10/2025 // CLIENTE SOLICITA ATENDER EN HORAS DE LA MAÑANA YA QUE TIENE MAYOR DISPONIBILIDAD | 31/10/2025 SE REALIZA COMUNICACION CON EL CLIENTE PARA CONFIRMAR LA VISITA, CLIENTE MANIFIESTA QUE CUENTA CON PUNTO DE INTERNET PERO QUE SE ENCUENTRA EN LA CIUDAD DE BOGOTA Y SE LLEVO LA TARJETA DE SEMBRADO, SE REALIZARA VISITA VISITA EL DIA MARTES A LAS 11AM POR SOLICITUD DEL CLIENTE. | 04/11/2025 SE REALIZA INSTALACION DE EQUIPOS Y ACCESORIOS, SE CAPACITA SOBRE ADQUIRENCIA, SE HACEN PRUEBAS OK."/>
    <s v="VISITA TECNICA"/>
    <s v="VXZZZ159"/>
    <s v="TIPO II"/>
    <s v="TERRESTRE"/>
    <s v="SOLER HOYOS CRISTIAN LEONARDO"/>
    <s v="8826"/>
    <n v="1"/>
    <n v="163814"/>
    <n v="163814"/>
  </r>
  <r>
    <s v="PASTO"/>
    <x v="2"/>
    <x v="2"/>
    <s v="52381"/>
    <s v="TA-25-1248387"/>
    <s v="90792567"/>
    <s v="APERTURA"/>
    <s v="CB CRECIMIENTO - NUEVO"/>
    <s v="NARIÑO"/>
    <s v="LA FLORIDA"/>
    <s v="VIVERES Y ABARROTES DON JOSE"/>
    <s v="AVAL"/>
    <s v="FO-25-1752451"/>
    <d v="2025-10-29T21:09:00"/>
    <d v="2025-11-04T18:06:42"/>
    <m/>
    <m/>
    <s v="EJECUTADO"/>
    <s v="29/10/2025 29-10-2025 SE REALIZA LLAMADA AL CLIENTE, SE HABLA CON EL SR JOSE RUBEN FAJARDO PALOMIN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04/11/2025 | 04/11/2025 SE REALIZÓ LA INSTALACIÓN DE EQUIPOS Y ACCESORIOS PARA APERTURA CB BANCO DE BOGOTÁ SE SIEMBRA TARJETA SE EJECUTAN PRUEBAS TX EXITOSAS QUEDA OPERATIVO."/>
    <s v="VISITA TECNICA"/>
    <s v="VXZZZ297"/>
    <s v="TIPO II"/>
    <s v="TERRESTRE"/>
    <s v="REMICIO AMADO JOHN HEBER"/>
    <s v="9394"/>
    <n v="1"/>
    <n v="163814"/>
    <n v="163814"/>
  </r>
  <r>
    <s v="BUCARAMANGA"/>
    <x v="0"/>
    <x v="0"/>
    <s v="68307"/>
    <s v="TA-25-1248397"/>
    <s v="90792745"/>
    <s v="APERTURA"/>
    <s v="CB CRECIMIENTO - NUEVO"/>
    <s v="SANTANDER"/>
    <s v="GIRON"/>
    <s v="CRISTALERIA Y VARIEDADES LA ESTRELLA"/>
    <s v="AVAL"/>
    <s v="FO-25-1752469"/>
    <d v="2025-10-29T17:03:00"/>
    <d v="2025-11-04T18:31:15"/>
    <m/>
    <m/>
    <s v="EJECUTADO"/>
    <s v="29/10/2025 29-10-2025 SE REALIZA LLAMADA AL CLIENTE, SE HABLA CON LA SRA SANDRA RUEDA PICON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04/11/2025 | 04/11/2025 SE REALIZA INSTALACIÓN DE CORRESPONSAL AVAL SE INSTALA DATAFONO LECTOR DE BARRAS BASE DE DATAFONO SEMBRADO DE TARJETA PRUEBAS OK CUBRE CLAVE OK CAPACITACIÓN OK"/>
    <s v="VISITA TECNICA"/>
    <s v="VYZZZ329"/>
    <s v="TIPO I"/>
    <s v="TERRESTRE"/>
    <s v="HERRERA LUQUE SAUL JAVIER"/>
    <s v="9806"/>
    <n v="1"/>
    <n v="75096"/>
    <n v="75096"/>
  </r>
  <r>
    <s v="BOGOTA"/>
    <x v="3"/>
    <x v="3"/>
    <s v="25286"/>
    <s v="TA-25-1255039"/>
    <s v="90775177"/>
    <s v="APERTURA"/>
    <s v="CB CRECIMIENTO - NUEVO"/>
    <s v="CUNDINAMARCA"/>
    <s v="FUNZA"/>
    <s v="EL RINCON DE JULY MISCELANEA &amp; PAPELERIA"/>
    <s v="AVAL"/>
    <s v="FO-25-1765954"/>
    <d v="2025-10-31T20:58:00"/>
    <d v="2025-11-05T20:30:46"/>
    <m/>
    <m/>
    <s v="EJECUTADO"/>
    <s v="31/10/2025 31-10-2025 SE REALIZA LLAMADA AL CLIENTE, SE HABLA CON EL SR JUAN CAMILO ROSAS PINT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06/11/2025 | 05/11/2025 INSTALACIÓN AVAL CON DATAFONO LECTORA ROLLOS BASE FUENTE DATOS SERVICIO OPERATIVO PRUEBAS OK TRNA RBM SEMBRADO DE TARJETA CC MÓDULO COMPRA OK"/>
    <s v="VISITA TECNICA"/>
    <s v="FXZZZ333"/>
    <s v="TIPO II"/>
    <s v="TERRESTRE"/>
    <s v="BUSTOS MORA DIEGO MANUEL"/>
    <s v="9196"/>
    <n v="1"/>
    <n v="163814"/>
    <n v="163814"/>
  </r>
  <r>
    <s v="BOGOTA"/>
    <x v="3"/>
    <x v="3"/>
    <s v="11001"/>
    <s v="TA-25-1255040"/>
    <s v="90789907"/>
    <s v="APERTURA"/>
    <s v="CB CRECIMIENTO - NUEVO"/>
    <s v="CUNDINAMARCA"/>
    <s v="BOGOTA"/>
    <s v="STICKERDESIGN"/>
    <s v="AVAL"/>
    <s v="FO-25-1765956"/>
    <d v="2025-10-31T08:10:00"/>
    <d v="2025-11-05T19:32:56"/>
    <m/>
    <m/>
    <s v="EJECUTADO"/>
    <s v="31/10/2025 31-10-2025 SE REALIZA LLAMADA AL CLIENTE, SE HABLA CON EL SR NELSON STICK MORENO MARTINEZ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FECHA PROGRAMADA: 05/11/2025 | 05/11/2025 SE INSTALA CORRESPONSAL AVAL 9021"/>
    <s v="VISITA TECNICA"/>
    <s v="VTZZZ585"/>
    <s v="TIPO I"/>
    <s v="TERRESTRE"/>
    <s v="GONZALEZ FANDIÑO SANTIAGO ERNESTO"/>
    <s v="9021"/>
    <n v="1"/>
    <n v="75096"/>
    <n v="75096"/>
  </r>
  <r>
    <s v="SANTA MARTA"/>
    <x v="4"/>
    <x v="4"/>
    <s v="47030"/>
    <s v="TA-25-1255041"/>
    <s v="90847162"/>
    <s v="APERTURA"/>
    <s v="CB CRECIMIENTO - NUEVO"/>
    <s v="MAGDALENA"/>
    <s v="ALGARROBO"/>
    <s v="DM DROGUERIA"/>
    <s v="AVAL"/>
    <s v="FO-25-1765959"/>
    <d v="2025-10-31T17:08:00"/>
    <d v="2025-11-05T17:17:51"/>
    <m/>
    <m/>
    <s v="EJECUTADO/CANCELADO"/>
    <s v="31/10/2025 31-10-2025 SE REALIZA LLAMADA AL CLIENTE, SE HABLA CON EL SR IVAN DAVID MOVILLA PARADA SE VALIDA DIRECCIÓN OK, CANAL OK, TARJETA DE SEMBRADO OK, DISPONIBILIDAD TOTAL, SE CONFIRMA 4 ULTIMOS DIGITOS DE LA TARJETA: OK, LLAMAR EL DÍA LA INSTALACIÓN PARA CONFIRMAR VISITA// CONTACTO REALIZADO POR WHATSAPP // FECHA PROGRAMADA: 05/11/2025 | 05/11/2025 SE REALIZA VISITA AL PUNTO, NO SE PUEDE REALIZAR INSTALACIÓN DEBIDO A INCONSISTENCIAS CON LA DIRECCIÓN, SE LE INFORMA AL CLIENTE QUE DEBE CORREGIR"/>
    <s v="VISITA TECNICA"/>
    <m/>
    <s v="TIPO IV"/>
    <s v="TERRESTRE"/>
    <s v="GUTIERREZ PEREZ LUIS ALBERTO"/>
    <s v="4863"/>
    <n v="1"/>
    <n v="504833"/>
    <n v="504833"/>
  </r>
  <r>
    <s v="MEDELLIN"/>
    <x v="1"/>
    <x v="1"/>
    <s v="5376"/>
    <s v="TA-25-1255043"/>
    <s v="90792576"/>
    <s v="APERTURA"/>
    <s v="CB CRECIMIENTO - NUEVO"/>
    <s v="ANTIOQUIA"/>
    <s v="LA CEJA"/>
    <s v="PAPELERIA MAY"/>
    <s v="AVAL"/>
    <s v="FO-25-1765967"/>
    <d v="2025-10-31T17:23:00"/>
    <d v="2025-11-06T16:58:44"/>
    <m/>
    <m/>
    <s v="EJECUTADO"/>
    <s v="31/10/2025 31-10-2025 SE REALIZA LLAMADA AL CLIENTE, SE HABLA CON LA SRA ESTHER SE VALIDA DIRECCIÓN OK, CANAL OK, TARJETA DE SEMBRADO OK, DISPONIBILIDAD TOTAL, SE CONFIRMA 4 ULTIMOS DIGITOS DE LA TARJETA: OK, LLAMAR EL DÍA LA INSTALACIÓN PARA CONFIRMAR VISITA// CONTACTO REALIZADO POR LA APP // FECHA PROGRAMADA: 06/11/2025 | 06/11/2025 SE HACE IMPLEMENTACION OK EQUIPOS OPERATIVOS PRUEBAS EXITOSAS"/>
    <s v="VISITA TECNICA"/>
    <s v="VXZZZ298"/>
    <s v="TIPO II"/>
    <s v="TERRESTRE"/>
    <s v="DIAZ ZABALA FRANCIS DUBAN"/>
    <s v="9130"/>
    <n v="1"/>
    <n v="163814"/>
    <n v="163814"/>
  </r>
  <r>
    <s v="BUCARAMANGA"/>
    <x v="0"/>
    <x v="0"/>
    <s v="68276"/>
    <s v="TA-25-1255044"/>
    <s v="90793979"/>
    <s v="APERTURA"/>
    <s v="CB CRECIMIENTO - NUEVO"/>
    <s v="SANTANDER"/>
    <s v="FLORIDABLANCA"/>
    <s v="APOLO SISTEMAS FLORIDABLANCA"/>
    <s v="AVAL"/>
    <s v="FO-25-1785315 | FO-25-1765970"/>
    <d v="2025-10-31T07:57:00"/>
    <d v="2025-11-06T17:00:00"/>
    <m/>
    <m/>
    <s v="EJECUTADO | EJECUTADO/CANCELADO"/>
    <s v="06/11/2025 SE LLEGA A SITIO Y LOCAL CERRADO A ESPERA QUE ABRAN PARA CONTINUAR CON ACTIVIDAD. | 06/11/2025 DATÁFONO YA ESTABA EN COMERCIO, SE REALIZA CAMBIO DE DATÁFONO POR ERROR EN INICIALIZACIÓN CON LA TERMINAL VYZZZ781, SE INSTALA LECTOR DE BARRAS, BASE DE DATÁFONO Y 20 ROLLOS, PRUEBAS EXITOSA, TARJETA DE SEMBRADO # 9392, CORRESPONSAL QUEDA OPERATIVO CON LA TERMINAL NUEVA DA003681, CREADA POR REDEBAN, PRUEBAS EXITOSA."/>
    <s v="VISITA TECNICA"/>
    <s v="DA003681"/>
    <s v="TIPO I"/>
    <s v="TERRESTRE"/>
    <m/>
    <s v="9392"/>
    <n v="2"/>
    <n v="150192"/>
    <n v="150192"/>
  </r>
  <r>
    <s v="BUCARAMANGA"/>
    <x v="0"/>
    <x v="0"/>
    <s v="68307"/>
    <s v="TA-25-1255045"/>
    <s v="90792607"/>
    <s v="APERTURA"/>
    <s v="CB CRECIMIENTO - NUEVO"/>
    <s v="SANTANDER"/>
    <s v="GIRON"/>
    <s v="KYOMU DISTRIBUCIONES"/>
    <s v="AVAL"/>
    <s v="FO-25-1765972"/>
    <d v="2025-10-31T07:57:00"/>
    <d v="2025-11-05T17:37:44"/>
    <m/>
    <m/>
    <s v="EJECUTADO"/>
    <s v="31/10/2025 31-10-2025 SE REALIZA LLAMADA AL CLIENTE, SE HABLA CON LA SRA JHEINY PAOLA MARTINEZ TORRES DONDE SE VALIDA DIRECCIÓN OK, CANAL OK, TARJETA DE SEMBRADO OK, DISPONIBILIDAD TOTAL, SE CONFIRMA 4 ULTIMOS DIGITOS DE LA TARJETA: OK, LLAMAR EL DÍA LA INSTALACIÓN PARA CONFIRMAR VISITA// CONTACTO REALIZADO POR LA APP // FECHA PROGRAMADA: 05/11/2025 | 05/11/2025 SE REALIZA APERTURA DE CB AVAL SE INSTALA DATAFONO LECTOR DE BARRAS BASE DE DATÁFONO USUARIO CAPACITACIÓN SEMBRADO DE TARJETA OK PRUEBAS OK  , SE CAMBIA EQUIPO DEBIDO PUERTO USB MALO"/>
    <s v="VISITA TECNICA"/>
    <s v="VXZZZ265"/>
    <s v="TIPO I"/>
    <s v="TERRESTRE"/>
    <s v="HERRERA LUQUE SAUL JAVIER"/>
    <s v="1166"/>
    <n v="1"/>
    <n v="75096"/>
    <n v="75096"/>
  </r>
  <r>
    <s v="BUCARAMANGA"/>
    <x v="0"/>
    <x v="0"/>
    <s v="68001"/>
    <s v="TA-25-1255046"/>
    <s v="90792898"/>
    <s v="APERTURA"/>
    <s v="CB CRECIMIENTO - NUEVO"/>
    <s v="SANTANDER"/>
    <s v="BUCARAMANGA"/>
    <s v="J  S A PLATERIA"/>
    <s v="AVAL"/>
    <s v="FO-25-1765976"/>
    <d v="2025-10-31T07:57:00"/>
    <d v="2025-11-05T18:00:25"/>
    <m/>
    <m/>
    <s v="EJECUTADO/CANCELADO"/>
    <s v="31/10/2025 31-10-2025 SE REALIZA LLAMADA AL CLIENTE, SE HABLA CON LA SRA JOHANA ROCIO CHAPARRO ALVAREZ DONDE SE VALIDA DIRECCIÓN OK, CANAL OK, TARJETA DE SEMBRADO OK, DISPONIBILIDAD TOTAL, SE CONFIRMA 4 ULTIMOS DIGITOS DE LA TARJETA: OK, LLAMAR EL DÍA LA INSTALACIÓN PARA CONFIRMAR VISITA// CONTACTO REALIZADO POR LA APP // FECHA PROGRAMADA: 05/11/2025 | 05/11/2025 SE REALIZA VISITA AL COMERCIO Y SE VERIFICA QUE LA DIRECCIÓN REGISTRADA SE ENCUENTRA DESACTUALIZADA SEGÚN LA DOCUMENTACIÓN DE LA CÁMARA DE COMERCIO._x000a__x000a_SE ESCALA LA ORDEN A REDEBAN PARA SU RESPECTIVO CAMBIO, INDICANDO LA IMPORTANCIA DE ACTUALIZAR LA DIRECCIÓN, YA QUE POR POLÍTICA DEL BANCO LA INSTALACIÓN DEBE REALIZARSE EN LA DIRECCIÓN QUE APARECE EN LA ORDEN._x000a__x000a_SE INFORMA AL CLIENTE QUE DEBE COMUNICARSE CON SU ASESOR COMERCIAL PARA REALIZAR LA ACTUALIZACIÓN O CAMBIO DE DIRECCIÓN CORRESPONDIENTE._x000a__x000a_DIRECCIÓN ACTUAL DEL ESTABLECIMIENTO: CALLE 105B NO. 15B - 57, BARRIO VILLA SARA."/>
    <s v="VISITA TECNICA"/>
    <m/>
    <s v="TIPO I"/>
    <s v="TERRESTRE"/>
    <s v="BARAJAS BERMUDEZ YAHIR MAURICIO"/>
    <s v="9919"/>
    <n v="1"/>
    <n v="75096"/>
    <n v="75096"/>
  </r>
  <r>
    <s v="BOGOTA"/>
    <x v="3"/>
    <x v="3"/>
    <s v="11001"/>
    <s v="TA-25-1255047"/>
    <s v="90789578"/>
    <s v="APERTURA"/>
    <s v="CB CRECIMIENTO - NUEVO"/>
    <s v="CUNDINAMARCA"/>
    <s v="BOGOTA"/>
    <s v="CIGARRERIA PUNTO VERDE"/>
    <s v="AVAL"/>
    <s v="FO-25-1765979"/>
    <d v="2025-10-31T08:10:00"/>
    <d v="2025-11-05T18:44:30"/>
    <m/>
    <m/>
    <s v="EJECUTADO"/>
    <s v="31/10/2025 31-10-2025 SE REALIZA LLAMADA AL CLIENTE, SE HABLA CON EL SR JOSE ANTONIO PAMPLONA JIMENEZ DONDE SE VALIDA DIRECCIÓN OK, CANAL OK, TARJETA DE SEMBRADO OK, DISPONIBILIDAD TOTAL, SE CONFIRMA 4 ULTIMOS DIGITOS DE LA TARJETA: OK, LLAMAR EL DÍA LA INSTALACIÓN PARA CONFIRMAR VISITA// CONTACTO REALIZADO POR LA APP // FECHA PROGRAMADA: 05/11/2025 | 06/11/2025 SE INSTALA DATÁFONO, SE REALIZAN PRUEBAS DE TX, PRUEBAS OK, SE DA CAPACITACIÓN"/>
    <s v="VISITA TECNICA"/>
    <s v="VYZZZ540"/>
    <s v="TIPO I"/>
    <s v="TERRESTRE"/>
    <s v="ORTIZ YARA FRANKLYN ISRAEL"/>
    <s v="1930"/>
    <n v="1"/>
    <n v="75096"/>
    <n v="75096"/>
  </r>
  <r>
    <s v="BOGOTA"/>
    <x v="3"/>
    <x v="3"/>
    <s v="11001"/>
    <s v="TA-25-1255048"/>
    <s v="90775169"/>
    <s v="APERTURA"/>
    <s v="CB CRECIMIENTO - NUEVO"/>
    <s v="CUNDINAMARCA"/>
    <s v="BOGOTA"/>
    <s v="PAPELERIA Y VARIEDADES M Y M"/>
    <s v="AVAL"/>
    <s v="FO-25-1765981"/>
    <d v="2025-10-31T08:10:00"/>
    <d v="2025-11-05T18:53:51"/>
    <m/>
    <m/>
    <s v="EJECUTADO"/>
    <s v="31/10/2025 31-10-2025 SE REALIZA LLAMADA AL CLIENTE, SE HABLA CON LA SRA MARIA ELIDIA PEREZ HOYOS DONDE SE VALIDA DIRECCIÓN OK, CANAL OK, TARJETA DE SEMBRADO OK, DISPONIBILIDAD TOTAL, SE CONFIRMA 4 ULTIMOS DIGITOS DE LA TARJETA: OK, LLAMAR EL DÍA LA INSTALACIÓN PARA CONFIRMAR VISITA// CONTACTO REALIZADO POR LA APP // FECHA PROGRAMADA: 05/11/2025 | 05/11/2025 SE REALIZA INSTALACIÓN DE BASE Y LECTOR SE SIEMBRA TARJETA 5995 SE REALIZA. PRUEBAS OK DATAFONO YA SE ENCONTRABA EN EL COMERCIO."/>
    <s v="VISITA TECNICA"/>
    <m/>
    <s v="TIPO I"/>
    <s v="TERRESTRE"/>
    <s v="SOTO LONDOÑO FREDY ALEXANDER"/>
    <s v="5995"/>
    <n v="1"/>
    <n v="75096"/>
    <n v="75096"/>
  </r>
  <r>
    <s v="BOGOTA"/>
    <x v="3"/>
    <x v="3"/>
    <s v="11001"/>
    <s v="TA-25-1255049"/>
    <s v="90186689"/>
    <s v="APERTURA"/>
    <s v="CB CRECIMIENTO - NUEVO"/>
    <s v="CUNDINAMARCA"/>
    <s v="BOGOTA"/>
    <s v="SERVICIOS AGASURIS,COM"/>
    <s v="AVAL"/>
    <s v="FO-25-1765984"/>
    <d v="2025-10-31T08:11:00"/>
    <d v="2025-11-05T17:31:40"/>
    <m/>
    <m/>
    <s v="EJECUTADO"/>
    <s v="31/10/2025 31-10-2025 SE REALIZA LLAMADA AL CLIENTE, SE HABLA CON EL SR IRALDO USAQUEN GACHA DONDE SE VALIDA DIRECCIÓN OK, CANAL OK, TARJETA DE SEMBRADO OK, DISPONIBILIDAD TOTAL, SE CONFIRMA 4 ULTIMOS DIGITOS DE LA TARJETA: OK, LLAMAR EL DÍA LA INSTALACIÓN PARA CONFIRMAR VISITA// CONTACTO REALIZADO POR LA APP // FECHA PROGRAMADA: 05/11/2025 | 05/11/2025 SE LLEGA A COMERCIO SE CAMBIA DATÁFONO EN DAÑO SE REALIZA CONFIGURACION EXITOSA SE REALIZA PRUEBA DE TELETON POR UN PESO ÉXITOSA NO SE REALIZA PRUEBA DE ADQUIERENCIA POR NO TENER TARJETA DE PRUEBAS"/>
    <s v="VISITA TECNICA"/>
    <s v="VSZZZ752"/>
    <s v="TIPO I"/>
    <s v="TERRESTRE"/>
    <s v="INFANTE SIERRA MANUEL FERNANDO"/>
    <s v="964"/>
    <n v="1"/>
    <n v="75096"/>
    <n v="75096"/>
  </r>
  <r>
    <s v="YOPAL"/>
    <x v="5"/>
    <x v="5"/>
    <s v="85001"/>
    <s v="TA-25-1256378"/>
    <s v="90789057"/>
    <s v="APERTURA"/>
    <s v="CB CRECIMIENTO - NUEVO"/>
    <s v="CASANARE"/>
    <s v="YOPAL"/>
    <s v="DISTRIBUIDORA Y PAPELERIA SAN JOSE"/>
    <s v="AVAL"/>
    <s v="FO-25-1768643"/>
    <d v="2025-11-01T06:24:00"/>
    <d v="2025-11-06T17:57:03"/>
    <m/>
    <m/>
    <s v="EJECUTADO"/>
    <s v="01/11/2025 31-10-2025 SE REALIZA LLAMADA SE VA A CORREO DE VOZ //01-11-2025  SE REALIZA LLAMADA AL CLIENTE, SE HABLA CON LA SRA SARA STEFFANIA MOSCOSO MERCHAN SE VALIDA DIRECCIÓN OK, CANAL OK, TARJETA DE SEMBRADO OK, DISPONIBILIDAD TOTAL, SE CONFIRMA 4 ULTIMOS DIGITOS DE LA TARJETA: OK, LLAMAR EL DÍA LA INSTALACIÓN PARA CONFIRMAR VISITA// CONTACTO REALIZADO POR WHATSAPP // FECHA PROGRAMADA: 06/11/2025 | 06/11/2025 SE VISITA COMERCIO, SE REALIZA CAMBIO DE DATAFONO, SE INSTALA LECTOR BASE Y CUBRE TECLADO. OPERATIVO EL SERVICIO. PRYEBAS OK.  SEMBRADO DE TARJETA 5557. MAYRA SILVA DE RBM AUTORIZA REALIZAR APERTURA EN DIRECCIÓN LOCAL 2.  SE  ESCALA A PAOLA GARZON, INDICA QUE VAN A ENVIAR UNA INICIALIZACION REMOTA PARA CORREGIR LA DIRECCIÓN QUE APARECE EN EL VAUCHER."/>
    <s v="VISITA TECNICA"/>
    <s v="AE004722"/>
    <s v="TIPO I"/>
    <s v="TERRESTRE"/>
    <s v="BERNAL ELAICA EDGAR ALEXIS"/>
    <s v="5557"/>
    <n v="1"/>
    <n v="75096"/>
    <n v="75096"/>
  </r>
  <r>
    <s v="BOGOTA"/>
    <x v="3"/>
    <x v="3"/>
    <s v="11001"/>
    <s v="TA-25-1256379"/>
    <s v="90844101"/>
    <s v="APERTURA"/>
    <s v="CB CRECIMIENTO - NUEVO"/>
    <s v="CUNDINAMARCA"/>
    <s v="BOGOTA"/>
    <s v="COMERCIALIZADORA JERARD"/>
    <s v="AVAL"/>
    <s v="FO-25-1768647"/>
    <d v="2025-11-01T08:11:00"/>
    <d v="2025-11-05T22:08:02"/>
    <m/>
    <m/>
    <s v="EJECUTADO"/>
    <s v="01/11/2025 31-10-2025 SE REALIZA LLAMADA SE VA A CORREO DE VOZ // 01-11-2025 SE REALIZA LLAMADA AL CLIENTE, SE HABLA CON LA SRA EDY ROCIO BENAVIDES ALVARAD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05/11/2025 | 05/11/2025 SE INSTALA DATÁFONO SE DEJA BASE SOPORTE, CUBRETECLADO Y LECTORA, SE REALIZAN PRUEBAS, PRUEBAS OK"/>
    <s v="VISITA TECNICA"/>
    <s v="AE000929"/>
    <s v="TIPO I"/>
    <s v="TERRESTRE"/>
    <s v="ORTIZ YARA FRANKLYN ISRAEL"/>
    <s v="2092"/>
    <n v="1"/>
    <n v="75096"/>
    <n v="75096"/>
  </r>
  <r>
    <s v="BOGOTA"/>
    <x v="3"/>
    <x v="3"/>
    <s v="25126"/>
    <s v="TA-25-1256380"/>
    <s v="90844169"/>
    <s v="APERTURA"/>
    <s v="CB CRECIMIENTO - NUEVO"/>
    <s v="CUNDINAMARCA"/>
    <s v="CAJICA"/>
    <s v="EL SUEÑO DE LOS NIÑOS"/>
    <s v="AVAL"/>
    <s v="FO-25-1768651"/>
    <d v="2025-11-01T19:46:00"/>
    <d v="2025-11-06T20:31:06"/>
    <m/>
    <m/>
    <s v="EJECUTADO"/>
    <s v="01/11/2025 31-10-2025 SE REALIZA LLAMADA SE VA A CORREO DE VOZ SE VUELVE A INTENTAR CONTESTAN SE DA INFORMACION SE PIDE VALIDAR DATOS Y CUELGAN // 01-11-2025 SE REALIZA LLAMADA AL CLIENTE, SE HABLA CON LA SRA KELLYN DAYANA RIVEROS PACHON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06/11/2025 | 06/11/2025 DURANTE VISITA TECNICA SE REALIZA INSTALACIÓN DE CORRESPONSAL BANCARIO CON SOPORTÉ, LECTOR DE BARRAS Y DATAFONO, SE CREAN USUARIOS DE CB INDICADOS POR EL CLIENTE, SE REALIZA PRUEBAS OK DE CB. CIERRES OK A CONFORMIDAD DE CORRESPONSAL SIN NOVEDAD EN INSTALACIÓN"/>
    <s v="VISITA TECNICA"/>
    <s v="AE002269"/>
    <s v="TIPO II"/>
    <s v="TERRESTRE"/>
    <s v="GALEANO SORIANO JUAN DAVID"/>
    <s v="9287"/>
    <n v="1"/>
    <n v="163814"/>
    <n v="163814"/>
  </r>
  <r>
    <s v="BOGOTA"/>
    <x v="3"/>
    <x v="3"/>
    <s v="11001"/>
    <s v="TA-25-1256381"/>
    <s v="90789735"/>
    <s v="APERTURA"/>
    <s v="CB CRECIMIENTO - NUEVO"/>
    <s v="CUNDINAMARCA"/>
    <s v="BOGOTA"/>
    <s v="BANCANET SOLUCIONES"/>
    <s v="AVAL"/>
    <s v="FO-25-1768654"/>
    <d v="2025-11-01T08:11:00"/>
    <d v="2025-11-05T18:03:23"/>
    <m/>
    <m/>
    <s v="EJECUTADO"/>
    <s v="01/11/2025 31-10-2025 SE REALIZA LLAMADA SE VA A CORREO DE VOZ // 01-11-2025 SE REALIZA LLAMADA AL CLIENTE, SE HABLA CON LA SRA KELLYN DAYANA RIVEROS PACHON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06/11/2025 | 05/11/2025 SE INSTALA BANCO AVAL SE REALIZAN PRUEBAS OK"/>
    <s v="VISITA TECNICA"/>
    <s v="VSZZZ737"/>
    <s v="TIPO I"/>
    <s v="TERRESTRE"/>
    <s v="GONZALEZ FANDIÑO SANTIAGO ERNESTO"/>
    <s v="8788"/>
    <n v="1"/>
    <n v="75096"/>
    <n v="75096"/>
  </r>
  <r>
    <s v="TUNJA"/>
    <x v="0"/>
    <x v="0"/>
    <s v="15522"/>
    <s v="TA-25-1264515"/>
    <s v="90845159"/>
    <s v="APERTURA"/>
    <s v="CB CRECIMIENTO - NUEVO"/>
    <s v="BOYACA"/>
    <s v="PANQUEBA"/>
    <s v="HELADO &amp; CAFÉ DULCE AROMA"/>
    <s v="AVAL"/>
    <s v="FO-25-1777480"/>
    <d v="2025-11-04T06:55:00"/>
    <d v="2025-11-06T23:12:31"/>
    <m/>
    <m/>
    <s v="EJECUTADO"/>
    <s v="04/11/2025 04-11-2025 SE REALIZA LLAMADA AL CLIENTE, SE HABLA CON LA SRA LAURA MARIA TOBAR VARGAS SE VALIDA DIRECCIÓN OK, CANAL OK, TARJETA DE SEMBRADO OK, DISPONIBILIDAD TOTAL, SE CONFIRMA 4 ULTIMOS DIGITOS DE LA TARJETA: OK, LLAMAR EL DÍA LA INSTALACIÓN PARA CONFIRMAR VISITA// CONTACTO REALIZADO POR LA APP // FECHA PROGRAMADA: 07/11/2025 | 06/11/2025 SE REALIZA VISITA AL COMERCIO, SE INSTALAN EQUIPOS Y ACCESORIOS, SE CAPACITA SOBRE ADQUIRENCIA, SE INTENTAN HACER TRANSACCIONES EXITOSAS DEL CB PERO PRESENTA FALLAS POR PARTE DE LA ENTIDAD, SE REALIZAN PRUEBAS DE ADQUIRENCIA EXITOSAS, SE CIERRA ORDEN SIN PRUEBAS DE CB POR ORDEN DE LA ENTIDAD, SE QUEDA ESCALADO EL CASO PARA SU REVISION."/>
    <s v="VISITA TECNICA"/>
    <s v="AE001578"/>
    <s v="TIPO IV"/>
    <s v="TERRESTRE"/>
    <s v="SOLER HOYOS CRISTIAN LEONARDO"/>
    <s v="6632"/>
    <n v="1"/>
    <n v="504833"/>
    <n v="504833"/>
  </r>
  <r>
    <s v="TUNJA"/>
    <x v="0"/>
    <x v="0"/>
    <s v="15762"/>
    <s v="TA-25-1264517"/>
    <s v="90793680"/>
    <s v="APERTURA"/>
    <s v="CB CRECIMIENTO - NUEVO"/>
    <s v="BOYACA"/>
    <s v="SORA"/>
    <s v="DONDE TERE.L"/>
    <s v="AVAL"/>
    <s v="FO-25-1777484"/>
    <d v="2025-11-04T06:55:00"/>
    <d v="2025-11-06T18:37:09"/>
    <m/>
    <m/>
    <s v="EJECUTADO"/>
    <s v="04/11/2025 04-11-2025 SE REALIZA LLAMADA AL CLIENTE, SE HABLA CON LA SRA MARIA TERESA LARGO ESPITI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06/11/2025 | 05/11/2025 SE ESTABLECE COMUNICACIÓN CON LA SEÑORA MARIA TERESA LARGO ESPITIA AL NÚMERO DE CONTACTO 3203039211 PARA VALIDAR LA DISPONIBILIDAD PARA LA REALIZACIÓN DE LA ACTIVIDAD. EL CLIENTE CONFIRMA TENER DISPONIBILIDAD PARA EL DÍA DE MAÑANA E INFORMA QUE EL ROUTER DE INTERNET SE ENCUENTRA UBICADO CERCA DEL LUGAR DONDE SE INSTALARÁ EL DATÁFONO. TARJETA DE SEMBRADO OK | 06/11/2025 SE EJECUTA APERTURA AVAL EXITOSA INTALANDO EQUIPOS PRUEBAS DE ADQUIRENCIA EXITOSAS PRUEBAS DE CB NO EXITOSAS TRANSACCIÓN DECLINADA SE ESCALA CON PAOLA DE REDEBAN QUIEN INDICA RETIRARNOS DEL PUNTO DEJANDO LA TARJETA SEMBRADO OK EL DATAFONO EN FUNCIONAMIENTO Y DOCUMENTAR LA ACTIVIDAD CON TRANSACCIÓN DECLINADA CLIENTE CONFORME."/>
    <s v="VISITA TECNICA"/>
    <s v="VYZZZ342"/>
    <s v="TIPO II"/>
    <s v="TERRESTRE"/>
    <s v="RODRIGUEZ MURCIA YERSON IVAN"/>
    <s v="5473"/>
    <n v="1"/>
    <n v="163814"/>
    <n v="163814"/>
  </r>
  <r>
    <s v="CUCUTA"/>
    <x v="0"/>
    <x v="0"/>
    <s v="54001"/>
    <s v="TA-25-1264519"/>
    <s v="90847781"/>
    <s v="APERTURA"/>
    <s v="CB CRECIMIENTO - NUEVO"/>
    <s v="NORTE DE SANTANDER"/>
    <s v="CUCUTA"/>
    <s v="FIALLO S &amp; C"/>
    <s v="AVAL"/>
    <s v="FO-25-1777490"/>
    <d v="2025-11-04T21:09:00"/>
    <d v="2025-11-06T20:33:50"/>
    <m/>
    <m/>
    <s v="EJECUTADO"/>
    <s v="04/11/2025 04-11-2025 SE REALIZA LLAMADA AL CLIENTE, SE HABLA CON EL SR EDWAR ALBINO FIALLO SE VALIDA DIRECCIÓN OK, CANAL OK, TARJETA DE SEMBRADO OK, DISPONIBILIDAD TOTAL, SE CONFIRMA 4 ULTIMOS DIGITOS DE LA TARJETA: OK, LLAMAR EL DÍA LA INSTALACIÓN PARA CONFIRMAR VISITA// CONTACTO REALIZADO POR LA APP // FECHA PROGRAMADA: 06/11/2025 | 06/11/2025 SE VISITA COMERCIO, SE REALIZA SEMBRADO DE TARJETA, SE INSTALA BASE, LECTOR DE CÓDIGOS, SE HACEN PRUEBAS, PRUEBA DE ADQUIRENCIA EXITOSA, SE ENCUENTRA NOVEDAD EN PRUEBA CORRESPONSAL EN TRANSACCIÓN NO PERMITIDA SE ESCALA CON RBM. INFORMA QUE EL TRANSCURSO DEL DÍA SOLUCIONA."/>
    <s v="VISITA TECNICA"/>
    <m/>
    <s v="TIPO I"/>
    <s v="TERRESTRE"/>
    <s v="NARANJO AFANADOR RUBEN JESUS"/>
    <s v="5726"/>
    <n v="1"/>
    <n v="75096"/>
    <n v="75096"/>
  </r>
  <r>
    <s v="CALI"/>
    <x v="2"/>
    <x v="2"/>
    <s v="76001"/>
    <s v="TA-25-1264525"/>
    <s v="90848382"/>
    <s v="APERTURA"/>
    <s v="CB CRECIMIENTO - NUEVO"/>
    <s v="VALLE DEL CAUCA"/>
    <s v="CALI"/>
    <s v="BF CO"/>
    <s v="AVAL"/>
    <s v="FO-25-1777503"/>
    <d v="2025-11-04T17:11:00"/>
    <d v="2025-11-06T19:56:43"/>
    <m/>
    <m/>
    <s v="EJECUTADO"/>
    <s v="04/11/2025 04-11-2025 SE REALIZA LLAMADA AL CLIENTE, SE HABLA CON LA SRA DAIHANA VANESA CALDON TORRES SE VALIDA DIRECCIÓN OK, CANAL OK, TARJETA DE SEMBRADO OK, DISPONIBILIDAD TOTAL, SE CONFIRMA 4 ULTIMOS DIGITOS DE LA TARJETA: OK, LLAMAR EL DÍA LA INSTALACIÓN PARA CONFIRMAR VISITA// CONTACTO REALIZADO POR WHATSAPP // FECHA PROGRAMADA: 06/11/2025 | 06/11/2025 SE INSTA EQUIPO, LECTOR, PINPAD, MAGIC BOX  Y ACCESORIOS, LUEGO SE REALIZA SEMBRANDO DE TARJETA DE SEMBRANDO Y SE CREA USUARIOS, PRUEBAS MÓDULO COMERCIO OK, PRUEBAS MÓDULO CB TRANSACCIÓN NO PERMITIDA, SE DEJA CASO EXCALADO A REDEBAN"/>
    <s v="VISITA TECNICA"/>
    <s v="AE003964"/>
    <s v="TIPO I"/>
    <s v="TERRESTRE"/>
    <s v="PAREDES CASTILLO DIEGO"/>
    <s v="7438"/>
    <n v="1"/>
    <n v="75096"/>
    <n v="75096"/>
  </r>
  <r>
    <s v="TUNJA"/>
    <x v="0"/>
    <x v="0"/>
    <s v="15001"/>
    <s v="TA-25-1264529"/>
    <s v="90845088"/>
    <s v="APERTURA"/>
    <s v="CB CRECIMIENTO - NUEVO"/>
    <s v="BOYACA"/>
    <s v="TUNJA"/>
    <s v="NATSU"/>
    <s v="AVAL"/>
    <s v="FO-25-1777511"/>
    <d v="2025-11-04T06:54:00"/>
    <d v="2025-11-06T20:44:04"/>
    <m/>
    <m/>
    <s v="EJECUTADO"/>
    <s v="04/11/2025 04-11-2025 SE REALIZA LLAMADA AL CLIENTE, SE HABLA CON LA SRA NICOLE NATHALIA SUAREZ BECERR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06/11/2025 | 06/11/2025 COMUNICACION CON CLIENTE AL NÚMERO TELEFÓNICO  311 4430851 INDICA ATENCIÓN EL DIA DE HOY | 06/11/2025 SE VISITA COMERCIO APERTURA DE CB INSTALACIÓN DE EQUIPOS CAPACITACIÓN MANEJO POS PRUEBAS EXITOSAS"/>
    <s v="VISITA TECNICA"/>
    <s v="AE004887"/>
    <s v="TIPO I"/>
    <s v="TERRESTRE"/>
    <s v="GONZALEZ GONZALEZ MARIO ALBERTO"/>
    <s v="9926"/>
    <n v="1"/>
    <n v="75096"/>
    <n v="75096"/>
  </r>
  <r>
    <s v="CARTAGENA"/>
    <x v="4"/>
    <x v="4"/>
    <s v="13430"/>
    <s v="TA-25-1264530"/>
    <s v="90848079"/>
    <s v="APERTURA"/>
    <s v="CB CRECIMIENTO - NUEVO"/>
    <s v="BOLIVAR"/>
    <s v="MAGANGUE"/>
    <s v="PROYECCIONES Y SOLUCIONES DRD SAS"/>
    <s v="AVAL"/>
    <s v="FO-25-1777513"/>
    <d v="2025-11-04T07:37:00"/>
    <d v="2025-11-07T19:54:08"/>
    <m/>
    <m/>
    <s v="EJECUTADO/CANCELADO"/>
    <s v="04/11/2025 04-11-2025 SE REALIZA LLAMADA AL CLIENTE, SE HABLA CON PROYECCIONES Y SOLUCIONES DRD SAS SE VALIDA DIRECCIÓN OK, CANAL OK, TARJETA DE SEMBRADO OK, DISPONIBILIDAD TOTAL, SE CONFIRMA 4 ULTIMOS DIGITOS DE LA TARJETA: OK, LLAMAR EL DÍA LA INSTALACIÓN PARA CONFIRMAR VISITA// CONTACTO REALIZADO POR WHATSAPP // FECHA PROGRAMADA: 07/11/2025 // OBSERVACION DEL CLIENTE: BARRIO CENTRO, AL LADO DEL BANCO DE BOGOTÁ | 07/11/2025 COMERCIO NO CUENTA CON CANAL DE COMUNICACIÓN. EN COMUNICACION CON CB INDICARON QUE SI CONTABA CON CANAL, PERO AL LLEGAR A SITIO SE EVIDENCIA QUE NO CUENTAN CON PUNTO DE RED PARA LA INSTALACIÓN."/>
    <s v="VISITA TECNICA"/>
    <m/>
    <s v="TIPO IV"/>
    <s v="TERRESTRE"/>
    <s v="SANTOS GUZMAN CHRISTIAN FELIPE"/>
    <s v="4574"/>
    <n v="1"/>
    <n v="504833"/>
    <n v="504833"/>
  </r>
  <r>
    <s v="CALI"/>
    <x v="2"/>
    <x v="2"/>
    <s v="76001"/>
    <s v="TA-25-1267427"/>
    <s v="49175789"/>
    <s v="APERTURA"/>
    <s v="DATAFONO ADICIONAL"/>
    <s v="VALLE DEL CAUCA"/>
    <s v="CALI"/>
    <s v="PAGOSYA MELENDEZ"/>
    <s v="AVAL"/>
    <s v="FO-25-1782942"/>
    <d v="2025-11-05T16:52:00"/>
    <d v="2025-11-07T17:00:00"/>
    <m/>
    <m/>
    <s v="EJECUTADO"/>
    <s v="05/11/2025 05-11-2025 SE REALIZA LLAMADA AL CLIENTE, SE HABLA CON EL SR MICHAEL EDINSON BARCO VALDEZ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FECHA PROGRAMADA: 07/11/2025 | 07/11/2025 SE LLAMA AL CLIENTE SE VÁLIDA INSTALACIÓN Y DIRECCIÓN, SE VISITA EL COMERCIO, SE INSTALA DATAFONO, LECTORA, ACCESORIOS EN APERTURA AVAL MIXTO, TARJETA DE SEMBRADO 5863, PRUEBAS OK, TELECARGA TRNA"/>
    <s v="VISITA TECNICA"/>
    <s v="DA000212"/>
    <s v="TIPO I"/>
    <s v="TERRESTRE"/>
    <s v="HERRERA MONAR GEOVANNY"/>
    <s v="5863"/>
    <n v="1"/>
    <n v="75096"/>
    <n v="75096"/>
  </r>
  <r>
    <s v="MEDELLIN"/>
    <x v="1"/>
    <x v="1"/>
    <s v="5670"/>
    <s v="TA-25-1267429"/>
    <s v="90844403"/>
    <s v="APERTURA"/>
    <s v="CB CRECIMIENTO - NUEVO"/>
    <s v="ANTIOQUIA"/>
    <s v="SAN ROQUE"/>
    <s v="ACCEL"/>
    <s v="AVAL"/>
    <s v="FO-25-1782946"/>
    <d v="2025-11-05T15:15:00"/>
    <d v="2025-11-07T12:39:00"/>
    <m/>
    <m/>
    <s v="EJECUTADO"/>
    <s v="05/11/2025 05-11-2025 SE REALIZA LLAMADA AL CLIENTE, SE HABLA CON LA SRA MARICELA FRANC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07/11/2025 | 07/11/2025 SE REALIZA CONFIGURACIÓN DE EQUIPO EXITOSAMENTE COMO AVAL Y SE INSTALA BASE Y LECTORA CLIENTE YA TENÍA ACOMETIDA DE DATOS Y SOLICITA NO FIJAR BASE"/>
    <s v="VISITA TECNICA"/>
    <s v="VYZZZ922"/>
    <s v="TIPO III"/>
    <s v="TERRESTRE"/>
    <s v="ALVAREZ ARENAS VICTOR HUGO"/>
    <s v="3810"/>
    <n v="1"/>
    <n v="275729"/>
    <n v="275729"/>
  </r>
  <r>
    <s v="BUCARAMANGA"/>
    <x v="0"/>
    <x v="0"/>
    <s v="68679"/>
    <s v="TA-25-1267430"/>
    <s v="90848003"/>
    <s v="APERTURA"/>
    <s v="CB CRECIMIENTO - NUEVO"/>
    <s v="SANTANDER"/>
    <s v="SAN GIL"/>
    <s v="AGENCIA DE VIAJES Y ALQUILER DE CABAÑAS VILLASOFIA"/>
    <s v="AVAL"/>
    <s v="FO-25-1782949"/>
    <d v="2025-11-05T20:26:00"/>
    <d v="2025-11-07T12:23:00"/>
    <m/>
    <m/>
    <s v="EJECUTADO"/>
    <s v="05/11/2025 05-11-2025 SE REALIZA LLAMADA AL CLIENTE, SE HABLA CON LA SRA MARYORI DEL PILAR ORTEGA HERNANDE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07/11/2025 | 07/11/2025 SE HACE PRESENCIA EN COMERCIO SE REALIZA CAMBIO DE EQUIPO DEBIDO A QUE EL CB CUENTA CON CUBÍCULO DE SEGURIDAD Y REQUIERE INSTALACIÓN DE PIN PAD EL CUAL NO ES COMPATIBLE CON EL EQUIPO EN SITIO SE DEJA BASE ANCLADA AL MUEBLE DEL CLIENTE Y CABLEADO ORGANIZADO SE REALIZA SEMBRANDO DE TARJETA # 5536 SE CREA USUARIO Y CONTRASEÑA SE REALIZA PRUEBA AUTORIZADA POR LA RED CONVENIO 4998 TELETON VALOR DE 1 PESO OK"/>
    <s v="VISITA TECNICA"/>
    <s v="AE004265"/>
    <s v="TIPO II"/>
    <s v="TERRESTRE"/>
    <s v="BARRERA ORTEGA MARLON STWAR"/>
    <s v="5536"/>
    <n v="1"/>
    <n v="163814"/>
    <n v="163814"/>
  </r>
  <r>
    <s v="BOGOTA"/>
    <x v="3"/>
    <x v="3"/>
    <s v="73148"/>
    <s v="TA-25-1267431"/>
    <s v="90792544"/>
    <s v="APERTURA"/>
    <s v="CB CRECIMIENTO - NUEVO"/>
    <s v="TOLIMA"/>
    <s v="CARMEN DE APICALA"/>
    <s v="MISCELANEA LOS ANGELES 1"/>
    <s v="AVAL"/>
    <s v="FO-25-1782952"/>
    <d v="2025-11-05T11:35:00"/>
    <d v="2025-11-07T14:09:00"/>
    <m/>
    <m/>
    <s v="EJECUTADO"/>
    <s v="05/11/2025 05-11-2025 SE REALIZA LLAMADA AL CLIENTE, SE HABLA CON LA SRA ANGELICA LIZ OLAY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07/11/2025 | 07/11/2025 SE REALIZA INSTALACIÓN DE CB AVAL PRUEBA OK SE CREAN USUARIOS Y SE HABILITAN CIERRES OK"/>
    <s v="VISITA TECNICA"/>
    <s v="AE002267"/>
    <s v="TIPO II"/>
    <s v="TERRESTRE"/>
    <s v="ORTIZ MARTINEZ STIVEN"/>
    <s v="2504"/>
    <n v="1"/>
    <n v="163814"/>
    <n v="163814"/>
  </r>
  <r>
    <s v="SINCELEJO"/>
    <x v="4"/>
    <x v="4"/>
    <s v="70221"/>
    <s v="TA-25-1267433"/>
    <s v="90848101"/>
    <s v="APERTURA"/>
    <s v="CB CRECIMIENTO - NUEVO"/>
    <s v="SUCRE"/>
    <s v="COVEÑAS"/>
    <s v="CLICK TECNOLOGIA # 2"/>
    <s v="AVAL"/>
    <s v="FO-25-1782957"/>
    <d v="2025-11-05T08:10:00"/>
    <d v="2025-11-10T17:00:00"/>
    <m/>
    <m/>
    <s v="EJECUTADO"/>
    <s v="05/11/2025 05-11-2025 SE REALIZA LLAMADA AL CLIENTE, SE HABLA CON LA SRA JENIFFER ESTEFANIA BECERRA RUI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0/11/2025 | 10/11/2025 SE VISITA SITIO, SE VERIFICA INFORMACIÓN, SE REALIZA INSTALACIÓN DE ESCÁNER, BASE SOPORTE, SEMBRADO TARJETA OK, SE REALIZA PRUEBAS TRX EXITOSAS."/>
    <s v="VISITA TECNICA"/>
    <m/>
    <s v="TIPO II"/>
    <s v="TERRESTRE"/>
    <s v="SANTOS GUZMAN CHRISTIAN FELIPE"/>
    <m/>
    <n v="1"/>
    <n v="163814"/>
    <n v="163814"/>
  </r>
  <r>
    <s v="CALI"/>
    <x v="2"/>
    <x v="2"/>
    <s v="76001"/>
    <s v="TA-25-1267434"/>
    <s v="90848012"/>
    <s v="APERTURA"/>
    <s v="CB CRECIMIENTO - NUEVO"/>
    <s v="VALLE DEL CAUCA"/>
    <s v="CALI"/>
    <s v="MULTIPAGOS PUERTO RESISTENCIA"/>
    <s v="AVAL"/>
    <s v="FO-25-1782960"/>
    <d v="2025-11-05T17:20:00"/>
    <d v="2025-11-07T15:43:00"/>
    <m/>
    <m/>
    <s v="EJECUTADO"/>
    <s v="05/11/2025 05-11-2025 SE REALIZA LLAMADA AL CLIENTE, SE HABLA CON LA SRA ANGELA MARIA PIZO TAIMAL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07/11/2025 | 07/11/2025 SE REALIZA INSTALACIÓN DE CB AVAL SIN NOVEDAD._x000a_‎SE REALIZARON PRUEBAS OPERATIVAS OKEY._x000a_‎SE HABILITO CIERRE Y SE DEJAN CREADOS LOS USUARIOS._x000a_‎CB QUEDA OKEY."/>
    <s v="VISITA TECNICA"/>
    <s v="AE003699"/>
    <s v="TIPO I"/>
    <s v="TERRESTRE"/>
    <s v="TORRES GARCIA JENDRY JOSE"/>
    <s v="6015"/>
    <n v="1"/>
    <n v="75096"/>
    <n v="75096"/>
  </r>
  <r>
    <s v="PASTO"/>
    <x v="2"/>
    <x v="2"/>
    <s v="52001"/>
    <s v="TA-25-1267435"/>
    <s v="90850776"/>
    <s v="APERTURA"/>
    <s v="CB CRECIMIENTO - NUEVO"/>
    <s v="NARIÑO"/>
    <s v="PASTO"/>
    <s v="BARUC"/>
    <s v="AVAL"/>
    <s v="FO-25-1782963"/>
    <d v="2025-11-05T18:09:00"/>
    <d v="2025-11-07T14:03:00"/>
    <m/>
    <m/>
    <s v="EJECUTADO"/>
    <s v="05/11/2025 05-11-2025 SE REALIZA LLAMADA AL CLIENTE, SE HABLA CON EL SR YORDI SEVILLANO RODRIGUEZ SE VALIDA DIRECCIÓN OK, CANAL OK, TARJETA DE SEMBRADO OK, DISPONIBILIDAD TOTAL, SE CONFIRMA 4 ULTIMOS DIGITOS DE LA TARJETA: OK, LLAMAR EL DÍA LA INSTALACIÓN PARA CONFIRMAR VISITA// CONTACTO REALIZADO POR LA APP // FECHA PROGRAMADA: 07/11/2025 | 07/11/2025 SE REALIZA INSTALACIÓN DE CB BANCO DE BOGOTÁ. SE   INSTALA VERSIÓN 10.6 SE REALIZA SEMBRADO DE TARJETA, SE EXPLICA MANEJO BASICO DE DATAFONO._x000a_SE ENTREGAN 20 ROLLOS. SE CREA USUARIO. SE REALIZAN PRUEBAS EXITOSAS DE CB Y COMERCIO. INSTALACIÓN EXITOSA"/>
    <s v="VISITA TECNICA"/>
    <s v="CA001045"/>
    <s v="TIPO I"/>
    <s v="TERRESTRE"/>
    <s v="CASTILLO HERRERA ALEX RICARDO"/>
    <s v="8746"/>
    <n v="1"/>
    <n v="75096"/>
    <n v="75096"/>
  </r>
  <r>
    <s v="BOGOTA"/>
    <x v="3"/>
    <x v="3"/>
    <s v="11001"/>
    <s v="TA-25-1267436"/>
    <s v="90851305"/>
    <s v="APERTURA"/>
    <s v="CB CRECIMIENTO - NUEVO"/>
    <s v="CUNDINAMARCA"/>
    <s v="BOGOTA"/>
    <s v="CYBERIA LA PALMA"/>
    <s v="AVAL"/>
    <s v="FO-25-1798733 | FO-25-1782965"/>
    <d v="2025-11-05T22:43:00"/>
    <d v="2025-11-10T15:34:00"/>
    <m/>
    <m/>
    <s v="EJECUTADO | EJECUTADO/CANCELADO"/>
    <s v="10/11/2025 SE REALIZA APERTURA AVAL SE CONFIGURA EQUIPO Y SE REALIZA PRUEBA TELETÓN LA PRUEBA SALE FALLIDA POR BACO DE BOGOTÁ CAIDO, CLIENTE NO REQUIERE BASE."/>
    <s v="VISITA TECNICA"/>
    <s v="CA001518"/>
    <s v="TIPO I"/>
    <s v="TERRESTRE"/>
    <s v="GONZALEZ FANDIÑO SANTIAGO ERNESTO"/>
    <m/>
    <n v="2"/>
    <n v="150192"/>
    <n v="150192"/>
  </r>
  <r>
    <s v="BOGOTA"/>
    <x v="3"/>
    <x v="3"/>
    <s v="11001"/>
    <s v="TA-25-1267437"/>
    <s v="90851311"/>
    <s v="APERTURA"/>
    <s v="CB CRECIMIENTO - NUEVO"/>
    <s v="CUNDINAMARCA"/>
    <s v="BOGOTA"/>
    <s v="SOLUCIONES LA GAITANA"/>
    <s v="AVAL"/>
    <s v="FO-25-1782968"/>
    <d v="2025-11-05T22:43:00"/>
    <d v="2025-11-07T17:00:00"/>
    <m/>
    <m/>
    <s v="EJECUTADO"/>
    <s v="05/11/2025 05-11-2025 SE REALIZA LLAMADA AL CLIENTE, SE HABLA CON EL SR SERGIO ALEJANDRO BOTIA VEG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07/11/2025 | 07/11/2025 APERTURA AVAL SE REALIZA CONFIGURACIÓN DEL POS, CONVENIO 4998 NO ARROJA TX FALLIDA SE REALIZA PRUEBAS CON OTROS CONVENIO QUEDANDO EXITOSAS LAS PRUEBAS SE ADJUNTAN PRUEBAS"/>
    <s v="VISITA TECNICA"/>
    <s v="CA001519"/>
    <s v="TIPO I"/>
    <s v="TERRESTRE"/>
    <s v="GONZALEZ FANDIÑO SANTIAGO ERNESTO"/>
    <s v="4823"/>
    <n v="1"/>
    <n v="75096"/>
    <n v="75096"/>
  </r>
  <r>
    <s v="MEDELLIN"/>
    <x v="1"/>
    <x v="1"/>
    <s v="5360"/>
    <s v="TA-25-1267438"/>
    <s v="90844521"/>
    <s v="APERTURA"/>
    <s v="CB CRECIMIENTO - NUEVO"/>
    <s v="ANTIOQUIA"/>
    <s v="ITAGUI"/>
    <s v="ARTES GRAFICAS BETHEL"/>
    <s v="AVAL"/>
    <s v="FO-25-1782973"/>
    <d v="2025-11-05T15:15:00"/>
    <d v="2025-11-07T12:54:00"/>
    <m/>
    <m/>
    <s v="EJECUTADO"/>
    <s v="05/11/2025 05-11-2025 SE REALIZA LLAMADA AL CLIENTE, SE HABLA CON LA SRA BIBIANA MARCELA TORRES GUTIERREZ SE VALIDA DIRECCIÓN OK, CANAL OK, TARJETA DE SEMBRADO OK, DISPONIBILIDAD TOTAL, SE CONFIRMA 4 ULTIMOS DIGITOS DE LA TARJETA: OK, LLAMAR EL DÍA LA INSTALACIÓN PARA CONFIRMAR VISITA// CONTACTO REALIZADO POR WHATSAPP // FECHA PROGRAMADA: 07/11/2025 CLIENTE COMPLEMENTA DIRECCION: BARRIO ES SANTA MARIA | 07/11/2025 SE REALIZA INSTALACIÓN DE CB AVAL, PRUEBAS, CIERRES Y TODO OK"/>
    <s v="VISITA TECNICA"/>
    <s v="CA002800"/>
    <s v="TIPO I"/>
    <s v="TERRESTRE"/>
    <s v="HERNANDEZ CHAVARRIA JUAN CAMILO"/>
    <s v="0337"/>
    <n v="1"/>
    <n v="75096"/>
    <n v="75096"/>
  </r>
  <r>
    <s v="CARTAGENA"/>
    <x v="4"/>
    <x v="4"/>
    <s v="13683"/>
    <s v="TA-25-1271268"/>
    <s v="90847197"/>
    <s v="APERTURA"/>
    <s v="CB CRECIMIENTO - NUEVO"/>
    <s v="BOLIVAR"/>
    <s v="SANTA ROSA"/>
    <s v="CVS INVERSIONES BMS SANTA ROSA DE LIMA"/>
    <s v="AVAL"/>
    <s v="FO-25-1791236"/>
    <d v="2025-11-06T08:29:00"/>
    <d v="2025-11-10T14:44:00"/>
    <m/>
    <m/>
    <s v="EJECUTADO"/>
    <s v="06/11/2025 06-11-2025 SE REALIZA LLAMADA AL CLIENTE, SE HABLA CON INVERSIONES BMS S.A.S. SE VALIDA DIRECCIÓN OK, CANAL OK, TARJETA DE SEMBRADO OK, DISPONIBILIDAD TOTAL, SE CONFIRMA 4 ULTIMOS DIGITOS DE LA TARJETA: OK, LLAMAR EL DÍA LA INSTALACIÓN PARA CONFIRMAR VISITA// CONTACTO REALIZADO POR LA APP // FECHA PROGRAMADA: 10/11/2025 | 10/11/2025 BUEN DIA SE REALIZA INSTALACIÓN PERO SALE ERROR LLAME AL EMISOR SE ESCALA NOVEDAD CON REDEBAN POR LO QUE SE REALIZA ESPERA | 10/11/2025 SE REALIZA INSTALACIÓN DE CB AVAL EXITOSAMENTE SE REALIZA SEMBRADO DE TARJETA #6181 SE REALIZAN PRUEBAS PERO SALE LLAME AL EMISOR SE VALIDA NOVEDAD E INFORMAN QUE ES UN RECHAZO DEL BANCO EL CUAL QUEDA ESCALADO Y EL BANCO CONTACTARA AL CLIENRE PARA QUE PRUEBEN SE DEJAN LOS EQUIPOS INSTALADOS OK"/>
    <s v="VISITA TECNICA"/>
    <s v="AE002427"/>
    <s v="TIPO II"/>
    <s v="TERRESTRE"/>
    <s v="MARTINEZ SALGUEDO ANDRES AUGUSTO"/>
    <m/>
    <n v="1"/>
    <n v="163814"/>
    <n v="163814"/>
  </r>
  <r>
    <s v="CUCUTA"/>
    <x v="0"/>
    <x v="0"/>
    <s v="54001"/>
    <s v="TA-25-1271271"/>
    <s v="90844813"/>
    <s v="APERTURA"/>
    <s v="CB CRECIMIENTO - NUEVO"/>
    <s v="NORTE DE SANTANDER"/>
    <s v="CUCUTA"/>
    <s v="DROGUERIA COLVEN"/>
    <s v="AVAL"/>
    <s v="FO-25-1791237"/>
    <d v="2025-11-10T14:04:00"/>
    <d v="2025-11-11T17:00:00"/>
    <m/>
    <m/>
    <s v="EJECUTADO"/>
    <s v="06/11/2025 06-11-2025 SE REALIZA LLAMADA AL CLIENTE, SE HABLA CON LA SRA DANIELA KARINA RAMIREZ MOREN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0/11/2025 | 10/11/2025 SE PROCEDE A LLAMAR A LA CLIENTE DANIELA RAMIREZ AL # 3174788861, PARA CONFIRMAR VISITA Y TARJETA DE SEMBRADO, NO SE LOGRA RESPUESTA, SE DEJA MENSAJE EN WATSAPP A LAS ESPERA DE RESPUESTA DE LA CLIENTE. | 11/11/2025 SE REALIZA APERTURA AVAL EXITOSA, SE HACE PRUEBA TELETON, SE ENCUENTRA NOVEDAD DE RECHAZO GENERAL, SE ESCALA A RBM. DATAFONO YA SE ENCONTRABA EN EL COMERCIO."/>
    <s v="VISITA TECNICA"/>
    <m/>
    <s v="TIPO I"/>
    <s v="TERRESTRE"/>
    <s v="NARANJO AFANADOR RUBEN JESUS"/>
    <m/>
    <n v="1"/>
    <n v="75096"/>
    <n v="75096"/>
  </r>
  <r>
    <s v="PASTO"/>
    <x v="2"/>
    <x v="2"/>
    <s v="52001"/>
    <s v="TA-25-1271273"/>
    <s v="90848597"/>
    <s v="APERTURA"/>
    <s v="CB CRECIMIENTO - NUEVO"/>
    <s v="NARIÑO"/>
    <s v="PASTO"/>
    <s v="DROGUERIA ESTELAR EL PILAR"/>
    <s v="AVAL"/>
    <s v="FO-25-1791241"/>
    <d v="2025-11-06T18:23:00"/>
    <d v="2025-11-10T14:35:00"/>
    <m/>
    <m/>
    <s v="EJECUTADO"/>
    <s v="06/11/2025 06-11-2025 SE REALIZA LLAMADA AL CLIENTE, SE HABLA CON EL SR DAVID FELIPE CHAVEZ GARZON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0/11/2025 | 10/11/2025 SE VISITA EL COMERCIO PARA INSTALAR DATÁFONO AVAL, SE INSTALA CON BASE, LECTORA Y CABLEADO, SE DEJA ROLLOS, SE SIEMBRA TARJETA OK, SE HACE PRUEBAS DE ADQUIRIENCIA OK, PRUEBA CONVENIO TELETON FALLA POR BLOQUEO DE LA ENTIDAD DA ERROR LLAME AL EMISOR. SE VALIDARA CON USUARIO RESTABLECIMIENTO."/>
    <s v="VISITA TECNICA"/>
    <s v="AE004575"/>
    <s v="TIPO I"/>
    <s v="TERRESTRE"/>
    <s v="GUERRERO RAMIREZ OSCAR DARIO"/>
    <m/>
    <n v="1"/>
    <n v="75096"/>
    <n v="75096"/>
  </r>
  <r>
    <s v="BOGOTA"/>
    <x v="3"/>
    <x v="3"/>
    <s v="11001"/>
    <s v="TA-25-1271274"/>
    <s v="90851278"/>
    <s v="APERTURA"/>
    <s v="CB CRECIMIENTO - NUEVO"/>
    <s v="CUNDINAMARCA"/>
    <s v="BOGOTA"/>
    <s v="DONPAGO PERDOMO 2"/>
    <s v="AVAL"/>
    <s v="FO-25-1791244"/>
    <d v="2025-11-06T21:18:00"/>
    <d v="2025-11-11T12:35:00"/>
    <m/>
    <m/>
    <s v="EJECUTADO"/>
    <s v="06/11/2025 06-11-2025 SE REALIZA LLAMADA AL CLIENTE, SE HABLA CON LA SRA AURORA RUIZ LERM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1/11/2025 | 11/11/2025 DURANTE VISITA TECNICA SE REALIZA INSTALACIÓN DE CORRESPONSAL BANCARIO CON SOPORTÉ, LECTOR DE BARRAS Y DATAFONO, SE CREAN USUARIOS DE CB INDICADOS POR EL CLIENTE, SE REALIZA PRUEBAS OK DE CB. CIERRES OK A CONFORMIDAD DE CORRESPONSAL SIN NOVEDAD EN INSTALACIÓN"/>
    <s v="VISITA TECNICA"/>
    <s v="CA001757"/>
    <s v="TIPO I"/>
    <s v="TERRESTRE"/>
    <s v="GALEANO SORIANO JUAN DAVID"/>
    <m/>
    <n v="1"/>
    <n v="75096"/>
    <n v="75096"/>
  </r>
  <r>
    <s v="PASTO"/>
    <x v="2"/>
    <x v="2"/>
    <s v="86001"/>
    <s v="TA-25-1271275"/>
    <s v="90848972"/>
    <s v="APERTURA"/>
    <s v="CB CRECIMIENTO - NUEVO"/>
    <s v="PUTUMAYO"/>
    <s v="MOCOA"/>
    <s v="PAPPERPLAY"/>
    <s v="AVAL"/>
    <s v="FO-25-1791247"/>
    <d v="2025-11-06T14:03:00"/>
    <d v="2025-11-13T12:29:00"/>
    <m/>
    <m/>
    <s v="EJECUTADO"/>
    <s v="06/11/2025 06-11-2025 SE REALIZA LLAMADA AL CLIENTE, SE HABLA CON EL SR KENNERTH STEVEN DIA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1/11/2025 | 13/11/2025 SE REALIZA INSTALACIÓN DE CORRESPONSAL BANCARIO GRUPO AVAL SE CONFIGURA PARÁMETROS SE INICIALIZA SE VERIFICA QUE NOMBRE DE CB APARECE OTRO AL REGISTRADO SE ESCALA A RBM INFORMAN QUE EN SISTEMA ESTA REGISTRADO DE ESA MANERA SE REALIZA SEMBRADO DE TARJETA CREACIÓN DE USUARIOS PRUEBAS DE FUNCIONAMIENTO CON CONVENIO TELETON FALLIDAS POR PROBLEMAS DE LA RED SE REALIZA PRUEBAS CON CÓDIGO DE BARRAS EXITOSAS Y COMERCIO EXITOSAS CB QUEDA OPERATIVO CIERRE PARCIAL NO PERMITE YAQUE NO HAY NINGUNA TRANSACCIÓN REALIZADA EFECTUADA"/>
    <s v="VISITA TECNICA"/>
    <s v="CA002816"/>
    <s v="TIPO IV"/>
    <s v="TERRESTRE"/>
    <s v="BRAVO MADROÑERO OSCAR ESTEBAN"/>
    <m/>
    <n v="1"/>
    <n v="504833"/>
    <n v="504833"/>
  </r>
  <r>
    <s v="TUNJA"/>
    <x v="0"/>
    <x v="0"/>
    <s v="68077"/>
    <s v="TA-25-1271277"/>
    <s v="90848019"/>
    <s v="APERTURA"/>
    <s v="CB CRECIMIENTO - NUEVO"/>
    <s v="SANTANDER"/>
    <s v="BARBOSA"/>
    <s v="SEGUROS DG BARBOSA"/>
    <s v="AVAL"/>
    <s v="FO-25-1791251"/>
    <d v="2025-11-06T14:04:00"/>
    <d v="2025-11-10T13:56:00"/>
    <m/>
    <m/>
    <s v="EJECUTADO"/>
    <s v="06/11/2025 06-11-2025 SE REALIZA LLAMADA AL CLIENTE, SE HABLA CON LA SRA DORA LUZ GORDILLO CASTILLO SE VALIDA DIRECCIÓN OK, CANAL OK, TARJETA DE SEMBRADO OK, DISPONIBILIDAD TOTAL, SE CONFIRMA 4 ULTIMOS DIGITOS DE LA TARJETA: OK, LLAMAR EL DÍA LA INSTALACIÓN PARA CONFIRMAR VISITA// CONTACTO REALIZADO POR LA APP // FECHA PROGRAMADA: 10/11/2025 | 10/11/2025 SE REALIZA INSTALACIÓN APERTURA CB AVAL, INSTALADO EQUIPO DESK 2600-LECTOR CB - MAGIC BOX - BASE SOPORTE -FUENTE DE PODER 2600- CABLE DATÁFONO 2600- 20 ROLLOS REDEBAN CUBRE CLAVE, CLIENTE CUENTA CON CABLE TCP INTERNÉT PROPIO DISTANCIA MODEN,TARJETA SEMBRADA, PRUEBAS OK , SE EXPLICA INGRESO AL MODULO AVAL - ADQUIRENCIA - DUPLICADO -ANULACION, CIERRE PARCIAL Y TOTAL"/>
    <s v="VISITA TECNICA"/>
    <s v="AE003723"/>
    <s v="TIPO II"/>
    <s v="TERRESTRE"/>
    <s v="ALVARADO MORENO CRISTHIAN"/>
    <m/>
    <n v="1"/>
    <n v="163814"/>
    <n v="163814"/>
  </r>
  <r>
    <s v="TUNJA"/>
    <x v="0"/>
    <x v="0"/>
    <s v="15600"/>
    <s v="TA-25-1271282"/>
    <s v="90851396"/>
    <s v="APERTURA"/>
    <s v="CB CRECIMIENTO - NUEVO"/>
    <s v="BOYACA"/>
    <s v="RAQUIRA"/>
    <s v="PAPELERIA BELKIS"/>
    <s v="AVAL"/>
    <s v="FO-25-1791258"/>
    <d v="2025-11-06T14:04:00"/>
    <d v="2025-11-10T14:12:00"/>
    <m/>
    <m/>
    <s v="EJECUTADO"/>
    <s v="06/11/2025 06-11-2025 SE REALIZA LLAMADA AL CLIENTE, SE HABLA CON LA SRA BELKYS MERCEDES CARRILLO MEJIA SE VALIDA DIRECCIÓN OK, CANAL OK, TARJETA DE SEMBRADO OK, DISPONIBILIDAD TOTAL, SE CONFIRMA 4 ULTIMOS DIGITOS DE LA TARJETA: OK, LLAMAR EL DÍA LA INSTALACIÓN PARA CONFIRMAR VISITA// CONTACTO REALIZADO POR LA APP // FECHA PROGRAMADA: 10/11/2025 | 10/11/2025 SE ESTABLECE COMUNICACIÓN CON LA SEÑORA BELKYS MERCEDES CARRILLO MEJIA AL NÚMERO DE CONTACTO 3174882998 CLIENTE CONFIRMA TENER LA DISPONIBILIDAD PARA TENDER LA VISITA EL DÍA DE HOY INDICA QUE EL CABLE DE INTERNET DE 3 METROS ALCANZA PERFECTAMENTE PARA LA DISTANCIA DEL ROUTER A DONDE VA QUEDAR INSTALADO EL DATÁFONO TARJETA DE SEMBRADO OK. | 10/11/2025 SE EJECUTA APERTURA AVAL EXITOSA INSTALADO EQUIPOS PRUEBA TELETÓN NO EXITOSA POR CAÍDA ERROR LLAME AL EMISOR  PRUEBA DE ADQUIRENCIA OK CLIENTE CONFORME"/>
    <s v="VISITA TECNICA"/>
    <s v="CA001568"/>
    <s v="TIPO II"/>
    <s v="TERRESTRE"/>
    <s v="RODRIGUEZ MURCIA YERSON IVAN"/>
    <m/>
    <n v="1"/>
    <n v="163814"/>
    <n v="163814"/>
  </r>
  <r>
    <s v="PASTO"/>
    <x v="2"/>
    <x v="2"/>
    <s v="52001"/>
    <s v="TA-25-1273537"/>
    <s v="90848967"/>
    <s v="APERTURA"/>
    <s v="CB CRECIMIENTO - NUEVO"/>
    <s v="NARIÑO"/>
    <s v="PASTO"/>
    <s v="TIENDA DE REGALOS KORI ROUS"/>
    <s v="AVAL"/>
    <s v="FO-25-1793816"/>
    <d v="2025-11-07T18:22:00"/>
    <d v="2025-11-10T12:52:00"/>
    <m/>
    <m/>
    <s v="EJECUTADO"/>
    <s v="07/11/2025 06-11-2025 SE REALIZA LLAMADA AL NUMERO DE LA LISTA EL 3146127467 EL CUAL ME DESVIA DE UNA VEZ AL CORREO DE VOZ, SE DEJA MENSAJE DE WHATSAPP A LA ESPERA DE ALGUNA RESPUESTA // 07-11-2025 SE REALIZA LLAMADA AL CLIENTE, SE HABLA CON EL SR JEFFERSON HARVEY NARVAEZ MAIGUAL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FECHA PROGRAMADA: 10/11/2025 | 10/11/2025 SE VISITA EL COMERCIO PARA INSTALAR DATÁFONO AVAL, SE INSTALA CON BASE, LECTORA Y CABLEADO, SE DEJA ROLLOS, SE SIEMBRA TARJETA OK, SE HACE PRUEBAS DE ADQUIRIENCIA OK, PRUEBA CONVENIO TELETON FALLA POR BLOQUEO DE LA ENTIDAD DA ERROR LLAME AL EMISOR. SE VALIDARA CON USUARIO RESTABLECIMIENTO."/>
    <s v="VISITA TECNICA"/>
    <s v="AE004827"/>
    <s v="TIPO I"/>
    <s v="TERRESTRE"/>
    <s v="GUERRERO RAMIREZ OSCAR DARIO"/>
    <m/>
    <n v="1"/>
    <n v="75096"/>
    <n v="75096"/>
  </r>
  <r>
    <s v="BARRANQUILLA"/>
    <x v="4"/>
    <x v="4"/>
    <s v="8001"/>
    <s v="TA-25-1274471"/>
    <s v="90847815"/>
    <s v="APERTURA"/>
    <s v="CB CRECIMIENTO - NUEVO"/>
    <s v="ATLANTICO"/>
    <s v="BARRANQUILLA"/>
    <s v="SANDRA MILENA NIÑO TORRES"/>
    <s v="AVAL"/>
    <s v="FO-25-1796410"/>
    <d v="2025-11-11T14:07:00"/>
    <d v="2025-11-11T12:29:00"/>
    <m/>
    <m/>
    <s v="EJECUTADO"/>
    <s v="07/11/2025 07-11-2025 SE REALIZA LLAMADA AL CLIENTE, SE HABLA CON LA SRA SANDRA MILENA NIÑO TORRES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1/11/2025 | 11/11/2025 SE REALIZA VISITA TÉCNICA, SE INSTALA DATAFONO Y LECTOR DE BARRAS CON SUS ACCESORIOS, SE REALIZA SEMBRADO DE TARJETA, SE REALIZAN PRUEBAS EXITOSAS, EQUIPO FUNCIONA CORRECTAMENTE, CB QUEDA OPERATIVO."/>
    <s v="VISITA TECNICA"/>
    <s v="AE003529"/>
    <s v="TIPO I"/>
    <s v="TERRESTRE"/>
    <s v="DE AGUAS MUÑOZ DAVID JOSE"/>
    <m/>
    <n v="1"/>
    <n v="75096"/>
    <n v="75096"/>
  </r>
  <r>
    <s v="BOGOTA"/>
    <x v="3"/>
    <x v="3"/>
    <s v="25224"/>
    <s v="TA-25-1274472"/>
    <s v="90848655"/>
    <s v="APERTURA"/>
    <s v="CB CRECIMIENTO - NUEVO"/>
    <s v="CUNDINAMARCA"/>
    <s v="CUCUNUBA"/>
    <s v="DROGAS CUCUNUBA"/>
    <s v="AVAL"/>
    <s v="FO-25-1796412"/>
    <d v="2025-11-11T21:18:00"/>
    <d v="2025-11-11T14:16:00"/>
    <m/>
    <m/>
    <s v="EJECUTADO"/>
    <s v="07/11/2025 07-11-2025 SE REALIZA LLAMADA AL CLIENTE, SE HABLA CON LA SRA ADELA GARZON FRESNEDA SE VALIDA DIRECCIÓN OK, CANAL OK, TARJETA DE SEMBRADO OK, DISPONIBILIDAD TOTAL, SE CONFIRMA 4 ULTIMOS DIGITOS DE LA TARJETA: OK, LLAMAR EL DÍA LA INSTALACIÓN PARA CONFIRMAR VISITA// CONTACTO REALIZADO POR WHATSAPP // FECHA PROGRAMADA: 11/11/2025 | 11/11/2025 SE REALIZA INSTALACIÓN DE CORRESPONSAL BANCARIO CON  DATAFONO, SE CREAN USUARIOS DE CB INDICADOS POR EL CLIENTE, SE REALIZA PRUEBA DE TELETON PERO PRESENTA CAIDA CON EL CONVENIO DE CB. CIERRES OK A CONFORMIDAD DE CORRESPONSAL SIN NOVEDAD EN INSTALACIÓN"/>
    <s v="VISITA TECNICA"/>
    <s v="AE004875"/>
    <s v="TIPO III"/>
    <s v="TERRESTRE"/>
    <s v="LOZADA ROJAS CHRISTIAN ANDRES"/>
    <m/>
    <n v="1"/>
    <n v="275729"/>
    <n v="275729"/>
  </r>
  <r>
    <s v="BUCARAMANGA"/>
    <x v="0"/>
    <x v="0"/>
    <s v="68001"/>
    <s v="TA-25-1274473"/>
    <s v="90850850"/>
    <s v="APERTURA"/>
    <s v="CB CRECIMIENTO - NUEVO"/>
    <s v="SANTANDER"/>
    <s v="BUCARAMANGA"/>
    <s v="KBOD MULTISERRVICIOS"/>
    <s v="AVAL"/>
    <s v="FO-25-1796414"/>
    <d v="2025-11-11T14:04:00"/>
    <d v="2025-11-11T11:29:00"/>
    <m/>
    <m/>
    <s v="EJECUTADO"/>
    <s v="07/11/2025 07-11-2025 SE REALIZA LLAMADA AL CLIENTE, SE HABLA CON LA SRA KAREN MELISSA RODRIGUEZ ROJAS SE VALIDA DIRECCIÓN OK, CANAL OK, TARJETA DE SEMBRADO OK, DISPONIBILIDAD TOTAL, SE CONFIRMA 4 ULTIMOS DIGITOS DE LA TARJETA: OK, LLAMAR EL DÍA LA INSTALACIÓN PARA CONFIRMAR VISITA// CONTACTO REALIZADO POR WHATSAPP // FECHA PROGRAMADA: 11/11/2025 | 11/11/2025 SE HACE PRESENCIA EN COMERCIO SE REALIZA ADECUACION DE UN DATÁFONO E INSTALACIÓN DE UN LECTOR DE BARRAS CON SU RESPECTIVA BASES CABLE Y FUENTE DE PODER SE REALIZA SEMBRADO DE TARJETA #0607 _x000a__x000a_SE CREA USUARIO Y CONTRASEÑA _x000a_SE REALIZA PRUEBA AUTORIZA POR LA RED CONVENIO 4998 TELETON VALOR DE 1 PESO NO ES POSIBLE DEBIDO A QUE ESTA PRESENTANDO INCONVENIENTES SE ADJUNTA PRUEBA CON DE LAGO DE FACTURA QUE REALIZA EL COMERCIO Y EL CUAL ES EXITOSO"/>
    <s v="VISITA TECNICA"/>
    <s v="CA001050"/>
    <s v="TIPO I"/>
    <s v="TERRESTRE"/>
    <s v="BARRERA ORTEGA MARLON STWAR"/>
    <m/>
    <n v="1"/>
    <n v="75096"/>
    <n v="75096"/>
  </r>
  <r>
    <s v="PASTO"/>
    <x v="2"/>
    <x v="2"/>
    <s v="52001"/>
    <s v="TA-25-1274474"/>
    <s v="90848589"/>
    <s v="APERTURA"/>
    <s v="CB CRECIMIENTO - NUEVO"/>
    <s v="NARIÑO"/>
    <s v="PASTO"/>
    <s v="DROGUERIA ESTELAR AV COLOMBIA"/>
    <s v="AVAL"/>
    <s v="FO-25-1796416"/>
    <d v="2025-11-11T16:37:00"/>
    <d v="2025-11-11T17:00:00"/>
    <m/>
    <m/>
    <s v="EJECUTADO"/>
    <s v="07/11/2025 07-11-2025 SE REALIZA LLAMADA AL CLIENTE, SE HABLA CON EL SR DAVID FELIPE CHAVEZ GARZON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FECHA PROGRAMADA: 11/11/2025 | 11/11/2025 SE REALIZÓ LA INSTALACIÓN DE EQUIPOS PUBLICIDAD Y ACCESORIOS PARA APERTURA CB BANCO DE BOGOTÁ SE SIEMBRA TARJETA SE EJECUTAN PRUEBAS TX DE ADQUIRENCIA EXITOSAS, PERO PRUEBAS TX DE CB DE TELETON SALE RECHAZO GENERAL, SE VERIFICO LEYENDO UNA FACTURA EXITOSA PERO NO PAGA, QUEDA OPERATIVO."/>
    <s v="VISITA TECNICA"/>
    <s v="AE004582"/>
    <s v="TIPO I"/>
    <s v="TERRESTRE"/>
    <s v="REMICIO AMADO JOHN HEBER"/>
    <m/>
    <n v="1"/>
    <n v="75096"/>
    <n v="75096"/>
  </r>
  <r>
    <s v="PASTO"/>
    <x v="2"/>
    <x v="2"/>
    <s v="52207"/>
    <s v="TA-25-1274475"/>
    <s v="90849032"/>
    <s v="APERTURA"/>
    <s v="CB CRECIMIENTO - NUEVO"/>
    <s v="NARIÑO"/>
    <s v="CONSACA"/>
    <s v="DROGUERIA LIBERTAD"/>
    <s v="AVAL"/>
    <s v="FO-25-1796422"/>
    <d v="2025-11-11T17:02:00"/>
    <d v="2025-11-11T12:22:00"/>
    <m/>
    <m/>
    <s v="EJECUTADO"/>
    <s v="07/11/2025 07-11-2025 SE REALIZA LLAMADA AL CLIENTE, SE HABLA CON LA SRA LEIDY YASMIN BURVANO TOBAR SE VALIDA DIRECCIÓN OK, CANAL OK, TARJETA DE SEMBRADO OK, DISPONIBILIDAD TOTAL, SE CONFIRMA 4 ULTIMOS DIGITOS DE LA TARJETA: OK, LLAMAR EL DÍA LA INSTALACIÓN PARA CONFIRMAR VISITA// CONTACTO REALIZADO POR WHATSAPP // FECHA PROGRAMADA: 11/11/2025 | 11/11/2025 SE REALIZA INSTALACIÓN DE CB BANCO DE BOGOTÁ. SE   INSTALA VERSIÓN 10.6 SE REALIZA SEMBRADO DE TARJETA, SE EXPLICA MANEJO BASICO DE DATAFONO._x000a_SE ENTREGAN 20 ROLLOS. SE CREA USUARIO. SE REALIZAN PRUEBAS EXITOSAS DE CB Y COMERCIO. INSTALACIÓN EXITOSA"/>
    <s v="VISITA TECNICA"/>
    <s v="AE004871"/>
    <s v="TIPO II"/>
    <s v="TERRESTRE"/>
    <s v="CASTILLO HERRERA ALEX RICARDO"/>
    <m/>
    <n v="1"/>
    <n v="163814"/>
    <n v="163814"/>
  </r>
  <r>
    <s v="PASTO"/>
    <x v="2"/>
    <x v="2"/>
    <s v="52320"/>
    <s v="TA-25-1274476"/>
    <s v="90851855"/>
    <s v="APERTURA"/>
    <s v="CB CRECIMIENTO - NUEVO"/>
    <s v="NARIÑO"/>
    <s v="GUAITARILLA"/>
    <s v="TIPOGRAFIA Y PAPELERIA EL ESTUDIANTE"/>
    <s v="AVAL"/>
    <s v="FO-25-1796424"/>
    <d v="2025-11-11T16:58:00"/>
    <d v="2025-11-11T14:02:00"/>
    <m/>
    <m/>
    <s v="EJECUTADO"/>
    <s v="07/11/2025 07-11-2025 SE REALIZA LLAMADA AL CLIENTE, SE HABLA CON LA ESPOSA DEL SR DARWIN CAMILO CEBALLOS DIAZ SE VALIDA DIRECCIÓN OK, CANAL OK, TARJETA DE SEMBRADO OK, DISPONIBILIDAD TOTAL, SE CONFIRMA 4 ULTIMOS DIGITOS DE LA TARJETA: OK, LLAMAR EL DÍA LA INSTALACIÓN PARA CONFIRMAR VISITA// CONTACTO REALIZADO POR LA APP // FECHA PROGRAMADA: 11/11/2025 | 11/11/2025 SE VISITA EL COMERCIO PARA INSTALAR DATÁFONO AVAL, SE INSTALA CON BASE LECTORA Y CABLEADO, SE DEJA ROLLOS, SE HACE PRUEBAS DE ADQ OK PRUEBAS DE CONVENIO TELETON DA RECHAZO GENERAL, PRUEBA CON OTRO CONVENIO OK, SE ADJUNTA AMBAS PRUEBAS, CORRESPONSAL OPERATIVO"/>
    <s v="VISITA TECNICA"/>
    <s v="CA002113"/>
    <s v="TIPO II"/>
    <s v="TERRESTRE"/>
    <s v="GUERRERO RAMIREZ OSCAR DARIO"/>
    <m/>
    <n v="1"/>
    <n v="163814"/>
    <n v="163814"/>
  </r>
  <r>
    <s v="TUNJA"/>
    <x v="0"/>
    <x v="0"/>
    <s v="15001"/>
    <s v="TA-25-1274477"/>
    <s v="90847796"/>
    <s v="APERTURA"/>
    <s v="CB CRECIMIENTO - NUEVO"/>
    <s v="BOYACA"/>
    <s v="TUNJA"/>
    <s v="CHICAS PILA"/>
    <s v="AVAL"/>
    <s v="FO-25-1796428"/>
    <d v="2025-11-11T14:05:00"/>
    <d v="2025-11-11T11:46:00"/>
    <m/>
    <m/>
    <s v="EJECUTADO"/>
    <s v="07/11/2025 07-11-2025 SE REALIZA LLAMADA AL CLIENTE, SE HABLA CON LA SRA SANDRA XIMENA FONSECA FARFAN SE VALIDA DIRECCIÓN OK, CANAL OK, TARJETA DE SEMBRADO OK, DISPONIBILIDAD TOTAL, SE CONFIRMA 4 ULTIMOS DIGITOS DE LA TARJETA: OK, LLAMAR EL DÍA LA INSTALACIÓN PARA CONFIRMAR VISITA// CONTACTO REALIZADO POR LA APP // FECHA PROGRAMADA: 11/11/2025 | 10/11/2025 . | 11/11/2025 INSTALACIÓN CB AVAL EXITOSA, PRUEBAS TELETÓN NO EXITOSA, DEBIDO A QUE REDEBAN PRECENTA FALLAS CON ESE CONVENIO, SE REALIZA PRUEBA CON DIFERENTE CONVENI ES EXITOSO, PRUEBAS COMERCIO CON TARJETA OK"/>
    <s v="VISITA TECNICA"/>
    <s v="AE004154"/>
    <s v="TIPO I"/>
    <s v="TERRESTRE"/>
    <s v="HERRERA GARZON JEYSON STEVENT"/>
    <m/>
    <n v="1"/>
    <n v="75096"/>
    <n v="75096"/>
  </r>
  <r>
    <s v="TUNJA"/>
    <x v="0"/>
    <x v="0"/>
    <s v="15776"/>
    <s v="TA-25-1274478"/>
    <s v="90164329"/>
    <s v="APERTURA"/>
    <s v="CB CRECIMIENTO - NUEVO"/>
    <s v="BOYACA"/>
    <s v="SUTAMARCHAN"/>
    <s v="TECHNOLOGY DANGIE"/>
    <s v="AVAL"/>
    <s v="FO-25-1796431"/>
    <d v="2025-11-11T14:05:00"/>
    <d v="2025-11-12T14:55:00"/>
    <m/>
    <m/>
    <s v="EJECUTADO"/>
    <s v="07/11/2025 07-11-2025 SE REALIZA LLAMADA AL CLIENTE, SE HABLA CON LA SRA LIDA ENITH MENDIETA RIVER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2/11/2025 // CLIENTE INDICA NO ESTAR EL DIA 11 POR TEMAS DE UNOS EXAMENES MEDICOS SOLICITA PROGRAMAR PARA EL 12/11 | 10/11/2025 SE REALIZA LLAMADA AL CLIENTE SE HABLA CON LA SEÑORA LIDA ENITH MENDIETA RIVERA AL NÚMERO DE CONTACTO 3105907156 PARA VALIDAR LA FECHA DE INSTALACIÓN. EL CLIENTE INDICA QUE PUEDE RECIBIR LA VISITA EL DÍA 12/11/2025, DEBIDO A QUE EL 11/11/2025 TIENE UNA CITA MÉDICA Y NO LE ES POSIBLE ATENDER LA INSTALACIÓN EN ESA FECHA. | 12/11/2025 SE ESTABLECE COMUNICACIÓN CON LA SEÑORA LIDA ENITH MENDIETA RIVERA AL NÚMERO DE CONTACTO 3105907156 CLIENTE CONFIRMA TENER LA DISPONIBILIDAD PARA EL DÍA DE HOY ROUTER DE INTERNET CERCA A DONDE VA QUEDAR INSTALADO EL DATAFONO TARJETA DE SEMBRADO OK | 12/11/2025 SE EJECUTA APERTURA AVAL EXITOSA INSTALANDO EQUIPOS PRUEBA TELETÓN NO EXITOSA TRANSACCIÓN DECLINADA SE REALIZA PRUEBA CON OTRO CONVENIO ARROJANDO PRUEBA EXITOSA PRUEBA DE ADQUIRENCIA OK CLIENTE CONFORME"/>
    <s v="VISITA TECNICA"/>
    <s v="SNZZZ965"/>
    <s v="TIPO II"/>
    <s v="TERRESTRE"/>
    <s v="RODRIGUEZ MURCIA YERSON IVAN"/>
    <m/>
    <n v="1"/>
    <n v="163814"/>
    <n v="163814"/>
  </r>
  <r>
    <s v="PASTO"/>
    <x v="2"/>
    <x v="2"/>
    <s v="52683"/>
    <s v="TA-25-1283808"/>
    <s v="90782844"/>
    <s v="APERTURA"/>
    <s v="CB CRECIMIENTO - NUEVO"/>
    <s v="NARIÑO"/>
    <s v="SANDONA"/>
    <s v="PAPELERIA A &amp; P"/>
    <s v="AVAL"/>
    <s v="FO-25-1810994"/>
    <d v="2025-11-13T16:48:00"/>
    <d v="2025-11-13T14:29:00"/>
    <m/>
    <m/>
    <s v="EJECUTADO"/>
    <s v="11/11/2025 11-11-2025 SE REALIZA LLAMADA AL CLIENTE, SE HABLA CON LA SRA ANGIE PAOLA CEBALLOS RAMOS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FECHA PROGRAMADA: 13/11/2025 | 13/11/2025 SE REALIZA INSTALACIÓN DE CB BANCO DE BOGOTÁ. SE  INSTALA VERSIÓN 10.6 SE REALIZA SEMBRADO DE TARJETA, SE EXPLICA MANEJO BASICO DE DATAFONO._x000a_SE ENTREGAN 20 ROLLOS. SE CREA USUARIO. SE REALIZAN PRUEBAS EXITOSAS DE CB Y COMERCIO. INSTALACIÓN EXITOSA"/>
    <s v="VISITA TECNICA"/>
    <s v="SUZZZ554"/>
    <s v="TIPO II"/>
    <s v="TERRESTRE"/>
    <s v="CASTILLO HERRERA ALEX RICARDO"/>
    <m/>
    <n v="1"/>
    <n v="163814"/>
    <n v="163814"/>
  </r>
  <r>
    <s v="MEDELLIN"/>
    <x v="1"/>
    <x v="1"/>
    <s v="5001"/>
    <s v="TA-25-1283809"/>
    <s v="90185553"/>
    <s v="APERTURA"/>
    <s v="CB CRECIMIENTO - NUEVO"/>
    <s v="ANTIOQUIA"/>
    <s v="MEDELLIN"/>
    <s v="KEFREN TIENDA NO1"/>
    <s v="AVAL"/>
    <s v="FO-25-1810996"/>
    <d v="2025-11-13T15:52:00"/>
    <d v="2025-11-13T11:28:00"/>
    <m/>
    <m/>
    <s v="EJECUTADO"/>
    <s v="11/11/2025 11-11-2025 SE REALIZA LLAMADA AL CLIENTE, SE HABLA CON LA SRA DAMARIS DEL SOCORRO TOBON CORDOB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3/11/2025 | 13/11/2025 SE REALIZA INSTALACIÓN DE EQUIPOS A PETICIÓN DEL USUARIO, PRUEBAS DE COMERCIO EXITOSAS, PRUEBAS DE TELETÓN CON RECHAZO GENERAL, USUARIO INDICA QUE NO TIENE FACTURA PARA PAGAR, NI TARJETA DE BANCO DE BOGOTÁ PARA HACER OTRO TIPO DE TX."/>
    <s v="VISITA TECNICA"/>
    <s v="VGZZZ496"/>
    <s v="TIPO I"/>
    <s v="TERRESTRE"/>
    <s v="BARRIENTOS HERNANDEZ CRISTIAN HORACIO"/>
    <m/>
    <n v="1"/>
    <n v="75096"/>
    <n v="75096"/>
  </r>
  <r>
    <s v="MEDELLIN"/>
    <x v="1"/>
    <x v="1"/>
    <s v="5440"/>
    <s v="TA-25-1283810"/>
    <s v="90849224"/>
    <s v="APERTURA"/>
    <s v="CB CRECIMIENTO - NUEVO"/>
    <s v="ANTIOQUIA"/>
    <s v="MARINILLA"/>
    <s v="DISTRIBUIDORA SABORES  DE ORIENTE"/>
    <s v="AVAL"/>
    <s v="FO-25-1811003"/>
    <d v="2025-11-13T15:52:00"/>
    <d v="2025-11-13T14:03:00"/>
    <m/>
    <m/>
    <s v="EJECUTADO"/>
    <s v="11/11/2025 11-11-2025 SE REALIZA LLAMADA AL CLIENTE, SE HABLA CON DISTRIBUIDORA SABORES DE ORIENTE SAS SE VALIDA DIRECCIÓN OK, CANAL OK, TARJETA DE SEMBRADO OK, DISPONIBILIDAD TOTAL, SE CONFIRMA 4 ULTIMOS DIGITOS DE LA TARJETA: OK, LLAMAR EL DÍA LA INSTALACIÓN PARA CONFIRMAR VISITA// CONTACTO REALIZADO POR WHATSAPP // FECHA PROGRAMADA: 13/11/2025 | 13/11/2025 SE REALIZA VISITA TÉCNICA PARA LA INSTALACIÓN DEL CORRESPONSAL DEL BANCO DE BOGOTÁ. EL USUARIO CONFIRMA LA IDENTIFICACIÓN DEL TÉCNICO Y PRESENTA EL ÁREA DESTINADA PARA LA INSTALACIÓN, LA CUAL ES VALIDADA Y UTILIZADA CONFORME A SUS INDICACIONES. SE PROCEDE CON LA INSTALACIÓN DE LOS EQUIPOS Y SE EJECUTAN PRUEBAS DEL MÓDULO DE ADQUIRENCIA, OBTENIENDO RESULTADOS EXITOSOS. AL INTENTAR REALIZAR UNA PRUEBA CON EL CONVENIO TELETÓN, ESTA PRESENTA FALLA; SE ANEXA TIRILLA CON RECHAZO GENERAL COMO EVIDENCIA. PARA VERIFICAR EL FUNCIONAMIENTO COMPLETO DEL SISTEMA, SE SOLICITA AL USUARIO REALIZAR UNA TRANSACCIÓN DE DEPÓSITO, LA CUAL SE PROCESA EXITOSAMENTE. SE CAPACITA AL USUARIO SOBRE EL FUNCIONAMIENTO DE LOS EQUIPOS Y LAS PRUEBAS REALIZADAS, QUEDANDO EL CORRESPONSAL INSTALADO Y OPERATIVO."/>
    <s v="VISITA TECNICA"/>
    <s v="CA000746"/>
    <s v="TIPO II"/>
    <s v="TERRESTRE"/>
    <s v="MARTINEZ TOVAR OSCAR DAVID"/>
    <m/>
    <n v="1"/>
    <n v="163814"/>
    <n v="163814"/>
  </r>
  <r>
    <s v="BARRANQUILLA"/>
    <x v="4"/>
    <x v="4"/>
    <s v="8758"/>
    <s v="TA-25-1283812"/>
    <s v="58555251"/>
    <s v="APERTURA"/>
    <s v="CB CRECIMIENTO - NUEVO"/>
    <s v="ATLANTICO"/>
    <s v="SOLEDAD"/>
    <s v="COMMUTE SAS AGENTE PDV"/>
    <s v="AVAL"/>
    <s v="FO-25-1811006"/>
    <d v="2025-11-13T15:32:00"/>
    <d v="2025-11-13T16:38:00"/>
    <m/>
    <m/>
    <s v="EJECUTADO"/>
    <s v="11/11/2025 11-11-2025 SE REALIZA LLAMADA AL CLIENTE, SE HABLA CON COMMUTE S,A,S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FECHA PROGRAMADA: 13/11/2025 | 13/11/2025 SE INSTALAN EQUIPOS Y ACCESORIOS PARA CB BANCO DE BOGOTÁ, SE HACE LA PRUEBA DE TELETÓN CON EL CONVENIO 4998, PERO SALE RECHAZO GENERAL NO SE REALIZA OTRA PRUEBA YA QUE EN SITIO NO HAY OTROS MEDIOS PARA PROBAR EL CIERRE PARCIAL NO SALE, YA QUE NO TIENE TRANSACCIONES QUE MOSTRAR"/>
    <s v="VISITA TECNICA"/>
    <s v="EIZZZ023"/>
    <s v="TIPO I"/>
    <s v="TERRESTRE"/>
    <s v="DE AVILA SIADES ALBERTO ENRIQUE"/>
    <m/>
    <n v="1"/>
    <n v="75096"/>
    <n v="75096"/>
  </r>
  <r>
    <s v="PASTO"/>
    <x v="2"/>
    <x v="2"/>
    <s v="86865"/>
    <s v="TA-25-1283813"/>
    <s v="27085919"/>
    <s v="APERTURA"/>
    <s v="CB CRECIMIENTO - NUEVO"/>
    <s v="PUTUMAYO"/>
    <s v="VALLE DEL GUAMUEZ"/>
    <s v="RESTAURANTE COMO EN CASA DEL SAZON Y SABOR"/>
    <s v="AVAL"/>
    <s v="FO-25-1811009"/>
    <d v="2025-11-13T13:05:00"/>
    <d v="2025-11-25T05:11:00"/>
    <m/>
    <m/>
    <s v="EJECUTADO"/>
    <s v="11/11/2025 11-11-2025 SE REALIZA LLAMADA AL CLIENTE, SE HABLA CON LA SRA LILIAN MERY URBANO OTALVAR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4/11/2025 | 15/11/2025 NO SE PUEDE REALIZAR DESPLAZAMIENTO PARA REALIZACION DE APERTURA YA QUE DEBIDO A UN PARO INDIGENA EN LA ZONA DE PUTUMAYO EL PASO DE PUERTO ASIS HACIA LA HORMIGA ESTA CERRADO Y ES RIESGOSO PARA EL TRANSITO DEL COLABORADOR. | 25/11/2025 SE VISITA EL COMERCIO PARA REALIZAR INSTALACIÓN DEL CORRESPONSAL AVAL, SE INSTALA DATÁFONO CON BASE CABLEADO LECTORA, SE DEJA ROLLOS, SE CONFIGURA DATÁFONO SE SIEMBRA TARJETA, PRUEBA DE CONVENIO TELETON CONTINÚA CON RECHAZO GENERAL, PRUEBA DE ADQ ES EXITOSA, NO HAY ELEMENTOS PARA REALIZAR UNA PRUEBA DISTINTA A TELETÓN. SE HACE PRUEBA DE SALDO CUPO DE LA TARJETA DE SEMBRADO"/>
    <s v="VISITA TECNICA"/>
    <s v="9L0VZ659"/>
    <s v="TIPO IV"/>
    <s v="TERRESTRE"/>
    <s v="GUERRERO RAMIREZ OSCAR DARIO"/>
    <m/>
    <n v="1"/>
    <n v="504833"/>
    <n v="504833"/>
  </r>
  <r>
    <s v="BARRANQUILLA"/>
    <x v="4"/>
    <x v="4"/>
    <s v="8001"/>
    <s v="TA-25-1283814"/>
    <s v="90848497"/>
    <s v="APERTURA"/>
    <s v="CB CRECIMIENTO - NUEVO"/>
    <s v="ATLANTICO"/>
    <s v="BARRANQUILLA"/>
    <s v="AFIANZA R&amp;S S.A.S."/>
    <s v="AVAL"/>
    <s v="FO-25-1811012"/>
    <d v="2025-11-13T15:33:00"/>
    <d v="2025-11-13T14:53:00"/>
    <m/>
    <m/>
    <s v="EJECUTADO"/>
    <s v="11/11/2025 11-11-2025 SE REALIZA LLAMADA AL CLIENTE, SE HABLA CON AFIANZA R&amp;S S.A.S.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FECHA PROGRAMADA: 13/11/2025 | 13/11/2025 SE INSTALAN EQUIPOS, ACCESORIOS PARA CB BANCO DE BOGOTA,  LA PRUEBA DE TELETON NO SE REALIZA,  ESTABA EN RECHAZO GENERAL,  SE ANEXA UNA CONSULTA DE SALDO EXITOSA, TAMPOCO CIERRE PARCIAL, YA QUE AL NO HABER PRUEBAS, NO LO MUESTRA"/>
    <s v="VISITA TECNICA"/>
    <s v="AE004501"/>
    <s v="TIPO I"/>
    <s v="TERRESTRE"/>
    <s v="DE AVILA SIADES ALBERTO ENRIQUE"/>
    <m/>
    <n v="1"/>
    <n v="75096"/>
    <n v="75096"/>
  </r>
  <r>
    <s v="BOGOTA"/>
    <x v="3"/>
    <x v="3"/>
    <s v="11001"/>
    <s v="TA-25-1283817"/>
    <s v="90844166"/>
    <s v="APERTURA"/>
    <s v="CB CRECIMIENTO - NUEVO"/>
    <s v="CUNDINAMARCA"/>
    <s v="BOGOTA"/>
    <s v="TECNISISTEMAS MARCELLA ,E"/>
    <s v="AVAL"/>
    <s v="FO-25-1811015"/>
    <d v="2025-11-13T17:21:00"/>
    <d v="2025-11-13T13:52:00"/>
    <m/>
    <m/>
    <s v="EJECUTADO"/>
    <s v="11/11/2025 11-11-2025 SE REALIZA LLAMADA AL CLIENTE, SE HABLA CON LA SRA BETTY YAJAIRA GRAZZIANI HERNANDEZ SE VALIDA DIRECCIÓN OK, CANAL OK, TARJETA DE SEMBRADO OK, DISPONIBILIDAD TOTAL, SE CONFIRMA 4 ULTIMOS DIGITOS DE LA TARJETA: OK, LLAMAR EL DÍA LA INSTALACIÓN PARA CONFIRMAR VISITA// CONTACTO REALIZADO POR LA APP // FECHA PROGRAMADA: 13/11/2025 | 13/11/2025 INSTALACIÓN DE CORRESPONSAL AVAL OK SEMBRADO DE TARJETA OKAY PRUEBAS HAGO DE FACTURA OKAY NO SE PUEDE REALIZAR PRUEBAS DE TELETÓN YA QUE EL CONVENIO SE ENCUENTRA EN DAÑO SALE RECHAZO GENERAL SE ESCALA A COORDINADOR SE REALIZA CIERRE OK NO SE REALIZAN PRUEBAS DE ADQUIRENCIA YA QUE NO SE CUENTA CON TARJETA DE ADHERENCIA"/>
    <s v="VISITA TECNICA"/>
    <s v="CA000443"/>
    <s v="TIPO I"/>
    <s v="TERRESTRE"/>
    <s v="GOMEZ VEGA DAVID SNEYDER"/>
    <m/>
    <n v="1"/>
    <n v="75096"/>
    <n v="75096"/>
  </r>
  <r>
    <s v="BOGOTA"/>
    <x v="3"/>
    <x v="3"/>
    <s v="11001"/>
    <s v="TA-25-1283818"/>
    <s v="90844159"/>
    <s v="APERTURA"/>
    <s v="CB CRECIMIENTO - NUEVO"/>
    <s v="CUNDINAMARCA"/>
    <s v="BOGOTA"/>
    <s v="COMUNICACIONES TECNI-CELL2"/>
    <s v="AVAL"/>
    <s v="FO-25-1825162 | FO-25-1811020"/>
    <d v="2025-11-13T17:21:00"/>
    <d v="2025-11-14T15:39:00"/>
    <m/>
    <m/>
    <s v="EJECUTADO | CANCELADO"/>
    <s v="14/11/2025 INSTALACIÓN AVAL CON DATAFONO LECTORA ROLLOS BASE FUENTE DATOS SERVICIO OPERATIVO PRUEBAS OK TRNA RBM SEMBRADO DE TARJETA CC MÓDULO COMPRA OK PRUEBA A CONVENIO TELETÓN NO EXITOSA CONVENIO DE ENCUENTRA INHABILITADO POR ENTIDAD EN ESPERA DE UNO NUEVO PARA PRUEBAS DE ESCANEA UNA FACTURA Y SE TOMA FOTO DE EL VALOR EN PANTALLA Y SE REALIZA UNA CONSIGNACIÓN POR 100 PESOS A UNA CUENTA DE AHORROS AUTORIZADOS POR CLIENTE"/>
    <s v="VISITA TECNICA"/>
    <s v="CA001777"/>
    <s v="TIPO I"/>
    <s v="TERRESTRE"/>
    <s v="BUSTOS MORA DIEGO MANUEL"/>
    <m/>
    <n v="1"/>
    <n v="75096"/>
    <n v="75096"/>
  </r>
  <r>
    <s v="YOPAL"/>
    <x v="5"/>
    <x v="5"/>
    <s v="85001"/>
    <s v="TA-25-1291257"/>
    <s v="90188055"/>
    <s v="APERTURA"/>
    <s v="CB CRECIMIENTO - NUEVO"/>
    <s v="CASANARE"/>
    <s v="YOPAL"/>
    <s v="MISCELANEA ELENAS"/>
    <s v="AVAL"/>
    <s v="FO-25-1820998"/>
    <d v="2025-11-14T07:42:00"/>
    <d v="2025-11-14T17:00:00"/>
    <m/>
    <m/>
    <s v="EJECUTADO"/>
    <s v="13/11/2025 12-11-2025 SE REALIZA LLAMADA AL NUMERO DE LA LISTA EL CUAL ME DESVIA AL BUZON DE MENSAJES, SE REALIZARA NUEVA GESTION EN OTRO MOMENTO // 13-11-2025 SE REALIZA LLAMADA AL CLIENTE, SE HABLA CON EL SR ADRIAN CAMILO RODRIGUEZ CALIXT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5/11/2025 | 14/11/2025 SE VISITA COMERCIO, SE REALIZA INSTALACIÓN DE DATAFONO Y LECTOR. SERVICIO CORRESPONSAL NO OPERATIVO, SE ESCALA A PAOLA GARZON DE RBM, INDICA DEJAR TODO INSTALDO Y SEMBRADA LA TARJETA Y REALIZAR PRUEBAS EL MARTES. AUTORIZA EL RETIRO DEL COMERCIO. NO SE REGISTRAN PRUEBAS Y TIRILLAS  POR FALLAS EN TERMINAL. CLIENTE INDICA NO REQUIERE BASE, POR ADECUACIONES DEL COMERCIO."/>
    <s v="VISITA TECNICA"/>
    <s v="VIZZZ469"/>
    <s v="TIPO I"/>
    <s v="TERRESTRE"/>
    <s v="BERNAL ELAICA EDGAR ALEXIS"/>
    <m/>
    <n v="1"/>
    <n v="75096"/>
    <n v="75096"/>
  </r>
  <r>
    <s v="MEDELLIN"/>
    <x v="1"/>
    <x v="1"/>
    <s v="5001"/>
    <s v="TA-25-1291258"/>
    <s v="48311658"/>
    <s v="APERTURA"/>
    <s v="DATAFONO ADICIONAL"/>
    <s v="ANTIOQUIA"/>
    <s v="MEDELLIN"/>
    <s v="RIO COMUNICACIONES CASTILLA"/>
    <s v="AVAL"/>
    <s v="FO-25-1820999"/>
    <d v="2025-11-14T16:01:00"/>
    <d v="2025-11-14T16:11:00"/>
    <m/>
    <m/>
    <s v="EJECUTADO"/>
    <s v="13/11/2025 12-11-2025 SE REALIZA LLAMADA AL NUMERO DE LA LISTA EL CUAL ME DESVIA AL BUZON DE MENSAJES, SE REALIZARA NUEVA GESTION EN OTRO MOMENTO // 13-11-2025 SE REALIZA LLAMADA AL CLIENTE, SE HABLA CON RIO COMUNICACIONES PUERTO BERRIO SAS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4/11/2025 | 14/11/2025 INSTALACIÓN DE CB MIXTO AVAL OK PRUEBAS DE TELETON NO FUNCIONA RECHAZO GENERAL SE REALIZA PRUEBAS MANUAL DE CLARO MÓVIL OK NO TELECARGA CUBRE CLAVE OK"/>
    <s v="VISITA TECNICA"/>
    <s v="FB002875"/>
    <s v="TIPO I"/>
    <s v="TERRESTRE"/>
    <s v="PAREJA ECHAVARRIA JHON DAVID"/>
    <m/>
    <n v="1"/>
    <n v="75096"/>
    <n v="75096"/>
  </r>
  <r>
    <s v="BOGOTA"/>
    <x v="3"/>
    <x v="3"/>
    <s v="11001"/>
    <s v="TA-25-1291259"/>
    <s v="90763093"/>
    <s v="APERTURA"/>
    <s v="CB CRECIMIENTO - NUEVO"/>
    <s v="CUNDINAMARCA"/>
    <s v="BOGOTA"/>
    <s v="PAGOS MATMART"/>
    <s v="AVAL"/>
    <s v="FO-25-1821004"/>
    <d v="2025-11-14T11:00:00"/>
    <d v="2025-11-14T12:31:00"/>
    <m/>
    <m/>
    <s v="EJECUTADO"/>
    <s v="13/11/2025 12-11-2025 SE REALIZA LLAMADA AL NUMERO DE LA LISTA EL CUAL ME DESVIA AL BUZON DE MENSAJES, SE REALIZARA NUEVA GESTION EN OTRO MOMENTO // 13-11-2025 SE REALIZA LLAMADA AL CLIENTE, SE HABLA CON LA SRA ERIKA GISELA AGUDELO TORRES SE VALIDA DIRECCIÓN OK, CANAL OK, TARJETA DE SEMBRADO OK, DISPONIBILIDAD TOTAL, SE CONFIRMA 4 ULTIMOS DIGITOS DE LA TARJETA: OK, LLAMAR EL DÍA LA INSTALACIÓN PARA CONFIRMAR VISITA// CONTACTO REALIZADO POR LA APP // FECHA PROGRAMADA: 14/11/2025 | 14/11/2025 SE LLEGA A LA DIRECCIÓN INDICADA Y SE REALIZA INSTALACIÓN CB AVAL, DE DATÁFONO Y LECTOR + BASE Y SE ENTREGAN 20 ROLLOS. SE REALIZA SEMBRADO TARJETA ,CONFIGURACIÓN Y VERSIONAMIENTO OK, USUARIO, Y SE HABILITAN CIERRES . PRUEBA DE TELETON CON RECHAZO AÚN SE SIGUE PRESENTANDO LA NOVEDAD CON LA ENTIDAD, NONE SPOSIBLE REALIZAR OTRA PRUEBA YA QUE NO SE ENCUENTRA CON OTRO CONVENIO."/>
    <s v="VISITA TECNICA"/>
    <s v="SSZZZ428"/>
    <s v="TIPO I"/>
    <s v="TERRESTRE"/>
    <s v="GARCIA PASTRANA KEVIN FERNANDO"/>
    <m/>
    <n v="1"/>
    <n v="75096"/>
    <n v="75096"/>
  </r>
  <r>
    <s v="BOGOTA"/>
    <x v="3"/>
    <x v="3"/>
    <s v="25386"/>
    <s v="TA-25-1291260"/>
    <s v="90187781"/>
    <s v="APERTURA"/>
    <s v="CB CRECIMIENTO - NUEVO"/>
    <s v="CUNDINAMARCA"/>
    <s v="LA MESA"/>
    <s v="PAPELERIA Y DETALLES XPERTA"/>
    <s v="AVAL"/>
    <s v="FO-25-1821007"/>
    <d v="2025-11-14T18:18:00"/>
    <d v="2025-11-18T13:57:00"/>
    <m/>
    <m/>
    <s v="EJECUTADO"/>
    <s v="13/11/2025 12-11-2025 SE REALIZA LLAMADA AL NUMERO DE LA LISTA EL CUAL ME DESVIA AL BUZON DE MENSAJES, SE REALIZARA NUEVA GESTION EN OTRO MOMENTO // 13-11-2025 SE REALIZA LLAMADA AL CLIENTE, SE HABLA CON LA SRA LEIDY MARCELA GONZALEZ BOLAÑOS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8/11/2025 | 18/11/2025 INSTALACIÓN AVAL CON DATAFONO LECTORA ROLLOS BASE FUENTE DATOS SERVICIO OPERATIVO PRUEBAS OK TRNA RBM SEMBRADO DE TARJETA CC MÓDULO COMPRA OK PRUEBA CON UNA CONSIGNACIÓN APROBADA POR EL CLIENTE A UNA CUENTA DE AHORROS YA QUE EL CONVENIO TELETÓN ESTÁ CAÍDO"/>
    <s v="VISITA TECNICA"/>
    <s v="VIZZZ474"/>
    <s v="TIPO II"/>
    <s v="TERRESTRE"/>
    <s v="BUSTOS MORA DIEGO MANUEL"/>
    <m/>
    <n v="1"/>
    <n v="163814"/>
    <n v="163814"/>
  </r>
  <r>
    <s v="PASTO"/>
    <x v="2"/>
    <x v="2"/>
    <s v="52001"/>
    <s v="TA-25-1291261"/>
    <s v="90844870"/>
    <s v="APERTURA"/>
    <s v="CB CRECIMIENTO - NUEVO"/>
    <s v="NARIÑO"/>
    <s v="PASTO"/>
    <s v="PLASTIC CENTRO 21"/>
    <s v="AVAL"/>
    <s v="FO-25-1821011"/>
    <d v="2025-11-14T16:33:00"/>
    <d v="2025-11-14T17:00:00"/>
    <m/>
    <m/>
    <s v="EJECUTADO"/>
    <s v="13/11/2025 12-11-2025 SE REALIZA LLAMADA AL NUMERO DE LA LISTA EL CUAL ME DESVIA AL BUZON DE MENSAJES, SE REALIZARA NUEVA GESTION EN OTRO MOMENTO // 13-11-2025 SE REALIZA LLAMADA AL CLIENTE, SE HABLA CON LA SRA LEIDY VIVIANA BRAVO ERAZO SE VALIDA DIRECCIÓN OK, CANAL OK, TARJETA DE SEMBRADO OK, DISPONIBILIDAD TOTAL, SE CONFIRMA 4 ULTIMOS DIGITOS DE LA TARJETA: NO - CLIENTE NO LA TIENE A LA MANO (SE LE COMPARTE DIGITOS ENVIADOS EN LISTA), LLAMAR EL DÍA LA INSTALACIÓN PARA CONFIRMAR VISITA// CONTACTO REALIZADO POR LLAMADA DE WHATSAPP // FECHA PROGRAMADA: 14/11/2025 | 14/11/2025 SE REALIZÓ LA INSTALACIÓN DE EQUIPOS Y ACCESORIOS PARA APERTURA CB BANCO DE BOGOTÁ SE SIEMBRA TARJETA SE EJECUTAN PRUEBAS TX EXITOSAS DE ADQUIRENCIA PERO DE CB SOLO SE PUDO LEER FACTURA NO PAGA, YA QUE LA TX DE TELETON SALE RECHAZO GENERAL."/>
    <s v="VISITA TECNICA"/>
    <s v="AE000895"/>
    <s v="TIPO I"/>
    <s v="TERRESTRE"/>
    <s v="REMICIO AMADO JOHN HEBER"/>
    <m/>
    <n v="1"/>
    <n v="75096"/>
    <n v="75096"/>
  </r>
  <r>
    <s v="YOPAL"/>
    <x v="5"/>
    <x v="5"/>
    <s v="85325"/>
    <s v="TA-25-1291264"/>
    <s v="90848626"/>
    <s v="APERTURA"/>
    <s v="CB CRECIMIENTO - NUEVO"/>
    <s v="CASANARE"/>
    <s v="SAN LUIS DE PALENQUE"/>
    <s v="COTICELL"/>
    <s v="AVAL"/>
    <s v="FO-25-1821022"/>
    <d v="2025-11-14T07:42:00"/>
    <d v="2025-11-20T16:17:00"/>
    <m/>
    <m/>
    <s v="EJECUTADO"/>
    <s v="13/11/2025 12-11-2025 SE REALIZA LLAMADA AL NUMERO DE LA LISTA EL CUAL ME DESVIA AL BUZON DE MENSAJES, SE REALIZARA NUEVA GESTION EN OTRO MOMENTO // 13-11-2025 SE REALIZA LLAMADA AL CLIENTE, SE HABLA CON EL SR NELSON MAGDIEL PEREZ ESPINOSA SE VALIDA DIRECCIÓN OK, CANAL OK, TARJETA DE SEMBRADO OK, DISPONIBILIDAD TOTAL, SE CONFIRMA 4 ULTIMOS DIGITOS DE LA TARJETA: OK, LLAMAR EL DÍA LA INSTALACIÓN PARA CONFIRMAR VISITA// CONTACTO REALIZADO POR LA APP // FECHA PROGRAMADA: 18/11/2025 | 19/11/2025 EN COMUNICACIÓN CON EL SEÑOR MAGDIEL PEREZ AL NUMERO 3156081181, INDICA NOS ATIENDE EL DIA 20-11-2025, EN HORAS DE LA MAÑANA. MOTIVO NO SE ENCUENTRA EN EL MUNICIPIO | 20/11/2025 SE VISITA COMERCIO, SE REALIZA SEMBRADO TARJETA NUMERO 3257. SE INSTALA LECTOR DE BARRAS. PRUEBAS OK. OPERATIVO EL SERVICIO. CLIENTE INDICA NO REQUIERE BASE, NO CUENTA CON EL ESPACIO PARA LA INSTALACIÓN.SE HACEN PRUEBAS CON OTRO CONVENIO, TELETON CON NOVEDAD. DATAFONO YA SE ENCONTRABA EN EL COMERCIO."/>
    <s v="VISITA TECNICA"/>
    <m/>
    <s v="TIPO II"/>
    <s v="TERRESTRE"/>
    <s v="BERNAL ELAICA EDGAR ALEXIS"/>
    <m/>
    <n v="1"/>
    <n v="163814"/>
    <n v="163814"/>
  </r>
  <r>
    <s v="BOGOTA"/>
    <x v="3"/>
    <x v="3"/>
    <s v="11001"/>
    <s v="TA-25-1291265"/>
    <s v="90844153"/>
    <s v="APERTURA"/>
    <s v="CB CRECIMIENTO - NUEVO"/>
    <s v="CUNDINAMARCA"/>
    <s v="BOGOTA"/>
    <s v="DROGUERIA M&amp;M 2"/>
    <s v="AVAL"/>
    <s v="FO-25-1821026"/>
    <d v="2025-11-14T13:40:00"/>
    <d v="2025-11-14T16:02:00"/>
    <m/>
    <m/>
    <s v="EJECUTADO"/>
    <s v="13/11/2025 12-11-2025 SE REALIZA LLAMADA AL NUMERO DE LA LISTA EL CUAL ME DESVIA AL BUZON DE MENSAJES, SE REALIZARA NUEVA GESTION EN OTRO MOMENTO // 13-11-2025 SE REALIZA LLAMADA AL CLIENTE, SE HABLA CON EL SR MILTON DAVID OTALORA PULIDO SE VALIDA DIRECCIÓN OK, CANAL OK, TARJETA DE SEMBRADO OK, DISPONIBILIDAD TOTAL, SE CONFIRMA 4 ULTIMOS DIGITOS DE LA TARJETA: NO - CLIENTE NO LA TIENE A LA MANO (SE LE COMPARTE DIGITOS ENVIADOS EN LISTA), LLAMAR EL DÍA LA INSTALACIÓN PARA CONFIRMAR VISITA// CONTACTO REALIZADO PORWHATSAPP // FECHA PROGRAMADA: 14/11/2025 | 14/11/2025 APERTURA AVAL SEMBRADO DE TARJETA OK USUARIOS OK NO QUEDO FUNCIONANDO SE ESCALA CASO A RBM Y A LA ENTIDAD RBM NOS AUTORIZA A RETIRARNOS"/>
    <s v="VISITA TECNICA"/>
    <s v="CA001527"/>
    <s v="TIPO I"/>
    <s v="TERRESTRE"/>
    <s v="HERNANDEZ NARANJO OSCAR EDUARDO"/>
    <m/>
    <n v="1"/>
    <n v="75096"/>
    <n v="75096"/>
  </r>
  <r>
    <s v="BOGOTA"/>
    <x v="3"/>
    <x v="3"/>
    <s v="11001"/>
    <s v="TA-25-1291266"/>
    <s v="90848694"/>
    <s v="APERTURA"/>
    <s v="CB CRECIMIENTO - NUEVO"/>
    <s v="CUNDINAMARCA"/>
    <s v="BOGOTA"/>
    <s v="MULTISERVICIOS CASTILLO CYC"/>
    <s v="AVAL"/>
    <s v="FO-25-1821029"/>
    <d v="2025-11-14T12:00:00"/>
    <d v="2025-11-14T14:02:00"/>
    <m/>
    <m/>
    <s v="EJECUTADO"/>
    <s v="12/11/2025 12-11-2025 SE REALIZA LLAMADA AL CLIENTE, SE HABLA CON EL SR JHOAN YOSUE CASTILLO SANCHEZ SE VALIDA DIRECCIÓN OK, CANAL OK, TARJETA DE SEMBRADO OK, DISPONIBILIDAD TOTAL, SE CONFIRMA 4 ULTIMOS DIGITOS DE LA TARJETA: OK, LLAMAR EL DÍA LA INSTALACIÓN PARA CONFIRMAR VISITA// CONTACTO REALIZADO POR LA APP // FECHA PROGRAMADA: 14/11/2025 | 14/11/2025 SE LLEGA A LA DIRECCIÓN INDICADA Y SE REALIZA INSTALACIÓN DE CB AVAL, DATÁFONO LECTOR + BASE , Y SE ENTREGAN 20 ROLLOS RBM , SEMBRADO OK, CONFIGURACIÓN Y VERSIONAMIENTO OK, USUARIO OK , SE HABILITAN CIERRES, PRUEBA DE TELETÓN CON NOVEDAD POR PARTE DE ENTIDAD._x000a_SE PRESENTAN DEMORAS YA QUE EL COMERCIO NO CONTABA CON LA TARJETA DE SEMBRADO EN EL SITIO. Y SE DIO A LA ESPERA POR MÁS DE 30 MINUTOS"/>
    <s v="VISITA TECNICA"/>
    <s v="AE004823"/>
    <s v="TIPO I"/>
    <s v="TERRESTRE"/>
    <s v="GARCIA PASTRANA KEVIN FERNANDO"/>
    <m/>
    <n v="1"/>
    <n v="75096"/>
    <n v="75096"/>
  </r>
  <r>
    <s v="CALI"/>
    <x v="2"/>
    <x v="2"/>
    <s v="76001"/>
    <s v="TA-25-1291268"/>
    <s v="90848711"/>
    <s v="APERTURA"/>
    <s v="CB CRECIMIENTO - NUEVO"/>
    <s v="VALLE DEL CAUCA"/>
    <s v="CALI"/>
    <s v="MERK &amp; PK"/>
    <s v="AVAL"/>
    <s v="FO-25-1821036"/>
    <d v="2025-11-14T17:54:00"/>
    <d v="2025-11-14T17:00:00"/>
    <m/>
    <m/>
    <s v="EJECUTADO"/>
    <s v="13/11/2025 12-11-2025 SE REALIZA LLAMADA AL NUMERO DE LA LISTA EL CUAL ME DESVIA AL BUZON DE MENSAJES, SE DEJA MENSAJE POR WHATSAPP EN ESPERA DE RESPUESTA // 13-11-2025 SE REALIZA LLAMADA AL CLIENTE, SE HABLA CON  MERK &amp; PK SAS SE VALIDA DIRECCIÓN OK, CANAL OK, TARJETA DE SEMBRADO OK, DISPONIBILIDAD TOTAL, SE CONFIRMA 4 ULTIMOS DIGITOS DE LA TARJETA: OK, LLAMAR EL DÍA LA INSTALACIÓN PARA CONFIRMAR VISITA// CONTACTO REALIZADO POR LA APP // FECHA PROGRAMADA: 14/11/2025 | 14/11/2025 SE INSTALA EQUIPO, LECTOR Y ACCESORIOS, LUEGO SE REALIZA SEMBRANDO DE TARJETA VIRTUAL Y SE CREA USUARIOS, PRUEBAS OK MODULO DE COMERCIO OK, PRUEBAS MODULO DE CB TRANSACION DECLINADA TARJETA USO RESTRINGIDO, SE EXCALO NOVEDAD A LA ENTIDAD"/>
    <s v="VISITA TECNICA"/>
    <s v="AE004824"/>
    <s v="TIPO I"/>
    <s v="TERRESTRE"/>
    <s v="PAREDES CASTILLO DIEGO"/>
    <m/>
    <n v="1"/>
    <n v="75096"/>
    <n v="75096"/>
  </r>
  <r>
    <s v="PEREIRA"/>
    <x v="2"/>
    <x v="6"/>
    <s v="76828"/>
    <s v="TA-25-1291269"/>
    <s v="90851241"/>
    <s v="APERTURA"/>
    <s v="CB CRECIMIENTO - NUEVO"/>
    <s v="VALLE DEL CAUCA"/>
    <s v="TRUJILLO"/>
    <s v="HOSPEDAJE Y RESTAURANTE ALTA MONTAÑA N.A."/>
    <s v="AVAL"/>
    <s v="FO-25-1821039"/>
    <d v="2025-11-14T06:23:00"/>
    <d v="2025-11-18T17:00:00"/>
    <m/>
    <m/>
    <s v="EJECUTADO"/>
    <s v="12/11/2025 12-11-2025 SE REALIZA LLAMADA AL CLIENTE, SE HABLA CON LA SRA NATALIA ANDREA SOSSA TORRES SE VALIDA DIRECCIÓN OK, CANAL OK, TARJETA DE SEMBRADO OK, DISPONIBILIDAD TOTAL, SE CONFIRMA 4 ULTIMOS DIGITOS DE LA TARJETA: OK, LLAMAR EL DÍA LA INSTALACIÓN PARA CONFIRMAR VISITA// CONTACTO REALIZADO POR LA APP // FECHA PROGRAMADA: 18/11/2025 | 19/11/2025 SE REALIZA APERTURA DE CB AVAL, SE INSTALA EQUIPO Y ACCESORIOS, SE INICIALIZA TERMINAL DE ADQUIRENCIA, SE REALIZA SEMBRADO DE TARJETA, SE HABILITA CIERRE, PRUEBAS DE MÓDULO DE ADQUIRENCIA OK, SE REALIZA PRUEBA CB CON CONVENIO TELETÓN PERO ARROJA RG DEBIDO A QUE EL CONVENIO ESTÁ FALLANDO, EL CLIENTE NO CUENTA CON QUÉ REALIZAR PRUEBAS. SE REALIZA ENTREGA DE 20 ROLLOS REDEBAN"/>
    <s v="VISITA TECNICA"/>
    <s v="CA001516"/>
    <s v="TIPO II"/>
    <s v="TERRESTRE"/>
    <s v="MONTERO MUESES GIAN CARLO"/>
    <m/>
    <n v="1"/>
    <n v="163814"/>
    <n v="163814"/>
  </r>
  <r>
    <s v="PASTO"/>
    <x v="2"/>
    <x v="2"/>
    <s v="52356"/>
    <s v="TA-25-1291270"/>
    <s v="90785734"/>
    <s v="APERTURA"/>
    <s v="CB CRECIMIENTO - NUEVO"/>
    <s v="NARIÑO"/>
    <s v="IPIALES"/>
    <s v="VARIEDADES SADELMI"/>
    <s v="AVAL"/>
    <s v="FO-25-1821042"/>
    <d v="2025-11-14T07:25:00"/>
    <d v="2025-11-18T16:04:00"/>
    <m/>
    <m/>
    <s v="EJECUTADO/CANCELADO"/>
    <s v="12/11/2025 12-11-2025 SE REALIZA LLAMADA AL CLIENTE, SE HABLA CON EL SR DARIO ALEXANDER MONTENEGRO POTOSI SE VALIDA DIRECCIÓN OK, CANAL OK, TARJETA DE SEMBRADO OK, DISPONIBILIDAD TOTAL, SE CONFIRMA 4 ULTIMOS DIGITOS DE LA TARJETA: OK, LLAMAR EL DÍA LA INSTALACIÓN PARA CONFIRMAR VISITA// CONTACTO REALIZADO POR LA APP // FECHA PROGRAMADA: 18/11/2025 | 18/11/2025 SE LLEGA AL COMERCIO PERO SE ENCUENTRA LOCAL CERRADO, SE REALIZA COMUNICACIÓN CON USUARIO E INFORMA QUE ESTÁ POR FUERA, NOS PIDE UNA ESPERA DE 30 MINUTOS, SE ESPERA DURANTE ALREDEDOR DE UNA HORA Y EL CLIENTE NO LLEGA Y NO CONTESTA TELÉFONO, POR LO QUE NO SE REALIZA LA INSTALACIÓN"/>
    <s v="VISITA TECNICA"/>
    <m/>
    <s v="TIPO II"/>
    <s v="TERRESTRE"/>
    <s v="GUERRERO RAMIREZ OSCAR DARIO"/>
    <m/>
    <n v="1"/>
    <n v="163814"/>
    <n v="163814"/>
  </r>
  <r>
    <s v="TUNJA"/>
    <x v="0"/>
    <x v="0"/>
    <s v="15790"/>
    <s v="TA-25-1291271"/>
    <s v="90849211"/>
    <s v="APERTURA"/>
    <s v="CB CRECIMIENTO - NUEVO"/>
    <s v="BOYACA"/>
    <s v="TASCO"/>
    <s v="PAPELERIA UNIVERSAL TASCO"/>
    <s v="AVAL"/>
    <s v="FO-25-1821044"/>
    <d v="2025-11-14T10:06:00"/>
    <d v="2025-11-19T17:00:00"/>
    <m/>
    <m/>
    <s v="EJECUTADO"/>
    <s v="12/11/2025 12-11-2025 SE REALIZA LLAMADA AL CLIENTE, SE HABLA CON EL SR LUIS ENRIQUE GARCIA SERRAN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8/11/2025 | 18/11/2025 SE ESTABLECE COMUNICACIÓN CON EL SEÑOR LUIS ENRIQUE GARCÍA AL NÚMERO DE CONTACTO 3112767657, QUIEN INDICA TENER DISPONIBILIDAD PARA RECIBIR EL SERVICIO EL DÍA DE HOY. INFORMA QUE EL ROUTER DE INTERNET SE ENCUENTRA APROXIMADAMENTE A 15 METROS DE DISTANCIA DEL LUGAR DONDE SERÁ INSTALADO EL DATÁFONO Y MENCIONA QUE YA TIENE GESTIONADO EL CABLE PARA REALIZAR EL PUNTO DE INTERNET. ASIMISMO, CONFIRMA QUE CUENTA CON LA TARJETA DE SEMBRADO. | 18/11/2025 SE COMUNICA NUEVAMENTE EL SEÑOR LUIS ENRIQUE GARCÍA, QUIEN INFORMA QUE LA PERSONA ENCARGADA DE REALIZAR LA INSTALACIÓN DEL PUNTO DE INTERNET NO TIENE DISPONIBILIDAD EN HORAS DE LA MAÑANA Y QUE POSIBLEMENTE PUEDA HACERLO EN HORAS DE LA TARDE. SOLICITA REPROGRAMAR LA VISITA PARA EL DÍA DE MAÑANA 19/11/2025 EN HORAS DE LA MAÑANA. | 20/11/2025 SE EJECUTA APERTURA AVAL EXITOSA INSTALANDO EQUIPOS PRUEBA TELETÓN NO EXITOSA TRANSACCIÓN DECLINADA SE REALIZA PRUEBA EXITOSA DEPÓSITO CUENTA CORRIENTE DEL CLIENTE PRUEBAS DE ADQUIRENCIA OK CIERRES HABILITADOS CLIENTE CONFORME"/>
    <s v="VISITA TECNICA"/>
    <s v="CA001619"/>
    <s v="TIPO III"/>
    <s v="TERRESTRE"/>
    <s v="RODRIGUEZ MURCIA YERSON IVAN"/>
    <m/>
    <n v="1"/>
    <n v="275729"/>
    <n v="275729"/>
  </r>
  <r>
    <s v="CALI"/>
    <x v="2"/>
    <x v="2"/>
    <s v="76001"/>
    <s v="TA-25-1291273"/>
    <s v="90852915"/>
    <s v="APERTURA"/>
    <s v="CB CRECIMIENTO - NUEVO"/>
    <s v="VALLE DEL CAUCA"/>
    <s v="CALI"/>
    <s v="TECNOLOGIA Y ACCESORIOS MR"/>
    <s v="AVAL"/>
    <s v="FO-25-1821052"/>
    <d v="2025-11-14T17:55:00"/>
    <d v="2025-11-14T17:00:00"/>
    <m/>
    <m/>
    <s v="EJECUTADO"/>
    <s v="12/11/2025 12-11-2025 SE REALIZA LLAMADA AL CLIENTE, SE HABLA CON LA SRA LUISA FERNANDA ROJAS GARCIA SE VALIDA DIRECCIÓN OK, CANAL OK, TARJETA DE SEMBRADO OK, DISPONIBILIDAD TOTAL, SE CONFIRMA 4 ULTIMOS DIGITOS DE LA TARJETA: OK, LLAMAR EL DÍA LA INSTALACIÓN PARA CONFIRMAR VISITA// CONTACTO REALIZADO POR WHATSAPP // FECHA PROGRAMADA: 14/11/2025 | 18/11/2025 SE INSTALA EQUIPO, LECTOR Y ACCESORIOS, LUEGO SE REALIZA SEMBRADO DE TARJETA VIRTUAL Y SE CREA USUARIOS, PRUEBAS OK"/>
    <s v="VISITA TECNICA"/>
    <s v="CA003481"/>
    <s v="TIPO I"/>
    <s v="TERRESTRE"/>
    <s v="PAREDES CASTILLO DIEGO"/>
    <m/>
    <n v="1"/>
    <n v="75096"/>
    <n v="75096"/>
  </r>
  <r>
    <s v="CARTAGENA"/>
    <x v="4"/>
    <x v="4"/>
    <s v="13001"/>
    <s v="TA-25-1291274"/>
    <s v="90853203"/>
    <s v="APERTURA"/>
    <s v="CB CRECIMIENTO - NUEVO"/>
    <s v="BOLIVAR"/>
    <s v="CARTAGENA"/>
    <s v="VARIEDADES Y PAPELERIA MARANATHA NO.1"/>
    <s v="AVAL"/>
    <s v="FO-25-1821054"/>
    <d v="2025-11-14T09:51:00"/>
    <d v="2025-11-14T16:00:00"/>
    <m/>
    <m/>
    <s v="EJECUTADO"/>
    <s v="13/11/2025 12-11-2025 SE REALIZA LLAMADA AL NUMERO DE LA LISTA, CONTESTA EL SEÑOR LUIS QUIEN ME CORTA EL DIALOGO DICIENDO QUE NO ME PUEDE ATENDER EN EL MOMENTO SE ENCUENTRA OCUPADO, SOLICITA LLAMAR DESPEUS DE LAS 5:30 PM, AL ESTAR FUERA DEL HORARIO SE INTENTARA COMUNICACION MAÑANA TEMPRANO // 13-11-2025 SE REALIZA LLAMADA AL CLIENTE, SE HABLA CON EL SR LUIS ANGEL ALVAREZ POSAD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4/11/2025 | 14/11/2025 EN ESPERA QUE CONFIGUREN LA TERMINAL PARA CB AVAL POR TAL MOTVO AÚN NO QUEDA ACTIVO SE HABLA CON SAMBONY INFORMA QUE TOCA ESPERAR QUE CONFIGUREN LA TERMINAL PARA CB AVAL | 14/11/2025 YA SALE EL MODULO DE AVAL PERO RECHAZA LAS TRANSACCIONES SE ESTÁ REVISANDO POR PARTE DE REDEBAN LA CONFIGURACIÓN DE LA TERMINAL | 14/11/2025 SE REALIZA INSTALACIÓN DEL CB AVAL SE COLOCA LECTORA BASE SE ACTIVA CB SE HACEN PRUEBAS CON EL CONVENIO DE TELETÓN SALE RECHAZO GENERAL SE ESCALA CON REDEBAN LA FALLA CONTINUA POR TAL MOTIVO NO SE ANEXA TIRILLA DE PRUEBA DE TELETÓN SALE RECHAZO EN TODAS LAS TRANSACCIONES"/>
    <s v="VISITA TECNICA"/>
    <s v="CA004129"/>
    <s v="TIPO I"/>
    <s v="TERRESTRE"/>
    <s v="CANEDO HERRERA ALEXANDER"/>
    <m/>
    <n v="1"/>
    <n v="75096"/>
    <n v="75096"/>
  </r>
  <r>
    <s v="BOGOTA"/>
    <x v="3"/>
    <x v="3"/>
    <s v="25286"/>
    <s v="TA-25-1291275"/>
    <s v="90701961"/>
    <s v="APERTURA"/>
    <s v="CB CRECIMIENTO - NUEVO"/>
    <s v="CUNDINAMARCA"/>
    <s v="FUNZA"/>
    <s v="SERVICIO INTEGRAL DE LA SABANA MARANATHA 1"/>
    <s v="AVAL"/>
    <s v="FO-25-1829020 | FO-25-1821057"/>
    <d v="2025-11-14T23:47:00"/>
    <d v="2025-11-14T17:00:00"/>
    <m/>
    <m/>
    <s v="EJECUTADO | EJECUTADO/CANCELADO"/>
    <s v="14/11/2025 SE REALIZA VISITA A COMERCIO, SE REALIZA SEMBRADO DE TARJETA, PRUEBAS OKAY SIN NOVEDAD."/>
    <s v="VISITA TECNICA"/>
    <s v="FSZZZ753"/>
    <s v="TIPO II"/>
    <s v="TERRESTRE"/>
    <s v="ARIAS QUILINDO JULIAN"/>
    <m/>
    <n v="2"/>
    <n v="327628"/>
    <n v="327628"/>
  </r>
  <r>
    <s v="BUCARAMANGA"/>
    <x v="0"/>
    <x v="0"/>
    <s v="68547"/>
    <s v="TA-25-1291276"/>
    <s v="90786441"/>
    <s v="APERTURA"/>
    <s v="CB CRECIMIENTO - NUEVO"/>
    <s v="SANTANDER"/>
    <s v="PIEDECUESTA"/>
    <s v="CREACIONES LOS CABALLEROS"/>
    <s v="AVAL"/>
    <s v="FO-25-1821061"/>
    <d v="2025-11-14T10:05:00"/>
    <d v="2025-11-14T17:00:00"/>
    <m/>
    <m/>
    <s v="EJECUTADO"/>
    <s v="12/11/2025 12-11-2025 SE REALIZA LLAMADA AL CLIENTE, SE HABLA CON LA MAMÁ DEL SR ANTHONY JOSE CABALLERO DUARTE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4/11/2025 | 14/11/2025 SE VISITA COMERCIO, SE REALIZA LA INSTALACIÓN DE EQUIPO DATÁFONO OK, LECTOR DE BARRAS OK,VERSION 10.6 OK, CUBRE CLAVE OK, PRUEBAS OK, LECTOR DE BARRAS OK, CB OPERATIVO TARJETA SEMBRADO:9167"/>
    <s v="VISITA TECNICA"/>
    <s v="VRZZZ609"/>
    <s v="TIPO II"/>
    <s v="TERRESTRE"/>
    <s v="BARAJAS BERMUDEZ YAHIR MAURICIO"/>
    <m/>
    <n v="1"/>
    <n v="163814"/>
    <n v="163814"/>
  </r>
  <r>
    <s v="TUNJA"/>
    <x v="0"/>
    <x v="0"/>
    <s v="68179"/>
    <s v="TA-25-1292778"/>
    <s v="90786060"/>
    <s v="APERTURA"/>
    <s v="CB CRECIMIENTO - NUEVO"/>
    <s v="SANTANDER"/>
    <s v="CHIPATA"/>
    <s v="ALMACEN AGROPECUARIO EL CAÑAVERAL"/>
    <s v="AVAL"/>
    <s v="FO-25-1824020"/>
    <d v="2025-11-18T19:01:00"/>
    <d v="2025-11-19T17:00:00"/>
    <m/>
    <m/>
    <s v="EJECUTADO"/>
    <s v="13/11/2025 13-11-2025 SE REALIZA LLAMADA AL CLIENTE, SE HABLA CON LA SRA SANDRA ROCIO ARIZA MATEUS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9/11/2025 | 19/11/2025 INSTALACIÓN CB AVAL EXITOSA, PRUEBAS TELETÓN NO EXITOSA, DEBIDO A QUE REDEBAN PRECENTA FALLAS CON ESE CONVENIO, SE REALIZA PRUEBA CON DIFERENTE CONVENI ES EXITOSO, PRUEBAS COMERCIO CON TARJETA OK"/>
    <s v="VISITA TECNICA"/>
    <s v="VRZZZ606"/>
    <s v="TIPO IV"/>
    <s v="TERRESTRE"/>
    <s v="HERRERA GARZON JEYSON STEVENT"/>
    <m/>
    <n v="1"/>
    <n v="504833"/>
    <n v="504833"/>
  </r>
  <r>
    <s v="MEDELLIN"/>
    <x v="1"/>
    <x v="1"/>
    <s v="27361"/>
    <s v="TA-25-1292779"/>
    <s v="90848100"/>
    <s v="APERTURA"/>
    <s v="CB CRECIMIENTO - NUEVO"/>
    <s v="CHOCO"/>
    <s v="ISTMINA"/>
    <s v="SOLUCIONES P&amp;P EFICIENTE"/>
    <s v="AVAL"/>
    <s v="FO-25-1824023"/>
    <d v="2025-11-18T07:40:00"/>
    <d v="2025-11-19T17:00:00"/>
    <m/>
    <m/>
    <s v="EJECUTADO"/>
    <s v="13/11/2025 13-11-2025 SE REALIZA LLAMADA AL CLIENTE, SE HABLA CON LA SRA CINDY YORLEDY PEREA TORRES SE VALIDA DIRECCIÓN OK, CANAL OK, TARJETA DE SEMBRADO OK, DISPONIBILIDAD TOTAL, SE CONFIRMA 4 ULTIMOS DIGITOS DE LA TARJETA: OK, LLAMAR EL DÍA LA INSTALACIÓN PARA CONFIRMAR VISITA// CONTACTO REALIZADO POR WHATSAPP // FECHA PROGRAMADA: 20/11/2025 | 20/11/2025 SE REALIZA INSTALACIÓN DE CB, SE REALIZAN PRUEBAS Y EL CB QUEDA OPERATIVO"/>
    <s v="VISITA TECNICA"/>
    <s v="AE003954"/>
    <s v="TIPO V"/>
    <s v="AEREO"/>
    <s v="ROBLEDO DIAZ ANDRES FELIPE"/>
    <m/>
    <n v="1"/>
    <n v="988463"/>
    <n v="988463"/>
  </r>
  <r>
    <s v="BUCARAMANGA"/>
    <x v="0"/>
    <x v="0"/>
    <s v="68001"/>
    <s v="TA-25-1292780"/>
    <s v="90846690"/>
    <s v="APERTURA"/>
    <s v="CB CRECIMIENTO - NUEVO"/>
    <s v="SANTANDER"/>
    <s v="BUCARAMANGA"/>
    <s v="MISCALENEA Y PAPELERIA CAPINET"/>
    <s v="AVAL"/>
    <s v="FO-25-1824027"/>
    <d v="2025-11-18T19:01:00"/>
    <d v="2025-11-18T12:32:00"/>
    <m/>
    <m/>
    <s v="EJECUTADO"/>
    <s v="13/11/2025 13-11-2025 SE REALIZA LLAMADA AL CLIENTE, SE HABLA CON LA SRA MICHELLE DAYANNA PARRA PINZON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8/11/2025 | 18/11/2025 SE INSTALA BASE DATAFONO ,LECTOR ,CABLES Y FUENTE DE PODER SE SIEMBRA TARJETA 5110, PRUEBAS RECHAZADAS DEBIDO A BLOQUEO POR EL BANCO , SE ESCALA A RBM INDICA Q NOS PODEMOS RETIRAR &quot;DOCUMENTAR TRANSACION DECLINADA CON RECHAZO DIRECTAMENTE DE ENTIDAD&quot;"/>
    <s v="VISITA TECNICA"/>
    <s v="AE004488"/>
    <s v="TIPO I"/>
    <s v="TERRESTRE"/>
    <s v="GELVEZ MOGOLLON JOSE ELISEO"/>
    <m/>
    <n v="1"/>
    <n v="75096"/>
    <n v="75096"/>
  </r>
  <r>
    <s v="BOGOTA"/>
    <x v="3"/>
    <x v="3"/>
    <s v="25269"/>
    <s v="TA-25-1292784"/>
    <s v="90791168"/>
    <s v="APERTURA"/>
    <s v="CB CRECIMIENTO - NUEVO"/>
    <s v="CUNDINAMARCA"/>
    <s v="FACATATIVA"/>
    <s v="TECPHONE PORTICO"/>
    <s v="AVAL"/>
    <s v="FO-25-1824030"/>
    <d v="2025-11-18T18:15:00"/>
    <d v="2025-11-18T12:55:00"/>
    <m/>
    <m/>
    <s v="EJECUTADO"/>
    <s v="13/11/2025 13-11-2025 SE REALIZA LLAMADA AL CLIENTE, SE HABLA CON LA SRA LUZ MIR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8/11/2025 | 18/11/2025 INSTALACIÓN AVAL CON DATAFONO LECTORA ROLLOS BASE FUENTE DATOS SERVICIO OPERATIVO, PRUEBAS FALLIDAS, YA QUE ESTA PRESENTANDO NOVEDAD UNA FALLA PRESENTADA POR PARTE DE LA ENTIDAD, SE CIERRA CON TRANSACCIÓN DECLINADA."/>
    <s v="VISITA TECNICA"/>
    <s v="VWZZZ610"/>
    <s v="TIPO II"/>
    <s v="TERRESTRE"/>
    <s v="ARIAS QUILINDO JULIAN"/>
    <m/>
    <n v="1"/>
    <n v="163814"/>
    <n v="163814"/>
  </r>
  <r>
    <s v="IBAGUE"/>
    <x v="5"/>
    <x v="5"/>
    <s v="73555"/>
    <s v="TA-25-1292788"/>
    <s v="90844932"/>
    <s v="APERTURA"/>
    <s v="CB CRECIMIENTO - NUEVO"/>
    <s v="TOLIMA"/>
    <s v="PLANADAS"/>
    <s v="PAPELERIA Y CACHARRERIA REMATICO"/>
    <s v="AVAL"/>
    <s v="FO-25-1824033"/>
    <d v="2025-11-18T07:23:00"/>
    <d v="2025-11-20T10:24:00"/>
    <m/>
    <m/>
    <s v="EJECUTADO"/>
    <s v="13/11/2025 13-11-2025 SE REALIZA LLAMADA AL CLIENTE, SE HABLA CON LA SRA MARIA ARGENIS LOPEZ NARVAEZ SE VALIDA DIRECCIÓN OK, CANAL OK, TARJETA DE SEMBRADO OK, DISPONIBILIDAD TOTAL, SE CONFIRMA 4 ULTIMOS DIGITOS DE LA TARJETA: OK, LLAMAR EL DÍA LA INSTALACIÓN PARA CONFIRMAR VISITA// CONTACTO REALIZADO POR LA APP // FECHA PROGRAMADA: 19/11/2025 | 20/11/2025 SE LLEGA AYER A LAS 8PM DEL DÍA 19/11/2025 PO ESTADO DE LA CARRETERA | 20/11/2025 SE INSTALA DATÁFONO PARA CORRESPONSAL AVAL BOGOTÁ CON PLACA 963391, SE HACE SEMBRADO DE TARJETA. SE CAPACITA A LA SEÑORA MARÍA LÓPEZ, EN EL MANEJO DEL DATÁFONO, CORRESPONSAL AVAL BOGOTÁ Y COMERCIO. SE HACEN LAS PRUEBAS DE TRANSACCIONES CON OTRO CONVENIO, TELETON AUN CON NOVEDAD. DATAFONO YA SE ENCONTRABA EN EL COMERCIO."/>
    <s v="VISITA TECNICA"/>
    <m/>
    <s v="TIPO IV"/>
    <s v="TERRESTRE"/>
    <s v="VARGAS HERRERA JHON JAIRO"/>
    <m/>
    <n v="1"/>
    <n v="504833"/>
    <n v="504833"/>
  </r>
  <r>
    <s v="VILLAVICENCIO"/>
    <x v="5"/>
    <x v="5"/>
    <s v="95001"/>
    <s v="TA-25-1292789"/>
    <s v="90847449"/>
    <s v="APERTURA"/>
    <s v="CB CRECIMIENTO - NUEVO"/>
    <s v="GUAVIARE"/>
    <s v="SAN JOSE DEL GUAVIARE"/>
    <s v="MOTO SUPREME CHAMPION"/>
    <s v="AVAL"/>
    <s v="FO-25-1824036"/>
    <d v="2025-11-18T07:23:00"/>
    <d v="2025-11-19T17:00:00"/>
    <m/>
    <m/>
    <s v="EJECUTADO"/>
    <s v="13/11/2025 13-11-2025 SE REALIZA LLAMADA AL CLIENTE, SE HABLA CON EL SR MONZON ALFONSO JUL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9/11/2025 | 20/11/2025 SE REALIZA INSTALACION CORRESPONSAL BANCO BOGOTÁ, PRUEBAS TELETÓN CON RECHAZO DEBIDO A CAÍDA DEL SISTEMA DE BANCO"/>
    <s v="VISITA TECNICA"/>
    <s v="CA001316"/>
    <s v="TIPO IV"/>
    <s v="TERRESTRE"/>
    <s v="PEDREROS CONTRERAS MICHAEL STEVENS"/>
    <m/>
    <n v="1"/>
    <n v="504833"/>
    <n v="504833"/>
  </r>
  <r>
    <s v="BUCARAMANGA"/>
    <x v="0"/>
    <x v="0"/>
    <s v="68575"/>
    <s v="TA-25-1292790"/>
    <s v="90849115"/>
    <s v="APERTURA"/>
    <s v="CB CRECIMIENTO - NUEVO"/>
    <s v="SANTANDER"/>
    <s v="PUERTO WILCHES"/>
    <s v="ALMACEN INTERNET LA CASA DEL BEBE"/>
    <s v="AVAL"/>
    <s v="FO-25-1824039"/>
    <d v="2025-11-18T19:01:00"/>
    <d v="2025-11-19T17:00:00"/>
    <m/>
    <m/>
    <s v="EJECUTADO"/>
    <s v="13/11/2025 13-11-2025 SE REALIZA LLAMADA AL CLIENTE, SE HABLA CON LA SRA CLAUDIA CECILIA CARDONA BLANCO SE VALIDA DIRECCIÓN OK, CANAL OK, TARJETA DE SEMBRADO OK, DISPONIBILIDAD TOTAL, SE CONFIRMA 4 ULTIMOS DIGITOS DE LA TARJETA: OK, LLAMAR EL DÍA LA INSTALACIÓN PARA CONFIRMAR VISITA// CONTACTO REALIZADO POR WHATSAPP // FECHA PROGRAMADA: 20/11/2025 | 18/11/2025 EN COMUNICACIÓN CON LA SEÑORA CLAUDIA AL. MOVIL 3118615834, SE CONFIRMA DISPONIBILIDAD DE ATENCIÓN PARA EL MIÉRCOLES 19 DE NOVIEMBRE DESPUÉS DE LAS 9AM. | 19/11/2025 INSTALACIÓN DE CB AVAL, INSTALACION Y ADECUACION DE DATAFONO LECTORA FUENTE CABLE PACTHCORD Y BASE, BORRADO E INYECCION DE SO +VER 10.6, CONFIGURACION CB OK, PRUEBAS OK, SEMBRADO DE TARJETA #6987. PRUEBA DE TELETÓN CON RECHAZO AÚN SE SIGUE PRESENTANDO LA NOVEDAD CON LA ENTIDAD, SE REALIZA PRUEBA CON OTRO CONVENIO QUEDANDO EXITOSA."/>
    <s v="VISITA TECNICA"/>
    <s v="CA000742"/>
    <s v="TIPO IV"/>
    <s v="TERRESTRE"/>
    <s v="SANTOS GONZALEZ JOHAN FABIAN"/>
    <m/>
    <n v="1"/>
    <n v="504833"/>
    <n v="504833"/>
  </r>
  <r>
    <s v="MONTERIA"/>
    <x v="4"/>
    <x v="4"/>
    <s v="23001"/>
    <s v="TA-25-1292791"/>
    <s v="90851292"/>
    <s v="APERTURA"/>
    <s v="CB CRECIMIENTO - NUEVO"/>
    <s v="CORDOBA"/>
    <s v="MONTERIA"/>
    <s v="MISCELANEA DE TODITO"/>
    <s v="AVAL"/>
    <s v="FO-25-1824047"/>
    <d v="2025-11-18T13:51:00"/>
    <d v="2025-11-18T14:08:00"/>
    <m/>
    <m/>
    <s v="EJECUTADO"/>
    <s v="13/11/2025 13-11-2025 SE REALIZA LLAMADA AL CLIENTE, SE HABLA CON LA SRA LILIAN PATRICIA ESTRADA PATERNIN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8/11/2025 | 18/11/2025 SE REALIZÓ INSTALACIÓN DE CB AVAL OK, USUARIOS OK, PRUEBAS OK, TELECARGA DRNA. EN EL SITIO SE ENCONTRÓ EL DATAFONO INSTALADO."/>
    <s v="VISITA TECNICA"/>
    <s v="CA001394"/>
    <s v="TIPO I"/>
    <s v="TERRESTRE"/>
    <s v="CALDERA SALCEDO CARLOS JULIO"/>
    <m/>
    <n v="1"/>
    <n v="75096"/>
    <n v="75096"/>
  </r>
  <r>
    <s v="MEDELLIN"/>
    <x v="1"/>
    <x v="1"/>
    <s v="15572"/>
    <s v="TA-25-1297134"/>
    <s v="90844608"/>
    <s v="APERTURA"/>
    <s v="CB CRECIMIENTO - NUEVO"/>
    <s v="BOYACA"/>
    <s v="PUERTO BOYACA"/>
    <s v="FONDA EL RETEN"/>
    <s v="AVAL"/>
    <s v="FO-25-1829332"/>
    <d v="2025-11-19T22:46:00"/>
    <d v="2025-11-19T11:55:00"/>
    <m/>
    <m/>
    <s v="EJECUTADO"/>
    <s v="14/11/2025 14-11-2025 SE REALIZA LLAMADA AL CLIENTE, SE HABLA CON LA SRA MARIA EUGENIA HINCAPIE GUTIERREZ  SE VALIDA DIRECCIÓN OK, CANAL OK, TARJETA DE SEMBRADO OK, DISPONIBILIDAD TOTAL, SE CONFIRMA 4 ULTIMOS DIGITOS DE LA TARJETA: OK, LLAMAR EL DÍA LA INSTALACIÓN PARA CONFIRMAR VISITA// CONTACTO REALIZADO POR LA APP // FECHA PROGRAMADA: 19/11/2025 | 19/11/2025 SE LLEGA A LA DIRECCIÓN INDICADA Y SE REALIZA INSTALACIÓN CB AVAL, DE DATÁFONO Y LECTOR + BASE Y SE ENTREGAN 20 ROLLOS. SE REALIZA SEMBRADO TARJETA, CONFIGURACIÓN Y VERSIONAMIENTO OK, USUARIO, Y SE HABILITAN CIERRES. PRUEBA DE TELETÓN CON RECHAZO AÚN SE SIGUE PRESENTANDO LA NOVEDAD CON LA ENTIDAD, SE REALIZA PRUEBA CON OTRO CONVENIO QUEDANDO EXITOSA."/>
    <s v="VISITA TECNICA"/>
    <s v="AE000301"/>
    <s v="TIPO IV"/>
    <s v="TERRESTRE"/>
    <s v="ZAPATA LOPEZ EDWARD ASDRUBAL"/>
    <m/>
    <n v="1"/>
    <n v="504833"/>
    <n v="504833"/>
  </r>
  <r>
    <s v="PASTO"/>
    <x v="2"/>
    <x v="2"/>
    <s v="52320"/>
    <s v="TA-25-1297136"/>
    <s v="90846550"/>
    <s v="APERTURA"/>
    <s v="CB CRECIMIENTO - NUEVO"/>
    <s v="NARIÑO"/>
    <s v="GUAITARILLA"/>
    <s v="TIENDA CRISTAL GUAITARILLA"/>
    <s v="AVAL"/>
    <s v="FO-25-1829337"/>
    <d v="2025-11-19T18:31:00"/>
    <d v="2025-11-19T17:00:00"/>
    <m/>
    <m/>
    <s v="EJECUTADO"/>
    <s v="14/11/2025 14-11-2025 SE REALIZA LLAMADA AL CLIENTE, SE HABLA CON EL SR LUIS ANTONIO ROSERO PASTAS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19/11/2025 | 20/11/2025 SE REALIZA INSTALACIÓN DE CORRESPONSAL BANCARIO GRUPO AVAL SE ACTUALIZA VERSION SE CONFIGURA PARÁMETROS SE INICIALIZA SE REALIZA SEMBRADO DE TARJETA CREACIÓN DE USUARIOS PRUEBAS DE FUNCIONAMIENTO EXITOSAS CONVENIO TELETON NO ACTIVO RECHAZO POR LA ENTIDAD SE AUTORIZA REALIZAR PRUEBAS DE FUNCIONAMIENTO CON OTRO CONVENIO"/>
    <s v="VISITA TECNICA"/>
    <s v="AE003084"/>
    <s v="TIPO II"/>
    <s v="TERRESTRE"/>
    <s v="BRAVO MADROÑERO OSCAR ESTEBAN"/>
    <m/>
    <n v="1"/>
    <n v="163814"/>
    <n v="163814"/>
  </r>
  <r>
    <s v="BOGOTA"/>
    <x v="3"/>
    <x v="3"/>
    <s v="25224"/>
    <s v="TA-25-1297139"/>
    <s v="90848658"/>
    <s v="APERTURA"/>
    <s v="CB CRECIMIENTO - NUEVO"/>
    <s v="CUNDINAMARCA"/>
    <s v="CUCUNUBA"/>
    <s v="DROGUERIA SUPER S.S"/>
    <s v="AVAL"/>
    <s v="FO-25-1829346"/>
    <d v="2025-11-19T04:51:00"/>
    <d v="2025-11-19T05:00:00"/>
    <m/>
    <m/>
    <s v="EJECUTADO"/>
    <s v="14/11/2025 14-11-2025 SE REALIZA LLAMADA AL CLIENTE, SE HABLA CON LA SRA ADELA GARZON FRESNEDA  SE VALIDA DIRECCIÓN OK, CANAL OK, TARJETA DE SEMBRADO OK, DISPONIBILIDAD TOTAL, SE CONFIRMA 4 ULTIMOS DIGITOS DE LA TARJETA: OK, LLAMAR EL DÍA LA INSTALACIÓN PARA CONFIRMAR VISITA// CONTACTO REALIZADO POR WHATSAPP // FECHA PROGRAMADA: 19/11/2025 | 20/11/2025 APERTURA AVAL OK SEMBRADO DE TARJETA OK USUARIO OK SIN PRUEBAS YA QUE EL CONVENIO 4998 TELETÓN SE ENCUENTRA EN DAÑO CONFIRMA RBM CLIENTE NO CUENTA CON QUE PODER REALIZAR PRUEBAS SE REALIZA PRUEBAS. DE ADQUIRENCIA. OK"/>
    <s v="VISITA TECNICA"/>
    <s v="AE004878"/>
    <s v="TIPO III"/>
    <s v="TERRESTRE"/>
    <s v="HERNANDEZ NARANJO OSCAR EDUARDO"/>
    <m/>
    <n v="1"/>
    <n v="275729"/>
    <n v="275729"/>
  </r>
  <r>
    <s v="BOGOTA"/>
    <x v="3"/>
    <x v="3"/>
    <s v="25754"/>
    <s v="TA-25-1297140"/>
    <s v="90850853"/>
    <s v="APERTURA"/>
    <s v="CB CRECIMIENTO - NUEVO"/>
    <s v="CUNDINAMARCA"/>
    <s v="SOACHA"/>
    <s v="PAÑALERIA Y VARIEDADES H&amp;M"/>
    <s v="AVAL"/>
    <s v="FO-25-1829351"/>
    <d v="2025-11-19T04:53:00"/>
    <d v="2025-11-19T17:00:00"/>
    <m/>
    <m/>
    <s v="EJECUTADO"/>
    <s v="14/11/2025 14-11-2025 SE REALIZA LLAMADA AL CLIENTE, SE HABLA CON LA SRA PAULA HERNANDEZ PULIDO  SE VALIDA DIRECCIÓN OK, CANAL OK, TARJETA DE SEMBRADO OK, DISPONIBILIDAD TOTAL, SE CONFIRMA 4 ULTIMOS DIGITOS DE LA TARJETA: OK, LLAMAR EL DÍA LA INSTALACIÓN PARA CONFIRMAR VISITA// CONTACTO REALIZADO POR LA APP // FECHA PROGRAMADA: 20/11/2025 | 19/11/2025 INSTALACIÓN AVAL CON DATAFONO LECTORA ROLLOS BASE FUENTE DATOS SERVICIO OPERATIVO PRUEBAS OK TRNA RBM SEMBRADO DE TARJETA CC MÓDULO COMPRA OK CONVENIO TELETÓN CAÍDO SE REALIZA PRUEBA CON UNA CONSIGNACIÓN APROBADA POR EL CLIENTE"/>
    <s v="VISITA TECNICA"/>
    <s v="FB004983"/>
    <s v="TIPO I"/>
    <s v="TERRESTRE"/>
    <s v="BUSTOS MORA DIEGO MANUEL"/>
    <m/>
    <n v="1"/>
    <n v="75096"/>
    <n v="75096"/>
  </r>
  <r>
    <s v="PEREIRA"/>
    <x v="2"/>
    <x v="6"/>
    <s v="76100"/>
    <s v="TA-25-1297141"/>
    <s v="90854926"/>
    <s v="APERTURA"/>
    <s v="CB CRECIMIENTO - NUEVO"/>
    <s v="VALLE DEL CAUCA"/>
    <s v="BOLIVAR"/>
    <s v="MULTIPAGOS EL TREBOL"/>
    <s v="AVAL"/>
    <s v="FO-25-1829356"/>
    <d v="2025-11-19T18:16:00"/>
    <d v="2025-11-20T17:00:00"/>
    <m/>
    <m/>
    <s v="EJECUTADO"/>
    <s v="14/11/2025 14-11-2025 SE REALIZA LLAMADA AL CLIENTE, SE HABLA CON  EL SR JHONNY ALEXANDER RIVERA LLANOS  SE VALIDA DIRECCIÓN OK, CANAL OK, TARJETA DE SEMBRADO OK, DISPONIBILIDAD TOTAL, SE CONFIRMA 4 ULTIMOS DIGITOS DE LA TARJETA: OK, LLAMAR EL DÍA LA INSTALACIÓN PARA CONFIRMAR VISITA// CONTACTO REALIZADO POR LA APP // FECHA PROGRAMADA: 20/11/2025 | 20/11/2025 SE LLAMA AL CLIENTE SE VÁLIDA LA INSTALACIÓN AVAL Y DIRECCIÓN, SE VISITA EL COMERCIO INSTALÓ DATAFONO, LECTORA, ACCESORIOS EN APERTURA AVAL MIXTO, TARJETA DE SEMBRADO 6547, SE INICIALIZA TERMINALES, PRUEBAS OK, TELECARGA TRNA, PRUEBA DE TELETÓN CON RECHAZO AÚN SE SIGUE PRESENTANDO LA NOVEDAD CON LA ENTIDAD, SE REALIZA PRUEBA CON OTRO CONVENIO QUEDANDO EXITOSA."/>
    <s v="VISITA TECNICA"/>
    <s v="CA004139"/>
    <s v="TIPO II"/>
    <s v="TERRESTRE"/>
    <s v="HERRERA MONAR GEOVANNY"/>
    <m/>
    <n v="1"/>
    <n v="163814"/>
    <n v="163814"/>
  </r>
  <r>
    <s v="VALLEDUPAR"/>
    <x v="4"/>
    <x v="4"/>
    <s v="20001"/>
    <s v="TA-25-1297142"/>
    <s v="90851529"/>
    <s v="APERTURA"/>
    <s v="CB CRECIMIENTO - NUEVO"/>
    <s v="CESAR"/>
    <s v="VALLEDUPAR"/>
    <s v="MULTISERVICIOS TRANSP SONIDO Y PARQUEADERO ROSA"/>
    <s v="AVAL"/>
    <s v="FO-25-1829358"/>
    <d v="2025-11-19T17:34:00"/>
    <d v="2025-11-20T17:00:00"/>
    <m/>
    <m/>
    <s v="EJECUTADO"/>
    <s v="14/11/2025 14-11-2025 SE REALIZA LLAMADA AL CLIENTE, SE HABLA CON LA SRA ROSA ANGELICA CASTRO RODRIGUEZROSA ANGELICA CASTRO RODRIGUEZ SE VALIDA DIRECCIÓN OK, CANAL OK, TARJETA DE SEMBRADO OK, DISPONIBILIDAD TOTAL, SE CONFIRMA 4 ULTIMOS DIGITOS DE LA TARJETA: OK, LLAMAR EL DÍA LA INSTALACIÓN PARA CONFIRMAR VISITA// CONTACTO REALIZADO POR LA APP // FECHA PROGRAMADA: 20/11/2025 | 20/11/2025 BUENAS TARDES SE HACE INSTALACIÓN DE CB GRUPO AVAL, SE HACEN PRUEBAS Y TODO QUEDA OK , EL CONVENIO TELETÓN SALE RECHAZO GENERAL SE HACE PRUEBA CON UNA CONSIGNACIÓN DE UN PESO A LA CUENTA DEL CLIENTE."/>
    <s v="VISITA TECNICA"/>
    <s v="CA001948"/>
    <s v="TIPO I"/>
    <s v="TERRESTRE"/>
    <s v="BENITEZ CARVAJAL ALVARO JAVIER"/>
    <m/>
    <n v="1"/>
    <n v="75096"/>
    <n v="75096"/>
  </r>
  <r>
    <s v="NEIVA"/>
    <x v="5"/>
    <x v="5"/>
    <s v="41001"/>
    <s v="TA-25-1297143"/>
    <s v="90852465"/>
    <s v="APERTURA"/>
    <s v="CB CRECIMIENTO - NUEVO"/>
    <s v="HUILA"/>
    <s v="NEIVA"/>
    <s v="VARIEDADES EL SANTO REMEDIO"/>
    <s v="AVAL"/>
    <s v="FO-25-1829360"/>
    <d v="2025-11-19T07:24:00"/>
    <d v="2025-11-20T17:00:00"/>
    <m/>
    <m/>
    <s v="EJECUTADO"/>
    <s v="14/11/2025 14-11-2025 SE REALIZA LLAMADA AL CLIENTE, SE HABLA CON LA SRA ANA MILENA RODRIGUEZ TORRENTE SE VALIDA DIRECCIÓN OK, CANAL OK, TARJETA DE SEMBRADO OK, DISPONIBILIDAD TOTAL, SE CONFIRMA 4 ULTIMOS DIGITOS DE LA TARJETA: OK, LLAMAR EL DÍA LA INSTALACIÓN PARA CONFIRMAR VISITA// CONTACTO REALIZADO POR LA APP // FECHA PROGRAMADA: 20/11/2025 | 20/11/2025 SE LLEGA A SITIO, SE REALIZA CONFIGURACIÓN DE DATAFONO DEL CLIENTE, SE INSTALA LECTOR DE BARRAS, SE ENTREGAN 20 ROLLOS RBM, SE HACEN PRUEBAS EFECTIVAS"/>
    <s v="VISITA TECNICA"/>
    <s v="CA003479"/>
    <s v="TIPO I"/>
    <s v="TERRESTRE"/>
    <s v="DIAZ VARGAS JONATHAN MIGUEL"/>
    <m/>
    <n v="1"/>
    <n v="75096"/>
    <n v="75096"/>
  </r>
  <r>
    <s v="BUCARAMANGA"/>
    <x v="0"/>
    <x v="0"/>
    <s v="68001"/>
    <s v="TA-25-1297144"/>
    <s v="90792834"/>
    <s v="APERTURA"/>
    <s v="CB CRECIMIENTO - NUEVO"/>
    <s v="SANTANDER"/>
    <s v="BUCARAMANGA"/>
    <s v="INTER RAPIDISIMO LA NOVENA"/>
    <s v="AVAL"/>
    <s v="FO-25-1829363"/>
    <d v="2025-11-19T19:29:00"/>
    <d v="2025-11-20T17:00:00"/>
    <m/>
    <m/>
    <s v="EJECUTADO"/>
    <s v="14/11/2025 14-11-2025 SE REALIZA LLAMADA AL CLIENTE, SE HABLA CON  EL SR CARLOS ALBERTO LANDAZURI CUBIDES  SE VALIDA DIRECCIÓN OK, CANAL OK, TARJETA DE SEMBRADO OK, DISPONIBILIDAD TOTAL, SE CONFIRMA 4 ULTIMOS DIGITOS DE LA TARJETA: OK, LLAMAR EL DÍA LA INSTALACIÓN PARA CONFIRMAR VISITA// CONTACTO REALIZADO POR LA APP // FECHA PROGRAMADA: 20/11/2025 | 21/11/2025 SE VISITA COMERCIO, SE REALIZA LA INSTALACIÓN DE EQUIPO DATÁFONO OK, LECTOR DE BARRAS OK, VERSION 10.6 OK, CUBRE CLAVE OK, PRUEBAS OK, LECTOR DE BARRAS OK, CB OPERATIVO  TARJETA SEMBRADO 5071"/>
    <s v="VISITA TECNICA"/>
    <s v="VYZZZ331"/>
    <s v="TIPO I"/>
    <s v="TERRESTRE"/>
    <s v="BARAJAS BERMUDEZ YAHIR MAURICIO"/>
    <m/>
    <n v="1"/>
    <n v="75096"/>
    <n v="75096"/>
  </r>
  <r>
    <s v="BOGOTA"/>
    <x v="3"/>
    <x v="3"/>
    <s v="11001"/>
    <s v="TA-25-1297750"/>
    <s v="90849750"/>
    <s v="APERTURA"/>
    <s v="CB CRECIMIENTO - NUEVO"/>
    <s v="CUNDINAMARCA"/>
    <s v="BOGOTA"/>
    <s v="PAPELERIA NACIONES"/>
    <s v="AVAL"/>
    <s v="FO-25-1831686"/>
    <d v="2025-11-19T05:15:00"/>
    <d v="2025-11-19T17:00:00"/>
    <m/>
    <m/>
    <s v="EJECUTADO"/>
    <s v="15/11/2025 14-11-2025 SE REALIZA LLAMADA AL NUMERO DE LA LISTA EL CUAL SE VA A BUZON DE VOZ, SE INTENTARA EN OTRA OCASIÓN // 15-11-2025 SE REALIZA LLAMADA AL CLIENTE, SE HABLA CON PAPELERIA NACIONES SE VALIDA DIRECCIÓN OK, CANAL OK, TARJETA DE SEMBRADO OK, DISPONIBILIDAD TOTAL, SE CONFIRMA 4 ULTIMOS DIGITOS DE LA TARJETA: OK, LLAMAR EL DÍA LA INSTALACIÓN PARA CONFIRMAR VISITA// CONTACTO REALIZADO POR WHATSAPP // FECHA PROGRAMADA: 19/11/2025 | 19/11/2025 DURANTE VISITA TECNICA SE REALIZA INSTALACIÓN DE CORRESPONSAL BANCARIO CON SOPORTÉ, LECTOR DE BARRAS Y DATAFONO, SE CREAN USUARIOS DE CB INDICADOS POR EL CLIENTE, SE REALIZA PRUEBAS OK DE CB. CIERRES OK A CONFORMIDAD DE CORRESPONSAL SIN NOVEDAD EN INSTALACIÓN"/>
    <s v="VISITA TECNICA"/>
    <s v="CA002621"/>
    <s v="TIPO I"/>
    <s v="TERRESTRE"/>
    <s v="GALEANO SORIANO JUAN DAVID"/>
    <m/>
    <n v="1"/>
    <n v="75096"/>
    <n v="75096"/>
  </r>
  <r>
    <s v="BUCARAMANGA"/>
    <x v="0"/>
    <x v="0"/>
    <s v="68001"/>
    <s v="TA-25-1312233"/>
    <s v="90792898"/>
    <s v="APERTURA"/>
    <s v="CB CRECIMIENTO - NUEVO"/>
    <s v="SANTANDER"/>
    <s v="BUCARAMANGA"/>
    <s v="J  S A PLATERIA"/>
    <s v="AVAL"/>
    <s v="FO-25-1845364"/>
    <d v="2025-11-20T11:18:00"/>
    <d v="2025-11-21T12:44:00"/>
    <m/>
    <m/>
    <s v="EJECUTADO"/>
    <s v="19/11/2025 18-11-2025 SE REALIZA LLAMADA A LOS NUMEROS DE LA LISTA LOS CUALES TIMBRAN PERO NO HAY RESPUESTA, SE INTENTARA EN OTRA OCASIÓN // 19-11-2025 SE REALIZA LLAMADA AL CLIENTE, SE HABLA CON LA SRA JOHANA ROCIO CHAPARRO ALVAREZ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FECHA PROGRAMADA: 21/11/2025 | 21/11/2025 SE REALIZA APERTURA AVAL SE INSTALA BASE , LECTOR DE BARRAS , CUBRE CLAVES SE HACE SEMBRADO DE TARJETA 9919 SE CREAN USUARIO A GUSTO DE CLIENTE SE HACEN PRUEBAS DEJANDO TODO OK _x000a_NO SE PUDO REALIZAR PRUEBA DE TELETON YA QUE EL CONVENIO ESTA CAIDO , SE ADJUNTA EVIDENCIA, SE HACE PRUEBA CON OTRO CONVENIO PROPORCIONADO POR EL CLIENTE. DATAFONO YA SE ENCONTRABA EN EL COMERCIO."/>
    <s v="VISITA TECNICA"/>
    <m/>
    <s v="TIPO I"/>
    <s v="TERRESTRE"/>
    <s v="GONZALEZ ESTUPIÑAN YEISON WALTER ANTONIO"/>
    <m/>
    <n v="1"/>
    <n v="75096"/>
    <n v="75096"/>
  </r>
  <r>
    <s v="APARTADO"/>
    <x v="1"/>
    <x v="1"/>
    <s v="27077"/>
    <s v="TA-25-1312252"/>
    <s v="90163660"/>
    <s v="APERTURA"/>
    <s v="CB CRECIMIENTO - NUEVO"/>
    <s v="CHOCO"/>
    <s v="BAJO BAUDO"/>
    <s v="TRASPORTES PLAYA MAR"/>
    <s v="AVAL"/>
    <s v="FO-25-1845365"/>
    <d v="2025-11-20T06:05:00"/>
    <d v="2025-11-27T17:00:00"/>
    <m/>
    <m/>
    <s v="EJECUTADO/CANCELADO"/>
    <s v="19/11/2025 18-11-2025 SE REALIZA LLAMADA A LOS NUMEROS DE LA LISTA LOS CUALES TIMBRAN PERO NO HAY RESPUESTA, SE INTENTARA EN OTRA OCASIÓN // 19-11-2025 SE REALIZA LLAMADA AL CLIENTE, SE HABLA CON LA SRA JESUS ENOR BUENAVENTURA IBARGUEN SE VALIDA DIRECCIÓN OK, CANAL OK, TARJETA DE SEMBRADO OK, DISPONIBILIDAD TOTAL, SE CONFIRMA 4 ULTIMOS DIGITOS DE LA TARJETA: NO - CLIENTE NO LA TIENE A LA MANO (SE LE COMPARTE DIGITOS ENVIADOS EN LISTA), LLAMAR EL DÍA LA INSTALACIÓN PARA CONFIRMAR VISITA// CONTACTO REALIZADO POR WHATSAPP // FECHA PROGRAMADA: 27/11/2025 | 27/11/2025 SE ESTABA A MITAD DE CAMINO EN PUERTO MELUK Y EN VALIDACIONES CON USUARIA LEYDA GARCIA NOS INFORMÓ QUE TAMBIEN ESTABA UBICADA EN EL MISMO MUNICIPIO. SE VISITA OFICINA EN PUERTO MELUK Y SEÑORA LEYDA NOS INFORMA QUE LA INSTALACION NO ES PARA PIZARRO COMO ESTÁ RELACIONADA EN LA DIRECCIÓN DE LA SOLICITUD. USUARIA INFORMÓ QUE LA SOLICITUD SE MONTÓ CON CAMARA DE COMERCIO DE PIZARRO, ENTONCES QUEDÓ MAL MONTADA LA SOLICITUD, PORQUE LA INSTALACION REALMENTE ES PARA PUERTO MELUK. SE ESCALA A REDEBAN POR DIRECCIÓN ERRADA."/>
    <s v="VISITA TECNICA"/>
    <m/>
    <s v="TIPO V"/>
    <s v="AEREO"/>
    <s v="ROBLEDO DIAZ ANDRES FELIPE"/>
    <m/>
    <n v="1"/>
    <n v="988463"/>
    <n v="988463"/>
  </r>
  <r>
    <s v="MANIZALES"/>
    <x v="2"/>
    <x v="6"/>
    <s v="17174"/>
    <s v="TA-25-1312268"/>
    <s v="90788833"/>
    <s v="APERTURA"/>
    <s v="CB CRECIMIENTO - NUEVO"/>
    <s v="CALDAS"/>
    <s v="CHINCHINA"/>
    <s v="PAPELERIA Y VARIEDADES JACKY"/>
    <s v="AVAL"/>
    <s v="FO-25-1845369"/>
    <d v="2025-11-20T15:21:00"/>
    <d v="2025-11-21T15:27:00"/>
    <m/>
    <m/>
    <s v="EJECUTADO"/>
    <s v="19/11/2025 18-11-2025 SE REALIZA LLAMADA A LOS NUMEROS DE LA LISTA LOS CUALES TIMBRAN PERO NO HAY RESPUESTA, SE INTENTARA EN OTRA OCASIÓN //19-11-2025 SE REALIZA LLAMADA AL CLIENTE, SE HABLA CON LA SRA JACQUELINE ARIAS ARANGO  SE VALIDA DIRECCIÓN OK, CANAL OK, TARJETA DE SEMBRADO OK, DISPONIBILIDAD TOTAL, SE CONFIRMA 4 ULTIMOS DIGITOS DE LA TARJETA: OK, LLAMAR EL DÍA LA INSTALACIÓN PARA CONFIRMAR VISITA// CONTACTO REALIZADO POR LA APP // FECHA PROGRAMADA: 21/11/2025 | 21/11/2025 USUARIO YA CUENTA CON DATÁFONO SE REALIZA INICIALIZACIÓN, SE INSTALA VERSION 10.6, SE INSTALA LECTORA, BASE, 20 ROLLOS, SE SIEMBRA TARJETA SE CREAN USUARIOS, SE HACEN PRUEBAS DE TELETON PERO CONVENIO SALE EN RECHAZO GENERAL, SE ADJUNTA TIRILLA DE PRUEBA CON CONVENIO QUE USUARIO FACILITA, SERVICIO OK"/>
    <s v="VISITA TECNICA"/>
    <s v="VRZZZ469"/>
    <s v="TIPO II"/>
    <s v="TERRESTRE"/>
    <s v="AGUIRRE HENAO RAUL EDUARDO"/>
    <m/>
    <n v="1"/>
    <n v="163814"/>
    <n v="163814"/>
  </r>
  <r>
    <s v="BOGOTA"/>
    <x v="3"/>
    <x v="3"/>
    <s v="25200"/>
    <s v="TA-25-1312286"/>
    <s v="90851489"/>
    <s v="APERTURA"/>
    <s v="CB CRECIMIENTO - NUEVO"/>
    <s v="CUNDINAMARCA"/>
    <s v="COGUA"/>
    <s v="PAPELERIA Y MISCELANEA MELANYX"/>
    <s v="AVAL"/>
    <s v="FO-25-1845373"/>
    <d v="2025-11-20T20:39:00"/>
    <d v="2025-11-21T17:00:00"/>
    <m/>
    <m/>
    <s v="EJECUTADO"/>
    <s v="19/11/2025 18-11-2025 SE REALIZA LLAMADA A LOS NUMEROS DE LA LISTA LOS CUALES TIMBRAN PERO NO HAY RESPUESTA, SE INTENTARA EN OTRA OCASIÓN // 19-11-2025 SE REALIZA LLAMADA AL CLIENTE, SE HABLA CON LA SRA ADRIANA MARCELA HERNANDEZ MOREN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1/11/2025 | 21/11/2025 SE REALIZA APERTURA DE CORRESPONSAL AVAL SE INSTALA BASE Y SE ENTREGA 20 ROLLOS REDEBAN, PRUEBA TELETON NO SE PUEDE REALIZAR YA QUE SE TERMINO EL CONVENIO Y POR ESTE MOTIVO NO SE PUEDE GENERAR CIERRE PARCIAL"/>
    <s v="VISITA TECNICA"/>
    <s v="CA002850"/>
    <s v="TIPO II"/>
    <s v="TERRESTRE"/>
    <s v="ALARCON AREVALO JOHAN STIVEN"/>
    <m/>
    <n v="1"/>
    <n v="163814"/>
    <n v="163814"/>
  </r>
  <r>
    <s v="VALLEDUPAR"/>
    <x v="4"/>
    <x v="4"/>
    <s v="44279"/>
    <s v="TA-25-1315679"/>
    <s v="90848503"/>
    <s v="APERTURA"/>
    <s v="CB CRECIMIENTO - NUEVO"/>
    <s v="LA GUAJIRA"/>
    <s v="FONSECA"/>
    <s v="ANA MARCELA BUSTAMANTE COHEN"/>
    <s v="AVAL"/>
    <s v="FO-25-1850500"/>
    <d v="2025-11-21T10:31:00"/>
    <d v="2025-11-24T15:22:00"/>
    <m/>
    <m/>
    <s v="EJECUTADO"/>
    <s v="19/11/2025 19-11-2025 SE REALIZA LLAMADA AL CLIENTE, SE HABLA CON LA SRA ANA MARCELA BUSTAMANTE COHEN  SE VALIDA DIRECCIÓN OK, CANAL OK, TARJETA DE SEMBRADO OK, DISPONIBILIDAD TOTAL, SE CONFIRMA 4 ULTIMOS DIGITOS DE LA TARJETA: OK, LLAMAR EL DÍA LA INSTALACIÓN PARA CONFIRMAR VISITA// CONTACTO REALIZADO POR WHATSAPP // FECHA PROGRAMADA: 24/11/2025 | 24/11/2025 SE REALIZA APERTURA AVAL, SE ACTIVA DATAFONO QUE FUE ENTREGADO AL CLIENTE ANTERIORMENTE, SE INSTALA LECTOR, SE ENTREGAN 30 ROLLOS, SE REALIZAN PRUEBAS Y SE EVIDENCIA QUE LA PRUEBA DEL CONVENIO DE TELETON 4998 ESTA ORESENTANDO FALLAS, LA PRUEBA DEL CB SE REALIZA HACIENDO UN DEPOSITO DE 1 PESO CON LA CUENTA DEL CLIENTE, DEJANDO SERVICIO FUNCIONAL AL 100 % Y SE ADJUNTA FOTO DE LA TIRILLA CON EL RECHAZO GENERAL DE LA PRUEBA DE LA TELETON"/>
    <s v="VISITA TECNICA"/>
    <s v="AE004574"/>
    <s v="TIPO II"/>
    <s v="TERRESTRE"/>
    <s v="MONTES DIAZ JOHN FRED"/>
    <m/>
    <n v="1"/>
    <n v="163814"/>
    <n v="163814"/>
  </r>
  <r>
    <s v="BUCARAMANGA"/>
    <x v="0"/>
    <x v="0"/>
    <s v="68307"/>
    <s v="TA-25-1315680"/>
    <s v="90850760"/>
    <s v="APERTURA"/>
    <s v="CB CRECIMIENTO - NUEVO"/>
    <s v="SANTANDER"/>
    <s v="GIRON"/>
    <s v="VARIEDADES MEYKER"/>
    <s v="AVAL"/>
    <s v="FO-25-1850501"/>
    <d v="2025-11-21T08:20:00"/>
    <d v="2025-11-21T15:39:00"/>
    <m/>
    <m/>
    <s v="EJECUTADO"/>
    <s v="19/11/2025 19-11-2025 SE REALIZA LLAMADA AL CLIENTE, SE HABLA CON LA SAR LIZZETH FERNANDA CHAPARRO CORONEL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1/11/2025 | 21/11/2025 EN COMUNICACIÓN CON LA SEÑORA LIZETH AL MOVIL 3166887214, SE CONFIRMA DISPONIBILIDAD DE ATENCIÓN PARA EL DÍA DE HOY DESPUÉS DE LAS 2PM,SE CONFIRMA DATAFONO Y TARJETA. | 21/11/2025 CB INSTALACIÓN DE CB AVAL, INSTALACION Y ADECUACIÓN DE DATAFONO LECTORA FUENTE CABLE PACTHCORD Y BASE, SEMBRADO DE TARJETA #8709, CONFIGURACIÓN CB OK PRUEBA DE TELETÓN CON RECHAZO AÚN SE SIGUE PRESENTANDO LA NOVEDAD CON LA ENTIDAD, SE REALIZA PRUEBA CON OTRO CONVENIO QUEDANDO EXITOSA."/>
    <s v="VISITA TECNICA"/>
    <s v="CA000723"/>
    <s v="TIPO I"/>
    <s v="TERRESTRE"/>
    <s v="SANTOS GONZALEZ JOHAN FABIAN"/>
    <m/>
    <n v="1"/>
    <n v="75096"/>
    <n v="75096"/>
  </r>
  <r>
    <s v="NEIVA"/>
    <x v="5"/>
    <x v="5"/>
    <s v="41001"/>
    <s v="TA-25-1315682"/>
    <s v="90848390"/>
    <s v="APERTURA"/>
    <s v="CB CRECIMIENTO - NUEVO"/>
    <s v="HUILA"/>
    <s v="NEIVA"/>
    <s v="MISCELANEA Y PAPELERIA MAYLIZETH"/>
    <s v="AVAL"/>
    <s v="FO-25-1850510"/>
    <d v="2025-11-21T06:30:00"/>
    <d v="2025-11-21T16:00:00"/>
    <m/>
    <m/>
    <s v="EJECUTADO"/>
    <s v="19/11/2025 19-11-2025 SE REALIZA LLAMADA AL CLIENTE, SE HABLA CON LA SRA YANETH SANCHEZ VARGAS  SE VALIDA DIRECCIÓN OK, CANAL OK, TARJETA DE SEMBRADO OK, DISPONIBILIDAD TOTAL, SE CONFIRMA 4 ULTIMOS DIGITOS DE LA TARJETA: OK, LLAMAR EL DÍA LA INSTALACIÓN PARA CONFIRMAR VISITA// CONTACTO REALIZADO POR LA APP // FECHA PROGRAMADA: 21/11/2025 | 21/11/2025 SE REALIZA CONFIGURACIÓN DE DATAFONO DEL CLIENTE, SE INSTALA LECTOR DE BARRAS, SE ENTREGAN 20 ROLLOS RBM, SE REALIZA PRUEBA TELETÓN, PERO SALE RECHAZO GENERAL"/>
    <s v="VISITA TECNICA"/>
    <s v="DA002947"/>
    <s v="TIPO I"/>
    <s v="TERRESTRE"/>
    <s v="DIAZ VARGAS JONATHAN MIGUEL"/>
    <m/>
    <n v="1"/>
    <n v="75096"/>
    <n v="75096"/>
  </r>
  <r>
    <s v="BOGOTA"/>
    <x v="3"/>
    <x v="3"/>
    <s v="11001"/>
    <s v="TA-25-1315684"/>
    <s v="90858259"/>
    <s v="APERTURA"/>
    <s v="CB CRECIMIENTO - NUEVO"/>
    <s v="CUNDINAMARCA"/>
    <s v="BOGOTA"/>
    <s v="MUNDIAL DE CAMARAS CENTRO 2"/>
    <s v="AVAL"/>
    <s v="FO-25-1850513"/>
    <d v="2025-11-21T09:30:00"/>
    <d v="2025-11-21T12:07:00"/>
    <m/>
    <m/>
    <s v="EJECUTADO"/>
    <s v="19/11/2025 19-11-2025 SE REALIZA LLAMADA AL CLIENTE, SE HABLA CON EL SR LUIS ARENAS  SE VALIDA DIRECCIÓN OK, CANAL OK, TARJETA DE SEMBRADO OK, DISPONIBILIDAD TOTAL, SE CONFIRMA 4 ULTIMOS DIGITOS DE LA TARJETA: OK, LLAMAR EL DÍA LA INSTALACIÓN PARA CONFIRMAR VISITA// CONTACTO REALIZADO POR WHATSAPP // FECHA PROGRAMADA: 21/11/2025 | 21/11/2025 SE REALIZA IMPLEMENTACIÓN CB AVAL AVAL ,SE INSTALA DATAFONO BASE FUENTE DATOS Y LECTORA,SE SIEMBRA TARJETA TERMINADA EN 0398 ,NO SE PUEDEN REALIZAR PRUEBAS CON TELETON,SE REALIZAN PRUEBAS CON OTRO TIPO DE TRANSACCIÓN."/>
    <s v="VISITA TECNICA"/>
    <s v="FB000305"/>
    <s v="TIPO I"/>
    <s v="TERRESTRE"/>
    <s v="GALINDO ROJAS LUIS FELIPE"/>
    <m/>
    <n v="1"/>
    <n v="75096"/>
    <n v="75096"/>
  </r>
  <r>
    <s v="BOGOTA"/>
    <x v="3"/>
    <x v="3"/>
    <s v="11001"/>
    <s v="TA-25-1315685"/>
    <s v="90852083"/>
    <s v="APERTURA"/>
    <s v="CB CRECIMIENTO - NUEVO"/>
    <s v="CUNDINAMARCA"/>
    <s v="BOGOTA"/>
    <s v="MUNDIAL DE CAMARAS SIGLO XXI"/>
    <s v="AVAL"/>
    <s v="FO-25-1850516"/>
    <d v="2025-11-21T08:30:00"/>
    <d v="2025-11-21T11:38:00"/>
    <m/>
    <m/>
    <s v="EJECUTADO"/>
    <s v="19/11/2025 19-11-2025 SE REALIZA LLAMADA AL CLIENTE, SE HABLA CON EL SR LUIS ARENAS  SE VALIDA DIRECCIÓN OK, CANAL OK, TARJETA DE SEMBRADO OK, DISPONIBILIDAD TOTAL, SE CONFIRMA 4 ULTIMOS DIGITOS DE LA TARJETA: OK, LLAMAR EL DÍA LA INSTALACIÓN PARA CONFIRMAR VISITA// CONTACTO REALIZADO POR WHATSAPP // FECHA PROGRAMADA: 21/11/2025 | 21/11/2025 SE REALIZA IMPLEMENTACIÓN CB AVAL, CLIENTE YA CUENTA CON DATAFONO, SE INSTALA BASE FUENTE DATOS Y LECTORA, NO SE REALIZAN PRUEBAS CON TELETÓN YA QUE NO ESTÁ FUNCIONANDO SE HACEN PRUEBAS CON OTRO TIPO DE TRANSACCIÓN, SE SIEMBRA TARJETA EN 2618"/>
    <s v="VISITA TECNICA"/>
    <s v="DA004102"/>
    <s v="TIPO I"/>
    <s v="TERRESTRE"/>
    <s v="GALINDO ROJAS LUIS FELIPE"/>
    <m/>
    <n v="1"/>
    <n v="75096"/>
    <n v="75096"/>
  </r>
  <r>
    <s v="MONTERIA"/>
    <x v="4"/>
    <x v="4"/>
    <s v="23417"/>
    <s v="TA-25-1315686"/>
    <s v="90856079"/>
    <s v="APERTURA"/>
    <s v="CB CRECIMIENTO - NUEVO"/>
    <s v="CORDOBA"/>
    <s v="LORICA"/>
    <s v="STANDARD TECH"/>
    <s v="AVAL"/>
    <s v="FO-25-1850521"/>
    <d v="2025-11-21T14:31:00"/>
    <d v="2025-11-24T14:56:00"/>
    <m/>
    <m/>
    <s v="EJECUTADO"/>
    <s v="19/11/2025 19-11-2025 SE REALIZA LLAMADA AL CLIENTE, SE HABLA CON EL SR MARCO ALEJANDRO MOLINA DE LA VEGA  SE VALIDA DIRECCIÓN OK, CANAL OK, TARJETA DE SEMBRADO OK, DISPONIBILIDAD TOTAL, SE CONFIRMA 4 ULTIMOS DIGITOS DE LA TARJETA: OK, LLAMAR EL DÍA LA INSTALACIÓN PARA CONFIRMAR VISITA// CONTACTO REALIZADO POR LA APP // FECHA PROGRAMADA: 24/11/2025 | 24/11/2025 SE REALIZA VISITA TÉCNICA PARA APERTURA DE CB AVAL, SE DEJA INICIALIZADO Y PROGRAMADO DATAFONO PLACA 1175401, LECTORA SYMBOL PLACA 1076173, SE DEJA BASE PARA DATÁFONO, ACCESORIOS Y CUBRE CLAVES, SE REALIZAN PRUEBAS CON CONVENIO AUTORIZADO EL CUAL SE ENCUENTRA EN RECHAZO, FALLA DE CONVENIO TELETÓN, SE REALIZAN PRUEBAS DE FUNCIONALIDAD CON CUENTA DE SUBSCRIPTOR EXITOSA, SE DEJA CB LISTO PARA OPERACIONES."/>
    <s v="VISITA TECNICA"/>
    <s v="DA003702"/>
    <s v="TIPO II"/>
    <s v="TERRESTRE"/>
    <s v="CASSIANI PEREZ RAUL RAMIRO"/>
    <m/>
    <n v="1"/>
    <n v="163814"/>
    <n v="163814"/>
  </r>
  <r>
    <s v="VALLEDUPAR"/>
    <x v="4"/>
    <x v="4"/>
    <s v="20238"/>
    <s v="TA-25-1315687"/>
    <s v="90856898"/>
    <s v="APERTURA"/>
    <s v="CB CRECIMIENTO - NUEVO"/>
    <s v="CESAR"/>
    <s v="EL COPEY"/>
    <s v="JEICONTRY EL REY DEL SABOR"/>
    <s v="AVAL"/>
    <s v="FO-25-1850525"/>
    <d v="2025-11-21T10:31:00"/>
    <d v="2025-11-21T17:00:00"/>
    <m/>
    <m/>
    <s v="EJECUTADO/CANCELADO"/>
    <s v="19/11/2025 19-11-2025 SE REALIZA LLAMADA AL CLIENTE, SE HABLA CON EL SR JEISON JOSE CONTRERAS JULI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1/11/2025 | 21/11/2025 SE LLEGA AL SITIO Y CLIENTE MANIFIESTA QUE AUN NO HA IDO A RECLAMAR LA TARJETA DE SEMBRADO, POR TAL MOTIVO SE CANCELA LA ACTIVIDAD. EL DIA DE AYER Y DE HOY SE INTENTÓ COMUNICAR CON EL CLIENTE Y NO CONTESTO LA LLAMADA"/>
    <s v="VISITA TECNICA"/>
    <m/>
    <s v="TIPO II"/>
    <s v="TERRESTRE"/>
    <s v="MONTES DIAZ JOHN FRED"/>
    <m/>
    <n v="1"/>
    <n v="163814"/>
    <n v="163814"/>
  </r>
  <r>
    <s v="BOGOTA"/>
    <x v="3"/>
    <x v="3"/>
    <s v="25269"/>
    <s v="TA-25-1315689"/>
    <s v="89308761"/>
    <s v="APERTURA"/>
    <s v="CB CRECIMIENTO - NUEVO"/>
    <s v="CUNDINAMARCA"/>
    <s v="FACATATIVA"/>
    <s v="LAURA LUCIA MORENO GONZALEZ"/>
    <s v="AVAL"/>
    <s v="FO-25-1850539"/>
    <d v="2025-11-21T20:39:00"/>
    <d v="2025-11-21T14:10:00"/>
    <m/>
    <m/>
    <s v="EJECUTADO/CANCELADO"/>
    <s v="19/11/2025 19-11-2025 SE REALIZA LLAMADA AL CLIENTE, SE HABLA CON LA SRA LAURA LUCIA MORENO GONZALE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1/11/2025 | 21/11/2025 SE LLEGA A LA DIRECCIÓN INDICADA Y SE ENCUENTRA QUE LA TARJETA DE SEMBRADO ES LA CORRECTA TERMINA EN 6603, PERO NO CUENTA CON BANDA MAGNÉTICA PARA PODER REALIZAR EL SEMBRADO, SE LE INDICA AL COMERCIO QUE DEBE LLAMAR A LA ENTIDAD Y SOLICITAR UNA NUEVA TARJETA. Y CUANDO TENGA LA TARJETA LLAMAR Y SOLICITAR NUEVAMENTE LA VISITA"/>
    <s v="VISITA TECNICA"/>
    <m/>
    <s v="TIPO II"/>
    <s v="TERRESTRE"/>
    <s v="GARCIA PASTRANA KEVIN FERNANDO"/>
    <m/>
    <n v="1"/>
    <n v="163814"/>
    <n v="163814"/>
  </r>
  <r>
    <s v="NEIVA"/>
    <x v="5"/>
    <x v="5"/>
    <s v="18247"/>
    <s v="TA-25-1315691"/>
    <s v="90852166"/>
    <s v="APERTURA"/>
    <s v="CB CRECIMIENTO - NUEVO"/>
    <s v="CAQUETA"/>
    <s v="EL DONCELLO"/>
    <s v="VARIEDADES RODRIGUEZ"/>
    <s v="AVAL"/>
    <s v="FO-25-1850546"/>
    <d v="2025-11-21T06:30:00"/>
    <d v="2025-11-24T15:15:00"/>
    <m/>
    <m/>
    <s v="EJECUTADO"/>
    <s v="19/11/2025 19-11-2025 SE REALIZA LLAMADA AL CLIENTE, SE HABLA CON EL SR YONLEDY RODRIGUEZ TAPIERO  SE VALIDA DIRECCIÓN OK, CANAL OK, TARJETA DE SEMBRADO OK, DISPONIBILIDAD TOTAL, SE CONFIRMA 4 ULTIMOS DIGITOS DE LA TARJETA: OK, LLAMAR EL DÍA LA INSTALACIÓN PARA CONFIRMAR VISITA// CONTACTO REALIZADO POR LA APP // FECHA PROGRAMADA: 24/11/2025 | 24/11/2025 SE REALIZA INSTALACIÓN DE LECTORA, BASE Y SE ENTREGAN 20 ROLLOS RBM, CLIENTE CONTABA CON DATÁFONO, FUENTE Y CABLE DE RED, SE REALIZA PRUEBA DE TELETON CON RECHAZO GENERAL, SE REALIZA PRUEBA DE ADQUIRENCIA COMERCIO OK, PRUEBA DE CB OK SE DEJA OPERATIVO."/>
    <s v="VISITA TECNICA"/>
    <s v="CA002790"/>
    <s v="TIPO IV"/>
    <s v="TERRESTRE"/>
    <s v="BERMUDEZ SANCHEZ JOSE NEYBER"/>
    <m/>
    <n v="1"/>
    <n v="504833"/>
    <n v="504833"/>
  </r>
  <r>
    <s v="TUNJA"/>
    <x v="0"/>
    <x v="0"/>
    <s v="15764"/>
    <s v="TA-25-1318290"/>
    <s v="90793772"/>
    <s v="APERTURA"/>
    <s v="CB CRECIMIENTO - NUEVO"/>
    <s v="BOYACA"/>
    <s v="SORACA"/>
    <s v="ESTAMPADOS ATLANTIS"/>
    <s v="AVAL"/>
    <s v="FO-25-1857353"/>
    <d v="2025-11-24T12:05:00"/>
    <d v="2025-11-24T16:47:00"/>
    <m/>
    <m/>
    <s v="EJECUTADO"/>
    <s v="21/11/2025 20-11-2025 SE REALIZA LLAMADA AL NUMERO DE LA LISTA EL CUAL TIMBRA PERO NADIE TOMA LA LLAMADA, SE DEJA MENSAJE DE WHATSAPP A LA ESPERA DE RESPUESTA // 21-11-2025 SE REALIZA LLAMADA AL CLIENTE, SE HABLA CON LA SRA ERIKA TATIANA GUEVARA BERNAL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4/11/2025 | 24/11/2025 SE REALIZA INSTALACIÓN APERTURA CB AVAL, INSTALADO EQUIPO DESK 3500-LECTOR CB - BASE SOPORTE -FUENTE DE PODER CABLE PACTH CORD 3 METROS - 20 ROLLOS REDEBAN CUBRE CLAVE,TARJETA SEMBRADA 3874, PRUEBAS OK , SE EXPLICA INGRESO AL MODULO AVAL - ADQUIRENCIA - DUPLICADO -ANULACION, CIERRE PARCIAL Y TOTAL"/>
    <s v="VISITA TECNICA"/>
    <s v="AE000798"/>
    <s v="TIPO I"/>
    <s v="TERRESTRE"/>
    <s v="ALVARADO MORENO CRISTHIAN"/>
    <m/>
    <n v="1"/>
    <n v="75096"/>
    <n v="75096"/>
  </r>
  <r>
    <s v="BUCARAMANGA"/>
    <x v="0"/>
    <x v="0"/>
    <s v="68276"/>
    <s v="TA-25-1318292"/>
    <s v="90850827"/>
    <s v="APERTURA"/>
    <s v="CB CRECIMIENTO - NUEVO"/>
    <s v="SANTANDER"/>
    <s v="FLORIDABLANCA"/>
    <s v="PAPELERIA Y MISCELANEA 3J"/>
    <s v="AVAL"/>
    <s v="FO-25-1857357"/>
    <d v="2025-11-24T12:05:00"/>
    <d v="2025-11-24T14:49:00"/>
    <m/>
    <m/>
    <s v="EJECUTADO"/>
    <s v="20/11/2025 20-11-2025 SE REALIZA LLAMADA AL CLIENTE, SE HABLA CON LA SRA MARIA YAMILE HURTADO SEGURA SE VALIDA DIRECCIÓN OK, CANAL OK, TARJETA DE SEMBRADO OK, DISPONIBILIDAD TOTAL, SE CONFIRMA 4 ULTIMOS DIGITOS DE LA TARJETA: OK, LLAMAR EL DÍA LA INSTALACIÓN PARA CONFIRMAR VISITA// CONTACTO REALIZADO POR LA APP // FECHA PROGRAMADA: 24/11/2025 | 24/11/2025 SE REALIZA APERTURA DE CB AVAL, SE REALIZA INYECCIÓN DE SISTEMA Y VERSIÓN INICIALIZADA OK, SEMBRADO DE TARJETA OK, SE HABILITA CIERRE, PRUEBAS TELETÓN CON NOVEDAD, CUBRE CLAVE OK"/>
    <s v="VISITA TECNICA"/>
    <s v="CA001049"/>
    <s v="TIPO I"/>
    <s v="TERRESTRE"/>
    <s v="HERRERA LUQUE SAUL JAVIER"/>
    <m/>
    <n v="1"/>
    <n v="75096"/>
    <n v="75096"/>
  </r>
  <r>
    <s v="BOGOTA"/>
    <x v="3"/>
    <x v="3"/>
    <s v="11001"/>
    <s v="TA-25-1318293"/>
    <s v="90790431"/>
    <s v="APERTURA"/>
    <s v="CB CRECIMIENTO - NUEVO"/>
    <s v="CUNDINAMARCA"/>
    <s v="BOGOTA"/>
    <s v="PAPELNETLASA"/>
    <s v="AVAL"/>
    <s v="FO-25-1857362"/>
    <d v="2025-11-24T20:00:00"/>
    <d v="2025-11-25T16:12:00"/>
    <m/>
    <m/>
    <s v="EJECUTADO"/>
    <s v="20/11/2025 20-11-2025 SE REALIZA LLAMADA AL CLIENTE, SE HABLA CON EL SR LITDMAN ALIRIO SANCHEZ AYALA SE VALIDA DIRECCIÓN OK, CANAL OK, TARJETA DE SEMBRADO OK, DISPONIBILIDAD TOTAL, SE CONFIRMA 4 ULTIMOS DIGITOS DE LA TARJETA: OK, LLAMAR EL DÍA LA INSTALACIÓN PARA CONFIRMAR VISITA// CONTACTO REALIZADO POR LA APP // FECHA PROGRAMADA: 24/11/2025 | 25/11/2025 SE REALIZA APERTURA AVAL SE CONFIGURA EQUIPO SE REALIZAN PRUEBAS OK SE REALIZAN PRUEBAS DE TELETÓN SALE FALLIDA POR CONVENIO CAÍDO SE REALIZA PRUEBA CON OTRO CONVENIO SALE EXITOSO"/>
    <s v="VISITA TECNICA"/>
    <s v="VTZZZ408"/>
    <s v="TIPO I"/>
    <s v="TERRESTRE"/>
    <s v="GONZALEZ FANDIÑO SANTIAGO ERNESTO"/>
    <m/>
    <n v="1"/>
    <n v="75096"/>
    <n v="75096"/>
  </r>
  <r>
    <s v="BOGOTA"/>
    <x v="3"/>
    <x v="3"/>
    <s v="11001"/>
    <s v="TA-25-1318294"/>
    <s v="90852679"/>
    <s v="APERTURA"/>
    <s v="CB CRECIMIENTO - NUEVO"/>
    <s v="CUNDINAMARCA"/>
    <s v="BOGOTA"/>
    <s v="VARIEDADES Y PIÑATERIA YC"/>
    <s v="AVAL"/>
    <s v="FO-25-1857364"/>
    <d v="2025-11-24T19:36:00"/>
    <d v="2025-11-24T14:37:00"/>
    <m/>
    <m/>
    <s v="EJECUTADO"/>
    <s v="20/11/2025 20-11-2025 SE REALIZA LLAMADA AL CLIENTE, SE HABLA CON LA SRA CLEMENCIA ESTHER CUCAITA NIÑO SE VALIDA DIRECCIÓN OK, CANAL OK, TARJETA DE SEMBRADO OK, DISPONIBILIDAD TOTAL, SE CONFIRMA 4 ULTIMOS DIGITOS DE LA TARJETA: OK, LLAMAR EL DÍA LA INSTALACIÓN PARA CONFIRMAR VISITA// CONTACTO REALIZADO POR LA APP // FECHA PROGRAMADA: 24/11/2025 | 24/11/2025 SE REALIZA APERTURA AVAL SE CONFIGURA EQUIPO SE REALIZAN PRUEBAS DE TRANSACCIÓN OK PRUEBA TELETÓN SALE FALLIDA POR CAÍDA DEL CONVENIO SE REALIZA PRUEBA CON CLARO Y SALE EXITOSA"/>
    <s v="VISITA TECNICA"/>
    <s v="CA004933"/>
    <s v="TIPO I"/>
    <s v="TERRESTRE"/>
    <s v="GONZALEZ FANDIÑO SANTIAGO ERNESTO"/>
    <m/>
    <n v="1"/>
    <n v="75096"/>
    <n v="75096"/>
  </r>
  <r>
    <s v="BOGOTA"/>
    <x v="3"/>
    <x v="3"/>
    <s v="11001"/>
    <s v="TA-25-1318295"/>
    <s v="90852175"/>
    <s v="APERTURA"/>
    <s v="CB CRECIMIENTO - NUEVO"/>
    <s v="CUNDINAMARCA"/>
    <s v="BOGOTA"/>
    <s v="JUNANI17"/>
    <s v="AVAL"/>
    <s v="FO-25-1857369"/>
    <d v="2025-11-24T19:29:00"/>
    <d v="2025-11-24T14:26:00"/>
    <m/>
    <m/>
    <s v="EJECUTADO"/>
    <s v="20/11/2025 20-11-2025 SE REALIZA LLAMADA AL CLIENTE, SE HABLA CON LA SRA JEIDY PAOLA CETINA SOT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4/11/2025 | 24/11/2025 INSTALACIÓN DE CORRESPONSAL AVAL _x000a_NO SÉ PUEDE REALIZAR PRUEBAS DE TELETÓN EFECTIVO YA QUE EL CONVENIO NO FUNCIONA SE DEJA EVIDENCIA _x000a_TARJETA SEMBRANDO 3190_x000a_CLIENTE SIN TARJETA PARA HACER PRUEBAS"/>
    <s v="VISITA TECNICA"/>
    <s v="CA002472"/>
    <s v="TIPO I"/>
    <s v="TERRESTRE"/>
    <s v="GOMEZ VEGA DAVID SNEYDER"/>
    <m/>
    <n v="1"/>
    <n v="75096"/>
    <n v="75096"/>
  </r>
  <r>
    <s v="NEIVA"/>
    <x v="5"/>
    <x v="5"/>
    <s v="41020"/>
    <s v="TA-25-1318296"/>
    <s v="90792787"/>
    <s v="APERTURA"/>
    <s v="CB CRECIMIENTO - NUEVO"/>
    <s v="HUILA"/>
    <s v="ALGECIRAS"/>
    <s v="SERVIPLASTICOS PASTRANA"/>
    <s v="AVAL"/>
    <s v="FO-25-1857371"/>
    <d v="2025-11-24T09:07:00"/>
    <d v="2025-11-24T17:00:00"/>
    <m/>
    <m/>
    <s v="EJECUTADO"/>
    <s v="21/11/2025 20-11-2025 INFORMACION DE LISTA INCOMPLETA, NO LLEGO EL NUMERO TELEFONICO PARA REALIZAR EL CONTACTO // 21-11-2025 SE REALIZA LLAMADA AL CLIENTE, SE HABLA CON LA SRA JAIDY LORENA LEMUS MONTILLA SE VALIDA DIRECCIÓN OK, CANAL OK, TARJETA DE SEMBRADO OK, DISPONIBILIDAD TOTAL, SE CONFIRMA 4 ULTIMOS DIGITOS DE LA TARJETA: OK, LLAMAR EL DÍA LA INSTALACIÓN PARA CONFIRMAR VISITA// CONTACTO REALIZADO POR LA APP // FECHA PROGRAMADA: 24/11/2025 | 24/11/2025 SE REALIZA CONFIGURACIÓN DE DATAFONO DEL CLIENTE, SE INSTALA LECTOR DE BARRAS, SE ENTREGAN 20 ROLLOS RBM, SE HACEN PRUEBAS DE TELETÓN, SALE RECHAZO GENERAL"/>
    <s v="VISITA TECNICA"/>
    <s v="AE002678"/>
    <s v="TIPO II"/>
    <s v="TERRESTRE"/>
    <s v="DIAZ VARGAS JONATHAN MIGUEL"/>
    <m/>
    <n v="1"/>
    <n v="163814"/>
    <n v="163814"/>
  </r>
  <r>
    <s v="BOGOTA"/>
    <x v="3"/>
    <x v="3"/>
    <s v="11001"/>
    <s v="TA-25-1318297"/>
    <s v="90852489"/>
    <s v="APERTURA"/>
    <s v="CB CRECIMIENTO - NUEVO"/>
    <s v="CUNDINAMARCA"/>
    <s v="BOGOTA"/>
    <s v="SERVIRMOVIL"/>
    <s v="AVAL"/>
    <s v="FO-25-1857377"/>
    <d v="2025-11-24T19:29:00"/>
    <d v="2025-11-24T12:55:00"/>
    <m/>
    <m/>
    <s v="EJECUTADO"/>
    <s v="21/11/2025 20-11-2025 SE REALIZA LLAMADA AL NUMERO DE LA LISTA EL CUAL TIMBRA PERO NADIE TOMA LA LLAMADA, SE REALIZARA NUEVO INTENTO EN OTRO MOMENTO DEL DIA // 21-11-2025 SE REALIZA LLAMADA AL CLIENTE, SE HABLA CON EL SR RAFAEL GIOVANNI SABOGAL MATEUS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4/11/2025 | 24/11/2025 INSTALACIÓN DE CORRESPONSAL AVAL PRUEBAS OK INDICACIONES AL CLIENTE CREACIÓN DE USUARIOS OK TARJETA SEMBRANDO 3052_x000a__x000a_NO SE REALIZA PRUEBAS CON TARJETA NI ADQUIRENCIA YA QUE NO SE CUENTA CON TARJETA _x000a__x000a_NO SE REALIZA PRUEBAS DE TELETÓN YA QUE NO FUNCIONA EL CONVENIO"/>
    <s v="VISITA TECNICA"/>
    <s v="DA003638"/>
    <s v="TIPO I"/>
    <s v="TERRESTRE"/>
    <s v="GOMEZ VEGA DAVID SNEYDER"/>
    <m/>
    <n v="1"/>
    <n v="75096"/>
    <n v="75096"/>
  </r>
  <r>
    <s v="BOGOTA"/>
    <x v="3"/>
    <x v="3"/>
    <s v="11001"/>
    <s v="TA-25-1318298"/>
    <s v="90852113"/>
    <s v="APERTURA"/>
    <s v="CB CRECIMIENTO - NUEVO"/>
    <s v="CUNDINAMARCA"/>
    <s v="BOGOTA"/>
    <s v="FIXEMOBILE SUPPORT"/>
    <s v="AVAL"/>
    <s v="FO-25-1857380"/>
    <d v="2025-11-24T20:00:00"/>
    <d v="2025-11-25T17:00:00"/>
    <m/>
    <m/>
    <s v="EJECUTADO"/>
    <s v="21/11/2025 20-11-2025 SE REALIZA LLAMADA AL NUMERO DE LA LISTA EL CUAL TIMBRA PERO NADIE TOMA LA LLAMADA, SE REALIZARA NUEVO INTENTO EN OTRO MOMENTO DEL DIA // 21-11-2025 SE REALIZA LLAMADA AL CLIENTE, SE HABLA CON EL SR BRAYAN ALEJANDRO FIGUERA LINARE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4/11/2025 | 26/11/2025 SE REALIZA APERTURA AVAL, SE SIEMBRA TARJETA, SE INSTALA LECTORA, CUBRE TECLADO SE ENTREGAN 20 ROLLOS, CB REALIZA PRUEBAS DE FUNCIONAMIENTO OK PRUEBA TELETÓN FALLIDA CONVENIO CAÍDO"/>
    <s v="VISITA TECNICA"/>
    <s v="CA002261"/>
    <s v="TIPO I"/>
    <s v="TERRESTRE"/>
    <s v="MICHELI LOPEZ MIGUEL ANGEL"/>
    <m/>
    <n v="1"/>
    <n v="75096"/>
    <n v="75096"/>
  </r>
  <r>
    <s v="BUCARAMANGA"/>
    <x v="0"/>
    <x v="0"/>
    <s v="68655"/>
    <s v="TA-25-1318299"/>
    <s v="90849755"/>
    <s v="APERTURA"/>
    <s v="CB CRECIMIENTO - NUEVO"/>
    <s v="SANTANDER"/>
    <s v="SABANA DE TORRES"/>
    <s v="PUNTOSERVISABANABANK"/>
    <s v="AVAL"/>
    <s v="FO-25-1857381"/>
    <d v="2025-11-24T12:05:00"/>
    <d v="2025-11-25T15:23:00"/>
    <m/>
    <m/>
    <s v="EJECUTADO"/>
    <s v="21/11/2025 20-11-2025 SE REALIZA LLAMADA AL NUMERO DE LA LISTA EL CUAL TIMBRA PERO NADIE TOMA LA LLAMADA, SE REALIZARA NUEVO INTENTO EN OTRO MOMENTO DEL DIA // 21-11-2025 SE REALIZA LLAMADA AL CLIENTE, SE HABLA CON LA SRA DEISY JOHANNA DIAZ PICO SE VALIDA DIRECCIÓN OK, CANAL OK, TARJETA DE SEMBRADO OK, DISPONIBILIDAD TOTAL, SE CONFIRMA 4 ULTIMOS DIGITOS DE LA TARJETA: OK, LLAMAR EL DÍA LA INSTALACIÓN PARA CONFIRMAR VISITA// CONTACTO REALIZADO POR LA APP // FECHA PROGRAMADA: 25/11/2025 | 25/11/2025 DATÁFONO YA ESTABA EN SITIO, SE INSTALA BASE DATÁFONO, LECTOR DE BARRAS Y 20 ROLLOS, SE INYECTA VERSIÓN 10.6, PRUEBAS Y LIMPIEZA DE EQUIPOS OK, TARJETA DE SEMBRADO # 9261. PRUEBAS DE TELETÓN CON FALLA DE RECHAZO GENERAL."/>
    <s v="VISITA TECNICA"/>
    <s v="DA004858"/>
    <s v="TIPO III"/>
    <s v="TERRESTRE"/>
    <s v="MARTINEZ FLOREZ DONIS ALBERTO"/>
    <m/>
    <n v="1"/>
    <n v="275729"/>
    <n v="275729"/>
  </r>
  <r>
    <s v="SANTA MARTA"/>
    <x v="4"/>
    <x v="4"/>
    <s v="47030"/>
    <s v="TA-25-1318301"/>
    <s v="90847162"/>
    <s v="APERTURA"/>
    <s v="CB CRECIMIENTO - NUEVO"/>
    <s v="MAGDALENA"/>
    <s v="ALGARROBO"/>
    <s v="DM DROGUERIA"/>
    <s v="AVAL"/>
    <s v="FO-25-1857388"/>
    <d v="2025-11-24T16:09:00"/>
    <d v="2025-11-24T15:52:00"/>
    <m/>
    <m/>
    <s v="EJECUTADO"/>
    <s v="21/11/2025 20-11-2025 SE REALIZA LLAMADA AL NUMERO DE LA LISTA EL CUAL TIMBRA PERO NADIE TOMA LA LLAMADA, SE REALIZARA NUEVO INTENTO EN OTRO MOMENTO DEL DIA // 21-11-2025 SE REALIZA LLAMADA AL CLIENTE, SE HABLA CON EL SR IVAN DAVID MOVILLA PARAD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4/11/2025 | 24/11/2025 SE REALIZA VISITA AL PUNTO, SE INSTALA CB AVAL, DATÁFONO LECTOR BASE, CABLEADO SE REALIZAN PRUEBAS, EL CLIENTE SUMINISTRA TARJETA PARA PRUEBA DE CONSULTA DE SALDO BANCO DE BOGOTA, PRUEBA DE TELETÓN NO FUNCIONA  TODO OK"/>
    <s v="VISITA TECNICA"/>
    <s v="AE003698"/>
    <s v="TIPO IV"/>
    <s v="TERRESTRE"/>
    <s v="GUTIERREZ PEREZ LUIS ALBERTO"/>
    <m/>
    <n v="1"/>
    <n v="504833"/>
    <n v="504833"/>
  </r>
  <r>
    <s v="VILLAVICENCIO"/>
    <x v="5"/>
    <x v="5"/>
    <s v="50001"/>
    <s v="TA-25-1318302"/>
    <s v="90164028"/>
    <s v="APERTURA"/>
    <s v="CB CRECIMIENTO - NUEVO"/>
    <s v="META"/>
    <s v="VILLAVICENCIO"/>
    <s v="MOVILCO - LA MADRID"/>
    <s v="AVAL"/>
    <s v="FO-25-1857392"/>
    <d v="2025-11-24T09:07:00"/>
    <d v="2025-11-24T15:36:00"/>
    <m/>
    <m/>
    <s v="EJECUTADO"/>
    <s v="21/11/2025 20-11-2025 SE REALIZA LLAMADA AL NUMERO DE LA LISTA EL CUAL TIMBRA PERO NADIE TOMA LA LLAMADA, SE REALIZARA NUEVO INTENTO EN OTRO MOMENTO DEL DIA 21-11-2025 SE REALIZA LLAMADA AL CLIENTE, SE HABLA CON MOVILCO SAS SE VALIDA DIRECCIÓN OK, CANAL OK, TARJETA DE SEMBRADO OK, DISPONIBILIDAD TOTAL, SE CONFIRMA 4 ULTIMOS DIGITOS DE LA TARJETA: OK, LLAMAR EL DÍA LA INSTALACIÓN PARA CONFIRMAR VISITA// CONTACTO REALIZADO POR LA APP // FECHA PROGRAMADA: 24/11/2025 | 24/11/2025 SE REALIZA INSTALACION CORRESPONSAL BANCO BOGOTA, SE INSTALA BASE Y LECTORA YA QUE CLIENTE CUENTA CON DATAFONO. TRANSANCION  DE TELETON RECHAZO POR QUE HAY PROBLEMA CON EL BANCO Y CONVENIO"/>
    <s v="VISITA TECNICA"/>
    <s v="FLZZZ936"/>
    <s v="TIPO I"/>
    <s v="TERRESTRE"/>
    <s v="PEDREROS CONTRERAS MICHAEL STEVENS"/>
    <m/>
    <n v="1"/>
    <n v="75096"/>
    <n v="75096"/>
  </r>
  <r>
    <s v="BUCARAMANGA"/>
    <x v="0"/>
    <x v="0"/>
    <s v="68547"/>
    <s v="TA-25-1319978"/>
    <s v="90858704"/>
    <s v="APERTURA"/>
    <s v="CB CRECIMIENTO - NUEVO"/>
    <s v="SANTANDER"/>
    <s v="PIEDECUESTA"/>
    <s v="YERAN"/>
    <s v="AVAL"/>
    <s v="FO-25-1859940"/>
    <d v="2025-11-25T15:22:00"/>
    <d v="2025-11-26T15:19:00"/>
    <m/>
    <m/>
    <s v="EJECUTADO"/>
    <s v="21/11/2025 21-11-2025 SE REALIZA LLAMADA AL CLIENTE, SE HABLA CON LA SRA BELSY YADIRA LOZANO MURILL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6/11/2025 | 27/11/2025 SE VISITA COMERCIO SE REALIZA LA INSTALACIÓN DE EQUIPO DATÁFONO OK, LECTOR DE BARRAS OK, VERSION 10.6 OK, PRUEBAS OK, LECTOR DE BARRAS OK, CB OPERATIVO. PRUEBA DE TELETÓN CON RECHAZO AÚN SE SIGUE PRESENTANDO LA NOVEDAD CON LA ENTIDAD, SE REALIZA PRUEBA CON OTRO CONVENIO QUEDANDO EXITOSA."/>
    <s v="VISITA TECNICA"/>
    <s v="FB001717"/>
    <s v="TIPO II"/>
    <s v="TERRESTRE"/>
    <s v="BARAJAS BERMUDEZ YAHIR MAURICIO"/>
    <m/>
    <n v="1"/>
    <n v="163814"/>
    <n v="163814"/>
  </r>
  <r>
    <s v="CARTAGENA"/>
    <x v="4"/>
    <x v="4"/>
    <s v="13430"/>
    <s v="TA-25-1319981"/>
    <s v="90848079"/>
    <s v="APERTURA"/>
    <s v="CB CRECIMIENTO - NUEVO"/>
    <s v="BOLIVAR"/>
    <s v="MAGANGUE"/>
    <s v="PROYECCIONES Y SOLUCIONES DRD SAS"/>
    <s v="AVAL"/>
    <s v="FO-25-1859943"/>
    <d v="2025-11-25T11:06:00"/>
    <d v="2025-11-25T17:00:00"/>
    <m/>
    <m/>
    <s v="EJECUTADO"/>
    <s v="21/11/2025 21-11-2025 SE REALIZA LLAMADA AL CLIENTE, SE HABLA CON PROYECCIONES Y SOLUCIONES DRD SAS SE VALIDA DIRECCIÓN OK, CANAL OK, TARJETA DE SEMBRADO OK, DISPONIBILIDAD TOTAL, SE CONFIRMA 4 ULTIMOS DIGITOS DE LA TARJETA: OK, LLAMAR EL DÍA LA INSTALACIÓN PARA CONFIRMAR VISITA// CONTACTO REALIZADO POR WHATSAPP // FECHA PROGRAMADA: 25/11/2025 | 26/11/2025 SE VISITA SITIO SE VERIFICA, SE REALIZA INSTALACIÓN DE DATÁFONO ESCANEAR FUENTE PODER CABLE DE RED, PAPELERIA, SEMBRADO TARJETA OK. PRUEBA TRX EXITOSA. PRUEBA DE TELETÓN CON RECHAZO AÚN SE SIGUE PRESENTANDO LA NOVEDAD CON LA ENTIDAD, SE REALIZA PRUEBA CON OTRO CONVENIO QUEDANDO EXITOSA."/>
    <s v="VISITA TECNICA"/>
    <s v="CA002359"/>
    <s v="TIPO IV"/>
    <s v="TERRESTRE"/>
    <s v="SANTOS GUZMAN CHRISTIAN FELIPE"/>
    <m/>
    <n v="1"/>
    <n v="504833"/>
    <n v="504833"/>
  </r>
  <r>
    <s v="BOGOTA"/>
    <x v="3"/>
    <x v="3"/>
    <s v="11001"/>
    <s v="TA-25-1319984"/>
    <s v="90162525"/>
    <s v="APERTURA"/>
    <s v="CB CRECIMIENTO - NUEVO"/>
    <s v="CUNDINAMARCA"/>
    <s v="BOGOTA"/>
    <s v="PAPELERIA ALPES JAKN"/>
    <s v="AVAL"/>
    <s v="FO-25-1859945"/>
    <d v="2025-11-25T20:01:00"/>
    <d v="2025-11-25T17:00:00"/>
    <m/>
    <m/>
    <s v="EJECUTADO"/>
    <s v="21/11/2025 21-11-2025 SE REALIZA LLAMADA AL CLIENTE, SE HABLA CON LA SRA LUZ ANGELA MORALES ROMERO SE VALIDA DIRECCIÓN OK, CANAL OK, TARJETA DE SEMBRADO OK, DISPONIBILIDAD TOTAL, SE CONFIRMA 4 ULTIMOS DIGITOS DE LA TARJETA: OK, LLAMAR EL DÍA LA INSTALACIÓN PARA CONFIRMAR VISITA// CONTACTO REALIZADO POR LA APP // FECHA PROGRAMADA: 25/11/2025 | 26/11/2025 SE VISITA COMERCIO, SE INSTALA DATÁFONO CON LECTORA, (SE PARAMETRIZA E INICIALIZA DATÁFONO), SE REALIZAN PRUEBAS, PRUEBA DE TELETÓN CON RECHAZO AÚN SE SIGUE PRESENTANDO LA NOVEDAD CON LA ENTIDAD, SE REALIZA PRUEBA CON OTRO CONVENIO QUEDANDO EXITOSA., SE ENTREGAN 20 ROLLOS RBM"/>
    <s v="VISITA TECNICA"/>
    <s v="SRZZZ385"/>
    <s v="TIPO I"/>
    <s v="TERRESTRE"/>
    <s v="ORTIZ YARA FRANKLYN ISRAEL"/>
    <m/>
    <n v="1"/>
    <n v="75096"/>
    <n v="75096"/>
  </r>
  <r>
    <s v="BOGOTA"/>
    <x v="3"/>
    <x v="3"/>
    <s v="11001"/>
    <s v="TA-25-1327327"/>
    <s v="90762109"/>
    <s v="APERTURA"/>
    <s v="CB CRECIMIENTO - NUEVO"/>
    <s v="CUNDINAMARCA"/>
    <s v="BOGOTA"/>
    <s v="PAPELERIA CREATIVA JJ"/>
    <s v="AVAL"/>
    <s v="FO-25-1875998"/>
    <d v="2025-11-26T14:40:00"/>
    <d v="2025-11-26T16:21:00"/>
    <m/>
    <m/>
    <s v="EJECUTADO"/>
    <s v="25/11/2025 24-11-2025 SE REALIZA LLAMADA AL NUMERO DE LA LISTA EL CUAL TIMBRA PERO NADIE CONTESTA, SE INTENTARA NUEVA GESTION EN OTRO MOMENTO // 25-11-2025 SE REALIZA LLAMADA AL CLIENTE, SE HABLA CON LA SR JENNIFER TORRES DAZ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6/11/2025 | 26/11/2025 SE REALIZA APERTURA DE CB AVAL SE INSTALA DATÁFONO, LECTORA, BASE, CABLE DE DATOS Y SE ENTREGA 20 ROLLOS REDEBAN. SE REALIZAN LAS PRUEBAS SOLICITADAS SE RECALCA PRUEBA TELETON INACTIVA Y NO HAY FACTURAS O TARJETAS PARA REALIZAR PRUEBA"/>
    <s v="VISITA TECNICA"/>
    <s v="SSZZZ096"/>
    <s v="TIPO I"/>
    <s v="TERRESTRE"/>
    <s v="ALARCON AREVALO JOHAN STIVEN"/>
    <m/>
    <n v="1"/>
    <n v="75096"/>
    <n v="75096"/>
  </r>
  <r>
    <s v="BOGOTA"/>
    <x v="3"/>
    <x v="3"/>
    <s v="11001"/>
    <s v="TA-25-1327328"/>
    <s v="90762198"/>
    <s v="APERTURA"/>
    <s v="CB CRECIMIENTO - NUEVO"/>
    <s v="CUNDINAMARCA"/>
    <s v="BOGOTA"/>
    <s v="CONEXXION OUTSOURCING SAS"/>
    <s v="AVAL"/>
    <s v="FO-25-1876001"/>
    <d v="2025-11-26T22:57:00"/>
    <d v="2025-11-26T12:24:00"/>
    <m/>
    <m/>
    <s v="EJECUTADO"/>
    <s v="25/11/2025 24-11-2025 SE REALIZA LLAMADA AL NUMERO DE LA LISTA EL CUAL TIMBRA PERO NADIE CONTESTA, SE INTENTARA NUEVA GESTION EN OTRO MOMENTO // 25-11-2025 SE REALIZA LLAMADA AL CLIENTE, SE HABLA CON CONEXXION OUTSOURCING SAS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6/11/2025 | 26/11/2025 LA PERSONÓ NO TIENE LA TARJETA DE SEMBRADO EN SITIO, SE REALIZA ESPERA DE 20 MINUTOS | 26/11/2025 SE REALIZA APERTURA DE CORRESPONSAL AVAL,SE COLOCA BASE, SE CONFIGURA EL DATÁFONO Y SE ENTREGA LOS ROLLOS. DEBIDO A QUE EL CONVENIO TELETÓN SE ENCUENTRA INACTIVO NO SALE LA TRANSACCIÓN, Y EN EL PUNTO NO TIENEN NINGUN RECIBO PARA REALIZAR LA PRUEBA"/>
    <s v="VISITA TECNICA"/>
    <s v="SRZZZ195"/>
    <s v="TIPO I"/>
    <s v="TERRESTRE"/>
    <s v="ALARCON AREVALO JOHAN STIVEN"/>
    <m/>
    <n v="1"/>
    <n v="75096"/>
    <n v="75096"/>
  </r>
  <r>
    <s v="BOGOTA"/>
    <x v="3"/>
    <x v="3"/>
    <s v="11001"/>
    <s v="TA-25-1327329"/>
    <s v="90848820"/>
    <s v="APERTURA"/>
    <s v="CB CRECIMIENTO - NUEVO"/>
    <s v="CUNDINAMARCA"/>
    <s v="BOGOTA"/>
    <s v="PAPELERIA PLANETA DIGITAL"/>
    <s v="AVAL"/>
    <s v="FO-25-1876003"/>
    <d v="2025-11-26T22:57:00"/>
    <d v="2025-11-26T17:00:00"/>
    <m/>
    <m/>
    <s v="EJECUTADO"/>
    <s v="25/11/2025 24-11-2025 SE REALIZA LLAMADA AL NUMERO DE LA LISTA EL CUAL TIMBRA PERO NADIE CONTESTA, SE INTENTARA NUEVA GESTION EN OTRO MOMENTO // 25-11-2025 SE REALIZA LLAMADA AL CLIENTE, SE HABLA CON LA SR LUZ EDILMA SALCEDO FONSEC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6/11/2025 | 26/11/2025 INSTALACIÓN AVAL CON DATAFONO LECTORA ROLLOS BASE FUENTE DATOS SERVICIO OPERATIVO PRUEBAS OK TRNA RBM SEMBRADO DE TARJETA CC MÓDULO COMPRA OK PRUEBA A CONVENIO TELETÓN NO EXITOSA CONVENIO DE ENCUENTRA INHABILITADO POR ENTIDAD EN ESPERA DE UNO NUEVO PARA PRUEBAS DE ESCANEA UNA FACTURA Y SE TOMA FOTO DE EL VALOR EN PANTALLA Y SE REALIZA UNA CONSIGNACIÓN POR 1 PESO A UNA CUENTA DE AHORROS AUTORIZADOS POR CLIENTE"/>
    <s v="VISITA TECNICA"/>
    <s v="CA003194"/>
    <s v="TIPO I"/>
    <s v="TERRESTRE"/>
    <s v="ARIAS QUILINDO JULIAN"/>
    <m/>
    <n v="1"/>
    <n v="75096"/>
    <n v="75096"/>
  </r>
  <r>
    <s v="TUNJA"/>
    <x v="0"/>
    <x v="0"/>
    <s v="15001"/>
    <s v="TA-25-1327331"/>
    <s v="90855447"/>
    <s v="APERTURA"/>
    <s v="CB CRECIMIENTO - NUEVO"/>
    <s v="BOYACA"/>
    <s v="TUNJA"/>
    <s v="VARIEDADES ZHARITA"/>
    <s v="AVAL"/>
    <s v="FO-25-1876015"/>
    <d v="2025-11-26T12:06:00"/>
    <d v="2025-11-26T17:00:00"/>
    <m/>
    <m/>
    <s v="EJECUTADO"/>
    <s v="25/11/2025 24-11-2025 SE REALIZA LLAMADA AL NUMERO DE LA LISTA EL CUAL TIMBRA PERO NADIE CONTESTA, SE INTENTARA NUEVA GESTION EN OTRO MOMENTO // 25-11-2025 SE REALIZA LLAMADA AL CLIENTE, SE HABLA CON LA SR SARA JOHANA QUEMBA ESPITI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6/11/2025 | 26/11/2025 SE VISITA COMERCIO APERTURA DE CB INSTALACIÓN EQUIPOS CAPACITACIÓN MANEJO POS... PRUEBAS EXITOSAS"/>
    <s v="VISITA TECNICA"/>
    <s v="FB001693"/>
    <s v="TIPO I"/>
    <s v="TERRESTRE"/>
    <s v="GONZALEZ GONZALEZ MARIO ALBERTO"/>
    <m/>
    <n v="1"/>
    <n v="75096"/>
    <n v="75096"/>
  </r>
  <r>
    <s v="BUCARAMANGA"/>
    <x v="0"/>
    <x v="0"/>
    <s v="5893"/>
    <s v="TA-25-1327332"/>
    <s v="90857002"/>
    <s v="APERTURA"/>
    <s v="CB CRECIMIENTO - NUEVO"/>
    <s v="ANTIOQUIA"/>
    <s v="YONDO"/>
    <s v="TECNOMAY"/>
    <s v="AVAL"/>
    <s v="FO-25-1876021"/>
    <d v="2025-11-26T12:06:00"/>
    <d v="2025-11-27T16:11:00"/>
    <m/>
    <m/>
    <s v="EJECUTADO"/>
    <s v="25/11/2025 24-11-2025 SE REALIZA LLAMADA AL NUMERO DE LA LISTA EL CUAL TIMBRA PERO NADIE CONTESTA, SE INTENTARA NUEVA GESTION EN OTRO MOMENTO // 25-11-2025 SE REALIZA LLAMADA AL CLIENTE, SE HABLA CON LA SR INGRI JOHANA AGREDO HERNANDEZ SE VALIDA DIRECCIÓN OK, CANAL OK, TARJETA DE SEMBRADO OK, DISPONIBILIDAD TOTAL, SE CONFIRMA 4 ULTIMOS DIGITOS DE LA TARJETA: NO - CLIENTE NO LA TIENE A LA MANO (SE LE COMPARTE DIGITOS ENVIADOS EN LISTA), LLAMAR EL DÍA LA INSTALACIÓN PARA CONFIRMAR VISITA LA SR INFORMA QUE LE INSTALARON UN DATAFONO INDALAMBRICO SIN LECTOR DE CODIGO DE BARRAS QUE SI SE LO PODRIAN INSTALAR O ESTE VIENE ASI // CONTACTO REALIZADO POR LA APP // FECHA PROGRAMADA: 27/11/2025 | 27/11/2025 SE INSTALA DATAFONO, LECTOR, CABLES Y FUENTE DE PODER, 20 ROLLOS, SE SIEMBRA TARJETA 9009, SE HACE PRUEBAS CN CONVENIO DIFERENTE  TELÉFONO DEBIDO A  LO RECHAZA, PRUEBAS OK VISITA EXITOSA"/>
    <s v="VISITA TECNICA"/>
    <s v="FB001714"/>
    <s v="TIPO IV"/>
    <s v="TERRESTRE"/>
    <s v="GELVEZ MOGOLLON JOSE ELISEO"/>
    <m/>
    <n v="1"/>
    <n v="504833"/>
    <n v="504833"/>
  </r>
  <r>
    <s v="BUCARAMANGA"/>
    <x v="0"/>
    <x v="0"/>
    <s v="68001"/>
    <s v="TA-25-1327334"/>
    <s v="90858276"/>
    <s v="APERTURA"/>
    <s v="CB CRECIMIENTO - NUEVO"/>
    <s v="SANTANDER"/>
    <s v="BUCARAMANGA"/>
    <s v="JHON EDISON PEREZ SUAREZ"/>
    <s v="AVAL"/>
    <s v="FO-25-1876028"/>
    <d v="2025-11-26T12:06:00"/>
    <d v="2025-11-26T16:06:00"/>
    <m/>
    <m/>
    <s v="EJECUTADO"/>
    <s v="25/11/2025 24-11-2025 SE REALIZA LLAMADA AL NUMERO DE LA LISTA EL CUAL TIMBRA PERO NADIE CONTESTA, SE INTENTARA NUEVA GESTION EN OTRO MOMENTO // 25-11-2025 SE REALIZA LLAMADA AL CLIENTE, SE HABLA CON LA SÑRA JENNY PAOLA RODRIGUEZ PEÑA SE VALIDA DIRECCIÓN OK, CANAL OK, TARJETA DE SEMBRADO OK, DISPONIBILIDAD TOTAL, SE CONFIRMA 4 ULTIMOS DIGITOS DE LA TARJETA: OK, LLAMAR EL DÍA LA INSTALACIÓN PARA CONFIRMAR VISITA// CONTACTO REALIZADO POR LA APP // FECHA PROGRAMADA: 26/11/2025 | 26/11/2025 SE HACE PRESENCIA EN COMERCIO SE REALIZA ADECUACION DE 1 DATÁFONO Y INSTALACIÓN DE 1 LECTOR DE BARRAS CON SU RESPECTIVA BASE_x000a__x000a_SE CREA USUARIO Y CONTRASEÑA _x000a__x000a_NO SE REALIZAN PRUEBAS DEBIDO A QUE EL CONVENIO 4998 TELETÓN ESTA ARROJANDO RECHAZO GENERAL Y NO HAY COMO HACER MAS PRUEBAS"/>
    <s v="VISITA TECNICA"/>
    <s v="FB000734"/>
    <s v="TIPO I"/>
    <s v="TERRESTRE"/>
    <s v="BARRERA ORTEGA MARLON STWAR"/>
    <m/>
    <n v="1"/>
    <n v="75096"/>
    <n v="75096"/>
  </r>
  <r>
    <s v="NEIVA"/>
    <x v="5"/>
    <x v="5"/>
    <s v="41807"/>
    <s v="TA-25-1327336"/>
    <s v="90844480"/>
    <s v="APERTURA"/>
    <s v="CB CRECIMIENTO - NUEVO"/>
    <s v="HUILA"/>
    <s v="TIMANA"/>
    <s v="SOLUCIONES DE TRANSITO JIREH"/>
    <s v="AVAL"/>
    <s v="FO-25-1876033"/>
    <d v="2025-11-26T00:00:00"/>
    <d v="2025-11-27T16:27:00"/>
    <m/>
    <m/>
    <s v="EJECUTADO"/>
    <s v="25/11/2025 24-11-2025 SE REALIZA LLAMADA AL NUMERO DE LA LISTA EL CUAL TIMBRA PERO NADIE CONTESTA, SE INTENTARA NUEVA GESTION EN OTRO MOMENTO // 25-11-2025 SE REALIZA LLAMADA AL CLIENTE, SE HABLA CON EL SR JOSE MESIAS COLLAZOS CUTIV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7/11/2025 | 27/11/2025 SE CONFIGURA DATAFONO CON SOPORTE, LECTOR DE BARRAS, CABLEADO PARA LOS EQUIPOS, SE ENTREGA 20 ROLLOS DE PAPEL RBM, SE SIEMBRA TARJETA XXXX-XXXX-XXXX-0179, SE CREA USUARIO Y CLAVE CON EL CLIENTE, SE REALIZA PRUEBAS DE BANCO Y COMERCIO OK.PRUEBA DE TELETÓN CON RECHAZO AÚN SE SIGUE PRESENTANDO LA NOVEDAD CON LA ENTIDAD, SE REALIZA PRUEBA CON OTRO CONVENIO QUEDANDO EXITOSA."/>
    <s v="VISITA TECNICA"/>
    <s v="CA002491"/>
    <s v="TIPO III"/>
    <s v="TERRESTRE"/>
    <s v="ANDRADE HERNANDEZ JUAN CARLOS"/>
    <m/>
    <n v="1"/>
    <n v="275729"/>
    <n v="275729"/>
  </r>
  <r>
    <s v="CALI"/>
    <x v="2"/>
    <x v="2"/>
    <s v="76001"/>
    <s v="TA-25-1327337"/>
    <s v="90858232"/>
    <s v="APERTURA"/>
    <s v="CB CRECIMIENTO - NUEVO"/>
    <s v="VALLE DEL CAUCA"/>
    <s v="CALI"/>
    <s v="PAPELERIA Y VARIEDADES J.L"/>
    <s v="AVAL"/>
    <s v="FO-25-1876036"/>
    <d v="2025-11-26T18:57:00"/>
    <d v="2025-11-26T11:54:00"/>
    <m/>
    <m/>
    <s v="EJECUTADO"/>
    <s v="25/11/2025 24-11-2025 SE REALIZA LLAMADA AL NUMERO DE LA LISTA EL CUAL TIMBRA PERO NADIE CONTESTA, SE INTENTARA NUEVA GESTION EN OTRO MOMENTO//  25-11-2025 SE REALIZA LLAMADA AL CLIENTE, SE HABLA CON LA SÑRA ZORAYDA HERNANDEZ REBOLLED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6/11/2025 | 26/11/2025 SE REALIZA INSTALACIÓN DE CB AVAL SIN NOVEDAD. ‎SE REALIZARON PRUEBAS OPERATIVAS OKEY. ‎SE HABILITO CIERRE Y SE DEJAN CREADOS LOS USUARIOS. ‎ PRUEBA DE TELETÓN CON RECHAZO AÚN SE SIGUE PRESENTANDO LA NOVEDAD CON LA ENTIDAD, SE REALIZA PRUEBA CON OTRO CONVENIO QUEDANDO EXITOSA."/>
    <s v="VISITA TECNICA"/>
    <s v="FB000288"/>
    <s v="TIPO I"/>
    <s v="TERRESTRE"/>
    <s v="TORRES GARCIA JENDRY JOSE"/>
    <m/>
    <n v="1"/>
    <n v="75096"/>
    <n v="75096"/>
  </r>
  <r>
    <s v="BARRANQUILLA"/>
    <x v="4"/>
    <x v="4"/>
    <s v="8758"/>
    <s v="TA-25-1327338"/>
    <s v="90858685"/>
    <s v="APERTURA"/>
    <s v="CB CRECIMIENTO - NUEVO"/>
    <s v="ATLANTICO"/>
    <s v="SOLEDAD"/>
    <s v="TIENDA Y MINIMERCADO LA BENDICION DE DIOS"/>
    <s v="AVAL"/>
    <s v="FO-25-1876041"/>
    <d v="2025-11-26T11:55:00"/>
    <d v="2025-11-26T15:12:00"/>
    <m/>
    <m/>
    <s v="EJECUTADO"/>
    <s v="24/11/2025 24-11-2025 SE REALIZA LLAMADA AL CLIENTE, SE HABLA CON EL ESPOSO DE LA SRA LILIANA PALENCIA ARRIET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6/11/2025 // HORARIO: 9 AM -1 PM Y DE 1 PM - 2 PM | 26/11/2025 SE REALIZA VISITA AL COMERCIO PARA REALIZAR LA INSTALACIÓN DEL CORRESPONSAL AVAL EXITOSO SE REALIZAN PRUEBAS EXITOSAS Y EL CB QUEDA OPERATIVO SE REALIZA PRUEBA DE TELETÓN PERO SALE RECHAZO GENERAL LO CUAL EL CLIENTE TIENE UN CONVENIO DONDE SE REALIZAN PRUEBAS EXITOSAS. DATAFONO YA SE ENCONTRABA EN EL COMERCIO"/>
    <s v="VISITA TECNICA"/>
    <m/>
    <s v="TIPO I"/>
    <s v="TERRESTRE"/>
    <s v="PEÑALOZA GUTIERREZ RAFAEL GUSTAVO"/>
    <m/>
    <n v="1"/>
    <n v="75096"/>
    <n v="75096"/>
  </r>
  <r>
    <s v="BUCARAMANGA"/>
    <x v="0"/>
    <x v="0"/>
    <s v="68547"/>
    <s v="TA-25-1327339"/>
    <s v="90858644"/>
    <s v="APERTURA"/>
    <s v="CB CRECIMIENTO - NUEVO"/>
    <s v="SANTANDER"/>
    <s v="PIEDECUESTA"/>
    <s v="COSMETICOS Y VARIEDADES MARYESS"/>
    <s v="AVAL"/>
    <s v="FO-25-1876042"/>
    <d v="2025-11-26T12:06:00"/>
    <d v="2025-11-26T17:00:00"/>
    <m/>
    <m/>
    <s v="EJECUTADO"/>
    <s v="25/11/2025 24-11-2025 SE REALIZA LLAMADA AL NUMERO DE LA ISTA EL CUAL TIMBRA PERO NADIE TOMA LA LLAMADA, SE DEJA MENSAJE DE WHATSAPP //  25-11-2025 SE REALIZA LLAMADA AL CLIENTE, SE HABLA CON LA SÑRA ZORAYDA HERNANDEZ REBOLLED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6/11/2025 | 26/11/2025 SE REALIZA APERTURA CB AVAL SE INSTALA DATAFONO LECTOR DE BARRAS BASE DE DATÁFONO USUARIO CAPACITACIÓN SEMBRADO DE TARJETA PRUEBAS OK CUBRE CLAVE OK. PRUEBA DE TELETÓN CON RECHAZO AÚN SE SIGUE PRESENTANDO LA NOVEDAD CON LA ENTIDAD, SE REALIZA PRUEBA CON OTRO CONVENIO QUEDANDO EXITOSA."/>
    <s v="VISITA TECNICA"/>
    <s v="FB002561"/>
    <s v="TIPO II"/>
    <s v="TERRESTRE"/>
    <s v="HERRERA LUQUE SAUL JAVIER"/>
    <m/>
    <n v="1"/>
    <n v="163814"/>
    <n v="163814"/>
  </r>
  <r>
    <s v="BOGOTA"/>
    <x v="3"/>
    <x v="3"/>
    <s v="11001"/>
    <s v="TA-25-1327340"/>
    <s v="90858595"/>
    <s v="APERTURA"/>
    <s v="CB CRECIMIENTO - NUEVO"/>
    <s v="CUNDINAMARCA"/>
    <s v="BOGOTA"/>
    <s v="CREACIONES KAREN Y PAPELERIA"/>
    <s v="AVAL"/>
    <s v="FO-25-1876047"/>
    <d v="2025-11-26T22:58:00"/>
    <d v="2025-11-26T17:00:00"/>
    <m/>
    <m/>
    <s v="EJECUTADO"/>
    <s v="24/11/2025 24-11-2025 SE REALIZA LLAMADA AL CLIENTE, SE HABLA CON LA SRA ADELIA MENDEZ CARDENAS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6/11/2025 | 26/11/2025 APERTURA AVAL OK SEMBRADO DE TARJETA OK USUARIOS OK SERVICIO OPERATIVO SIN PRUEBAS YA QUE NO SE CUENTA CON QUE REALIZARLAS CONVENIO 4998 YA NO FUNCIONA CONFIRMA RBM ADQUIRENCIA OK CLIENTE NO CUENTA CON ALGÚN PRODUCTO DEL GRUPO AVAL"/>
    <s v="VISITA TECNICA"/>
    <s v="FB001829"/>
    <s v="TIPO I"/>
    <s v="TERRESTRE"/>
    <s v="HERNANDEZ NARANJO OSCAR EDUARDO"/>
    <m/>
    <n v="1"/>
    <n v="75096"/>
    <n v="75096"/>
  </r>
  <r>
    <s v="BOGOTA"/>
    <x v="3"/>
    <x v="3"/>
    <s v="25154"/>
    <s v="TA-25-1327341"/>
    <s v="90848656"/>
    <s v="APERTURA"/>
    <s v="CB CRECIMIENTO - NUEVO"/>
    <s v="CUNDINAMARCA"/>
    <s v="CARMEN DE CARUPA"/>
    <s v="DROGAS SAN JOSE C.P"/>
    <s v="AVAL"/>
    <s v="FO-25-1876052"/>
    <d v="2025-11-26T11:25:00"/>
    <d v="2025-11-26T15:00:00"/>
    <m/>
    <m/>
    <s v="EJECUTADO"/>
    <s v="24/11/2025 24-11-2025 SE REALIZA LLAMADA AL CLIENTE, SE HABLA CON LA SRA ADELA GARZON FRESNEDA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6/11/2025 | 26/11/2025 SE VISITA COMERCIO, SE INSTALA CB AVAL, SE DEJA USUARIO DEL CLIENTE, SE REALIZAN PRUEBAS DE ADQUIRENCIA OL PERO LA PRUEBA DE TELETÓN NO SALE POR QUÉ EL CONVENIO ESTÁ PRESENTANDO ERROR (RG), SE HACE PRUEBAS DIFERENTE CON CUENTA DEL CLIENTE Y SALE EXITOSA, SE BRINDA CAPACITACIÓN DE USO BÁSICO, SE HABILITAN CIERRES, SE SIEMBRA TARJETA #3662"/>
    <s v="VISITA TECNICA"/>
    <s v="AE004876"/>
    <s v="TIPO III"/>
    <s v="TERRESTRE"/>
    <s v="VEGA MANRIQUE JONATAN MAURICIO"/>
    <m/>
    <n v="1"/>
    <n v="275729"/>
    <n v="275729"/>
  </r>
  <r>
    <s v="YOPAL"/>
    <x v="5"/>
    <x v="5"/>
    <s v="85430"/>
    <s v="TA-25-1327342"/>
    <s v="90792534"/>
    <s v="APERTURA"/>
    <s v="CB CRECIMIENTO - NUEVO"/>
    <s v="CASANARE"/>
    <s v="TRINIDAD"/>
    <s v="DISTRIBUIDORA COSECHA DE GLORIA"/>
    <s v="AVAL"/>
    <s v="FO-25-1876054"/>
    <d v="2025-11-26T07:26:00"/>
    <d v="2025-11-27T15:53:00"/>
    <m/>
    <m/>
    <s v="EJECUTADO/CANCELADO"/>
    <s v="25/11/2025 24-11-2025 SE REALIZA LLAMADA AL NUMERO DE LA LISTA EL CUAL TIMBRA PERO NADIE CONTESTA, SE INTENTARA NUEVA GESTION EN OTRO MOMENTO // 25-11-2025 SE REALIZA LLAMADA AL CLIENTE, SE HABLA CON LA SÑRA ZORAYDA HERNANDEZ REBOLLED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7/11/2025 | 27/11/2025 SE VISITA COMERCIO, NO SE REALIZA ACTIVIDAD POR DIRECCIÓN ERRADA Y EL COMERCIO NO CORRESPONDE AL DE LA IMPLEMENTACION. CLIENTE INDICA QUE HACE MENOS DE DOS MESES CAMBIO DE COMERCIO"/>
    <s v="VISITA TECNICA"/>
    <m/>
    <s v="TIPO II"/>
    <s v="TERRESTRE"/>
    <s v="BERNAL ELAICA EDGAR ALEXIS"/>
    <m/>
    <n v="1"/>
    <n v="163814"/>
    <n v="163814"/>
  </r>
  <r>
    <s v="NEIVA"/>
    <x v="5"/>
    <x v="5"/>
    <s v="41396"/>
    <s v="TA-25-1327343"/>
    <s v="90788963"/>
    <s v="APERTURA"/>
    <s v="CB CRECIMIENTO - NUEVO"/>
    <s v="HUILA"/>
    <s v="LA PLATA"/>
    <s v="HM FERRETERIA LA PLATA"/>
    <s v="AVAL"/>
    <s v="FO-25-1876065"/>
    <d v="2025-11-26T00:00:00"/>
    <d v="2025-11-27T16:19:00"/>
    <m/>
    <m/>
    <s v="EJECUTADO"/>
    <s v="24/11/2025 24-11-2025 SE REALIZA LLAMADA AL CLIENTE, SE HABLA CON LA ADMINISTRADORA DEL SR HECTOR FABIO SANCHEZ LOZANO SE VALIDA DIRECCIÓN OK, CANAL OK, TARJETA DE SEMBRADO OK, DISPONIBILIDAD TOTAL, SE CONFIRMA 4 ULTIMOS DIGITOS DE LA TARJETA: OK, LLAMAR EL DÍA LA INSTALACIÓN PARA CONFIRMAR VISITA// CONTACTO REALIZADO POR LA APP // FECHA PROGRAMADA: 26/11/2025 | 26/11/2025 EN COMUNICACIÓN CON EL CLIENTE , INDICA QUE NOS RECIBE EL DIA DE MAÑANA JUEVES 27 DE NOVIEMBRE EN EL TRASCURSO DEL DÍA . | 27/11/2025 SE REALIZA VISITA AL PUNTO SE CONFIGURA CON ÉXITO EQUIPO ENVIADO AL CLIENTE SE SIEMBRA TARJETA #9708, SE INICIALIZA DE REALIZAN PRUEBAS OK, SE DEJAN 20 ROLLOS PAPEL RBM, SE DEJA EQUIPO CON VR 10.6, SE DEJA LECTORA. PRUEBA DE TELETÓN CON RECHAZO AÚN SE SIGUE PRESENTANDO LA NOVEDAD CON LA ENTIDAD, SE REALIZA PRUEBA CON OTRO CONVENIO QUEDANDO EXITOSA."/>
    <s v="VISITA TECNICA"/>
    <s v="CA001526"/>
    <s v="TIPO III"/>
    <s v="TERRESTRE"/>
    <s v="DEVIA REINOSO JUAN CARLOS"/>
    <m/>
    <n v="1"/>
    <n v="275729"/>
    <n v="275729"/>
  </r>
  <r>
    <s v="BOGOTA"/>
    <x v="3"/>
    <x v="3"/>
    <s v="11001"/>
    <s v="TA-25-1327345"/>
    <s v="90793931"/>
    <s v="APERTURA"/>
    <s v="CB CRECIMIENTO - NUEVO"/>
    <s v="CUNDINAMARCA"/>
    <s v="BOGOTA"/>
    <s v="PUNTO RED Y MI CLARO MOVIL"/>
    <s v="AVAL"/>
    <s v="FO-25-1876075"/>
    <d v="2025-11-26T10:15:00"/>
    <d v="2025-11-26T14:45:00"/>
    <m/>
    <m/>
    <s v="EJECUTADO"/>
    <s v="24/11/2025 24-11-2025 SE REALIZA LLAMADA AL CLIENTE, SE HABLA CON EL  ERNEY SANABRIA RODRIGUE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6/11/2025 // HORARIO: 8 AM A 8 PM LLAMAR ANTES DE IR | 26/11/2025 INSTALACIÓN AVAL CON DATAFONO LECTORA ROLLOS BASE FUENTE DATOS SERVICIO OPERATIVO PRUEBAS OK TRNA RBM SEMBRADO DE TARJETA CC MÓDULO COMPRA OK PRUEBA A CONVENIO TELETÓN NO EXITOSA CONVENIO DE ENCUENTRA INHABILITADO POR ENTIDAD EN ESPERA DE UNO NUEVO PARA PRUEBAS DE ESCANEA UNA FACTURA Y SE TOMA FOTO DE EL VALOR EN PANTALLA Y SE REALIZA UNA CONSIGNACIÓN POR 1 PESO A UNA CUENTA DE AHORROS AUTORIZADOS POR CLIENTE"/>
    <s v="VISITA TECNICA"/>
    <s v="OB003830"/>
    <s v="TIPO I"/>
    <s v="TERRESTRE"/>
    <s v="ARIAS QUILINDO JULIAN"/>
    <m/>
    <n v="1"/>
    <n v="75096"/>
    <n v="75096"/>
  </r>
  <r>
    <s v="BUCARAMANGA"/>
    <x v="0"/>
    <x v="0"/>
    <s v="68547"/>
    <s v="TA-25-1327346"/>
    <s v="91360049"/>
    <s v="APERTURA"/>
    <s v="CB CRECIMIENTO - NUEVO"/>
    <s v="SANTANDER"/>
    <s v="PIEDECUESTA"/>
    <s v="COSMETICOS Y ESTETICA BELLAMENTE TU"/>
    <s v="AVAL"/>
    <s v="FO-25-1876078"/>
    <d v="2025-11-26T12:06:00"/>
    <d v="2025-11-26T17:00:00"/>
    <m/>
    <m/>
    <s v="EJECUTADO"/>
    <s v="24/11/2025 24-11-2025 SE REALIZA LLAMADA AL CLIENTE, SE HABLA CON LA SRA ALBA ROCIO CACERES HERNANDE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6/11/2025 | 26/11/2025 SE REALIZA APERTURA CB AVAL SE INSTALA DATAFONO LECTOR DE BARRAS BASE DE DATÁFONO USUARIO CAPACITACIÓN SEMBRADO DE TARJETA PRUEBAS OK CUBRE CLAVE OK. PRUEBA DE TELETÓN CON RECHAZO AÚN SE SIGUE PRESENTANDO LA NOVEDAD CON LA ENTIDAD, SE REALIZA PRUEBA CON OTRO CONVENIO QUEDANDO EXITOSA."/>
    <s v="VISITA TECNICA"/>
    <s v="FB003637"/>
    <s v="TIPO II"/>
    <s v="TERRESTRE"/>
    <s v="HERRERA LUQUE SAUL JAVIER"/>
    <m/>
    <n v="1"/>
    <n v="163814"/>
    <n v="163814"/>
  </r>
  <r>
    <s v="TUNJA"/>
    <x v="0"/>
    <x v="0"/>
    <s v="15790"/>
    <s v="TA-25-1328502"/>
    <s v="90849095"/>
    <s v="APERTURA"/>
    <s v="CB CRECIMIENTO - NUEVO"/>
    <s v="BOYACA"/>
    <s v="TASCO"/>
    <s v="CENTRO DE SOLUCIONES SELFIE"/>
    <s v="AVAL"/>
    <s v="FO-25-1879540"/>
    <d v="2025-11-27T17:05:00"/>
    <d v="2025-11-28T14:03:00"/>
    <m/>
    <m/>
    <s v="EJECUTADO"/>
    <s v="26/11/2025 25-11-2025 SE REALIZA LLAMADA AL NUMERO FIJO COMPARTIDO EN LA LISTA EL CUAL TIMBRA PERO NADIE TOMA LA LLAMADA // 26-11-2025 SE REALIZA LLAMADA AL CLIENTE, SE HABLA CON EL SÑR CARLOS ROMEL ESTUPIÑAN NARANJO SE VALIDA DIRECCIÓN OK, CANAL OK, TARJETA DE SEMBRADO OK, DISPONIBILIDAD TOTAL, SE CONFIRMA 4 ULTIMOS DIGITOS DE LA TARJETA: OK, LLAMAR EL DÍA LA INSTALACIÓN PARA CONFIRMAR VISITA// CONTACTO REALIZADO POR LA APP // FECHA PROGRAMADA: 27/11/2025 | 27/11/2025 SE LOGRA COMUNICACION COMUNICACION CON EL CLIENTE QUIEN NOS INDICA QUE EL DIA DE HOY NO ES POSIBLE ATENDER LA VISITA YA QUE NO SE ENCUENTRA EN EL COMERCIO Y SE LLEVO LA TARJETA DE SEMBRADO, SE CONFIRMA VISITA PARA EL DIA DE MAÑANA A LAS 2PM, CLIENTE CONFORME | 28/11/2025 SE REALIZA INSTALACIÓN DE EQUIPOS Y ACCESORIOS, SE CAPACITA SOBRE ADQUIRENCIA Y SE HACEN PRUEBAS. PRUEBA DE TELETÓN CON RECHAZO AÚN SE SIGUE PRESENTANDO LA NOVEDAD CON LA ENTIDAD, SE REALIZA PRUEBA CON OTRO CONVENIO QUEDANDO EXITOSA."/>
    <s v="VISITA TECNICA"/>
    <s v="AE004984"/>
    <s v="TIPO III"/>
    <s v="TERRESTRE"/>
    <s v="SOLER HOYOS CRISTIAN LEONARDO"/>
    <m/>
    <n v="1"/>
    <n v="275729"/>
    <n v="275729"/>
  </r>
  <r>
    <s v="MONTERIA"/>
    <x v="4"/>
    <x v="4"/>
    <s v="5154"/>
    <s v="TA-25-1328503"/>
    <s v="90855164"/>
    <s v="APERTURA"/>
    <s v="CB CRECIMIENTO - NUEVO"/>
    <s v="ANTIOQUIA"/>
    <s v="CAUCASIA"/>
    <s v="ABARROTES LA HORMIGUITA"/>
    <s v="AVAL"/>
    <s v="FO-25-1879545"/>
    <d v="2025-11-27T17:18:00"/>
    <d v="2025-11-27T13:59:00"/>
    <m/>
    <m/>
    <s v="EJECUTADO"/>
    <s v="25/11/2025 25-11-2025 SE REALIZA LLAMADA AL CLIENTE, SE HABLA CON EL SR HERNAN ALFONSO PAGUENA JIMENEZ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7/11/2025 | 27/11/2025 SE INSTALA CB AVAL OK. DATAFONO SE ENCUENTRA EN SITIO, SE INSTALA LECTOR, BASE OK. SE REALIZA SEMBRADO TARJETA NO 5742 DE FORMA EXITOSA._x000a_PRUEBA CON CONVENIO 4998 SALE EN RECHAZO GENERAL."/>
    <s v="VISITA TECNICA"/>
    <s v="CA004658"/>
    <s v="TIPO II"/>
    <s v="TERRESTRE"/>
    <s v="COGOLLO VERTEL EDER LUIS"/>
    <m/>
    <n v="1"/>
    <n v="163814"/>
    <n v="163814"/>
  </r>
  <r>
    <s v="BOGOTA"/>
    <x v="3"/>
    <x v="3"/>
    <s v="11001"/>
    <s v="TA-25-1248388"/>
    <m/>
    <s v="APERTURA"/>
    <s v="CB CRECIMIENTO - NUEVO"/>
    <s v="CUNDINAMARCA"/>
    <s v="BOGOTA"/>
    <s v="OIN COMERCIAL 1"/>
    <s v="AVAL"/>
    <s v="FO-25-1764010 | FO-25-1752453"/>
    <d v="2025-10-29T00:47:00"/>
    <d v="2025-11-04T12:45:00"/>
    <s v="90784586"/>
    <m/>
    <s v="EJECUTADO | EJECUTADO/CANCELADO"/>
    <s v="01/12/2025 SE REALIZA INSTALACIÓN DE DATÁFONO, LECTORA, MAGIC BOX, BASE Y ENTREGA DE 20 ROLLOS REDEBAN"/>
    <s v="VISITA TECNICA"/>
    <s v="CA002687"/>
    <s v="TIPO I"/>
    <s v="TERRESTRE"/>
    <s v="ALARCON AREVALO JOHAN STIVEN"/>
    <s v="6054"/>
    <n v="2"/>
    <n v="150192"/>
    <n v="150192"/>
  </r>
  <r>
    <s v="PASTO"/>
    <x v="2"/>
    <x v="2"/>
    <s v="52227"/>
    <s v="TA-25-1328501"/>
    <m/>
    <s v="APERTURA"/>
    <s v="CB CRECIMIENTO - NUEVO"/>
    <s v="NARIÑO"/>
    <s v="CUMBAL"/>
    <s v="COMERCIALIZADORA MERCA HOGAR LLORENTE"/>
    <s v="AVAL"/>
    <s v="FO-25-1879536"/>
    <d v="2025-11-27T15:51:00"/>
    <d v="2025-11-28T17:00:00"/>
    <s v="90789946"/>
    <m/>
    <s v="EJECUTADO"/>
    <s v="26/11/2025 25-11-2025 SE REALIZA LLAMADA A LOS NUMEROS DE LISTA LOS CUALES TIMBRAN PERO NO SE TIENE RESPUESTA, SE HACE 3 INTENTOS. SE REALIZARA NUEVA GESTION EN OTRO MOMENTO // 26-11-2025 SE REALIZA LLAMADA AL CLIENTE, SE HABLA CON GRUPO EMPRESARIAL MERCAHOGAR SAS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8/11/2025 | 28/11/2025 SE REALIZA INSTALACIÓN DE CB BANCO DE BOGOTÁ. SE INSTALA VERSIÓN 10.6 SE REALIZA SEMBRADO DE TARJETA, SE EXPLICA MANEJO BÁSICO DE DATAFONO. SE ENTREGAN 20 ROLLOS. SE CREA USUARIO. SE REALIZAN PRUEBAS EXITOSAS DE CB Y COMERCIO. PRUEBA DE TELETÓN CON RECHAZO AÚN SE SIGUE PRESENTANDO LA NOVEDAD CON LA ENTIDAD, SE REALIZA PRUEBA CON OTRO CONVENIO QUEDANDO EXITOSA."/>
    <s v="VISITA TECNICA"/>
    <s v="VSZZZ714"/>
    <s v="TIPO III"/>
    <s v="TERRESTRE"/>
    <s v="CASTILLO HERRERA ALEX RICARDO"/>
    <m/>
    <n v="1"/>
    <n v="275729"/>
    <n v="275729"/>
  </r>
  <r>
    <s v="BOGOTA"/>
    <x v="3"/>
    <x v="3"/>
    <s v="11001"/>
    <s v="TA-25-1328508"/>
    <m/>
    <s v="APERTURA"/>
    <s v="CB CRECIMIENTO - NUEVO"/>
    <s v="CUNDINAMARCA"/>
    <s v="BOGOTA"/>
    <s v="TIENDA MINUTOS EL MONO"/>
    <s v="AVAL"/>
    <s v="FO-25-1879556"/>
    <d v="2025-11-27T21:46:00"/>
    <d v="2025-11-28T17:00:00"/>
    <s v="90858285"/>
    <m/>
    <s v="EJECUTADO"/>
    <s v="25/11/2025 25-11-2025 SE REALIZA LLAMADA AL CLIENTE, SE HABLA CON EL SR ORLANDO SOLER CRISTANCHO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7/11/2025 | 28/11/2025 SE REALIZA APERTURA DE CB AVAL SE INSTALA BASE, LECTORA, CABLE DE RED, SE ENTREGAN 20 ROLLOS REDEBAN SE REALIZA CAPACITACIÓN BÁSICA SOBRE USO DE CB Y CREACIÓN DE USUARIO. TA 1328508. SE REALIZA PRUEBA TERMINAL DE ADQUIRENCIA Y TELETÓN SE INFORMA QUE LA PRUEBA TELETON SE ENCUENTRA INACTIVA"/>
    <s v="VISITA TECNICA"/>
    <s v="FB000718"/>
    <s v="TIPO I"/>
    <s v="TERRESTRE"/>
    <s v="ALARCON AREVALO JOHAN STIVEN"/>
    <m/>
    <n v="1"/>
    <n v="75096"/>
    <n v="75096"/>
  </r>
  <r>
    <s v="PEREIRA"/>
    <x v="2"/>
    <x v="6"/>
    <s v="66001"/>
    <s v="TA-25-1330805"/>
    <m/>
    <s v="APERTURA"/>
    <s v="CB CRECIMIENTO - NUEVO"/>
    <s v="RISARALDA"/>
    <s v="PEREIRA"/>
    <s v="STARCELL.COM SAS"/>
    <s v="AVAL"/>
    <s v="FO-25-1884426"/>
    <d v="2025-11-28T16:12:00"/>
    <d v="2025-11-28T17:00:00"/>
    <s v="91360426"/>
    <m/>
    <s v="EJECUTADO"/>
    <s v="26/11/2025 26-11-2025 SE REALIZA LLAMADA AL CLIENTE, SE HABLA CON STARCELL.COM S.A.S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8/11/2025 | 01/12/2025 SE INSTALA DATÁFONO, BASE, LECTORA Y SE ENTREGAN 20 ROLLOS. PRUEBA DE TELETÓN CON RECHAZO AÚN SE SIGUE PRESENTANDO LA NOVEDAD CON LA ENTIDAD"/>
    <s v="VISITA TECNICA"/>
    <s v="OB001331"/>
    <s v="TIPO I"/>
    <s v="TERRESTRE"/>
    <s v="FRANCO CAÑAVERAL YAMID RAUL"/>
    <m/>
    <n v="1"/>
    <n v="75096"/>
    <n v="75096"/>
  </r>
  <r>
    <s v="PASTO"/>
    <x v="2"/>
    <x v="2"/>
    <s v="86001"/>
    <s v="TA-25-1328507"/>
    <s v="20267118"/>
    <s v="APERTURA"/>
    <s v="CB CRECIMIENTO - NUEVO"/>
    <s v="PUTUMAYO"/>
    <s v="MOCOA"/>
    <s v="DROGERIAS REBARATAS FAMILIAR"/>
    <s v="AVAL"/>
    <s v="FO-25-1879555"/>
    <d v="2025-11-27T16:25:00"/>
    <d v="2025-11-27T12:31:00"/>
    <m/>
    <m/>
    <s v="EJECUTADO/CANCELADO"/>
    <s v="26/11/2025 25-11-2025 SE REALIZA LLAMADA A LOS NUMEROS DE LISTA LOS CUALES TIMBRAN PERO NO SE TIENE RESPUESTA, SE HACE 3 INTENTOS. SE REALIZARA NUEVA GESTION EN OTRO MOMENTO // 26-11-2025 SE REALIZA LLAMADA AL CLIENTE, SE HABLA CON LA SÑRA BLANCA PATRICIA ROSERO ZUÑIGA SE VALIDA DIRECCIÓN OK, CANAL OK, TARJETA DE SEMBRADO OK, DISPONIBILIDAD TOTAL, SE CONFIRMA 4 ULTIMOS DIGITOS DE LA TARJETA: OK, LLAMAR EL DÍA LA INSTALACIÓN PARA CONFIRMAR VISITA// CONTACTO REALIZADO POR LA APP // FECHA PROGRAMADA: 27/11/2025 | 27/11/2025 SE LLEGA AL COMERCIO PARA REALIZAR APERTURA DEL CORRESPONSAL AVAL, PERO NO ES POSIBLE YA QUE EL CLIENTE AÚN NO HA RECIBIDO LA TARJETA DE SEMBRADO, LA TARJETA FUE ENVIADA A OTRO MUNICIPIO, POR LO QUE NO ES POSIBLE LA INSTALACIÓN."/>
    <s v="VISITA TECNICA"/>
    <m/>
    <s v="TIPO IV"/>
    <s v="TERRESTRE"/>
    <s v="GUERRERO RAMIREZ OSCAR DARIO"/>
    <m/>
    <n v="1"/>
    <n v="504833"/>
    <n v="504833"/>
  </r>
  <r>
    <s v="NEIVA"/>
    <x v="5"/>
    <x v="5"/>
    <s v="18247"/>
    <s v="TA-25-1328509"/>
    <s v="90790089"/>
    <s v="APERTURA"/>
    <s v="CB CRECIMIENTO - NUEVO"/>
    <s v="CAQUETA"/>
    <s v="EL DONCELLO"/>
    <s v="DROGUERIA EL SAN JUDAS 2"/>
    <s v="AVAL"/>
    <s v="FO-25-1879563"/>
    <d v="2025-11-27T07:25:00"/>
    <d v="2025-11-28T16:06:00"/>
    <m/>
    <m/>
    <s v="EJECUTADO/CANCELADO"/>
    <s v="25/11/2025 25-11-2025 SE REALIZA LLAMADA AL CLIENTE, SE HABLA CON EL SR KAROL PERDOMO CARVAJAL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8/11/2025 | 28/11/2025 SE LLEGA A LA LOCAL INDICADO POR EL CLIENTE, PERO SE EVIDENCIA QUE EL LOCAL NO TIENE NOMENCLATURA SE PROCEDE A PEDIR RECIBO PÚBLICO Y CAMARA  DE COMERCIO PERO EN EL RECIBO DE ENERGÍA APARECE CRA 3 # 9 - 62 64 LA CASA DEL LADO DERECHO ESTÁ CON LA DIRECCIÓN CRA 3 # 9 - 64 Y LA DIRECCIÓN DEL LADO IZQUIERDO TIENE LA DIRECCIÓN CRA 3 # 9 70, POR TAL RAZÓN NO SE REALIZA INSTALACIÓN YA QUE LA DIRECCIÓN ESTÁ ERRADA Y NO COINCIDE PORQUE LA DIRECCIÓN DE LA ORDEN ES CRA 3 # 9 - 57, DE ACUERDO A LA DIRECCIÓN DE LA ORDEN EL COMERCIO DEBERÍA IR AL FRENTE EN LA NOMENCLATURA DE LOS IMPARES."/>
    <s v="VISITA TECNICA"/>
    <m/>
    <s v="TIPO IV"/>
    <s v="TERRESTRE"/>
    <s v="BERMUDEZ SANCHEZ JOSE NEYBER"/>
    <m/>
    <n v="1"/>
    <n v="504833"/>
    <n v="504833"/>
  </r>
  <r>
    <s v="TUNJA"/>
    <x v="0"/>
    <x v="0"/>
    <s v="15224"/>
    <s v="TA-25-1330804"/>
    <s v="90857023"/>
    <s v="APERTURA"/>
    <s v="CB CRECIMIENTO - NUEVO"/>
    <s v="BOYACA"/>
    <s v="CUCAITA"/>
    <s v="SONIA ROCIO CASTELLANOS REYES"/>
    <s v="AVAL"/>
    <s v="FO-25-1884425"/>
    <d v="2025-11-28T16:55:00"/>
    <d v="2025-11-28T14:12:00"/>
    <m/>
    <m/>
    <s v="EJECUTADO"/>
    <s v="26/11/2025 26-11-2025 SE REALIZA LLAMADA AL CLIENTE, SE HABLA CON LA SRA SONIA ROCIO CASTELLANOS REYES SE VALIDA DIRECCIÓN OK, CANAL OK, TARJETA DE SEMBRADO OK, DISPONIBILIDAD TOTAL, SE CONFIRMA 4 ULTIMOS DIGITOS DE LA TARJETA: NO - CLIENTE NO LA TIENE A LA MANO (SE LE COMPARTE DIGITOS ENVIADOS EN LISTA), LLAMAR EL DÍA LA INSTALACIÓN PARA CONFIRMAR VISITA// CONTACTO REALIZADO POR LA APP // FECHA PROGRAMADA: 28/11/2025 | 28/11/2025 SE REALIZA INSTALACIÓN APERTURA CB AVAL, INSTALADO EQUIPO DESK 2600-LECTOR CB - MAGIC BOX - BASE SOPORTE -FUENTE DE PODER 2600- CABLE DATÁFONO 2600- 20 ROLLOS REDEBAN CUBRE CLAVE, CA LE PATCH CORD 3 METROS ,TARJETA SEMBRADA 4154, PRUEBAS OK , SE EXPLICA INGRESO AL MODULO AVAL - ADQUIRENCIA - DUPLICADO -ANULACION, CIERRE PARCIAL Y TOTAL"/>
    <s v="VISITA TECNICA"/>
    <s v="FB001793"/>
    <s v="TIPO II"/>
    <s v="TERRESTRE"/>
    <s v="ALVARADO MORENO CRISTHIAN"/>
    <m/>
    <n v="1"/>
    <n v="163814"/>
    <n v="163814"/>
  </r>
  <r>
    <s v="BOGOTA"/>
    <x v="3"/>
    <x v="3"/>
    <s v="25407"/>
    <s v="TA-25-1297138"/>
    <m/>
    <s v="APERTURA"/>
    <s v="CB CRECIMIENTO - NUEVO"/>
    <s v="CUNDINAMARCA"/>
    <s v="LENGUAZAQUE"/>
    <s v="DROGUERIA CENTRAL AI"/>
    <s v="AVAL"/>
    <s v="FO-25-1849934 | FO-25-1829343"/>
    <d v="2025-11-19T04:51:00"/>
    <d v="2025-11-21T16:06:00"/>
    <s v="90848657"/>
    <m/>
    <s v="EJECUTADO | EJECUTADO/CANCELADO"/>
    <s v="01/12/2025 SE REALIZA LA APERTURA DE CB AVAL SE INSTALA, DATÁFONO , BASE, CABLE DE RED, LECTORA Y SE ENTREGA 20 ROLLOS REDEBAN. PRUEBA TELETON SE ENCUENTRA DESHABILITADA SE REALIZA PRUEBA DE 1 PESO CON RECIBO DEL ESTABLECIMIENTO. SE REALIZA PRUEBA DE LECTORA."/>
    <s v="VISITA TECNICA"/>
    <s v="AE004877"/>
    <s v="TIPO III"/>
    <s v="TERRESTRE"/>
    <s v="ALARCON AREVALO JOHAN STIVEN"/>
    <m/>
    <n v="2"/>
    <n v="551458"/>
    <n v="551458"/>
  </r>
  <r>
    <s v="BUCARAMANGA"/>
    <x v="0"/>
    <x v="0"/>
    <s v="68001"/>
    <s v="TA-25-1327333"/>
    <m/>
    <s v="APERTURA"/>
    <s v="CB CRECIMIENTO - NUEVO"/>
    <s v="SANTANDER"/>
    <s v="BUCARAMANGA"/>
    <s v="PAPELERIA Y VARIEDADES ESDANY"/>
    <s v="AVAL"/>
    <s v="FO-25-1876023"/>
    <d v="2025-11-26T15:50:00"/>
    <d v="2025-11-26T10:35:00"/>
    <s v="90856249"/>
    <m/>
    <s v="EJECUTADO"/>
    <s v="27/11/2025 CONFIGURACIÓN DE TARJETA DE SEMBRANDO PRUEBA EXITOSA"/>
    <s v="VISITA TECNICA"/>
    <s v="DA003706"/>
    <s v="TIPO I"/>
    <s v="TERRESTRE"/>
    <s v="PEÑA DIAZ IVAN YESID"/>
    <m/>
    <n v="1"/>
    <n v="75096"/>
    <n v="75096"/>
  </r>
  <r>
    <m/>
    <x v="6"/>
    <x v="7"/>
    <m/>
    <m/>
    <m/>
    <m/>
    <m/>
    <m/>
    <m/>
    <m/>
    <m/>
    <m/>
    <m/>
    <m/>
    <m/>
    <m/>
    <m/>
    <m/>
    <m/>
    <m/>
    <m/>
    <m/>
    <m/>
    <m/>
    <m/>
    <m/>
    <m/>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6">
  <r>
    <s v="BUCARAMANGA"/>
    <x v="0"/>
    <x v="0"/>
    <s v="81794"/>
    <n v="5857948"/>
    <s v="19336262"/>
    <s v="INCIDENTE"/>
    <s v="ARAUCA"/>
    <s v="TAME"/>
    <s v="YOLMA ROCIO RODRIGUEZ PENA"/>
    <s v="AVAL"/>
    <s v="FO-25-1741127"/>
    <d v="2025-10-27T14:53:00"/>
    <d v="2025-11-05T16:09:00"/>
    <m/>
    <s v="HARDWARE"/>
    <s v="COMUNICACION"/>
    <s v="DAÑO POS"/>
    <s v="CERRADO"/>
    <s v="27/10/2025 27-10 SE ESCALA PARA VISITA. LLAMAR ANTES DE VISITAR, CONFIRMAR FALLA Y DATOS. | 30/10/2025 SE REALIZA LLAMADA TELEFÓNICA Y SE HABLÓ CON LA SEÑORITA ROCÍO RODRÍGUEZ PEÑA PARA VERIFICAR FALLA , POR LO QUE ES NECESARIO VISITA TÉCNICA, POR LO ANTERIOR SE LE INFORMO QUE POR LOS ATENTADOS DE ORDEN PÚBLICO SUCEDIDOS EN EL DEPARTAMENTO DE ARAUCA ESTAMOS ESPERANDO LA ORDEN Y EL VUELO PARA ESTE DESPLAZAMIENTO, Y LA SIGUIENTE SEMANA LA ESTAREMOS LLAMANDO PARA LA RESPECTIVA VIEUTA | 31/10/2025 EN COMUNICACIÓN CON LA SEÑORA ROCIO AL MOVIL 3202543070, SE LE INFORMA QUE POR DISPONIBILIDAD DE VUELO HACIA LA ZONA, ESTARÍAMOS VISITANDO LA APARTIR DEL DÍA 4 DE NOVIEMBRE. | 05/11/2025 CB CON PUERTO IP EN DAÑO, CAMBIO DE DATAFONO, BORRADO E INYECCION DE SO +VER 10.6, CONFIGURACION CB OK, CUBRE CLAVE OK, PRUEBAS OK, SEMBRADO DE TARJETA #6987."/>
    <s v="VISITA TECNICA"/>
    <s v="II00O541"/>
    <s v="TIPO V"/>
    <s v="AEREO"/>
    <s v="SANTOS GONZALEZ JOHAN FABIAN"/>
    <n v="1"/>
    <s v="0"/>
    <n v="988463"/>
    <n v="196537"/>
    <n v="988463"/>
  </r>
  <r>
    <s v="PASTO"/>
    <x v="1"/>
    <x v="1"/>
    <s v="86568"/>
    <n v="5860450"/>
    <s v="89097511"/>
    <s v="INCIDENTE"/>
    <s v="PUTUMAYO"/>
    <s v="PUERTO ASIS"/>
    <s v="JESMAR PUERTO ASIS"/>
    <s v="AVAL"/>
    <s v="FO-25-1749238"/>
    <d v="2025-10-29T08:33:00"/>
    <d v="2025-11-06T16:49:00"/>
    <m/>
    <s v="USUARIO"/>
    <s v="MANTENIMIENTO"/>
    <s v="MANTENIMIENTO GENERAL"/>
    <s v="CERRADO"/>
    <s v="29/10/2025 29-10 EN COMUNICACIÓN CON LA SRA CLAUDIA LUFAN AL NÚMERO 3115320495 NOS CONFIRMA LA SOLICITUD, DATOS CORRECTOS, SE ESCALA PARA VISITA | 01/11/2025 SE DEBE REALIZAR DESPLZAMIENTO EL DIA MARTES YA QUE POR PROBLEMAS EN LA VIA HACIA PUTUMAYO NO SE PUEDE VIAJAR ESTA SEMANA. | 06/11/2025 SE INICIA DESPLAZAMIENTO | 06/11/2025 SE VISITA EL CB PARA REVISAR FALLA DE DATÁFONO POR LENTITUD Y REINICIOS, SE VALIDA FUNCIONAMIENTO ESTA OK, SE REALIZA BORRADO DE SO Y VERSIÓN SE INICIALIZA Y SE SIEMBRA TARJETA OK, SE HACE PRUEBAS OK EL CORRESPONSAL QUEDA OPERATIVO"/>
    <s v="VISITA TECNICA"/>
    <s v="A1SZZ598"/>
    <s v="TIPO IV"/>
    <s v="TERRESTRE"/>
    <s v="GUERRERO RAMIREZ OSCAR DARIO"/>
    <n v="1"/>
    <s v="0"/>
    <n v="479589"/>
    <n v="196537"/>
    <n v="479589"/>
  </r>
  <r>
    <s v="MEDELLIN"/>
    <x v="2"/>
    <x v="2"/>
    <s v="5284"/>
    <n v="5861187"/>
    <s v="12691002"/>
    <s v="INCIDENTE"/>
    <s v="ANTIOQUIA"/>
    <s v="FRONTINO"/>
    <s v="SU MERKA AUTOSERVICIO"/>
    <s v="AVAL"/>
    <s v="FO-25-1752526"/>
    <d v="2025-10-29T12:37:00"/>
    <d v="2025-11-01T10:52:00"/>
    <m/>
    <s v="ENTIDAD"/>
    <s v="AVAL TARJETA DE SEMBRADO"/>
    <s v="RESEMBRADO EXITOSO"/>
    <s v="CERRADO"/>
    <s v="29/10/2025 29-10 SE AUTORIZA RESEMBRADO DE TARJETA POR LA RED, SE ESCALA PARA VISITA. LLAMAR ANTES DE VISITAR, CONFIRMAR FALLA Y DATOS. | 01/11/2025 SE RESIEMBRA TARJETA EXITOSMANTE TODO QUEDA OK"/>
    <s v="VISITA TECNICA"/>
    <s v="9999T532"/>
    <s v="TIPO IV"/>
    <s v="TERRESTRE"/>
    <s v="ALVAREZ ARENAS VICTOR HUGO"/>
    <n v="1"/>
    <s v="0"/>
    <n v="479589"/>
    <n v="196537"/>
    <n v="479589"/>
  </r>
  <r>
    <s v="IBAGUE"/>
    <x v="3"/>
    <x v="3"/>
    <s v="73411"/>
    <n v="5861271"/>
    <s v="16655367"/>
    <s v="INCIDENTE"/>
    <s v="TOLIMA"/>
    <s v="LIBANO"/>
    <s v="MARYLUNA COMUNICACIONES"/>
    <s v="AVAL"/>
    <s v="FO-25-1752533"/>
    <d v="2025-10-29T13:04:00"/>
    <d v="2025-11-05T08:07:00"/>
    <m/>
    <s v="ENTIDAD"/>
    <s v="AVAL TARJETA DE SEMBRADO"/>
    <s v="RESEMBRADO EXITOSO"/>
    <s v="CERRADO"/>
    <s v="29/10/2025 29-10 SE AUTORIZA RESEMBRADO DE TARJETA POR LA RED, SE ESCALA PARA VISITA. LLAMAR ANTES DE VISITAR, CONFIRMAR FALLA Y DATOS. | 04/11/2025 SE HACE BORRADO DE MEMORIA DEL DATÁFONO PORQUE ESTABA EN LA VERSIÓN 10.5 Y SE DEJA EN LA ACTUAL 10.6. SE HACE SEMBRADO DE TARJETA. SE HACEN PRUEBAS DE TRANSACCIONES TODO OK"/>
    <s v="VISITA TECNICA"/>
    <s v="BL01O161"/>
    <s v="TIPO III"/>
    <s v="TERRESTRE"/>
    <s v="VARGAS HERRERA JHON JAIRO"/>
    <n v="1"/>
    <s v="0"/>
    <n v="275729"/>
    <n v="196537"/>
    <n v="275729"/>
  </r>
  <r>
    <s v="VALLEDUPAR"/>
    <x v="4"/>
    <x v="4"/>
    <s v="20383"/>
    <n v="5862898"/>
    <s v="21345723"/>
    <s v="INCIDENTE"/>
    <s v="CESAR"/>
    <s v="LA GLORIA"/>
    <s v="VARIEDADES EMMANUEL ALEJANDRO"/>
    <s v="AVAL"/>
    <s v="FO-25-1756932"/>
    <d v="2025-10-30T10:06:00"/>
    <d v="2025-11-04T16:39:00"/>
    <m/>
    <s v="ENTIDAD"/>
    <s v="ERROR DE TRANSACCIONES"/>
    <s v="SIN CUPO HABILITADO"/>
    <s v="CERRADO"/>
    <s v="30/10/2025 30-10 EN COMUNICACIÓN CON EL SR CARLOS CARVAJALINO AL NÚMERO 3202187315 NOS CONFIRMA SOLICITUD, DATOS CORRECTOS. SE ESCALA PARA VISITA | 01/11/2025 SE LLAMA AL CLIENTE PARA CONFIRMA EL SERVICIO Y ESTE INDICA QUE EL PROBLEMA QUE PRESETA ES CON LAS TRANSACCIONES, YA QUE TODAS LAS QUE INTETA REALIZAR LE SALE EN RECHAZO GENERAL, YA SEA CON TARJETA O SIN TARJETA, ESTE MISMO INFORMA QUE EL SERVICIO DE INTERNET SE ENCUENTRA OPERANDO CORRECTAMENTE, SE MANDA REPORTE A REDEBAN PERO ESTE NO DA RESPUESTA POR LO QUE LOS FINES  DE SEMANA CON FERIADO NO BRINDAN SOPORTE TECNICO | 04/11/2025 SE LLAMA AL CLIENTE Y ESTE MANIFIESTA QUE EN DIAS ANTERIORES NO LE PERMITIA REALIZAR NINGÚN TIPO DE TRANSACCIÓN, EL DIA DE HOY EL CLIENTE REALIZA PRUEBAS Y SOLO DEJA HACER RETIROS, PERO NO DEJA HACER RECAUDOS NI DEPOSITOS YA QUE SALE TRANSACCION DECLINADA Y QUE TIENE FONDOS INSUFICIENTE, EL CASO FUE ESCALADO CON REDEBAN Y ESTE MANIFIESTA QUE TIENE UN BLOQUEO EN EL SALDO Y POR ENDE EL CLIENTE DEBE LLAMAR A LA LINEA PARA QUE SE LO DESBLOQUEE, SE PROCEDE A LLAMAR AL CLIENTE E INDICARLE QUE DEBE HACER"/>
    <s v="SOPORTE TELEFONICO"/>
    <m/>
    <s v="TIPO IV"/>
    <s v="TERRESTRE"/>
    <s v="MONTES DIAZ JOHN FRED"/>
    <n v="0"/>
    <s v="0"/>
    <n v="41241"/>
    <n v="0"/>
    <n v="41241"/>
  </r>
  <r>
    <s v="NEIVA"/>
    <x v="3"/>
    <x v="3"/>
    <s v="41378"/>
    <n v="5863651"/>
    <s v="18421198"/>
    <s v="INCIDENTE"/>
    <s v="HUILA"/>
    <s v="LA ARGENTINA"/>
    <s v="AGROVET SAN ISIDRO LA ARGENTIN"/>
    <s v="AVAL"/>
    <s v="FO-25-1761757"/>
    <d v="2025-10-30T15:08:00"/>
    <d v="2025-11-01T11:43:00"/>
    <m/>
    <s v="HARDWARE"/>
    <s v="ALERT IRRUPTION"/>
    <s v="ALERT IRRUPTION"/>
    <s v="CERRADO"/>
    <s v="30/10/2025 30-10 SE ESCALA PARA VISITA. LLAMAR ANTES DE VISITAR, CONFIRMAR FALLA Y DATOS. | 01/11/2025 SE REALIZA VISITA AL PUNTO SE CAMBIA EQUIPO POR DAÑO ALERT IRRUPTION SE DEJA EQUIPO INSTALADO CON VR 10.6, SE REALIZAN PRUEBAS OK, SE SIEMBRA TARJETA #5515."/>
    <s v="VISITA TECNICA"/>
    <s v="II00B897"/>
    <s v="TIPO III"/>
    <s v="TERRESTRE"/>
    <s v="DEVIA REINOSO JUAN CARLOS"/>
    <n v="1"/>
    <s v="0"/>
    <n v="275729"/>
    <n v="196537"/>
    <n v="275729"/>
  </r>
  <r>
    <s v="VILLAVICENCIO"/>
    <x v="3"/>
    <x v="3"/>
    <s v="50006"/>
    <n v="5864553"/>
    <s v="82109380"/>
    <s v="INCIDENTE"/>
    <s v="META"/>
    <s v="ACACIAS"/>
    <s v="DIAPERS 1"/>
    <s v="AVAL"/>
    <s v="FO-25-1769554 | FO-25-1763840"/>
    <d v="2025-10-31T09:15:00"/>
    <d v="2025-11-07T16:57:00"/>
    <m/>
    <s v="ENTIDAD"/>
    <s v="AVAL TARJETA DE SEMBRADO"/>
    <s v="RECHAZO GENERAL"/>
    <s v="CERRADO"/>
    <s v="07/11/2025 SE REALIZA VISITA AL CB POR ORDEN DE APROBADO PENDIENTE, SE REALIZA LA VISITA PARA VERIFICAR SI YA SE PUEDEN REALIZAR TRANSACTIONES SE EVIDENCIA QUÉ SIGUE SALIENDO RECHAZO GENERAL SE ESCALA EL CASO CON REDEBAN Y YENI DE REDEBAN NOS INDICA QUE DEJAR LA TARJETA SEMBRADA Y EL EQUIPO EN FUNCIONAMIENTO Y SE LE INDICA AL USUARIO QUE ESTA SIENDO ESCALADO, QUE RETIREMOS DEL PUNTO"/>
    <s v="VISITA TECNICA"/>
    <s v="10NZZ372"/>
    <s v="TIPO II"/>
    <s v="TERRESTRE"/>
    <s v="MOLINA CASTRO JAVIER ALBERTO"/>
    <n v="2"/>
    <s v="0"/>
    <n v="289936"/>
    <n v="140396"/>
    <n v="289936"/>
  </r>
  <r>
    <s v="TUNJA"/>
    <x v="0"/>
    <x v="0"/>
    <s v="15238"/>
    <n v="5864880"/>
    <s v="66591207"/>
    <s v="INCIDENTE"/>
    <s v="BOYACA"/>
    <s v="DUITAMA"/>
    <s v="ESTACION DE SERVICIO LAS AMERICAS"/>
    <s v="AVAL"/>
    <s v="FO-25-1764782"/>
    <d v="2025-10-31T11:10:00"/>
    <d v="2025-11-01T12:00:00"/>
    <m/>
    <s v="USUARIO"/>
    <s v="COMUNICACION"/>
    <s v="CANAL DEL COMERCIO"/>
    <s v="CERRADO"/>
    <s v="31/10/2025 31-10 SE ESCALA PARA VISITA. LLAMAR ANTES DE VISITAR, CONFIRMAR FALLA Y DATOS. | 01/11/2025 EN COMUNICACIÓN CON LA CLIENTE, SEÑORA ANGIE SIERRA, AL NÚMERO CELULAR 3154643408, SE CONFIRMA QUE ACTUALMENTE EL PUNTO SE ENCUENTRA OPERANDO CORRECTAMENTE, CON COMUNICACIÓN EXITOSA._x000a_LA CLIENTE INFORMA QUE NO AUTORIZA LA ATENCIÓN DE LA VISITA TÉCNICA HASTA QUE EL NUEVO PROVEEDOR DE INTERNET HAYA COMPLETADO LA INSTALACIÓN Y DEJADO OPERATIVO EL SERVICIO EN EL COMERCIO, A FIN DE REALIZAR POSTERIORMENTE LA CONFIGURACIÓN DE LAS DIRECCIONES IP DE COMUNICACIÓN PARA CADA EQUIPO._x000a__x000a_SE LE INDICA A LA CLIENTE QUE, DADO LO ANTERIOR, SE PROCEDERÁ CON EL CIERRE DE LA ORDEN ACTUAL, Y QUE DEBERÁ COMUNICARSE NUEVAMENTE PARA SOLICITAR MANTENIMIENTO UNA VEZ EL COMERCIO CUENTE CON EL NUEVO CANAL DE COMUNICACIÓN HABILITADO."/>
    <s v="SOPORTE TELEFONICO"/>
    <m/>
    <s v="TIPO II"/>
    <s v="TERRESTRE"/>
    <s v="ALVARADO MORENO CRISTHIAN"/>
    <n v="0"/>
    <s v="0"/>
    <n v="41241"/>
    <n v="0"/>
    <n v="41241"/>
  </r>
  <r>
    <s v="PASTO"/>
    <x v="1"/>
    <x v="1"/>
    <s v="52001"/>
    <n v="5864973"/>
    <s v="21328356"/>
    <s v="INCIDENTE"/>
    <s v="NARIÑO"/>
    <s v="PASTO"/>
    <s v="CONECTING PEOPLE"/>
    <s v="AVAL"/>
    <s v="FO-25-1765216"/>
    <d v="2025-10-31T11:36:00"/>
    <d v="2025-11-01T10:05:00"/>
    <m/>
    <s v="HARDWARE"/>
    <s v="SE REINICIA"/>
    <s v="DAÑO POS"/>
    <s v="CERRADO"/>
    <s v="31/10/2025 31-10 SE ESCALA PARA VISITA. LLAMAR ANTES DE VISITAR, CONFIRMAR FALLA Y DATOS. | 01/11/2025 SE LLEGA A CORRESPONSAL SE VERIFICA FALLA DE REINICIO DE EQUIPO Y DESACTUALIZADA VERSION SE REALIZA CAMBIO DE FUENTE DE PODER Y ACTUALIZACIÓN DE VERSION SE CONFIGURA PARÁMETROS SE INICIALIZA SE REALIZA SEMBRADO DE TARJETA CREACIÓN DE USUARIOS PRUEBAS DE FUNCIONAMIENTO Y REINICIO EXITOSAS CB QUEDA OPERATIVO"/>
    <s v="VISITA TECNICA"/>
    <s v="9RZZZ724"/>
    <s v="TIPO I"/>
    <s v="TERRESTRE"/>
    <s v="BRAVO MADROÑERO OSCAR ESTEBAN"/>
    <n v="1"/>
    <s v="0"/>
    <n v="65960"/>
    <n v="75096"/>
    <n v="65960"/>
  </r>
  <r>
    <s v="BOGOTA"/>
    <x v="5"/>
    <x v="5"/>
    <s v="11001"/>
    <n v="5865180"/>
    <s v="89350548"/>
    <s v="INCIDENTE"/>
    <s v="CUNDINAMARCA"/>
    <s v="BOGOTA"/>
    <s v="SERVICIOS INTEGRALES S"/>
    <s v="AVAL"/>
    <s v="FO-25-1765726"/>
    <d v="2025-10-31T12:47:00"/>
    <d v="2025-11-01T10:33:00"/>
    <m/>
    <s v="ENTIDAD"/>
    <s v="ERROR DE TRANSACCIONES"/>
    <s v="SIN CUPO HABILITADO"/>
    <s v="CERRADO"/>
    <s v="31/10/2025 31-10 SE ESCALA PARA VISITA. LLAMAR ANTES DE VISITAR, CONFIRMAR FALLA Y DATOS. | 01/11/2025 SE LLEGA AL COMERCIO SE ESPERA POR MÁS DE 40 MINUTOS NO ABREN SE VALÍA CON LA PERSONA DE ASEO DEL CENTRO COMERCIAL LA CUAL INFORMA NO SABER EL HORARIO DE APERTURA DE ESE COMERCIO SE MARCA EL NÚMERO DE CONTACTO 3046262191 EN MÚLTIPLES OCASIONES NADIE RESPONDE SE DEJA EVIDENCIA FOTOGRÁFICA DEL SITIO CERRADO"/>
    <s v="VISITA TECNICA"/>
    <s v="0"/>
    <s v="TIPO I"/>
    <s v="TERRESTRE"/>
    <s v="GOMEZ VEGA DAVID SNEYDER"/>
    <n v="1"/>
    <s v="0"/>
    <n v="65960"/>
    <n v="75096"/>
    <n v="65960"/>
  </r>
  <r>
    <s v="PEREIRA"/>
    <x v="1"/>
    <x v="6"/>
    <s v="63001"/>
    <n v="5865188"/>
    <s v="19377134"/>
    <s v="INCIDENTE"/>
    <s v="QUINDIO"/>
    <s v="ARMENIA"/>
    <s v="COPYNET AA"/>
    <s v="AVAL"/>
    <s v="FO-25-1765728"/>
    <d v="2025-10-31T12:50:00"/>
    <d v="2025-11-05T08:14:00"/>
    <m/>
    <s v="ENTIDAD"/>
    <s v="ERROR DE TRANSACCIONES"/>
    <s v="TRANSACCION NO PERMITIDA"/>
    <s v="CERRADO"/>
    <s v="31/10/2025 31-10 SE ESCALA PARA VISITA. LLAMAR ANTES DE VISITAR, CONFIRMAR FALLA Y DATOS. | 01/11/2025 SE DEBE VALIDAR EL DIA MARTES YA QUE LA USUARIO NO LABORA LOS FINES DE SEMANA | 04/11/2025 SE LLAMA A COMERCIO INDICAN FUNCIONAMIENTO DE SERVICIOS OK, INDICAN QUE LA FALLA FUE SÓLO DURANTE LA CAÍDA QUE TUVO LA ENTIDAD PERO QUE YA ESTÁ FUNCIONANDO NORMALMENTE."/>
    <s v="SOPORTE TELEFONICO"/>
    <m/>
    <s v="TIPO II"/>
    <s v="TERRESTRE"/>
    <s v="SANCHEZ SOLORZANO JUAN SEBASTIAN"/>
    <n v="0"/>
    <s v="0"/>
    <n v="41241"/>
    <n v="0"/>
    <n v="41241"/>
  </r>
  <r>
    <s v="BOGOTA"/>
    <x v="5"/>
    <x v="5"/>
    <s v="11001"/>
    <n v="5865478"/>
    <s v="16026353"/>
    <s v="INCIDENTE"/>
    <s v="CUNDINAMARCA"/>
    <s v="BOGOTA"/>
    <s v="MISCELANEA MARA ANGEL"/>
    <s v="AVAL"/>
    <s v="FO-25-1766705"/>
    <d v="2025-10-31T14:34:00"/>
    <d v="2025-11-01T09:47:00"/>
    <m/>
    <s v="SOFTWARE"/>
    <s v="COMUNICACION"/>
    <s v="PARAMETROS DE CONFIGURACION EN POS"/>
    <s v="CERRADO"/>
    <s v="31/10/2025 31-10 SE ESCALA PARA VISITA. LLAMAR ANTES DE VISITAR, CONFIRMAR FALLA Y DATOS. | 01/11/2025 SE REALIZA REALIZA CONFIGURACIÓN PARÁMETROS DE COMUNICACIÓN ADICIONAL SE ACTUALIZA DATAFONO VR 10.6 YA QUE DE ENCUENTRA EN 10.5 PRUEBA OK SE CREAN USUARIOS OK"/>
    <s v="VISITA TECNICA"/>
    <s v="BBKZZ942"/>
    <s v="TIPO I"/>
    <s v="TERRESTRE"/>
    <s v="ORTIZ MARTINEZ STIVEN"/>
    <n v="1"/>
    <s v="0"/>
    <n v="65960"/>
    <n v="75096"/>
    <n v="65960"/>
  </r>
  <r>
    <s v="BOGOTA"/>
    <x v="5"/>
    <x v="5"/>
    <s v="11001"/>
    <n v="5865681"/>
    <s v="88043097"/>
    <s v="INCIDENTE"/>
    <s v="CUNDINAMARCA"/>
    <s v="BOGOTA"/>
    <s v="ADRIAN.COM"/>
    <s v="AVAL"/>
    <s v="FO-25-1767301"/>
    <d v="2025-10-31T15:54:00"/>
    <d v="2025-11-01T12:51:00"/>
    <m/>
    <s v="SOFTWARE"/>
    <s v="ERROR DE TRANSACCIONES"/>
    <s v="RECHAZO GENERAL"/>
    <s v="CERRADO"/>
    <s v="31/10/2025 31-10 SE ESCALA PARA VISITA. LLAMAR ANTES DE VISITAR, CONFIRMAR FALLA Y DATOS. | 01/11/2025 SE REALIZA LLAMADA TELEFÓNICA AL 3227569246 PARA CONFIRMAR DIRECCIÓN ES INICIAR DESPLAZAMIENTO, CONTESTA LA SRA ADRIANA E INDICA QUE EL DATÁFONO SE ENCUENTRA FUNCIONANDO CON NORMALIDAD QUE EL DÍA DE AYER TUVO PROBLEMAS , SE LE ACLARA QUE SE TENÍA INTERMITENCIA CON LA ENTIDAD SEGÚN LO REPORTADO POR RBM, LA SRA ADRIANA INDICA QUE A LAS 18 DE AYER SE RESTABLECIÓ EL SERVICIO Y PUDO TRANSAR CON NORMALIDAD. CONFIRMA FUNCIONAMIENTO CON NORMALIDAD EL DÍA DE HOY."/>
    <s v="SOPORTE TELEFONICO"/>
    <m/>
    <s v="TIPO I"/>
    <s v="TERRESTRE"/>
    <s v="GARCIA PASTRANA KEVIN FERNANDO"/>
    <n v="0"/>
    <s v="0"/>
    <n v="41241"/>
    <n v="0"/>
    <n v="41241"/>
  </r>
  <r>
    <s v="BOGOTA"/>
    <x v="5"/>
    <x v="5"/>
    <s v="25875"/>
    <n v="5865790"/>
    <s v="90763719"/>
    <s v="INCIDENTE"/>
    <s v="CUNDINAMARCA"/>
    <s v="VILLETA"/>
    <s v="EL COFRE DEL TESORO"/>
    <s v="AVAL"/>
    <s v="FO-25-1767302"/>
    <d v="2025-10-31T16:39:00"/>
    <d v="2025-11-05T08:23:00"/>
    <m/>
    <s v="ENTIDAD"/>
    <s v="AVAL TARJETA DE SEMBRADO"/>
    <s v="RECHAZO GENERAL"/>
    <s v="CERRADO"/>
    <s v="31/10/2025 31-10 SE ESCALA PARA VISITA. LLAMAR ANTES DE VISITAR, CONFIRMAR FALLA Y DATOS. | 01/11/2025 NO HAY SOPORTE CON REDEBAN PARA ATENDER INCIDENTE | 04/11/2025 SE LLEGA AL CB SE VÁLIDA DATÁFONO, EL DATÁFONO ESTÁ PRESENTANDO FALLA DE TRANSACCIÓN DECLINADA , SE ESCALA A EJECUTIVO DE REDEBAN EL CUAL ESCALA CON EL BANCO EL CUAN INDICA QUE LA TARJETA DE SEMBRADO SE ENCUENTRA DAÑADA, SE PRODUCE A INDICARLE AL CLIENTE QUE LE TOCA SOLICITAR UNA NUEVA Y PEDIR RESEMBRADO TARJETA,"/>
    <s v="VISITA TECNICA"/>
    <s v="FWZZZ540"/>
    <s v="TIPO II"/>
    <s v="TERRESTRE"/>
    <s v="MICHELI LOPEZ MIGUEL ANGEL"/>
    <n v="1"/>
    <s v="0"/>
    <n v="144968"/>
    <n v="140396"/>
    <n v="144968"/>
  </r>
  <r>
    <s v="CALI"/>
    <x v="1"/>
    <x v="1"/>
    <s v="76130"/>
    <n v="5865983"/>
    <s v="89406128"/>
    <s v="INCIDENTE"/>
    <s v="VALLE DEL CAUCA"/>
    <s v="CANDELARIA"/>
    <s v="TEPAGA.COM"/>
    <s v="AVAL"/>
    <s v="FO-25-1767307"/>
    <d v="2025-11-01T08:00:00"/>
    <d v="2025-11-01T12:39:00"/>
    <m/>
    <s v="HARDWARE"/>
    <s v="IMPRESION"/>
    <s v="NO AVANZA PAPEL"/>
    <s v="CERRADO"/>
    <s v="01/11/2025 31-10 SE ESCALA PARA VISITA. LLAMAR ANTES DE VISITAR, CONFIRMAR FALLA Y DATOS. | 01/11/2025 SE REALIZA CAMBIO DE DATAFONO EN CB AVAL DEBIDO A IMPRESIÓN BORRADO Y EN OCASIONES NO AVANZA PAPEL, SE REALIZAN PRUEBAS OK."/>
    <s v="VISITA TECNICA"/>
    <s v="FAWZZ301"/>
    <s v="TIPO II"/>
    <s v="TERRESTRE"/>
    <s v="MONTERO MUESES GIAN CARLO"/>
    <n v="1"/>
    <s v="0"/>
    <n v="144968"/>
    <n v="140396"/>
    <n v="144968"/>
  </r>
  <r>
    <s v="TUNJA"/>
    <x v="0"/>
    <x v="0"/>
    <s v="15816"/>
    <n v="5866125"/>
    <s v="16260499"/>
    <s v="INCIDENTE"/>
    <s v="BOYACA"/>
    <s v="TOGÜI"/>
    <s v="EXPENDIO DE CARNES EL CEBU TOG"/>
    <s v="AVAL"/>
    <s v="FO-25-1768081"/>
    <d v="2025-11-01T09:12:00"/>
    <d v="2025-11-02T09:55:00"/>
    <m/>
    <s v="SOFTWARE"/>
    <s v="ERROR DE TRANSACCIONES"/>
    <s v="RECHAZO GENERAL"/>
    <s v="CERRADO"/>
    <s v="01/11/2025 01-11 SE ESCALA PARA VISITA. LLAMAR ANTES DE VISITAR, CONFIRMAR FALLA Y DATOS. | 01/11/2025 SE ESTABLECE COMUNICACIÓN CON EL CLIENTE PARA VALIDAR LA INCIDENCIA. EL CLIENTE MENCIONA QUE REALIZARÁ UNA NUEVA REVISIÓN CON EL EQUIPO Y SOLICITA QUE SE RESTABLEZCA LA COMUNICACIÓN …EN APROXIMADAMENTE MEDIA HORA PARA CONFIRMAR SI EL SERVICIO HA SIDO RESTABLECIDO O SI LA FALLA PERSISTE. | 01/11/2025 TRAS UNA NUEVA VALIDACIÓN TELEFÓNICA CON EL USUARIO, SE CONFIRMA QUE EL CORRESPONSAL HA RESTABLECIDO SU OPERATIVIDAD DE MANERA ADECUADA. EL CLIENTE HA PROPORCIONADO EVIDENCIA FOTOGRÁFICA DEL COMPROBANTE, LO QUE CORROBORA LA CORRECTA FUNCIONALIDAD DEL CORRESPONSAL. CLIENTE INDICA QUE CUALQUIER EVENTUALIDAD SERÁ COMUNICADA OPORTUNAMENTE A LA ENTIDAD BANCARIA."/>
    <s v="SOPORTE TELEFONICO"/>
    <m/>
    <s v="TIPO II"/>
    <s v="TERRESTRE"/>
    <s v="ALVARADO MORENO CRISTHIAN"/>
    <n v="0"/>
    <s v="0"/>
    <n v="41241"/>
    <n v="0"/>
    <n v="41241"/>
  </r>
  <r>
    <s v="MEDELLIN"/>
    <x v="2"/>
    <x v="2"/>
    <s v="5591"/>
    <n v="5866137"/>
    <s v="71868137"/>
    <s v="INCIDENTE"/>
    <s v="ANTIOQUIA"/>
    <s v="PUERTO TRIUNFO"/>
    <s v="EL FIJAZO MAYETON"/>
    <s v="AVAL"/>
    <s v="FO-25-1768179"/>
    <d v="2025-11-01T09:18:00"/>
    <d v="2025-11-04T17:15:00"/>
    <m/>
    <s v="SOFTWARE"/>
    <s v="ERROR DE TRANSACCIONES"/>
    <s v="RECHAZO GENERAL"/>
    <s v="CERRADO"/>
    <s v="01/11/2025 01-11 EN COMUNICACION CONLA SRA JENNIFER HENAO AL NÚMERO 3136790990 NOS CONFIRMA LA SOLCIITUD, DATOS CORRECTOS, SE ESCALA PARA VISITA | 04/11/2025 SE REALIZA VERIFICACIÓN DE SERVICIO Y TODO ESTÁ FUNCIONANDO CON NORMALIDAD USUARIO REPORTA QUE YA LA ESTÁ DEJANDO PAGAR CRÉDITOS"/>
    <s v="VISITA TECNICA"/>
    <s v="LA2ZZ878"/>
    <s v="TIPO IV"/>
    <s v="TERRESTRE"/>
    <s v="BARRIENTOS HERNANDEZ CRISTIAN HORACIO"/>
    <n v="1"/>
    <s v="0"/>
    <n v="479589"/>
    <n v="196537"/>
    <n v="479589"/>
  </r>
  <r>
    <s v="MANIZALES"/>
    <x v="1"/>
    <x v="6"/>
    <s v="17001"/>
    <n v="5866227"/>
    <s v="16086290"/>
    <s v="INCIDENTE"/>
    <s v="CALDAS"/>
    <s v="MANIZALES"/>
    <s v="COMUNICACIONES J.Q SAS"/>
    <s v="AVAL"/>
    <s v="FO-25-1768680"/>
    <d v="2025-11-01T10:31:00"/>
    <d v="2025-11-01T12:14:00"/>
    <m/>
    <s v="ENTIDAD"/>
    <s v="ERROR DE TRANSACCIONES"/>
    <s v="TRANSACCION NO PERMITIDA"/>
    <s v="CERRADO"/>
    <s v="01/11/2025 01-11 SE ESCALA PARA VISITA. LLAMAR ANTES DE VISITAR, CONFIRMAR FALLA Y DATOS. | 01/11/2025 SE REALIZA LLAMADA CON USUARIO EL CUAL INDICA QUE AYER PRESENTÓ FALLAS EN EL SERVICIO POR LA CAIDA DE LOS SERVICIOS DE BANCO DE BOGOTA, PERO INDICA QUE YA HOY LE TRABAJA CON NORMALIDAD Y SE ENCUENTRA TRANSACCIONANDO SERVICIO OK"/>
    <s v="SOPORTE TELEFONICO"/>
    <m/>
    <s v="TIPO I"/>
    <s v="TERRESTRE"/>
    <s v="AGUIRRE HENAO RAUL EDUARDO"/>
    <n v="0"/>
    <s v="0"/>
    <n v="41241"/>
    <n v="0"/>
    <n v="41241"/>
  </r>
  <r>
    <s v="PASTO"/>
    <x v="1"/>
    <x v="1"/>
    <s v="52356"/>
    <n v="5866273"/>
    <s v="17380452"/>
    <s v="INCIDENTE"/>
    <s v="NARIÑO"/>
    <s v="IPIALES"/>
    <s v="GRUPO EXPRESS PRINCIPAL"/>
    <s v="AVAL"/>
    <s v="FO-25-1769057"/>
    <d v="2025-11-01T11:08:00"/>
    <d v="2025-11-04T16:54:00"/>
    <m/>
    <s v="SOFTWARE"/>
    <s v="LECTOR DE BARRAS"/>
    <s v="LECTOR DESCONFIGURADO"/>
    <s v="CERRADO"/>
    <s v="01/11/2025 01-11 SE ESCALA PARA VISITA. LLAMAR ANTES DE VISITAR, CONFIRMAR FALLA Y DATOS. | 02/11/2025 CLIENTE SOLO LABORA DE LUNES A SÁBADO, SE DEBE VALIDAR EL DÍA MARTES | 04/11/2025 SE VISITA CB. SE ENCUENTRA LECTORA SYMBOL QUE PERDIÓ CONFIGURACIÓN, SE CONFIGURA CON LOS CÓDIGOS DE BARRAS DE SYMBOL, SE REALIZAN PRUEBAS TX EXITOSAS. QUEDA OPERATIVO"/>
    <s v="VISITA TECNICA"/>
    <s v="VGZZZ217"/>
    <s v="TIPO II"/>
    <s v="TERRESTRE"/>
    <s v="CASTILLO HERRERA ALEX RICARDO"/>
    <n v="1"/>
    <s v="0"/>
    <n v="144968"/>
    <n v="140396"/>
    <n v="144968"/>
  </r>
  <r>
    <s v="BOGOTA"/>
    <x v="5"/>
    <x v="5"/>
    <s v="11001"/>
    <n v="5868025"/>
    <s v="89476531"/>
    <s v="INCIDENTE"/>
    <s v="CUNDINAMARCA"/>
    <s v="BOGOTA"/>
    <s v="DROGUERIA UNIFAMILIAR 1"/>
    <s v="AVAL"/>
    <s v="FO-25-1775487"/>
    <d v="2025-11-04T13:18:00"/>
    <d v="2025-11-04T17:07:00"/>
    <m/>
    <s v="SOFTWARE"/>
    <s v="ACTUALIZACION"/>
    <s v="VERSION CARGA SO VR"/>
    <s v="CERRADO"/>
    <s v="04/11/2025 SE LLEGA A LA DIRECCIÓN INDICADA Y SE REALIZA MANTENIMIENTO A DATÁFONO, CONFIGURACIÓN Y VERSIONAMIENTO OK, USUARIO OK, SEMBRADO OK, SE REALIZAN PRUEBAS ÉXITOSAS"/>
    <s v="VISITA TECNICA"/>
    <s v="SEZZZ894"/>
    <s v="TIPO I"/>
    <s v="TERRESTRE"/>
    <s v="GARCIA PASTRANA KEVIN FERNANDO"/>
    <n v="1"/>
    <s v="0"/>
    <n v="65960"/>
    <n v="75096"/>
    <n v="65960"/>
  </r>
  <r>
    <s v="BOGOTA"/>
    <x v="5"/>
    <x v="5"/>
    <s v="25754"/>
    <n v="5868106"/>
    <s v="15953979"/>
    <s v="INCIDENTE"/>
    <s v="CUNDINAMARCA"/>
    <s v="SOACHA"/>
    <s v="MERCATODO CIUDAD VERDE"/>
    <s v="AVAL"/>
    <s v="FO-25-1775485"/>
    <d v="2025-11-04T13:18:00"/>
    <d v="2025-11-05T15:57:00"/>
    <m/>
    <s v="HARDWARE"/>
    <s v="IMPRESION"/>
    <s v="NO IMPRIME UNO O VARIOS CARACTERES"/>
    <s v="CERRADO"/>
    <s v="05/11/2025 SE REALIZA MANTENIMIENTO DE TAPA DE IMPRESORA SE REALIZAN PRUEBAS POR 1 PESO"/>
    <s v="VISITA TECNICA"/>
    <s v="BBBGZ813"/>
    <s v="TIPO I"/>
    <s v="TERRESTRE"/>
    <s v="SOTO LONDOÑO FREDY ALEXANDER"/>
    <n v="1"/>
    <s v="0"/>
    <n v="65960"/>
    <n v="75096"/>
    <n v="65960"/>
  </r>
  <r>
    <s v="BARRANQUILLA"/>
    <x v="4"/>
    <x v="4"/>
    <s v="47258"/>
    <n v="5868364"/>
    <s v="25701756"/>
    <s v="INCIDENTE"/>
    <s v="MAGDALENA"/>
    <s v="EL PIÑON"/>
    <s v="COOLCARRETO"/>
    <s v="AVAL"/>
    <s v="FO-25-1778203"/>
    <d v="2025-11-04T17:13:00"/>
    <d v="2025-11-06T09:51:00"/>
    <m/>
    <s v="SOFTWARE"/>
    <s v="ERROR DE TRANSACCIONES"/>
    <s v="RECHAZO GENERAL"/>
    <s v="CERRADO"/>
    <s v="05/11/2025 SE REALIZA GESTIÓN TELEFÓNICA, SE ESCALA LA FALLA CON REDEBAN, REDEBAN RESPONDE: REALIZANDO LAS CORRESPONDIENTES VALIDACIONES ME CONFIRMA OPERACIONES QUE EL RECHAZO ES POR LA ENTIDAD CON CAUSAL 5070, POR FAVOR PROCEDER CON EL CIERRE DEL CASO, ESTE ESCALAMIENTO LO REALIZÓ EL COORDINADOR DE LA ZONA POR MEDIO DE CORREO ELECTRÓNICO."/>
    <s v="SOPORTE TELEFONICO"/>
    <m/>
    <s v="TIPO III"/>
    <s v="TERRESTRE"/>
    <s v="DE AGUAS MUÑOZ DAVID JOSE"/>
    <n v="0"/>
    <s v="0"/>
    <n v="41241"/>
    <n v="0"/>
    <n v="41241"/>
  </r>
  <r>
    <s v="VILLAVICENCIO"/>
    <x v="3"/>
    <x v="3"/>
    <s v="50568"/>
    <n v="5868391"/>
    <s v="61177572"/>
    <s v="INCIDENTE"/>
    <s v="META"/>
    <s v="PUERTO GAITAN"/>
    <s v="ALMACEN DE REPUESTO DE MOTOS EL FLACO"/>
    <s v="AVAL"/>
    <s v="FO-25-1777969"/>
    <d v="2025-11-04T15:13:00"/>
    <d v="2025-11-07T14:46:00"/>
    <m/>
    <s v="SOFTWARE"/>
    <s v="CIERRE"/>
    <s v="CIERRE NO HABILITADO"/>
    <s v="CERRADO"/>
    <s v="07/11/2025 SE REALIZA VISITA A COMERCIO SE REALIZA BORRADO E INICIALIZACIÓN DE S.O VERSIÓN 10.6 SE REALIZAN PRUEBAS OK SIN NOVEDADES"/>
    <s v="VISITA TECNICA"/>
    <s v="FA007143"/>
    <s v="TIPO III"/>
    <s v="TERRESTRE"/>
    <s v="CASTRILLON URREA LONDIER LEANDRO"/>
    <n v="1"/>
    <s v="0"/>
    <n v="275729"/>
    <n v="196537"/>
    <n v="275729"/>
  </r>
  <r>
    <s v="MEDELLIN"/>
    <x v="2"/>
    <x v="2"/>
    <s v="5001"/>
    <n v="5868573"/>
    <s v="17938143"/>
    <s v="INCIDENTE"/>
    <s v="ANTIOQUIA"/>
    <s v="MEDELLIN"/>
    <s v="MOVILES R ROLDAN COLOMBIA"/>
    <s v="AVAL"/>
    <s v="FO-25-1777965"/>
    <d v="2025-11-04T14:45:00"/>
    <d v="2025-11-05T14:10:00"/>
    <m/>
    <s v="HARDWARE"/>
    <s v="SE REINICIA"/>
    <s v="DAÑO POS"/>
    <s v="CERRADO"/>
    <s v="05/11/2025 SE CAMBIA EQUIPO POR REINICIO CONSTANTE AL PARECER SE DEBE A UN CORTO SE TRATÓ DE FORMATEAR Y CARGAR SO PERO NO PERMITE QUE CARGUE SO SE HACEN PRUEBAS TODO QUEDA OK"/>
    <s v="VISITA TECNICA"/>
    <s v="9B006445"/>
    <s v="TIPO I"/>
    <s v="TERRESTRE"/>
    <s v="ALVAREZ ARENAS VICTOR HUGO"/>
    <n v="1"/>
    <s v="0"/>
    <n v="65960"/>
    <n v="75096"/>
    <n v="65960"/>
  </r>
  <r>
    <s v="SANTA MARTA"/>
    <x v="4"/>
    <x v="4"/>
    <s v="47288"/>
    <n v="5868606"/>
    <s v="89528451"/>
    <s v="INCIDENTE"/>
    <s v="MAGDALENA"/>
    <s v="FUNDACION"/>
    <s v="FERRENOVABLES"/>
    <s v="AVAL"/>
    <s v="FO-25-1777960"/>
    <d v="2025-11-04T14:41:00"/>
    <d v="2025-11-05T14:59:00"/>
    <m/>
    <s v="HARDWARE"/>
    <s v="NO ENCIENDE"/>
    <s v="DAÑO POS"/>
    <s v="CERRADO"/>
    <s v="05/11/2025 SE REALIZA VISITA AL SITIO, SE DETECTA DAÑO EN LA FUENTE DE PODER, SE REALIZA CAMBIO DE ACCESORIO SE REALIZAN PRUEBAS, TODO OK"/>
    <s v="VISITA TECNICA"/>
    <s v="FBZZZ077"/>
    <s v="TIPO III"/>
    <s v="TERRESTRE"/>
    <s v="GUTIERREZ PEREZ LUIS ALBERTO"/>
    <n v="1"/>
    <s v="0"/>
    <n v="275729"/>
    <n v="196537"/>
    <n v="275729"/>
  </r>
  <r>
    <s v="NEIVA"/>
    <x v="3"/>
    <x v="3"/>
    <s v="18001"/>
    <n v="5868674"/>
    <s v="87834054"/>
    <s v="INCIDENTE"/>
    <s v="CAQUETA"/>
    <s v="FLORENCIA"/>
    <s v="SERVIEFECTIVOS"/>
    <s v="AVAL"/>
    <s v="FO-25-1777956"/>
    <d v="2025-11-04T14:38:00"/>
    <d v="2025-11-05T17:24:00"/>
    <m/>
    <s v="SOFTWARE"/>
    <s v="ERROR DE TRANSACCIONES"/>
    <s v="RECHAZO GENERAL"/>
    <s v="CERRADO"/>
    <s v="05/11/2025 SE LLEGA AL CB Y SE REALIZA CAMBIO DE EQUIPO, SE INSTALA VERSIÓN Y SE INICIALIZA, LA FALLA CONTINUA CON EL RECHAZO GENERAL, SE VAYA CON YENNY GARZÓN DE REDEBAN QUIEN MANIFESTÓ RETIRARME DEL CB DEJANDO LA TARJETA SEMBRADA CON SUS USUARIOS CREADOS, MANIFIESTANDO QUE VA A ESCALAR EL CASO A LA ENTIDAD."/>
    <s v="VISITA TECNICA"/>
    <s v="V1MZZ047"/>
    <s v="TIPO IV"/>
    <s v="TERRESTRE"/>
    <s v="BERMUDEZ SANCHEZ JOSE NEYBER"/>
    <n v="1"/>
    <s v="0"/>
    <n v="479589"/>
    <n v="196537"/>
    <n v="479589"/>
  </r>
  <r>
    <s v="BUCARAMANGA"/>
    <x v="0"/>
    <x v="0"/>
    <s v="68575"/>
    <n v="5868711"/>
    <s v="15324437"/>
    <s v="INCIDENTE"/>
    <s v="SANTANDER"/>
    <s v="PUERTO WILCHES"/>
    <s v="SALA DE INTERNET MYSPACE COM"/>
    <s v="AVAL"/>
    <s v="FO-25-1777951"/>
    <d v="2025-11-04T14:35:00"/>
    <d v="2025-11-05T17:16:00"/>
    <m/>
    <s v="HARDWARE"/>
    <s v="TECLADO"/>
    <s v="DAÑO POS"/>
    <s v="CERRADO"/>
    <s v="05/11/2025 CAMBIO DE 2 DATAFONOS QUE PRESENTA FALLAS EN TECLADO DURO Y BORROSO SE HACEN PRUEBAS EXITOSAS"/>
    <s v="VISITA TECNICA"/>
    <s v="A1WZZ539-A007Z133"/>
    <s v="TIPO IV"/>
    <s v="TERRESTRE"/>
    <s v="PEÑA DIAZ IVAN YESID"/>
    <n v="1"/>
    <s v="0"/>
    <n v="479589"/>
    <n v="196537"/>
    <n v="479589"/>
  </r>
  <r>
    <s v="BUCARAMANGA"/>
    <x v="0"/>
    <x v="0"/>
    <s v="68001"/>
    <n v="5868718"/>
    <s v="13447206"/>
    <s v="INCIDENTE"/>
    <s v="SANTANDER"/>
    <s v="BUCARAMANGA"/>
    <s v="DROGUERIA Y PERF SANTA RITA"/>
    <s v="AVAL"/>
    <s v="FO-25-1777948"/>
    <d v="2025-11-04T14:33:00"/>
    <d v="2025-11-05T12:28:00"/>
    <m/>
    <s v="HARDWARE"/>
    <s v="COMUNICACION"/>
    <s v="MENSAJE CABLE DE RED DESCONECTADO"/>
    <s v="CERRADO"/>
    <s v="05/11/2025 SE VISITA COMERCIO, SE VERIFICA CONEXIONES EN OPTIMAS CONDICIONES SE REALIZA INSTALACIÓN VERSION 10.6 OK, SE REALIZAN PRUEBAS OK, LECTOR DE BARRAS OK, CB OPERATIVO"/>
    <s v="VISITA TECNICA"/>
    <s v="IZ0FZ917"/>
    <s v="TIPO I"/>
    <s v="TERRESTRE"/>
    <s v="BARAJAS BERMUDEZ YAHIR MAURICIO"/>
    <n v="1"/>
    <s v="0"/>
    <n v="65960"/>
    <n v="75096"/>
    <n v="65960"/>
  </r>
  <r>
    <s v="VILLAVICENCIO"/>
    <x v="3"/>
    <x v="3"/>
    <s v="23672"/>
    <n v="5868721"/>
    <s v="13796461"/>
    <s v="INCIDENTE"/>
    <s v="META"/>
    <s v="SAN JUAN DE ARAMA"/>
    <s v="CONSUERTE SAN JUAN DE ARAMA"/>
    <s v="AVAL"/>
    <s v="FO-25-1779355"/>
    <d v="2025-11-04T06:48:00"/>
    <d v="2025-11-06T15:51:00"/>
    <m/>
    <s v="SOFTWARE"/>
    <s v="ACTUALIZACION"/>
    <s v="VERSION CARGA SO VR"/>
    <s v="CERRADO"/>
    <s v="06/11/2025 SE REALIZA ACTUALIZACIÓN DE VERSION Y CAMBIO DE CABLE MAHIC BOX"/>
    <s v="VISITA TECNICA"/>
    <s v="JAAAY605 - JAADZ965"/>
    <s v="TIPO III"/>
    <s v="TERRESTRE"/>
    <s v="PEDREROS CONTRERAS MICHAEL STEVENS"/>
    <n v="1"/>
    <s v="0"/>
    <n v="275729"/>
    <n v="196537"/>
    <n v="275729"/>
  </r>
  <r>
    <s v="PASTO"/>
    <x v="1"/>
    <x v="1"/>
    <s v="52354"/>
    <n v="5868891"/>
    <s v="89399636"/>
    <s v="INCIDENTE"/>
    <s v="NARIÑO"/>
    <s v="IMUES"/>
    <s v="COMPUE-CELL Y PAPELERIA RM"/>
    <s v="AVAL"/>
    <s v="FO-25-1777940"/>
    <d v="2025-11-04T14:14:00"/>
    <d v="2025-11-05T12:14:00"/>
    <m/>
    <s v="HARDWARE"/>
    <s v="ALERT IRRUPTION"/>
    <s v="ALERT IRRUPTION"/>
    <s v="CERRADO"/>
    <s v="05/11/2025 SE VISITA CB. SE ENCUENTRA DATAFONO CON ALERT IRRUPTION. SE REALIZA CAMBIO DE EQUIPO, SE REALIZA SEMBRADO DE TARJETA, SE CREAN USUARIOS. SE REALIZA. PRUEBAS DE CB Y COMERCIO EXITOSAS. QUEDA OPERATIVO"/>
    <s v="VISITA TECNICA"/>
    <s v="FAVZZ775"/>
    <s v="TIPO II"/>
    <s v="TERRESTRE"/>
    <s v="CASTILLO HERRERA ALEX RICARDO"/>
    <n v="1"/>
    <s v="0"/>
    <n v="144968"/>
    <n v="140396"/>
    <n v="144968"/>
  </r>
  <r>
    <s v="CALI"/>
    <x v="1"/>
    <x v="1"/>
    <s v="76001"/>
    <n v="5869065"/>
    <s v="21081849"/>
    <s v="INCIDENTE"/>
    <s v="VALLE DEL CAUCA"/>
    <s v="CALI"/>
    <s v="DYM INTERCOMUNICACIONES"/>
    <s v="AVAL"/>
    <s v="FO-25-1777938"/>
    <d v="2025-11-04T14:12:00"/>
    <d v="2025-11-05T12:08:00"/>
    <m/>
    <s v="HARDWARE"/>
    <s v="ALERT IRRUPTION"/>
    <s v="ALERT IRRUPTION"/>
    <s v="CERRADO"/>
    <s v="05/11/2025 SE REALIZA CAMBIO DE DATÁFONO POR ALERT IRRUPTION. SE REALIZA PRUEBAS EXITOSAS SIN NOVEDAD ESPECIAL. CORRESPONSAL QUEDA OPERATIVO SIN NOVEDAD"/>
    <s v="VISITA TECNICA"/>
    <s v="IQZZZ632"/>
    <s v="TIPO I"/>
    <s v="TERRESTRE"/>
    <s v="TORRES GARCIA JENDRY JOSE"/>
    <n v="1"/>
    <s v="0"/>
    <n v="65960"/>
    <n v="75096"/>
    <n v="65960"/>
  </r>
  <r>
    <s v="VILLAVICENCIO"/>
    <x v="3"/>
    <x v="3"/>
    <s v="50001"/>
    <n v="5869117"/>
    <s v="54700000"/>
    <s v="INCIDENTE"/>
    <s v="META"/>
    <s v="VILLAVICENCIO"/>
    <s v="MULTIPAGOS SAYLI"/>
    <s v="AVAL"/>
    <s v="FO-25-1777944"/>
    <d v="2025-11-04T14:26:00"/>
    <d v="2025-11-05T14:02:00"/>
    <m/>
    <s v="SOFTWARE"/>
    <s v="ACTUALIZACION"/>
    <s v="VERSION CARGA SO VR"/>
    <s v="CERRADO"/>
    <s v="05/11/2025 SE REALIZA ACTUALIZACIÓN DE VERSIÓN, SE REALIZA SEMBRADO DE TARJETA 4760, SE HABILITAN CIERRES, SE CREA USUARIO OPERADOR, SE ACTUALIZA DIRECCIÓN EN VOUCHER, PRUEBA TELETÓN OK."/>
    <s v="VISITA TECNICA"/>
    <s v="TVCZZ630"/>
    <s v="TIPO I"/>
    <s v="TERRESTRE"/>
    <s v="MURCIA HERNANDEZ HARVEY IGNACIO"/>
    <n v="1"/>
    <s v="0"/>
    <n v="65960"/>
    <n v="75096"/>
    <n v="65960"/>
  </r>
  <r>
    <s v="BOGOTA"/>
    <x v="5"/>
    <x v="5"/>
    <s v="11001"/>
    <n v="5869220"/>
    <s v="16104366"/>
    <s v="INCIDENTE"/>
    <s v="CUNDINAMARCA"/>
    <s v="BOGOTA"/>
    <s v="AUTOSERVICIO Y MISCELANEA JR"/>
    <s v="AVAL"/>
    <s v="FO-25-1780807"/>
    <d v="2025-11-04T09:24:00"/>
    <d v="2025-11-05T09:23:00"/>
    <m/>
    <s v="ENTIDAD"/>
    <s v="AVAL TARJETA DE SEMBRADO"/>
    <s v="EXCEDE INTENTOS DE PIN"/>
    <s v="CERRADO"/>
    <s v="05/11/2025 SE ESCALA CASO A LA RED SEGUN LA FALLA PRESENTADA ** LA RED AUTORIZA EL CIERRE DE LA ACTIVIDA YA QUE EL PROBLEMA ES DE LA ENTIDAD Y DARA RESPUESTA LO ANTES POSIBLE"/>
    <s v="SOPORTE TELEFONICO"/>
    <m/>
    <s v="TIPO I"/>
    <s v="TERRESTRE"/>
    <s v="ROZO ROZO WILLIAM ASDRUBAL"/>
    <n v="0"/>
    <s v="0"/>
    <n v="41241"/>
    <n v="0"/>
    <n v="41241"/>
  </r>
  <r>
    <s v="VILLAVICENCIO"/>
    <x v="3"/>
    <x v="3"/>
    <s v="50001"/>
    <n v="5869503"/>
    <s v="17591850"/>
    <s v="INCIDENTE"/>
    <s v="META"/>
    <s v="VILLAVICENCIO"/>
    <s v="PDV SAN ANTONIO"/>
    <s v="AVAL"/>
    <s v="FO-25-1778813"/>
    <d v="2025-11-04T23:51:00"/>
    <d v="2025-11-05T15:03:00"/>
    <m/>
    <s v="HARDWARE"/>
    <s v="ALERT IRRUPTION"/>
    <s v="ALERT IRRUPTION"/>
    <s v="CERRADO"/>
    <s v="05/11/2025 COMERCIO CERRADO, NO ES POSIBLE ATENDER INCIDENTE | 05/11/2025 SE REALIZA DESPLAZAMIENTO A COMERCIO, SE ENCUENTRA COMERCIO CERRADO."/>
    <s v="VISITA TECNICA"/>
    <s v="SIN INFORMACIÓN"/>
    <s v="TIPO I"/>
    <s v="TERRESTRE"/>
    <s v="MURCIA HERNANDEZ HARVEY IGNACIO"/>
    <n v="1"/>
    <s v="0"/>
    <n v="65960"/>
    <n v="75096"/>
    <n v="65960"/>
  </r>
  <r>
    <s v="BUCARAMANGA"/>
    <x v="0"/>
    <x v="0"/>
    <s v="68190"/>
    <n v="5870044"/>
    <s v="20481230"/>
    <s v="INCIDENTE"/>
    <s v="SANTANDER"/>
    <s v="CIMITARRA"/>
    <s v="MULTISERVICIOS JC"/>
    <s v="AVAL"/>
    <s v="FO-25-1781106"/>
    <d v="2025-11-05T10:46:00"/>
    <d v="2025-11-07T15:27:00"/>
    <m/>
    <s v="HARDWARE"/>
    <s v="ALERT IRRUPTION"/>
    <s v="ALERT IRRUPTION"/>
    <s v="CERRADO"/>
    <s v="07/11/2025 SE REALIZA CAMBIO DE DATAFONO ALERTADO, SE DEJA DSK2600 SE SIEMBRA TARJETA 7105 , SE HACEN PRUEBAS OK VISITA EXITOSA"/>
    <s v="VISITA TECNICA"/>
    <s v="IISZZ303"/>
    <s v="TIPO IV"/>
    <s v="TERRESTRE"/>
    <s v="GELVEZ MOGOLLON JOSE ELISEO"/>
    <n v="1"/>
    <s v="0"/>
    <n v="479589"/>
    <n v="196537"/>
    <n v="479589"/>
  </r>
  <r>
    <s v="SANTA MARTA"/>
    <x v="4"/>
    <x v="4"/>
    <s v="47545"/>
    <n v="5870113"/>
    <s v="16323263"/>
    <s v="INCIDENTE"/>
    <s v="MAGDALENA"/>
    <s v="PIJIÑO DEL CARMEN"/>
    <s v="MAC DROGAS N 2"/>
    <s v="AVAL"/>
    <s v="FO-25-1781103"/>
    <d v="2025-11-05T19:53:00"/>
    <d v="2025-11-11T12:22:00"/>
    <m/>
    <s v="HARDWARE"/>
    <s v="ALERT IRRUPTION"/>
    <s v="ALERT IRRUPTION"/>
    <s v="CERRADO"/>
    <s v="11/11/2025 SE REALIZA COMUNICACIÓN CON EL CLIENTE INFORMA QUE CUENTA CON LA TARJETA, AL MOMENTO DE LA VISITA INFORMA QUE NO LA ENCUENTRA, NO SE PUEDE PROCEDER CON EL CAMBIO Y SE LE INFORMA AL CLIENTE QUE DEBE COMUNICARSE CON EL BANCO"/>
    <s v="VISITA TECNICA"/>
    <s v="111MZ489"/>
    <s v="TIPO IV"/>
    <s v="TERRESTRE"/>
    <s v="GUTIERREZ PEREZ LUIS ALBERTO"/>
    <n v="1"/>
    <s v="0"/>
    <n v="479589"/>
    <n v="196537"/>
    <n v="479589"/>
  </r>
  <r>
    <s v="VILLAVICENCIO"/>
    <x v="3"/>
    <x v="3"/>
    <s v="50001"/>
    <n v="5870229"/>
    <s v="15848492"/>
    <s v="INCIDENTE"/>
    <s v="META"/>
    <s v="VILLAVICENCIO"/>
    <s v="NELSY BERNAL DUARTE"/>
    <s v="AVAL"/>
    <s v="FO-25-1782465"/>
    <d v="2025-11-05T06:48:00"/>
    <d v="2025-11-06T11:25:00"/>
    <m/>
    <s v="HARDWARE"/>
    <s v="ACTUALIZACION"/>
    <s v="VERSION CAMBIO POS"/>
    <s v="CERRADO"/>
    <s v="06/11/2025 SE LLEGA AL CB POR SOLICITUD VAUCHER NO IMPRIME, SE VERIFICA EL DATÁFONO Y SE EVIDENCIA QUE TIENE UNA VERSIÓN PILOTO QUE FUE ACTUALIZADO DESDE REDEBAN, ME COMUNICO CON REDEBAN PARA COMENTARLES LA NOVEDAD Y ME COMUNICAN QUE EFECTIVAMENTE HABÍAN REALIZADO EN ESTE PUNTO LA ACTUALIZACIÓN LES COMENTO QUE LA USUARIA NO ESTÁ CONFORME CON LA ACTUALIZACIÓN Y ME HACEN SABER QUE SI LA USUARIA DECIDE TENER DE NUEVO LA VERSIÓN 10.6 QUE REALICE LA INSTALACIÓN DE ESTA, REALIZÓ LA INSTALACIÓN DE LA VERSIÓN 10.6 Y SEMBRADO DE TARJETA PERO ALA HORA DE REALIZAR LA PRUEBAS SALE RECHAZO GENERAL ESCALÓ EL CASO CON REDEBAN DONDE ME INDICAN  QUE EL RECHAZO ES POR PARTE DE LA ENTIDAD ME CONFIRMAN QUE DEJÉ SEMBRADA LA TARJETA Y ME RETIRÉ DEL PUNTO."/>
    <s v="VISITA TECNICA"/>
    <s v="BBBB9270"/>
    <s v="TIPO I"/>
    <s v="TERRESTRE"/>
    <s v="MOLINA CASTRO JAVIER ALBERTO"/>
    <n v="1"/>
    <s v="0"/>
    <n v="65960"/>
    <n v="75096"/>
    <n v="65960"/>
  </r>
  <r>
    <s v="BOGOTA"/>
    <x v="5"/>
    <x v="5"/>
    <s v="11001"/>
    <n v="5870247"/>
    <s v="21138771"/>
    <s v="INCIDENTE"/>
    <s v="CUNDINAMARCA"/>
    <s v="BOGOTA"/>
    <s v="DROGUERIA BETAPHARMA"/>
    <s v="AVAL"/>
    <s v="FO-25-1782461"/>
    <d v="2025-11-05T19:47:00"/>
    <d v="2025-11-06T11:02:00"/>
    <m/>
    <s v="SOFTWARE"/>
    <s v="ACTUALIZACION"/>
    <s v="VERSION CARGA SO VR"/>
    <s v="CERRADO"/>
    <s v="06/11/2025 SE REALIZA VISITA DE CAMPO ENCONTRADO QUE COMERCIO ARROJA ERROR &quot;COMPROBANTE NO EXISTE&quot; EN LAS TRANSACCIONES DE RECAUDO,  SE ESCALA CASO A REDEBAN CON EL FIN DE VALIDAR DICHO ERROR, LA SRTA MAYRA ALEJANDRA SILVA DE REDEBAN NOS INFORMA QUE EL APARECER ES PROBLEMA  DE LA ENTIDAD Y QUE EL COMERCIO DEBE VALIDAR CON EL ASESOR PARA VERIFICAR EL MOTIVO DEL ERROR, NO SE ACTUALIZA EQUIPO DEBIDO A QUE LA TARJETA QUE SUMINISTRA EL CLIENTE NO ES LA ASIGANADA AL CB, AUTORIZA CIERRE DE SOLICITUD"/>
    <s v="VISITA TECNICA"/>
    <s v="KA004653"/>
    <s v="TIPO I"/>
    <s v="TERRESTRE"/>
    <s v="LOZADA ROJAS CHRISTIAN ANDRES"/>
    <n v="1"/>
    <s v="0"/>
    <n v="65960"/>
    <n v="75096"/>
    <n v="65960"/>
  </r>
  <r>
    <s v="MEDELLIN"/>
    <x v="2"/>
    <x v="2"/>
    <s v="5088"/>
    <n v="5870316"/>
    <s v="89246343"/>
    <s v="INCIDENTE"/>
    <s v="ANTIOQUIA"/>
    <s v="BELLO"/>
    <s v="VIVA E FARMA"/>
    <s v="AVAL"/>
    <s v="FO-25-1782454"/>
    <d v="2025-11-05T17:32:00"/>
    <d v="2025-11-06T11:36:00"/>
    <m/>
    <s v="HARDWARE"/>
    <s v="CABLEADO"/>
    <s v="CABLE MAGICBOX AVERIADO"/>
    <s v="CERRADO"/>
    <s v="06/11/2025 SE CAMBIA CABLE MAGICBOX AVERIADO, SE DEJAN SERVICIOS FUNCIONANDO CORRECTAMENTE"/>
    <s v="VISITA TECNICA"/>
    <s v="LAPZZ331"/>
    <s v="TIPO I"/>
    <s v="TERRESTRE"/>
    <s v="BARRIENTOS HERNANDEZ CRISTIAN HORACIO"/>
    <n v="1"/>
    <s v="0"/>
    <n v="65960"/>
    <n v="75096"/>
    <n v="65960"/>
  </r>
  <r>
    <s v="TUNJA"/>
    <x v="0"/>
    <x v="0"/>
    <s v="15753"/>
    <n v="5870518"/>
    <s v="14107064"/>
    <s v="INCIDENTE"/>
    <s v="BOYACA"/>
    <s v="SOATA"/>
    <s v="JER SUC SOATA"/>
    <s v="AVAL"/>
    <s v="FO-25-1782452"/>
    <d v="2025-11-05T12:39:00"/>
    <d v="2025-11-06T15:56:00"/>
    <m/>
    <s v="HARDWARE"/>
    <s v="DETERIORO"/>
    <s v="DATAFONO"/>
    <s v="CERRADO"/>
    <s v="06/11/2025 SE REALIZA VISITA AL COMERCIO, SE CAMBIA EQUIPO POR DAÑO, EQUIPO SE BLOQUEA Y SE REINICIA, PRUEBAS OK."/>
    <s v="VISITA TECNICA"/>
    <s v="EZZZZ669"/>
    <s v="TIPO III"/>
    <s v="TERRESTRE"/>
    <s v="SOLER HOYOS CRISTIAN LEONARDO"/>
    <n v="1"/>
    <s v="0"/>
    <n v="275729"/>
    <n v="196537"/>
    <n v="275729"/>
  </r>
  <r>
    <s v="BOGOTA"/>
    <x v="5"/>
    <x v="5"/>
    <s v="11001"/>
    <n v="5870567"/>
    <s v="89350548"/>
    <s v="INCIDENTE"/>
    <s v="CUNDINAMARCA"/>
    <s v="BOGOTA"/>
    <s v="SERVICIOS INTEGRALES S"/>
    <s v="AVAL"/>
    <s v="FO-25-1782450"/>
    <d v="2025-11-05T19:48:00"/>
    <d v="2025-11-06T10:18:00"/>
    <m/>
    <s v="HARDWARE"/>
    <s v="LECTOR DE BARRAS"/>
    <s v="FORMATO INVALIDO LECTOR DAÑADO"/>
    <s v="CERRADO"/>
    <s v="06/11/2025 SE LLEGA COMERCIO SE VALIDA CERRADO SE ESPERA POR MÁS DE 30 MINUTOS Y NO ABREN SE MARCA AL CONTACTO 3046262191 NADIE RESPONDE"/>
    <s v="VISITA TECNICA"/>
    <s v="0"/>
    <s v="TIPO I"/>
    <s v="TERRESTRE"/>
    <s v="GOMEZ VEGA DAVID SNEYDER"/>
    <n v="1"/>
    <s v="0"/>
    <n v="65960"/>
    <n v="75096"/>
    <n v="65960"/>
  </r>
  <r>
    <s v="BARRANQUILLA"/>
    <x v="4"/>
    <x v="4"/>
    <s v="8001"/>
    <n v="5870572"/>
    <s v="64290927"/>
    <s v="INCIDENTE"/>
    <s v="ATLANTICO"/>
    <s v="BARRANQUILLA"/>
    <s v="VARIEDADES SAK"/>
    <s v="AVAL"/>
    <s v="FO-25-1783253"/>
    <d v="2025-11-05T15:32:00"/>
    <d v="2025-11-05T15:30:00"/>
    <m/>
    <s v="ENTIDAD"/>
    <s v="AVAL TARJETA DE SEMBRADO"/>
    <s v="TARJETA USO RESTRINGIDO"/>
    <s v="CERRADO"/>
    <s v="05/11/2025 SE ESCALA CASO A LA RED SEGUN LA FALLA PRESENTADA ** LA RED AUTORIZA EL CIERRE DE LA ACTIVIDA YA QUE EL PROBLEMA ES DE LA ENTIDAD Y DARÁ RESPUESTA LO ANTES POSIBLE"/>
    <s v="SOPORTE TELEFONICO"/>
    <m/>
    <s v="TIPO I"/>
    <s v="TERRESTRE"/>
    <s v="HERNANDEZ ROJAS JOSE MAURICIO"/>
    <n v="0"/>
    <s v="0"/>
    <n v="41241"/>
    <n v="0"/>
    <n v="41241"/>
  </r>
  <r>
    <s v="TUNJA"/>
    <x v="0"/>
    <x v="0"/>
    <s v="15599"/>
    <n v="5870807"/>
    <s v="90186059"/>
    <s v="INCIDENTE"/>
    <s v="BOYACA"/>
    <s v="RAMIRIQUI"/>
    <s v="PAÑALERA EMILU"/>
    <s v="AVAL"/>
    <s v="FO-25-1783255"/>
    <d v="2025-11-05T06:54:00"/>
    <d v="2025-11-06T15:48:00"/>
    <m/>
    <s v="ENTIDAD"/>
    <s v="AVAL TARJETA DE SEMBRADO"/>
    <s v="MONTO INVALIDO"/>
    <s v="CERRADO"/>
    <s v="06/11/2025 SE REALIZA LA VISITA AL COMERCIO, EFECTUANDO LAS VALIDACIONES PERTINENTES. SE PROCEDE AL BORRADO DEL EQUIPO, CARGANDO EL SISTEMA OPERATIVO Y SU VERSIÓN 10.5 , SE REALIZA SEMBRADO DE TARJETA  3316 CORRECTAMENTE . SE LLEVAN A CABO LAS PRUEBAS, OBTENIENDO RESULTADOS EXITOSOS CON MONTOS DE UN PESO, PERO AL REALIZAR PRUEBAS CON VALORES SUPERIORES EN TRANSACCIÓN DE RETIROS SE PRESENTA EL ERROR DE “MONTO INVÁLIDO”. ESTA MISMA SITUACIÓN OCURRE EN LAS TRANSACCIONES DE ADQUIRENCIA COMPRAS DE COMERCIO DONDE ÚNICAMENTE SE PERMITEN PRUEBAS CON MONTOS DE UN PESO, Y SE BLOQUEAN LAS TRANSACCIONES CON VALORES MAYORES A DIEZ PESOS, GENERANDO EL MISMO ERROR MONTO INVALIDO .SE PROCEDE AL ESCALAMIENTO CON LA RED RBM (REDEBAN), DONDE SE REMITE LA INFORMACIÓN Y SE CONFIRMA QUE EL CASO QUEDA ESCALADO CON LA ENTIDAD CORRESPONDIENTE. SE PROCEDE A CERRAR ORDEN ."/>
    <s v="VISITA TECNICA"/>
    <s v="VIZZZ308"/>
    <s v="TIPO II"/>
    <s v="TERRESTRE"/>
    <s v="ALVARADO MORENO CRISTHIAN"/>
    <n v="1"/>
    <s v="0"/>
    <n v="144968"/>
    <n v="140396"/>
    <n v="144968"/>
  </r>
  <r>
    <s v="BOGOTA"/>
    <x v="5"/>
    <x v="5"/>
    <s v="11001"/>
    <n v="5870965"/>
    <s v="14824049"/>
    <s v="INCIDENTE"/>
    <s v="CUNDINAMARCA"/>
    <s v="BOGOTA"/>
    <s v="DROGUERIA M Y M"/>
    <s v="AVAL"/>
    <s v="FO-25-1783254"/>
    <d v="2025-11-05T19:48:00"/>
    <d v="2025-11-06T11:57:00"/>
    <m/>
    <s v="HARDWARE"/>
    <s v="CABLEADO"/>
    <s v="CABLE TEFF AVERIADO"/>
    <s v="CERRADO"/>
    <s v="06/11/2025 SE CAMBIA CABLE TEF SE ENCUENTRA QUEBRADO"/>
    <s v="VISITA TECNICA"/>
    <s v="AIZZZ165"/>
    <s v="TIPO I"/>
    <s v="TERRESTRE"/>
    <s v="GONZALEZ FANDIÑO SANTIAGO ERNESTO"/>
    <n v="1"/>
    <s v="0"/>
    <n v="65960"/>
    <n v="75096"/>
    <n v="65960"/>
  </r>
  <r>
    <s v="CALI"/>
    <x v="1"/>
    <x v="1"/>
    <s v="76001"/>
    <n v="5871184"/>
    <s v="19361815"/>
    <s v="INCIDENTE"/>
    <s v="VALLE DEL CAUCA"/>
    <s v="CALI"/>
    <s v="DISTRIQUESOS Y CONGELADOS"/>
    <s v="AVAL"/>
    <s v="FO-25-1783682"/>
    <d v="2025-11-05T14:10:00"/>
    <d v="2025-11-06T11:11:00"/>
    <m/>
    <s v="HARDWARE"/>
    <s v="DETERIORO"/>
    <s v="DATAFONO"/>
    <s v="CERRADO"/>
    <s v="06/11/2025 SE REALIZA CAMBIO DE EQUIPO IMPRESORA MALA G3 Y DETERIORO, CB AVAL BANCO DE BOGOTÁ MIXTO, PRUEBAS COMERCIO OK, PRUEBAS MÓDULO CB FONDOS INSUFICIENTES"/>
    <s v="VISITA TECNICA"/>
    <s v="AD00T802"/>
    <s v="TIPO I"/>
    <s v="TERRESTRE"/>
    <s v="PAREDES CASTILLO DIEGO"/>
    <n v="1"/>
    <s v="0"/>
    <n v="65960"/>
    <n v="75096"/>
    <n v="65960"/>
  </r>
  <r>
    <s v="CALI"/>
    <x v="1"/>
    <x v="1"/>
    <s v="76834"/>
    <n v="5871393"/>
    <s v="52821915"/>
    <s v="INCIDENTE"/>
    <s v="VALLE DEL CAUCA"/>
    <s v="TULUA"/>
    <s v="VARIEDADES Y TECNOLOGIA MI DIOS"/>
    <s v="AVAL"/>
    <s v="FO-25-1784131"/>
    <d v="2025-11-05T15:13:00"/>
    <d v="2025-11-06T16:37:00"/>
    <m/>
    <s v="HARDWARE"/>
    <s v="TECLADO"/>
    <s v="DAÑO POS"/>
    <s v="CERRADO"/>
    <s v="06/11/2025 SE REALIZA CAMBIO DE EQUIPO, POR DAÑO EN LAS TECLAS._x000a_SE REALIZAN PRUEBAS OPERATIVAS SIN NOVEDAD._x000a_CB QUEDA SIN NOVEDAD."/>
    <s v="VISITA TECNICA"/>
    <s v="EF1ZZ771"/>
    <s v="TIPO II"/>
    <s v="TERRESTRE"/>
    <s v="TORRES GARCIA JENDRY JOSE"/>
    <n v="1"/>
    <s v="0"/>
    <n v="144968"/>
    <n v="140396"/>
    <n v="144968"/>
  </r>
  <r>
    <s v="CALI"/>
    <x v="1"/>
    <x v="1"/>
    <s v="76001"/>
    <n v="5871547"/>
    <s v="21081849"/>
    <s v="INCIDENTE"/>
    <s v="VALLE DEL CAUCA"/>
    <s v="CALI"/>
    <s v="DYM INTERCOMUNICACIONES"/>
    <s v="AVAL"/>
    <s v="FO-25-1784681"/>
    <d v="2025-11-05T16:00:00"/>
    <d v="2025-11-06T11:52:00"/>
    <m/>
    <s v="USUARIO"/>
    <s v="USUARIOS"/>
    <s v="USUARIOS BLOQUEADOS"/>
    <s v="CERRADO"/>
    <s v="06/11/2025 SE CREA USUARIOS NUEVOS POR OLVIDO DE USUARIO ANTIGUO, CB AVAL BANCO DE BOGOTÁ, PRUEBAS OK"/>
    <s v="VISITA TECNICA"/>
    <s v="IQZZZ632"/>
    <s v="TIPO I"/>
    <s v="TERRESTRE"/>
    <s v="PAREDES CASTILLO DIEGO"/>
    <n v="1"/>
    <s v="0"/>
    <n v="65960"/>
    <n v="75096"/>
    <n v="65960"/>
  </r>
  <r>
    <s v="VILLAVICENCIO"/>
    <x v="3"/>
    <x v="3"/>
    <s v="50001"/>
    <n v="5871606"/>
    <s v="18715763"/>
    <s v="INCIDENTE"/>
    <s v="META"/>
    <s v="VILLAVICENCIO"/>
    <s v="JANN CELPHONE CVS CENTRO"/>
    <s v="AVAL"/>
    <s v="FO-25-1784682"/>
    <d v="2025-11-05T16:16:00"/>
    <d v="2025-11-06T15:16:00"/>
    <m/>
    <s v="HARDWARE"/>
    <s v="CABLEADO"/>
    <s v="CABLE MAGICBOX AVERIADO"/>
    <s v="CERRADO"/>
    <s v="06/11/2025 SE REALIZA ADECUACIÓNES SE CAMBIA MAGINBOX Y CABLE DE ETERNET ENTREGANDO OPERATIVO"/>
    <s v="VISITA TECNICA"/>
    <s v="BA00F711"/>
    <s v="TIPO I"/>
    <s v="TERRESTRE"/>
    <s v="ROZO JIMENEZ EDGAR ARMANDO"/>
    <n v="1"/>
    <s v="0"/>
    <n v="65960"/>
    <n v="75096"/>
    <n v="65960"/>
  </r>
  <r>
    <s v="MEDELLIN"/>
    <x v="2"/>
    <x v="2"/>
    <s v="5001"/>
    <n v="5871617"/>
    <s v="90157907"/>
    <s v="INCIDENTE"/>
    <s v="ANTIOQUIA"/>
    <s v="MEDELLIN"/>
    <s v="PET STORE JD"/>
    <s v="AVAL"/>
    <s v="FO-25-1784684"/>
    <d v="2025-11-05T16:20:00"/>
    <d v="2025-11-06T15:21:00"/>
    <m/>
    <s v="ENTIDAD"/>
    <s v="ERROR DE TRANSACCIONES"/>
    <s v="TRANSACCION NO PERMITIDA"/>
    <s v="CERRADO"/>
    <s v="06/11/2025 SE REALIZA VERIFICACIÓN DE SERVICIOS Y SE IDENTIFICA QUE RETIROS POR CÓDIGO OTP DECLINA LA TX SALE LLAME AL EMISOR, LOS DEMÁS SERVICIOS ESTÁN FUNCIONANDO CORRECTAMENTE"/>
    <s v="VISITA TECNICA"/>
    <s v="VBZZZ270"/>
    <s v="TIPO I"/>
    <s v="TERRESTRE"/>
    <s v="BARRIENTOS HERNANDEZ CRISTIAN HORACIO"/>
    <n v="1"/>
    <s v="0"/>
    <n v="65960"/>
    <n v="75096"/>
    <n v="65960"/>
  </r>
  <r>
    <s v="BOGOTA"/>
    <x v="5"/>
    <x v="5"/>
    <s v="25430"/>
    <n v="5871725"/>
    <s v="13074968"/>
    <s v="INCIDENTE"/>
    <s v="CUNDINAMARCA"/>
    <s v="MADRID"/>
    <s v="PRECIO MENOS M G"/>
    <s v="AVAL"/>
    <s v="FO-25-1786032"/>
    <d v="2025-11-05T17:04:00"/>
    <d v="2025-11-07T16:18:00"/>
    <m/>
    <s v="SOFTWARE"/>
    <s v="ACTUALIZACION"/>
    <s v="TECNOLOGIA"/>
    <s v="CERRADO"/>
    <s v="07/11/2025 SE REALIZA VISITA DE CAMPO ENCONTRADO  QUE EQUIPO ARROJA ERROR EN TODAS LAS TRANSACCIONES &quot;COMPROBANTE NO EXISTE&quot;, SE ACTUALIZA EQUIPO Y SE HACE RESEMBRADO DE TARJETA, LUEGO DE ELLO SE ESCALA A LA SRTA PAOLA GARZON DE REDEBAN QUIEN LUEGO DE UN TIEMPO INFORMA QUE EL CASO QUEDA ESCALADO A LA ENTIDAD Y AUTORIZA CIERRE DE SOLICTUD."/>
    <s v="VISITA TECNICA"/>
    <s v="IZ004939"/>
    <s v="TIPO II"/>
    <s v="TERRESTRE"/>
    <s v="LOZADA ROJAS CHRISTIAN ANDRES"/>
    <n v="1"/>
    <s v="0"/>
    <n v="144968"/>
    <n v="140396"/>
    <n v="144968"/>
  </r>
  <r>
    <s v="CUCUTA"/>
    <x v="0"/>
    <x v="0"/>
    <s v="54001"/>
    <n v="5872073"/>
    <s v="89285689"/>
    <s v="INCIDENTE"/>
    <s v="NORTE DE SANTANDER"/>
    <s v="CUCUTA"/>
    <s v="MULTISERVICIOS JULIO"/>
    <s v="AVAL"/>
    <s v="FO-25-1786035"/>
    <d v="2025-11-06T08:00:00"/>
    <d v="2025-11-06T17:42:00"/>
    <m/>
    <s v="ENTIDAD"/>
    <s v="AVAL TARJETA DE SEMBRADO"/>
    <s v="EXCEDE INTENTOS DE PIN"/>
    <s v="CERRADO"/>
    <s v="06/11/2025 SE ESCALA CASO A LA RED PARA VALIDAR FALLAS CON LA ENTIDAD** NOS CONFIRMAN CIERRE DE ACTIVIDAD POR NOVEDAD CON EL BANCO"/>
    <s v="SOPORTE TELEFONICO"/>
    <m/>
    <s v="TIPO I"/>
    <s v="TERRESTRE"/>
    <s v="HERNANDEZ GUARIN MIGUEL JULIAN"/>
    <n v="0"/>
    <s v="0"/>
    <n v="41241"/>
    <n v="0"/>
    <n v="41241"/>
  </r>
  <r>
    <s v="BOGOTA"/>
    <x v="5"/>
    <x v="5"/>
    <s v="11001"/>
    <n v="5872115"/>
    <s v="16644247"/>
    <s v="INCIDENTE"/>
    <s v="CUNDINAMARCA"/>
    <s v="BOGOTA"/>
    <s v="SUPERTIENDA EXPRESS@TE"/>
    <s v="AVAL"/>
    <s v="FO-25-1786041"/>
    <d v="2025-11-06T08:30:00"/>
    <d v="2025-11-06T15:34:00"/>
    <m/>
    <s v="HARDWARE"/>
    <s v="LECTOR DE BARRAS"/>
    <s v="CABLE LECTORA AVERIADO"/>
    <s v="CERRADO"/>
    <s v="06/11/2025 SE VISITA COMERCIO, SE REVISA FUNCIONAMIENTO DE POS Y LECTORA, SE EVIDENCIA DETERIORO DE CABLE DE LA LECTORA, SE CAMBIA LECTORA, SE REALIZAN PRUEBAS, PRUEBAS OK A CONFORMIDAD DE CLIENTE"/>
    <s v="VISITA TECNICA"/>
    <s v="V1KZZ162"/>
    <s v="TIPO I"/>
    <s v="TERRESTRE"/>
    <s v="ORTIZ YARA FRANKLYN ISRAEL"/>
    <n v="1"/>
    <s v="0"/>
    <n v="65960"/>
    <n v="75096"/>
    <n v="65960"/>
  </r>
  <r>
    <s v="VILLAVICENCIO"/>
    <x v="3"/>
    <x v="3"/>
    <s v="50568"/>
    <n v="5872175"/>
    <s v="90143522"/>
    <s v="INCIDENTE"/>
    <s v="META"/>
    <s v="PUERTO GAITAN"/>
    <s v="GLAMOUR ROSADO"/>
    <s v="AVAL"/>
    <s v="FO-25-1786281"/>
    <d v="2025-11-06T09:01:00"/>
    <d v="2025-11-08T09:11:00"/>
    <m/>
    <s v="ENTIDAD"/>
    <s v="ERROR DE TRANSACCIONES"/>
    <s v="SIN CUPO HABILITADO"/>
    <s v="CERRADO"/>
    <s v="06/11/2025 06-11 SE ESCALA PARA VISITA. LLAMAR ANTES DE VISITAR, CONFIRMAR FALLA Y DATOS. | 07/11/2025 SE REALIZA CONTACTO TELEFÓNICO CON EL SEÑOR ULFADESNEY AL NÚMERO 3176030082 MANIFIESTA DATÁFONO SE ENCUENTRA OPERATIVO EL INCONVENIENTE ES LA APP DEL BANCO QUE NO ACTUALIZA EL SALDO SE LE INFORMA DEBE COMUNICARSE A LOS CANALES DE LA ENTIDAD Y VERIFICAR FALLA"/>
    <s v="SOPORTE TELEFONICO"/>
    <m/>
    <s v="TIPO III"/>
    <s v="TERRESTRE"/>
    <s v="CASTRILLON URREA LONDIER LEANDRO"/>
    <n v="0"/>
    <s v="0"/>
    <n v="41241"/>
    <n v="0"/>
    <n v="41241"/>
  </r>
  <r>
    <s v="BOGOTA"/>
    <x v="5"/>
    <x v="5"/>
    <s v="11001"/>
    <n v="5872207"/>
    <s v="89432543"/>
    <s v="INCIDENTE"/>
    <s v="CUNDINAMARCA"/>
    <s v="BOGOTA"/>
    <s v="DON PAGO LA 1 RA"/>
    <s v="AVAL"/>
    <s v="FO-25-1786285"/>
    <d v="2025-11-06T09:07:00"/>
    <d v="2025-11-07T15:47:00"/>
    <m/>
    <s v="ENTIDAD"/>
    <s v="ERROR DE TRANSACCIONES"/>
    <s v="SIN CUPO HABILITADO"/>
    <s v="CERRADO"/>
    <s v="07/11/2025 SE ESTÁ VALIDANDO CON ENTIDAD ( GRUPO AVAL ) Y REDEBAN | 27/11/2025 SE TIENE CONTACTO CON LA SEÑORA YULIANIS AL TELÉFONO 3232441652 PARA VERIFICAR SI TENÍA TARJETA DE SEMBRADO ADICIONAL A ESO DE UNA VEZ ESCALA EL TEMA CON REVAN QUE NOS INFORMA QUE EL ERROR ES DE ENTIDAD POR TANTO SE CIERRA POR ORDEN DE RBM"/>
    <s v="SOPORTE TELEFONICO"/>
    <m/>
    <s v="TIPO I"/>
    <s v="TERRESTRE"/>
    <s v="SOTO LONDOÑO FREDY ALEXANDER"/>
    <n v="0"/>
    <s v="0"/>
    <n v="41241"/>
    <n v="0"/>
    <n v="41241"/>
  </r>
  <r>
    <s v="CUCUTA"/>
    <x v="0"/>
    <x v="0"/>
    <s v="54261"/>
    <n v="5872236"/>
    <s v="52873619"/>
    <s v="INCIDENTE"/>
    <s v="NORTE DE SANTANDER"/>
    <s v="EL ZULIA"/>
    <s v="CIBERNET EL ZULIA"/>
    <s v="AVAL"/>
    <s v="FO-25-1786289"/>
    <d v="2025-11-06T09:21:00"/>
    <d v="2025-11-08T09:05:00"/>
    <m/>
    <s v="USUARIO"/>
    <s v="MANTENIMIENTO"/>
    <s v="MANTENIMIENTO GENERAL"/>
    <s v="CERRADO"/>
    <s v="06/11/2025 06-11 SE ESCALA PARA VISITA. LLAMAR ANTES DE VISITAR, CONFIRMAR FALLA Y DATOS. | 08/11/2025 EN COMUNICACIÓN CON EL SEÑOR MARCO AREVALO AL NÚMERO 3124917319, SE REALIZA CONFIGURACIÓN, REINICIO, AJUSTE DE CABLES, SE HACEN PRUEBAS EXISTOSAS Y CLIENTE INFORMA QUE SE SOLUCIONA EL INCOVENIENTE."/>
    <s v="SOPORTE TELEFONICO"/>
    <m/>
    <s v="TIPO II"/>
    <s v="TERRESTRE"/>
    <s v="TORRES MANTILLA JOSE DANIEL"/>
    <n v="0"/>
    <s v="0"/>
    <n v="41241"/>
    <n v="0"/>
    <n v="41241"/>
  </r>
  <r>
    <s v="VILLAVICENCIO"/>
    <x v="3"/>
    <x v="3"/>
    <s v="50001"/>
    <n v="5872249"/>
    <s v="16664088"/>
    <s v="INCIDENTE"/>
    <s v="META"/>
    <s v="VILLAVICENCIO"/>
    <s v="PDV SEPTIMA"/>
    <s v="AVAL"/>
    <s v="FO-25-1786292"/>
    <d v="2025-11-06T09:23:00"/>
    <d v="2025-11-06T16:27:00"/>
    <m/>
    <s v="HARDWARE"/>
    <s v="COMUNICACION"/>
    <s v="MENSAJE CABLE DE RED DESCONECTADO"/>
    <s v="CERRADO"/>
    <s v="06/11/2025 SE REALIZA VISITA A COMERCIO SE REALIZA CONFIGURACIÓN DE IP, DATAFONO SIN CONEXIÓN SE SOLICITAN TARJETAS DE SEMBRADO PARA REALIZAR CAMBIO DE EQUIPO PARA DESCARTAR DAÑO EN EQUIPO, PDV NO CUENTA CON TARJETAS DE SEMBRADO NO ES POSIBLE REALIZAR PRUEBAS"/>
    <s v="VISITA TECNICA"/>
    <s v="BL0EZ143"/>
    <s v="TIPO I"/>
    <s v="TERRESTRE"/>
    <s v="CASTRILLON URREA LONDIER LEANDRO"/>
    <n v="1"/>
    <s v="0"/>
    <n v="65960"/>
    <n v="75096"/>
    <n v="65960"/>
  </r>
  <r>
    <s v="BUCARAMANGA"/>
    <x v="0"/>
    <x v="0"/>
    <s v="68001"/>
    <n v="5872292"/>
    <s v="17572322"/>
    <s v="INCIDENTE"/>
    <s v="SANTANDER"/>
    <s v="BUCARAMANGA"/>
    <s v="MISCELANEA Y PAPELERIA MILLENIUM"/>
    <s v="AVAL"/>
    <s v="FO-25-1786952"/>
    <d v="2025-11-06T09:38:00"/>
    <d v="2025-11-06T16:56:00"/>
    <m/>
    <s v="ENTIDAD"/>
    <s v="AVAL TARJETA DE SEMBRADO"/>
    <s v="RESEMBRADO EXITOSO"/>
    <s v="CERRADO"/>
    <s v="06/11/2025 SE REALIZA RESEMBRADO DE TARJETA 2398 PULRUEBAS OK SERVICIO OPERATIVO"/>
    <s v="VISITA TECNICA"/>
    <s v="LMLZZ717"/>
    <s v="TIPO I"/>
    <s v="TERRESTRE"/>
    <s v="REYES RAMIREZ DIEGO ALEXANDER"/>
    <n v="1"/>
    <s v="0"/>
    <n v="65960"/>
    <n v="75096"/>
    <n v="65960"/>
  </r>
  <r>
    <s v="PASTO"/>
    <x v="1"/>
    <x v="1"/>
    <s v="52835"/>
    <n v="5872398"/>
    <s v="87267003"/>
    <s v="INCIDENTE"/>
    <s v="NARIÑO"/>
    <s v="SAN ANDRES DE TUMACO"/>
    <s v="PASTO NET COMUNICACIONES SAS TUMACO"/>
    <s v="AVAL"/>
    <s v="FO-25-1786959"/>
    <d v="2025-11-06T10:07:00"/>
    <d v="2025-11-11T10:35:00"/>
    <m/>
    <s v="SOFTWARE"/>
    <s v="LECTOR DE BARRAS"/>
    <s v="LECTOR DESCONFIGURADO"/>
    <s v="CERRADO"/>
    <s v="08/11/2025 SE DEBE VIAJAR EL DIA LUNES EN LA MAÑANA YA QUE EL TRANSPORTE PARA LA ZONA ES LIMITADO | 11/11/2025 SE ENCUENTRA LECTOR DE BARRAS DESCONFIGURADO, SE RECONFIGURA OK PARÁMETROS OK Y SE REALIZAN PRUEBAS EXITOSAS DE TRANSACCIONES, NO SE REALIZA PRUEBA TELETON DEBIDO A PROBLEMAS CON LA ENTIDAD EN LAS CUALES NO DEJA HACER DICHA PRUEBA... POR ESE MOTIVO SE VALIDA CON OTRAS TRANSACCIONES Y SE ADJUNTA FOTOS DE PRUEBAS EXITOSAS...."/>
    <s v="VISITA TECNICA"/>
    <s v="SXOZZ326"/>
    <s v="TIPO IV"/>
    <s v="TERRESTRE"/>
    <s v="PAZ MARTINEZ RICHARD HUMBERTO"/>
    <n v="1"/>
    <s v="0"/>
    <n v="479589"/>
    <n v="196537"/>
    <n v="479589"/>
  </r>
  <r>
    <s v="VILLAVICENCIO"/>
    <x v="3"/>
    <x v="3"/>
    <s v="50001"/>
    <n v="5872489"/>
    <s v="15457179"/>
    <s v="INCIDENTE"/>
    <s v="META"/>
    <s v="VILLAVICENCIO"/>
    <s v="PDV CAMELIAS"/>
    <s v="AVAL"/>
    <s v="FO-25-1786964"/>
    <d v="2025-11-06T10:35:00"/>
    <d v="2025-11-07T09:53:00"/>
    <m/>
    <s v="HARDWARE"/>
    <s v="ALERT IRRUPTION"/>
    <s v="ALERT IRRUPTION"/>
    <s v="CERRADO"/>
    <s v="07/11/2025 SE REALIZA VISITA Y COMERCIO NO CUENTA CON TARJETAS DE SEMBRADO PARA REALIZAR EL CAMBIO"/>
    <s v="VISITA TECNICA"/>
    <m/>
    <s v="TIPO I"/>
    <s v="TERRESTRE"/>
    <s v="PEDREROS CONTRERAS MICHAEL STEVENS"/>
    <n v="1"/>
    <s v="0"/>
    <n v="65960"/>
    <n v="75096"/>
    <n v="65960"/>
  </r>
  <r>
    <s v="VILLAVICENCIO"/>
    <x v="3"/>
    <x v="3"/>
    <s v="50001"/>
    <n v="5872799"/>
    <s v="16664120"/>
    <s v="INCIDENTE"/>
    <s v="META"/>
    <s v="VILLAVICENCIO"/>
    <s v="CONSUERTE PDV GOBERNACION"/>
    <s v="AVAL"/>
    <s v="FO-25-1788722"/>
    <d v="2025-11-06T11:50:00"/>
    <d v="2025-11-07T10:20:00"/>
    <m/>
    <s v="HARDWARE"/>
    <s v="NO ENCIENDE SE REINICIA"/>
    <s v="FUENTE PODER AVERIADA"/>
    <s v="CERRADO"/>
    <s v="07/11/2025 SE REALIZA CAMBIO DE FUENTE Y CABLE DE PODER, PRUEBAS OK"/>
    <s v="VISITA TECNICA"/>
    <s v="BL01Q951"/>
    <s v="TIPO I"/>
    <s v="TERRESTRE"/>
    <s v="PEDREROS CONTRERAS MICHAEL STEVENS"/>
    <n v="1"/>
    <s v="0"/>
    <n v="65960"/>
    <n v="75096"/>
    <n v="65960"/>
  </r>
  <r>
    <s v="VILLAVICENCIO"/>
    <x v="3"/>
    <x v="3"/>
    <s v="50006"/>
    <n v="5872804"/>
    <s v="17591769"/>
    <s v="INCIDENTE"/>
    <s v="META"/>
    <s v="ACACIAS"/>
    <s v="PDV EL PALERMO"/>
    <s v="AVAL"/>
    <s v="FO-25-1788709"/>
    <d v="2025-11-06T11:51:00"/>
    <d v="2025-11-07T15:22:00"/>
    <m/>
    <s v="ENTIDAD"/>
    <s v="AVAL TARJETA DE SEMBRADO"/>
    <s v="RESEMBRADO EXITOSO"/>
    <s v="CERRADO"/>
    <s v="07/11/2025 SE REALIZA VISITA AL CB POR VISITA DE TRANSACTION DECLINADA, SE VERIFICA LA TARJETA DE SEMBRADO Y SE INNAVILITA EL SEMBRADO Y VOLVÍ HABILITAR EL SEMBRADO CON LA TARJETA Y SE REALIZAN PRUEBAS Y TODO OK"/>
    <s v="VISITA TECNICA"/>
    <s v="GZ2ZZ848"/>
    <s v="TIPO II"/>
    <s v="TERRESTRE"/>
    <s v="MOLINA CASTRO JAVIER ALBERTO"/>
    <n v="1"/>
    <s v="0"/>
    <n v="144968"/>
    <n v="140396"/>
    <n v="144968"/>
  </r>
  <r>
    <s v="VILLAVICENCIO"/>
    <x v="3"/>
    <x v="3"/>
    <s v="50001"/>
    <n v="5872888"/>
    <s v="15848492"/>
    <s v="INCIDENTE"/>
    <s v="META"/>
    <s v="VILLAVICENCIO"/>
    <s v="NELSY BERNAL DUARTE"/>
    <s v="AVAL"/>
    <s v="FO-25-1789104"/>
    <d v="2025-11-06T12:09:00"/>
    <d v="2025-11-07T11:01:00"/>
    <m/>
    <s v="ENTIDAD"/>
    <s v="AVAL TARJETA DE SEMBRADO"/>
    <s v="RESEMBRADO EXITOSO"/>
    <s v="CERRADO"/>
    <s v="07/11/2025 SE REALIZA RESEMBRADO DE TARJETA, PRUEBAS OK"/>
    <s v="VISITA TECNICA"/>
    <s v="BBBB9270"/>
    <s v="TIPO I"/>
    <s v="TERRESTRE"/>
    <s v="PEDREROS CONTRERAS MICHAEL STEVENS"/>
    <n v="1"/>
    <s v="0"/>
    <n v="65960"/>
    <n v="75096"/>
    <n v="65960"/>
  </r>
  <r>
    <s v="CALI"/>
    <x v="1"/>
    <x v="1"/>
    <s v="76001"/>
    <n v="5873484"/>
    <s v="38729836"/>
    <s v="INCIDENTE"/>
    <s v="VALLE DEL CAUCA"/>
    <s v="CALI"/>
    <s v="MUNDO AL REVES NET"/>
    <s v="AVAL"/>
    <s v="FO-25-1792935"/>
    <d v="2025-11-06T15:29:00"/>
    <d v="2025-11-07T12:44:00"/>
    <m/>
    <s v="SOFTWARE"/>
    <s v="COMUNICACION"/>
    <s v="PARAMETROS DE CONFIGURACION EN POS"/>
    <s v="CERRADO"/>
    <s v="07/11/2025 SE REALIZA CONFIGURACIÓN DE PARÁMETROS DE ETHERNET EN CB AVAL DEBIDO A MENSAJES DE &quot;ERROR EN CONEXIÓN&quot;, SE REALIZAN PRUEBAS OK."/>
    <s v="VISITA TECNICA"/>
    <s v="EG000271"/>
    <s v="TIPO I"/>
    <s v="TERRESTRE"/>
    <s v="MONTERO MUESES GIAN CARLO"/>
    <n v="1"/>
    <s v="0"/>
    <n v="65960"/>
    <n v="75096"/>
    <n v="65960"/>
  </r>
  <r>
    <s v="NEIVA"/>
    <x v="3"/>
    <x v="3"/>
    <s v="41013"/>
    <n v="5873577"/>
    <s v="14161574"/>
    <s v="INCIDENTE"/>
    <s v="HUILA"/>
    <s v="AGRADO"/>
    <s v="OFICINA PPAL AGRADO"/>
    <s v="AVAL"/>
    <s v="FO-25-1808255 | FO-25-1792926"/>
    <d v="2025-11-06T16:08:00"/>
    <d v="2025-11-13T09:16:00"/>
    <m/>
    <s v="HARDWARE"/>
    <s v="LECTOR DE BARRAS"/>
    <s v="DAÑO POS"/>
    <s v="CERRADO"/>
    <s v="10/11/2025 SE REALIZA VISITA AL PUNTO, SE CAMBIA LECTOR DE CÓDIGO DE BARRAS YA QUE ESTE PRESENTA DAÑO EN EL CABLE USB, SE ACTUALIZA EQUIPO A VR 10.6, SE SIEMRBRA TARJETA #3333, Y SE INICIAÑIZA AL MOMENTO DE REALIZAR LAS PRUEBAS PRESENTA ERROR &quot;LLAME AL EMISOR &quot; Y CON UNA PRUEBA DE DEPÓSITO ERROR &quot;TRANSACCIÓN NO PERMITIDA&quot; SE ESCALA CON RBM CON LA ASESORA MAYRA SILVA ,QUIEN A SU VEZ ESCALA CASO CON LA ENTIDAD E INDICA QUE DEBEMOS ESPERAR LA RESPUESTA DE LA ENTIDAD , DEJAR EQUIPO CONFIGURADO E INDICAR AL CLIENTE QUE REALICE PRUEBAS EL DÍA DE MAÑANA , INDICA QUE NOS PODEMOS RETIRAR DEL PUNTO"/>
    <s v="VISITA TECNICA"/>
    <s v="JAOZZ453"/>
    <s v="TIPO III"/>
    <s v="TERRESTRE"/>
    <s v="DEVIA REINOSO JUAN CARLOS"/>
    <n v="1"/>
    <s v="0"/>
    <n v="275729"/>
    <n v="196537"/>
    <n v="275729"/>
  </r>
  <r>
    <s v="NEIVA"/>
    <x v="3"/>
    <x v="3"/>
    <s v="41006"/>
    <n v="5873590"/>
    <s v="17041146"/>
    <s v="INCIDENTE"/>
    <s v="HUILA"/>
    <s v="ACEVEDO"/>
    <s v="OFICINA PPAL ACEVEDO"/>
    <s v="AVAL"/>
    <s v="FO-25-1792924"/>
    <d v="2025-11-06T16:12:00"/>
    <d v="2025-11-07T12:53:00"/>
    <m/>
    <s v="HARDWARE"/>
    <s v="ALERT IRRUPTION"/>
    <s v="ALERT IRRUPTION"/>
    <s v="CERRADO"/>
    <s v="07/11/2025 SE LLEGA AL PUNTO , SE EVIDENCIA DATAFONO DESCONECTADO DE LA CORRIENTE, SE CONECTA , SE EVIDENCIA DATAFONO OK, SE REALIZA PRUEBAS DE COMERCIO Y BANCO OK."/>
    <s v="VISITA TECNICA"/>
    <s v="AA00T863"/>
    <s v="TIPO III"/>
    <s v="TERRESTRE"/>
    <s v="ANDRADE HERNANDEZ JUAN CARLOS"/>
    <n v="1"/>
    <s v="0"/>
    <n v="275729"/>
    <n v="196537"/>
    <n v="275729"/>
  </r>
  <r>
    <s v="MONTERIA"/>
    <x v="4"/>
    <x v="4"/>
    <s v="23162"/>
    <n v="5873618"/>
    <s v="16497257"/>
    <s v="INCIDENTE"/>
    <s v="CORDOBA"/>
    <s v="CERETE"/>
    <s v="KOKOS SERVI"/>
    <s v="AVAL"/>
    <s v="FO-25-1792929"/>
    <d v="2025-11-06T16:20:00"/>
    <d v="2025-11-07T15:56:00"/>
    <m/>
    <s v="HARDWARE"/>
    <s v="LECTOR DE TARJETAS"/>
    <s v="DAÑO POS"/>
    <s v="CERRADO"/>
    <s v="07/11/2025 SE REALIZA VISITA TÉCNICA Y SE HACÉ NECESARIO EL CAMBIO DE PINPAD POR FALLAS EN LECTURA DE TARJETAS, EL CUAL MARCABA ERROR DE RETIRÉ TARJETA Y REINICIO DEL DATAFONO, SE RETIRA PINPAD PLACA 986389 Y SE DEJA INSTALADO PINPAD PLACA 1119406, SE REALIZAN PRUEBAS DE LECTURA DE TARJETAS OK Y SE REALIZA PRUEBA CON CONVENIENCIA AUTORIZADO DEJANDO EL SERVICIO FUNCIONANDO CORRECTAMENTE."/>
    <s v="VISITA TECNICA"/>
    <s v="1EZZZ956"/>
    <s v="TIPO I"/>
    <s v="TERRESTRE"/>
    <s v="CASSIANI PEREZ RAUL RAMIRO"/>
    <n v="1"/>
    <s v="0"/>
    <n v="65960"/>
    <n v="75096"/>
    <n v="65960"/>
  </r>
  <r>
    <s v="VILLAVICENCIO"/>
    <x v="3"/>
    <x v="3"/>
    <s v="50001"/>
    <n v="5873696"/>
    <s v="20028700"/>
    <s v="INCIDENTE"/>
    <s v="META"/>
    <s v="VILLAVICENCIO"/>
    <s v="RED SI PAGA"/>
    <s v="AVAL"/>
    <s v="FO-25-1793095"/>
    <d v="2025-11-06T16:47:00"/>
    <d v="2025-11-07T12:25:00"/>
    <m/>
    <s v="USUARIO"/>
    <s v="COMUNICACION"/>
    <s v="CONEXIONES DE COMERCIO"/>
    <s v="CERRADO"/>
    <s v="07/11/2025 SE AJUSTAN CONEXIONES FISICAS SE REALIZA PRUEBAS BÁSICAS SIN NOVEDAD"/>
    <s v="VISITA TECNICA"/>
    <s v="BA0GZ187"/>
    <s v="TIPO I"/>
    <s v="TERRESTRE"/>
    <s v="ROZO JIMENEZ EDGAR ARMANDO"/>
    <n v="1"/>
    <s v="0"/>
    <n v="65960"/>
    <n v="75096"/>
    <n v="65960"/>
  </r>
  <r>
    <s v="NEIVA"/>
    <x v="3"/>
    <x v="3"/>
    <s v="41615"/>
    <n v="5873744"/>
    <s v="31495849"/>
    <s v="INCIDENTE"/>
    <s v="HUILA"/>
    <s v="RIVERA"/>
    <s v="SERVI MOVIL AL ALCANCE DE SUS SERVICIOS"/>
    <s v="AVAL"/>
    <s v="FO-25-1793092"/>
    <d v="2025-11-06T17:05:00"/>
    <d v="2025-11-07T12:10:00"/>
    <m/>
    <s v="USUARIO"/>
    <s v="LECTOR DE BARRAS"/>
    <s v="CAPACITACION MANIPULACION DE COMERCIO"/>
    <s v="CERRADO"/>
    <s v="07/11/2025 SE LLEGA A SITIO, CLIENTE ANGEL ANTONIO RODRÍGUEZ INFORMA QUE DATAFONO YA ESTÁ FUNCIONANDO CORRECTAMENTE, HUBO UN ERROR CUANDO CONECTO LA LECTORA, PERO YA LA CONECTO BIEN Y FUNCIONA"/>
    <s v="VISITA TECNICA"/>
    <s v="A308Z289"/>
    <s v="TIPO I"/>
    <s v="TERRESTRE"/>
    <s v="DIAZ VARGAS JONATHAN MIGUEL"/>
    <n v="1"/>
    <s v="0"/>
    <n v="65960"/>
    <n v="75096"/>
    <n v="65960"/>
  </r>
  <r>
    <s v="CALI"/>
    <x v="1"/>
    <x v="1"/>
    <s v="76248"/>
    <n v="5873841"/>
    <s v="14744874"/>
    <s v="INCIDENTE"/>
    <s v="VALLE DEL CAUCA"/>
    <s v="EL CERRITO"/>
    <s v="MEGABASS"/>
    <s v="AVAL"/>
    <s v="FO-25-1793936"/>
    <d v="2025-11-07T08:00:00"/>
    <d v="2025-11-07T16:04:00"/>
    <m/>
    <s v="HARDWARE"/>
    <s v="TECLADO"/>
    <s v="DAÑO POS"/>
    <s v="CERRADO"/>
    <s v="07/11/2025 EN LA VISITA TÉCNICA SE REALIZÓ EL CAMBIO DE DATÁFONO YA QUE SE ENCONTRÓ CON EL TECLADO AVERIADO,SE INSTALA EL SISTEMA OPERATIVO Y VERSIÓN 10.6, INICIALIZACIÓN OK, SEMBRADO DE TARJETA OK , PRUEBAS OK,EL SERVICIO QUEDÓ OPERATIVO SIN FALLAS."/>
    <s v="VISITA TECNICA"/>
    <s v="AAMZZ446"/>
    <s v="TIPO II"/>
    <s v="TERRESTRE"/>
    <s v="SANCHEZ URREGO ROBINSON DAVID"/>
    <n v="1"/>
    <s v="0"/>
    <n v="144968"/>
    <n v="140396"/>
    <n v="144968"/>
  </r>
  <r>
    <s v="PEREIRA"/>
    <x v="1"/>
    <x v="6"/>
    <s v="63001"/>
    <n v="5874149"/>
    <s v="49627664"/>
    <s v="INCIDENTE"/>
    <s v="QUINDIO"/>
    <s v="ARMENIA"/>
    <s v="GALCOM ARMENIA PLAZA"/>
    <s v="AVAL"/>
    <s v="FO-25-1794438"/>
    <d v="2025-11-07T08:43:00"/>
    <d v="2025-11-08T11:05:00"/>
    <m/>
    <s v="SOFTWARE"/>
    <s v="ERROR DE TRANSACCIONES"/>
    <s v="RECHAZO GENERAL"/>
    <s v="CERRADO"/>
    <s v="08/11/2025 SE VISITA COMERCIO SE REALIZÓ RECONFIGURACIÓN DATAFONO Y PRUEBAS OK."/>
    <s v="VISITA TECNICA"/>
    <s v="A4OZZ798"/>
    <s v="TIPO II"/>
    <s v="TERRESTRE"/>
    <s v="SANCHEZ SOLORZANO JUAN SEBASTIAN"/>
    <n v="1"/>
    <s v="0"/>
    <n v="144968"/>
    <n v="140396"/>
    <n v="144968"/>
  </r>
  <r>
    <s v="NEIVA"/>
    <x v="3"/>
    <x v="3"/>
    <s v="41396"/>
    <n v="5874192"/>
    <s v="90105032"/>
    <s v="INCIDENTE"/>
    <s v="HUILA"/>
    <s v="LA PLATA"/>
    <s v="PUNTO DE PAGO DYLAN"/>
    <s v="AVAL"/>
    <s v="FO-25-1800234 | FO-25-1794439"/>
    <d v="2025-11-07T08:58:00"/>
    <d v="2025-11-12T07:48:00"/>
    <m/>
    <s v="ENTIDAD"/>
    <s v="ERROR DE TRANSACCIONES"/>
    <s v="TIPO DE TARJETA INVALIDA"/>
    <s v="CERRADO"/>
    <s v="27/11/2025 SE REALIZA VISITA AL PUNTO, SE EVIDENCIA EQUIPO SE ENCUENTRA FÍSICAMENTE BIEN, SE INICIALIZA Y SE RESIEMBRA TARJETA #5078, PERO FALLA PERSISTE &quot;NO EXISTE COMPROBANTE&quot; SE DEJA ESCALADO CON ENTIDAD."/>
    <s v="VISITA TECNICA"/>
    <s v="V7ZZZ402"/>
    <s v="TIPO III"/>
    <s v="TERRESTRE"/>
    <s v="DEVIA REINOSO JUAN CARLOS"/>
    <n v="1"/>
    <s v="0"/>
    <n v="275729"/>
    <n v="196537"/>
    <n v="275729"/>
  </r>
  <r>
    <s v="VILLAVICENCIO"/>
    <x v="3"/>
    <x v="3"/>
    <s v="50001"/>
    <n v="5874244"/>
    <s v="79999140"/>
    <s v="INCIDENTE"/>
    <s v="META"/>
    <s v="VILLAVICENCIO"/>
    <s v="PAPELERIA MULTISERVICES"/>
    <s v="AVAL"/>
    <s v="FO-25-1794576"/>
    <d v="2025-11-07T09:15:00"/>
    <d v="2025-11-07T13:21:00"/>
    <m/>
    <s v="HARDWARE"/>
    <s v="LECTOR DE BARRAS"/>
    <s v="FORMATO INVALIDO LECTOR DAÑADO"/>
    <s v="CERRADO"/>
    <s v="07/11/2025 SE LLEGA AL COMERCIO SE ENCUENTRA CERRADO SE TOCA NO HABREN YA QUE SE EVIDENCIA LUZ ENCENDIDA SE CONTACTA 3112298430 SUENA APAGADO SE LLAMA NÚMERO PEGADO EN PARED NO CONTESTA SE INFORMA A JEFE DE ZONA PARA CERRAR EL CASO"/>
    <s v="VISITA TECNICA"/>
    <s v="0"/>
    <s v="TIPO I"/>
    <s v="TERRESTRE"/>
    <s v="ROZO JIMENEZ EDGAR ARMANDO"/>
    <n v="1"/>
    <s v="0"/>
    <n v="65960"/>
    <n v="75096"/>
    <n v="65960"/>
  </r>
  <r>
    <s v="CALI"/>
    <x v="1"/>
    <x v="1"/>
    <s v="19517"/>
    <n v="5874276"/>
    <s v="21332192"/>
    <s v="INCIDENTE"/>
    <s v="CAUCA"/>
    <s v="PAEZ"/>
    <s v="CALZADO LUMARY"/>
    <s v="AVAL"/>
    <s v="FO-25-1794664"/>
    <d v="2025-11-07T09:28:00"/>
    <d v="2025-11-11T08:00:00"/>
    <m/>
    <s v="HARDWARE"/>
    <s v="COMUNICACION"/>
    <s v="MENSAJE CABLE DE RED DESCONECTADO"/>
    <s v="CERRADO"/>
    <s v="11/11/2025 SE REALIZA LLAMADA CON LA SEÑORA MARY MUELAS CONFIRMA YA TIENE INTERNET Y FUNCIONA OK"/>
    <s v="SOPORTE TELEFONICO"/>
    <m/>
    <s v="TIPO IV"/>
    <s v="TERRESTRE"/>
    <s v="GIMBUEL LASSO LUIS GERMAN"/>
    <n v="0"/>
    <s v="0"/>
    <n v="41241"/>
    <n v="0"/>
    <n v="41241"/>
  </r>
  <r>
    <s v="MEDELLIN"/>
    <x v="2"/>
    <x v="2"/>
    <s v="27787"/>
    <n v="5874348"/>
    <s v="24880411"/>
    <s v="INCIDENTE"/>
    <s v="CHOCO"/>
    <s v="TADO"/>
    <s v="TEAM COMMUNICATIONS TADO"/>
    <s v="AVAL"/>
    <s v="FO-25-1795068"/>
    <d v="2025-11-07T09:47:00"/>
    <d v="2025-11-10T16:25:00"/>
    <m/>
    <s v="HARDWARE"/>
    <s v="PINPAD"/>
    <s v="DAÑO POS"/>
    <s v="CERRADO"/>
    <s v="10/11/2025 SE CAMBIA PINPAD POR DAÑO (ALERT IRRUPTION)"/>
    <s v="VISITA TECNICA"/>
    <s v="2A0EZ803"/>
    <s v="TIPO V"/>
    <s v="AEREO"/>
    <s v="RUA ALVAREZ RICHARD ANDRES"/>
    <n v="1"/>
    <s v="0"/>
    <n v="988463"/>
    <n v="196537"/>
    <n v="988463"/>
  </r>
  <r>
    <s v="BOGOTA"/>
    <x v="6"/>
    <x v="5"/>
    <s v="11001"/>
    <n v="5874889"/>
    <s v="13931936"/>
    <s v="INCIDENTE"/>
    <s v="CUNDINAMARCA"/>
    <s v="BOGOTA"/>
    <s v="FRARMADROGAS LA BOTICA"/>
    <s v="AVAL"/>
    <s v="FO-25-1800280 | FO-25-1796082"/>
    <d v="2025-11-07T12:22:00"/>
    <d v="2025-11-10T13:31:00"/>
    <m/>
    <s v="SOFTWARE"/>
    <s v="ERROR DE TRANSACCIONES"/>
    <s v="RECHAZO GENERAL"/>
    <s v="CERRADO"/>
    <s v="27/11/2025 SE REALIZA VISITA DE CAMPO ENCONTRADO QUE EQUIPO ARROJA ERROR COMPROBANTE NO EXISTE EN TODAS LAS TRANSACCIONES, SE REALIZA RESEMBRADO DE TARJETA 1802 PERO ERRO CONTINÚA, POR LO ANTERIOR SE ESCALA CASO A LA SRTA MAYRA SILVA DE REDEBAN QUIEN LUEGO DE UN TIEMPO, NOS MANIFIESTA QUE ES FALLA POR PARTE DE LA ENTIDAD DE IGUAL FORMA INDICA QUE QUEDA ESCALADO Y AUTORIZA CIERRE DE VISITA Y RETIRO DE PUNTO."/>
    <s v="VISITA TECNICA"/>
    <s v="SXTZZ424"/>
    <s v="TIPO I"/>
    <s v="TERRESTRE"/>
    <s v="LOZADA ROJAS CHRISTIAN ANDRES"/>
    <n v="2"/>
    <s v="0"/>
    <n v="131920"/>
    <n v="75096"/>
    <n v="131920"/>
  </r>
  <r>
    <s v="BOGOTA"/>
    <x v="5"/>
    <x v="5"/>
    <s v="11001"/>
    <n v="5875296"/>
    <s v="89215885"/>
    <s v="INCIDENTE"/>
    <s v="CUNDINAMARCA"/>
    <s v="BOGOTA"/>
    <s v="SUPER VITAL TIENDA NATURISTA"/>
    <s v="AVAL"/>
    <s v="FO-25-1800868 | FO-25-1797019"/>
    <d v="2025-11-07T14:50:00"/>
    <d v="2025-11-11T09:16:00"/>
    <m/>
    <s v="SOFTWARE"/>
    <s v="ERROR DE TRANSACCIONES"/>
    <s v="RECHAZO GENERAL"/>
    <s v="CERRADO"/>
    <s v="27/11/2025 SE REALIZA VISITA DE CAMPO ENCONTRADO QUE COMERCIO NO PUEDE REALIZAR TX ARROJA ERROR LLAME AL EMISOR, SE REALIZA RESEMBRADO DE TARJETA Y SIGUE IGUAL, SE HACE ESCALAMIENTO CON LA SRTA PAOLA GARZON DE REDEBAN QUIEN LUEGO DE UNAS VALIDACIONS INFORMA QUE AL PARECER LA FALLA ES DE LA ENTIDAD, DE IGUAL INFORMA QUE QUEDA ESCALADO PARACVPORNTA SOLUCIÓN, SE ADJUNTA TIRILLA DE TELETON PERO CONVENIO ESTA CAÍDO."/>
    <s v="VISITA TECNICA"/>
    <s v="FASZZ250"/>
    <s v="TIPO I"/>
    <s v="TERRESTRE"/>
    <s v="LOZADA ROJAS CHRISTIAN ANDRES"/>
    <n v="2"/>
    <s v="0"/>
    <n v="131920"/>
    <n v="75096"/>
    <n v="131920"/>
  </r>
  <r>
    <s v="MEDELLIN"/>
    <x v="2"/>
    <x v="2"/>
    <s v="5001"/>
    <n v="5875336"/>
    <s v="14090765"/>
    <s v="INCIDENTE"/>
    <s v="ANTIOQUIA"/>
    <s v="MEDELLIN"/>
    <s v="ALMACEN LEGAL"/>
    <s v="AVAL"/>
    <s v="FO-25-1797085"/>
    <d v="2025-11-07T15:06:00"/>
    <d v="2025-11-08T12:51:00"/>
    <m/>
    <s v="USUARIO"/>
    <s v="USUARIOS"/>
    <s v="CREACION DE USUARIOS"/>
    <s v="CERRADO"/>
    <s v="08/11/2025 SE REALIZA CREACIÓN USUARIOS OK PRUEBAS OK NO TELECARGA"/>
    <s v="VISITA TECNICA"/>
    <s v="JANZZ880"/>
    <s v="TIPO I"/>
    <s v="TERRESTRE"/>
    <s v="PAREJA ECHAVARRIA JHON DAVID"/>
    <n v="1"/>
    <s v="0"/>
    <n v="65960"/>
    <n v="75096"/>
    <n v="65960"/>
  </r>
  <r>
    <s v="BOGOTA"/>
    <x v="5"/>
    <x v="5"/>
    <s v="25035"/>
    <n v="5875523"/>
    <s v="89251516"/>
    <s v="INCIDENTE"/>
    <s v="CUNDINAMARCA"/>
    <s v="ANAPOIMA"/>
    <s v="MISCELANEA VALERIE"/>
    <s v="AVAL"/>
    <s v="FO-25-1800930"/>
    <d v="2025-11-07T16:26:00"/>
    <d v="2025-11-08T14:50:00"/>
    <m/>
    <s v="ENTIDAD"/>
    <s v="AVAL TARJETA DE SEMBRADO"/>
    <s v="EXCEDE INTENTOS DE PIN"/>
    <s v="CERRADO"/>
    <s v="08/11/2025 7-11 SE INTENTA COMUNICACION CON CB SIN RESPUESTA, SE LE ESCRIBE AL WSP PARA CONFIRMAR FALLA, PARA QUE NOS MANDE TIRILLA Y ESCALAR EL CASO** USUARIO NOS MANDA LA INFO Y SE ESCALA A LA RED** 7-11 RESPUESTA DE LA RED: VAMOS A ESCALAR EL CASO, SIN EMBARGO, POR LA HORA EL SOPORTE POR PARTE DE LA ENTIDAD Y EL ÁREA DE OPERACIONES, SERÁ DIFÍCIL. ASÍ QUE POR FAVOR INFORMAR AL CLIENTE QUE ESTÉ REALIZANDO PRUEBAS A PARTIR DEL LUNES** 8-11 SE LE INFORMA AL USUARIO QUE EL CASO FUE ESCALADO A LA ENTIDAD QUIEN HARÁ VALIDACIONES Y CONFIGURACIONES INTERNAS, EL DÍA LUNES DEBE REALIAZAR PRUEBAS PARA COMPROBAR QUE EL CB ESTE FUNCIONANDO CORRECTAMENTE, SINO DEBE COMUNICARSE DE NUEVO A LA LINEA | 08/11/2025 7-11 SE INTENTA COMUNICACION CON CB SIN RESPUESTA, SE LE ESCRIBE AL WSP PARA CONFIRMAR FALLA, PARA QUE NOS MANDE TIRILLA Y ESCALAR EL CASO** USUARIO NOS MANDA LA INFO Y SE ESCALA A LA RED** 7-11 RESPUESTA DE LA RED: VAMOS A ESCALAR EL CASO, SIN EMBARGO, POR LA HORA EL SOPORTE POR PARTE DE LA ENTIDAD Y EL ÁREA DE OPERACIONES, SERÁ DIFÍCIL. ASÍ QUE POR FAVOR INFORMAR AL CLIENTE QUE ESTÉ REALIZANDO PRUEBAS A PARTIR DEL LUNES** 8-11 SE LE INFORMA AL USUARIO QUE EL CASO FUE ESCALADO A LA ENTIDAD QUIEN HARÁ VALIDACIONES Y CONFIGURACIONES INTERNAS, EL DÍA LUNES DEBE REALIAZAR PRUEBAS PARA COMPROBAR QUE EL CB ESTE FUNCIONANDO CORRECTAMENTE, SINO DEBE COMUNICARSE DE NUEVO A LA LINEA | 08/11/2025 7-11 SE INTENTA COMUNICACION CON CB SIN RESPUESTA, SE LE ESCRIBE AL WSP PARA CONFIRMAR FALLA, PARA QUE NOS MANDE TIRILLA Y ESCALAR EL CASO** USUARIO NOS MANDA LA INFO Y SE ESCALA A LA RED** 7-11 RESPUESTA DE LA RED: VAMOS A ESCALAR EL CASO, SIN EMBARGO, POR LA HORA EL SOPORTE POR PARTE DE LA ENTIDAD Y EL ÁREA DE OPERACIONES, SERÁ DIFÍCIL. ASÍ QUE POR FAVOR INFORMAR AL CLIENTE QUE ESTÉ REALIZANDO PRUEBAS A PARTIR DEL LUNES** 8-11 SE LE INFORMA AL USUARIO QUE EL CASO FUE ESCALADO A LA ENTIDAD QUIEN HARÁ VALIDACIONES Y CONFIGURACIONES INTERNAS, EL DÍA LUNES DEBE REALIAZAR PRUEBAS PARA COMPROBAR QUE EL CB ESTE FUNCIONANDO CORRECTAMENTE, SINO DEBE COMUNICARSE DE NUEVO A LA LINEA"/>
    <s v="SOPORTE TELEFONICO"/>
    <m/>
    <s v="TIPO II"/>
    <s v="TERRESTRE"/>
    <s v="GARCIA CHAVARRIA TATIANA"/>
    <n v="0"/>
    <s v="0"/>
    <n v="41241"/>
    <n v="0"/>
    <n v="41241"/>
  </r>
  <r>
    <s v="BOGOTA"/>
    <x v="5"/>
    <x v="5"/>
    <s v="11001"/>
    <n v="5875847"/>
    <s v="16180671"/>
    <s v="INCIDENTE"/>
    <s v="CUNDINAMARCA"/>
    <s v="BOGOTA"/>
    <s v="DETALLES TANY"/>
    <s v="AVAL"/>
    <s v="FO-25-1800379"/>
    <d v="2025-11-08T09:36:00"/>
    <d v="2025-11-10T16:38:00"/>
    <m/>
    <s v="HARDWARE"/>
    <s v="LECTOR DE BARRAS"/>
    <s v="FORMATO INVALIDO LECTOR DAÑADO"/>
    <s v="CERRADO"/>
    <s v="08/11/2025 08-11 SE ESCALA PARA VISITA. LLAMAR ANTES DE VISITAR, CONFIRMAR FALLA Y DATOS. | 08/11/2025 SE REALIZA CONTACTO CON EL CLIENTE PARA CONFIRMAR VISITA CLIENTE INDICA QUE NO ATIENDE LOS FINES DE SEMANA Y QUE DESEA SER ATENDIDO EL DIA LUNES | 10/11/2025 DURANTE LA VISITA TECNICA ENCONTRAMOS QUE LECTOR DE CODIGO DE BARRAS   NO LE FUNCIONAN NO LEE LAS FACTURAS SE  REALIZA CAMBIO DE LECTOR DE CÓDIGO DE BARRAS PRUEBA OK PARÁMETROS OKAY CIERRE OKAY_x000a__x000a_NOTA AL REALIZAR PRUEBAS CON EL CONVENIO 4998 NO ARROJA TX  FALLIDA &quot;LLAMAR A EMISOR&quot; PERO SE REALIZA PRUEBAS CON OTROS CONVENIO QUEDANDO EXITOSAS LAS PRUEBAS SE ADJUNTAN PRUEBAS SE REALIZA ESCALAMIENTO A RBM MAYRA SILVA LA CUÁL NOS INDICA QUE SE REALIZA ESCALAMIENTO CON LA ENTIDAD Y PROCEDER A CERRAR VISITA Y QUE TENEMOS PRUEBAS EXITOSAS CON OTROS CONVENIOS"/>
    <s v="VISITA TECNICA"/>
    <s v="11112057"/>
    <s v="TIPO I"/>
    <s v="TERRESTRE"/>
    <s v="GALEANO SORIANO JUAN DAVID"/>
    <n v="1"/>
    <s v="0"/>
    <n v="65960"/>
    <n v="75096"/>
    <n v="65960"/>
  </r>
  <r>
    <s v="NEIVA"/>
    <x v="3"/>
    <x v="3"/>
    <s v="18001"/>
    <n v="5875890"/>
    <s v="87834054"/>
    <s v="INCIDENTE"/>
    <s v="CAQUETA"/>
    <s v="FLORENCIA"/>
    <s v="SERVIEFECTIVOS"/>
    <s v="AVAL"/>
    <s v="FO-25-1805341"/>
    <d v="2025-11-08T10:16:00"/>
    <d v="2025-11-11T16:15:00"/>
    <m/>
    <s v="ENTIDAD"/>
    <s v="ERROR DE TRANSACCIONES"/>
    <s v="TRANSACCION NO PERMITIDA"/>
    <s v="CERRADO"/>
    <s v="11/11/2025 SE REALIZA GESTIÓN VÍA WHATSAPP CON LA SEÑORA DIANA VALENCIA AL TELÉFONO 3108090093 QUIEN HABÍA REPORTADO RECHAZO GENERAL EN EL EQUIPO, ANTERIORMENTE HABÍA REALIZADO UNA GESTIÓN POR EL MISMO ERROR EL CUAL SE LE ESCALO A REDEBAN Y REDEBAN ESCALO EL ERROR A LA ENTIDAD Y LA ENTIDAD MANIFESTÓ QUE EL ERROR ES POR TARJETA DE SEMBRADO, SE LE INDICA A LA CLIENTE QUE DEBE SOLICITAR NUEVAMENTE LA TARJETA DE SEMBRADO PARA LUEGO SEMBRARLA EN EL DATAFONO Y ASÍ EL EQUIPO VOLVER A TRABAJAR OPERATIVAMENTE, SE LE ESCALO EL CASO A YENNY DE REDEBAN Y ELLA ME SUMINISTRA LA INFORMACIÓN INDICADA POR LA ENTIDAD"/>
    <s v="SOPORTE TELEFONICO"/>
    <m/>
    <s v="TIPO IV"/>
    <s v="TERRESTRE"/>
    <s v="BERMUDEZ SANCHEZ JOSE NEYBER"/>
    <n v="0"/>
    <s v="0"/>
    <n v="41241"/>
    <n v="0"/>
    <n v="41241"/>
  </r>
  <r>
    <s v="CALI"/>
    <x v="1"/>
    <x v="1"/>
    <s v="76248"/>
    <n v="5875935"/>
    <s v="14744874"/>
    <s v="INCIDENTE"/>
    <s v="VALLE DEL CAUCA"/>
    <s v="EL CERRITO"/>
    <s v="MEGABASS"/>
    <s v="AVAL"/>
    <s v="FO-25-1800370"/>
    <d v="2025-11-08T10:52:00"/>
    <d v="2025-11-10T10:20:00"/>
    <m/>
    <s v="USUARIO"/>
    <s v="USUARIOS"/>
    <s v="CREACION DE USUARIOS"/>
    <s v="CERRADO"/>
    <s v="08/11/2025 08-11 SE ESCALA PARA VISITA. LLAMAR ANTES DE VISITAR, CONFIRMAR FALLA Y DATOS. | 08/11/2025 SE REALIZA VALIDACION CON EL CLIENTE E INDICA QUE POR FAVOR VALIDAR EL DIA LUNES PARA VALIDAR EL CAMBIO DE CLAVE YA QUE NO LO SABE REALIZAR | 10/11/2025 SE HABLA CON EL CLIENTE QUIEN INDICA QUE LE HABIAN DICHO QUE DEBIA CAMBIAR LA CLAVE DEL DATAFONO, PERO QUE ELLA NO LO DESEA REALIZAR, SE LE INDICA QUE POR QUE LA VA A CAMBIAR DICE QUE ALGUNA VEZ LE DIJIERON , SE LE EXPLICA QUE SI NO DESEA LA PUEDE DEJAR ASI, LA CLIENTE ESTA DE ACUERDO."/>
    <s v="SOPORTE TELEFONICO"/>
    <m/>
    <s v="TIPO II"/>
    <s v="TERRESTRE"/>
    <s v="HENAO CARDONA DIEGO FERNANDO"/>
    <n v="0"/>
    <s v="0"/>
    <n v="41241"/>
    <n v="0"/>
    <n v="41241"/>
  </r>
  <r>
    <s v="BOGOTA"/>
    <x v="5"/>
    <x v="5"/>
    <s v="25754"/>
    <n v="5876036"/>
    <s v="15818990"/>
    <s v="INCIDENTE"/>
    <s v="CUNDINAMARCA"/>
    <s v="SOACHA"/>
    <s v="MULTIPAGOS JUSTO A TIEMPO"/>
    <s v="AVAL"/>
    <s v="FO-25-1800477"/>
    <d v="2025-11-08T12:18:00"/>
    <d v="2025-11-10T16:46:00"/>
    <m/>
    <s v="HARDWARE"/>
    <s v="PINPAD"/>
    <s v="CABLE AVERIADO"/>
    <s v="CERRADO"/>
    <s v="08/11/2025 08-11 SE ESCALA PARA VISITA. LLAMAR ANTES DE VISITAR, CONFIRMAR FALLA Y DATOS. | 10/11/2025 SE REALIZA VALIDACIÓN DE SERVICIO POR REINICIO ENCONTRANDO CABLE DEL PINPAD FRACTURADO DE REALIZA CAMBIO QUEDA SERVICIO OPERATIVO PRUEBAS TELETÓN NO EXITOSA POR CAÍDA DEL CONVENIO, PRUEBA MODULO COMPRA OK"/>
    <s v="VISITA TECNICA"/>
    <s v="BJZZZ795"/>
    <s v="TIPO I"/>
    <s v="TERRESTRE"/>
    <s v="BUSTOS MORA DIEGO MANUEL"/>
    <n v="1"/>
    <s v="0"/>
    <n v="65960"/>
    <n v="75096"/>
    <n v="65960"/>
  </r>
  <r>
    <s v="BOGOTA"/>
    <x v="5"/>
    <x v="5"/>
    <s v="73148"/>
    <n v="5876105"/>
    <s v="90792526"/>
    <s v="INCIDENTE"/>
    <s v="TOLIMA"/>
    <s v="CARMEN DE APICALA"/>
    <s v="DONDE ANDREA´S"/>
    <s v="AVAL"/>
    <s v="FO-25-1800796"/>
    <d v="2025-11-08T13:29:00"/>
    <d v="2025-11-10T16:55:00"/>
    <m/>
    <s v="USUARIO"/>
    <s v="COMUNICACION"/>
    <s v="CANAL DEL COMERCIO"/>
    <s v="CERRADO"/>
    <s v="09/11/2025 SE ESTABLECE COMUNICACIÓN CON EL COMERCIO  #3212341521 INDICAN Q NO SE ATIENDE LOS DOMINGOS | 10/11/2025 AJUSTE DE CONEXIONES FÍSICAS SE ACTUALIZA SE REALIZA PRUEBAS OK SE ENTREGA SERVICIO OPERATIVO NO SE TIENE TRANSACCIÓN EXITOSA CONVENIO 4998 TELETÓN SE ENCUENTRA CON FALLA SE ADJUNTA REGISTRADO FOTOGRÁFICO"/>
    <s v="VISITA TECNICA"/>
    <s v="AE002439"/>
    <s v="TIPO II"/>
    <s v="TERRESTRE"/>
    <s v="HERNANDEZ NARANJO OSCAR EDUARDO"/>
    <n v="1"/>
    <s v="0"/>
    <n v="144968"/>
    <n v="140396"/>
    <n v="144968"/>
  </r>
  <r>
    <s v="CALI"/>
    <x v="1"/>
    <x v="1"/>
    <s v="19075"/>
    <n v="5876179"/>
    <s v="81511214"/>
    <s v="INCIDENTE"/>
    <s v="CAUCA"/>
    <s v="BALBOA"/>
    <s v="LOCOS X EL FUTBOL BALBOA"/>
    <s v="AVAL"/>
    <s v="FO-25-1804860"/>
    <d v="2025-11-08T15:00:00"/>
    <d v="2025-11-10T10:46:00"/>
    <m/>
    <s v="ENTIDAD"/>
    <s v="AVAL TARJETA DE SEMBRADO"/>
    <s v="EXCEDE INTENTOS DE PIN"/>
    <s v="CERRADO"/>
    <s v="10/11/2025 &quot;**10-11 SE CONTGACTA CB POR WSP  MANDA TIIRILLA Y TS. SE ESCALA A LA RED PARA REVISION **10-11 RESPUESTA DE LA RED: TIENE BLOQUEO-YA REALIZO EL DESBLOQUEO- POR FAVOR VOLVER A HACER PRUEBAS** 10-11 EN COMUNICACIÓN CON EL USUARIO AL NÚMERO 3188771988 SE LE BRINDA LA INFORMACIÓN AL USUARIO,CB OPERATIVO- SE PROCEDE A CERRAR&quot; | 10/11/2025 &quot;**10-11 SE CONTGACTA CB POR WSP  MANDA TIIRILLA Y TS. SE ESCALA A LA RED PARA REVISION **10-11 RESPUESTA DE LA RED: TIENE BLOQUEO-YA REALIZO EL DESBLOQUEO- POR FAVOR VOLVER A HACER PRUEBAS** 10-11 EN COMUNICACIÓN CON EL USUARIO AL NÚMERO 3188771988 SE LE BRINDA LA INFORMACIÓN AL USUARIO,CB OPERATIVO- SE PROCEDE A CERRAR&quot;"/>
    <s v="SOPORTE TELEFONICO"/>
    <m/>
    <s v="TIPO IV"/>
    <s v="TERRESTRE"/>
    <s v="CONTRERAS ROSSI LITZY YULIETH"/>
    <n v="0"/>
    <s v="0"/>
    <n v="41241"/>
    <n v="0"/>
    <n v="41241"/>
  </r>
  <r>
    <s v="BOGOTA"/>
    <x v="5"/>
    <x v="5"/>
    <s v="11001"/>
    <n v="5877266"/>
    <s v="21327408"/>
    <s v="INCIDENTE"/>
    <s v="CUNDINAMARCA"/>
    <s v="BOGOTA"/>
    <s v="AUTOSERVICIO GRAN BRITALIA FC"/>
    <s v="AVAL"/>
    <s v="FO-25-1810835"/>
    <d v="2025-11-10T08:35:00"/>
    <d v="2025-11-11T11:00:00"/>
    <m/>
    <s v="ENTIDAD"/>
    <s v="AVAL TARJETA DE SEMBRADO"/>
    <s v="EXCEDE INTENTOS DE PIN"/>
    <s v="CERRADO"/>
    <s v="11/11/2025 &quot;**10-11 SE CONTGACTA CB POR WSP  MANDA TIIRILLA Y TS. SE ESCALA A LA RED PARA REVISION **10-11 RESPUESTA DE LA RED:  VAMOS A REALIZAR EL ESCALAMIENTO CON LA ENTIDAD Y TE CONFIRMAMOS** 11-11 TE CONFIRMO QUE LA ENTIDAD YA REALIZO EL DESBLOQUEO PODEMOS VALIDAR** 11-11 EN COMUNICACIÓN CON EL USUARIO AL NÚMERO 3125432856 SE LE BRINDA LA INFORMACIÓN AL USUARIO,CB OPERATIVO- SE PROCEDE A CERRAR&quot;"/>
    <s v="SOPORTE TELEFONICO"/>
    <m/>
    <s v="TIPO I"/>
    <s v="TERRESTRE"/>
    <s v="CONTRERAS ROSSI LITZY YULIETH"/>
    <n v="0"/>
    <s v="0"/>
    <n v="41241"/>
    <n v="0"/>
    <n v="41241"/>
  </r>
  <r>
    <s v="PEREIRA"/>
    <x v="1"/>
    <x v="6"/>
    <s v="66001"/>
    <n v="5877364"/>
    <s v="13331566"/>
    <s v="INCIDENTE"/>
    <s v="RISARALDA"/>
    <s v="PEREIRA"/>
    <s v="VARIEDADES ELY"/>
    <s v="AVAL"/>
    <s v="FO-25-1803934"/>
    <d v="2025-11-10T09:08:00"/>
    <d v="2025-11-10T17:46:00"/>
    <m/>
    <s v="HARDWARE"/>
    <s v="COMUNICACION"/>
    <s v="MENSAJE CABLE DE RED DESCONECTADO"/>
    <s v="CERRADO"/>
    <s v="10/11/2025 10-11 SE ESCALA PARA VISITA. LLAMAR ANTES DE VISITAR, CONFIRMAR FALLA Y DATOS. | 10/11/2025 VISITAMOS COMERCIO EL DATÁFONO TIENE EL PUERTO DE RED MALO, REALIZAMOS CAMBIO LO CONFIGURAMOS, SEMBRAMOS TARJETA REALIZAMOS PRUEBAS PERO NO SON EXITOSAS U QUE EL CONVENIO DE TELETON NO FUNCIONA SALE LLAME AL EMISOR, CLIENTE HACE PRUEBA CON UNA TARJETA QUE TIENE Y ES EXITOSA ANEXAMOS LA PRUEBA DEL CLIENTE Y LA TRANZACCION QUÉ NO SE PUDO HACER DE TELETON, NO ES POSIBLE HACER CIERRE PARCIAL Y GENERAL YA QUE EL DATAFONO NO SE PUEDE CONECTAR AL INTERNET Y NO PERMITE IMPRIMIRLO."/>
    <s v="VISITA TECNICA"/>
    <s v="IZ01Z353"/>
    <s v="TIPO I"/>
    <s v="TERRESTRE"/>
    <s v="ARROYAVE CANO MANUEL GUILLERMO"/>
    <n v="1"/>
    <s v="0"/>
    <n v="65960"/>
    <n v="75096"/>
    <n v="65960"/>
  </r>
  <r>
    <s v="MEDELLIN"/>
    <x v="2"/>
    <x v="2"/>
    <s v="5579"/>
    <n v="5877408"/>
    <s v="18737445"/>
    <s v="INCIDENTE"/>
    <s v="ANTIOQUIA"/>
    <s v="PUERTO BERRIO"/>
    <s v="RIO COMUNICACIONES"/>
    <s v="AVAL"/>
    <s v="FO-25-1804090"/>
    <d v="2025-11-10T08:23:00"/>
    <d v="2025-11-11T15:04:00"/>
    <m/>
    <s v="HARDWARE"/>
    <s v="SE REINICIA"/>
    <s v="DAÑO POS"/>
    <s v="CERRADO"/>
    <s v="10/11/2025 10-11 EN COMUNICACIÓN CON LA SRA JAZMIN HENAO AL NÚMERO 3233269346 NOS CONFIRMA LA SOICITUD, DATOS CORRECTOS, SE ESCALA PARA VISITA | 11/11/2025 SE REALIZA CAMBIO DE DATAFONO POR PUERTO DE CARGA MALO SE HACEN PRUEBAS OK"/>
    <s v="VISITA TECNICA"/>
    <s v="9B0HZ308"/>
    <s v="TIPO III"/>
    <s v="TERRESTRE"/>
    <s v="MONTOYA VELEZ ANDRES FELIPE"/>
    <n v="1"/>
    <s v="0"/>
    <n v="275729"/>
    <n v="196537"/>
    <n v="275729"/>
  </r>
  <r>
    <s v="IBAGUE"/>
    <x v="3"/>
    <x v="3"/>
    <s v="73671"/>
    <n v="5877445"/>
    <s v="89330636"/>
    <s v="INCIDENTE"/>
    <s v="TOLIMA"/>
    <s v="SALDAÑA"/>
    <s v="ERYSERVICIOS"/>
    <s v="AVAL"/>
    <s v="FO-25-1804363"/>
    <d v="2025-11-10T09:35:00"/>
    <d v="2025-11-11T15:10:00"/>
    <m/>
    <s v="HARDWARE"/>
    <s v="COMUNICACION"/>
    <s v="DAÑO POS"/>
    <s v="CERRADO"/>
    <s v="10/11/2025 10-11 SE ESCALA PARA VISITA. LLAMAR ANTES DE VISITAR, CONFIRMAR FALLA Y DATOS. | 11/11/2025 SE CAMBIA DATÁFONO POR FALLA DE COMUNICACIÓN. SE HACE PRUEBAS SOLO DE COMERCIO, YA QUE LA TARJETA DE SEMBRADO NO SIRVE. SE LE INFORMA A LA SEÑORA ERIKA GÓMEZ, SOBRE LA TARJETA PARA QUE SOLICITE UNA NUEVA. ME RETIRO DEL CORRESPONSAL POR AUTORIZACIÓN DE LA SEÑORITA PAOLA GARZÓN."/>
    <s v="VISITA TECNICA"/>
    <s v="A1YZZ692"/>
    <s v="TIPO II"/>
    <s v="TERRESTRE"/>
    <s v="VARGAS HERRERA JHON JAIRO"/>
    <n v="1"/>
    <s v="0"/>
    <n v="144968"/>
    <n v="140396"/>
    <n v="144968"/>
  </r>
  <r>
    <s v="SANTA MARTA"/>
    <x v="4"/>
    <x v="4"/>
    <s v="47001"/>
    <n v="5877449"/>
    <s v="89333906"/>
    <s v="INCIDENTE"/>
    <s v="MAGDALENA"/>
    <s v="SANTA MARTA"/>
    <s v="DROGUERIA LA NUEVA CONSULTA"/>
    <s v="AVAL"/>
    <s v="FO-25-1804365"/>
    <d v="2025-11-10T09:36:00"/>
    <d v="2025-11-10T17:35:00"/>
    <m/>
    <s v="HARDWARE"/>
    <s v="COMUNICACION"/>
    <s v="DAÑO POS"/>
    <s v="CERRADO"/>
    <s v="10/11/2025 10-11 SE ESCALA PARA VISITA. LLAMAR ANTES DE VISITAR, CONFIRMAR FALLA Y DATOS. | 10/11/2025 SE REALIZA VISITA AL PUNTO, SE DETECTA DAÑO EN EL DATÁFONO, PUERTO IP AVERIADO, SE REALIZA CAMBIO, NO SE PUEDE REALIZAR PRUEBA EXITOSA DE TELETÓN, SISTEMA CAÍDO TEMPORALMENTE"/>
    <s v="VISITA TECNICA"/>
    <s v="A1YZZ696"/>
    <s v="TIPO I"/>
    <s v="TERRESTRE"/>
    <s v="GUTIERREZ PEREZ LUIS ALBERTO"/>
    <n v="1"/>
    <s v="0"/>
    <n v="65960"/>
    <n v="75096"/>
    <n v="65960"/>
  </r>
  <r>
    <s v="BUCARAMANGA"/>
    <x v="0"/>
    <x v="0"/>
    <s v="13670"/>
    <n v="5877467"/>
    <s v="90785926"/>
    <s v="INCIDENTE"/>
    <s v="BOLIVAR"/>
    <s v="SAN PABLO"/>
    <s v="MISCELANEA Y VARIEDADES DAYGLAT"/>
    <s v="AVAL"/>
    <s v="FO-25-1804369"/>
    <d v="2025-11-10T09:41:00"/>
    <d v="2025-11-11T16:25:00"/>
    <m/>
    <s v="HARDWARE"/>
    <s v="TECLADO"/>
    <s v="DAÑO POS"/>
    <s v="CERRADO"/>
    <s v="10/11/2025 10-11 SE INTENTA COMUNICACIÓN CON EL USUARIO PARA VALIDAR DATOS Y FALLA PERO NO HAY CONTACTO-SE ESCALA PARA VISITA. LLAMAR ANTES DE VISITAR, CONFIRMAR FALLA Y DATOS. | 11/11/2025 SE REALIZA VISITA AL COMERCIO CB AVAL, SE ENCUENTRA QUE EL DATÁFONO ESTA EN DAÑO, NO LE SIRVEN VARIAS TECLAS, SE PROCEDE A HACER CAMBIO DE ICT 250 A DESK 2600 SE COLOCA MAGIC BOX, SE HACE SEMBRADO DE TARJETA 0205, SE HACEN PRUEBAS NO PERMITE HACER LA PRUEBA TELETON YA QUE ESTA CAIDO DICHO CONVENIO, SE HACE CON UNO QUE NOS PROPORCIONO LA CLIENTE, SE ADJUNTA EVIDENCIAS , SE HIZO PRUEBA SE ADQUIDENCIA OK"/>
    <s v="VISITA TECNICA"/>
    <s v="VQZZZ849"/>
    <s v="TIPO V"/>
    <s v="TERRESTRE/FLUVIAL"/>
    <s v="GONZALEZ ESTUPIÑAN YEISON WALTER ANTONIO"/>
    <n v="1"/>
    <s v="0"/>
    <n v="479589"/>
    <n v="196537"/>
    <n v="479589"/>
  </r>
  <r>
    <s v="CALI"/>
    <x v="1"/>
    <x v="1"/>
    <s v="76364"/>
    <n v="5877581"/>
    <s v="21141833"/>
    <s v="INCIDENTE"/>
    <s v="VALLE DEL CAUCA"/>
    <s v="JAMUNDI"/>
    <s v="LA CASA DE MAU"/>
    <s v="AVAL"/>
    <s v="FO-25-1804777"/>
    <d v="2025-11-10T10:14:00"/>
    <d v="2025-11-10T13:19:00"/>
    <m/>
    <s v="HARDWARE"/>
    <s v="LECTOR DE BARRAS"/>
    <s v="CABLE LECTORA AVERIADO"/>
    <s v="CERRADO"/>
    <s v="10/11/2025 10-11 SE ESCALA PARA VISITA. LLAMAR ANTES DE VISITAR, CONFIRMAR FALLA Y DATOS. | 10/11/2025 SE VISITA CORRESPONSAL Y SE REEMPLAZA LECTOR POR DAÑO. TRANSACCIONES DE PRUEBA EXITOSAS EXCEPTO RECAUDO MANUAL PARA TELETÓN PRESENTÓ FALLA. PERO SE REALIZA PRUEBA DE RETIRO"/>
    <s v="VISITA TECNICA"/>
    <s v="LA002808"/>
    <s v="TIPO II"/>
    <s v="TERRESTRE"/>
    <s v="BOLAÑOS TABORDA JORGE ENRIQUE"/>
    <n v="1"/>
    <s v="0"/>
    <n v="144968"/>
    <n v="140396"/>
    <n v="144968"/>
  </r>
  <r>
    <s v="BARRANQUILLA"/>
    <x v="4"/>
    <x v="4"/>
    <s v="47258"/>
    <n v="5877660"/>
    <s v="25701756"/>
    <s v="INCIDENTE"/>
    <s v="MAGDALENA"/>
    <s v="EL PIÑON"/>
    <s v="COOLCARRETO"/>
    <s v="AVAL"/>
    <s v="FO-25-1805344"/>
    <d v="2025-11-10T10:49:00"/>
    <d v="2025-11-10T17:05:00"/>
    <m/>
    <s v="ENTIDAD"/>
    <s v="AVAL TARJETA DE SEMBRADO"/>
    <s v="RECHAZO GENERAL"/>
    <s v="CERRADO"/>
    <s v="10/11/2025 10-11 EN COMUNICACION CON EL USUARIO AL NÚMERO 3135322623 NOS INDICA QUE AUN SIGUE PRESENTANDO LA FALLA QUE YA ESPERÓ LA CORRECCIÓN AUTOMATICA Y SIGUE PRESENTANDO LA FALLA**SE ESCALA PARA VISITA. LLAMAR ANTES DE VISITAR, CONFIRMAR FALLA Y DATOS. | 10/11/2025 SE REALIZA GESTIÓN TELEFÓNICA, EN COMUNICACIÓN CON EL CLIENTE SE LE INDICA QUE DEBE LLAMAR A ESPECIALISTA EN LA LÍNEA DE ATENCIÓN AVAL Y QUE SOLICITE LA TARJETA DE SEMBRADO."/>
    <s v="SOPORTE TELEFONICO"/>
    <m/>
    <s v="TIPO III"/>
    <s v="TERRESTRE"/>
    <s v="DE AGUAS MUÑOZ DAVID JOSE"/>
    <n v="0"/>
    <s v="0"/>
    <n v="41241"/>
    <n v="0"/>
    <n v="41241"/>
  </r>
  <r>
    <s v="PEREIRA"/>
    <x v="1"/>
    <x v="6"/>
    <s v="63130"/>
    <n v="5878127"/>
    <s v="90116412"/>
    <s v="INCIDENTE"/>
    <s v="QUINDIO"/>
    <s v="CALARCA"/>
    <s v="DROGUERIA M Y M"/>
    <s v="AVAL"/>
    <s v="FO-25-1806275"/>
    <d v="2025-11-10T13:23:00"/>
    <d v="2025-11-11T11:57:00"/>
    <m/>
    <s v="HARDWARE"/>
    <s v="TECLADO"/>
    <s v="DAÑO POS"/>
    <s v="CERRADO"/>
    <s v="10/11/2025 10-11 SE ESCALA PARA VISITA. LLAMAR ANTES DE VISITAR, CONFIRMAR FALLA Y DATOS. | 11/11/2025 SE CAMBIA EQUIPO YA QUE EL TECLADO ESTÁ DURO, SE REALIZAN PRUEBAS OK."/>
    <s v="VISITA TECNICA"/>
    <s v="VAZZZ255"/>
    <s v="TIPO II"/>
    <s v="TERRESTRE"/>
    <s v="FRANCO CAÑAVERAL YAMID RAUL"/>
    <n v="1"/>
    <s v="0"/>
    <n v="144968"/>
    <n v="140396"/>
    <n v="144968"/>
  </r>
  <r>
    <s v="PEREIRA"/>
    <x v="1"/>
    <x v="6"/>
    <s v="66088"/>
    <n v="5878172"/>
    <s v="18871111"/>
    <s v="INCIDENTE"/>
    <s v="RISARALDA"/>
    <s v="BELEN DE UMBRIA"/>
    <s v="COMNORTE SAS"/>
    <s v="AVAL"/>
    <s v="FO-25-1806621"/>
    <d v="2025-11-10T13:35:00"/>
    <d v="2025-11-11T15:27:00"/>
    <m/>
    <s v="HARDWARE"/>
    <s v="NO ENCIENDE"/>
    <s v="DAÑO POS"/>
    <s v="CERRADO"/>
    <s v="10/11/2025 10-11 SE ESCALA PARA VISITA. LLAMAR ANTES DE VISITAR, CONFIRMAR FALLA Y DATOS. | 11/11/2025 VISITAMOS COMERCIO EL DATÁFONO NO ENCIENDE YA QUE TIENE EL PUERTO DE ENERGÍA DAÑADO, REALIZAMOS CAMBIO LO CONFIGURAMOS PERO AL REALIZAR PRUEBAS DEL CONVENIO TELETON SALE RECHAZO GENERAL, EL CLIENTE REALIZA UN PAGO DE FACTURA Y ES EXITOSA, ADJUNTAMOS PRUEBA EXITOSA DEL CLIENTE Y EL RECHAZO DEL CONVENIO DE TELETON, NO REALIZAMOS CIERRE PARCIAL Y GENERAL YA QUE EL DATAFONO NO PRENDE Y NO ES POSIBLE ."/>
    <s v="VISITA TECNICA"/>
    <s v="SX0ZZ102"/>
    <s v="TIPO II"/>
    <s v="TERRESTRE"/>
    <s v="ARROYAVE CANO MANUEL GUILLERMO"/>
    <n v="1"/>
    <s v="0"/>
    <n v="144968"/>
    <n v="140396"/>
    <n v="144968"/>
  </r>
  <r>
    <s v="MEDELLIN"/>
    <x v="2"/>
    <x v="2"/>
    <s v="5576"/>
    <n v="5878449"/>
    <s v="14834295"/>
    <s v="INCIDENTE"/>
    <s v="ANTIOQUIA"/>
    <s v="PUEBLORRICO"/>
    <s v="GRANERO J M B"/>
    <s v="AVAL"/>
    <s v="FO-25-1807586"/>
    <d v="2025-11-10T15:01:00"/>
    <d v="2025-11-11T10:48:00"/>
    <m/>
    <s v="HARDWARE"/>
    <s v="NO ENCIENDE"/>
    <s v="DAÑO POS"/>
    <s v="CERRADO"/>
    <s v="10/11/2025 10-11 EN COMUNICACIÓN CON EL USUARIO NOS CONFIRMA LA SOICITUD, DATOS CORRECTOS, SE ESCALA PARA VISITA | 11/11/2025 SE REALIZÓ DESPLAZAMIENTO HACIA EL SITIO 5 MINUTOS ANTES DE LLEGAR A PUEBLO RICO SE ENCUENTRA UN DERRUMBE QUE CERRÓ TOTALMENTE LA VIA SE REALIZÓ GESTIÓN TELEFÓNICA SE HABLÓ CON EL SEÑOR NEIDER SE LE EXPLICA QUE NO SE PODRÁ ATENDER LA VISITA DEBIDO AL CIERRE DE LA VÍA YA QUE NO EN EL PUNTO NO HA LLEGADO MAQUINARIA SE LE INDICA QUE POR FAVOR APENAS HAYA APERTURA DE LA VIDA SE COMUNIQUE CON NOSOTROS PARA VOLVER A ATENDER LA VISITA SE PROCEDE A CERRAR CASO"/>
    <s v="SOPORTE TELEFONICO"/>
    <m/>
    <s v="TIPO III"/>
    <s v="TERRESTRE"/>
    <s v="CASTAÑEDA PALACIO CARLOS FELIPE"/>
    <n v="0"/>
    <s v="0"/>
    <n v="41241"/>
    <n v="0"/>
    <n v="41241"/>
  </r>
  <r>
    <s v="CUCUTA"/>
    <x v="0"/>
    <x v="0"/>
    <s v="54405"/>
    <n v="5878452"/>
    <s v="87197807"/>
    <s v="INCIDENTE"/>
    <s v="NORTE DE SANTANDER"/>
    <s v="LOS PATIOS"/>
    <s v="VARIEDADES YORLETH"/>
    <s v="AVAL"/>
    <s v="FO-25-1807587"/>
    <d v="2025-11-10T15:03:00"/>
    <d v="2025-11-11T14:53:00"/>
    <m/>
    <s v="SOFTWARE"/>
    <s v="COMUNICACION"/>
    <s v="VERIFIQUE PARAMETROS"/>
    <s v="CERRADO"/>
    <s v="10/11/2025 10-11 SE ESCALA PARA VISITA. LLAMAR ANTES DE VISITAR, CONFIRMAR FALLA Y DATOS. | 11/11/2025 SE REALIZA VISITA, SE ENCUENTRA COMERCIO CERRADO, SE INTENTA CONTACTAR TELEFÓNICAMENTE AL COMERCIO PERO EL NÚMERO DE CONTACTO SE ENCUENTRA APAGADO._x000a__x000a_3108790780"/>
    <s v="VISITA TECNICA"/>
    <m/>
    <s v="TIPO I"/>
    <s v="TERRESTRE"/>
    <s v="PACHECO BUITRAGO JAVIER ALONSO"/>
    <n v="1"/>
    <s v="0"/>
    <n v="65960"/>
    <n v="75096"/>
    <n v="65960"/>
  </r>
  <r>
    <s v="BUCARAMANGA"/>
    <x v="0"/>
    <x v="0"/>
    <s v="68547"/>
    <n v="5878481"/>
    <s v="17938176"/>
    <s v="INCIDENTE"/>
    <s v="SANTANDER"/>
    <s v="PIEDECUESTA"/>
    <s v="CELL MOBILE ANGELA"/>
    <s v="AVAL"/>
    <s v="FO-25-1807590"/>
    <d v="2025-11-10T15:12:00"/>
    <d v="2025-11-11T13:19:00"/>
    <m/>
    <s v="HARDWARE"/>
    <s v="COMUNICACION"/>
    <s v="MENSAJE CABLE DE RED DESCONECTADO"/>
    <s v="CERRADO"/>
    <s v="10/11/2025 10-11 SE ESCALA PARA VISITA. LLAMAR ANTES DE VISITAR, CONFIRMAR FALLA Y DATOS. | 11/11/2025 SE VISITA COMERCIO SE REALIZA LA INSTALACIÓN DE VERSION 10.6 OK, DATÁFONO OK, L CTOR DE BARRAS OK, PRUEBAS OK, LECTOR DE BARRAS OK, CB OPERATIVO TARJETA SEMBRADO 8684"/>
    <s v="VISITA TECNICA"/>
    <s v="9B006452"/>
    <s v="TIPO II"/>
    <s v="TERRESTRE"/>
    <s v="BARAJAS BERMUDEZ YAHIR MAURICIO"/>
    <n v="1"/>
    <s v="0"/>
    <n v="144968"/>
    <n v="140396"/>
    <n v="144968"/>
  </r>
  <r>
    <s v="PEREIRA"/>
    <x v="1"/>
    <x v="6"/>
    <s v="63401"/>
    <n v="5878548"/>
    <s v="17615386"/>
    <s v="INCIDENTE"/>
    <s v="QUINDIO"/>
    <s v="LA TEBAIDA"/>
    <s v="BLACKMOVIL LA TEBAIDA"/>
    <s v="AVAL"/>
    <s v="FO-25-1807592"/>
    <d v="2025-11-10T15:32:00"/>
    <d v="2025-11-11T15:17:00"/>
    <m/>
    <s v="HARDWARE"/>
    <s v="CABLEADO"/>
    <s v="CABLE TEFF AVERIADO"/>
    <s v="CERRADO"/>
    <s v="10/11/2025 10-11 SE ESCALA PARA VISITA. LLAMAR ANTES DE VISITAR, CONFIRMAR FALLA Y DATOS. | 11/11/2025 SE REALIZA CONECTORIZACION NUEVAMENTE DEL CABLE DE RED YA QUE PRESENTA AVERÍA, SE REALIZAN PRUEBAS OK."/>
    <s v="VISITA TECNICA"/>
    <s v="10MZZ055"/>
    <s v="TIPO II"/>
    <s v="TERRESTRE"/>
    <s v="FRANCO CAÑAVERAL YAMID RAUL"/>
    <n v="1"/>
    <s v="0"/>
    <n v="144968"/>
    <n v="140396"/>
    <n v="144968"/>
  </r>
  <r>
    <s v="BOGOTA"/>
    <x v="5"/>
    <x v="5"/>
    <s v="11001"/>
    <n v="5878727"/>
    <s v="90789735"/>
    <s v="INCIDENTE"/>
    <s v="CUNDINAMARCA"/>
    <s v="BOGOTA"/>
    <s v="BANCANET SOLUCIONES"/>
    <s v="AVAL"/>
    <s v="FO-25-1807914"/>
    <d v="2025-11-10T16:23:00"/>
    <d v="2025-11-11T12:15:00"/>
    <m/>
    <s v="SOFTWARE"/>
    <s v="ACTUALIZACION"/>
    <s v="VERSION CARGA SO VR"/>
    <s v="CERRADO"/>
    <s v="10/11/2025 10-11 SE ESCALA PARA VISITA. LLAMAR ANTES DE VISITAR, CONFIRMAR FALLA Y DATOS. | 11/11/2025 SE LLEGA A LA DIRECCIÓN INDICADA Y SE REALIZA AJUSTE A LAS CONEXIONES DEL DATÁFONO Y MANTENIMIENTO AL MISMO , SE RECOMIENDA AL CB REALIZAR CIERRE YA QUE NO SE HABÍA REALIZADO ANTERIORMENTE. PRUEBA DE CONVENIO AUTORIZADO EN ESTADO RG YA QUE CONTINÚA LA NOVEDAD."/>
    <s v="VISITA TECNICA"/>
    <s v="VSZZZ737"/>
    <s v="TIPO I"/>
    <s v="TERRESTRE"/>
    <s v="GARCIA PASTRANA KEVIN FERNANDO"/>
    <n v="1"/>
    <s v="0"/>
    <n v="65960"/>
    <n v="75096"/>
    <n v="65960"/>
  </r>
  <r>
    <s v="NEIVA"/>
    <x v="3"/>
    <x v="3"/>
    <s v="18001"/>
    <n v="5879459"/>
    <s v="65326670"/>
    <s v="INCIDENTE"/>
    <s v="CAQUETA"/>
    <s v="FLORENCIA"/>
    <s v="INTEGRAL DE SEGUROS FLA"/>
    <s v="AVAL"/>
    <s v="FO-25-1810379"/>
    <d v="2025-11-11T09:43:00"/>
    <d v="2025-11-14T09:55:00"/>
    <m/>
    <s v="HARDWARE"/>
    <s v="ALERT IRRUPTION"/>
    <s v="ALERT IRRUPTION"/>
    <s v="CERRADO"/>
    <s v="11/11/2025 11-11 SE INTENTA COMUNICACIÓN AL NÚMERO 3206455229 PARA VALIDAR FALLA Y DATOS PERO NO HAY CONTACTO, SE ESCALA PARA VISITA. LLAMAR ANTES DE VISITAR, CONFIRMAR FALLA Y DATOS. | 14/11/2025 SE REALIZA VISITA AL CB PERO CB NO TIENE LA TARJETA DE SEMBRADO, MANIFIESTA QUE NO SE ACORDABA QUE DEBÍA DE TENERLA EN EL PUNTO PARA EL CAMBIO DEL EQUIPO Y LA TARJETA LA TIENE LA HIJA Y LA HIJA ESTÁ EN RIVERA HUILA."/>
    <s v="VISITA TECNICA"/>
    <s v="FA01Z117"/>
    <s v="TIPO IV"/>
    <s v="TERRESTRE"/>
    <s v="BERMUDEZ SANCHEZ JOSE NEYBER"/>
    <n v="1"/>
    <s v="0"/>
    <n v="479589"/>
    <n v="196537"/>
    <n v="479589"/>
  </r>
  <r>
    <s v="VILLAVICENCIO"/>
    <x v="3"/>
    <x v="3"/>
    <s v="50001"/>
    <n v="5879844"/>
    <s v="17591785"/>
    <s v="INCIDENTE"/>
    <s v="META"/>
    <s v="VILLAVICENCIO"/>
    <s v="PDV LA POLICIA"/>
    <s v="AVAL"/>
    <s v="FO-25-1811471"/>
    <d v="2025-11-11T11:44:00"/>
    <d v="2025-11-11T17:10:00"/>
    <m/>
    <s v="HARDWARE"/>
    <s v="COMUNICACION"/>
    <s v="CABLE MAGICBOX AVERIADO"/>
    <s v="CERRADO"/>
    <s v="11/11/2025 11-11 SE ESCALA PARA VISITA. LLAMAR ANTES DE VISITAR, CONFIRMAR FALLA Y DATOS. | 11/11/2025 SE VISITA CB Y SE REALIZA CAMBIO DE DATÁFONO POR DAÑO EN EL PUERTO DE RED. SE INSTALA NUEVO EQUIPO SE CONFIGURA POS SE INICIALIZA SE SIEMBRA TARJETA Y SE CREAN USUARIOS CORRECTAMENTE. NO ES POSIBLE REALIZAR PRUEBA DE TELETON DEBIDO A QUE REDEBAN INFORMA QUE EL CONVENIO ESTÁ PRESENTANDO FALLAS. SEGÚN INFORMACIÓN SE PAOLA GARZON ASESORA DE REDEBAN"/>
    <s v="VISITA TECNICA"/>
    <s v="GZUZZ671"/>
    <s v="TIPO I"/>
    <s v="TERRESTRE"/>
    <s v="GARZON RUIZ LUIS MIGUEL"/>
    <n v="1"/>
    <s v="0"/>
    <n v="65960"/>
    <n v="75096"/>
    <n v="65960"/>
  </r>
  <r>
    <s v="BOGOTA"/>
    <x v="5"/>
    <x v="5"/>
    <s v="25754"/>
    <n v="5879941"/>
    <s v="18173385"/>
    <s v="INCIDENTE"/>
    <s v="CUNDINAMARCA"/>
    <s v="SOACHA"/>
    <s v="GRANERO EL SUMAPAZ"/>
    <s v="AVAL"/>
    <s v="FO-25-1811913"/>
    <d v="2025-11-11T12:06:00"/>
    <d v="2025-11-11T16:52:00"/>
    <m/>
    <s v="USUARIO"/>
    <s v="COMUNICACION"/>
    <s v="CONEXIONES DE COMERCIO"/>
    <s v="CERRADO"/>
    <s v="11/11/2025 11-11 SE ESCALA PARA VISITA. LLAMAR ANTES DE VISITAR, CONFIRMAR FALLA Y DATOS. | 11/11/2025 DURANTE LA VISITA TECNICA PARA ATENDER INCIDENTE REPORTADO POR CORRESPONSAL BANCARIO, CORRESPONSAL NOS INDICA QUE EL DAÑO YA FUE SOLUCIONADO,  SE HACEN PRUEBAS CONFIRMANDO QUE SERVICIO SE ENCUENTRA FUNCIONAL Y OPERATIVO A CONFORMIDAD DEL CB SIN NOVEDAD EN EL INCIDENTE SALDO OK_x000a__x000a_NOTA AL REALIZAR PRUEBAS CON EL CONVENIO 4998 NO ARROJA TX FALLIDA_x000a_SE REALIZA OTRAS  PRUEBAS SALIENDO NEGATIVAS YA QUE EL CORRESPONSAL SE ENCUENTRA BLOQUEADO POR COMPENSACIÓN CB NO CUENTA CON LA TARJETA DE SEMBRADO PARA ACTUALIZACIÓN DE VER"/>
    <s v="VISITA TECNICA"/>
    <s v="AB11K955"/>
    <s v="TIPO I"/>
    <s v="TERRESTRE"/>
    <s v="GALEANO SORIANO JUAN DAVID"/>
    <n v="1"/>
    <s v="0"/>
    <n v="65960"/>
    <n v="75096"/>
    <n v="65960"/>
  </r>
  <r>
    <s v="BOGOTA"/>
    <x v="5"/>
    <x v="5"/>
    <s v="25386"/>
    <n v="5880062"/>
    <s v="16937732"/>
    <s v="INCIDENTE"/>
    <s v="CUNDINAMARCA"/>
    <s v="LA MESA"/>
    <s v="COMPUANGELUS"/>
    <s v="AVAL"/>
    <s v="FO-25-1811967"/>
    <d v="2025-11-11T12:43:00"/>
    <d v="2025-11-12T12:47:00"/>
    <m/>
    <s v="SOFTWARE"/>
    <s v="ACTUALIZACION"/>
    <s v="VERSION CARGA SO VR"/>
    <s v="CERRADO"/>
    <s v="11/11/2025 11-11 SE ESCALA PARA VISITA. LLAMAR ANTES DE VISITAR, CONFIRMAR FALLA Y DATOS. | 12/11/2025 BORRADO DE SO Y VERSIÓN SE ACTUALIZA SE REALIZA SEMBRADO DE TARJETA OK USUARIOS OK SERVICIO OPERATIVO"/>
    <s v="VISITA TECNICA"/>
    <s v="AB00H852"/>
    <s v="TIPO II"/>
    <s v="TERRESTRE"/>
    <s v="HERNANDEZ NARANJO OSCAR EDUARDO"/>
    <n v="1"/>
    <s v="0"/>
    <n v="144968"/>
    <n v="140396"/>
    <n v="144968"/>
  </r>
  <r>
    <s v="VILLAVICENCIO"/>
    <x v="3"/>
    <x v="3"/>
    <s v="50001"/>
    <n v="5880172"/>
    <s v="15088552"/>
    <s v="INCIDENTE"/>
    <s v="META"/>
    <s v="VILLAVICENCIO"/>
    <s v="CONSUERTE BILLARES BAQUERO"/>
    <s v="AVAL"/>
    <s v="FO-25-1812748"/>
    <d v="2025-11-11T13:36:00"/>
    <d v="2025-11-12T12:34:00"/>
    <m/>
    <s v="HARDWARE"/>
    <s v="ALERT IRRUPTION"/>
    <s v="ALERT IRRUPTION"/>
    <s v="CERRADO"/>
    <s v="11/11/2025 11-11 SE ESCALA PARA VISITA. LLAMAR ANTES DE VISITAR, CONFIRMAR FALLA Y DATOS. | 12/11/2025 SE REALIZA CAMBIO DE EQUIPOS YA QUE SE ENCUENTRA ALERTADO SE REALIZA PRUEBAS BÁSICAS SIN NOVEDAD O"/>
    <s v="VISITA TECNICA"/>
    <s v="ABHZZ103"/>
    <s v="TIPO I"/>
    <s v="TERRESTRE"/>
    <s v="ROZO JIMENEZ EDGAR ARMANDO"/>
    <n v="1"/>
    <s v="0"/>
    <n v="65960"/>
    <n v="75096"/>
    <n v="65960"/>
  </r>
  <r>
    <s v="VILLAVICENCIO"/>
    <x v="3"/>
    <x v="3"/>
    <s v="50001"/>
    <n v="5880173"/>
    <s v="17591850"/>
    <s v="INCIDENTE"/>
    <s v="META"/>
    <s v="VILLAVICENCIO"/>
    <s v="PDV SAN ANTONIO"/>
    <s v="AVAL"/>
    <s v="FO-25-1817891 | FO-25-1812749"/>
    <d v="2025-11-11T13:36:00"/>
    <d v="2025-11-12T15:51:00"/>
    <m/>
    <s v="HARDWARE"/>
    <s v="CABLEADO"/>
    <s v="CABLE MAGICBOX AVERIADO"/>
    <s v="CERRADO"/>
    <s v="13/11/2025 SE AJUSTA CABLEADO SE PEGA BASE SE ORGÁNIZA ENTREGANDO OPERATIVO SIN NOVEDAD"/>
    <s v="VISITA TECNICA"/>
    <s v="9AWZZ306"/>
    <s v="TIPO I"/>
    <s v="TERRESTRE"/>
    <s v="ROZO JIMENEZ EDGAR ARMANDO"/>
    <n v="2"/>
    <s v="0"/>
    <n v="131920"/>
    <n v="75096"/>
    <n v="131920"/>
  </r>
  <r>
    <s v="BOGOTA"/>
    <x v="5"/>
    <x v="5"/>
    <s v="25290"/>
    <n v="5880415"/>
    <s v="47363148"/>
    <s v="INCIDENTE"/>
    <s v="CUNDINAMARCA"/>
    <s v="FUSAGASUGA"/>
    <s v="CVS MELTEC DE ORIENTE FUSA LA SEXTA"/>
    <s v="AVAL"/>
    <s v="FO-25-1812752"/>
    <d v="2025-11-11T14:27:00"/>
    <d v="2025-11-12T17:26:00"/>
    <m/>
    <s v="HARDWARE"/>
    <s v="TECLADO"/>
    <s v="DAÑO POS"/>
    <s v="CERRADO"/>
    <s v="11/11/2025 11-11 SE ESCALA PARA VISITA. LLAMAR ANTES DE VISITAR, CONFIRMAR FALLA Y DATOS. | 12/11/2025 SE LLEGA ALA DIRECCIÓN INDICADA Y SE CAMBIA DATAFONO POR DAÑO EN TECLADO, CONFIGURACIÓN Y VERSIONAMIENTO OK , USUARIO OK, SE HABILITAN CIERRES , PRUEBA TELETÓN RECHAZADO AÚN CON NOVEDAD , CLIENTE REALIZA UN PAGO A OTRO CONVENIO Y ES EXITOSO."/>
    <s v="VISITA TECNICA"/>
    <s v="A4JZZ749"/>
    <s v="TIPO II"/>
    <s v="TERRESTRE"/>
    <s v="GARCIA PASTRANA KEVIN FERNANDO"/>
    <n v="1"/>
    <s v="0"/>
    <n v="144968"/>
    <n v="140396"/>
    <n v="144968"/>
  </r>
  <r>
    <s v="TUNJA"/>
    <x v="0"/>
    <x v="0"/>
    <s v="15176"/>
    <n v="5880668"/>
    <s v="13743406"/>
    <s v="INCIDENTE"/>
    <s v="BOYACA"/>
    <s v="CHIQUINQUIRA"/>
    <s v="EFISERVICIOS"/>
    <s v="AVAL"/>
    <s v="FO-25-1813465"/>
    <d v="2025-11-11T15:47:00"/>
    <d v="2025-11-12T11:39:00"/>
    <m/>
    <s v="SOFTWARE"/>
    <s v="SE REINICIA"/>
    <s v="AL REALIZAR CIERRE CARGA VERSION"/>
    <s v="CERRADO"/>
    <s v="11/11/2025 10-11 SE INTENTA COMUNICACIÓN CON EL USUARIO AL NUMERO 3224726140 PARA VALIDAR DATOS Y FALLA PERO NO HAY CONTACTO-SE ESCALA PARA VISITA. LLAMAR ANTES DE VISITAR, CONFIRMAR FALLA Y DATOS. | 12/11/2025 SE REALIZA CAMBIO DE FUENTE DE PODER SE BORRA EL EQUIPO INSTALANDO VERSIÓN 10.6 SOLUCIÓNANDO LA FALLA REPORTADA PRUEBA TELETÓN NO EXITOSA TRANSACCIÓN DECLINADA SE REALIZA PRUEBA CON OTRO CONVENIOS ARROJANDO PRUEBAS EXITOSAS PRUEBA DE ADQUIRENCIA OK CLIENTE CONFORME"/>
    <s v="VISITA TECNICA"/>
    <s v="JAAAQ886"/>
    <s v="TIPO III"/>
    <s v="TERRESTRE"/>
    <s v="RODRIGUEZ MURCIA YERSON IVAN"/>
    <n v="1"/>
    <s v="0"/>
    <n v="275729"/>
    <n v="196537"/>
    <n v="275729"/>
  </r>
  <r>
    <s v="BUCARAMANGA"/>
    <x v="0"/>
    <x v="0"/>
    <s v="68001"/>
    <n v="5881615"/>
    <s v="81097560"/>
    <s v="INCIDENTE"/>
    <s v="SANTANDER"/>
    <s v="BUCARAMANGA"/>
    <s v="MULTISERVICIOS &amp; PIÑATERIA LA CASA DE PAPEL"/>
    <s v="AVAL"/>
    <s v="FO-25-1816322"/>
    <d v="2025-11-12T09:40:00"/>
    <d v="2025-11-12T15:38:00"/>
    <m/>
    <s v="USUARIO"/>
    <s v="COMUNICACION"/>
    <s v="CANAL DEL COMERCIO"/>
    <s v="CERRADO"/>
    <s v="12/11/2025 12-11 SE ESCALA PARA VISITA. LLAMAR ANTES DE VISITAR, CONFIRMAR FALLA Y DATOS. | 12/11/2025 SE VALIDA CABLES MAL CONECTADOS , SE PROCEDE A CONECTARLOS CORRECTAMENTE, OPERADOR DE INTERNET FALLA DO , SE COMECTA A OTRO INTERNET Y FUNCIONA CORRECTAMENTE , PRUEBAS OK , ORUEBA TELETON BLOQUEADA, SE HACE PRUEBA CON OTRO CONVENIO , VISITA EXITOSA"/>
    <s v="VISITA TECNICA"/>
    <s v="FAEZZ825"/>
    <s v="TIPO I"/>
    <s v="TERRESTRE"/>
    <s v="GELVEZ MOGOLLON JOSE ELISEO"/>
    <n v="1"/>
    <s v="0"/>
    <n v="65960"/>
    <n v="75096"/>
    <n v="65960"/>
  </r>
  <r>
    <s v="BOGOTA"/>
    <x v="5"/>
    <x v="5"/>
    <s v="11001"/>
    <n v="5881634"/>
    <s v="16844573"/>
    <s v="INCIDENTE"/>
    <s v="CUNDINAMARCA"/>
    <s v="BOGOTA"/>
    <s v="TECPHONE TINTAL"/>
    <s v="AVAL"/>
    <s v="FO-25-1816320"/>
    <d v="2025-11-12T09:36:00"/>
    <d v="2025-11-12T12:59:00"/>
    <m/>
    <s v="HARDWARE"/>
    <s v="CABLEADO"/>
    <s v="CABLE MAGICBOX AVERIADO"/>
    <s v="CERRADO"/>
    <s v="12/11/2025 12-11 SE ESCALA PARA VISITA. LLAMAR ANTES DE VISITAR, CONFIRMAR FALLA Y DATOS. | 12/11/2025 SE REALIZA VISITA DE CAMPO ENCONTRADO QUE EQUIPO NO ENCIENDE, SE VALIDA DETERIORO EN CABLE MAGIC BOX POR LO CUAL SE CAMBIA, NO SE ACTUALIZA EQUIPO YA QUE NO TIENE LA TARJETA DE SEMBRADO LA MANO, SE SUBE PRUEBA CON RECHAZO GENERAL POR CAÍDA DE CONVENIO TELETON, CUPO Y USUARIO OK."/>
    <s v="VISITA TECNICA"/>
    <s v="9C00B828"/>
    <s v="TIPO I"/>
    <s v="TERRESTRE"/>
    <s v="LOZADA ROJAS CHRISTIAN ANDRES"/>
    <n v="1"/>
    <s v="0"/>
    <n v="65960"/>
    <n v="75096"/>
    <n v="65960"/>
  </r>
  <r>
    <s v="BUCARAMANGA"/>
    <x v="0"/>
    <x v="0"/>
    <s v="68547"/>
    <n v="5882005"/>
    <s v="17938176"/>
    <s v="INCIDENTE"/>
    <s v="SANTANDER"/>
    <s v="PIEDECUESTA"/>
    <s v="CELL MOBILE ANGELA"/>
    <s v="AVAL"/>
    <s v="FO-25-1817738"/>
    <d v="2025-11-12T11:34:00"/>
    <d v="2025-11-12T16:29:00"/>
    <m/>
    <s v="HARDWARE"/>
    <s v="COMUNICACION"/>
    <s v="MENSAJE CABLE DE RED DESCONECTADO"/>
    <s v="CERRADO"/>
    <s v="12/11/2025 12-11 SE ESCALA PARA VISITA. LLAMAR ANTES DE VISITAR, CONFIRMAR FALLA Y DATOS. | 12/11/2025 SE VISITA COMERCIO SE REALIZA INSTALACIÓN VERSION 10.6 OK , PRUEBAS OK, LECTOR DE BARRAS OK, CB OPERATIVO"/>
    <s v="VISITA TECNICA"/>
    <s v="9B006452"/>
    <s v="TIPO II"/>
    <s v="TERRESTRE"/>
    <s v="BARAJAS BERMUDEZ YAHIR MAURICIO"/>
    <n v="1"/>
    <s v="0"/>
    <n v="144968"/>
    <n v="140396"/>
    <n v="144968"/>
  </r>
  <r>
    <s v="MEDELLIN"/>
    <x v="2"/>
    <x v="2"/>
    <s v="5376"/>
    <n v="5882037"/>
    <s v="22294201"/>
    <s v="INCIDENTE"/>
    <s v="ANTIOQUIA"/>
    <s v="LA CEJA"/>
    <s v="FERROELECTRICOS PLAZA FERRETERA"/>
    <s v="AVAL"/>
    <s v="FO-25-1818269"/>
    <d v="2025-11-12T11:43:00"/>
    <d v="2025-11-12T13:15:00"/>
    <m/>
    <s v="ENTIDAD"/>
    <s v="AVAL TARJETA DE SEMBRADO"/>
    <s v="TRANSACCIÓN NO PERMITIDA"/>
    <s v="CERRADO"/>
    <s v="12/11/2025 &quot;**12-11 SE CONTGACTA CB POR WSP  MANDA TIIRILLA Y TS. SE ESCALA A LA RED PARA REVISION **12-11 RESPUESTA DE LA RED:  VAMOS A REALIZAR EL ESCALAMIENTO Y TE CONFIRMAMOS** 12-11 LA RED: SE CONFIRMA QUE EL RECHAZO PROVIENE DIRECTAMENTE DESDE ENTIDAD, CERRAR L CASO** 12-11 EN COMUNICACIÓN CON EL USUARIO AL NÚMERO 3168317919 SE LE BRINDA LA INFORMACIÓN AL USUARIO, SE PROCEDE A CERRAR&quot;"/>
    <s v="SOPORTE TELEFONICO"/>
    <m/>
    <s v="TIPO II"/>
    <s v="TERRESTRE"/>
    <s v="CONTRERAS ROSSI LITZY YULIETH"/>
    <n v="0"/>
    <s v="0"/>
    <n v="41241"/>
    <n v="0"/>
    <n v="41241"/>
  </r>
  <r>
    <s v="VILLAVICENCIO"/>
    <x v="3"/>
    <x v="3"/>
    <s v="50001"/>
    <n v="5882038"/>
    <s v="19068139"/>
    <s v="INCIDENTE"/>
    <s v="META"/>
    <s v="VILLAVICENCIO"/>
    <s v="CONSUERTE OFIC AMARILO"/>
    <s v="AVAL"/>
    <s v="FO-25-1817739"/>
    <d v="2025-11-12T11:43:00"/>
    <d v="2025-11-12T16:46:00"/>
    <m/>
    <s v="HARDWARE"/>
    <s v="COMUNICACION"/>
    <s v="MENSAJE CABLE DE RED DESCONECTADO"/>
    <s v="CERRADO"/>
    <s v="12/11/2025 12-11 SE ESCALA PARA VISITA. LLAMAR ANTES DE VISITAR, CONFIRMAR FALLA Y DATOS. | 12/11/2025 SE VISITA CB Y SE REALIZA CAMBIO DE CABLE PATCH CORD Y CABLE MAGIC BOX. SE REALIZA PRUEBAS DE MÓDULO DE COMERCIO. NO ES POSIBLE REALIZAR PRUEBAS DE TELETÓN POR FALLA EN EL CONVENIO"/>
    <s v="VISITA TECNICA"/>
    <s v="XP00F747"/>
    <s v="TIPO I"/>
    <s v="TERRESTRE"/>
    <s v="GARZON RUIZ LUIS MIGUEL"/>
    <n v="1"/>
    <s v="0"/>
    <n v="65960"/>
    <n v="75096"/>
    <n v="65960"/>
  </r>
  <r>
    <s v="NEIVA"/>
    <x v="3"/>
    <x v="3"/>
    <s v="41524"/>
    <n v="5882659"/>
    <s v="19464742"/>
    <s v="INCIDENTE"/>
    <s v="HUILA"/>
    <s v="PALERMO"/>
    <s v="FINANSER COLOMBIA"/>
    <s v="AVAL"/>
    <s v="FO-25-1821747"/>
    <d v="2025-11-12T15:33:00"/>
    <d v="2025-11-13T09:41:00"/>
    <m/>
    <s v="ENTIDAD"/>
    <s v="AVAL TARJETA DE SEMBRADO"/>
    <s v="TARJETA USO RESTRINGIDO"/>
    <s v="CERRADO"/>
    <s v="13/11/2025 &quot;12-11 EN COMUNICACIÓN CON EL USUARIO AL NÚMERO 3163037150 NO BRINDA  INFORMACIÓN POR DESONFIANZA ** SE ESCALA A AL RED CON EL SIGUIENTE  MENSAJE: CASO # 5882659 BUEN DÍA, PARA ESTE INCIDENTE SE CONTACTÓ AL USUARIO PARA VALIDAR LOS DATOS DE LA FALLA Y PEDIR VAUCHER Y TS, EL USUARIO NO DA INFORMACIÓN POR DESCONFIANZA  POR FAVOR ME INDICA COMO PROCEDER**13-11 LA RED: POR FAVOR PROCEDER CON EL CIERRE DEL CASO. POR NUESTRA PARTE VOY A ESCALAR EL CASO CON LA ENTIDAD PARA QUE ELLOS VALIDEN EL TEMA CON EL CLIENTE.&quot;"/>
    <s v="SOPORTE TELEFONICO"/>
    <m/>
    <s v="TIPO I"/>
    <s v="TERRESTRE"/>
    <s v="CONTRERAS ROSSI LITZY YULIETH"/>
    <n v="0"/>
    <s v="0"/>
    <n v="41241"/>
    <n v="0"/>
    <n v="41241"/>
  </r>
  <r>
    <s v="BUCARAMANGA"/>
    <x v="0"/>
    <x v="0"/>
    <s v="68575"/>
    <n v="5882979"/>
    <s v="15324437"/>
    <s v="INCIDENTE"/>
    <s v="SANTANDER"/>
    <s v="PUERTO WILCHES"/>
    <s v="SALA DE INTERNET MYSPACE COM"/>
    <s v="AVAL"/>
    <s v="FO-25-1820952"/>
    <d v="2025-11-12T17:55:00"/>
    <d v="2025-11-13T15:50:00"/>
    <m/>
    <s v="HARDWARE"/>
    <s v="LECTOR DE BARRAS"/>
    <s v="FORMATO INVALIDO LECTOR DAÑADO"/>
    <s v="CERRADO"/>
    <s v="13/11/2025 SE REALIZA VISITA AL COMERCIO CB AVAL SE ENCUENTRA LECTOR DE BARRAS EN DAÑO, NO LEE Y SE REINICIA CONSTANTEMENTE, SE PROCEDE A HACER CAMBIO SE HACEN PRUEBAS DEJANDO TODO OK _x000a_NO SE PUEDE HACER PRUEBAS CON EL CONVENIO TELETON ESTA CAIDO SE HACE CON UN CONVENIO PROPORCIONADO POR EL CLIENTE._x000a_ADICIONALMENTE SE DEJA LA ACLARACIÓN QUE NO SE HACE CIERRE PARCIAL Y/O GENERAL A PETICION DEL CLIENTE YA QUE ELLOS SOLO LO HACEN AL TERMINAR LA LABOR DEL DIA, PIDEN QUE NO SE LES HAGA, POR TAL MOTIVO NO SE PUEDE ADJUNTAR VOUCHER DE DICHOS CIERRES, YA QUE SOLO SE YACE CAMBIO DE LECTOR SE BARRAS"/>
    <s v="VISITA TECNICA"/>
    <s v="9B00Q140"/>
    <s v="TIPO IV"/>
    <s v="TERRESTRE"/>
    <s v="GONZALEZ ESTUPIÑAN YEISON WALTER ANTONIO"/>
    <n v="1"/>
    <s v="0"/>
    <n v="479589"/>
    <n v="196537"/>
    <n v="479589"/>
  </r>
  <r>
    <s v="BOGOTA"/>
    <x v="5"/>
    <x v="5"/>
    <s v="11001"/>
    <n v="5883651"/>
    <s v="89215885"/>
    <s v="INCIDENTE"/>
    <s v="CUNDINAMARCA"/>
    <s v="BOGOTA"/>
    <s v="SUPER VITAL TIENDA NATURISTA"/>
    <s v="AVAL"/>
    <s v="FO-25-1822949"/>
    <d v="2025-11-13T10:02:00"/>
    <d v="2025-11-13T11:34:00"/>
    <m/>
    <s v="ENTIDAD"/>
    <s v="AVAL TARJETA DE SEMBRADO"/>
    <s v="TRANSACCIÓN NO PERMITIDA"/>
    <s v="CERRADO"/>
    <s v="13/11/2025 &quot;**13-11 SE CONTACTA CB POR WSP  MANDA TIIRILLA Y TS. SE ESCALA A LA RED PARA REVISION **13-11 RESPUESTA DE LA RED:  CERRAR CASO POR RECHAZO DIRECTAMENTE DE ENTIDAD, AL INTERIOR DE BANCO VAN A ESCALAR** 13-11 EN COMUNICACIÓN CON EL USUARIO AL NÚMERO 3212511553 SE LE BRINDA LA INFORMACIÓN AL USUARIO, SE PROCEDE A CERRAR&quot;"/>
    <s v="SOPORTE TELEFONICO"/>
    <m/>
    <s v="TIPO I"/>
    <s v="TERRESTRE"/>
    <s v="CONTRERAS ROSSI LITZY YULIETH"/>
    <n v="0"/>
    <s v="0"/>
    <n v="41241"/>
    <n v="0"/>
    <n v="41241"/>
  </r>
  <r>
    <s v="BOGOTA"/>
    <x v="5"/>
    <x v="5"/>
    <s v="11001"/>
    <n v="5883679"/>
    <s v="17553934"/>
    <s v="INCIDENTE"/>
    <s v="CUNDINAMARCA"/>
    <s v="BOGOTA"/>
    <s v="CIGARRERIA Y AUTOSERV EL PASO"/>
    <s v="AVAL"/>
    <s v="FO-25-1820954"/>
    <d v="2025-11-13T07:33:00"/>
    <d v="2025-11-18T16:10:00"/>
    <m/>
    <s v="ENTIDAD"/>
    <s v="AVAL TARJETA DE SEMBRADO"/>
    <s v="TARJETA USO RESTRINGIDO"/>
    <s v="CERRADO"/>
    <s v="13/11/2025 13-11 SE CREA POR SOLICITUD DE LA RED | 27/11/2025 SE REALIZA RESEMBRADO DE TARJETA PERO AL REALIZAR TRANSACCION DE PRUEBA SALE TARJETA DE USO RESTRINGIDO, SE PROCEDE A ESCALAR EL CASO CON MAYRA ALEJANDA SILVA LÍNEA SOPORTE REDEBAN CONFIRMANDO BLOQUEO POR PARTE DEL BANCO ,NO SE PUEDEN REALIZAR PRUEBAS EXITOSAS ,SE LE INDICA AL CLIENTE SOLUCIONAR PROBLEMA CON EL BANCO"/>
    <s v="VISITA TECNICA"/>
    <s v="AA0YZ841"/>
    <s v="TIPO I"/>
    <s v="TERRESTRE"/>
    <s v="ALARCON AREVALO JOHAN STIVEN"/>
    <n v="1"/>
    <s v="0"/>
    <n v="65960"/>
    <n v="75096"/>
    <n v="65960"/>
  </r>
  <r>
    <s v="BUCARAMANGA"/>
    <x v="0"/>
    <x v="0"/>
    <s v="68001"/>
    <n v="5883706"/>
    <s v="16838690"/>
    <s v="INCIDENTE"/>
    <s v="SANTANDER"/>
    <s v="BUCARAMANGA"/>
    <s v="FUENTES DE SODA Y MICROMERCADO ZORAYDA"/>
    <s v="AVAL"/>
    <s v="FO-25-1822359"/>
    <d v="2025-11-13T10:19:00"/>
    <d v="2025-11-13T16:04:00"/>
    <m/>
    <s v="SOFTWARE"/>
    <s v="ERROR DE TRANSACCIONES"/>
    <s v="RECHAZO GENERAL"/>
    <s v="CERRADO"/>
    <s v="13/11/2025 13-11 SE ESCALA PARA VISITA. LLAMAR ANTES DE VISITAR, CONFIRMAR FALLA Y DATOS. | 13/11/2025 SE LLEGA A SITIO, SE REALIZA BORRADO E INYECCIÓN DE VERSIÓN, SE HACE SEMBRADO DE TARJETA, PRUEBAS EXITOSA, PRUEBAS DE TELETÓN ESTÁ PRESENTANDO FALLA DE RECHAZO GENERAL, SE HACEN PRUEBAS CON RECAUDO DE FACTURA DE AGUA EXITOSA."/>
    <s v="VISITA TECNICA"/>
    <s v="SXLZZ038"/>
    <s v="TIPO I"/>
    <s v="TERRESTRE"/>
    <s v="MARTINEZ FLOREZ DONIS ALBERTO"/>
    <n v="1"/>
    <s v="0"/>
    <n v="65960"/>
    <n v="75096"/>
    <n v="65960"/>
  </r>
  <r>
    <s v="MEDELLIN"/>
    <x v="2"/>
    <x v="2"/>
    <s v="5576"/>
    <n v="5883746"/>
    <s v="14834295"/>
    <s v="INCIDENTE"/>
    <s v="ANTIOQUIA"/>
    <s v="PUEBLORRICO"/>
    <s v="GRANERO J M B"/>
    <s v="AVAL"/>
    <s v="FO-25-1822574"/>
    <d v="2025-11-13T10:36:00"/>
    <d v="2025-11-14T12:30:00"/>
    <m/>
    <s v="HARDWARE"/>
    <s v="PANTALLA"/>
    <s v="DAÑO POS"/>
    <s v="CERRADO"/>
    <s v="13/11/2025 13-11 SE INTENTA COMUNICACIÓN AL NÚMERO 3137935602 PERO NO HAY CONTACTO, SE ESCALA PARA VISITA. LLAMAR ANTES DE VISITAR, CONFIRMAR FALLA Y DATOS. | 14/11/2025 SE CAMBIA DATAFONO CON PANTALLA MALA"/>
    <s v="VISITA TECNICA"/>
    <s v="ALZZZ737"/>
    <s v="TIPO III"/>
    <s v="TERRESTRE"/>
    <s v="CASTAÑEDA PALACIO CARLOS FELIPE"/>
    <n v="1"/>
    <s v="0"/>
    <n v="275729"/>
    <n v="196537"/>
    <n v="275729"/>
  </r>
  <r>
    <s v="BOGOTA"/>
    <x v="5"/>
    <x v="5"/>
    <s v="11001"/>
    <n v="5883768"/>
    <s v="89589918"/>
    <s v="INCIDENTE"/>
    <s v="CUNDINAMARCA"/>
    <s v="BOGOTA"/>
    <s v="PAÑALERA SANTI Y M"/>
    <s v="AVAL"/>
    <s v="FO-25-1822575"/>
    <d v="2025-11-13T10:47:00"/>
    <d v="2025-11-13T15:56:00"/>
    <m/>
    <s v="ENTIDAD"/>
    <s v="AVAL TARJETA DE SEMBRADO"/>
    <s v="RESEMBRADO EXITOSO"/>
    <s v="CERRADO"/>
    <s v="13/11/2025 13-11 SE ESCALA PARA VISITA. LLAMAR ANTES DE VISITAR, CONFIRMAR FALLA Y DATOS. | 13/11/2025 SE REALIZA VISITA A COMERCIO A REALIZAR RESEMBRADO DE NUEVA TARJETA AVAL PRUEBAS OK SE CREAN USUARIOS Y SE HABILITAN CIERRES OK  PRUEBA DE TELETON NO ESTÁ FUNCIONANDO ESTÁ EN RECHAZO"/>
    <s v="VISITA TECNICA"/>
    <s v="SBZZZ350"/>
    <s v="TIPO I"/>
    <s v="TERRESTRE"/>
    <s v="ORTIZ MARTINEZ STIVEN"/>
    <n v="1"/>
    <s v="0"/>
    <n v="65960"/>
    <n v="75096"/>
    <n v="65960"/>
  </r>
  <r>
    <s v="BOGOTA"/>
    <x v="6"/>
    <x v="5"/>
    <s v="25754"/>
    <n v="5884272"/>
    <s v="21209960"/>
    <s v="INCIDENTE"/>
    <s v="CUNDINAMARCA"/>
    <s v="SOACHA"/>
    <s v="MISCELANEA SARACAMILA Y ALEJO"/>
    <s v="AVAL"/>
    <s v="FO-25-1823809"/>
    <d v="2025-11-13T13:09:00"/>
    <d v="2025-11-14T12:10:00"/>
    <m/>
    <s v="HARDWARE"/>
    <s v="LECTOR DE BARRAS"/>
    <s v="DAÑO POS"/>
    <s v="CERRADO"/>
    <s v="13/11/2025 13-11 EN COMUICACIÓN CON EL USUARIO AL NÚMERO 3204011738 NOS CONFIR5MA SOLICITUD, DATOS CORRECTOS SE ESCALA PARA VISITA | 14/11/2025 SE REALIZA VISITA A CB PARA ATENDER INCIDENTE SE REALIZA CAMBIO DE DATAFONO POR FALLA EN PUERTO USB ,SE REALIZAN PRUEBAS OK  NO SE REALIZAN PRUEBAS CON TELETON YA QUE NO ESTÁ FUNCIONANDO"/>
    <s v="VISITA TECNICA"/>
    <s v="F1VZZ110"/>
    <s v="TIPO I"/>
    <s v="TERRESTRE"/>
    <s v="GALINDO ROJAS LUIS FELIPE"/>
    <n v="1"/>
    <s v="0"/>
    <n v="65960"/>
    <n v="75096"/>
    <n v="65960"/>
  </r>
  <r>
    <s v="BOGOTA"/>
    <x v="5"/>
    <x v="5"/>
    <s v="25754"/>
    <n v="5884285"/>
    <s v="15561723"/>
    <s v="INCIDENTE"/>
    <s v="CUNDINAMARCA"/>
    <s v="SOACHA"/>
    <s v="DROGUERIA PHARMA DIAZ"/>
    <s v="AVAL"/>
    <s v="FO-25-1823812"/>
    <d v="2025-11-13T13:16:00"/>
    <d v="2025-11-14T10:59:00"/>
    <m/>
    <s v="SOFTWARE"/>
    <s v="ERROR DE TRANSACCIONES"/>
    <s v="RECHAZO GENERAL"/>
    <s v="CERRADO"/>
    <s v="13/11/2025 13-11 SE ESCALA PARA VISITA. LLAMAR ANTES DE VISITAR, CONFIRMAR FALLA Y DATOS. | 14/11/2025 SE REALIZA VISITA A CB PARA ATENDER INCIDENTE ,SE REALIZA RESEMBRADO DE TARJETA TERMINADA EN 9808,NO SE PUEDEN REALIZAR PRUEBAS CON EL CONVENIO DE TELETON YA QUE ESTÁ MOLESTANDO EL CONVENIO SE REALIZA PRUEBAS CON DEPÓSITO EXITOSOS"/>
    <s v="VISITA TECNICA"/>
    <s v="999JZ938"/>
    <s v="TIPO I"/>
    <s v="TERRESTRE"/>
    <s v="GALINDO ROJAS LUIS FELIPE"/>
    <n v="1"/>
    <s v="0"/>
    <n v="65960"/>
    <n v="75096"/>
    <n v="65960"/>
  </r>
  <r>
    <s v="PASTO"/>
    <x v="1"/>
    <x v="1"/>
    <s v="52001"/>
    <n v="5884315"/>
    <s v="18925461"/>
    <s v="INCIDENTE"/>
    <s v="NARIÑO"/>
    <s v="PASTO"/>
    <s v="SUPER TIENDA LA ECON CTRAL"/>
    <s v="AVAL"/>
    <s v="FO-25-1823859"/>
    <d v="2025-11-13T13:27:00"/>
    <d v="2025-11-14T12:25:00"/>
    <m/>
    <s v="HARDWARE"/>
    <s v="LECTOR DE BARRAS"/>
    <s v="CABLE LECTORA AVERIADO"/>
    <s v="CERRADO"/>
    <s v="13/11/2025 13-11 SE ESCALA PARA VISITA. LLAMAR ANTES DE VISITAR, CONFIRMAR FALLA Y DATOS. | 14/11/2025 SE REALIZÓ LA VERIFICACIÓN DE FALLA DE LECTOR DE CÓDIGO DE BARRAS NO PERMITE LEER CÓDIGOS SE ENCONTRÓ DAÑO EN CABLE SE CAMBIA LECTORA SE EJECUTAN PRUEBAS TX EXITOSAS, PERO PRUEBAS DE TELETON SALE RECHAZO GENERAL, QUEDA OPERATIVO"/>
    <s v="VISITA TECNICA"/>
    <s v="9C00C033"/>
    <s v="TIPO I"/>
    <s v="TERRESTRE"/>
    <s v="REMICIO AMADO JOHN HEBER"/>
    <n v="1"/>
    <s v="0"/>
    <n v="65960"/>
    <n v="75096"/>
    <n v="65960"/>
  </r>
  <r>
    <s v="BOGOTA"/>
    <x v="5"/>
    <x v="5"/>
    <s v="25430"/>
    <n v="5884880"/>
    <s v="13074968"/>
    <s v="INCIDENTE"/>
    <s v="CUNDINAMARCA"/>
    <s v="MADRID"/>
    <s v="PRECIO MENOS M G"/>
    <s v="AVAL"/>
    <s v="FO-25-1825480"/>
    <d v="2025-11-13T16:40:00"/>
    <d v="2025-11-14T15:58:00"/>
    <m/>
    <s v="ENTIDAD"/>
    <s v="AVAL TARJETA DE SEMBRADO"/>
    <s v="TARJETA DE SEMBRADO DIFERENTE"/>
    <s v="CERRADO"/>
    <s v="13/11/2025 13-11 SE ESCALA PARA VISITA. LLAMAR ANTES DE VISITAR, CONFIRMAR FALLA Y DATOS. | 14/11/2025 SE REALIZA VISITA PARA SEMBRADO DE TARJETA, SE REALIZAN PRUEBAS Y APARECE RECHAZO GENERAL, SE ESCALA CON REDEBAN Y NOS INDICA EL CASO QUEDA ESCALADO CON LA ENTIDAD Y EL CLIENTE DEBE ESTAR HACIENDO PRUEBAS CONSTANTEMENTE. HOY QUEDA ACTIVO PARA QUE MAÑANA HAGAN PRUEBAS"/>
    <s v="VISITA TECNICA"/>
    <s v="IZ004939"/>
    <s v="TIPO II"/>
    <s v="TERRESTRE"/>
    <s v="ARIAS QUILINDO JULIAN"/>
    <n v="1"/>
    <s v="0"/>
    <n v="144968"/>
    <n v="140396"/>
    <n v="144968"/>
  </r>
  <r>
    <s v="MEDELLIN"/>
    <x v="2"/>
    <x v="2"/>
    <s v="5197"/>
    <n v="5884934"/>
    <s v="25548983"/>
    <s v="INCIDENTE"/>
    <s v="ANTIOQUIA"/>
    <s v="COCORNA"/>
    <s v="EL RINCON DE LA PAPELERIA"/>
    <s v="AVAL"/>
    <s v="FO-25-1825599"/>
    <d v="2025-11-13T17:08:00"/>
    <d v="2025-11-15T12:27:00"/>
    <m/>
    <s v="HARDWARE"/>
    <s v="ALERT IRRUPTION"/>
    <s v="ALERT IRRUPTION"/>
    <s v="CERRADO"/>
    <s v="13/11/2025 13-11 SE ESCALA PARA VISITA. LLAMAR ANTES DE VISITAR, CONFIRMAR FALLA Y DATOS. | 15/11/2025 SE ESPERÓ UN MOMENTO A QUÉ ABRIERAN EL CB. PRUEBA TELETÓN SIN FUNCIONAMIENTO. | 15/11/2025 SE REALIZA CAMBIO DE DATÁFONO. PRUEBA TELETÓN NO FUNCIONA. SE VALIDA QUE MUESTRE VALOR CON OTRO RECIBO."/>
    <s v="VISITA TECNICA"/>
    <s v="AAQ0M294"/>
    <s v="TIPO II"/>
    <s v="TERRESTRE"/>
    <s v="MARIN PIEDRAHITA JIMMY ALEXIS"/>
    <n v="1"/>
    <s v="0"/>
    <n v="144968"/>
    <n v="140396"/>
    <n v="144968"/>
  </r>
  <r>
    <s v="VILLAVICENCIO"/>
    <x v="3"/>
    <x v="3"/>
    <s v="50001"/>
    <n v="5884972"/>
    <s v="13764204"/>
    <s v="INCIDENTE"/>
    <s v="META"/>
    <s v="VILLAVICENCIO"/>
    <s v="DROGUERIA SANAR"/>
    <s v="AVAL"/>
    <s v="FO-25-1825661"/>
    <d v="2025-11-13T17:30:00"/>
    <d v="2025-11-14T13:32:00"/>
    <m/>
    <s v="USUARIO"/>
    <s v="COMUNICACION"/>
    <s v="CANAL DEL COMERCIO"/>
    <s v="CERRADO"/>
    <s v="13/11/2025 13-11 SE ESCALA PARA VISITA. LLAMAR ANTES DE VISITAR, CONFIRMAR FALLA Y DATOS. | 14/11/2025 SE REALIZA ACTUALIZACIÓN DE VERSIÓN, SE REALIZA SEMBRADO DE TARJETA 3523, SE CREA USUARIO, SE HABILITA CIERRES, CONVENIO TELETÓN CON FALLAS, SE ESCALA A PAOLA GARZON DE REDEBAN QUIEN AUTORIZA RETIRO DE COMERCIO, INDICA FALLA DE ENTIDAD."/>
    <s v="VISITA TECNICA"/>
    <s v="JAAAV791"/>
    <s v="TIPO I"/>
    <s v="TERRESTRE"/>
    <s v="MURCIA HERNANDEZ HARVEY IGNACIO"/>
    <n v="1"/>
    <s v="0"/>
    <n v="65960"/>
    <n v="75096"/>
    <n v="65960"/>
  </r>
  <r>
    <s v="VILLAVICENCIO"/>
    <x v="3"/>
    <x v="3"/>
    <s v="50001"/>
    <n v="5885201"/>
    <s v="17591272"/>
    <s v="INCIDENTE"/>
    <s v="META"/>
    <s v="VILLAVICENCIO"/>
    <s v="PDV COROCORA 20 DE JULIO"/>
    <s v="AVAL"/>
    <s v="FO-25-1826655"/>
    <d v="2025-11-14T07:29:00"/>
    <d v="2025-11-14T12:37:00"/>
    <m/>
    <s v="USUARIO"/>
    <s v="MANTENIMIENTO"/>
    <s v="MANTENIMIENTO GENERAL"/>
    <s v="CERRADO"/>
    <s v="14/11/2025 14-11 SE ESCALA PARA VISITA. LLAMAR ANTES DE VISITAR, CONFIRMAR FALLA Y DATOS. | 14/11/2025 SE LLEGA AL COMERCIO LA PERSONA ENCARGA NO CUENTA CON LOS EQUIPOS EN EL PUNTO Y NO SABE DONDE ESTA SE LE INDICA QUE CUANDO LOS TENGA EN SITIO REALIZAR NUEVAMENTE LA VISITA PARA REALIZAR LA ADECUACIÓN"/>
    <s v="VISITA TECNICA"/>
    <s v="0"/>
    <s v="TIPO I"/>
    <s v="TERRESTRE"/>
    <s v="PEDREROS CONTRERAS MICHAEL STEVENS"/>
    <n v="1"/>
    <s v="0"/>
    <n v="65960"/>
    <n v="75096"/>
    <n v="65960"/>
  </r>
  <r>
    <s v="CUCUTA"/>
    <x v="0"/>
    <x v="0"/>
    <s v="54001"/>
    <n v="5885335"/>
    <s v="49352040"/>
    <s v="INCIDENTE"/>
    <s v="NORTE DE SANTANDER"/>
    <s v="CUCUTA"/>
    <s v="DROGUERIA SAN AGUSTIN PLUS"/>
    <s v="AVAL"/>
    <s v="FO-25-1827162"/>
    <d v="2025-11-14T09:06:00"/>
    <d v="2025-11-15T11:26:00"/>
    <m/>
    <s v="SOFTWARE"/>
    <s v="ACTUALIZACION"/>
    <s v="VERSION CARGA SO VR"/>
    <s v="CERRADO"/>
    <s v="14/11/2025 14-11 SE ESCALA PARA VISITA. LLAMAR ANTES DE VISITAR, CONFIRMAR FALLA Y DATOS. | 15/11/2025 SE VISITA COMERCIO, SE REALIZA MANTENIMIENTO DE VERSION, SE INICIALIZA, SE REALIZAN PRUEBAS TELETON RG, SE HACE  PRUEBAD CONVENIO DEL CLIENTE EXITOSA, CB OPERATIVO. IMPRIME BAUCHER EXITOSO."/>
    <s v="VISITA TECNICA"/>
    <s v="TV00U320"/>
    <s v="TIPO I"/>
    <s v="TERRESTRE"/>
    <s v="NARANJO AFANADOR RUBEN JESUS"/>
    <n v="1"/>
    <s v="0"/>
    <n v="65960"/>
    <n v="75096"/>
    <n v="65960"/>
  </r>
  <r>
    <s v="CUCUTA"/>
    <x v="0"/>
    <x v="0"/>
    <s v="54001"/>
    <n v="5885401"/>
    <s v="20020467"/>
    <s v="INCIDENTE"/>
    <s v="NORTE DE SANTANDER"/>
    <s v="CUCUTA"/>
    <s v="SERVIPAGOS DJ"/>
    <s v="AVAL"/>
    <s v="FO-25-1827343"/>
    <d v="2025-11-14T09:31:00"/>
    <d v="2025-11-14T15:53:00"/>
    <m/>
    <s v="SOFTWARE"/>
    <s v="ERROR DE TRANSACCIONES"/>
    <s v="RECHAZO GENERAL"/>
    <s v="CERRADO"/>
    <s v="14/11/2025 14-11 SE ESCALA PARA VISITA. LLAMAR ANTES DE VISITAR, CONFIRMAR FALLA Y DATOS. | 14/11/2025 SE VISITA COMERCIO Y SE ENCUENTRA EL DATAFONO CON RECHAZO GENERAL SE ESCALA A RBM Y NOS INDICAN QUE LA TARJETA DE SEMBRADO SE DAÑÓ, SE LE INDICA AL CLIENTE QUE SE DEBE DE COMUNICAR CON EL COMERCIAL PARA PEDIR UNA NUEVA Y PEDIR EL SOPORTE DE RESEMBRADO NUEVAMENTE CUANDO LE LLEGUE LA TARJETA NUEVA."/>
    <s v="VISITA TECNICA"/>
    <s v="II0EZ352"/>
    <s v="TIPO I"/>
    <s v="TERRESTRE"/>
    <s v="TORRES MANTILLA JOSE DANIEL"/>
    <n v="1"/>
    <s v="0"/>
    <n v="65960"/>
    <n v="75096"/>
    <n v="65960"/>
  </r>
  <r>
    <s v="BOGOTA"/>
    <x v="5"/>
    <x v="5"/>
    <s v="11001"/>
    <n v="5885438"/>
    <s v="89211493"/>
    <s v="INCIDENTE"/>
    <s v="CUNDINAMARCA"/>
    <s v="BOGOTA"/>
    <s v="PHARMAWHITE 1"/>
    <s v="AVAL"/>
    <s v="FO-25-1827462"/>
    <d v="2025-11-14T09:45:00"/>
    <d v="2025-11-14T12:48:00"/>
    <m/>
    <s v="USUARIO"/>
    <s v="NO ENCIENDE"/>
    <s v="CONEXIONES DE COMERCIO"/>
    <s v="CERRADO"/>
    <s v="14/11/2025 14-11 SE ESCALA PARA VISITA. LLAMAR ANTES DE VISITAR, CONFIRMAR FALLA Y DATOS. | 14/11/2025 SE REALIZA VALIDACIÓN DE SERVICIO POR NO ENCIENDE, AL VALIDAR NO TIENEN LA FUENTE DE PODER CONECTADA SE PROCEDE A CONECTAR EQUIPO A CORRIENTE Y AL INTERNET SERVICIO SE ENCUENTRA OPERATIVO DE REALIZA PRUEBAS DE TELETÓN PERO ESTÁ CAÍDO EL CONVENIO DE ANEXA PRUEBA DE REALIZA VALIDACIÓN DE MÓDULO DE COMPRA OK"/>
    <s v="VISITA TECNICA"/>
    <s v="SARZZ341"/>
    <s v="TIPO I"/>
    <s v="TERRESTRE"/>
    <s v="BUSTOS MORA DIEGO MANUEL"/>
    <n v="1"/>
    <s v="0"/>
    <n v="65960"/>
    <n v="75096"/>
    <n v="65960"/>
  </r>
  <r>
    <s v="BOGOTA"/>
    <x v="5"/>
    <x v="5"/>
    <s v="25290"/>
    <n v="5885467"/>
    <s v="90106226"/>
    <s v="INCIDENTE"/>
    <s v="CUNDINAMARCA"/>
    <s v="FUSAGASUGA"/>
    <s v="FACIL Y RAPIDO JL"/>
    <s v="AVAL"/>
    <s v="FO-25-1827593"/>
    <d v="2025-11-14T09:56:00"/>
    <d v="2025-11-14T11:29:00"/>
    <m/>
    <s v="ENTIDAD"/>
    <s v="ERROR DE TRANSACCIONES"/>
    <s v="CONVENIOS NO HABILITADOS"/>
    <s v="CERRADO"/>
    <s v="14/11/2025 14-11 SE ESCALA PARA VISITA. LLAMAR ANTES DE VISITAR, CONFIRMAR FALLA Y DATOS. | 14/11/2025 DURANTE LA VISITA TECNICA PARA ATENDER INCIDENTE REPORTADO POR CORRESPONSAL BANCARIO SE EVIDENCIA QUE FACTURAS EN CON CONVENIO EN ESPECIFICO SERVICIO PÚBLICOS DE FUSAGASUGA APARECE FACTURA NO EXISTE PERO AL REALIZAR VALIDACIONES CON ENTIDAD ENCONTRAMOS QUE EL LISTADO DE FACTURACIÓN NO HA SIDO CARGADO PARA FACTURAR SE REALIZA PRUEBAS CON CONVENIOS DE OTRAS CIUDADES ENCONTRAMOS QUE TODO FUNCIONA CON NORMALIDAD A CONFORMIDAD DE CORRESPONSAL PRUEBAS OK _x000a_NOTA AL REALIZAR PRUEBAS CON EL CONVENIO 4998 NO ARROJA TX FALLIDA_x000a_SE REALIZA PRUEBAS CON OTROS CONVENIO QUEDANDO EXITOSAS LAS PRUEBAS SE ADJUNTAN PRUEBAS"/>
    <s v="VISITA TECNICA"/>
    <s v="VAZZZ322"/>
    <s v="TIPO II"/>
    <s v="TERRESTRE"/>
    <s v="GALEANO SORIANO JUAN DAVID"/>
    <n v="1"/>
    <s v="0"/>
    <n v="144968"/>
    <n v="140396"/>
    <n v="144968"/>
  </r>
  <r>
    <s v="VILLAVICENCIO"/>
    <x v="3"/>
    <x v="3"/>
    <s v="50001"/>
    <n v="5885504"/>
    <s v="16664476"/>
    <s v="INCIDENTE"/>
    <s v="META"/>
    <s v="VILLAVICENCIO"/>
    <s v="PORFIA 6"/>
    <s v="AVAL"/>
    <s v="FO-25-1827660"/>
    <d v="2025-11-14T10:02:00"/>
    <d v="2025-11-14T15:45:00"/>
    <m/>
    <s v="HARDWARE"/>
    <s v="COMUNICACION"/>
    <s v="CAMBIO DE IP"/>
    <s v="CERRADO"/>
    <s v="14/11/2025 14-11 SE ESCALA PARA VISITA. LLAMAR ANTES DE VISITAR, CONFIRMAR FALLA Y DATOS. | 14/11/2025 SE REALIZA VISITA A COMERCIO SE REALIZA CONFIGURACIÓN DE DIRECCIÓN IP OK SIN NOVEDAD SE REALIZAN PRUEBAS OK NO ES POSIBLE REALIZAR PRUEBA TELETÓN NOVEDAD CON ENTIDAD"/>
    <s v="VISITA TECNICA"/>
    <s v="BL01R026"/>
    <s v="TIPO I"/>
    <s v="TERRESTRE"/>
    <s v="CASTRILLON URREA LONDIER LEANDRO"/>
    <n v="1"/>
    <s v="0"/>
    <n v="65960"/>
    <n v="75096"/>
    <n v="65960"/>
  </r>
  <r>
    <s v="VILLAVICENCIO"/>
    <x v="3"/>
    <x v="3"/>
    <s v="50006"/>
    <n v="5885852"/>
    <s v="16411795"/>
    <s v="INCIDENTE"/>
    <s v="META"/>
    <s v="ACACIAS"/>
    <s v="PAPELERIA Y MISELANEA MI CHIKI"/>
    <s v="AVAL"/>
    <s v="FO-25-1828589"/>
    <d v="2025-11-14T11:54:00"/>
    <d v="2025-11-15T13:16:00"/>
    <m/>
    <s v="USUARIO"/>
    <s v="COMUNICACION"/>
    <s v="CONEXIONES DE COMERCIO"/>
    <s v="CERRADO"/>
    <s v="15/11/2025 SE REALIZA VISITA AL CB POR ERROR DE CONEXIÓN SE LLEGA AL LUGAR Y LA USARÍA ME COMENTA LA FALLA PERO AL AHORA DE PREGUNTARLE POR LA TARJETA DE SEMBRADO NO LA TIENE EN EL PUNTO, SE LE INFORMA QUE PARA LAS VISITAS AVAL TIENE QUE TENER LA TARJETA DE SEMBRADO EN EL PUNTO NO SE PUEDE REALIZAR LA VISITA, SE INFORMA QUE LLAME DE NUEVO ALA LÍNEA PARA SOLICITAR LA VISTA PERO QUE TENGA LA TARJETA DE SEMBRADO EN EL PUNTO"/>
    <s v="VISITA TECNICA"/>
    <s v="11GZZ781"/>
    <s v="TIPO II"/>
    <s v="TERRESTRE"/>
    <s v="MOLINA CASTRO JAVIER ALBERTO"/>
    <n v="1"/>
    <s v="0"/>
    <n v="144968"/>
    <n v="140396"/>
    <n v="144968"/>
  </r>
  <r>
    <s v="TUNJA"/>
    <x v="0"/>
    <x v="0"/>
    <s v="15001"/>
    <n v="5886507"/>
    <s v="90126271"/>
    <s v="INCIDENTE"/>
    <s v="BOYACA"/>
    <s v="TUNJA"/>
    <s v="TALLER EXPRESARTE COLOMBIA"/>
    <s v="AVAL"/>
    <s v="FO-25-1830311"/>
    <d v="2025-11-14T16:21:00"/>
    <d v="2025-11-15T13:12:00"/>
    <m/>
    <s v="HARDWARE"/>
    <s v="ALERT IRRUPTION"/>
    <s v="ALERT IRRUPTION"/>
    <s v="CERRADO"/>
    <s v="14/11/2025 14-11 SE ESCALA PARA VISITA. LLAMAR ANTES DE VISITAR, CONFIRMAR FALLA Y DATOS. | 15/11/2025 SE VISITA CB PARA REALIZAR MANTENIMIENTO... CB NO SE ENCUENTRA EN DIRECCIÓN, SE INDICA A CLIENTE SOLICITAR CON ASESOR TRASLADO EXTERNO PARA ACTUALIZAR DIRECCIÓN DE CB.... SE CANCELA VISITA"/>
    <s v="VISITA TECNICA"/>
    <m/>
    <s v="TIPO I"/>
    <s v="TERRESTRE"/>
    <s v="GONZALEZ GONZALEZ MARIO ALBERTO"/>
    <n v="1"/>
    <s v="0"/>
    <n v="65960"/>
    <n v="75096"/>
    <n v="65960"/>
  </r>
  <r>
    <s v="BUCARAMANGA"/>
    <x v="0"/>
    <x v="0"/>
    <s v="68081"/>
    <n v="5886676"/>
    <s v="89410207"/>
    <s v="INCIDENTE"/>
    <s v="SANTANDER"/>
    <s v="BARRANCABERMEJA"/>
    <s v="MULTISERVICIOS DOCUMARY"/>
    <s v="AVAL"/>
    <s v="FO-25-1831213"/>
    <d v="2025-11-15T08:00:00"/>
    <d v="2025-11-18T16:37:00"/>
    <m/>
    <s v="ENTIDAD"/>
    <s v="AVAL TARJETA DE SEMBRADO"/>
    <s v="RECHAZO GENERAL"/>
    <s v="CERRADO"/>
    <s v="15/11/2025 15-11 SE ESCALA PARA VISITA. LLAMAR ANTES DE VISITAR, CONFIRMAR FALLA Y DATOS. | 15/11/2025 EN COMUNICACIÓN CON LA SEÑORA MARITZA AL MOVIL 3138849165, SE LE INDICA QUE POR TEMAS DE DESPLAZAMIENTO HACIA LA ZONA NO ES POSIBLE ATENDERSE EL DÍA DE HOY YA QUE ES TIPOLOGIA 3,TAMBIÉN SE VALIDA QUE DEBIDO A LA TIPOLOGIA DEL DAÑO ES NECESARIO REALIZAR LA CONSULTA CON LA ENTIDAD, SE LE INFORMA QUE SE ESTARÁ REALIZANDO LA VISITA PARA EL DÍA MARTES 18 DE NOVIEMBRE DESPUÉS DE LAS 8AM,PPR TEMA DE DESPLAZAMIENTO HACIA LA ZONA, CLIENTE CONFORME | 18/11/2025 EN COMUNICACIÓN CON LA SEÑORA MARITZA AL MOVIL 3138849165 SE CONFIRMA DISPONIBILIDAD DE ATENCIÓN PARA EL DÍA HOY MARTES 18-11-2025,DESPUÉS DE LAS 3PM POR DISPONIBILIDAD DEL CLIENTE. | 18/11/2025 CB CON RECHAZO GENERAL, EQUIPO CON VERSION 10.6,SE REALIZA RESEMBRADO DE TARJETA #5567, PRUEBAS OK."/>
    <s v="VISITA TECNICA"/>
    <s v="FAWZZ864"/>
    <s v="TIPO III"/>
    <s v="TERRESTRE"/>
    <s v="SANTOS GONZALEZ JOHAN FABIAN"/>
    <n v="1"/>
    <s v="0"/>
    <n v="275729"/>
    <n v="196537"/>
    <n v="275729"/>
  </r>
  <r>
    <s v="BOGOTA"/>
    <x v="5"/>
    <x v="5"/>
    <s v="11001"/>
    <n v="5886684"/>
    <s v="90150951"/>
    <s v="INCIDENTE"/>
    <s v="CUNDINAMARCA"/>
    <s v="BOGOTA"/>
    <s v="DETALLITOS JESSI"/>
    <s v="AVAL"/>
    <s v="FO-25-1841232 | FO-25-1831214"/>
    <d v="2025-11-15T08:00:00"/>
    <d v="2025-11-18T16:20:00"/>
    <m/>
    <s v="ENTIDAD"/>
    <s v="ERROR DE TRANSACCIONES"/>
    <s v="CONVENIOS NO HABILITADOS"/>
    <s v="CERRADO"/>
    <s v="18/11/2025 SE REALIZA VISITA DONDE EL CB SE ENCUENTRA CON FALLA CON EL CONVENIO DE IMPUESTO PREDIAL, SE REALIZA ESCALAMIENTO CON REDEBAN ELLOS ESCALAN CON EL BANCO , IGUALMENTE EL DATÁFONO SE ENCUENTRA OPERATIVO Y FUNCIONA CORRECTAMENTE, CB REALIZA PRUEBA DE FUNCIONAMIENTO OK"/>
    <s v="VISITA TECNICA"/>
    <s v="SIZZZ765"/>
    <s v="TIPO I"/>
    <s v="TERRESTRE"/>
    <s v="MICHELI LOPEZ MIGUEL ANGEL"/>
    <n v="2"/>
    <s v="0"/>
    <n v="131920"/>
    <n v="75096"/>
    <n v="131920"/>
  </r>
  <r>
    <s v="TUNJA"/>
    <x v="0"/>
    <x v="0"/>
    <s v="15001"/>
    <n v="5887416"/>
    <s v="90126271"/>
    <s v="INCIDENTE"/>
    <s v="BOYACA"/>
    <s v="TUNJA"/>
    <s v="TALLER EXPRESARTE COLOMBIA"/>
    <s v="AVAL"/>
    <s v="FO-25-1834413"/>
    <d v="2025-11-15T15:30:00"/>
    <d v="2025-11-19T10:58:00"/>
    <m/>
    <s v="SOFTWARE"/>
    <s v="ACTUALIZACION"/>
    <s v="VERSION CARGA SO VR"/>
    <s v="CERRADO"/>
    <s v="18/11/2025 DEBIDO A FALLA, ES POSIBLE CAMBIO DE DATAFONO, PERO NO TENEMOS SOPORTE DE LA RED, | 18/11/2025 COMUNICACIÓN CON LA SEÑORA BETY AL NÚMERO TELEFÓNICO 3005375837 INDICA  QUE NO HAY ENERGÍA EN LOCAL.... PENDIENTE CONFIRMAR SERVICIO DE ENERGÍA PARA REALIZAR MANTENIMIENTO | 18/11/2025 QUE NO HAY ENERGÍA EN LOCAL.... CLIENTE SOLICITAR REALIZAR MANTENIMIENTO EL DÍA DE MAÑANA | 19/11/2025 SE VISITA CB MANTENIMIENTO POS....BORRADO Y ACTUALIZACION EQUIPO"/>
    <s v="VISITA TECNICA"/>
    <s v="F9ZZZ684"/>
    <s v="TIPO I"/>
    <s v="TERRESTRE"/>
    <s v="GONZALEZ GONZALEZ MARIO ALBERTO"/>
    <n v="1"/>
    <s v="0"/>
    <n v="65960"/>
    <n v="75096"/>
    <n v="65960"/>
  </r>
  <r>
    <s v="VILLAVICENCIO"/>
    <x v="3"/>
    <x v="3"/>
    <s v="50006"/>
    <n v="5887473"/>
    <s v="16411795"/>
    <s v="INCIDENTE"/>
    <s v="META"/>
    <s v="ACACIAS"/>
    <s v="PAPELERIA Y MISELANEA MI CHIKI"/>
    <s v="AVAL"/>
    <s v="FO-25-1834415"/>
    <d v="2025-11-15T16:43:00"/>
    <d v="2025-11-18T14:41:00"/>
    <m/>
    <s v="HARDWARE"/>
    <s v="COMUNICACION"/>
    <s v="MENSAJE CABLE DE RED DESCONECTADO"/>
    <s v="CERRADO"/>
    <s v="16/11/2025 POR POSIBLE CAMBIO DE EQUIPO SE REPROGRAMA ACTIVIDAD PARA DIA HABIL YA QUE NO HAY SOPORTE DE LA RED | 18/11/2025 SE REALIZA LLAMADA AL CLIENTE PARA VERIFICAR QUE TENGA LA TARJETA DE SEMBRADO EN EL PUNTO, ME CONFIRMA LA USUARIA QUE TIENE LA TARJETA PERO ME DICE QUE DESDE DE LAS 11:30 A.M PUEDO VISITAR EL PUNTO, SE LLEGA AL LUGAR Y SE VERIFICA EL EQUIPO QUE TIENE PROBLEMAS DE COMUNICACIÓN CON EL INTERNET VA Y VIENE LA SEÑAL, SE PROCEDE A REALIZAR EL CAMBIO SE REALIZA PERO ALA HORA DE REALIZAR LAS PRUEBAS SALE RECHAZO GENERAL SE ESCALA EL TEMA Y CONFIRMAN QUE EL SERIAL DEL NUEVO EQUIPO INSTALADO ESTÁ DAÑADO SE PROCEDIÓ A CAMBIAR DE NUEVO EL EQUIPO SE REALIZAN PRUEBAS PERO EL CONVENIO TELETÓN NO ESTÁ FUNCIONANDO SE REALIZA UNA PRUEBA CON AYUDA DE LA USUARIA PAGANDO UN RECIBO Y DA EXITOSO"/>
    <s v="VISITA TECNICA"/>
    <s v="11GZZ781"/>
    <s v="TIPO II"/>
    <s v="TERRESTRE"/>
    <s v="MOLINA CASTRO JAVIER ALBERTO"/>
    <n v="1"/>
    <s v="0"/>
    <n v="144968"/>
    <n v="140396"/>
    <n v="144968"/>
  </r>
  <r>
    <s v="BOGOTA"/>
    <x v="5"/>
    <x v="5"/>
    <s v="11001"/>
    <n v="5887961"/>
    <s v="69989754"/>
    <s v="INCIDENTE"/>
    <s v="CUNDINAMARCA"/>
    <s v="BOGOTA"/>
    <s v="PAPELERIA GRANITO DE MOSTAZA CHICALA"/>
    <s v="AVAL"/>
    <s v="FO-25-1836554"/>
    <d v="2025-11-17T10:11:00"/>
    <d v="2025-11-18T10:44:00"/>
    <m/>
    <s v="HARDWARE"/>
    <s v="IMPRESION"/>
    <s v="NO IMPRIME UNO O VARIOS CARACTERES"/>
    <s v="CERRADO"/>
    <s v="17/11/2025 NO HAY SOPORTE CON REDEBAN PARA ATENDER ACTIVIDAD | 18/11/2025 SE REALIZA VISITA DE CAMPO ENCONTRANDO QUE DATÁFONO NO REALIZA IMPRESION SE REALIZA CAMBIO DE POS PRUEBA OK PARÁMETROS OKAY CIERRE OK SALDO OK_x000a__x000a_NOTA AL REALIZAR PRUEBAS CON EL CONVENIO 4998 NO ARROJA TX FALLIDA_x000a_SE REALIZA PRUEBAS CON OTROS CONVENIO QUEDANDO EXITOSAS LAS PRUEBAS SE ADJUNTAN PRUEBAS"/>
    <s v="VISITA TECNICA"/>
    <s v="104ZZ625"/>
    <s v="TIPO I"/>
    <s v="TERRESTRE"/>
    <s v="GALEANO SORIANO JUAN DAVID"/>
    <n v="1"/>
    <s v="0"/>
    <n v="65960"/>
    <n v="75096"/>
    <n v="65960"/>
  </r>
  <r>
    <s v="BUCARAMANGA"/>
    <x v="0"/>
    <x v="0"/>
    <s v="68001"/>
    <n v="5888467"/>
    <s v="14946974"/>
    <s v="INCIDENTE"/>
    <s v="SANTANDER"/>
    <s v="BUCARAMANGA"/>
    <s v="MAXI DROGAS BUCARAMANGA"/>
    <s v="AVAL"/>
    <s v="FO-25-1839193"/>
    <d v="2025-11-18T08:00:00"/>
    <d v="2025-11-18T10:18:00"/>
    <m/>
    <s v="ENTIDAD"/>
    <s v="AVAL TARJETA DE SEMBRADO"/>
    <s v="RESEMBRADO DE TARJETA"/>
    <s v="CERRADO"/>
    <s v="18/11/2025 &quot;18-11 SE ESCALA CASO A LA RED PARA VALIDAR ATENCION:   RESPUESTA DE LA RED:  POR FAVOR INFORMARLE AL CLIENTE QUÉ DEBE DAR EL &lt;&lt;ACUSE DE RECIBIDO CON EL BANCO&gt;&gt; PARA QUÉ SEAN ELLOS QUIENES NOS DEL EL VO. BO. Y HAGAN LA SOLICITUD DIRECTA DE RESEMBRADO, POR LO ANTERIOR, INFORMAR AL CLIENTE, DOCUMENTAR Y CERRAR ACTIVIDAD, SE CONTACTA NUEVAMENTE AL USUARIO SE LE BRINDA INFORMACION SE PROCEDE AL CIERRE DE LA ACTIVIDAD&quot;"/>
    <s v="SOPORTE TELEFONICO"/>
    <m/>
    <s v="TIPO I"/>
    <s v="TERRESTRE"/>
    <s v="DIAZ ACOSTA MARIA ISABEL"/>
    <n v="0"/>
    <s v="0"/>
    <n v="41241"/>
    <n v="0"/>
    <n v="41241"/>
  </r>
  <r>
    <s v="NEIVA"/>
    <x v="3"/>
    <x v="3"/>
    <s v="41001"/>
    <n v="5888493"/>
    <s v="14531990"/>
    <s v="INCIDENTE"/>
    <s v="HUILA"/>
    <s v="NEIVA"/>
    <s v="APUESTAS NALES DE COLOMBIA"/>
    <s v="AVAL"/>
    <s v="FO-25-1837994"/>
    <d v="2025-11-18T08:04:00"/>
    <d v="2025-11-19T09:04:00"/>
    <m/>
    <s v="HARDWARE"/>
    <s v="ALERT IRRUPTION"/>
    <s v="ALERT IRRUPTION"/>
    <s v="CERRADO"/>
    <s v="18/11/2025 18-11 SE ESCALA PARA VISITA. LLAMAR ANTES DE VISITAR, CONFIRMAR FALLA Y DATOS. | 19/11/2025 SE LLEGA A SITIO, PERO SE ENCUENTRA COMERCIO CERRADO"/>
    <s v="VISITA TECNICA"/>
    <s v="XZZZZ412"/>
    <s v="TIPO I"/>
    <s v="TERRESTRE"/>
    <s v="DIAZ VARGAS JONATHAN MIGUEL"/>
    <n v="1"/>
    <s v="0"/>
    <n v="65960"/>
    <n v="75096"/>
    <n v="65960"/>
  </r>
  <r>
    <s v="BUCARAMANGA"/>
    <x v="0"/>
    <x v="0"/>
    <s v="68547"/>
    <n v="5888568"/>
    <s v="42273581"/>
    <s v="INCIDENTE"/>
    <s v="SANTANDER"/>
    <s v="PIEDECUESTA"/>
    <s v="DROGUERIA EDIMAR PLUS"/>
    <s v="AVAL"/>
    <s v="FO-25-1842218 | FO-25-1838396"/>
    <d v="2025-11-18T08:47:00"/>
    <d v="2025-11-19T10:47:00"/>
    <m/>
    <s v="HARDWARE"/>
    <s v="IMPRESION"/>
    <s v="NO IMPRIME UNO O VARIOS CARACTERES"/>
    <s v="CERRADO"/>
    <s v="19/11/2025 SE VISITA COMERCIO, SE REALIZA EL CAMBIO DE EQUIPO DATÁFONO OK, EQUIPO MAGIC BOX OK, SE REALIZAN PRUEBAS OK, VERSION 10.5 OK, LECTOR DE BARRAS OK, PINPAD OK, CB OPERATIVO"/>
    <s v="VISITA TECNICA"/>
    <s v="EF00A532"/>
    <s v="TIPO II"/>
    <s v="TERRESTRE"/>
    <s v="BARAJAS BERMUDEZ YAHIR MAURICIO"/>
    <n v="2"/>
    <s v="0"/>
    <n v="289936"/>
    <n v="140396"/>
    <n v="289936"/>
  </r>
  <r>
    <s v="CALI"/>
    <x v="1"/>
    <x v="1"/>
    <s v="76001"/>
    <n v="5888821"/>
    <s v="18185637"/>
    <s v="INCIDENTE"/>
    <s v="VALLE DEL CAUCA"/>
    <s v="CALI"/>
    <s v="DEKOPINTURAS CALI"/>
    <s v="AVAL"/>
    <s v="FO-25-1839267"/>
    <d v="2025-11-18T10:11:00"/>
    <d v="2025-11-18T15:08:00"/>
    <m/>
    <s v="HARDWARE"/>
    <s v="SE REINICIA"/>
    <s v="DAÑO POS"/>
    <s v="CERRADO"/>
    <s v="18/11/2025 18-11 SE ESCALA PARA VISITA. LLAMAR ANTES DE VISITAR, CONFIRMAR FALLA Y DATOS. | 18/11/2025 SE REVISA DATAFONO SE HACE MANTENIMIENTO Y QUEDA FUNCIONANDO CORRECTAMENTE SE HACEN PRUEBAS DE TELETON PERO CONVENIO DA RECHAZO GENERAL SE PAGA RECIBO DEL CLIENTE Y TODO OK"/>
    <s v="VISITA TECNICA"/>
    <s v="AC00M439"/>
    <s v="TIPO I"/>
    <s v="TERRESTRE"/>
    <s v="CUERO RUIZ JHONNY"/>
    <n v="1"/>
    <s v="0"/>
    <n v="65960"/>
    <n v="75096"/>
    <n v="65960"/>
  </r>
  <r>
    <s v="MANIZALES"/>
    <x v="1"/>
    <x v="6"/>
    <s v="17001"/>
    <n v="5888860"/>
    <s v="16086290"/>
    <s v="INCIDENTE"/>
    <s v="CALDAS"/>
    <s v="MANIZALES"/>
    <s v="COMUNICACIONES J.Q SAS"/>
    <s v="AVAL"/>
    <s v="FO-25-1839560"/>
    <d v="2025-11-18T10:30:00"/>
    <d v="2025-11-19T09:09:00"/>
    <m/>
    <s v="ENTIDAD"/>
    <s v="AVAL TARJETA DE SEMBRADO"/>
    <s v="RECHAZO GENERAL"/>
    <s v="CERRADO"/>
    <s v="18/11/2025 18-11 SE ESCALA PARA VISITA. LLAMAR ANTES DE VISITAR, CONFIRMAR FALLA Y DATOS. | 18/11/2025 SE REALIZA VISITA SE ACTUALIZA VERSION A LA 10.6 Y SE SIEMBRA NUEVAMENTE LA TARJETA DE SEMBRADO SE HACEN PRUEBAS DE ADQUIERENCIA PERO SIN TARJETAS DE PRUEBAS PARA REALIZAR LAS DEL CORRESPONSAL AVAL, SE ADJUNTAN INTENTOS DE PRUEBAS DE CONSULTA DE SALDO Y DE RECAUDO, SIN TRANSACCIÓNES PARA REALIZAR CIERRES, QUEDAN TRANSACCIONES EN RECHAZO POR TEMA DE LA ENTIDAD"/>
    <s v="VISITA TECNICA"/>
    <s v="LMNZZ708"/>
    <s v="TIPO I"/>
    <s v="TERRESTRE"/>
    <s v="AGUIRRE HENAO RAUL EDUARDO"/>
    <n v="1"/>
    <s v="0"/>
    <n v="65960"/>
    <n v="75096"/>
    <n v="65960"/>
  </r>
  <r>
    <s v="BOGOTA"/>
    <x v="5"/>
    <x v="5"/>
    <s v="11001"/>
    <n v="5889038"/>
    <s v="23762594"/>
    <s v="INCIDENTE"/>
    <s v="CUNDINAMARCA"/>
    <s v="BOGOTA"/>
    <s v="PAPELERIA INTERFAZ"/>
    <s v="AVAL"/>
    <s v="FO-25-1839970"/>
    <d v="2025-11-18T11:27:00"/>
    <d v="2025-11-19T13:47:00"/>
    <m/>
    <s v="SOFTWARE"/>
    <s v="ACTUALIZACION"/>
    <s v="TECNOLOGIA"/>
    <s v="CERRADO"/>
    <s v="18/11/2025 18-11 SE ESCALA PARA VISITA. LLAMAR ANTES DE VISITAR, CONFIRMAR FALLA Y DATOS. | 19/11/2025 SE VISITA COMERCIO Y SE REALIZA ACTUALIZACIÓN DEL DATÁFONO Y SE REALIZAN PRUEBAS Y SE EVIDENCIA RECHAZO GENERAL - DEMORAS POR RESPUESTA POR  PARTE DE REDEBAN. | 19/11/2025 SE REALIZÓ CAMBIO DE EQUIPO Y AÚN APARECE RECHAZO GENERAL, SE ESPERA RESPUESTA POR PARTE DE REDEBAN | 19/11/2025 SE LLEGA A COMERCIO A REALIZAR UNA ACTUALIZACIÓN DEL EQUIPO YA QUE ESTABA DESACTUALIZADO, SE REALIZA SEMBRADO DE TARJETA OK, AL MOMENTO DE REALIZAR LAS PRUEBAS APARECE RECHAZO GENERAL SE ESCALA EL CASO DIRECTAMENTE CON REDEBAN E INDICAN QUE CAMBIE EL EQUIPO, SE PROCEDE A REALIZAR EL CAMBIO Y APARECE EL RECHAZO GENERAL, SE LE INDICA NUEVAMENTE A REDEBAN E INDICA QUE ES POR PARTE DE LA ENTIDAD. SE CIERRA."/>
    <s v="VISITA TECNICA"/>
    <s v="SXLZZ978"/>
    <s v="TIPO I"/>
    <s v="TERRESTRE"/>
    <s v="ARIAS QUILINDO JULIAN"/>
    <n v="1"/>
    <s v="0"/>
    <n v="65960"/>
    <n v="75096"/>
    <n v="65960"/>
  </r>
  <r>
    <s v="PASTO"/>
    <x v="1"/>
    <x v="1"/>
    <s v="52320"/>
    <n v="5889235"/>
    <s v="89342201"/>
    <s v="INCIDENTE"/>
    <s v="NARIÑO"/>
    <s v="GUAITARILLA"/>
    <s v="GRANERO SURTIHOGAR GUAITARILLA"/>
    <s v="AVAL"/>
    <s v="FO-25-1840956"/>
    <d v="2025-11-18T12:30:00"/>
    <d v="2025-11-19T13:37:00"/>
    <m/>
    <s v="HARDWARE"/>
    <s v="LECTOR DE BARRAS"/>
    <s v="CABLE LECTORA AVERIADO"/>
    <s v="CERRADO"/>
    <s v="18/11/2025 18-11 SE ESCALA PARA VISITA. LLAMAR ANTES DE VISITAR, CONFIRMAR FALLA Y DATOS. | 19/11/2025 SE VERIFICA FALLA EN LECTOR DE BARRAS CABLE DAÑADO SE REALIZA CAMBIO DE LECTOR PRUEBAS DE FUNCIONAMIENTO EXITOSAS CB QUEDA OPERATIVO"/>
    <s v="VISITA TECNICA"/>
    <s v="SXUZZ733"/>
    <s v="TIPO II"/>
    <s v="TERRESTRE"/>
    <s v="BRAVO MADROÑERO OSCAR ESTEBAN"/>
    <n v="1"/>
    <s v="0"/>
    <n v="144968"/>
    <n v="140396"/>
    <n v="144968"/>
  </r>
  <r>
    <s v="BOGOTA"/>
    <x v="5"/>
    <x v="5"/>
    <s v="25430"/>
    <n v="5889410"/>
    <s v="13074968"/>
    <s v="INCIDENTE"/>
    <s v="CUNDINAMARCA"/>
    <s v="MADRID"/>
    <s v="PRECIO MENOS M G"/>
    <s v="AVAL"/>
    <s v="FO-25-1844735"/>
    <d v="2025-11-18T13:37:00"/>
    <d v="2025-11-19T09:24:00"/>
    <m/>
    <s v="ENTIDAD"/>
    <s v="ERROR DE TRANSACCIONES"/>
    <s v="TRANSACCION NO PERMITIDA"/>
    <s v="CERRADO"/>
    <s v="19/11/2025 18-11 SE ESCALA CASO A LA RED PARA VALIDAR ATENCION: RESPUESTA DE LA RED,REALIZO UN ALCANCE, LA ENTIDAD ME INDICA QUE LA TARJETA SE ACTIVO HOY POR FAVOR INDICARLE AL CLIENTE QUE PUEDO REALIZAR PRUEBAS EL DÍA DE MAÑANA, SE REALIZAN VALIDACIONES CON USUARIO INFORMA QUE CONTINUA CON LA FALLA, SE LE INFORMA QUE SE ESCALA A LA ENTIDAD DEBIDO QUE ES UNA FALLA DE ELLOS SE PROCEDE AL CIERRE DEL CASO"/>
    <s v="SOPORTE TELEFONICO"/>
    <m/>
    <s v="TIPO II"/>
    <s v="TERRESTRE"/>
    <s v="DIAZ ACOSTA MARIA ISABEL"/>
    <n v="0"/>
    <s v="0"/>
    <n v="41241"/>
    <n v="0"/>
    <n v="41241"/>
  </r>
  <r>
    <s v="VILLAVICENCIO"/>
    <x v="3"/>
    <x v="3"/>
    <s v="50568"/>
    <n v="5889461"/>
    <s v="61177572"/>
    <s v="INCIDENTE"/>
    <s v="META"/>
    <s v="PUERTO GAITAN"/>
    <s v="ALMACEN DE REPUESTO DE MOTOS EL FLACO"/>
    <s v="AVAL"/>
    <s v="FO-25-1841109"/>
    <d v="2025-11-18T13:55:00"/>
    <d v="2025-11-20T10:07:00"/>
    <m/>
    <s v="HARDWARE"/>
    <s v="NO ENCIENDE"/>
    <s v="DAÑO POS"/>
    <s v="CERRADO"/>
    <s v="18/11/2025 18-11 SE ESCALA PARA VISITA. LLAMAR ANTES DE VISITAR, CONFIRMAR FALLA Y DATOS. | 20/11/2025 SE REALIZA CAMBIO DE EQUIPO POR QUE SE REINICIA CONSTANTEMENTE SE CAMBIA FUENTE Y ENTORCHADO ENTREGANDO OPERATIVO"/>
    <s v="VISITA TECNICA"/>
    <s v="FA007143"/>
    <s v="TIPO III"/>
    <s v="TERRESTRE"/>
    <s v="ROZO JIMENEZ EDGAR ARMANDO"/>
    <n v="1"/>
    <s v="0"/>
    <n v="275729"/>
    <n v="196537"/>
    <n v="275729"/>
  </r>
  <r>
    <s v="CALI"/>
    <x v="1"/>
    <x v="1"/>
    <s v="76001"/>
    <n v="5890206"/>
    <s v="20497558"/>
    <s v="INCIDENTE"/>
    <s v="VALLE DEL CAUCA"/>
    <s v="CALI"/>
    <s v="COLMENA PRINCIS"/>
    <s v="AVAL"/>
    <s v="FO-25-1844764"/>
    <d v="2025-11-19T08:00:00"/>
    <d v="2025-11-19T17:23:50"/>
    <m/>
    <s v="HARDWARE"/>
    <s v="DETERIORO"/>
    <s v="DATAFONO"/>
    <s v="CERRADO"/>
    <s v="19/11/2025 19-11 SE ESCALA PARA VISITA. LLAMAR ANTES DE VISITAR, CONFIRMAR FALLA Y DATOS. | 19/11/2025 SE REALIZA VISITA TÉCNICA EN DONDE EL DISPOSITIVO TIENE DETERIORO EN EL TECLADO SE PROCEDE A REALIZAR CAMBIO DE DISPOSITIVO CON PRUEBAS NO POSITIVAS POR QUÉ EL SISTEMA ESTÁ CAÍDO  PERO EL DISPOSITIVO QUEDA OPERATIVO"/>
    <s v="VISITA TECNICA"/>
    <s v="XPZZZ529"/>
    <s v="TIPO I"/>
    <s v="TERRESTRE"/>
    <s v="ESCOBAR LENIS JUAN SEBASTIAN"/>
    <n v="1"/>
    <s v="0"/>
    <n v="65960"/>
    <n v="75096"/>
    <n v="65960"/>
  </r>
  <r>
    <s v="BOGOTA"/>
    <x v="5"/>
    <x v="5"/>
    <s v="25290"/>
    <n v="5890222"/>
    <s v="18388942"/>
    <s v="INCIDENTE"/>
    <s v="CUNDINAMARCA"/>
    <s v="FUSAGASUGA"/>
    <s v="COMUNICACIONES DANNA VALENTINA"/>
    <s v="AVAL"/>
    <s v="FO-25-1844779"/>
    <d v="2025-11-19T08:00:00"/>
    <d v="2025-11-19T12:15:00"/>
    <m/>
    <s v="USUARIO"/>
    <s v="NO ENCIENDE"/>
    <s v="CONEXIONES DE COMERCIO"/>
    <s v="CERRADO"/>
    <s v="19/11/2025 19-11 SE ESCALA PARA VISITA. LLAMAR ANTES DE VISITAR, CONFIRMAR FALLA Y DATOS. | 19/11/2025 DURANTE LLAMADA TELEFÓNICA AL NUMERO DE CELULAR 3505401901 NOS CONTESTA LA SRA ADRIANA MORENO PARA CONFIRMAR DATOS Y UBICACIÓN DE COMERCIO LA SRA ADRIANA MORENO INDICA QUE DAÑO PRESENTADO YA FUE RESUELTO INDICA QUE YA SE ENCUENTRA OPERATIVO SIN NOVEDAD SE INFORMA A COORDINADOR Y SE PROCEDE A CIERRE DE LA VISITA"/>
    <s v="SOPORTE TELEFONICO"/>
    <m/>
    <s v="TIPO II"/>
    <s v="TERRESTRE"/>
    <s v="GALEANO SORIANO JUAN DAVID"/>
    <n v="0"/>
    <s v="0"/>
    <n v="41241"/>
    <n v="0"/>
    <n v="41241"/>
  </r>
  <r>
    <s v="BUCARAMANGA"/>
    <x v="0"/>
    <x v="0"/>
    <s v="68081"/>
    <n v="5890286"/>
    <s v="21175237"/>
    <s v="INCIDENTE"/>
    <s v="SANTANDER"/>
    <s v="BARRANCABERMEJA"/>
    <s v="KS SOLUCIONES"/>
    <s v="AVAL"/>
    <s v="FO-25-1844792"/>
    <d v="2025-11-19T08:00:00"/>
    <d v="2025-11-19T14:44:00"/>
    <m/>
    <s v="HARDWARE"/>
    <s v="LECTOR DE BARRAS"/>
    <s v="DAÑO POS"/>
    <s v="CERRADO"/>
    <s v="19/11/2025 19-11 SE ESCALA PARA VISITA. LLAMAR ANTES DE VISITAR, CONFIRMAR FALLA Y DATOS. | 19/11/2025 CB CON LECTOR DE BARRAS NO FUNCIONA, NO ENVÍA LA DATA, CAMBIO DE LECTORA, EQUIPO CON VERSION 10.6,T.SEMBRADO #2489, PRUEBAS OK."/>
    <s v="VISITA TECNICA"/>
    <s v="FUA07055"/>
    <s v="TIPO III"/>
    <s v="TERRESTRE"/>
    <s v="SANTOS GONZALEZ JOHAN FABIAN"/>
    <n v="1"/>
    <s v="0"/>
    <n v="275729"/>
    <n v="196537"/>
    <n v="275729"/>
  </r>
  <r>
    <s v="MEDELLIN"/>
    <x v="2"/>
    <x v="2"/>
    <s v="5376"/>
    <n v="5890764"/>
    <s v="18738013"/>
    <s v="INCIDENTE"/>
    <s v="ANTIOQUIA"/>
    <s v="LA CEJA"/>
    <s v="CELULARES Y TELECOMUNICACIONES CELTEL S.A. LA CEJA"/>
    <s v="AVAL"/>
    <s v="FO-25-1844825"/>
    <d v="2025-11-19T09:03:00"/>
    <d v="2025-11-20T15:47:00"/>
    <m/>
    <s v="HARDWARE"/>
    <s v="CABLEADO"/>
    <s v="CABLE TEFF AVERIADO"/>
    <s v="CERRADO"/>
    <s v="19/11/2025 19-11 SE ESCALA PARA VISITA. LLAMAR ANTES DE VISITAR, CONFIRMAR FALLA Y DATOS. | 20/11/2025 SE CAMBIA ENSORTIJADO POR PROBLEMAS DE COMUNICACIÓN SE HACEN PRUEBAS QUEDA OK"/>
    <s v="VISITA TECNICA"/>
    <s v="A4OZZ932"/>
    <s v="TIPO II"/>
    <s v="TERRESTRE"/>
    <s v="ALVAREZ ARENAS VICTOR HUGO"/>
    <n v="1"/>
    <s v="0"/>
    <n v="144968"/>
    <n v="140396"/>
    <n v="144968"/>
  </r>
  <r>
    <s v="PASTO"/>
    <x v="1"/>
    <x v="1"/>
    <s v="52399"/>
    <n v="5890894"/>
    <s v="18087684"/>
    <s v="INCIDENTE"/>
    <s v="NARIÑO"/>
    <s v="LA UNION"/>
    <s v="ISAMOVIL SEDE LA UNION"/>
    <s v="AVAL"/>
    <s v="FO-25-1845097"/>
    <d v="2025-11-19T09:47:00"/>
    <d v="2025-11-21T15:20:00"/>
    <m/>
    <s v="HARDWARE"/>
    <s v="SE REINICIA"/>
    <s v="DAÑO POS"/>
    <s v="CERRADO"/>
    <s v="19/11/2025 19-11 SE ESCALA PARA VISITA. LLAMAR ANTES DE VISITAR, CONFIRMAR FALLA Y DATOS. | 21/11/2025 SE REALIZA CAMBIO DE EQUIPO POR DAÑO DE REINICIO SE CAMBIA HUB POR DAÑO EN CABLE SE CONFIGURA NUEVO EQUIPO SE INSTALA VERSION SE CONFIGURA PARÁMETROS SE INICIALIZA SE REALIZA SEMBRADO DE TARJETA CREACIÓN DE USUARIOS PRUEBAS DE FUNCIONAMIENTO EXITOSAS CB QUEDA OPERATIVO SE REALIZA PRUEBAS DE FUNCIONAMIENTO CON OTRO CONVENIO YAQUE CONVENIO TELETON NO ESTÁ ACTIVO"/>
    <s v="VISITA TECNICA"/>
    <s v="GA00C911"/>
    <s v="TIPO III"/>
    <s v="TERRESTRE"/>
    <s v="BRAVO MADROÑERO OSCAR ESTEBAN"/>
    <n v="1"/>
    <s v="0"/>
    <n v="275729"/>
    <n v="196537"/>
    <n v="275729"/>
  </r>
  <r>
    <s v="BOGOTA"/>
    <x v="5"/>
    <x v="5"/>
    <s v="11001"/>
    <n v="5891036"/>
    <s v="90844159"/>
    <s v="INCIDENTE"/>
    <s v="CUNDINAMARCA"/>
    <s v="BOGOTA"/>
    <s v="COMUNICACIONES TECNI-CELL2"/>
    <s v="AVAL"/>
    <s v="FO-25-1845682"/>
    <d v="2025-11-19T10:28:00"/>
    <d v="2025-11-19T13:50:00"/>
    <m/>
    <s v="HARDWARE"/>
    <s v="IMPRESION"/>
    <s v="NO AVANZA PAPEL"/>
    <s v="CERRADO"/>
    <s v="19/11/2025 19-11 SE ESCALA PARA VISITA. LLAMAR ANTES DE VISITAR, CONFIRMAR FALLA Y DATOS. | 19/11/2025 SE REALIZA REVISIÓN DEL EQUIPO SE EVIDENCIA FALLO AL MOMENTO DE IMPRIMIR ESTA SE DETIENE Y NO IMPRIME MÁS, SE PROCEDE A REVISAR EL DATÁFONO (SENSOR Y TAPA) Y SE REINICIA EL EQUIPO. SE OBSERVA MAL CERRADO DE TAPA A LO CUAL PROCEDO A CORREGIR EL FALLO Y QUEDA SERVICIOS OK. SE INTENTA PRUEBA TELETON Y SALE RECHAZADA SE PROCEDE A REALIZAR PRUEBA POR OTRO MEDIO ADEMÁS DEBIDO A QUE EL CB ES NUEVO NO TIENEN TRANSACCIONES PARA REALIZAR CIERRE"/>
    <s v="VISITA TECNICA"/>
    <s v="CA001777"/>
    <s v="TIPO I"/>
    <s v="TERRESTRE"/>
    <s v="ALARCON AREVALO JOHAN STIVEN"/>
    <n v="1"/>
    <s v="0"/>
    <n v="65960"/>
    <n v="75096"/>
    <n v="65960"/>
  </r>
  <r>
    <s v="MEDELLIN"/>
    <x v="2"/>
    <x v="2"/>
    <s v="15572"/>
    <n v="5891050"/>
    <s v="46254090"/>
    <s v="INCIDENTE"/>
    <s v="BOYACA"/>
    <s v="PUERTO BOYACA"/>
    <s v="PAPELERIA Y PAGOS MEJIA"/>
    <s v="AVAL"/>
    <s v="FO-25-1846018"/>
    <d v="2025-11-19T10:32:00"/>
    <d v="2025-11-22T08:49:00"/>
    <m/>
    <s v="HARDWARE"/>
    <s v="CABLEADO"/>
    <s v="CABLE TEFF AVERIADO"/>
    <s v="CERRADO"/>
    <s v="19/11/2025 19-11 SE ESCALA PARA VISITA. LLAMAR ANTES DE VISITAR, CONFIRMAR FALLA Y DATOS. | 22/11/2025 SE HACE MANTENIMIENTO OK SE CAMBIA CABLE DE PODER"/>
    <s v="VISITA TECNICA"/>
    <s v="EF00T552"/>
    <s v="TIPO IV"/>
    <s v="TERRESTRE"/>
    <s v="DIAZ ZABALA FRANCIS DUBAN"/>
    <n v="1"/>
    <s v="0"/>
    <n v="479589"/>
    <n v="196537"/>
    <n v="479589"/>
  </r>
  <r>
    <s v="TUNJA"/>
    <x v="0"/>
    <x v="0"/>
    <s v="15238"/>
    <n v="5891059"/>
    <s v="16480881"/>
    <s v="INCIDENTE"/>
    <s v="BOYACA"/>
    <s v="DUITAMA"/>
    <s v="CEN INT CECOLSEV DUITAMA"/>
    <s v="AVAL"/>
    <s v="FO-25-1846019"/>
    <d v="2025-11-19T10:36:00"/>
    <d v="2025-11-20T12:23:00"/>
    <m/>
    <s v="SOFTWARE"/>
    <s v="ACTUALIZACION"/>
    <s v="VERSION CARGA SO VR"/>
    <s v="CERRADO"/>
    <s v="19/11/2025 19-11 SE ESCALA PARA VISITA. LLAMAR ANTES DE VISITAR, CONFIRMAR FALLA Y DATOS. | 20/11/2025 SE REALIZA VISITA AL COMERCIO, SE CAMBIA EQUIPO POR DAÑO, SE HACEN PRUEBAS OK."/>
    <s v="VISITA TECNICA"/>
    <s v="17ZZZ172"/>
    <s v="TIPO II"/>
    <s v="TERRESTRE"/>
    <s v="SOLER HOYOS CRISTIAN LEONARDO"/>
    <n v="1"/>
    <s v="0"/>
    <n v="144968"/>
    <n v="140396"/>
    <n v="144968"/>
  </r>
  <r>
    <s v="TUNJA"/>
    <x v="0"/>
    <x v="0"/>
    <s v="68861"/>
    <n v="5891216"/>
    <s v="15916646"/>
    <s v="INCIDENTE"/>
    <s v="SANTANDER"/>
    <s v="VELEZ"/>
    <s v="CALZADO PROMAVERA"/>
    <s v="AVAL"/>
    <s v="FO-25-1846354"/>
    <d v="2025-11-19T11:15:00"/>
    <d v="2025-11-19T13:53:00"/>
    <m/>
    <s v="SOFTWARE"/>
    <s v="ACTUALIZACION"/>
    <s v="VERSION CARGA SO VR"/>
    <s v="CERRADO"/>
    <s v="19/11/2025 19-11 SE ESCALA PARA VISITA. LLAMAR ANTES DE VISITAR, CONFIRMAR FALLA Y DATOS. | 19/11/2025 BORRADO E INSTALACIÓN DE VER 10.6 EXITOSA, PRUEBAS OK., SE LE INFORMA AL CLIENTE SI QUIERE CAMBIAR EL LECTOR DE CÓDIGO DE BARRAS INFORMA QUE ESTE FUNCIONA PERFECTAMENTE , SIN TARGETA DE PRUEBAS REDEBAN PARA HACER PRUEBAS DE COMERCIO, FALLA EN EL COMBENIO DE TELETON NO ESTÁ EN FUNCIONAMIENTO"/>
    <s v="VISITA TECNICA"/>
    <s v="BBBBR670"/>
    <s v="TIPO II"/>
    <s v="TERRESTRE"/>
    <s v="HERRERA GARZON JEYSON STEVENT"/>
    <n v="1"/>
    <s v="0"/>
    <n v="144968"/>
    <n v="140396"/>
    <n v="144968"/>
  </r>
  <r>
    <s v="BOGOTA"/>
    <x v="5"/>
    <x v="5"/>
    <s v="11001"/>
    <n v="5891231"/>
    <s v="15671571"/>
    <s v="INCIDENTE"/>
    <s v="CUNDINAMARCA"/>
    <s v="BOGOTA"/>
    <s v="PANADERIA VIVI PAN"/>
    <s v="AVAL"/>
    <s v="FO-25-1849131"/>
    <d v="2025-11-19T11:21:00"/>
    <d v="2025-11-19T18:38:00"/>
    <m/>
    <s v="ENTIDAD"/>
    <s v="AVAL TARJETA DE SEMBRADO"/>
    <s v="TARJETA USO RESTRINGIDO"/>
    <s v="CERRADO"/>
    <m/>
    <s v="SOPORTE TELEFONICO"/>
    <m/>
    <s v="TIPO I"/>
    <s v="TERRESTRE"/>
    <s v="DIAZ ACOSTA MARIA ISABEL"/>
    <n v="0"/>
    <s v="0"/>
    <n v="41241"/>
    <n v="0"/>
    <n v="41241"/>
  </r>
  <r>
    <s v="VILLAVICENCIO"/>
    <x v="3"/>
    <x v="3"/>
    <s v="50001"/>
    <n v="5891268"/>
    <s v="29526480"/>
    <s v="INCIDENTE"/>
    <s v="META"/>
    <s v="VILLAVICENCIO"/>
    <s v="INTERNET Y PAPELERIA LAUREN MARIANA"/>
    <s v="AVAL"/>
    <s v="FO-25-1846355"/>
    <d v="2025-11-19T11:30:00"/>
    <d v="2025-11-19T16:34:00"/>
    <m/>
    <s v="SOFTWARE"/>
    <s v="ACTUALIZACION"/>
    <s v="TECNOLOGIA"/>
    <s v="CERRADO"/>
    <s v="19/11/2025 19-11 SE ESCALA PARA VISITA. LLAMAR ANTES DE VISITAR, CONFIRMAR FALLA Y DATOS. | 19/11/2025 SE REALIZA VISITA AL CB POR SOLICITUD RECHAZO GENERAL, SE INTENTA FORMATEAR Y PARA REINSTALAR VERSIÓN PERO EL DATÁFONO NO INICIALIZA SE DECIDE CAMBIAR DE EQUIPO, SE VA A REALIZAR PRUEBAS Y SALE EXCESO DE PIN SE ESCALA EL CASO CON PAOLA ME CONFIRMA QUE ESTABA BLOQUEADO EL PUNTO, DESBLOQUEAN EL PUNTO AL REALIZAR PRUEBAS CON EL CONVENIO NO ESTÁ FUNCIONANDO SALE RECHAZO EL USUARIO TIENE UN RECIBO PENDIENTE Y NOS COLABORA CON LA TRANSACCIÓN PARA VERIFICAR QUE QUEDE FUNCIONAL Y SALE EXITOSA"/>
    <s v="VISITA TECNICA"/>
    <s v="A304Z787"/>
    <s v="TIPO I"/>
    <s v="TERRESTRE"/>
    <s v="MOLINA CASTRO JAVIER ALBERTO"/>
    <n v="1"/>
    <s v="0"/>
    <n v="65960"/>
    <n v="75096"/>
    <n v="65960"/>
  </r>
  <r>
    <s v="BOGOTA"/>
    <x v="5"/>
    <x v="5"/>
    <s v="11001"/>
    <n v="5891658"/>
    <s v="13175666"/>
    <s v="INCIDENTE"/>
    <s v="CUNDINAMARCA"/>
    <s v="BOGOTA"/>
    <s v="DROGUERIA EL CONSUELO U"/>
    <s v="AVAL"/>
    <s v="FO-25-1847415"/>
    <d v="2025-11-19T13:40:00"/>
    <d v="2025-11-20T13:15:00"/>
    <m/>
    <s v="HARDWARE"/>
    <s v="IMPRESION"/>
    <s v="NO AVANZA PAPEL"/>
    <s v="CERRADO"/>
    <s v="19/11/2025 19-11 SE ESCALA PARA VISITA. LLAMAR ANTES DE VISITAR, CONFIRMAR FALLA Y DATOS. | 20/11/2025 SE REALIZA CAMBIO DE EQUIPO POR FALLAS EN IMPRESIÓN. SE CREAN USUARIOS Y SE HABILITAN CIERRES OK  PRUEBA NO SE PUEDEN REALIZAR YA QUE HAY UNA FALLA EN LA PLATAFORMA DE REDENBAN PARA EL SERIALIZADO DE LOS DATAFONO Y QUEDAN EN RECHAZO. . TEMA ESCALDO CON REDEBAN.EL CUAL INFORMAN TERMINAR ACTIVIDAD Y CERRAR"/>
    <s v="VISITA TECNICA"/>
    <s v="JAAAZ165"/>
    <s v="TIPO I"/>
    <s v="TERRESTRE"/>
    <s v="ORTIZ MARTINEZ STIVEN"/>
    <n v="1"/>
    <s v="0"/>
    <n v="65960"/>
    <n v="75096"/>
    <n v="65960"/>
  </r>
  <r>
    <s v="BOGOTA"/>
    <x v="5"/>
    <x v="5"/>
    <s v="11001"/>
    <n v="5891660"/>
    <s v="89346018"/>
    <s v="INCIDENTE"/>
    <s v="CUNDINAMARCA"/>
    <s v="BOGOTA"/>
    <s v="MULTIPAGOS S Y S"/>
    <s v="AVAL"/>
    <s v="FO-25-1847418"/>
    <d v="2025-11-19T13:41:00"/>
    <d v="2025-11-20T12:09:00"/>
    <m/>
    <s v="HARDWARE"/>
    <s v="LECTOR DE BARRAS"/>
    <s v="DAÑO POS"/>
    <s v="CERRADO"/>
    <s v="19/11/2025 19-11 SE ESCALA PARA VISITA. LLAMAR ANTES DE VISITAR, CONFIRMAR FALLA Y DATOS. | 20/11/2025 SE REALIZA VISITA AL COMERCIO PERO SE ENCUENTRA CERRADO ENTIENTAMOS COMUNICACIÓN TELEFÓNICA PERO NO FUE POSIBLE NO RESPONDEN TEL 3227173903"/>
    <s v="VISITA TECNICA"/>
    <s v="NA"/>
    <s v="TIPO I"/>
    <s v="TERRESTRE"/>
    <s v="HERNANDEZ NARANJO OSCAR EDUARDO"/>
    <n v="1"/>
    <s v="0"/>
    <n v="65960"/>
    <n v="75096"/>
    <n v="65960"/>
  </r>
  <r>
    <s v="TUNJA"/>
    <x v="0"/>
    <x v="0"/>
    <s v="68861"/>
    <n v="5891888"/>
    <s v="15916646"/>
    <s v="INCIDENTE"/>
    <s v="SANTANDER"/>
    <s v="VELEZ"/>
    <s v="CALZADO PROMAVERA"/>
    <s v="AVAL"/>
    <s v="FO-25-1848114"/>
    <d v="2025-11-19T15:10:00"/>
    <d v="2025-11-20T12:14:00"/>
    <m/>
    <s v="ENTIDAD"/>
    <s v="AVAL TARJETA DE SEMBRADO"/>
    <s v="TARJETA DE SEMBRADO DIFERENTE"/>
    <s v="CERRADO"/>
    <s v="19/11/2025 19-11 SE ESCALA PARA VISITA. LLAMAR ANTES DE VISITAR, CONFIRMAR FALLA Y DATOS. | 20/11/2025 INICIALIZACION Y RESEMBRADO DE TARJETA TERMINADA EN 6238 CLIENTE TENÍA EN POSESION DOS TARJETAS DE SEMBRADO, AL PRINCIPIO INFORMO QUE UNA ESTABA PERDIDA, PERO LUEGO LA ENCONTRÓ. TARJETA CORRECTA:6238. FALLA EN EL CONVENIO DE TELETON NO ESTÁ EN FUNCIONAMIENTO, SE ANEXA PRUEBA ADICIONAL DEPÓSITO DE 1000 APROBADO POR EL CLIENTE PARA VERIFICACIÓN DE SERVICIO OPERATIVO."/>
    <s v="VISITA TECNICA"/>
    <s v="BBBBR670"/>
    <s v="TIPO II"/>
    <s v="TERRESTRE"/>
    <s v="HERRERA GARZON JEYSON STEVENT"/>
    <n v="1"/>
    <s v="0"/>
    <n v="144968"/>
    <n v="140396"/>
    <n v="144968"/>
  </r>
  <r>
    <s v="TUNJA"/>
    <x v="0"/>
    <x v="0"/>
    <s v="15001"/>
    <n v="5892041"/>
    <s v="90126271"/>
    <s v="INCIDENTE"/>
    <s v="BOYACA"/>
    <s v="TUNJA"/>
    <s v="TALLER EXPRESARTE COLOMBIA"/>
    <s v="AVAL"/>
    <s v="FO-25-1848629"/>
    <d v="2025-11-19T16:03:00"/>
    <d v="2025-11-20T12:17:00"/>
    <m/>
    <s v="SOFTWARE"/>
    <s v="LLT"/>
    <s v="LLT"/>
    <s v="CERRADO"/>
    <s v="19/11/2025 19-11 SE ESCALA PARA VISITA. LLAMAR ANTES DE VISITAR, CONFIRMAR FALLA Y DATOS. | 20/11/2025 SE INTENTA COMUNICACIÓN CON EL CLIENTE AL NÚMERO CELULAR 3005375837 SEÑORA BETTY CAMAYO NO ES POSIBLE SE VA A BUZÓN DE VOZ , SE VISITARA EN FRIO YA QUE ME ENCUENTRO EN LA ZONA BASE Y ESTOY CERCA A LA DIRECCIÓN . | 20/11/2025 SE VISITA COMERCIO , SE VALIDA QUE EL EQUIPO ESTA TRABAJANDO CORRECTAMENTE , CLIENTE MANIFESTO QUE APARACIA EN PANTALLA LLT INTERMITENTE , SE REALIZA BORRADO DE EQUIPO CARGANDO S.O Y VERSION 10.5 N EVIDENCIANDO QUE EL EQUIPO REPONDE CORRECTAMENTE  LA OPERACIÓN DEL MISMO DEJÁNDO PRUEBA OK SIN TELECARGA NO AUTORIZADA"/>
    <s v="VISITA TECNICA"/>
    <s v="F9ZZZ684"/>
    <s v="TIPO I"/>
    <s v="TERRESTRE"/>
    <s v="ALVARADO MORENO CRISTHIAN"/>
    <n v="1"/>
    <s v="0"/>
    <n v="65960"/>
    <n v="75096"/>
    <n v="65960"/>
  </r>
  <r>
    <s v="BARRANQUILLA"/>
    <x v="4"/>
    <x v="4"/>
    <s v="8573"/>
    <n v="5892313"/>
    <s v="70627096"/>
    <s v="INCIDENTE"/>
    <s v="ATLANTICO"/>
    <s v="PUERTO COLOMBIA"/>
    <s v="JJM TELECOMUNICACIONES 2"/>
    <s v="AVAL"/>
    <s v="FO-25-1849355"/>
    <d v="2025-11-19T17:41:00"/>
    <d v="2025-11-20T12:20:00"/>
    <m/>
    <s v="HARDWARE"/>
    <s v="COMUNICACION"/>
    <s v="MENSAJE CABLE DE RED DESCONECTADO"/>
    <s v="CERRADO"/>
    <s v="19/11/2025 19-11 SE ESCALA PARA VISITA. LLAMAR ANTES DE VISITAR, CONFIRMAR FALLA Y DATOS. | 20/11/2025 SE REALIZA VISITA AL COMERCIO SE ENCUENTRA DATÁFONO CON CABLE DE RED DESCONECTADO LO CUAL NO DEJABA REALIZAR NINGÚNA OPERACIÓN SE CONFIGURA NUEVAMENTE Y SE REALIZAN PRUEBAS EXITOSAS Y EL CB QUEDA OPERATIVO SE REALIZA PRUEBA DE TELETÓN PERO SALE RECHAZO GENERAL SE LE PIDE UN NÚMERO DE CONVENIO AL CLIENTE LO CUAL SE REALIZAN PRUEBAN EXITOSAS SE ADJUNTA FOTO DEL RECHAZO GENERAL DE TELETÓN"/>
    <s v="VISITA TECNICA"/>
    <s v="A19ZZ443"/>
    <s v="TIPO II"/>
    <s v="TERRESTRE"/>
    <s v="PEÑALOZA GUTIERREZ RAFAEL GUSTAVO"/>
    <n v="1"/>
    <s v="0"/>
    <n v="144968"/>
    <n v="140396"/>
    <n v="144968"/>
  </r>
  <r>
    <s v="BOGOTA"/>
    <x v="5"/>
    <x v="5"/>
    <s v="25754"/>
    <n v="5892735"/>
    <s v="21331566"/>
    <s v="INCIDENTE"/>
    <s v="CUNDINAMARCA"/>
    <s v="SOACHA"/>
    <s v="MISCELANEAWD2"/>
    <s v="AVAL"/>
    <s v="FO-25-1850471"/>
    <d v="2025-11-20T08:53:00"/>
    <d v="2025-11-20T13:54:00"/>
    <m/>
    <s v="HARDWARE"/>
    <s v="TECLADO"/>
    <s v="DAÑO POS"/>
    <s v="CERRADO"/>
    <s v="20/11/2025 20-11 SE ESCALA PARA VISITA. LLAMAR ANTES DE VISITAR, CONFIRMAR FALLA Y DATOS. | 20/11/2025 DURANTE VISITA TECNICA  PARA ATENDER INCIDENTE REPORTADO POR CORRESPONSAL BANCARIO FALLA EN DEPOSITOS Y RECAUDOS DE FACTURAS DATÁFONO INDICA RECHAZO GENERAL O EXCEDE INTENTOS DE PIN SE LE INDICA A CB QUE REALIZA LLAMADA A BANCO PARA VALIDAR SI TIENE ALGÚN BLOQUE EN EL CUAL DE DICHA LLAMADA ENTIDAD LE INDICA QUE LA TARJETA SE ENCUENTRA BLOQUEADA Y QUE TIENE UN SOBRE GIRO EL CUAL POR ESE MOTIVO NO LE PERMITE REALIZAR ENTRADAS DE DINERO PERO SI REALIZAR RETIROS SE LE INFOMA A PAOLA GARZON LO SUCEDIÓ LA CUÁL NOS INDICA EL CIERRE DE LA ACTIVIDAD CON LA INFORMACIÓN SUMINISTRADA POR LA ENTIDAD SE INFOMA A COORDINADOR DE ZONA Y PROCEDE AL CIERRE DE LA ACTIVIDAD NOTA NO ES POSIBLE REALIZAR PRUEBAS EXITOSAS YA QUE CB ESTA BLOQUEADO"/>
    <s v="VISITA TECNICA"/>
    <s v="V1KZZ134"/>
    <s v="TIPO I"/>
    <s v="TERRESTRE"/>
    <s v="GALEANO SORIANO JUAN DAVID"/>
    <n v="1"/>
    <s v="0"/>
    <n v="65960"/>
    <n v="75096"/>
    <n v="65960"/>
  </r>
  <r>
    <s v="PEREIRA"/>
    <x v="1"/>
    <x v="6"/>
    <s v="76736"/>
    <n v="5892818"/>
    <s v="16677767"/>
    <s v="INCIDENTE"/>
    <s v="VALLE DEL CAUCA"/>
    <s v="SEVILLA"/>
    <s v="DROGUERIA LA PUYANA"/>
    <s v="AVAL"/>
    <s v="FO-25-1850811"/>
    <d v="2025-11-20T09:21:00"/>
    <d v="2025-11-21T15:23:00"/>
    <m/>
    <s v="HARDWARE"/>
    <s v="COMUNICACION"/>
    <s v="DAÑO POS"/>
    <s v="CERRADO"/>
    <s v="20/11/2025 20-11 SE ESCALA PARA VISITA. LLAMAR ANTES DE VISITAR, CONFIRMAR FALLA Y DATOS. | 21/11/2025 SE VISITA COMERCIO SE REALIZÓ CAMBIO DE DATAFONO POR DAÑO PUERTO DE INTERNET, SE SUBE TIRILLA DE RECHAZO GENERAL YA QUE EL. CONVENIO DE LA TELETON ESTA CON FALLA Y NO DEJA REALIZAR LA OPERACIÓN EXITOSA"/>
    <s v="VISITA TECNICA"/>
    <s v="BL01W281"/>
    <s v="TIPO II"/>
    <s v="TERRESTRE"/>
    <s v="SANCHEZ SOLORZANO JUAN SEBASTIAN"/>
    <n v="1"/>
    <s v="0"/>
    <n v="144968"/>
    <n v="140396"/>
    <n v="144968"/>
  </r>
  <r>
    <s v="BOGOTA"/>
    <x v="5"/>
    <x v="5"/>
    <s v="11001"/>
    <n v="5892832"/>
    <s v="67376996"/>
    <s v="INCIDENTE"/>
    <s v="CUNDINAMARCA"/>
    <s v="BOGOTA"/>
    <s v="DISTRIASEO LA PERLA"/>
    <s v="AVAL"/>
    <s v="FO-25-1852002"/>
    <d v="2025-11-20T09:24:00"/>
    <d v="2025-11-20T11:20:00"/>
    <m/>
    <s v="ENTIDAD"/>
    <s v="AVAL TARJETA DE SEMBRADO"/>
    <s v="EXCEDE INTENTOS DE PIN"/>
    <s v="CERRADO"/>
    <s v="20/11/2025 20-11 SE ESCALA CASO A LA RED PARA VALIDAR ATENCION, SE REALIZAN PRUEBAS CON CB INFORMA QUE ESTA OPERANDO CON NORMALIDAD SE PROCEDE AL CIERRE DEL CASO"/>
    <s v="SOPORTE TELEFONICO"/>
    <m/>
    <s v="TIPO I"/>
    <s v="TERRESTRE"/>
    <s v="DIAZ ACOSTA MARIA ISABEL"/>
    <n v="0"/>
    <s v="0"/>
    <n v="41241"/>
    <n v="0"/>
    <n v="41241"/>
  </r>
  <r>
    <s v="NEIVA"/>
    <x v="3"/>
    <x v="3"/>
    <s v="41001"/>
    <n v="5893020"/>
    <s v="14531990"/>
    <s v="INCIDENTE"/>
    <s v="HUILA"/>
    <s v="NEIVA"/>
    <s v="APUESTAS NALES DE COLOMBIA"/>
    <s v="AVAL"/>
    <s v="FO-25-1855839 | FO-25-1851302"/>
    <d v="2025-11-20T10:24:00"/>
    <d v="2025-11-21T10:08:00"/>
    <m/>
    <s v="HARDWARE"/>
    <s v="NO ENCIENDE"/>
    <s v="DAÑO POS"/>
    <s v="CERRADO"/>
    <s v="20/11/2025 20-11 SE ESCALA PARA VISITA. LLAMAR ANTES DE VISITAR, CONFIRMAR FALLA Y DATOS. | 21/11/2025 SE REALIZA CAMBIO DE EQUIPO POR DAÑO PUERTO POWER, PRUEBAS TELETÓN SALE RECHAZO GENERAL."/>
    <s v="VISITA TECNICA"/>
    <s v="XZZZZ412"/>
    <s v="TIPO I"/>
    <s v="TERRESTRE"/>
    <s v="DIAZ VARGAS JONATHAN MIGUEL"/>
    <n v="2"/>
    <s v="0"/>
    <n v="131920"/>
    <n v="75096"/>
    <n v="131920"/>
  </r>
  <r>
    <s v="BOGOTA"/>
    <x v="5"/>
    <x v="5"/>
    <s v="11001"/>
    <n v="5893235"/>
    <s v="15671571"/>
    <s v="INCIDENTE"/>
    <s v="CUNDINAMARCA"/>
    <s v="BOGOTA"/>
    <s v="PANADERIA VIVI PAN"/>
    <s v="AVAL"/>
    <s v="FO-25-1852004"/>
    <d v="2025-11-20T11:29:00"/>
    <d v="2025-11-20T12:04:00"/>
    <m/>
    <s v="ENTIDAD"/>
    <s v="AVAL TARJETA DE SEMBRADO"/>
    <s v="TARJETA USO RESTRINGIDO"/>
    <s v="CERRADO"/>
    <s v="20/11/2025 20-11 SE ESCALA CASO A LA RED PARA VALIDAR ATENCION: RESPUESTA DE LA RED:CERRAR SERVICIO INDICANDO, QUE ES DIRECTAMENTE DE ENTIDAD,EXPLICARLE AL CB QUE SE COMUNIQUE CON EL GESTOR O CON LA SERVÍ LÍNEA, SE LE INFORMA AL USUARIO SE PROCEDE AL CIERRA DE LA ACTIVIDAD"/>
    <s v="SOPORTE TELEFONICO"/>
    <m/>
    <s v="TIPO I"/>
    <s v="TERRESTRE"/>
    <s v="DIAZ ACOSTA MARIA ISABEL"/>
    <n v="0"/>
    <s v="0"/>
    <n v="41241"/>
    <n v="0"/>
    <n v="41241"/>
  </r>
  <r>
    <s v="MEDELLIN"/>
    <x v="2"/>
    <x v="2"/>
    <s v="5615"/>
    <n v="5893459"/>
    <s v="10808533"/>
    <s v="INCIDENTE"/>
    <s v="ANTIOQUIA"/>
    <s v="RIONEGRO"/>
    <s v="EL MERCADO"/>
    <s v="AVAL"/>
    <s v="FO-25-1852326"/>
    <d v="2025-11-20T12:37:00"/>
    <d v="2025-11-21T10:12:00"/>
    <m/>
    <s v="HARDWARE"/>
    <s v="IMPRESION"/>
    <s v="TAPA IMPRESORA"/>
    <s v="CERRADO"/>
    <s v="20/11/2025 20-11 SE ESCALA PARA VISITA. LLAMAR ANTES DE VISITAR, CONFIRMAR FALLA Y DATOS. | 21/11/2025 SE VISITA PUNTO Y CLIENTE NOS INDICA QUE NO ES VISITA PARA INC AVAL SI NO PARA UN DATÁFONO DE POS. SE LE INDICA QUE DEBE DE LLAMAR A LA LÍNEA NUEVAMENTE Y SOLICITAR LA VISITA DE POS"/>
    <s v="VISITA TECNICA"/>
    <s v="NA"/>
    <s v="TIPO II"/>
    <s v="TERRESTRE"/>
    <s v="DIAZ ZABALA FRANCIS DUBAN"/>
    <n v="1"/>
    <s v="0"/>
    <n v="144968"/>
    <n v="140396"/>
    <n v="144968"/>
  </r>
  <r>
    <s v="BOGOTA"/>
    <x v="5"/>
    <x v="5"/>
    <s v="11001"/>
    <n v="5893549"/>
    <s v="20492344"/>
    <s v="INCIDENTE"/>
    <s v="CUNDINAMARCA"/>
    <s v="BOGOTA"/>
    <s v="WB PAGOS DE SERVICIOS PUBLICOS"/>
    <s v="AVAL"/>
    <s v="FO-25-1852444"/>
    <d v="2025-11-20T13:15:00"/>
    <d v="2025-11-22T15:40:00"/>
    <m/>
    <s v="SOFTWARE"/>
    <s v="ACTUALIZACION"/>
    <s v="VERSION CARGA SO VR"/>
    <s v="CERRADO"/>
    <s v="20/11/2025 20-11 SE ESCALA PARA VISITA. LLAMAR ANTES DE VISITAR, CONFIRMAR FALLA Y DATOS. | 21/11/2025 FUERTES LLUVIAS EN LA CIUDAD | 22/11/2025 SE LLEGA A LA DIRECCIÓN INDICADA Y SE REALIZA MANTENIMIENTO A DATÁFONO, VERSIÓN Y CONFIGURACIÓN OK, RESEMBRADO OK , USUARIO OK , CIERRES HABILITADOS, PRUEBA DE TELETÓN EN RG YA QUE CONTINÚA LA NOVEDAD CON LA ENTIDAD , COMERCIO NO TIENE OTRO CONVENIO NI PARA REALIZAR OTRA  PRUEBA. ACTUALIZACIÓN DE RAZÓN SOCIAL EN TIRILLA A COMUNICACIÓNES WILLY OK"/>
    <s v="VISITA TECNICA"/>
    <s v="TRWZZ611"/>
    <s v="TIPO I"/>
    <s v="TERRESTRE"/>
    <s v="GARCIA PASTRANA KEVIN FERNANDO"/>
    <n v="1"/>
    <s v="0"/>
    <n v="65960"/>
    <n v="75096"/>
    <n v="65960"/>
  </r>
  <r>
    <s v="YOPAL"/>
    <x v="3"/>
    <x v="3"/>
    <s v="85001"/>
    <n v="5893602"/>
    <s v="90188055"/>
    <s v="INCIDENTE"/>
    <s v="CASANARE"/>
    <s v="YOPAL"/>
    <s v="MISCELANEA ELENAS"/>
    <s v="AVAL"/>
    <s v="FO-25-1853812"/>
    <d v="2025-11-20T13:37:00"/>
    <d v="2025-11-20T16:07:00"/>
    <m/>
    <s v="ENTIDAD"/>
    <s v="AVAL TARJETA DE SEMBRADO"/>
    <s v="RESEMBRADO DE TARJETA"/>
    <s v="CERRADO"/>
    <s v="20/11/2025 20-11 SE ESCALA  A LA RED PARA VALIDAR ATENCION: RESPUESTA DE LA RED, POR FAVOR PROCEDER CON EL CIERRE DEL CASO PORQUE NO TENEMOS COMUNICACIÓN CON EL CLIENTE DEJAR UN MENSAJE QUE LOS ESTUVIMOS CONTACTANDO PERO NO FUE POSIBLE TENER UNA RESPUESTA, CUANDO CUENTE CON LA DISPONIBILIDAD DE TIEMPO PARA ATENDERNOS QUE SE VUELVA A COMUNICAR CON NOSOTROS."/>
    <s v="SOPORTE TELEFONICO"/>
    <m/>
    <s v="TIPO I"/>
    <s v="TERRESTRE"/>
    <s v="DIAZ ACOSTA MARIA ISABEL"/>
    <n v="0"/>
    <s v="0"/>
    <n v="41241"/>
    <n v="0"/>
    <n v="41241"/>
  </r>
  <r>
    <s v="BOGOTA"/>
    <x v="5"/>
    <x v="5"/>
    <s v="11001"/>
    <n v="5893775"/>
    <s v="18753301"/>
    <s v="INCIDENTE"/>
    <s v="CUNDINAMARCA"/>
    <s v="BOGOTA"/>
    <s v="MI RED MOVIL"/>
    <s v="AVAL"/>
    <s v="FO-25-1853297"/>
    <d v="2025-11-20T14:34:00"/>
    <d v="2025-11-21T12:14:00"/>
    <m/>
    <s v="HARDWARE"/>
    <s v="CABLEADO"/>
    <s v="CABLE TEFF AVERIADO"/>
    <s v="CERRADO"/>
    <s v="20/11/2025 20-11 SE ESCALA PARA VISITA. LLAMAR ANTES DE VISITAR, CONFIRMAR FALLA Y DATOS. | 21/11/2025 SE REALIZA CAMBIO DE CABLEADO SE ENCUENTRA QUEBRADO"/>
    <s v="VISITA TECNICA"/>
    <s v="F100E313"/>
    <s v="TIPO I"/>
    <s v="TERRESTRE"/>
    <s v="GONZALEZ FANDIÑO SANTIAGO ERNESTO"/>
    <n v="1"/>
    <s v="0"/>
    <n v="65960"/>
    <n v="75096"/>
    <n v="65960"/>
  </r>
  <r>
    <s v="TUNJA"/>
    <x v="0"/>
    <x v="0"/>
    <s v="15762"/>
    <n v="5893857"/>
    <s v="90793680"/>
    <s v="INCIDENTE"/>
    <s v="BOYACA"/>
    <s v="SORA"/>
    <s v="DONDE TERE.L"/>
    <s v="AVAL"/>
    <s v="FO-25-1853822"/>
    <d v="2025-11-20T14:59:00"/>
    <d v="2025-11-20T16:12:00"/>
    <m/>
    <s v="ENTIDAD"/>
    <s v="AVAL TARJETA DE SEMBRADO"/>
    <s v="RESEMBRADO EXITOSO"/>
    <s v="CERRADO"/>
    <s v="20/11/2025 20-11 SE ESCALA  A LA RED PARA VALIDAR ATENCION: RESPUESTA DE LA RED, POR FAVOR PROCEDER CON EL CIERRE DEL CASO PORQUE NO TENEMOS COMUNICACIÓN CON EL CLIENTE DEJAR UN MENSAJE QUE LOS ESTUVIMOS CONTACTANDO PERO NO FUE POSIBLE TENER UNA RESPUESTA, CUANDO CUENTE CON LA DISPONIBILIDAD DE TIEMPO PARA ATENDERNOS QUE SE VUELVA A COMUNICAR CON NOSOTROS."/>
    <s v="SOPORTE TELEFONICO"/>
    <m/>
    <s v="TIPO II"/>
    <s v="TERRESTRE"/>
    <s v="DIAZ ACOSTA MARIA ISABEL"/>
    <n v="0"/>
    <s v="0"/>
    <n v="41241"/>
    <n v="0"/>
    <n v="41241"/>
  </r>
  <r>
    <s v="VILLAVICENCIO"/>
    <x v="3"/>
    <x v="3"/>
    <s v="50001"/>
    <n v="5893881"/>
    <s v="15548118"/>
    <s v="INCIDENTE"/>
    <s v="META"/>
    <s v="VILLAVICENCIO"/>
    <s v="COPISERVICIOS LA OCTAVA"/>
    <s v="AVAL"/>
    <s v="FO-25-1853391"/>
    <d v="2025-11-20T15:07:00"/>
    <d v="2025-11-21T13:07:00"/>
    <m/>
    <s v="USUARIO"/>
    <s v="MANTENIMIENTO"/>
    <s v="MANTENIMIENTO GENERAL"/>
    <s v="CERRADO"/>
    <s v="20/11/2025 20-11 SE ESCALA PARA VISITA. LLAMAR ANTES DE VISITAR, CONFIRMAR FALLA Y DATOS. | 21/11/2025 SE REALIZA INSTALACIÓN DE LECTOR DE BARRAS EN BASE DE DATÁFONO, SE ASEGURA BASE DE DATÁFONO CON CINTA DOBLE FAS, PRUEBAS OK, SE INSTALA CUBRE CLAVE"/>
    <s v="VISITA TECNICA"/>
    <s v="9999X385"/>
    <s v="TIPO I"/>
    <s v="TERRESTRE"/>
    <s v="MURCIA HERNANDEZ HARVEY IGNACIO"/>
    <n v="1"/>
    <s v="0"/>
    <n v="65960"/>
    <n v="75096"/>
    <n v="65960"/>
  </r>
  <r>
    <s v="MEDELLIN"/>
    <x v="2"/>
    <x v="2"/>
    <s v="5887"/>
    <n v="5893919"/>
    <s v="11838166"/>
    <s v="INCIDENTE"/>
    <s v="ANTIOQUIA"/>
    <s v="YARUMAL"/>
    <s v="SUPERMERCADO MASYMAS"/>
    <s v="AVAL"/>
    <s v="FO-25-1853584"/>
    <d v="2025-11-20T15:19:00"/>
    <d v="2025-11-21T15:25:00"/>
    <m/>
    <s v="HARDWARE"/>
    <s v="LECTOR DE BARRAS"/>
    <s v="DAÑO POS"/>
    <s v="CERRADO"/>
    <s v="20/11/2025 20-11 SE ESCALA PARA VISITA. LLAMAR ANTES DE VISITAR, CONFIRMAR FALLA Y DATOS. | 21/11/2025 SE REALIZA CAMBIO DE LECTORA DEBIDO A QUE NO TRASMITE DATA, PRUEBAS OK"/>
    <s v="VISITA TECNICA"/>
    <s v="IZ00K354"/>
    <s v="TIPO III"/>
    <s v="TERRESTRE"/>
    <s v="QUINTERO SANCHEZ JUAN SEBASTIAN"/>
    <n v="1"/>
    <s v="0"/>
    <n v="275729"/>
    <n v="196537"/>
    <n v="275729"/>
  </r>
  <r>
    <s v="BOGOTA"/>
    <x v="5"/>
    <x v="5"/>
    <s v="25875"/>
    <n v="5894046"/>
    <s v="90763719"/>
    <s v="INCIDENTE"/>
    <s v="CUNDINAMARCA"/>
    <s v="VILLETA"/>
    <s v="EL COFRE DEL TESORO"/>
    <s v="AVAL"/>
    <s v="FO-25-1853612"/>
    <d v="2025-11-20T15:35:00"/>
    <d v="2025-11-21T15:28:00"/>
    <m/>
    <s v="SOFTWARE"/>
    <s v="ACTUALIZACION"/>
    <s v="TECNOLOGIA"/>
    <s v="CERRADO"/>
    <s v="20/11/2025 20-11 SE CREA SOLICITUD POR PETICION DE LA RED CON LA SIGUIENTE OBSERVACION:POR FAVOR PROCEDER CON EL CORRESPONDIENTE RESEMBRADO DE TARJETA | 21/11/2025 SE LLEGA A COMERCIO SE REALIZA SEMBRADO DE TARJETA 1931 SE REALIZA PRUEBA DE TELETON RECHAZO GENERAL POR CONVENIO CAÍDO, SE REALIZA PRUEBA DE ADQUIERENCIA EXITOSA"/>
    <s v="VISITA TECNICA"/>
    <s v="FWZZZ540"/>
    <s v="TIPO II"/>
    <s v="TERRESTRE"/>
    <s v="INFANTE SIERRA MANUEL FERNANDO"/>
    <n v="1"/>
    <s v="0"/>
    <n v="144968"/>
    <n v="140396"/>
    <n v="144968"/>
  </r>
  <r>
    <s v="VILLAVICENCIO"/>
    <x v="3"/>
    <x v="3"/>
    <s v="50251"/>
    <n v="5894098"/>
    <s v="80890288"/>
    <s v="INCIDENTE"/>
    <s v="META"/>
    <s v="EL CASTILLO"/>
    <s v="COMUNICACIONES POVEDA"/>
    <s v="AVAL"/>
    <s v="FO-25-1853949"/>
    <d v="2025-11-20T16:10:00"/>
    <d v="2025-11-22T15:44:00"/>
    <m/>
    <s v="ENTIDAD"/>
    <s v="AVAL TARJETA DE SEMBRADO"/>
    <s v="RESEMBRADO EXITOSO"/>
    <s v="CERRADO"/>
    <s v="20/11/2025 20-11 SE CREA SOLICITUD POR PETICION DE LA RED CON LA SIGUIENTE OBSERVACION:POR FAVOR PROCEDER CON EL CORRESPONDIENTE RESEMBRADO DE TARJETA | 22/11/2025 SE REALIZA RESEMBRADO DE TARJETA 0696, PRUEBA TELETON OK, PAGO DE SERVICIOS OK, SE ENCUENTRA VERSIÓN ACTUALIZADA."/>
    <s v="VISITA TECNICA"/>
    <s v="FADZZ323"/>
    <s v="TIPO II"/>
    <s v="TERRESTRE"/>
    <s v="MURCIA HERNANDEZ HARVEY IGNACIO"/>
    <n v="1"/>
    <s v="0"/>
    <n v="144968"/>
    <n v="140396"/>
    <n v="144968"/>
  </r>
  <r>
    <s v="YOPAL"/>
    <x v="3"/>
    <x v="3"/>
    <s v="85001"/>
    <n v="5894122"/>
    <s v="89499531"/>
    <s v="INCIDENTE"/>
    <s v="CASANARE"/>
    <s v="YOPAL"/>
    <s v="ASESORIAS CONTABLES Y MULTISERVICIOS S.R."/>
    <s v="AVAL"/>
    <s v="FO-25-1853952"/>
    <d v="2025-11-20T16:11:00"/>
    <d v="2025-11-21T17:57:00"/>
    <m/>
    <s v="ENTIDAD"/>
    <s v="AVAL TARJETA DE SEMBRADO"/>
    <s v="DISPONIBILIDAD DEL USUARIO"/>
    <s v="CERRADO"/>
    <s v="20/11/2025 20-11 SE CREA SOLICITUD POR PETICION DE LA RED CON LA SIGUIENTE OBSERVACION:POR FAVOR PROCEDER CON EL CORRESPONDIENTE RESEMBRADO DE TARJETA | 21/11/2025 EN COMUNICACIÓN CON LA SEÑORA SANDRA REYES AL NUMERO 3123135209, INDICA QUE NO DEJO LA TARJETA Y ELLA NO SE ENCUENTRA EN EL MOMENTO. INFORMA NOS ATIENDE EL DIA 22-11-2025 EN HORARIO DE LA MAÑANA | 21/11/2025 EN COMUNICACIÓN CON LA SEÑORA SANDRA REYES AL NUMERO 3123135209, INDICA QUE EL DIA DE HOY NO SE ENCUENTRA EN EL COMERCIO Y NO DEJO LA TARJETA. SE LE INFORMA QUE DEBE  LLAMAR Y SOLICITAR EL SERVICO"/>
    <s v="SOPORTE TELEFONICO"/>
    <m/>
    <s v="TIPO I"/>
    <s v="TERRESTRE"/>
    <s v="BERNAL ELAICA EDGAR ALEXIS"/>
    <n v="0"/>
    <s v="0"/>
    <n v="41241"/>
    <n v="0"/>
    <n v="41241"/>
  </r>
  <r>
    <s v="BOGOTA"/>
    <x v="5"/>
    <x v="5"/>
    <s v="25175"/>
    <n v="5894138"/>
    <s v="90114895"/>
    <s v="INCIDENTE"/>
    <s v="CUNDINAMARCA"/>
    <s v="CHIA"/>
    <s v="PAPELERIA Y VARIEDADES KREATIVA"/>
    <s v="AVAL"/>
    <s v="FO-25-1856578"/>
    <d v="2025-11-20T16:37:00"/>
    <d v="2025-11-22T15:50:00"/>
    <m/>
    <s v="ENTIDAD"/>
    <s v="AVAL TARJETA DE SEMBRADO"/>
    <s v="RESEMBRADO EXITOSO"/>
    <s v="CERRADO"/>
    <s v="20/11/2025 20-11 SE ESCALA PARA VALIDAR ATENCION, 21-11 RESPUESTA DE LA RED: DE ACUERDO CON TU SOLICITUD POR FAVOR PROCEDER CON EL CORRESPONDIENTE RESEMBRADO DE TARJETA, REALIZAR VISITA EN FRIO. GRACIAS. | 22/11/2025 SE REALIZA SEMBRADO DE TARJETA CONFIGURACIÓN DE EQUIPO, SE REALIZAN PRUEBAS DE TELETÓN EL CUAL SALE FALLIDO POR CAÍDA DE TELETÓN Y CONVENIO CON CLARO Y SALE EXITOSO"/>
    <s v="VISITA TECNICA"/>
    <s v="V9ZZZ679"/>
    <s v="TIPO II"/>
    <s v="TERRESTRE"/>
    <s v="GONZALEZ FANDIÑO SANTIAGO ERNESTO"/>
    <n v="1"/>
    <s v="0"/>
    <n v="144968"/>
    <n v="140396"/>
    <n v="144968"/>
  </r>
  <r>
    <s v="BUCARAMANGA"/>
    <x v="0"/>
    <x v="0"/>
    <s v="68547"/>
    <n v="5894150"/>
    <s v="17938176"/>
    <s v="INCIDENTE"/>
    <s v="SANTANDER"/>
    <s v="PIEDECUESTA"/>
    <s v="CELL MOBILE ANGELA"/>
    <s v="AVAL"/>
    <s v="FO-25-1856579"/>
    <d v="2025-11-20T16:41:00"/>
    <d v="2025-11-21T15:32:00"/>
    <m/>
    <s v="HARDWARE"/>
    <s v="COMUNICACION"/>
    <s v="MENSAJE CABLE DE RED DESCONECTADO"/>
    <s v="CERRADO"/>
    <s v="20/11/2025 20-11 SE ESCALA PARA VALIDAR ATENCION, 21-11 RESPUESTA DE LA RED: DE ACUERDO CON TU SOLICITUD POR FAVOR PROCEDER CON EL CORRESPONDIENTE RESEMBRADO DE TARJETA, REALIZAR VISITA EN FRIO. GRACIAS. | 21/11/2025 SE VISITA COMERCIO SE REALIZA LA INSTALACIÓN VERSION 10.6 OK, PRUEBAS OK, LECTOR DE BARRAS OK, CB OPERATIVO"/>
    <s v="VISITA TECNICA"/>
    <s v="9B006452"/>
    <s v="TIPO II"/>
    <s v="TERRESTRE"/>
    <s v="BARAJAS BERMUDEZ YAHIR MAURICIO"/>
    <n v="1"/>
    <s v="0"/>
    <n v="144968"/>
    <n v="140396"/>
    <n v="144968"/>
  </r>
  <r>
    <s v="CUCUTA"/>
    <x v="0"/>
    <x v="0"/>
    <s v="54239"/>
    <n v="5894167"/>
    <s v="16110256"/>
    <s v="INCIDENTE"/>
    <s v="NORTE DE SANTANDER"/>
    <s v="DURANIA"/>
    <s v="LA FINCA DE JUANJO"/>
    <s v="AVAL"/>
    <s v="FO-25-1854454"/>
    <d v="2025-11-20T16:47:00"/>
    <d v="2025-11-20T17:27:00"/>
    <m/>
    <s v="ENTIDAD"/>
    <s v="AVAL TARJETA DE SEMBRADO"/>
    <s v="RESEMBRADO EXITOSO"/>
    <s v="CERRADO"/>
    <s v="20/11/2025 20-11 EN COMUNICACION PARA VALIDAR LA SOLICITUD INFORMA QUE YA LE REALIZARON EL SEMBRADO DE TARJETA QUE NO REQUIERE VISITA SE CIERRA CASO."/>
    <s v="SOPORTE TELEFONICO"/>
    <m/>
    <s v="TIPO II"/>
    <s v="TERRESTRE"/>
    <s v="DIAZ ACOSTA MARIA ISABEL"/>
    <n v="0"/>
    <s v="0"/>
    <n v="41241"/>
    <n v="0"/>
    <n v="41241"/>
  </r>
  <r>
    <s v="BUCARAMANGA"/>
    <x v="0"/>
    <x v="0"/>
    <s v="68001"/>
    <n v="5894188"/>
    <s v="14946974"/>
    <s v="INCIDENTE"/>
    <s v="SANTANDER"/>
    <s v="BUCARAMANGA"/>
    <s v="MAXI DROGAS BUCARAMANGA"/>
    <s v="AVAL"/>
    <s v="FO-25-1856582"/>
    <d v="2025-11-20T16:53:00"/>
    <d v="2025-11-21T12:59:00"/>
    <m/>
    <s v="ENTIDAD"/>
    <s v="AVAL TARJETA DE SEMBRADO"/>
    <s v="RESEMBRADO EXITOSO"/>
    <s v="CERRADO"/>
    <s v="20/11/2025 20-11 SE ESCALA PARA VALIDAR ATENCION, 21-11 RESPUESTA DE LA RED: DE ACUERDO CON TU SOLICITUD POR FAVOR PROCEDER CON EL CORRESPONDIENTE RESEMBRADO DE TARJETA, REALIZAR VISITA EN FRIO. GRACIAS. | 21/11/2025 SE REALIZA REALIZA RESEMBRADO DE TARJETA LA CUAL SE ENCUENTRA INACTIVA SE ESCALA CASO CON COORDINADOR DE ZONA PARA VALIDACIÓN CON LA ENTIDAD"/>
    <s v="VISITA TECNICA"/>
    <s v="BL04Z262"/>
    <s v="TIPO I"/>
    <s v="TERRESTRE"/>
    <s v="REYES RAMIREZ DIEGO ALEXANDER"/>
    <n v="1"/>
    <s v="0"/>
    <n v="65960"/>
    <n v="75096"/>
    <n v="65960"/>
  </r>
  <r>
    <s v="BOGOTA"/>
    <x v="6"/>
    <x v="5"/>
    <s v="11001"/>
    <n v="5894211"/>
    <s v="13931936"/>
    <s v="INCIDENTE"/>
    <s v="CUNDINAMARCA"/>
    <s v="BOGOTA"/>
    <s v="FRARMADROGAS LA BOTICA"/>
    <s v="AVAL"/>
    <s v="FO-25-1856588"/>
    <d v="2025-11-20T16:59:00"/>
    <d v="2025-11-22T12:15:00"/>
    <m/>
    <s v="ENTIDAD"/>
    <s v="AVAL TARJETA DE SEMBRADO"/>
    <s v="RESEMBRADO EXITOSO"/>
    <s v="CERRADO"/>
    <s v="20/11/2025 20-11 SE ESCALA PARA VALIDAR ATENCION, 21-11 RESPUESTA DE LA RED: DE ACUERDO CON TU SOLICITUD POR FAVOR PROCEDER CON EL CORRESPONDIENTE RESEMBRADO DE TARJETA, REALIZAR VISITA EN FRIO. GRACIAS. | 21/11/2025 NO SE PUEDE REALIZAR DESPLAZAMIENTO PARA VISITAR CLIENTE POR FUERTES LLUVIAS EN LA CIUDAD DE BOGOTÁ. PUES CUÁLES FUERON REPORTADAS CON EVIDENCIAS FOTOGRÁFICAS Y VIDEOS SE INTENTA COMUNICACIÓN TELEFÓNICA CON CLIENTE NÚMERO DE CONTACTO Y SUENA APAGADO EN MÁS DE 10 OCASIONES | 22/11/2025 SE REALIZA RESEMBRADO DE TARJETA 4380 PRUEBAS OK. NO SÉ PUEDE HACER LA PRUEBA TE TELETÓN YA QUE EL CONVENIO NO FUNCIONA ESCALADO CON COORDINADOR . CLIENTE NO CUENTA CON LECTOR DE BARRAS DE REDEBAN EN EL CORRESPONSAL"/>
    <s v="VISITA TECNICA"/>
    <s v="13931936"/>
    <s v="TIPO I"/>
    <s v="TERRESTRE"/>
    <s v="GOMEZ VEGA DAVID SNEYDER"/>
    <n v="1"/>
    <s v="0"/>
    <n v="65960"/>
    <n v="75096"/>
    <n v="65960"/>
  </r>
  <r>
    <s v="BOGOTA"/>
    <x v="5"/>
    <x v="5"/>
    <s v="25430"/>
    <n v="5894225"/>
    <s v="13074968"/>
    <s v="INCIDENTE"/>
    <s v="CUNDINAMARCA"/>
    <s v="MADRID"/>
    <s v="PRECIO MENOS M G"/>
    <s v="AVAL"/>
    <s v="FO-25-1856591"/>
    <d v="2025-11-20T17:04:00"/>
    <d v="2025-11-21T12:04:00"/>
    <m/>
    <s v="ENTIDAD"/>
    <s v="AVAL TARJETA DE SEMBRADO"/>
    <s v="TARJETA DE SEMBRADO DIFERENTE"/>
    <s v="CERRADO"/>
    <s v="20/11/2025 20-11 SE ESCALA PARA VALIDAR ATENCION, 21-11 RESPUESTA DE LA RED: DE ACUERDO CON TU SOLICITUD POR FAVOR PROCEDER CON EL CORRESPONDIENTE RESEMBRADO DE TARJETA, REALIZAR VISITA EN FRIO. GRACIAS. | 21/11/2025 SE REALIZA VISITA DE CAMPO ENCONTRADO QUE COMERCIO ESTA CERRADO SE REALIZA COMUNICACIÓN A LA LÍNEA 3138349218 PERO NO HAY RESPUESTA SE INFORMA A SUPERVISOR QUIEN AUTORIZA CIERRE DE SOLICITUD."/>
    <s v="VISITA TECNICA"/>
    <m/>
    <s v="TIPO II"/>
    <s v="TERRESTRE"/>
    <s v="LOZADA ROJAS CHRISTIAN ANDRES"/>
    <n v="1"/>
    <s v="0"/>
    <n v="144968"/>
    <n v="140396"/>
    <n v="144968"/>
  </r>
  <r>
    <s v="CUCUTA"/>
    <x v="0"/>
    <x v="0"/>
    <s v="54405"/>
    <n v="5894301"/>
    <s v="87197807"/>
    <s v="INCIDENTE"/>
    <s v="NORTE DE SANTANDER"/>
    <s v="LOS PATIOS"/>
    <s v="VARIEDADES YORLETH"/>
    <s v="AVAL"/>
    <s v="FO-25-1855813"/>
    <d v="2025-11-21T08:00:00"/>
    <d v="2025-11-22T12:19:00"/>
    <m/>
    <s v="ENTIDAD"/>
    <s v="AVAL TARJETA DE SEMBRADO"/>
    <s v="TARJETA USO RESTRINGIDO"/>
    <s v="CERRADO"/>
    <s v="21/11/2025 21-11 SE ESCALA PARA VISITA. LLAMAR ANTES DE VISITAR, CONFIRMAR FALLA Y DATOS. | 22/11/2025 SE INTENTA CONTACTAR TELEFÓNICAMENTE AL COMERCIO PARA AGENDAR VISITA TÉCNICA, PERO NO RESPONDE EL NÚMERO DE CONTACTO._x000a__x000a_3167645226 | 22/11/2025 SE REALIZA VISITA, SE ENCUENTRA COMERCIO CON TARJETA DE SEMBRADO CONGELADA, SE ACTIVA NUEVAMENTE, SE REALIZAN PRUEBAS TELETÓN CONVENIO FUERA DE SERVICIO. SE REALIZA PRUEBA CON CONVENIO DEL COMERCIO Y QUEDA EL SERVICIO OPERATIVO."/>
    <s v="VISITA TECNICA"/>
    <s v="LMLZZ303"/>
    <s v="TIPO I"/>
    <s v="TERRESTRE"/>
    <s v="PACHECO BUITRAGO JAVIER ALONSO"/>
    <n v="1"/>
    <s v="0"/>
    <n v="65960"/>
    <n v="75096"/>
    <n v="65960"/>
  </r>
  <r>
    <s v="CALI"/>
    <x v="1"/>
    <x v="1"/>
    <s v="76001"/>
    <n v="5894373"/>
    <s v="20497558"/>
    <s v="INCIDENTE"/>
    <s v="VALLE DEL CAUCA"/>
    <s v="CALI"/>
    <s v="COLMENA PRINCIS"/>
    <s v="AVAL"/>
    <s v="FO-25-1864336 | FO-25-1855815"/>
    <d v="2025-11-21T08:00:00"/>
    <d v="2025-11-25T16:09:00"/>
    <m/>
    <s v="SOFTWARE"/>
    <s v="ERROR DE TRANSACCIONES"/>
    <s v="RECHAZO GENERAL"/>
    <s v="CERRADO"/>
    <s v="21/11/2025 21-11 SE ESCALA PARA VISITA. LLAMAR ANTES DE VISITAR, CONFIRMAR FALLA Y DATOS. | 21/11/2025 CASO SE ENCUENTRA ESCALADO A ENTIDAD POR PARTE DE PAOLA DE REDEBAN DADO PROBLEMAS CON UNA TRANSACCION. | 22/11/2025 SE REALIZA VISITA TÉCNICA EN DONDE SE ENCUENTRA EL DISPOSITIVO DEL COMERCIO CON RECHAZO GENERAL, EN LAS TRANSACCIONES, SE PROCEDE A REALIZAR CAMBIO DE EQUIPO PERO LA FALLA SIGUE PERSISTIENDO SE TIENE QUE ESCALAR A REDEBAN"/>
    <s v="VISITA TECNICA"/>
    <s v="XPZZZ529"/>
    <s v="TIPO I"/>
    <s v="TERRESTRE"/>
    <s v="ESCOBAR LENIS JUAN SEBASTIAN"/>
    <n v="1"/>
    <s v="0"/>
    <n v="65960"/>
    <n v="75096"/>
    <n v="65960"/>
  </r>
  <r>
    <s v="VILLAVICENCIO"/>
    <x v="3"/>
    <x v="3"/>
    <s v="50001"/>
    <n v="5894679"/>
    <s v="17591900"/>
    <s v="INCIDENTE"/>
    <s v="META"/>
    <s v="VILLAVICENCIO"/>
    <s v="PDV PINILLA 3"/>
    <s v="AVAL"/>
    <s v="FO-25-1856597"/>
    <d v="2025-11-21T09:03:00"/>
    <d v="2025-11-21T11:41:00"/>
    <m/>
    <s v="HARDWARE"/>
    <s v="NO ENCIENDE"/>
    <s v="DAÑO POS"/>
    <s v="CERRADO"/>
    <s v="21/11/2025 21-11 SE ESCALA PARA VISITA. LLAMAR ANTES DE VISITAR, CONFIRMAR FALLA Y DATOS. | 21/11/2025 SE REALIZA VISITA AL PUNTO Y SE EVIDENCIA QUE EQUIPO NO PRENDE, NO SE PUEDE REALIZAR CAMBIO DEBIDO A QUE CLIENTE NO CUENTA CON TARJETAS DE SEMBRADO"/>
    <s v="VISITA TECNICA"/>
    <m/>
    <s v="TIPO I"/>
    <s v="TERRESTRE"/>
    <s v="PEDREROS CONTRERAS MICHAEL STEVENS"/>
    <n v="1"/>
    <s v="0"/>
    <n v="65960"/>
    <n v="75096"/>
    <n v="65960"/>
  </r>
  <r>
    <s v="CALI"/>
    <x v="1"/>
    <x v="1"/>
    <s v="76001"/>
    <n v="5894691"/>
    <s v="90848711"/>
    <s v="INCIDENTE"/>
    <s v="VALLE DEL CAUCA"/>
    <s v="CALI"/>
    <s v="MERK &amp; PK"/>
    <s v="AVAL"/>
    <s v="FO-25-1856606"/>
    <d v="2025-11-21T09:10:00"/>
    <d v="2025-11-21T12:19:00"/>
    <m/>
    <s v="ENTIDAD"/>
    <s v="AVAL TARJETA DE SEMBRADO"/>
    <s v="RESEMBRADO EXITOSO"/>
    <s v="CERRADO"/>
    <s v="21/11/2025 21-11 SE ESCALA PARA VISITA. LLAMAR ANTES DE VISITAR, CONFIRMAR FALLA Y DATOS. | 21/11/2025 SE SIEMBRA TARJETA BOGOTÁ 4915-1101-1351-1201 SE HACEN PRUEBAS EXITOSAS TODO OK"/>
    <s v="VISITA TECNICA"/>
    <s v="AE004824"/>
    <s v="TIPO I"/>
    <s v="TERRESTRE"/>
    <s v="PALACIOS GOMEZ BRAHIAN ANDRES"/>
    <n v="1"/>
    <s v="0"/>
    <n v="65960"/>
    <n v="75096"/>
    <n v="65960"/>
  </r>
  <r>
    <s v="BOGOTA"/>
    <x v="5"/>
    <x v="5"/>
    <s v="25754"/>
    <n v="5894711"/>
    <s v="54575337"/>
    <s v="INCIDENTE"/>
    <s v="CUNDINAMARCA"/>
    <s v="SOACHA"/>
    <s v="MISCELANIA SOFIA"/>
    <s v="AVAL"/>
    <s v="FO-25-1856848"/>
    <d v="2025-11-21T09:20:00"/>
    <d v="2025-11-22T15:57:00"/>
    <m/>
    <s v="HARDWARE"/>
    <s v="PINPAD"/>
    <s v="ALERTADO"/>
    <s v="CERRADO"/>
    <s v="21/11/2025 21-11 SE ESCALA PARA VISITA. LLAMAR ANTES DE VISITAR, CONFIRMAR FALLA Y DATOS. | 21/11/2025 INCIDENTE NO SE HA PODIDO VISITAR YA QUE HA ESTADO LLOVIENDO POR TODO EL SECTOR DE SOACHA, NO SE PUEDE RODAR EN MOTO CUANDO HAY LLUVIA | 22/11/2025 SE REALIZA CONTACTO AL NÚMERO 3002089831 CONTESTA LA HERMANA DEL TITULAR LEIDY INDICA QUE ABREN DESPUÉS DE LAS 10 AM | 22/11/2025 SE REALIZA CAMBIO DE PINPAD POR ALERTA IRRUPTION SERVICIO OPERATIVO PRUEBAS OK TRNA RBM NO ES NECESARIO REALIZAR SEMBRADO DE TARJETA PRUEBA TELETÓN CONVENIO CAÍDO MÓDULO DE COMPRA OK DE HACE UNA TRANSACCIÓN DE  UN PAGO DE FACTURA"/>
    <s v="VISITA TECNICA"/>
    <s v="V1MZZ999"/>
    <s v="TIPO I"/>
    <s v="TERRESTRE"/>
    <s v="BUSTOS MORA DIEGO MANUEL"/>
    <n v="1"/>
    <s v="0"/>
    <n v="65960"/>
    <n v="75096"/>
    <n v="65960"/>
  </r>
  <r>
    <s v="IBAGUE"/>
    <x v="3"/>
    <x v="3"/>
    <s v="73283"/>
    <n v="5894878"/>
    <s v="87257544"/>
    <s v="INCIDENTE"/>
    <s v="TOLIMA"/>
    <s v="FRESNO"/>
    <s v="CONECTIVIDAD MOVIL FRESNO CVS"/>
    <s v="AVAL"/>
    <s v="FO-25-1857773"/>
    <d v="2025-11-21T10:15:00"/>
    <d v="2025-11-24T17:17:00"/>
    <m/>
    <s v="SOFTWARE"/>
    <s v="ERROR DE TRANSACCIONES"/>
    <s v="RECHAZO GENERAL"/>
    <s v="CERRADO"/>
    <s v="21/11/2025 21-11 SE ESCALA PARA VISITA. LLAMAR ANTES DE VISITAR, CONFIRMAR FALLA Y DATOS. | 24/11/2025 SE CAMBIA DATÁFONO POR FALLA AL HACER DOBLE TRANSACCIÓN EN TRES OPORTUNIDADES. SE HABLA CON EL SEÑOR YEISSON GALEANO, Y ME INDICA QUE EL LLAMO PARA LA REVERSA DE ESAS TRANSACCIONES Y QUE TIENE RESPUESTA HASTA EL 27/11/2026, LE INDICO QUE ESE ERROR ES MUY ESCASO Y QUE ES EL PRIMERO QUE ATIENDO DE ESE TIPO. SE HACE LA PRUEBA DE TELETÓN AL 4998 Y NÚMERO DE CÉDULA DEL SEÑOR YEISSON GALEANO Y SALE RECHAZO GENERAL. NO HAY PRUEBAS DEL CIERRE PORQUE NO HAN UTILIZADO EL DATÁFONO DESDE EL TERCER ERROR DE TRANSACCIÓN. SE VERIFICA LECTOR DE BARRAS Y TRANSACCIONES DE COMER O ADQUIRIENCIA Y UNA CONSIGNACIÓN DEL CORRESPONSAL, TODO OK"/>
    <s v="VISITA TECNICA"/>
    <s v="SXNZZ294"/>
    <s v="TIPO III"/>
    <s v="TERRESTRE"/>
    <s v="VARGAS HERRERA JHON JAIRO"/>
    <n v="1"/>
    <s v="0"/>
    <n v="275729"/>
    <n v="196537"/>
    <n v="275729"/>
  </r>
  <r>
    <s v="BUCARAMANGA"/>
    <x v="0"/>
    <x v="0"/>
    <s v="68001"/>
    <n v="5895177"/>
    <s v="17724907"/>
    <s v="INCIDENTE"/>
    <s v="SANTANDER"/>
    <s v="BUCARAMANGA"/>
    <s v="MERCACOL EXPRESS"/>
    <s v="AVAL"/>
    <s v="FO-25-1858907"/>
    <d v="2025-11-21T11:43:00"/>
    <d v="2025-11-21T16:03:00"/>
    <m/>
    <s v="ENTIDAD"/>
    <s v="AVAL TARJETA DE SEMBRADO"/>
    <s v="RECHAZO GENERAL"/>
    <s v="CERRADO"/>
    <s v="21/11/2025 21-11 SE ESCALA PARA VALIDAR ATENCION, 21-11 RESPUESTA DE LA RED: DE ACUERDO CON TU SOLICITUD POR FAVOR PROCEDER CON EL CORRESPONDIENTE RESEMBRADO DE TARJETA, REALIZAR VISITA EN FRIO. GRACIAS. | 21/11/2025 SE VISITA COMERCIO SE REALIZA INYECCIÓN DE SISTEMA Y VERSIÓN INICIALIZADA OK , SEMBRADO DE TARJETA OK , SE HABILITA CIERRES , AL REALIZA PRUEBAS ARROJA RECHAZO GENERAL , EL CLIENTE SE COMUNICA CON LA ENTIDAD DÓNDE LE INDICA QUE DEBE PRESENTARSE DIRECTAMENTE Y REALIZAR EL DESBLOQUEO  , SE DEJA CONFIGURADO EL DATAFONO"/>
    <s v="VISITA TECNICA"/>
    <s v="AA9ZZ892"/>
    <s v="TIPO I"/>
    <s v="TERRESTRE"/>
    <s v="HERRERA LUQUE SAUL JAVIER"/>
    <n v="1"/>
    <s v="0"/>
    <n v="65960"/>
    <n v="75096"/>
    <n v="65960"/>
  </r>
  <r>
    <s v="BARRANQUILLA"/>
    <x v="4"/>
    <x v="4"/>
    <s v="8001"/>
    <n v="5895927"/>
    <s v="64290927"/>
    <s v="INCIDENTE"/>
    <s v="ATLANTICO"/>
    <s v="BARRANQUILLA"/>
    <s v="VARIEDADES SAK"/>
    <s v="AVAL"/>
    <s v="FO-25-1861230"/>
    <d v="2025-11-21T16:15:00"/>
    <d v="2025-11-22T16:07:00"/>
    <m/>
    <s v="SOFTWARE"/>
    <s v="ERROR DE TRANSACCIONES"/>
    <s v="RECHAZO GENERAL"/>
    <s v="CERRADO"/>
    <s v="21/11/2025 21-11 SE ESCALA PARA VALIDAR ATENCION, 21-11 RESPUESTA DE LA RED: DE ACUERDO CON TU SOLICITUD POR FAVOR PROCEDER CON EL CORRESPONDIENTE RESEMBRADO DE TARJETA | 22/11/2025 SE REALIZA RESEMBRADO DE TARJETA, SE INICIALOZA, SE HACE LA PRUEBA CON EL CONVENIO 4998, Y SALE RECHAZO GENERAL, CLIENTE NO TIENE EN EL MOMENTO PARA PROBAR POR OTRO MÉTODO _x000a_SE LE ENVIAN LOS DATOS AL COORDINADOR PARA QUE ESCALE EL CASO A SOPORTE  RG"/>
    <s v="VISITA TECNICA"/>
    <s v="SX00X845"/>
    <s v="TIPO I"/>
    <s v="TERRESTRE"/>
    <s v="DE AVILA SIADES ALBERTO ENRIQUE"/>
    <n v="1"/>
    <s v="0"/>
    <n v="65960"/>
    <n v="75096"/>
    <n v="65960"/>
  </r>
  <r>
    <s v="MONTERIA"/>
    <x v="4"/>
    <x v="4"/>
    <s v="23001"/>
    <n v="5895958"/>
    <s v="90114874"/>
    <s v="INCIDENTE"/>
    <s v="CORDOBA"/>
    <s v="MONTERIA"/>
    <s v="DROGUERIA MAYTEH"/>
    <s v="AVAL"/>
    <s v="FO-25-1861464"/>
    <d v="2025-11-21T16:27:00"/>
    <d v="2025-11-21T17:49:00"/>
    <m/>
    <s v="ENTIDAD"/>
    <s v="AVAL TARJETA DE SEMBRADO"/>
    <s v="TARJETA USO RESTRINGIDO"/>
    <s v="CERRADO"/>
    <s v="21/11/2025 21-11 SE ESCALA A LA RED PARA VALIDAR ATENCION, RESPUESTA DE LA RED: NO TENEMOS RESPUESTA ESA NOVEDAD ES POR LA ENTIDAD ENTONCES PROCEDEMOS A ESCALARLO POR FAVOR CIÉRRALO Y LE INDICAS AL CLIENTE QUE VAMOS A REALIZAR EL ESCALAMIENTO PARA VALIDACIÓN PERO ESA NOVEDAD ES DE LA ENTIDAD. GRACIAS."/>
    <s v="SOPORTE TELEFONICO"/>
    <m/>
    <s v="TIPO I"/>
    <s v="TERRESTRE"/>
    <s v="DIAZ ACOSTA MARIA ISABEL"/>
    <n v="0"/>
    <s v="0"/>
    <n v="41241"/>
    <n v="0"/>
    <n v="41241"/>
  </r>
  <r>
    <s v="BARRANQUILLA"/>
    <x v="4"/>
    <x v="4"/>
    <s v="47258"/>
    <n v="5896002"/>
    <s v="25701756"/>
    <s v="INCIDENTE"/>
    <s v="MAGDALENA"/>
    <s v="EL PIÑON"/>
    <s v="COOLCARRETO"/>
    <s v="AVAL"/>
    <s v="FO-25-1861503"/>
    <d v="2025-11-21T16:44:00"/>
    <d v="2025-11-21T17:55:00"/>
    <m/>
    <s v="ENTIDAD"/>
    <s v="AVAL TARJETA DE SEMBRADO"/>
    <s v="RESEMBRADO EXITOSO"/>
    <s v="CERRADO"/>
    <s v="21/11/2025 21-11 SE ESCALA A RED PARA VALIDAR ATENCION, , RESPUESTA DE LA RED: POR FAVOR INFORMARLE AL CLIENTE QUÉ DEBE DAR EL &lt;&lt;ACUSE DE RECIBIDO CON EL BANCO&gt;&gt; PARA QUÉ SEAN ELLOS QUIENES NOS DEL EL VO. BO. Y HAGAN LA SOLICITUD DIRECTA DE RESEMBRADO, POR LO ANTERIOR, INFORMAR AL CLIENTE, DOCUMENTAR Y CERRAR ACTIVIDA."/>
    <s v="SOPORTE TELEFONICO"/>
    <m/>
    <s v="TIPO III"/>
    <s v="TERRESTRE"/>
    <s v="DIAZ ACOSTA MARIA ISABEL"/>
    <n v="0"/>
    <s v="0"/>
    <n v="41241"/>
    <n v="0"/>
    <n v="41241"/>
  </r>
  <r>
    <s v="VILLAVICENCIO"/>
    <x v="3"/>
    <x v="3"/>
    <s v="50001"/>
    <n v="5896010"/>
    <s v="17591462"/>
    <s v="INCIDENTE"/>
    <s v="META"/>
    <s v="VILLAVICENCIO"/>
    <s v="PDV POPULAR 2"/>
    <s v="AVAL"/>
    <s v="FO-25-1863555 | FO-25-1861465"/>
    <d v="2025-11-21T16:47:00"/>
    <d v="2025-11-25T07:50:00"/>
    <m/>
    <s v="ENTIDAD"/>
    <s v="AVAL TARJETA DE SEMBRADO"/>
    <s v="NO EXISTE COMPROBANTE"/>
    <s v="CERRADO"/>
    <s v="27/11/2025 EL CASO SE HABÍA ESCALADO CON EL JEFE DE ZONA, DONDE NOS INFORMA QUE EL PROBLEMA ES LA TARJETA DE SEMBRADO POR LO CONCECUETE SE COMUNICA CON LA USUARIA PARA INFORMARLE QUE DEBE PEDIR UNA NUEVA TARJETA AL BANCO PARA PODER IR A SEMBRARLA Y DAR SOLUCIÓN AL INCIDENTE"/>
    <s v="VISITA TECNICA"/>
    <s v="GA001489"/>
    <s v="TIPO I"/>
    <s v="TERRESTRE"/>
    <s v="MOLINA CASTRO JAVIER ALBERTO"/>
    <n v="2"/>
    <s v="0"/>
    <n v="131920"/>
    <n v="75096"/>
    <n v="131920"/>
  </r>
  <r>
    <s v="VILLAVICENCIO"/>
    <x v="3"/>
    <x v="3"/>
    <s v="50001"/>
    <n v="5896011"/>
    <s v="15088545"/>
    <s v="INCIDENTE"/>
    <s v="META"/>
    <s v="VILLAVICENCIO"/>
    <s v="CONSUERTE MANUELA BELTRAN"/>
    <s v="AVAL"/>
    <s v="FO-25-1861466"/>
    <d v="2025-11-21T16:47:00"/>
    <d v="2025-11-22T10:56:00"/>
    <m/>
    <s v="HARDWARE"/>
    <s v="ALERT IRRUPTION"/>
    <s v="ALERT IRRUPTION"/>
    <s v="CERRADO"/>
    <s v="21/11/2025 21-11 SE ESCALA PARA VISITA. LLAMAR ANTES DE VISITAR, CONFIRMAR FALLA Y DATOS. | 22/11/2025 SE REALIZA CAMBIO POR DAÑO EN EL EQUIPO, ALERT IRRUPTION, SE ADJUNTA PRUEBA DE TELETON CON RECHAZO GENERAL DEBIDO A QUE CONVENIO TIENE PROBLEMAS CON LA ENTIDAD"/>
    <s v="VISITA TECNICA"/>
    <s v="ABCWZ273"/>
    <s v="TIPO I"/>
    <s v="TERRESTRE"/>
    <s v="PEDREROS CONTRERAS MICHAEL STEVENS"/>
    <n v="1"/>
    <s v="0"/>
    <n v="65960"/>
    <n v="75096"/>
    <n v="65960"/>
  </r>
  <r>
    <s v="BOGOTA"/>
    <x v="5"/>
    <x v="5"/>
    <s v="25035"/>
    <n v="5896422"/>
    <s v="89251516"/>
    <s v="INCIDENTE"/>
    <s v="CUNDINAMARCA"/>
    <s v="ANAPOIMA"/>
    <s v="MISCELANEA VALERIE"/>
    <s v="AVAL"/>
    <s v="FO-25-1869452"/>
    <d v="2025-11-22T11:37:00"/>
    <d v="2025-11-24T10:13:00"/>
    <m/>
    <s v="ENTIDAD"/>
    <s v="AVAL TARJETA DE SEMBRADO"/>
    <s v="NO EXISTE COMPROBANTE"/>
    <s v="CERRADO"/>
    <s v="24/11/2025 &quot;**24-11 SE CONTACTA CB POR WSP  MANDA TIIRILLA Y TS. SE ESCALA A LA RED PARA REVISION **24-11 RESPUESTA DE LA RED:  &quot;BUENOS DÍAS LA TARJETA SE DAÑÓ, SE LE INFORMA AL COMERCIAL QUE SOLICITE UNA NUEVA.&quot;** 24-11 EN COMUNICACIÓN CON EL USUARIO AL NÚMERO 3213456260 SE LE BRINDA LA INFORMACIÓN AL USUARIO, SE PROCEDE A CERRAR&quot;"/>
    <s v="SOPORTE TELEFONICO"/>
    <m/>
    <s v="TIPO II"/>
    <s v="TERRESTRE"/>
    <s v="CONTRERAS ROSSI LITZY YULIETH"/>
    <n v="0"/>
    <s v="0"/>
    <n v="41241"/>
    <n v="0"/>
    <n v="41241"/>
  </r>
  <r>
    <s v="BARRANQUILLA"/>
    <x v="4"/>
    <x v="4"/>
    <s v="8001"/>
    <n v="5897364"/>
    <s v="24905978"/>
    <s v="INCIDENTE"/>
    <s v="ATLANTICO"/>
    <s v="BARRANQUILLA"/>
    <s v="PAP Y VARIEDADES IKERNATHAN"/>
    <s v="AVAL"/>
    <s v="FO-25-1869454"/>
    <d v="2025-11-24T07:24:00"/>
    <d v="2025-11-24T10:18:00"/>
    <m/>
    <s v="ENTIDAD"/>
    <s v="AVAL TARJETA DE SEMBRADO"/>
    <s v="NO EXISTE COMPROBANTE"/>
    <s v="CERRADO"/>
    <s v="24/11/2025 &quot;**24-11 SE CONTACTA CB POR WSP  MANDA TIIRILLA Y TS. SE ESCALA A LA RED PARA REVISION **24-11 RESPUESTA DE LA RED:  &quot;BUENOS DÍAS LA TARJETA SE DAÑÓ Y SE LE INFORMARÁ AL COMERCIAL PARA QUE SOLICITE UNA NUEVA&quot;** 24-11 EN COMUNICACIÓN CON EL USUARIO AL NÚMERO 3104402478 SE LE BRINDA LA INFORMACIÓN AL USUARIO, SE PROCEDE A CERRAR&quot;"/>
    <s v="SOPORTE TELEFONICO"/>
    <m/>
    <s v="TIPO I"/>
    <s v="TERRESTRE"/>
    <s v="CONTRERAS ROSSI LITZY YULIETH"/>
    <n v="0"/>
    <s v="0"/>
    <n v="41241"/>
    <n v="0"/>
    <n v="41241"/>
  </r>
  <r>
    <s v="CALI"/>
    <x v="1"/>
    <x v="1"/>
    <s v="76364"/>
    <n v="5897590"/>
    <s v="24494213"/>
    <s v="INCIDENTE"/>
    <s v="VALLE DEL CAUCA"/>
    <s v="JAMUNDI"/>
    <s v="TEC IMPRESORAS Y COPIADORA TIC"/>
    <s v="AVAL"/>
    <s v="FO-25-1869455"/>
    <d v="2025-11-24T09:37:00"/>
    <d v="2025-11-25T16:56:00"/>
    <m/>
    <s v="HARDWARE"/>
    <s v="COMUNICACION"/>
    <s v="MENSAJE DE ERROR SOCKET"/>
    <s v="CERRADO"/>
    <s v="24/11/2025 24-11 SE ESCALA PARA VISITA. LLAMAR ANTES DE VISITAR, CONFIRMAR FALLA Y DATOS. | 25/11/2025 SE VISITA CORRESPONSAL, HORA DE VISITA 4 30 PM, SE ENCONTRÓ CORRESPONSAL CERRADO CON AVISO QUE NO ATENDIÓ EN HORAS DE LA TARDE. SE LLAMA AL CONTACTO NO CONTESTA. SE CIERRA VISITA"/>
    <s v="VISITA TECNICA"/>
    <s v="2A00G543"/>
    <s v="TIPO II"/>
    <s v="TERRESTRE"/>
    <s v="BOLAÑOS TABORDA JORGE ENRIQUE"/>
    <n v="1"/>
    <s v="0"/>
    <n v="144968"/>
    <n v="140396"/>
    <n v="144968"/>
  </r>
  <r>
    <s v="VILLAVICENCIO"/>
    <x v="3"/>
    <x v="3"/>
    <s v="50001"/>
    <n v="5897714"/>
    <s v="21122031"/>
    <s v="INCIDENTE"/>
    <s v="META"/>
    <s v="VILLAVICENCIO"/>
    <s v="PDA APIAY"/>
    <s v="AVAL"/>
    <s v="FO-25-1869680"/>
    <d v="2025-11-24T10:15:00"/>
    <d v="2025-11-24T16:57:00"/>
    <m/>
    <s v="USUARIO"/>
    <s v="MANTENIMIENTO"/>
    <s v="MANTENIMIENTO GENERAL"/>
    <s v="CERRADO"/>
    <s v="24/11/2025 24-11 SE ESCALA PARA VISITA. LLAMAR ANTES DE VISITAR, CONFIRMAR FALLA Y DATOS. | 24/11/2025 SE REALIZA CONTACTO TELEFONICO CON EL CLIENTE Y NOS INFORMA QUE EL EQUIPO ESTA FUNCIONANDO OK Y QUE LA BASE DEL EQUIPO ESTA OK"/>
    <s v="SOPORTE TELEFONICO"/>
    <m/>
    <s v="TIPO I"/>
    <s v="TERRESTRE"/>
    <s v="PEDREROS CONTRERAS MICHAEL STEVENS"/>
    <n v="0"/>
    <s v="0"/>
    <n v="41241"/>
    <n v="0"/>
    <n v="41241"/>
  </r>
  <r>
    <s v="VILLAVICENCIO"/>
    <x v="3"/>
    <x v="3"/>
    <s v="50001"/>
    <n v="5897715"/>
    <s v="16664468"/>
    <s v="INCIDENTE"/>
    <s v="META"/>
    <s v="VILLAVICENCIO"/>
    <s v="CONSUERTE PRIMAVERA URBANA"/>
    <s v="AVAL"/>
    <s v="FO-25-1869683"/>
    <d v="2025-11-24T10:25:00"/>
    <d v="2025-11-25T10:01:00"/>
    <m/>
    <s v="HARDWARE"/>
    <s v="COMUNICACION"/>
    <s v="CAMBIO DE IP"/>
    <s v="CERRADO"/>
    <s v="24/11/2025 24-11 SE ESCALA PARA VISITA. LLAMAR ANTES DE VISITAR, CONFIRMAR FALLA Y DATOS. | 25/11/2025 SE REALIZA CORRECCIÓN DE CABLE DE INTERNET, PRUEBAS RECHAZADA CONVENIO TELETON POR CONVENIO DE BANCO"/>
    <s v="VISITA TECNICA"/>
    <s v="BL01R024"/>
    <s v="TIPO I"/>
    <s v="TERRESTRE"/>
    <s v="PEDREROS CONTRERAS MICHAEL STEVENS"/>
    <n v="1"/>
    <s v="0"/>
    <n v="65960"/>
    <n v="75096"/>
    <n v="65960"/>
  </r>
  <r>
    <s v="MEDELLIN"/>
    <x v="2"/>
    <x v="2"/>
    <s v="5664"/>
    <n v="5897946"/>
    <s v="23975105"/>
    <s v="INCIDENTE"/>
    <s v="ANTIOQUIA"/>
    <s v="SAN PEDRO DE LOS MILAGROS"/>
    <s v="SUPERMERCADO SAN PEDRO REAL SP"/>
    <s v="AVAL"/>
    <s v="FO-25-1870216"/>
    <d v="2025-11-24T11:15:00"/>
    <d v="2025-11-25T14:48:00"/>
    <m/>
    <s v="HARDWARE"/>
    <s v="NO ENCIENDE"/>
    <s v="DAÑO POS"/>
    <s v="CERRADO"/>
    <s v="24/11/2025 24-11 SE ESCALA PARA VISITA. LLAMAR ANTES DE VISITAR, CONFIRMAR FALLA Y DATOS. | 25/11/2025 SE PRESENTA NOVEDAD EN LA VIA POR CHOQUE DE AUTOS EN PARTE MIRADOR DE SAN FELIX | 25/11/2025 SE CAMBIA DATÁFONO POR FALLAS EN EN ENCENDIDO"/>
    <s v="VISITA TECNICA"/>
    <s v="5A002971"/>
    <s v="TIPO II"/>
    <s v="TERRESTRE"/>
    <s v="DIAZ ZABALA FRANCIS DUBAN"/>
    <n v="1"/>
    <s v="0"/>
    <n v="144968"/>
    <n v="140396"/>
    <n v="144968"/>
  </r>
  <r>
    <s v="VILLAVICENCIO"/>
    <x v="3"/>
    <x v="3"/>
    <s v="50001"/>
    <n v="5898038"/>
    <s v="13764204"/>
    <s v="INCIDENTE"/>
    <s v="META"/>
    <s v="VILLAVICENCIO"/>
    <s v="DROGUERIA SANAR"/>
    <s v="AVAL"/>
    <s v="FO-25-1871532"/>
    <d v="2025-11-24T11:49:00"/>
    <d v="2025-11-24T17:24:00"/>
    <m/>
    <s v="ENTIDAD"/>
    <s v="AVAL TARJETA DE SEMBRADO"/>
    <s v="RESEMBRADO EXITOSO"/>
    <s v="CERRADO"/>
    <s v="24/11/2025 24-11 SE ESCALA A LA RED PARA VALIDAR ATENCION** LA RED _x000a_POR FAVOR PROCEDER CON EL CORRESPONDIENTE RESEMBRADO DE TARJETA. GRACIAS. SE ESCALA PARA VISITA | 24/11/2025 SE VISITA CB Y SE REALIZA SEMBRADO DE TARJETA 8420. NO ES POSIBLE REALIZAR PRUEBA DE TELETÓN POR FALLA EN EL CONVENIO"/>
    <s v="VISITA TECNICA"/>
    <s v="JAAAV791"/>
    <s v="TIPO I"/>
    <s v="TERRESTRE"/>
    <s v="GARZON RUIZ LUIS MIGUEL"/>
    <n v="1"/>
    <s v="0"/>
    <n v="65960"/>
    <n v="75096"/>
    <n v="65960"/>
  </r>
  <r>
    <s v="CALI"/>
    <x v="1"/>
    <x v="1"/>
    <s v="76001"/>
    <n v="5898273"/>
    <s v="87321026"/>
    <s v="INCIDENTE"/>
    <s v="VALLE DEL CAUCA"/>
    <s v="CALI"/>
    <s v="SUPERMERCADO 3 ESQUINAS"/>
    <s v="AVAL"/>
    <s v="FO-25-1871002"/>
    <d v="2025-11-24T13:18:00"/>
    <d v="2025-11-25T12:07:00"/>
    <m/>
    <s v="SOFTWARE"/>
    <s v="ACTUALIZACION"/>
    <s v="VERSION CARGA SO VR"/>
    <s v="CERRADO"/>
    <s v="24/11/2025 24-11 SE ESCALA PARA VISITA. LLAMAR ANTES DE VISITAR, CONFIRMAR FALLA Y DATOS. | 25/11/2025 SE REALIZA ACTUALIZACIÓN DEL EQUIPO DE LA VERSION 10.5 A LA VERSION 10.6. Y SE REALIZA CAMBIO DE MAGIC BOX TETRA 3500 POR MOTIVO DE ERROR EE CONEXIÓN._x000a_SE REALIZAN PRUEBAS OPERATIVAS SIN NOVEDAD._x000a__x000a_CB QUEDA OKEY."/>
    <s v="VISITA TECNICA"/>
    <s v="V1KZZ932"/>
    <s v="TIPO I"/>
    <s v="TERRESTRE"/>
    <s v="TORRES GARCIA JENDRY JOSE"/>
    <n v="1"/>
    <s v="0"/>
    <n v="65960"/>
    <n v="75096"/>
    <n v="65960"/>
  </r>
  <r>
    <s v="BOGOTA"/>
    <x v="5"/>
    <x v="5"/>
    <s v="25269"/>
    <n v="5898364"/>
    <s v="21499231"/>
    <s v="INCIDENTE"/>
    <s v="CUNDINAMARCA"/>
    <s v="FACATATIVA"/>
    <s v="MISCELANEA Y PAPELERIA MANA BLANCA"/>
    <s v="AVAL"/>
    <s v="FO-25-1871533"/>
    <d v="2025-11-24T14:04:00"/>
    <d v="2025-11-25T10:43:00"/>
    <m/>
    <s v="HARDWARE"/>
    <s v="HUB"/>
    <s v="SE REINICIA"/>
    <s v="CERRADO"/>
    <s v="24/11/2025 24-11 SE ESCALA PARA VISITA. LLAMAR ANTES DE VISITAR, CONFIRMAR FALLA Y DATOS. | 25/11/2025 SE REALIZA CAMBIO DE HUB POR FALLA EN REINICIO PRUEBA OK"/>
    <s v="VISITA TECNICA"/>
    <s v="A4PZZ457"/>
    <s v="TIPO II"/>
    <s v="TERRESTRE"/>
    <s v="ORTIZ MARTINEZ STIVEN"/>
    <n v="1"/>
    <s v="0"/>
    <n v="144968"/>
    <n v="140396"/>
    <n v="144968"/>
  </r>
  <r>
    <s v="MEDELLIN"/>
    <x v="2"/>
    <x v="2"/>
    <s v="5129"/>
    <n v="5898367"/>
    <s v="16315335"/>
    <s v="INCIDENTE"/>
    <s v="ANTIOQUIA"/>
    <s v="CALDAS"/>
    <s v="DROGUERIA CORAL CALDAS"/>
    <s v="AVAL"/>
    <s v="FO-25-1871536"/>
    <d v="2025-11-24T14:04:00"/>
    <d v="2025-11-25T09:42:00"/>
    <m/>
    <s v="USUARIO"/>
    <s v="MANTENIMIENTO"/>
    <s v="MANTENIMIENTO GENERAL"/>
    <s v="CERRADO"/>
    <s v="24/11/2025 24-11 SE ESCALA PARA VISITA. LLAMAR ANTES DE VISITAR, CONFIRMAR FALLA Y DATOS. | 25/11/2025 SE REALIZÓ MANTENIMIENTO GENERAL DEL EQUIPO SE REALIZARON PRUEBAS EXITOSAS SE PROCEDE A CERRAR CASO"/>
    <s v="VISITA TECNICA"/>
    <s v="111BZ626"/>
    <s v="TIPO I"/>
    <s v="TERRESTRE"/>
    <s v="CASTAÑEDA PALACIO CARLOS FELIPE"/>
    <n v="1"/>
    <s v="0"/>
    <n v="65960"/>
    <n v="75096"/>
    <n v="65960"/>
  </r>
  <r>
    <s v="BOGOTA"/>
    <x v="5"/>
    <x v="5"/>
    <s v="11001"/>
    <n v="5898445"/>
    <s v="90852113"/>
    <s v="INCIDENTE"/>
    <s v="CUNDINAMARCA"/>
    <s v="BOGOTA"/>
    <s v="FIXEMOBILE SUPPORT"/>
    <s v="AVAL"/>
    <s v="FO-25-1872219"/>
    <d v="2025-11-24T14:40:00"/>
    <d v="2025-11-24T16:07:00"/>
    <m/>
    <s v="ENTIDAD"/>
    <s v="AVAL TARJETA DE SEMBRADO"/>
    <s v="RESEMBRADO DE TARJETA"/>
    <s v="CERRADO"/>
    <s v="24/11/2025 24-11 SE ESCALA A LA RED PARA VALIDAR ATENCION** LA RED POR FAVOR INFORMARLE AL CLIENTE QUÉ DEBE DAR EL &lt; &gt; PARA QUÉ SEAN ELLOS QUIENES NOS DEL EL VO. BO. Y HAGAN LA SOLICITUD DIRECTA DE RESEMBRADO, POR LO ANTERIOR, INFORMAR AL CLIENTE, DOCUMENTAR Y CERRAR ACTIVIDAD, MIL GRACIAS. SE PROCEDE A CERRAR"/>
    <s v="SOPORTE TELEFONICO"/>
    <m/>
    <s v="TIPO I"/>
    <s v="TERRESTRE"/>
    <s v="CONTRERAS ROSSI LITZY YULIETH"/>
    <n v="0"/>
    <s v="0"/>
    <n v="41241"/>
    <n v="0"/>
    <n v="41241"/>
  </r>
  <r>
    <s v="NEIVA"/>
    <x v="3"/>
    <x v="3"/>
    <s v="41319"/>
    <n v="5898618"/>
    <s v="16144412"/>
    <s v="INCIDENTE"/>
    <s v="HUILA"/>
    <s v="GUADALUPE"/>
    <s v="DROGAS JULY PAOLA"/>
    <s v="AVAL"/>
    <s v="FO-25-1872220"/>
    <d v="2025-11-24T15:38:00"/>
    <d v="2025-11-25T11:16:00"/>
    <m/>
    <s v="HARDWARE"/>
    <s v="IMPRESION"/>
    <s v="TAPA IMPRESORA"/>
    <s v="CERRADO"/>
    <s v="24/11/2025 24-11 SE ESCALA PARA VISITA. LLAMAR ANTES DE VISITAR, CONFIRMAR FALLA Y DATOS. | 25/11/2025 SE REALIZA VISITA AL PUNTO, SE EVIDENCIA EQUIPO NO IMPRIME BIEN ,YA QUE NO TIENE PARTE DE LA TAPA QUE SE LE CAYÓ . SE REALIZA AJUSTE DE TAPA IMPRESORA SE REALIZAN PRUEBAS OK, CB OPERATIVO."/>
    <s v="VISITA TECNICA"/>
    <s v="A1NZZ499"/>
    <s v="TIPO III"/>
    <s v="TERRESTRE"/>
    <s v="DEVIA REINOSO JUAN CARLOS"/>
    <n v="1"/>
    <s v="0"/>
    <n v="275729"/>
    <n v="196537"/>
    <n v="275729"/>
  </r>
  <r>
    <s v="VILLAVICENCIO"/>
    <x v="3"/>
    <x v="3"/>
    <s v="50001"/>
    <n v="5898630"/>
    <s v="15456999"/>
    <s v="INCIDENTE"/>
    <s v="META"/>
    <s v="VILLAVICENCIO"/>
    <s v="CONSUERTE LA PLAZA"/>
    <s v="AVAL"/>
    <s v="FO-25-1872222"/>
    <d v="2025-11-24T15:42:00"/>
    <d v="2025-11-25T14:04:00"/>
    <m/>
    <s v="ENTIDAD"/>
    <s v="AVAL TARJETA DE SEMBRADO"/>
    <s v="TARJETA USO RESTRINGIDO"/>
    <s v="CERRADO"/>
    <s v="24/11/2025 24-11 SE ESCALA PARA VISITA. LLAMAR ANTES DE VISITAR, CONFIRMAR FALLA Y DATOS. | 25/11/2025 SE REALIZA CONTACTO TELEFONICO CON EL CLIENTE EL CUAL INDICA QUE AÚN NO LE HAN LLEGADO LAS TARJETAS DE SEMBRADO NUEVAS, SE LE INFORMA QUE XUANDO LAS TENGA DEBE LLAMAR A SOLICITAR VISITA"/>
    <s v="SOPORTE TELEFONICO"/>
    <m/>
    <s v="TIPO I"/>
    <s v="TERRESTRE"/>
    <s v="PEDREROS CONTRERAS MICHAEL STEVENS"/>
    <n v="0"/>
    <s v="0"/>
    <n v="41241"/>
    <n v="0"/>
    <n v="41241"/>
  </r>
  <r>
    <s v="VILLAVICENCIO"/>
    <x v="3"/>
    <x v="3"/>
    <s v="50001"/>
    <n v="5898631"/>
    <s v="16664120"/>
    <s v="INCIDENTE"/>
    <s v="META"/>
    <s v="VILLAVICENCIO"/>
    <s v="CONSUERTE PDV GOBERNACION"/>
    <s v="AVAL"/>
    <s v="FO-25-1872225"/>
    <d v="2025-11-24T15:42:00"/>
    <d v="2025-11-25T11:40:00"/>
    <m/>
    <s v="USUARIO"/>
    <s v="MANTENIMIENTO"/>
    <s v="MANTENIMIENTO GENERAL"/>
    <s v="CERRADO"/>
    <s v="24/11/2025 24-11 SE ESCALA PARA VISITA. LLAMAR ANTES DE VISITAR, CONFIRMAR FALLA Y DATOS. | 25/11/2025 SE REALIZA VISITA Y SE PEGA, PRUEBAS RECHAZADAS YA QUE CONVENIO TIENE PROBLEMAS CON ENTIDAD"/>
    <s v="VISITA TECNICA"/>
    <s v="BL0EZ149"/>
    <s v="TIPO I"/>
    <s v="TERRESTRE"/>
    <s v="PEDREROS CONTRERAS MICHAEL STEVENS"/>
    <n v="1"/>
    <s v="0"/>
    <n v="65960"/>
    <n v="75096"/>
    <n v="65960"/>
  </r>
  <r>
    <s v="PEREIRA"/>
    <x v="1"/>
    <x v="6"/>
    <s v="76497"/>
    <n v="5898779"/>
    <s v="21045778"/>
    <s v="INCIDENTE"/>
    <s v="VALLE DEL CAUCA"/>
    <s v="OBANDO"/>
    <s v="TRANSPORTE DE LIQUIDOS Y COMBU"/>
    <s v="AVAL"/>
    <s v="FO-25-1872540"/>
    <d v="2025-11-24T16:34:00"/>
    <d v="2025-11-25T17:05:00"/>
    <m/>
    <s v="ENTIDAD"/>
    <s v="AVAL TARJETA DE SEMBRADO"/>
    <s v="RESEMBRADO EXITOSO"/>
    <s v="CERRADO"/>
    <s v="24/11/2025 24-11  LA RED CON LA SIGUIENTE OBSERVACION:POR FAVOR PROCEDER CON EL CORRESPONDIENTE RESEMBRADO DE TARJETA | 25/11/2025 SE REALIZA RE SEMBRADO DE TARJETA Y SE REALIZAN PRUEBAS OK."/>
    <s v="VISITA TECNICA"/>
    <s v="XTZZZ400"/>
    <s v="TIPO II"/>
    <s v="TERRESTRE"/>
    <s v="FRANCO CAÑAVERAL YAMID RAUL"/>
    <n v="1"/>
    <s v="0"/>
    <n v="144968"/>
    <n v="140396"/>
    <n v="144968"/>
  </r>
  <r>
    <s v="BARRANQUILLA"/>
    <x v="4"/>
    <x v="4"/>
    <s v="8001"/>
    <n v="5899317"/>
    <s v="20386751"/>
    <s v="INCIDENTE"/>
    <s v="ATLANTICO"/>
    <s v="BARRANQUILLA"/>
    <s v="MINIMARKET BARRANQUILLA"/>
    <s v="AVAL"/>
    <s v="FO-25-1874561"/>
    <d v="2025-11-25T08:48:00"/>
    <d v="2025-11-25T14:40:00"/>
    <m/>
    <s v="HARDWARE"/>
    <s v="ALERT IRRUPTION"/>
    <s v="ALERT IRRUPTION"/>
    <s v="CERRADO"/>
    <s v="25/11/2025 25-11 SE ESCALA PARA VISITA. LLAMAR ANTES DE VISITAR, CONFIRMAR FALLA Y DATOS. | 25/11/2025 SE REALIZA VISITA AL COMERCIO SE ENCUENTRA DATÁFONO EN ALERT IRRUPTIÓN LO CUAL NO DEJABA REALIZAR NINGÚNA OPERACIÓN SE CAMBIA DATÁFONO SE REALIZAN PRUEBAS EXITOSAS Y EL CB QUEDA OPERATIVO _x000a_SE REALIZA PRUEBAS CON TELÉTON PERO SALE RECHAZO GENERAL EL CLIENTE BUSCA OTRO CONVENIO LO CUAL SE REALIZAN PRUEBAS EXITOSAS"/>
    <s v="VISITA TECNICA"/>
    <s v="9CHZZ927"/>
    <s v="TIPO I"/>
    <s v="TERRESTRE"/>
    <s v="PEÑALOZA GUTIERREZ RAFAEL GUSTAVO"/>
    <n v="1"/>
    <s v="0"/>
    <n v="65960"/>
    <n v="75096"/>
    <n v="65960"/>
  </r>
  <r>
    <s v="TUNJA"/>
    <x v="0"/>
    <x v="0"/>
    <s v="15238"/>
    <n v="5899421"/>
    <s v="89262339"/>
    <s v="INCIDENTE"/>
    <s v="BOYACA"/>
    <s v="DUITAMA"/>
    <s v="FARMACIASANAMEDICALPLUS"/>
    <s v="AVAL"/>
    <s v="FO-25-1874954"/>
    <d v="2025-11-25T09:19:00"/>
    <d v="2025-11-26T11:51:00"/>
    <m/>
    <s v="HARDWARE"/>
    <s v="NO ENCIENDE"/>
    <s v="DAÑO POS"/>
    <s v="CERRADO"/>
    <s v="25/11/2025 25-11 SE ESCALA PARA VISITA. LLAMAR ANTES DE VISITAR, CONFIRMAR FALLA Y DATOS. | 26/11/2025 SE REALIZA CAMBIO DE EQUIPO Y FUENTE DE PODER POR FALLA NO ENCIENDE PRUEBA TELETÓN NO EXITOSA TRANSACCIÓN DECLINADA PRUEBAS ADQUIRENCIA OK CLIENTE CONFORME."/>
    <s v="VISITA TECNICA"/>
    <s v="A4VZZ802"/>
    <s v="TIPO II"/>
    <s v="TERRESTRE"/>
    <s v="RODRIGUEZ MURCIA YERSON IVAN"/>
    <n v="1"/>
    <s v="0"/>
    <n v="144968"/>
    <n v="140396"/>
    <n v="144968"/>
  </r>
  <r>
    <s v="BOGOTA"/>
    <x v="5"/>
    <x v="5"/>
    <s v="25175"/>
    <n v="5899639"/>
    <s v="90114895"/>
    <s v="INCIDENTE"/>
    <s v="CUNDINAMARCA"/>
    <s v="CHIA"/>
    <s v="PAPELERIA Y VARIEDADES KREATIVA"/>
    <s v="AVAL"/>
    <s v="FO-25-1875935"/>
    <d v="2025-11-25T10:43:00"/>
    <d v="2025-11-27T13:06:00"/>
    <m/>
    <s v="SOFTWARE"/>
    <s v="CIERRE"/>
    <s v="CIERRE NO HABILITADO"/>
    <s v="CERRADO"/>
    <s v="25/11/2025 25-11 SE ESCALA PARA VISITA. LLAMAR ANTES DE VISITAR, CONFIRMAR FALLA Y DATOS. | 27/11/2025 ALTO FLUJO DE TRAFICO | 27/11/2025 SE CONTACTA CON COMERCIO INDICA QUE ATIENDE HASTA LAS 12:00PM | 27/11/2025 SE HABILITA OPPVION DE CIERRE SE ENCONTRABA DESHABILITADO"/>
    <s v="VISITA TECNICA"/>
    <s v="V9ZZZ679"/>
    <s v="TIPO II"/>
    <s v="TERRESTRE"/>
    <s v="GONZALEZ FANDIÑO SANTIAGO ERNESTO"/>
    <n v="1"/>
    <s v="0"/>
    <n v="144968"/>
    <n v="140396"/>
    <n v="144968"/>
  </r>
  <r>
    <s v="VILLAVICENCIO"/>
    <x v="3"/>
    <x v="3"/>
    <s v="50001"/>
    <n v="5899742"/>
    <s v="90164028"/>
    <s v="INCIDENTE"/>
    <s v="META"/>
    <s v="VILLAVICENCIO"/>
    <s v="MOVILCO - LA MADRID"/>
    <s v="AVAL"/>
    <s v="FO-25-1876490"/>
    <d v="2025-11-25T11:22:00"/>
    <d v="2025-11-25T16:41:00"/>
    <m/>
    <s v="ENTIDAD"/>
    <s v="AVAL TARJETA DE SEMBRADO"/>
    <s v="EXCEDE INTENTOS DE PIN"/>
    <s v="CERRADO"/>
    <s v="25/11/2025 25-11 SE ESCALA PARA VISITA. LLAMAR ANTES DE VISITAR, CONFIRMAR FALLA Y DATOS. | 25/11/2025 SE REALIZA ESCALAMIENTO CON PAOLA GARZON DE REDEBAN, INDICA SOLICITUD DE DESBLOQUEO DE TARJETA DE SEMBRADO A ENTIDAD, SE REALIZAN PRUEBAS DE TELETON CON RG Y PAGO POR PARTE DEL CLIENTE TRANSACCIÓN EXITOSA."/>
    <s v="VISITA TECNICA"/>
    <s v="FLZZZ936"/>
    <s v="TIPO I"/>
    <s v="TERRESTRE"/>
    <s v="MURCIA HERNANDEZ HARVEY IGNACIO"/>
    <n v="1"/>
    <s v="0"/>
    <n v="65960"/>
    <n v="75096"/>
    <n v="65960"/>
  </r>
  <r>
    <s v="VILLAVICENCIO"/>
    <x v="3"/>
    <x v="3"/>
    <s v="50001"/>
    <n v="5900116"/>
    <s v="16664484"/>
    <s v="INCIDENTE"/>
    <s v="META"/>
    <s v="VILLAVICENCIO"/>
    <s v="PDV CLINICA MARTHA"/>
    <s v="AVAL"/>
    <s v="FO-25-1878439"/>
    <d v="2025-11-25T13:44:00"/>
    <d v="2025-11-26T09:36:00"/>
    <m/>
    <s v="USUARIO"/>
    <s v="MANTENIMIENTO"/>
    <s v="MANTENIMIENTO GENERAL"/>
    <s v="CERRADO"/>
    <s v="25/11/2025 25-11 SE ESCALA PARA VISITA. LLAMAR ANTES DE VISITAR, CONFIRMAR FALLA Y DATOS. | 26/11/2025 NO SE ATIENDE ACTIVIDAD POR DIRECCIÓN DE UBICACION COMERCIO DESACTUALIZADA,  DIRECCIÓN EN TA CALLE 35 35-51, DIRECCIÓN EN SITIO CALLE 35 36-25, SE ESCALA A REDEBAN Y NO AUTORIZAN REALIZAR ATENCIÓN DE INCIDENTE, SE INDICA AL CLIENTE QUE DEBE REALIZAR LA ACTUALIZACIÓN DE LA DIRECCIÓN, NO SE MANIPULAN EQUIPOS."/>
    <s v="VISITA TECNICA"/>
    <s v="BL0EZ233"/>
    <s v="TIPO I"/>
    <s v="TERRESTRE"/>
    <s v="MURCIA HERNANDEZ HARVEY IGNACIO"/>
    <n v="1"/>
    <s v="0"/>
    <n v="65960"/>
    <n v="75096"/>
    <n v="65960"/>
  </r>
  <r>
    <s v="BOGOTA"/>
    <x v="5"/>
    <x v="5"/>
    <s v="11001"/>
    <n v="5900131"/>
    <s v="16104366"/>
    <s v="INCIDENTE"/>
    <s v="CUNDINAMARCA"/>
    <s v="BOGOTA"/>
    <s v="AUTOSERVICIO Y MISCELANEA JR"/>
    <s v="AVAL"/>
    <s v="FO-25-1878444"/>
    <d v="2025-11-25T13:46:00"/>
    <d v="2025-11-26T12:47:00"/>
    <m/>
    <s v="SOFTWARE"/>
    <s v="COMUNICACION"/>
    <s v="PARAMETROS DE CONFIGURACION EN POS"/>
    <s v="CERRADO"/>
    <s v="25/11/2025 25-11 SE CREA POR SOLICITUD DE LA RED | 26/11/2025 SE REALIZA RESEMBRADO DE CB SE REALIZAN PRUEBAS OK PRUEBA TELETÓN SALE FALLIDA POR CAÍDA DE CONVENIO SE REALIZA PRUEBA DISTINTA CON OTRO CONVENIO Y SALE OK"/>
    <s v="VISITA TECNICA"/>
    <s v="BGZZZ794"/>
    <s v="TIPO I"/>
    <s v="TERRESTRE"/>
    <s v="GONZALEZ FANDIÑO SANTIAGO ERNESTO"/>
    <n v="1"/>
    <s v="0"/>
    <n v="65960"/>
    <n v="75096"/>
    <n v="65960"/>
  </r>
  <r>
    <s v="BOGOTA"/>
    <x v="5"/>
    <x v="5"/>
    <s v="11001"/>
    <n v="5900141"/>
    <s v="87270255"/>
    <s v="INCIDENTE"/>
    <s v="CUNDINAMARCA"/>
    <s v="BOGOTA"/>
    <s v="CENTRO DE PAGOS MARIANA"/>
    <s v="AVAL"/>
    <s v="FO-25-1878450"/>
    <d v="2025-11-25T13:51:00"/>
    <d v="2025-11-26T11:55:00"/>
    <m/>
    <s v="SOFTWARE"/>
    <s v="ACTUALIZACION"/>
    <s v="TECNOLOGIA"/>
    <s v="CERRADO"/>
    <s v="25/11/2025 25-11 SE CREA POR SOLICITUD DE LA RED | 26/11/2025 COMERCIO SE ENCUENTRA CERRADO"/>
    <s v="VISITA TECNICA"/>
    <s v="NA"/>
    <s v="TIPO I"/>
    <s v="TERRESTRE"/>
    <s v="GONZALEZ FANDIÑO SANTIAGO ERNESTO"/>
    <n v="1"/>
    <s v="0"/>
    <n v="65960"/>
    <n v="75096"/>
    <n v="65960"/>
  </r>
  <r>
    <s v="BOGOTA"/>
    <x v="5"/>
    <x v="5"/>
    <s v="11001"/>
    <n v="5900468"/>
    <s v="21125208"/>
    <s v="INCIDENTE"/>
    <s v="CUNDINAMARCA"/>
    <s v="BOGOTA"/>
    <s v="CELU-COMPUTO LA FLORESTA"/>
    <s v="AVAL"/>
    <s v="FO-25-1882242"/>
    <d v="2025-11-25T16:17:00"/>
    <d v="2025-11-26T10:11:00"/>
    <m/>
    <s v="ENTIDAD"/>
    <s v="AVAL TARJETA DE SEMBRADO"/>
    <s v="EXCEDE INTENTOS DE PIN"/>
    <s v="CERRADO"/>
    <s v="26/11/2025 &quot;**25-11 SE CONTACTA CB POR WSP  MANDA TIIRILLA Y TS. SE ESCALA A LA RED PARA REVISION **26-11 RESPUESTA DE LA RED:  TIENE BLOQUEO EN EL CUPO DE SOBREGIRO POR MORA EN SUS PRODUCTOS, DEBE PAGAR Y LLAMAR A LA SERVILINEA PARA QUE LO DESBLOQUEE&quot;** 26-11 EN COMUNICACIÓN CON EL USUARIO AL NÚMERO 314 3760520 SE LE BRINDA LA INFORMACIÓN AL USUARIO, SE PROCEDE A CERRAR&quot;"/>
    <s v="SOPORTE TELEFONICO"/>
    <m/>
    <s v="TIPO I"/>
    <s v="TERRESTRE"/>
    <s v="CONTRERAS ROSSI LITZY YULIETH"/>
    <n v="0"/>
    <s v="0"/>
    <n v="41241"/>
    <n v="0"/>
    <n v="41241"/>
  </r>
  <r>
    <s v="BARRANQUILLA"/>
    <x v="4"/>
    <x v="4"/>
    <s v="47258"/>
    <n v="5900953"/>
    <s v="25701756"/>
    <s v="INCIDENTE"/>
    <s v="MAGDALENA"/>
    <s v="EL PIÑON"/>
    <s v="COOLCARRETO"/>
    <s v="AVAL"/>
    <s v="FO-25-1882942"/>
    <d v="2025-11-26T08:02:00"/>
    <d v="2025-11-27T15:43:00"/>
    <m/>
    <s v="SOFTWARE"/>
    <s v="ERROR DE TRANSACCIONES"/>
    <s v="RECHAZO GENERAL"/>
    <s v="CERRADO"/>
    <s v="26/11/2025 26-11 SE INTENTA COMUNICACIÓN CON EL USUARIO PERO NO HAY CONTACTO,** SE ESCALA A LA RED CON EL SIGUIENTE MENSAJE BUEN DÍA_x000a_SE INTENTA COMUNICACIÓN CON EL CB PERO NO FUE POSIBLE VALIDAR LA SOLICITUD. POR FAVOR, INDÍQUENOS CÓMO PROCEDER.** LA RED: POR FAVOR PROCEDER CON EL CORRESPONDIENTE RESEMBRADO DE TARJETA. GRACIAS. | 27/11/2025 SE REALIZA VISITA SE PROCEDE A SEMBRAR TARJETA DESPUES DE INICIALIZAR EL EQUIPOS ,SE HACEN PRUEBAS EN COMERCIO Y CB SOLO RETIRO ,CONVENIO 4998 SALIÓ RECHAZO GENERAL, NOTA: CB ESTÁ BLOQUEADO POR 34 DÍAS SIN COMPENSAR, CB OPERATIVO"/>
    <s v="VISITA TECNICA"/>
    <s v="9L00T313"/>
    <s v="TIPO III"/>
    <s v="TERRESTRE"/>
    <s v="PORRAS CASTRO DARLON NASCK"/>
    <n v="1"/>
    <s v="0"/>
    <n v="275729"/>
    <n v="196537"/>
    <n v="275729"/>
  </r>
  <r>
    <s v="YOPAL"/>
    <x v="3"/>
    <x v="3"/>
    <s v="85001"/>
    <n v="5901070"/>
    <s v="89499531"/>
    <s v="INCIDENTE"/>
    <s v="CASANARE"/>
    <s v="YOPAL"/>
    <s v="ASESORIAS CONTABLES Y MULTISERVICIOS S.R."/>
    <s v="AVAL"/>
    <s v="FO-25-1883160"/>
    <d v="2025-11-26T09:23:00"/>
    <d v="2025-11-26T17:30:00"/>
    <m/>
    <s v="ENTIDAD"/>
    <s v="AVAL TARJETA DE SEMBRADO"/>
    <s v="RESEMBRADO EXITOSO"/>
    <s v="CERRADO"/>
    <s v="26/11/2025 26-11 SE INTENTA COMUNICACIÓN CON EL USUARIO PERO NO HAY CONTACTO,** SE ESCALA A LA RED CON EL SIGUIENTE MENSAJE BUEN DÍA_x000a_SE INTENTA COMUNICACIÓN CON EL CB PERO NO FUE POSIBLE VALIDAR LA SOLICITUD. POR FAVOR, INDÍQUENOS CÓMO PROCEDER.**USUARIO RESPONDE CONFIRMA SOLICITUD Y TS**LA RED: DE ACUERDO CON TU SOLICITUD EL CORRESPONSAL TIENE V°B POR PARTE DE LA ENTIDAD, POR FAVOR PROCEDER CON EL RESEMBRADO DE TARJETA. GRACIAS | 26/11/2025 SE VISITA COMERCIO, SE REALIZA RESEMBRADO DE TARJETA 2687 OK. OPERATIVO EL SERVICIO."/>
    <s v="VISITA TECNICA"/>
    <s v="SEZZZ051"/>
    <s v="TIPO I"/>
    <s v="TERRESTRE"/>
    <s v="BERNAL ELAICA EDGAR ALEXIS"/>
    <n v="1"/>
    <s v="0"/>
    <n v="65960"/>
    <n v="75096"/>
    <n v="65960"/>
  </r>
  <r>
    <s v="BOGOTA"/>
    <x v="5"/>
    <x v="5"/>
    <s v="11001"/>
    <n v="5901102"/>
    <s v="17939091"/>
    <s v="INCIDENTE"/>
    <s v="CUNDINAMARCA"/>
    <s v="BOGOTA"/>
    <s v="C/DORA MAXI DESECHABLES"/>
    <s v="AVAL"/>
    <s v="FO-25-1882074"/>
    <d v="2025-11-26T09:37:00"/>
    <d v="2025-11-27T09:37:00"/>
    <m/>
    <s v="SOFTWARE"/>
    <s v="ERROR DE TRANSACCIONES"/>
    <s v="RECHAZO GENERAL"/>
    <s v="CERRADO"/>
    <s v="26/11/2025 26-11 SE ESCALA PARA VISITA. LLAMAR ANTES DE VISITAR, CONFIRMAR FALLA Y DATOS. | 27/11/2025 SE REALIZA LLAMADA A CLIENTE NO CONTESTA. | 27/11/2025 ESPERANDO RESPUESTA POR PARTE DE REDEBAN | 27/11/2025 SE LLEGA A COMERCIO, SE VALIDA PRUEBA APARECE ERROR, SE ESCALA CON REDEBAN, SE ACTUALIZA VERSIÓN, SE REALIZA NUEVAMENTE PRUEBAS CON ÉXITO, SIN NOVEDAD. SE CIERRA."/>
    <s v="VISITA TECNICA"/>
    <s v="GA005461"/>
    <s v="TIPO I"/>
    <s v="TERRESTRE"/>
    <s v="ARIAS QUILINDO JULIAN"/>
    <n v="1"/>
    <s v="0"/>
    <n v="65960"/>
    <n v="75096"/>
    <n v="65960"/>
  </r>
  <r>
    <s v="BOGOTA"/>
    <x v="5"/>
    <x v="5"/>
    <s v="11001"/>
    <n v="5901105"/>
    <s v="90790431"/>
    <s v="INCIDENTE"/>
    <s v="CUNDINAMARCA"/>
    <s v="BOGOTA"/>
    <s v="PAPELNETLASA"/>
    <s v="AVAL"/>
    <s v="FO-25-1882075"/>
    <d v="2025-11-26T09:37:00"/>
    <d v="2025-11-27T16:04:00"/>
    <m/>
    <s v="HARDWARE"/>
    <s v="ALERT IRRUPTION"/>
    <s v="ALERT IRRUPTION"/>
    <s v="CERRADO"/>
    <s v="26/11/2025 26-11 SE ESCALA PARA VISITA. LLAMAR ANTES DE VISITAR, CONFIRMAR FALLA Y DATOS. | 27/11/2025 SE LLAMA AL CLIENTE AL NÚMERO DE CONTACTO 3106972458 EL SEÑOR LITMAN SÁNCHEZ INDICA QUE NOS PUEDE ATENDER LUEGO DEL MEDIO DÍA, SE DEJA PENDIENTE PARA ATENDER LUEGO DE DICHA FRANJA HORARIA | 27/11/2025 SE VISITA COMERCIO CB AVAL, SE EVIDENCIA DATAFONO CON ALERT INRRUPTION, SE CAMBIA EQUIPO, SE DEJA EL NUEVO CON LOS USUARIOS DEL CLIENTE, SE REALIZAN PRUEBAS OK, SE HABILITAN CIERRES, SE SIEMBRA TARJETA #5482, EL CONVENIO DE TELETÓN ESTÁ FALLANDO POR LO QUE NO ES POSIBLE REALIZAR PRUEBA."/>
    <s v="VISITA TECNICA"/>
    <s v="VTZZZ408"/>
    <s v="TIPO I"/>
    <s v="TERRESTRE"/>
    <s v="VEGA MANRIQUE JONATAN MAURICIO"/>
    <n v="1"/>
    <s v="0"/>
    <n v="65960"/>
    <n v="75096"/>
    <n v="65960"/>
  </r>
  <r>
    <s v="BOGOTA"/>
    <x v="5"/>
    <x v="5"/>
    <s v="11001"/>
    <n v="5901219"/>
    <s v="18870782"/>
    <s v="INCIDENTE"/>
    <s v="CUNDINAMARCA"/>
    <s v="BOGOTA"/>
    <s v="JULIMAR"/>
    <s v="AVAL"/>
    <s v="FO-25-1882530"/>
    <d v="2025-11-26T10:22:00"/>
    <d v="2025-11-27T17:03:00"/>
    <m/>
    <s v="HARDWARE"/>
    <s v="LECTOR DE BARRAS"/>
    <s v="DAÑO POS"/>
    <s v="CERRADO"/>
    <s v="26/11/2025 26-11 SE ESCALA PARA VISITA. LLAMAR ANTES DE VISITAR, CONFIRMAR FALLA Y DATOS. | 27/11/2025 SE ESTABLECE COMUNICACIÓN AL NÚMERO 3123466415 PARA VALIDACIÓN DE DIRECCIÓN Y LA SRA YADELIS INDICA Q NO PUEDE ATENDER ANTES DE LAS 12 DEL MEDIO DÍA | 27/11/2025 SE LLEGA AL DIRECCION INDICA Y SE REALIZA CAMBIO DE DATAFONO POR DAÑO EN PUERTO USB . CONFIGURACIÓN Y VERSIONAMIENTO OK, USURARIOS OK , CIERRES HABILITADOS , SEMBRADO OK, PRUEBA DE TELETÓN EN RG CONTINUA LA NOVEDAD CON LA ENTIENDAD, EN ESE MOMENTO LLEGA CLIENTE A REALIZAR RETIRO CON TARJETA SE ADJUNTA FOTO DE EVIDENCIA. SE REALIZA PRUEBA A LECTOR OK"/>
    <s v="VISITA TECNICA"/>
    <s v="XP003024"/>
    <s v="TIPO I"/>
    <s v="TERRESTRE"/>
    <s v="GARCIA PASTRANA KEVIN FERNANDO"/>
    <n v="1"/>
    <s v="0"/>
    <n v="65960"/>
    <n v="75096"/>
    <n v="65960"/>
  </r>
  <r>
    <s v="BOGOTA"/>
    <x v="5"/>
    <x v="5"/>
    <s v="11001"/>
    <n v="5901222"/>
    <s v="21119821"/>
    <s v="INCIDENTE"/>
    <s v="CUNDINAMARCA"/>
    <s v="BOGOTA"/>
    <s v="DON PAGO NICO Y PAU"/>
    <s v="AVAL"/>
    <s v="FO-25-1882532"/>
    <d v="2025-11-26T10:22:00"/>
    <d v="2025-11-26T15:09:00"/>
    <m/>
    <s v="SOFTWARE"/>
    <s v="ACTUALIZACION"/>
    <s v="VERSION CARGA SO VR"/>
    <s v="CERRADO"/>
    <s v="26/11/2025 26-11 SE ESCALA PARA VISITA. LLAMAR ANTES DE VISITAR, CONFIRMAR FALLA Y DATOS. | 26/11/2025 SE REALIZA VISITA DE CAMPO ENCONTRADO QUE EQUIPO SE REINICIA CONSTANTEMENTE, POR LO ANTERIOR SE PROCEDE A ACTUALIZACIÓN DE EQUIPO A VERSIÓN 10.5N, PRUEBAS CUPO Y USUARIO OK."/>
    <s v="VISITA TECNICA"/>
    <s v="A102Z117"/>
    <s v="TIPO I"/>
    <s v="TERRESTRE"/>
    <s v="LOZADA ROJAS CHRISTIAN ANDRES"/>
    <n v="1"/>
    <s v="0"/>
    <n v="65960"/>
    <n v="75096"/>
    <n v="65960"/>
  </r>
  <r>
    <s v="PASTO"/>
    <x v="1"/>
    <x v="1"/>
    <s v="52001"/>
    <n v="5901240"/>
    <s v="16097115"/>
    <s v="INCIDENTE"/>
    <s v="NARIÑO"/>
    <s v="PASTO"/>
    <s v="TIENDA BENAVIDES NELLY"/>
    <s v="AVAL"/>
    <s v="FO-25-1882536"/>
    <d v="2025-11-26T10:28:00"/>
    <d v="2025-11-26T15:25:00"/>
    <m/>
    <s v="HARDWARE"/>
    <s v="LECTOR DE BARRAS"/>
    <s v="CABLE LECTORA AVERIADO"/>
    <s v="CERRADO"/>
    <s v="26/11/2025 26-11 SE ESCALA PARA VISITA. LLAMAR ANTES DE VISITAR, CONFIRMAR FALLA Y DATOS. | 26/11/2025 SE LLEGA A CORRESPONSAL SE VERIFICA FALLA EN LECTOR DE BARRAS DAÑO EN CABLE SE REALIZA CAMBIO DE LECTOR SE REALIZA PRUEBAS DE FUNCIONAMIENTO EXITOSAS CB QUEDA OPERATIVO Y LECTOR OPERATIVO CONVENIO TELETON NO ACTIVO SE REALIZA PRUEBAS DE FUNCIONAMIENTO CON OTRO CONVENIO"/>
    <s v="VISITA TECNICA"/>
    <s v="VGZZZ219"/>
    <s v="TIPO I"/>
    <s v="TERRESTRE"/>
    <s v="BRAVO MADROÑERO OSCAR ESTEBAN"/>
    <n v="1"/>
    <s v="0"/>
    <n v="65960"/>
    <n v="75096"/>
    <n v="65960"/>
  </r>
  <r>
    <s v="BOGOTA"/>
    <x v="5"/>
    <x v="5"/>
    <s v="11001"/>
    <n v="5901439"/>
    <s v="81765810"/>
    <s v="INCIDENTE"/>
    <s v="CUNDINAMARCA"/>
    <s v="BOGOTA"/>
    <s v="LAPAPELERIA DE DANI"/>
    <s v="AVAL"/>
    <s v="FO-25-1885675"/>
    <d v="2025-11-26T11:35:00"/>
    <d v="2025-11-26T16:28:00"/>
    <m/>
    <s v="ENTIDAD"/>
    <s v="AVAL TARJETA DE SEMBRADO"/>
    <s v="EXCEDE INTENTOS DE PIN"/>
    <s v="CERRADO"/>
    <s v="26/11/2025 &quot;**26-11 SE CONTACTA CB POR WSP  MANDA TIIRILLA Y TS. SE ESCALA A LA RED PARA REVISION **26-11 RESPUESTA DE LA RED:  VALIDANDO EL CB TIENE SOLO UNA TARJETA LA CUAL ES 0919, POR FAVOR VALIDAR, USUARIO INDICA QUE SIGUE PRESENTANDO ERROR LA RED: YA EL DESBLOQUEO SE REALIZÓ, 26-11 SIGUE PRESENTANDO EL ERROR COMO SE PUEDE PROCEDER**LA RED: POR FAVOR CERREMOS EL CASO Y LO ESCALAMOS A LA ENTIDAD** 26-11 EN COMUNICACIÓN CON EL USUARIO AL NÚMERO 314 6931281 SE LE BRINDA LA INFORMACIÓN AL USUARIO, SE PROCEDE A CERRAR&quot;"/>
    <s v="SOPORTE TELEFONICO"/>
    <m/>
    <s v="TIPO I"/>
    <s v="TERRESTRE"/>
    <s v="CONTRERAS ROSSI LITZY YULIETH"/>
    <n v="0"/>
    <s v="0"/>
    <n v="41241"/>
    <n v="0"/>
    <n v="41241"/>
  </r>
  <r>
    <s v="BOGOTA"/>
    <x v="5"/>
    <x v="5"/>
    <s v="25151"/>
    <n v="5901989"/>
    <s v="15274822"/>
    <s v="INCIDENTE"/>
    <s v="CUNDINAMARCA"/>
    <s v="CAQUEZA"/>
    <s v="DROGUERIA CASA ORTIZ"/>
    <s v="AVAL"/>
    <s v="FO-25-1885327"/>
    <d v="2025-11-26T15:40:00"/>
    <d v="2025-11-27T15:09:00"/>
    <m/>
    <s v="HARDWARE"/>
    <s v="NO ENCIENDE"/>
    <s v="DAÑO POS"/>
    <s v="CERRADO"/>
    <s v="26/11/2025 26-11 SE ESCALA PARA VISITA. LLAMAR ANTES DE VISITAR, CONFIRMAR FALLA Y DATOS. | 27/11/2025 DOS CIERRES VIALES VÍA BOGOTÁ VILLAVICENCIO, DAN PASO CADA 20 MINUTOS POR CARRIL | 28/11/2025 SE REALIZA CAMBIO DEL DATAFONO DEBIDO A UN DAÑO EN EL PUERTO DE CARGA QUE SE DESPEGO"/>
    <s v="VISITA TECNICA"/>
    <s v="9PZZZ607"/>
    <s v="TIPO II"/>
    <s v="TERRESTRE"/>
    <s v="ALARCON AREVALO JOHAN STIVEN"/>
    <n v="1"/>
    <s v="0"/>
    <n v="144968"/>
    <n v="140396"/>
    <n v="144968"/>
  </r>
  <r>
    <s v="BOGOTA"/>
    <x v="5"/>
    <x v="5"/>
    <s v="11001"/>
    <n v="5902195"/>
    <s v="90152690"/>
    <s v="INCIDENTE"/>
    <s v="CUNDINAMARCA"/>
    <s v="BOGOTA"/>
    <s v="CIGARRERIA Y TELECOMUNICACIONES TIFFANY"/>
    <s v="AVAL"/>
    <s v="FO-25-1886159"/>
    <d v="2025-11-26T17:08:00"/>
    <d v="2025-11-27T16:11:00"/>
    <m/>
    <s v="ENTIDAD"/>
    <s v="AVAL TARJETA DE SEMBRADO"/>
    <s v="TRANSACCION NO PERMITIDA"/>
    <s v="CERRADO"/>
    <s v="26/11/2025 26-11 SE ESCALA PARA VISITA. LLAMAR ANTES DE VISITAR, CONFIRMAR FALLA Y DATOS. | 27/11/2025 SE REALIZA REVISO FISICA DEL PUNTO NO SE ENCUENN FALLOS SE PROCEDE A ESCALAR CON PAOLA GARZÓN SOPORTE DE REDEBAN PARA SOLUCIONAR EL CASO, SE HACEN LAS PRUEBAS SOLICITADAS PERO AL MOMENTO DE RETIRARME NO SE OBSERVA FALLA"/>
    <s v="VISITA TECNICA"/>
    <s v="VEZZZ012"/>
    <s v="TIPO I"/>
    <s v="TERRESTRE"/>
    <s v="ALARCON AREVALO JOHAN STIVEN"/>
    <n v="1"/>
    <s v="0"/>
    <n v="65960"/>
    <n v="75096"/>
    <n v="65960"/>
  </r>
  <r>
    <s v="TUNJA"/>
    <x v="0"/>
    <x v="0"/>
    <s v="68077"/>
    <n v="5902224"/>
    <s v="16591448"/>
    <s v="INCIDENTE"/>
    <s v="SANTANDER"/>
    <s v="BARBOSA"/>
    <s v="MUNDIAL DE ASEO 2"/>
    <s v="AVAL"/>
    <s v="FO-25-1886595"/>
    <d v="2025-11-26T17:20:00"/>
    <d v="2025-11-27T13:11:00"/>
    <m/>
    <s v="USUARIO"/>
    <s v="NO ENCIENDE"/>
    <s v="CONEXIONES DE COMERCIO"/>
    <s v="CERRADO"/>
    <s v="26/11/2025 26-11 SE ESCALA PARA VISITA. LLAMAR ANTES DE VISITAR, CONFIRMAR FALLA Y DATOS. | 27/11/2025 SE VISITA CB MANTENIMIENTO DE EQUIPO.... AUMENTO BRILLO DE PANTALLA.  PRUEBAS OK"/>
    <s v="VISITA TECNICA"/>
    <s v="BL011848"/>
    <s v="TIPO II"/>
    <s v="TERRESTRE"/>
    <s v="GONZALEZ GONZALEZ MARIO ALBERTO"/>
    <n v="1"/>
    <s v="0"/>
    <n v="144968"/>
    <n v="140396"/>
    <n v="144968"/>
  </r>
  <r>
    <s v="BOGOTA"/>
    <x v="5"/>
    <x v="5"/>
    <s v="11001"/>
    <n v="5902274"/>
    <s v="89346018"/>
    <s v="INCIDENTE"/>
    <s v="CUNDINAMARCA"/>
    <s v="BOGOTA"/>
    <s v="MULTIPAGOS S Y S"/>
    <s v="AVAL"/>
    <s v="FO-25-1895112"/>
    <d v="2025-11-27T08:00:00"/>
    <d v="2025-11-27T17:43:00"/>
    <m/>
    <s v="HARDWARE"/>
    <s v="LECTOR DE BARRAS"/>
    <s v="CABLE LECTORA AVERIADO"/>
    <s v="CERRADO"/>
    <s v="27/11/2025 27-11 SE ESCALA PARA VISITA. LLAMAR ANTES DE VISITAR, CONFIRMAR FALLA Y DATOS. | 27/11/2025 SE CAMBIA LECTORA CABLE AVERIADO"/>
    <s v="VISITA TECNICA"/>
    <s v="LMYZZ719"/>
    <s v="TIPO I"/>
    <s v="TERRESTRE"/>
    <s v="INFANTE SIERRA MANUEL FERNANDO"/>
    <n v="1"/>
    <s v="0"/>
    <n v="65960"/>
    <n v="75096"/>
    <n v="65960"/>
  </r>
  <r>
    <s v="BOGOTA"/>
    <x v="5"/>
    <x v="5"/>
    <s v="25875"/>
    <n v="5902711"/>
    <s v="90763719"/>
    <s v="INCIDENTE"/>
    <s v="CUNDINAMARCA"/>
    <s v="VILLETA"/>
    <s v="EL COFRE DEL TESORO"/>
    <s v="AVAL"/>
    <s v="FO-25-1897251"/>
    <d v="2025-11-27T08:26:00"/>
    <d v="2025-11-28T12:08:00"/>
    <m/>
    <s v="ENTIDAD"/>
    <s v="AVAL TARJETA DE SEMBRADO"/>
    <s v="TARJETA USO RESTRINGIDO"/>
    <s v="CERRADO"/>
    <s v="27/11/2025 27-11 SE ESCALA PARA VISITA. LLAMAR ANTES DE VISITAR, CONFIRMAR FALLA Y DATOS. | 28/11/2025 EN DESPLAZAMIENTO. | 28/11/2025 A LA ESPERA DE RESPUESTA POR PARTE DE REDEBAN. | 28/11/2025 SE LLEGA A COMERCIO, SE  REALIZA SEMBRADO DE TARJETA, SE REALIZA PRUEBAS DE DEPOSITO DE $1 A UNA CUENTA BANCO BOGOTA APARECIENDO EN VOUCHER LLAME AL EMISOR, SE ESCALA DIRECTAMENTE CON REDEBAN, INDICANDO QUE DEJE SEMBRADO LA TARJETA TERMINADO EN 1931, QUE EN 24 HORAS QUEDA ACTIVO LA TARJETA, SE LE INDICA A COMERCIO QUE PASANDO 24 HORAS, QUEDA ACTIVO Y REALICE PRUEBAS, SE CIERRA."/>
    <s v="VISITA TECNICA"/>
    <s v="FWZZZ540"/>
    <s v="TIPO II"/>
    <s v="TERRESTRE"/>
    <s v="ARIAS QUILINDO JULIAN"/>
    <n v="1"/>
    <s v="0"/>
    <n v="144968"/>
    <n v="140396"/>
    <n v="144968"/>
  </r>
  <r>
    <s v="TUNJA"/>
    <x v="0"/>
    <x v="0"/>
    <s v="15001"/>
    <n v="5902782"/>
    <s v="16620783"/>
    <s v="INCIDENTE"/>
    <s v="BOYACA"/>
    <s v="TUNJA"/>
    <s v="DROG CIUDAD JARDIN TU FARMA"/>
    <s v="AVAL"/>
    <s v="FO-25-1895587"/>
    <d v="2025-11-27T08:59:00"/>
    <d v="2025-11-27T15:25:00"/>
    <m/>
    <s v="ENTIDAD"/>
    <s v="ERROR DE TRANSACCIONES"/>
    <s v="TIPO DE TARJETA INVALIDA"/>
    <s v="CERRADO"/>
    <s v="27/11/2025 27-11 SE ESCALA PARA VISITA. LLAMAR ANTES DE VISITAR, CONFIRMAR FALLA Y DATOS. | 27/11/2025 EN COMUNICACIÓN CON LA LÍNEA 3142511304 RESPONDE LA SEÑORA CRISTINA CATÓLICO, INFORMANDO QUE EL SERVICIO FUE RESTABLECIDO EXITOSAMENTE, INFORMA QUE LLAMO A LA ENTIDAD, QUE LE DIERON ALGUNOS PASOS, REINICIO Y QUE LE PERMITE HACER TRANSACCIONES EXITOSAMENTE SEA RETIRO O OTRAS, INFORMA QUE NO REQUIERE VISITA, SE CIERRA COMO SOPORTE TELEFONICO"/>
    <s v="SOPORTE TELEFONICO"/>
    <m/>
    <s v="TIPO I"/>
    <s v="TERRESTRE"/>
    <s v="HERRERA GARZON JEYSON STEVENT"/>
    <n v="0"/>
    <s v="0"/>
    <n v="41241"/>
    <n v="0"/>
    <n v="41241"/>
  </r>
  <r>
    <s v="CALI"/>
    <x v="1"/>
    <x v="1"/>
    <s v="76834"/>
    <n v="5902818"/>
    <s v="90855390"/>
    <s v="INCIDENTE"/>
    <s v="VALLE DEL CAUCA"/>
    <s v="TULUA"/>
    <s v="DROGUERIA FARMAPUNTOZB"/>
    <s v="AVAL"/>
    <s v="FO-25-1895654"/>
    <d v="2025-11-27T09:09:00"/>
    <d v="2025-11-28T17:37:00"/>
    <m/>
    <s v="ENTIDAD"/>
    <s v="ERROR DE TRANSACCIONES"/>
    <s v="SIN CUPO HABILITADO"/>
    <s v="CERRADO"/>
    <s v="27/11/2025 27-11 SE ESCALA PARA VISITA. LLAMAR ANTES DE VISITAR, CONFIRMAR FALLA Y DATOS. | 28/11/2025 EN LA VISITA TÉCNICA NO SE REALIZÓ EL SOPORTE WOLICITADO POR EL CLIENTE YA QUE ANTERIORMENTE LA APERTURA FUE CANCELADA POR AGENDAMIENTO YA QUE LOS DATOS DEL USUARIO ESTABAN ERRADOS Y NO SE PUDO ESTABLECER CONTACTO"/>
    <s v="VISITA TECNICA"/>
    <s v="NO HUBO INTERVENCIÓN"/>
    <s v="TIPO II"/>
    <s v="TERRESTRE"/>
    <s v="SANCHEZ URREGO ROBINSON DAVID"/>
    <n v="1"/>
    <s v="0"/>
    <n v="144968"/>
    <n v="140396"/>
    <n v="144968"/>
  </r>
  <r>
    <s v="BOGOTA"/>
    <x v="5"/>
    <x v="5"/>
    <s v="25885"/>
    <n v="5902911"/>
    <s v="16785321"/>
    <s v="INCIDENTE"/>
    <s v="CUNDINAMARCA"/>
    <s v="YACOPI"/>
    <s v="CLARO SION"/>
    <s v="AVAL"/>
    <s v="FO-25-1895960"/>
    <d v="2025-11-27T09:37:00"/>
    <d v="2025-11-27T16:44:00"/>
    <m/>
    <s v="ENTIDAD"/>
    <s v="ERROR DE TRANSACCIONES"/>
    <s v="TRANSACCION NO PERMITIDA"/>
    <s v="CERRADO"/>
    <s v="27/11/2025 27-11 SE ESCALA PARA VISITA. LLAMAR ANTES DE VISITAR, CONFIRMAR FALLA Y DATOS. | 27/11/2025 SE REALIZA CONTRATO TELÉFONICO CON CLIENTE BELLAUL BOHORQUEZ A NÚMERO REGISTRADO 3145791527 PARA CONFIRMAR FALLA DE TRANSACCIONE CLIENTE INFORMA QUE EL DATAFONO YA SE ENCUENTRA FUNCIONANDO EN PERFECTAS CONDICIONES. QUE YA NO VE NECESARIO LA VISITA. . CLIENTE SUMISTRA TIRILLA DE TRANSACCIÓN EXITOSA . SE ESCALA Y SE PROCEDE A CERRAR"/>
    <s v="SOPORTE TELEFONICO"/>
    <m/>
    <s v="TIPO IV"/>
    <s v="TERRESTRE"/>
    <s v="ORTIZ MARTINEZ STIVEN"/>
    <n v="0"/>
    <s v="0"/>
    <n v="41241"/>
    <n v="0"/>
    <n v="41241"/>
  </r>
  <r>
    <s v="BOGOTA"/>
    <x v="5"/>
    <x v="5"/>
    <s v="11001"/>
    <n v="5903018"/>
    <s v="90152628"/>
    <s v="INCIDENTE"/>
    <s v="CUNDINAMARCA"/>
    <s v="BOGOTA"/>
    <s v="ACENEZ SEGUROS"/>
    <s v="AVAL"/>
    <s v="FO-25-1896801"/>
    <d v="2025-11-27T10:12:00"/>
    <d v="2025-11-27T11:12:00"/>
    <m/>
    <s v="ENTIDAD"/>
    <s v="AVAL TARJETA DE SEMBRADO"/>
    <s v="EXCEDE INTENTOS DE PIN"/>
    <s v="CERRADO"/>
    <s v="27/11/2025 **27-11 SE CONTACTA CB POR WSP  MANDA TIIRILLA Y TS. SE ESCALA A LA RED PARA REVISION **27-11 RESPUESTA DE LA RED:  YA SE REALIZO EL DESBLOQUEO POR FAVOR VALIDAR 27-11 EN COMUNICACIÓN CON EL USUARIO AL NÚMERO 3214264020 SE LE BRINDA LA INFORMACIÓN AL USUARIO-INDICA CB OPERTAIVO, SE PROCEDE A CERRAR&quot;"/>
    <s v="SOPORTE TELEFONICO"/>
    <m/>
    <s v="TIPO I"/>
    <s v="TERRESTRE"/>
    <s v="CONTRERAS ROSSI LITZY YULIETH"/>
    <n v="0"/>
    <s v="0"/>
    <n v="41241"/>
    <n v="0"/>
    <n v="41241"/>
  </r>
  <r>
    <s v="CUCUTA"/>
    <x v="0"/>
    <x v="0"/>
    <s v="54001"/>
    <n v="5903052"/>
    <s v="20020467"/>
    <s v="INCIDENTE"/>
    <s v="NORTE DE SANTANDER"/>
    <s v="CUCUTA"/>
    <s v="SERVIPAGOS DJ"/>
    <s v="AVAL"/>
    <s v="FO-25-1897144"/>
    <d v="2025-11-27T10:22:00"/>
    <d v="2025-11-28T09:50:00"/>
    <m/>
    <s v="ENTIDAD"/>
    <s v="AVAL TARJETA DE SEMBRADO"/>
    <s v="RESEMBRADO EXITOSO"/>
    <s v="CERRADO"/>
    <s v="27/11/2025 27-11 SE INTENTA COMUNICACIÓN CON EL USUARIO PERO NO HAY CONTACTO,** SE ESCALA A LA RED CON EL SIGUIENTE MENSAJE BUEN DÍASE INTENTA COMUNICACIÓN CON EL CB PERO NO FUE POSIBLE VALIDAR LA SOLICITUD. POR FAVOR, INDÍQUENOS CÓMO PROCEDER.** LA RED:POR FAVOR PROCEDER CON EL CORRESPONDIENTE RESEMBRADO DE TARJETA. GRACIAS. | 28/11/2025 SE REALIZA VISITA AL COMERCIO Y SE REALIZA RESEMBRADO DE TARGETA AVAL,SE ESCALAN CON RBM YA QUE LA TARGETA DE SEMBRANDO NO CONCUERDA CON EL DE LA DESCRIPCIÓN. PAOLA GARZÓN AUTORIZA DEJAR LA TARGETA DE SEMBRANDO NÚMERO 8628 PRUEBAS ÉXITOSAS"/>
    <s v="VISITA TECNICA"/>
    <s v="IIOEZ352"/>
    <s v="TIPO I"/>
    <s v="TERRESTRE"/>
    <s v="MORA VEGA JEAMPIER"/>
    <n v="1"/>
    <s v="0"/>
    <n v="65960"/>
    <n v="75096"/>
    <n v="65960"/>
  </r>
  <r>
    <s v="BOGOTA"/>
    <x v="5"/>
    <x v="5"/>
    <s v="11001"/>
    <n v="5903081"/>
    <s v="15671571"/>
    <s v="INCIDENTE"/>
    <s v="CUNDINAMARCA"/>
    <s v="BOGOTA"/>
    <s v="PANADERIA VIVI PAN"/>
    <s v="AVAL"/>
    <s v="FO-25-1897664"/>
    <d v="2025-11-27T10:30:00"/>
    <d v="2025-11-29T08:53:00"/>
    <m/>
    <s v="ENTIDAD"/>
    <s v="AVAL TARJETA DE SEMBRADO"/>
    <s v="RECHAZO GENERAL"/>
    <s v="CERRADO"/>
    <s v="27/11/2025 27-11 SE CONTACTA CB SE VALIDA SOLICITUD-SE ESCALA A LA RED CON EL SIGUIENTE MENSAJE BUEN DÍA_x000a_EN COMUNICACIÓN CON EL USUARIO NOS INDICA QUE YA RECIBIÓ LA NUEVA TARJETA **5571, ADJUNTO FOTOGRAFÍA _x000a_LA TARJETA **2497 ERA LA QUE TENÍAN ANTERIORMENTE, POR FAVOR NOS INDICAN COMO PROCEDER** LA RED: PROCEDER CON EL CORRESPONDIENTE RESEMBRADO DE TARJETA. GRACIAS._x000a_NÚMERO DE TARJETA:       2497 | 29/11/2025 SE VISITA COMERCIO CB AVAL, SE REALIZA RESEMBRADO DE TARJETA #5571, SE VALIDA QUE AÚN ASÍ EL SERVICIO DEL CB PRESENTA FALLAS CON LAS TRX DE RECAUDO NO CON LAS DE RETIRO, SE ESCALA EL CASO CON PAOLA GARZÓN DE RBM QUIEN INDICA QUE POR PARTE DE ELLOS (RBM) NO TIENEN FALLA Y QUE EL RECHAZO LO ESTÁ GENERANDO LA ENTIDAD POR TAL MOTIVO INDICA DEJAR LA NUEVA TARJETA SEMBRADA PARA QUE YA ESCALADO EL CASO LA ENTIDAD SOLUCIONE, NO SE LOGRA REALIZAR TRX POR LA FALLA QUE PRESENTA EL CB, HAY PROBLEMAS PARA CERRAR LA ACTIVIDAD POR PARTE DE SYTEX EL CUAL FUE ESCALADO TICKET ID: 589-23N-YEAX."/>
    <s v="VISITA TECNICA"/>
    <s v="99GZZ678"/>
    <s v="TIPO I"/>
    <s v="TERRESTRE"/>
    <s v="VEGA MANRIQUE JONATAN MAURICIO"/>
    <n v="1"/>
    <s v="0"/>
    <n v="65960"/>
    <n v="75096"/>
    <n v="65960"/>
  </r>
  <r>
    <s v="CALI"/>
    <x v="1"/>
    <x v="1"/>
    <s v="76001"/>
    <n v="5903350"/>
    <s v="89472159"/>
    <s v="INCIDENTE"/>
    <s v="VALLE DEL CAUCA"/>
    <s v="CALI"/>
    <s v="SERVICIO INTEGRADO CANAAN"/>
    <s v="AVAL"/>
    <s v="FO-25-1897249"/>
    <d v="2025-11-27T11:40:00"/>
    <d v="2025-11-27T16:27:00"/>
    <m/>
    <s v="HARDWARE"/>
    <s v="COMUNICACION"/>
    <s v="DAÑO POS"/>
    <s v="CERRADO"/>
    <s v="27/11/2025 27-11 SE CONTACTA CB SE VALIDA SOLICITUD-SE ESCALA A LA RED PARA VALIDAR ATENCION CON EL SIGUIENTE MENSAJE** BUEN DÍA EN COMUNICACIÓN CON EL USUARIO NOS INDICA QUE LE LLEGARO** LA RED; POR FAVOR PROCEDER CON EL CORRESPONDIENTE RESEMBRADO DE TARJETA. LA ENTIDAD NOS CONFIRMA QUE TIENE DOS TARJETAS PODEMOS RESEMBRAR CUALQUIERA DE LAS DOS. GRACIAS. | 27/11/2025 SE LLEGA AL COMERCIO PERO EL EQUIPO ESTA FUNCIONANDO CORRECTAMENTE SE HACEN PRUEBAS DE TELETON Y SALE RECHAZO GENERAL"/>
    <s v="VISITA TECNICA"/>
    <s v="V4ZZZ163"/>
    <s v="TIPO I"/>
    <s v="TERRESTRE"/>
    <s v="CUERO RUIZ JHONNY"/>
    <n v="1"/>
    <s v="0"/>
    <n v="65960"/>
    <n v="75096"/>
    <n v="65960"/>
  </r>
  <r>
    <s v="VILLAVICENCIO"/>
    <x v="3"/>
    <x v="3"/>
    <s v="50223"/>
    <n v="5903517"/>
    <s v="21326897"/>
    <s v="INCIDENTE"/>
    <s v="META"/>
    <s v="CUBARRAL"/>
    <s v="SERVICENTRO CUBARRAL"/>
    <s v="AVAL"/>
    <s v="FO-25-1897590"/>
    <d v="2025-11-27T12:18:00"/>
    <d v="2025-11-28T17:42:00"/>
    <m/>
    <s v="SOFTWARE"/>
    <s v="ACTUALIZACION"/>
    <s v="VERSION CARGA SO VR"/>
    <s v="CERRADO"/>
    <s v="27/11/2025 27-11 SE ESCALA PARA VISITA. LLAMAR ANTES DE VISITAR, CONFIRMAR FALLA Y DATOS. | 28/11/2025 SE LLEGA AL COMERCIO SE VALIDA INCONVENIENTE CLIENTE INFORMA QUE TRATO DE REALIZA UN RETIRO CON TARJETA YA QUE LLEGO UN CLIENTE Y EL SERVICIO SE ENCUENTRA OPERANDO SIN NOVEDAD Y YA NO REQUIERE SERVICIO TÉCNICO"/>
    <s v="VISITA TECNICA"/>
    <s v="SASZZ942"/>
    <s v="TIPO II"/>
    <s v="TERRESTRE"/>
    <s v="ROZO JIMENEZ EDGAR ARMANDO"/>
    <n v="1"/>
    <s v="0"/>
    <n v="144968"/>
    <n v="140396"/>
    <n v="144968"/>
  </r>
  <r>
    <s v="BOGOTA"/>
    <x v="5"/>
    <x v="5"/>
    <s v="11001"/>
    <n v="5903547"/>
    <s v="87157942"/>
    <s v="INCIDENTE"/>
    <s v="CUNDINAMARCA"/>
    <s v="BOGOTA"/>
    <s v="JDFINTERNETPAPELERIA"/>
    <s v="AVAL"/>
    <s v="FO-25-1897663"/>
    <d v="2025-11-27T12:26:00"/>
    <d v="2025-11-28T11:43:00"/>
    <m/>
    <s v="ENTIDAD"/>
    <s v="ERROR DE TRANSACCIONES"/>
    <s v="TRANSACCION NO PERMITIDA"/>
    <s v="CERRADO"/>
    <s v="27/11/2025 27-11 SE ESCALA PARA VISITA. LLAMAR ANTES DE VISITAR, CONFIRMAR FALLA Y DATOS. | 28/11/2025 SE VISITA COMERCIO CB AVAL, CLIENTE INDICA QUE LE SALEN TRANSACCIONES RECHAZADA INDICANDO &quot;TARJETA INVALIDA&quot;, AÚN ASÍ SE VALIDA CONFIGURACIÓN DEL EQUIPO Y ESTÁ OK, SE REALIZAN PRUEBAS CON CUENTA DEL CLIENTE Y FUNCIONA EL CB OK, SE VALIDA CON PAOLA GARZÓN DE RBM LA PARAMETRIZACIÓN Y ESTÁ OK, SE TOMAN EVIDENCIAS DE LA VISITA Y NOS RETIRAMOS."/>
    <s v="VISITA TECNICA"/>
    <s v="A1NZZ177"/>
    <s v="TIPO I"/>
    <s v="TERRESTRE"/>
    <s v="VEGA MANRIQUE JONATAN MAURICIO"/>
    <n v="1"/>
    <s v="0"/>
    <n v="65960"/>
    <n v="75096"/>
    <n v="65960"/>
  </r>
  <r>
    <s v="VILLAVICENCIO"/>
    <x v="3"/>
    <x v="3"/>
    <s v="50001"/>
    <n v="5904259"/>
    <s v="16664096"/>
    <s v="INCIDENTE"/>
    <s v="META"/>
    <s v="VILLAVICENCIO"/>
    <s v="PDV PORFIA 2"/>
    <s v="AVAL"/>
    <s v="FO-25-1898883"/>
    <d v="2025-11-27T15:19:00"/>
    <d v="2025-11-27T17:28:00"/>
    <m/>
    <s v="HARDWARE"/>
    <s v="CABLEADO"/>
    <s v="CABLE MAGICBOX AVERIADO"/>
    <s v="CERRADO"/>
    <s v="27/11/2025 27-11 SE ESCALA PARA VISITA. LLAMAR ANTES DE VISITAR, CONFIRMAR FALLA Y DATOS. | 27/11/2025 SE REALIZA CAMBIO DE CABLE MAGIC BOX Y FUENTE DE PODER PRUEBAS OK SIN NOVEDADES"/>
    <s v="VISITA TECNICA"/>
    <s v="BL01Q945"/>
    <s v="TIPO I"/>
    <s v="TERRESTRE"/>
    <s v="CASTRILLON URREA LONDIER LEANDRO"/>
    <n v="1"/>
    <s v="0"/>
    <n v="65960"/>
    <n v="75096"/>
    <n v="65960"/>
  </r>
  <r>
    <s v="BARRANQUILLA"/>
    <x v="4"/>
    <x v="4"/>
    <s v="8758"/>
    <n v="5904291"/>
    <s v="90858685"/>
    <s v="INCIDENTE"/>
    <s v="ATLANTICO"/>
    <s v="SOLEDAD"/>
    <s v="TIENDA Y MINIMERCADO LA BENDICION DE DIOS"/>
    <s v="AVAL"/>
    <s v="FO-25-1898885"/>
    <d v="2025-11-27T15:27:00"/>
    <d v="2025-11-28T13:17:00"/>
    <m/>
    <s v="HARDWARE"/>
    <s v="COMUNICACION"/>
    <s v="MENSAJE CABLE DE RED DESCONECTADO"/>
    <s v="CERRADO"/>
    <s v="27/11/2025 27-11 SE ESCALA PARA VISITA. LLAMAR ANTES DE VISITAR, CONFIRMAR FALLA Y DATOS. | 28/11/2025 SE REALIZA VISITA AL COMERCIO SE ENCUENTRA DATÁFONO CON CABLE DE RED DESCONECTADO LO CUAL NO DEJABA REALIZAR NINGÚNA OPERACIÓN SE CONFIGURA NUEVAMENTE SE REALIZAN PRUEBAS EXITOSAS Y EL CB QUEDA OPERATIVO"/>
    <s v="VISITA TECNICA"/>
    <s v="FB001749"/>
    <s v="TIPO I"/>
    <s v="TERRESTRE"/>
    <s v="PEÑALOZA GUTIERREZ RAFAEL GUSTAVO"/>
    <n v="1"/>
    <s v="0"/>
    <n v="65960"/>
    <n v="75096"/>
    <n v="65960"/>
  </r>
  <r>
    <s v="BOGOTA"/>
    <x v="5"/>
    <x v="5"/>
    <s v="25269"/>
    <n v="5904340"/>
    <s v="89308761"/>
    <s v="INCIDENTE"/>
    <s v="CUNDINAMARCA"/>
    <s v="FACATATIVA"/>
    <s v="LAURA LUCIA MORENO GONZALEZ"/>
    <s v="AVAL"/>
    <s v="FO-25-1899367"/>
    <d v="2025-11-27T15:43:00"/>
    <d v="2025-11-28T17:47:00"/>
    <m/>
    <s v="ENTIDAD"/>
    <s v="AVAL TARJETA DE SEMBRADO"/>
    <s v="TARJETA INACTIVA"/>
    <s v="CERRADO"/>
    <s v="27/11/2025 27-11 EN COMUNICACIÓN CON USUARIO NOS CONFIRMA SOLICITUD, SE ESCALA A LA RED PARA VALIDAR ATENCION** LA RED: POR FAVOR PROCEDER CON EL CORRESPONDIENTE RESEMBRADO DE TARJETA. GRACIAS. | 28/11/2025 SE LLEGA A COMERCIO SE REALIZA CONFIGURACION DE PARÁMETROS EN DATÁFONO,SE REALIZA SOPORTE POR TRANSACCIÓN DECLINADA, SOPORTE INDICA QUE LA TARJETA AUN NO ESTÁ ACTIVADA"/>
    <s v="VISITA TECNICA"/>
    <s v="A1VZZ340"/>
    <s v="TIPO II"/>
    <s v="TERRESTRE"/>
    <s v="INFANTE SIERRA MANUEL FERNANDO"/>
    <n v="1"/>
    <s v="0"/>
    <n v="144968"/>
    <n v="140396"/>
    <n v="144968"/>
  </r>
  <r>
    <s v="BARRANQUILLA"/>
    <x v="4"/>
    <x v="4"/>
    <s v="8638"/>
    <n v="5904523"/>
    <s v="20489043"/>
    <s v="INCIDENTE"/>
    <s v="ATLANTICO"/>
    <s v="SABANALARGA"/>
    <s v="MULTISERVICIOS JWILFO"/>
    <s v="AVAL"/>
    <s v="FO-25-1899458"/>
    <d v="2025-11-27T16:27:00"/>
    <d v="2025-11-28T12:03:00"/>
    <m/>
    <s v="HARDWARE"/>
    <s v="NO ENCIENDE"/>
    <s v="DAÑO POS"/>
    <s v="CERRADO"/>
    <s v="28/11/2025 SE REALIZA VISITA AL COMERCIO SE ENCUENTRA DATÁFONO DAÑADO LO CUAL NO ENCIENDE SE CAMBIA DATÁFONO SE REALIZAN PRUEBAS DE TELETÓN PERO SALE RECHAZO GENERAL LO CUAL SE LE PIDE UNA CUENTA AL CLIENTE LO CUAL SE REALIZAN PRUEBAS EXITOSAS Y EL CB QUEDA OPERATIVO"/>
    <s v="VISITA TECNICA"/>
    <s v="F1SZZ153"/>
    <s v="TIPO II"/>
    <s v="TERRESTRE"/>
    <s v="PEÑALOZA GUTIERREZ RAFAEL GUSTAVO"/>
    <n v="1"/>
    <s v="0"/>
    <n v="144968"/>
    <n v="140396"/>
    <n v="144968"/>
  </r>
  <r>
    <s v="BUCARAMANGA"/>
    <x v="0"/>
    <x v="0"/>
    <s v="68575"/>
    <n v="5904644"/>
    <s v="21253141"/>
    <s v="INCIDENTE"/>
    <s v="SANTANDER"/>
    <s v="PUERTO WILCHES"/>
    <s v="SALA DE INTERNET LOS JUANES@.COM"/>
    <s v="AVAL"/>
    <s v="FO-25-1899693"/>
    <d v="2025-11-27T17:00:00"/>
    <d v="2025-11-29T10:30:00"/>
    <m/>
    <s v="ENTIDAD"/>
    <s v="ERROR DE TRANSACCIONES"/>
    <s v="TIPO DE TARJETA INVALIDA"/>
    <s v="CERRADO"/>
    <s v="27/11/2025 27-11 SE ESCALA PARA VISITA. LLAMAR ANTES DE VISITAR, CONFIRMAR FALLA Y DATOS. | 29/11/2025 EN COMUNICACIÓN CON CLIENTE LA NÚMERO  313 8849165 , NOS INDICA Q EL DATAFONO ESTA OPERATIVO, MANIFIESTA Q ERA ERROR EN ALGUNOS TARJETAS DE RETIRO PERO Q ERA POR UN FALLA A NIVEL NACIONAL, MANIFIESTA  EL DATAFONO YA ESTÁ OPERATIVO, SE PROCEDE  CERRAR ORDEN"/>
    <s v="SOPORTE TELEFONICO"/>
    <m/>
    <s v="TIPO IV"/>
    <s v="TERRESTRE"/>
    <s v="GELVEZ MOGOLLON JOSE ELISEO"/>
    <n v="0"/>
    <s v="0"/>
    <n v="41241"/>
    <n v="0"/>
    <n v="41241"/>
  </r>
  <r>
    <s v="PASTO"/>
    <x v="1"/>
    <x v="1"/>
    <s v="52001"/>
    <n v="5905217"/>
    <s v="21431259"/>
    <s v="INCIDENTE"/>
    <s v="NARIÑO"/>
    <s v="PASTO"/>
    <s v="SERVIPAGOS DE NARINO CL 20"/>
    <s v="AVAL"/>
    <s v="FO-25-1900415"/>
    <d v="2025-11-28T08:10:00"/>
    <d v="2025-11-28T13:05:00"/>
    <m/>
    <s v="SOFTWARE"/>
    <s v="ACTUALIZACION"/>
    <s v="VERSION CARGA SO VR"/>
    <s v="CERRADO"/>
    <s v="28/11/2025 28-11 SE ESCALA PARA VISITA. LLAMAR ANTES DE VISITAR, CONFIRMAR FALLA Y DATOS. | 28/11/2025 SE VERIFICÓ FALLA EN DOS DATÁFONOS PROBLEMAS DE REINICIO DE SISTEMA CONSTANTEMENTE DESPUÉS DE REALIZAR TX DE RECAUDO, SE REVISO CABLEADO Y CONEXIONES NO PRESENTA FALLA, SE TRATA DE REPLICAR FALLA EN TX PERO FUNCIONA SIN INCONVENIENTES, SE VERIFICA VERSIÓN SE ACTUALIZA, BORRANDO DE SISTEMA COMPLETO, SE SIEMBRA TARJETA SE EJECUTAN PRUEBAS TX EXITOSAS QUEDA OPERATIVO."/>
    <s v="VISITA TECNICA"/>
    <s v="KA00L177 // JA00K707"/>
    <s v="TIPO I"/>
    <s v="TERRESTRE"/>
    <s v="REMICIO AMADO JOHN HEBER"/>
    <n v="1"/>
    <s v="0"/>
    <n v="65960"/>
    <n v="75096"/>
    <n v="65960"/>
  </r>
  <r>
    <s v="CARTAGENA"/>
    <x v="4"/>
    <x v="4"/>
    <s v="13001"/>
    <n v="5905340"/>
    <s v="49356447"/>
    <s v="INCIDENTE"/>
    <s v="BOLIVAR"/>
    <s v="CARTAGENA"/>
    <s v="CONFITERIA DAYS"/>
    <s v="AVAL"/>
    <s v="FO-25-1900879"/>
    <d v="2025-11-28T09:04:00"/>
    <d v="2025-11-28T17:54:00"/>
    <m/>
    <s v="ENTIDAD"/>
    <s v="ERROR DE TRANSACCIONES"/>
    <s v="TIPO DE TARJETA INVALIDA"/>
    <s v="CERRADO"/>
    <s v="28/11/2025 28-11 SE ESCALA PARA VISITA. LLAMAR ANTES DE VISITAR, CONFIRMAR FALLA Y DATOS. | 28/11/2025 SE LLAMA AL CLIENTE INFORMA QUE TIENE PROBLEMA CON LOS RETIROS CON TARJETA SALE ERROR SE ESCALA CON REDEBAN Y LA ENTIDAD INFORMAN QUE DESDE AYER TIENEN PROBLEMA CON ESA CLASE DE TRANSACCIONES"/>
    <s v="SOPORTE TELEFONICO"/>
    <m/>
    <s v="TIPO I"/>
    <s v="TERRESTRE"/>
    <s v="CANEDO HERRERA ALEXANDER"/>
    <n v="0"/>
    <s v="0"/>
    <n v="41241"/>
    <n v="0"/>
    <n v="41241"/>
  </r>
  <r>
    <s v="BUCARAMANGA"/>
    <x v="0"/>
    <x v="0"/>
    <s v="68001"/>
    <n v="5905418"/>
    <s v="14906929"/>
    <s v="INCIDENTE"/>
    <s v="SANTANDER"/>
    <s v="BUCARAMANGA"/>
    <s v="PAPELERIA Y DETALLES CLIP"/>
    <s v="AVAL"/>
    <s v="FO-25-1901140"/>
    <d v="2025-11-28T09:28:00"/>
    <d v="2025-11-28T18:00:00"/>
    <m/>
    <s v="HARDWARE"/>
    <s v="COMUNICACION"/>
    <s v="MENSAJE CABLE DE RED DESCONECTADO"/>
    <s v="CERRADO"/>
    <s v="28/11/2025 28-11 SE VALIDA SOLICITUD CON EL USUARIO, INDICA QUE LE MUESTRA CUENTA INVALIDA  SE ESCALA PARA VISITA. LLAMAR ANTES DE VISITAR, CONFIRMAR FALLA Y DATOS. | 28/11/2025 SE VISITA COMERCIO SE REALIZA INSTALACIÓN DE VERSION 10.6  OK, SE REALIZAN PRUEBAS OK, LECTOR DE BARRAS OK, PINPAD OK, CB OPERATIVO"/>
    <s v="VISITA TECNICA"/>
    <s v="ABC000563"/>
    <s v="TIPO I"/>
    <s v="TERRESTRE"/>
    <s v="BARAJAS BERMUDEZ YAHIR MAURICIO"/>
    <n v="1"/>
    <s v="0"/>
    <n v="65960"/>
    <n v="75096"/>
    <n v="65960"/>
  </r>
  <r>
    <s v="VILLAVICENCIO"/>
    <x v="3"/>
    <x v="3"/>
    <s v="50001"/>
    <n v="5905590"/>
    <s v="18377507"/>
    <s v="INCIDENTE"/>
    <s v="META"/>
    <s v="VILLAVICENCIO"/>
    <s v="PAPELERIA INTERNET MARCAR.COM"/>
    <s v="AVAL"/>
    <s v="FO-25-1901561"/>
    <d v="2025-11-28T10:11:00"/>
    <d v="2025-11-28T12:14:00"/>
    <m/>
    <s v="ENTIDAD"/>
    <s v="ERROR DE TRANSACCIONES"/>
    <s v="TIPO DE TARJETA INVALIDA"/>
    <s v="CERRADO"/>
    <s v="28/11/2025 28-11 SE ESCALA PARA VISITA. LLAMAR ANTES DE VISITAR, CONFIRMAR FALLA Y DATOS. | 28/11/2025 SE REALIZA VISITA AL CB POR SOLITUD DE TRANSICIÓN INVÁLIDA, NOS INFORMA EL USUARIO QUE CON ALGUNAS TARJETAS LE DEJA REALIZAR LAS TRANSACCIONES Y CON OTRAS NO SE REALIZA ESCALAMIENTO CON PAOLA DE REDEBAN NOS INDICA  QUE ES DIRECTO CON LA ENTIDAD TAL VEZ TENGA ALGUNA RESTRICCIÓN CON ALGUNAS TARJETAS, SE LE INFORMA AL USUARIO ESA INFORMACIÓN QUE LLAME LA ENTIDAD PARA CORROBORAR SI TIENE ALGUNA RESTRICCIÓN."/>
    <s v="VISITA TECNICA"/>
    <s v="LMLZZ716"/>
    <s v="TIPO I"/>
    <s v="TERRESTRE"/>
    <s v="MOLINA CASTRO JAVIER ALBERTO"/>
    <n v="1"/>
    <s v="0"/>
    <n v="65960"/>
    <n v="75096"/>
    <n v="65960"/>
  </r>
  <r>
    <s v="CALI"/>
    <x v="1"/>
    <x v="1"/>
    <s v="76834"/>
    <n v="5905666"/>
    <s v="20231445"/>
    <s v="INCIDENTE"/>
    <s v="VALLE DEL CAUCA"/>
    <s v="TULUA"/>
    <s v="OH LALA SMOKING"/>
    <s v="AVAL"/>
    <s v="FO-25-1901956"/>
    <d v="2025-11-28T10:37:00"/>
    <d v="2025-11-28T11:27:00"/>
    <m/>
    <s v="ENTIDAD"/>
    <s v="AVAL TARJETA DE SEMBRADO"/>
    <s v="NO EXISTE COMPROBANTE"/>
    <s v="CERRADO"/>
    <s v="28/11/2025 **28-11 SE CONTACTA CB POR WSP  MANDA TIIRILLA Y TS. SE ESCALA A LA RED PARA REVISION **27-11 RESPUESTA DE LA RED: YA VALIDAMOS CON EL ÁREA DE OPERACIONES- RTA. ENTIDAD  LA TARJETA SE ENCUENTRA ACTIVA Y BIEN PARAMETRIZADA, SE ESCALO CASO.POR LO ANTERIOR, PODEMOS INFORMARLE QUE EL BANCO VA ESTAR REALIZANDO VALIDACIONES INTERNAS, QUE POR FAVOR ESTÉN HACIENDO PRUEBAS CONSTANTEMENTE.DOCUMENTEMOS ESO Y CERRAMOS CASO 28-11 EN COMUNICACIÓN CON EL USUARIO AL NÚMERO 3108904434 SE LE BRINDA LA INFORMACIÓN AL USUARIO, SE PROCEDE A CERRAR**"/>
    <s v="SOPORTE TELEFONICO"/>
    <m/>
    <s v="TIPO II"/>
    <s v="TERRESTRE"/>
    <s v="CONTRERAS ROSSI LITZY YULIETH"/>
    <n v="0"/>
    <s v="0"/>
    <n v="41241"/>
    <n v="0"/>
    <n v="41241"/>
  </r>
  <r>
    <s v="MEDELLIN"/>
    <x v="2"/>
    <x v="2"/>
    <s v="5101"/>
    <n v="5905804"/>
    <s v="19237239"/>
    <s v="INCIDENTE"/>
    <s v="ANTIOQUIA"/>
    <s v="CIUDAD BOLIVAR"/>
    <s v="SER COMUNICACIONES"/>
    <s v="AVAL"/>
    <s v="FO-25-1901959"/>
    <d v="2025-11-28T11:12:00"/>
    <d v="2025-11-29T09:05:00"/>
    <m/>
    <s v="HARDWARE"/>
    <s v="ALERT IRRUPTION"/>
    <s v="ALERT IRRUPTION"/>
    <s v="CERRADO"/>
    <s v="28/11/2025 28-11 SE ESCALA PARA VISITA. LLAMAR ANTES DE VISITAR, CONFIRMAR FALLA Y DATOS. | 29/11/2025 SE CAMBIA PINPAD POR ALERTA INTERRUPTION"/>
    <s v="VISITA TECNICA"/>
    <s v="TRGZZ018"/>
    <s v="TIPO II"/>
    <s v="TERRESTRE"/>
    <s v="ALVAREZ ARENAS VICTOR HUGO"/>
    <n v="1"/>
    <s v="0"/>
    <n v="144968"/>
    <n v="140396"/>
    <n v="144968"/>
  </r>
  <r>
    <s v="PASTO"/>
    <x v="1"/>
    <x v="1"/>
    <s v="52001"/>
    <n v="5905884"/>
    <s v="89345721"/>
    <s v="INCIDENTE"/>
    <s v="NARIÑO"/>
    <s v="PASTO"/>
    <s v="SUPER MARKT JIRETH"/>
    <s v="AVAL"/>
    <s v="FO-25-1902194"/>
    <d v="2025-11-28T11:32:00"/>
    <d v="2025-11-29T10:38:00"/>
    <m/>
    <s v="SOFTWARE"/>
    <s v="LECTOR DE BARRAS"/>
    <s v="FORMATO INVALIDO"/>
    <s v="CERRADO"/>
    <s v="28/11/2025 28-11 SE ESCALA PARA VISITA. LLAMAR ANTES DE VISITAR, CONFIRMAR FALLA Y DATOS. | 29/11/2025 SE VISITA CB. SE ENCUENTRA LECTORA QUE PERDIÓ LA CONFIGURACIÓN. SE REALIZA CAMBIO DE LECTORA. SE REALIZA. PRUEBAS TX EXITOSAS. QUEDA OPERATIVO"/>
    <s v="VISITA TECNICA"/>
    <s v="LMYZZ785"/>
    <s v="TIPO I"/>
    <s v="TERRESTRE"/>
    <s v="CASTILLO HERRERA ALEX RICARDO"/>
    <n v="1"/>
    <s v="0"/>
    <n v="65960"/>
    <n v="75096"/>
    <n v="65960"/>
  </r>
  <r>
    <s v="VILLAVICENCIO"/>
    <x v="3"/>
    <x v="3"/>
    <s v="50001"/>
    <n v="5905916"/>
    <s v="17591652"/>
    <s v="INCIDENTE"/>
    <s v="META"/>
    <s v="VILLAVICENCIO"/>
    <s v="PDV PORFIA ESPECIALIZADO"/>
    <s v="AVAL"/>
    <s v="FO-25-1902306"/>
    <d v="2025-11-28T11:43:00"/>
    <d v="2025-11-29T10:45:00"/>
    <m/>
    <s v="HARDWARE"/>
    <s v="ALERT IRRUPTION"/>
    <s v="ALERT IRRUPTION"/>
    <s v="CERRADO"/>
    <s v="28/11/2025 28-11 SE ESCALA PARA VISITA. LLAMAR ANTES DE VISITAR, CONFIRMAR FALLA Y DATOS. | 29/11/2025 SE REALIZA LA VISTA AL PUNTO POR SOLICITUD DE DATÁFONO ALERT INTERRUPTION SE VERIFICA Y ES CORRECTA LA FALLA, SE PIDE ALA USUARIA LA TARJETA DE SEMBRADO LA CUAL TERMINA EN  5311 PERO SE OBSERVA QUE ESTÁ DETERIORADA IGUALMENTE SE REALIZA PRUEBA DE LECTURA DE LA BANDA MAGNÉTICA DONDE PRODUCE ERROR NO ES POSIBLE QUE REALIZAR EL CAMBIO DE  DATÁFONO SE LE INFORMA AL USUARIO QUE DEBE PEDIR ALA ENTIDAD UNA NUEVA TARJETA DE SEMBRADO."/>
    <s v="VISITA TECNICA"/>
    <s v="0"/>
    <s v="TIPO I"/>
    <s v="TERRESTRE"/>
    <s v="MOLINA CASTRO JAVIER ALBERTO"/>
    <n v="1"/>
    <s v="0"/>
    <n v="65960"/>
    <n v="75096"/>
    <n v="65960"/>
  </r>
  <r>
    <s v="BUCARAMANGA"/>
    <x v="0"/>
    <x v="0"/>
    <s v="68081"/>
    <n v="5906192"/>
    <s v="89410207"/>
    <s v="INCIDENTE"/>
    <s v="SANTANDER"/>
    <s v="BARRANCABERMEJA"/>
    <s v="MULTISERVICIOS DOCUMARY"/>
    <s v="AVAL"/>
    <s v="FO-25-1904235"/>
    <d v="2025-11-28T13:29:00"/>
    <d v="2025-11-29T10:54:00"/>
    <m/>
    <s v="ENTIDAD"/>
    <s v="AVAL TARJETA DE SEMBRADO"/>
    <s v="RESEMBRADO EXITOSO"/>
    <s v="CERRADO"/>
    <s v="28/11/2025 28-11 SE INTENTA COMUNICACIÓN CON EL USUARIO PERO NO HAY CONTACTO,** SE ESCALA A LA RED CON EL SIGUIENTE MENSAJE BUEN DÍA_x000a_SE INTENTA COMUNICACIÓN CON EL CB PERO NO FUE POSIBLE VALIDAR LA SOLICITUD. POR FAVOR, INDÍQUENOS CÓMO PROCEDER.** LA RED: POR FAVOR PROCEDER CON EL CORRESPONDIENTE RESEMBRADO DE TARJETA. GRACIAS. | 29/11/2025 SE VISITA COMERCIO SE HACE RESEEMBRADO  DE TARJETA Y SE HACEN VALIDACIÓN  Y RECHAZA LA TRANSACCIONES, POR BLOQUEO DEL. BANCO, SE ESCALA  COORDINADOR  Y AUTORIZA RETIRO, Y CASO QUEDA ESCALADO"/>
    <s v="VISITA TECNICA"/>
    <s v="FAWZZ864"/>
    <s v="TIPO III"/>
    <s v="TERRESTRE"/>
    <s v="GELVEZ MOGOLLON JOSE ELISEO"/>
    <n v="1"/>
    <s v="0"/>
    <n v="275729"/>
    <n v="196537"/>
    <n v="275729"/>
  </r>
  <r>
    <s v="PEREIRA"/>
    <x v="1"/>
    <x v="6"/>
    <s v="66001"/>
    <n v="5906396"/>
    <s v="14095228"/>
    <s v="INCIDENTE"/>
    <s v="RISARALDA"/>
    <s v="PEREIRA"/>
    <s v="PUNTO DE PAGO EEP TORRE CENTRAL"/>
    <s v="AVAL"/>
    <s v="FO-25-1904145"/>
    <d v="2025-11-28T14:54:00"/>
    <d v="2025-11-29T11:08:00"/>
    <m/>
    <s v="SOFTWARE"/>
    <s v="ERROR DE TRANSACCIONES"/>
    <s v="RECHAZO GENERAL"/>
    <s v="CERRADO"/>
    <s v="28/11/2025 28-11 SE ESCALA PARA VISITA. LLAMAR ANTES DE VISITAR, CONFIRMAR FALLA Y DATOS. | 29/11/2025 VISITAMOS COMERCIO UNO DE LOS DATÁFONOS CADA QUE HACEN UNA TRANZACCION ARROJA RECHAZO GENERAL LO FORMATEAMOS, CONFIGURAMOS, SEMBRAMOS TARJETA LO INICIALIZAMOS AL REALIZAR TRANZACCIONES CON EL CONVENIO DE TELETON NO ES POSIBLE YA QUE SALE RECHAZO GENERAL HACEMOS PRUEBAS CON UNA CUENTA DEL CLIENTE Y SALE EXITOSA SE ANEXAN LAS DOS TRANZACCIONES DEL RECHAZO TELETON Y LA PRUEBA EXITOSA DEL CLIENTE. EL OTRO DATAFONO NO ES POSIBLE SOLUCIONAR LA FALLA YA QUE ESTA PRESENTANDO CONFLICTO CON LA IP QUÉ TIENE EL DATAFONO LOS DE SOPORTE DE LA EMPRESA NO LABORAN HOY SOLO ENTRE SEMANA POR LO CUAL NO PUEDEN AYUDAR PARA INDICARNOS CUAL OTRA IP PODEMOS UTILIZAR LE INDICAMOS AL CLIENTE QUE SOLICITE OTRA VISITA TECNICA ENTRE SEMANA PARA ASÍ SOLUCIONAR EL INCONVENIENTE DE LA IP CON LOS ENCARGADOS."/>
    <s v="VISITA TECNICA"/>
    <s v="V1MZZ959-V1MZZ952"/>
    <s v="TIPO I"/>
    <s v="TERRESTRE"/>
    <s v="ARROYAVE CANO MANUEL GUILLERMO"/>
    <n v="1"/>
    <s v="0"/>
    <n v="65960"/>
    <n v="75096"/>
    <n v="65960"/>
  </r>
  <r>
    <s v="BOGOTA"/>
    <x v="5"/>
    <x v="5"/>
    <s v="25286"/>
    <n v="5906447"/>
    <s v="42888495"/>
    <s v="INCIDENTE"/>
    <s v="CUNDINAMARCA"/>
    <s v="FUNZA"/>
    <s v="PAPELERIA GAMA"/>
    <s v="AVAL"/>
    <s v="FO-25-1904069"/>
    <d v="2025-11-28T15:10:00"/>
    <d v="2025-11-29T10:59:00"/>
    <m/>
    <s v="HARDWARE"/>
    <s v="ALERT IRRUPTION"/>
    <s v="ALERT IRRUPTION"/>
    <s v="CERRADO"/>
    <s v="28/11/2025 28-11 SE ESCALA PARA VISITA. LLAMAR ANTES DE VISITAR, CONFIRMAR FALLA Y DATOS. | 29/11/2025 SE LLEGA A DIRECCIÓN DE CORRESPONSAL EL CUAL SE ENCUENTRA CERRADO MARCO AL NÚMERO 3196299574 PERO NO HAY RESPUESTA"/>
    <s v="VISITA TECNICA"/>
    <s v="10PZZ029"/>
    <s v="TIPO II"/>
    <s v="TERRESTRE"/>
    <s v="LEON GUERRERO CRISTIAN JOHAN"/>
    <n v="1"/>
    <s v="0"/>
    <n v="144968"/>
    <n v="140396"/>
    <n v="144968"/>
  </r>
  <r>
    <s v="MONTERIA"/>
    <x v="4"/>
    <x v="4"/>
    <s v="23001"/>
    <n v="5906465"/>
    <s v="16748592"/>
    <s v="INCIDENTE"/>
    <s v="CORDOBA"/>
    <s v="MONTERIA"/>
    <s v="VARIEDADES EMEN"/>
    <s v="AVAL"/>
    <s v="FO-25-1904074"/>
    <d v="2025-11-28T15:15:00"/>
    <d v="2025-11-29T13:22:00"/>
    <m/>
    <s v="ENTIDAD"/>
    <s v="ERROR DE TRANSACCIONES"/>
    <s v="TIPO DE TARJETA INVALIDA"/>
    <s v="CERRADO"/>
    <s v="28/11/2025 28-11 SE ESCALA PARA VISITA. LLAMAR ANTES DE VISITAR, CONFIRMAR FALLA Y DATOS. | 29/11/2025 DATAFONO CON FALLAS AL REALIZAR TRANSACCIONES CON TARJETAS SALE CUÁNTA INVALIDA, LAS DEMAS TRANSACCIONES SI FUNCIONAN, SE ESCALA CON LA ENTIDAD INFORMAN QUE ES UNA FALLA QUE SE ESTÁ PRESENTADO DESDE AYER CON ALGUNAS TRANSACCIONES, PRUEBAS CON CONVENIO DE TELETÓN CON RECHAZO GENERAL YA QUE SE ENCUENTRA NOVEDAD CON LA ENTIDAD"/>
    <s v="VISITA TECNICA"/>
    <s v="AA000943"/>
    <s v="TIPO I"/>
    <s v="TERRESTRE"/>
    <s v="COGOLLO ROSSO CAMILO ANDRES"/>
    <n v="1"/>
    <s v="0"/>
    <n v="65960"/>
    <n v="75096"/>
    <n v="65960"/>
  </r>
  <r>
    <s v="CARTAGENA"/>
    <x v="4"/>
    <x v="4"/>
    <s v="13001"/>
    <n v="5906668"/>
    <s v="14052328"/>
    <s v="INCIDENTE"/>
    <s v="BOLIVAR"/>
    <s v="CARTAGENA"/>
    <s v="DROGUERIA S 91"/>
    <s v="AVAL"/>
    <s v="FO-25-1904822"/>
    <d v="2025-11-28T16:51:00"/>
    <d v="2025-11-29T11:22:00"/>
    <m/>
    <s v="SOFTWARE"/>
    <s v="COMUNICACION"/>
    <s v="VERIFIQUE PARAMETROS"/>
    <s v="CERRADO"/>
    <s v="28/11/2025 28-11 SE ESCALA PARA VISITA. LLAMAR ANTES DE VISITAR, CONFIRMAR FALLA Y DATOS. | 29/11/2025 SE LLAMA AL CLIENTE INFORMA QUE EL DATAFONO QUE REPORTÓ FUE EL INALÁMBRICO QUE TIENE PROBLEMA DE CONEXIÓN ERROR GPRS SE LE INFORMA QUE TIENE QUE LLAMAR NUEVAMENTE PARA REPORTAR EL DATAFONO DE COMERCIO"/>
    <s v="SOPORTE TELEFONICO"/>
    <m/>
    <s v="TIPO I"/>
    <s v="TERRESTRE"/>
    <s v="CANEDO HERRERA ALEXANDER"/>
    <n v="0"/>
    <s v="0"/>
    <n v="41241"/>
    <n v="0"/>
    <n v="41241"/>
  </r>
  <r>
    <s v="CUCUTA"/>
    <x v="0"/>
    <x v="0"/>
    <s v="54001"/>
    <n v="5907108"/>
    <s v="15938855"/>
    <s v="INCIDENTE"/>
    <s v="NORTE DE SANTANDER"/>
    <s v="CUCUTA"/>
    <s v="FRONTERA CELULAR NO. 7"/>
    <s v="AVAL"/>
    <s v="FO-25-1906764"/>
    <d v="2025-11-29T11:29:00"/>
    <d v="2025-11-29T15:07:00"/>
    <m/>
    <s v="ENTIDAD"/>
    <s v="AVAL TARJETA DE SEMBRADO"/>
    <s v="RESEMBRADO EXITOSO"/>
    <s v="CERRADO"/>
    <s v="29/11/2025 29-11 SE ESCALA PARA VISITA. LLAMAR ANTES DE VISITAR, CONFIRMAR FALLA Y DATOS. | 29/11/2025 SE REALIZA VISITA AL COMERCIO Y SE ENCUENTRA EQUIPO CON RECHAZO, SE REALIZA INCIALIZACION OK, SE REALIZA RESEMBRANDO DE TRAGETA AVAL OK, PRUEBAS EXITOSAS"/>
    <s v="VISITA TECNICA"/>
    <s v="F1KZZ332"/>
    <s v="TIPO I"/>
    <s v="TERRESTRE"/>
    <s v="MORA VEGA JEAMPIER"/>
    <n v="1"/>
    <s v="0"/>
    <n v="65960"/>
    <n v="75096"/>
    <n v="65960"/>
  </r>
  <r>
    <s v="MEDELLIN"/>
    <x v="2"/>
    <x v="2"/>
    <s v="5001"/>
    <s v="TA-25-1265341"/>
    <s v="14090765"/>
    <s v="INCIDENTE"/>
    <s v="ANTIOQUIA"/>
    <s v="MEDELLIN"/>
    <s v="ALMACEN LEGAL"/>
    <s v="AVAL"/>
    <s v="FO-25-1778812"/>
    <d v="2025-11-04T06:48:00"/>
    <d v="2025-11-06T11:44:00"/>
    <m/>
    <s v="HARDWARE"/>
    <s v="ALERT IRRUPTION"/>
    <s v="ALERT IRRUPTION"/>
    <s v="CERRADO"/>
    <s v="06/11/2025 SE REALIZA CAMBIO DE EQUIPO YA QUE PRESENTA ALERT IRRUPTION"/>
    <s v="VISITA TECNICA"/>
    <s v="JANZZ880"/>
    <s v="TIPO I"/>
    <s v="TERRESTRE"/>
    <s v="RODRIGUEZ PEREA JUAN CAMILO"/>
    <n v="1"/>
    <s v="0"/>
    <n v="65960"/>
    <n v="75096"/>
    <n v="65960"/>
  </r>
  <r>
    <s v="BOGOTA"/>
    <x v="5"/>
    <x v="5"/>
    <s v="11001"/>
    <s v="TA-25-1268244"/>
    <s v="89349584"/>
    <s v="INCIDENTE"/>
    <s v="CUNDINAMARCA"/>
    <s v="BOGOTA"/>
    <s v="PAPELERIA 187"/>
    <s v="AVAL"/>
    <s v="FO-25-1784687"/>
    <d v="2025-11-05T16:21:00"/>
    <d v="2025-11-06T15:26:00"/>
    <m/>
    <s v="SOFTWARE"/>
    <s v="ACTUALIZACION"/>
    <s v="VERSION CARGA SO VR"/>
    <s v="CERRADO"/>
    <s v="06/11/2025 SE REALIZA BORRADO DE DATAFONO SE CARGA DE VERSIÓN 851 PARA PRUEBAS DE TELECARGA CON REDENBAN. PRUEBA OK SE DEJA 10.6 SE CREAN USUARIOS Y SE HABILITAN CIERRES OK"/>
    <s v="VISITA TECNICA"/>
    <s v="LMYZZ980"/>
    <s v="TIPO I"/>
    <s v="TERRESTRE"/>
    <s v="ORTIZ MARTINEZ STIVEN"/>
    <n v="1"/>
    <s v="0"/>
    <n v="65960"/>
    <n v="75096"/>
    <n v="65960"/>
  </r>
  <r>
    <s v="TUNJA"/>
    <x v="0"/>
    <x v="0"/>
    <s v="15762"/>
    <s v="TA-25-1278057"/>
    <s v="90793680"/>
    <s v="INCIDENTE"/>
    <s v="BOYACA"/>
    <s v="SORA"/>
    <s v="DONDE TERE.L"/>
    <s v="AVAL"/>
    <s v="FO-25-1806625"/>
    <d v="2025-11-10T13:28:00"/>
    <d v="2025-11-11T14:58:00"/>
    <m/>
    <s v="ENTIDAD"/>
    <s v="ERROR DE TRANSACCIONES"/>
    <s v="TRANSACCION NO PERMITIDA"/>
    <s v="CERRADO"/>
    <s v="10/11/2025 10-11 SE CREA POR SOLICITUD DE LA RED | 11/11/2025 SE CIERRA CASO POR INDICACIÓNES DE LA RED"/>
    <s v="SOPORTE TELEFONICO"/>
    <m/>
    <s v="TIPO II"/>
    <s v="TERRESTRE"/>
    <s v="RODRIGUEZ MURCIA YERSON IVAN"/>
    <n v="0"/>
    <s v="0"/>
    <n v="41241"/>
    <n v="0"/>
    <n v="41241"/>
  </r>
  <r>
    <s v="CUCUTA"/>
    <x v="0"/>
    <x v="0"/>
    <s v="54001"/>
    <s v="TA-25-1278058"/>
    <s v="90847781"/>
    <s v="INCIDENTE"/>
    <s v="NORTE DE SANTANDER"/>
    <s v="CUCUTA"/>
    <s v="FIALLO S &amp; C"/>
    <s v="AVAL"/>
    <s v="FO-25-1806627"/>
    <d v="2025-11-10T13:28:00"/>
    <d v="2025-11-11T13:24:00"/>
    <m/>
    <s v="ENTIDAD"/>
    <s v="ERROR DE TRANSACCIONES"/>
    <s v="TRANSACCION NO PERMITIDA"/>
    <s v="CERRADO"/>
    <s v="10/11/2025 10-11 SE CREA POR SOLICITUD DE LA RED | 11/11/2025 POR FAVOR, PROCEDAMOS A CANCELAR LAS ACTIVIDADES RELACIONADAS CON EL INCIDENTE, YA QUE DURANTE LA VISITA REALIZADA AYER AL CB 90845088, INCLUSO DESPUÉS DE CAMBIAR LA TERMINAL Y EL EQUIPO, SE IDENTIFICÓ QUE LA NOVEDAD PERSISTE Y CONTINÚA PRESENTANDO LA ALERTA DE “TRANSACCIÓN NO PERMITIDA”."/>
    <s v="SOPORTE TELEFONICO"/>
    <m/>
    <s v="TIPO I"/>
    <s v="TERRESTRE"/>
    <s v="TORRES MANTILLA JOSE DANIEL"/>
    <n v="0"/>
    <s v="0"/>
    <n v="41241"/>
    <n v="0"/>
    <n v="41241"/>
  </r>
  <r>
    <s v="TUNJA"/>
    <x v="0"/>
    <x v="0"/>
    <s v="15001"/>
    <s v="TA-25-1278060"/>
    <s v="90845088"/>
    <s v="INCIDENTE"/>
    <s v="BOYACA"/>
    <s v="TUNJA"/>
    <s v="NATSU"/>
    <s v="AVAL"/>
    <s v="FO-25-1809742 | FO-25-1806642"/>
    <d v="2025-11-10T13:28:00"/>
    <d v="2025-11-11T11:43:00"/>
    <m/>
    <s v="ENTIDAD"/>
    <s v="ERROR DE TRANSACCIONES"/>
    <s v="TRANSACCION NO PERMITIDA"/>
    <s v="CERRADO"/>
    <s v="10/11/2025 10-11 SE CREA POR SOLICITUD DE LA RED | 11/11/2025 SE REALIZA VISITA AL COMERCIO, SE REALIZA CAMBIO DE TERMINAL POR SOLICITUD DE REDEBAN, SE CAMBIA TERMINAL Y SE CAMBIA EQUIPO PERO LA FALLA PERSISTE, SE REALIZA ESCALAMIENTO A LA ENTIDAD Y SE ESTA PENDIENTE CUAL PUEDE SER LA SOLUCION A LA FALLA, LA FALLA PERSISTE, SE REALIZA REPROGRAMACION DE LA VISITA PARA EL DIA DE MAÑANA A LAS 10AM YA QUE HOY YA NO SE CUENTA CON SOPORTE."/>
    <s v="VISITA TECNICA"/>
    <s v="FB000062"/>
    <s v="TIPO I"/>
    <s v="TERRESTRE"/>
    <s v="SOLER HOYOS CRISTIAN LEONARDO"/>
    <n v="1"/>
    <s v="0"/>
    <n v="65960"/>
    <n v="75096"/>
    <n v="65960"/>
  </r>
  <r>
    <s v="CALI"/>
    <x v="1"/>
    <x v="1"/>
    <s v="76001"/>
    <s v="TA-25-1278062"/>
    <s v="90848382"/>
    <s v="INCIDENTE"/>
    <s v="VALLE DEL CAUCA"/>
    <s v="CALI"/>
    <s v="BF CO"/>
    <s v="AVAL"/>
    <s v="FO-25-1806644"/>
    <d v="2025-11-10T13:28:00"/>
    <d v="2025-11-11T11:38:00"/>
    <m/>
    <s v="SOFTWARE"/>
    <s v="ERROR DE TRANSACCIONES"/>
    <s v="RECHAZO GENERAL"/>
    <s v="CERRADO"/>
    <s v="10/11/2025 10-11 SE CREA POR SOLICITUD DE LA RED | 11/11/2025 SE REALIZA CAMBIO DE EQUIPO Y TERMINAL POR SOLICITUD DE LA RED, CB AVAL BANCO DE BOGOTÁ, PRUEBAS ADQURENCIA OK, PRUEBAS MÓDULO CB TRANSACION NO PERMITIDA"/>
    <s v="VISITA TECNICA"/>
    <s v="FB000063"/>
    <s v="TIPO I"/>
    <s v="TERRESTRE"/>
    <s v="PAREDES CASTILLO DIEGO"/>
    <n v="1"/>
    <s v="0"/>
    <n v="65960"/>
    <n v="75096"/>
    <n v="65960"/>
  </r>
  <r>
    <s v="CALI"/>
    <x v="1"/>
    <x v="1"/>
    <s v="76248"/>
    <s v="TA-25-1285473"/>
    <s v="12749578"/>
    <s v="INCIDENTE"/>
    <s v="VALLE DEL CAUCA"/>
    <s v="EL CERRITO"/>
    <s v="MERCAPAVA EL PLACER"/>
    <s v="AVAL"/>
    <s v="FO-25-1814084"/>
    <d v="2025-11-11T16:30:00"/>
    <d v="2025-11-13T13:18:00"/>
    <m/>
    <s v="HARDWARE"/>
    <s v="NO ENCIENDE"/>
    <s v="DAÑO POS"/>
    <s v="CERRADO"/>
    <s v="11/11/2025 11-11 SE CREA POR SOLICITUD DE LA RED | 13/11/2025 EN LA VISITA TÉCNICA SE REALIZÓ EL CAMBIO DE DATÁFONO YA QUE SE ENCONTRÓ QUEMANDO,POR ESTE MISMO MOTIVO NO SE REALIZÓ EL CIERRE,EL CAMBIO SE APRUEBA OK SISTEMA OPERATIVO Y VERSIÓN 10.6, CONFIGURACIÓN E INICIALIZACIÓN OK,SEMBRADO DE TARJETA OK SE CREARON LOS USUARIOS Y SE REALIZARON LAS PRUEBAS DEJANDO EL SERVICIO OPERANDO SIN FALLAS Y SIN NOVEDAD."/>
    <s v="VISITA TECNICA"/>
    <s v="BBIZZ277"/>
    <s v="TIPO II"/>
    <s v="TERRESTRE"/>
    <s v="SANCHEZ URREGO ROBINSON DAVID"/>
    <n v="1"/>
    <s v="0"/>
    <n v="144968"/>
    <n v="140396"/>
    <n v="144968"/>
  </r>
  <r>
    <s v="CALI"/>
    <x v="1"/>
    <x v="1"/>
    <s v="76248"/>
    <s v="TA-25-1285474"/>
    <s v="15530504"/>
    <s v="INCIDENTE"/>
    <s v="VALLE DEL CAUCA"/>
    <s v="EL CERRITO"/>
    <s v="PLAZA ALKOSTO EL PLACER"/>
    <s v="AVAL"/>
    <s v="FO-25-1814086"/>
    <d v="2025-11-11T16:33:00"/>
    <d v="2025-11-12T15:14:00"/>
    <m/>
    <s v="HARDWARE"/>
    <s v="IMPRESION"/>
    <s v="NO IMPRIME UNO O VARIOS CARACTERES"/>
    <s v="CERRADO"/>
    <s v="11/11/2025 11-11 SE CREA POR SOLICITUD DE LA RED | 12/11/2025 EN LA VISITA TÉCNICA SE REALIZÓ EL CAMBIO DE DATÁFONO YA QUE SE ENCONTRÓ QUE NO ESTABA IMPRIMIENDO LA INFORMACIÓN COMPLETA EN LA TIRILLA, ADICIONAL A ESO SE ENCUENTRA EL LECTOR CON CABLE AVERIADO,SE REALIZARON LOS CAMBIOS OK SE RETIRA MAGIC BOX 2600,SEMBRADO DE TARJETA OK SE REALIZARON LAS PRUEBAS EL CONVENIO AUTORIZADO PARA PRUEBAS SE ENCONTRÓ CAÍDO,SE LLAMO AL BANCO PARA QUE REALIZARA LA ACTIVACION DE LA TARJETA,SE REALIZÓ LAS PRUEBAS DEJANDO EL SERVICIO OPERANDO SIN FALLAS Y SIN NOVEDAD."/>
    <s v="VISITA TECNICA"/>
    <s v="9A0OZ878 // 999AZ393"/>
    <s v="TIPO II"/>
    <s v="TERRESTRE"/>
    <s v="SANCHEZ URREGO ROBINSON DAVID"/>
    <n v="1"/>
    <s v="0"/>
    <n v="144968"/>
    <n v="140396"/>
    <n v="144968"/>
  </r>
  <r>
    <s v="CUCUTA"/>
    <x v="0"/>
    <x v="0"/>
    <s v="54239"/>
    <s v="TA-25-1291242"/>
    <s v="16110256"/>
    <s v="INCIDENTE"/>
    <s v="NORTE DE SANTANDER"/>
    <s v="DURANIA"/>
    <s v="LA FINCA DE JUANJO"/>
    <s v="AVAL"/>
    <s v="FO-25-1820958"/>
    <d v="2025-11-13T07:35:00"/>
    <d v="2025-11-14T13:04:00"/>
    <m/>
    <s v="ENTIDAD"/>
    <s v="AVAL TARJETA DE SEMBRADO"/>
    <s v="TARJETA USO RESTRINGIDO"/>
    <s v="CERRADO"/>
    <s v="13/11/2025 13-11 SE CREA POR SOLICITUD DE LA RED | 14/11/2025 DEBIDO A QUE NO SE ENCUENTRA TRANSPORTE EN ZONAS MUY AM EL DIA DE HOY HACIA EL MUNICIPIO, SE PROGRA VISITA DESPUES DE LAS 10 A. | 14/11/2025 SE VISITA COMERCIO, SE REALIZA RESEMBRADO DE TARJETA # 7176, SE HACEN PRUEBAS CON CONVENIO TELETON, SALE RECHAZO, SE HACEN PRUEBAS POR PARTE DEL CLIENTE ARROJA  TARJETA DE USO RESTRINGIDO, SE ESCALA CON LA ENTIDAD INFORMA QUE EL DIA DE MAÑANA SE LE ACTIVA EL CB."/>
    <s v="VISITA TECNICA"/>
    <s v="BIZZZ020"/>
    <s v="TIPO II"/>
    <s v="TERRESTRE"/>
    <s v="NARANJO AFANADOR RUBEN JESUS"/>
    <n v="1"/>
    <s v="0"/>
    <n v="144968"/>
    <n v="140396"/>
    <n v="144968"/>
  </r>
  <r>
    <s v="VILLAVICENCIO"/>
    <x v="3"/>
    <x v="3"/>
    <s v="50006"/>
    <s v="TA-25-1292141"/>
    <s v="82109380"/>
    <s v="INCIDENTE"/>
    <s v="META"/>
    <s v="ACACIAS"/>
    <s v="DIAPERS 1"/>
    <s v="AVAL"/>
    <s v="FO-25-1823266"/>
    <d v="2025-11-13T11:53:00"/>
    <d v="2025-11-13T15:28:00"/>
    <m/>
    <s v="ENTIDAD"/>
    <s v="AVAL TARJETA DE SEMBRADO"/>
    <s v="TARJETA INACTIVA"/>
    <s v="CERRADO"/>
    <s v="13/11/2025 13-11 SE CREA POR SOLICITUD DE LA RED | 13/11/2025 SE VISITA CB Y SE REALIZA CAMBIO DE DATÁFONO POR RECOMENDACION DE REDEBAN. SE CONFIGURA POS , SE SIEMBRA TARJETA, SE CREAN USUARIOS CORRECTAMENTE . SE REALIZAN PRUEBAS DE CB CORRECTAMENTE. PRUEBA DE TELETÓN FALLIDA POR PROBLEMAS CON EL CONVENIO 4998"/>
    <s v="VISITA TECNICA"/>
    <s v="10NZZ372"/>
    <s v="TIPO II"/>
    <s v="TERRESTRE"/>
    <s v="GARZON RUIZ LUIS MIGUEL"/>
    <n v="1"/>
    <s v="0"/>
    <n v="144968"/>
    <n v="140396"/>
    <n v="144968"/>
  </r>
  <r>
    <s v="CARTAGENA"/>
    <x v="4"/>
    <x v="4"/>
    <s v="13001"/>
    <s v="TA-25-1324760"/>
    <s v="90853203"/>
    <s v="INCIDENTE"/>
    <s v="BOLIVAR"/>
    <s v="CARTAGENA"/>
    <s v="VARIEDADES Y PAPELERIA MARANATHA NO.1"/>
    <s v="AVAL"/>
    <s v="FO-25-1870038"/>
    <d v="2025-11-24T09:53:00"/>
    <d v="2025-11-24T14:57:00"/>
    <m/>
    <s v="SOFTWARE"/>
    <s v="ERROR DE TRANSACCIONES"/>
    <s v="RECHAZO GENERAL"/>
    <s v="CERRADO"/>
    <s v="24/11/2025 24-11 SE ESCALA PARA VISITA. LLAMAR ANTES DE VISITAR, CONFIRMAR FALLA Y DATOS. | 24/11/2025 SE REALIZA CAMBIO DE EQUIPO POR RECHAZO GENERAL QUEDA EQUIPO NUEVO SE HACEN PRUEBAS TELETÓN SALE RECHAZO  GENERAL SE HACE PRUEBA CON EL CLIENTE SALE OK"/>
    <s v="VISITA TECNICA"/>
    <s v="CA004129"/>
    <s v="TIPO I"/>
    <s v="TERRESTRE"/>
    <s v="CANEDO HERRERA ALEXANDER"/>
    <n v="1"/>
    <s v="0"/>
    <n v="65960"/>
    <n v="75096"/>
    <n v="65960"/>
  </r>
  <r>
    <s v="NEIVA"/>
    <x v="3"/>
    <x v="3"/>
    <s v="41396"/>
    <s v="TA-25-1328069"/>
    <s v="90105032"/>
    <s v="INCIDENTE"/>
    <s v="HUILA"/>
    <s v="LA PLATA"/>
    <s v="PUNTO DE PAGO DYLAN"/>
    <s v="AVAL"/>
    <s v="FO-25-1878454"/>
    <d v="2025-11-25T13:52:00"/>
    <d v="2025-11-25T15:40:00"/>
    <m/>
    <s v="ENTIDAD"/>
    <s v="AVAL TARJETA DE SEMBRADO"/>
    <s v="TARJETA USO RESTRINGIDO"/>
    <s v="CERRADO"/>
    <s v="25/11/2025 25-11 SE CREA POR SOLICITUD DE LA RED | 25/11/2025 SE REALIZA VISITA AL PUNTO, SE EVIDENCIA COMERCIO SE ENCUENTRA CERRADO SE INTENTA COMUNICACION CON CLIENTE LA SEÑORA DIANA MEDINA ,VÍA TELEFÓNICA Y WHATSAPP PERO NO HAY RESPUESTA. 3138876129, VISITA FALLIDA COMERCIO CERRADO NO HAY CONTACTO CON CLIENTE ."/>
    <s v="VISITA TECNICA"/>
    <s v="NA"/>
    <s v="TIPO III"/>
    <s v="TERRESTRE"/>
    <s v="DEVIA REINOSO JUAN CARLOS"/>
    <n v="1"/>
    <s v="0"/>
    <n v="275729"/>
    <n v="196537"/>
    <n v="275729"/>
  </r>
  <r>
    <s v="BOGOTA"/>
    <x v="5"/>
    <x v="5"/>
    <s v="11001"/>
    <n v="5871478"/>
    <s v="21327408"/>
    <s v="INCIDENTE"/>
    <s v="CUNDINAMARCA"/>
    <s v="BOGOTA"/>
    <s v="AUTOSERVICIO GRAN BRITALIA FC"/>
    <s v="AVAL"/>
    <s v="FO-25-1786029"/>
    <d v="2025-11-05T15:37:00"/>
    <d v="2025-11-06T10:02:00"/>
    <m/>
    <s v="ENTIDAD"/>
    <s v="AVAL TARJETA DE SEMBRADO"/>
    <s v="EXCEDE INTENTOS DE PIN"/>
    <s v="CERRADO"/>
    <s v="01/12/2025 SE ESCALA CASO A LA RED PARA VALIDAR FALLAS CON LA ENTIDAD ** NOVEDAD CON EL PUNTO DEPENDE DE LA ENTIDAD, SE INTENTA COMUNCIACION CON USUARIO PARA CONFIRMAR SOLICITUD  Y  ESCALAR EL CASO PERO NO RECIBIMOS RESPUESTA, SE PROCEDE A CERRAR ACTIVIDAD"/>
    <s v="SOPORTE TELEFONICO"/>
    <m/>
    <s v="TIPO I"/>
    <s v="TERRESTRE"/>
    <s v="ROZO ROZO WILLIAM ASDRUBAL"/>
    <n v="0"/>
    <s v="0"/>
    <n v="41241"/>
    <n v="0"/>
    <n v="41241"/>
  </r>
  <r>
    <s v="PASTO"/>
    <x v="1"/>
    <x v="1"/>
    <s v="52356"/>
    <n v="5880035"/>
    <s v="16271140"/>
    <s v="INCIDENTE"/>
    <s v="NARIÑO"/>
    <s v="IPIALES"/>
    <s v="SERVICIOS Y PAGOS DE OCCIDENTE"/>
    <s v="AVAL"/>
    <s v="FO-25-1811963"/>
    <d v="2025-11-11T12:36:00"/>
    <d v="2025-11-12T12:53:00"/>
    <m/>
    <s v="SOFTWARE"/>
    <s v="ACTUALIZACION"/>
    <s v="VERSION CARGA SO VR"/>
    <s v="CERRADO"/>
    <s v="11/11/2025 11-11 SE ESCALA PARA VISITA. LLAMAR ANTES DE VISITAR, CONFIRMAR FALLA Y DATOS. | 01/12/2025 SE VISITA CB. SE ENCUENTRA DATAFONO CON VERSIÓN 10.5. SE INSTALA VERSIÓN 10.6, SE INICIALIZA PARA ACTUALIZAR DIRECCIÓN NUEVA EN LA TIRILLA. SE REALIZAN PRUEBAS EXITOSAS DE CB Y COMERCIO. QUEDA OPERATIVO"/>
    <s v="VISITA TECNICA"/>
    <s v="1111P750"/>
    <s v="TIPO II"/>
    <s v="TERRESTRE"/>
    <s v="CASTILLO HERRERA ALEX RICARDO"/>
    <n v="1"/>
    <s v="0"/>
    <n v="144968"/>
    <n v="140396"/>
    <n v="144968"/>
  </r>
  <r>
    <s v="BOGOTA"/>
    <x v="5"/>
    <x v="5"/>
    <s v="11001"/>
    <n v="5906206"/>
    <s v="73334187"/>
    <s v="INCIDENTE"/>
    <s v="CUNDINAMARCA"/>
    <s v="BOGOTA"/>
    <s v="VARIEDADES TECNOMOON NATSTAR"/>
    <s v="AVAL"/>
    <s v="FO-25-1904666"/>
    <d v="2025-11-28T13:34:00"/>
    <d v="2025-11-28T16:56:00"/>
    <m/>
    <s v="ENTIDAD"/>
    <s v="AVAL TARJETA DE SEMBRADO"/>
    <s v="RESEMBRADO DE TARJETA"/>
    <s v="CERRADO"/>
    <s v="28/11/2025 28-11 SE ESCALA A LA RED CON EL SIGUIENTE COMENTARIO POR FAVOR NOS CONFIRMAN SI ESTA ACTIVIDAD LA ATENDEMOS NOSOTROS DEBIDO A QUE NO SE ENCUENTRA EN LA MATRIZ DE PUNTOS ACTIVOS CB AVAL ** LA RED POR FAVOR CERREMOS EL CASO Y DEBE COMUNICARSE CON SERVICIO AL CLIENTE DE REDEBAN PARA QUE EL INCIDENTE SEA ATENDIDO.S PROCEDE A CERRAR"/>
    <s v="SOPORTE TELEFONICO"/>
    <m/>
    <s v="TIPO I"/>
    <s v="TERRESTRE"/>
    <s v="ROZO ROZO WILLIAM ASDRUBAL"/>
    <n v="0"/>
    <s v="0"/>
    <n v="41241"/>
    <n v="0"/>
    <n v="41241"/>
  </r>
  <r>
    <m/>
    <x v="7"/>
    <x v="7"/>
    <m/>
    <m/>
    <m/>
    <m/>
    <m/>
    <m/>
    <m/>
    <m/>
    <m/>
    <m/>
    <m/>
    <m/>
    <m/>
    <m/>
    <m/>
    <m/>
    <m/>
    <m/>
    <m/>
    <m/>
    <m/>
    <m/>
    <m/>
    <m/>
    <m/>
    <m/>
    <m/>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
  <r>
    <s v="BOGOTA"/>
    <x v="0"/>
    <x v="0"/>
    <s v="11001"/>
    <s v="5859235"/>
    <s v="18738120"/>
    <s v="OC PINPAD"/>
    <s v="CUNDINAMARCA"/>
    <s v="BOGOTA"/>
    <s v="CELULARES Y TELECOMUNICACIONES CELTEL S.A. AURES 2"/>
    <s v="AVAL"/>
    <s v="FO-25-1755893"/>
    <d v="2025-10-28T11:56:00"/>
    <d v="2025-11-06T15:47:00"/>
    <m/>
    <s v="PINPAD"/>
    <s v="PINPAD"/>
    <s v="BANCO DE BOGOTA"/>
    <m/>
    <s v="EJECUTADO / CANCELADO"/>
    <s v="USUARIO NO RECIBE PEDIDO"/>
    <s v="04/11/2025 EN COMUNICACIÓN CON EL # 3112599939, INFORMA QUE TIENE SOLICITUD DEL VARIOS PUNTOS A NIVEL BOGOTÁ Y C/MARCA, PIDE SE INSTALE EN LO QUE RESTA DE SEMANA DEL 6 AL 7 DE LUNES A VIERNES DE 9AM A 6PM | 06/11/2025 SE LLEGA A LA DIRECCIÓN INDICADA, Y SE ENCUENTRA COMERCIO CERRADO SE INTENTA ESTABLECER COMUNICACIÓN A # 3112599939 PERO NO ES POSIBLE. TIEMPO DE ESPERA DE 15 MINUTOS COMERCIO CONTINUA CERRADO"/>
    <s v="VISITA TECNICA"/>
    <m/>
    <s v="TIPO I"/>
    <s v="TERRESTRE"/>
    <n v="1"/>
    <s v="0"/>
    <s v="GARCIA PASTRANA KEVIN FERNANDO"/>
    <n v="65960"/>
    <n v="75096"/>
    <n v="65960"/>
  </r>
  <r>
    <s v="CALI"/>
    <x v="1"/>
    <x v="1"/>
    <s v="76001"/>
    <s v="5875142"/>
    <s v="19361815"/>
    <s v="OC BASE DATAFONO"/>
    <s v="VALLE DEL CAUCA"/>
    <s v="CALI"/>
    <s v="DISTRIQUESOS Y CONGELADOS"/>
    <s v="AVAL"/>
    <s v="FO-25-1797087"/>
    <d v="2025-11-07T13:56:00"/>
    <d v="2025-11-08T13:13:00"/>
    <m/>
    <s v="BASEDATAFONO"/>
    <s v="BASE DATAFONO"/>
    <s v="BANCO DE BOGOTA"/>
    <m/>
    <s v="EJECUTADO"/>
    <s v="EJECUTADO EXITOSO"/>
    <s v="08/11/2025 SE VISITA EL COMERCIO, SE INSTALA BASE DE DATAFONO LA ANTERIOR LA TENÍA DAÑADA"/>
    <s v="VISITA TECNICA"/>
    <s v="AD00T802"/>
    <s v="TIPO I"/>
    <s v="TERRESTRE"/>
    <n v="1"/>
    <s v="0"/>
    <s v="HERRERA MONAR GEOVANNY"/>
    <n v="65960"/>
    <n v="75096"/>
    <n v="65960"/>
  </r>
  <r>
    <s v="NEIVA"/>
    <x v="2"/>
    <x v="2"/>
    <s v="18247"/>
    <s v="5886132"/>
    <s v="89067795"/>
    <s v="OC PINPAD"/>
    <s v="CAQUETA"/>
    <s v="EL DONCELLO"/>
    <s v="JESMAR COMUNICACIONES CPS DONCELLO"/>
    <s v="AVAL"/>
    <s v="FO-25-1830011"/>
    <d v="2025-11-14T13:32:00"/>
    <d v="2025-11-24T11:01:00"/>
    <m/>
    <s v="PINPAD"/>
    <s v="PINPAD"/>
    <s v="BANCO DE BOGOTA"/>
    <m/>
    <s v="EJECUTADO"/>
    <s v="EJECUTADO EXITOSO"/>
    <s v="24/11/2025 SE REALIZA INSTALACIÓN DE PIN PAD, SE REALIZA CAMBIO DE EQUIPO POR TECNOLOGÍA YA QUE EL PIN PAD INSTALADO SOLO FUNCIONA CON EQUIPOS DESK2600, SE REALIZAN PRUEBAS DE CB CONSIGNACIÓN Y CONSULTAS DE SALDO OK, PRUEBA DE RECAUDO FALLIDA ARROJA RECHAZO GENERAL, PRUEBAS DE COMERCIO OK, EQUIPOS SE DEJA OPERATIVO."/>
    <s v="VISITA TECNICA"/>
    <s v="A1QZZ693"/>
    <s v="TIPO IV"/>
    <s v="TERRESTRE"/>
    <n v="1"/>
    <s v="0"/>
    <s v="BERMUDEZ SANCHEZ JOSE NEYBER"/>
    <n v="479589"/>
    <n v="196537"/>
    <n v="479589"/>
  </r>
  <r>
    <s v="SANTA MARTA"/>
    <x v="3"/>
    <x v="3"/>
    <s v="44430"/>
    <s v="5888564"/>
    <s v="90785218"/>
    <s v="OC PINPAD"/>
    <s v="LA GUAJIRA"/>
    <s v="MAICAO"/>
    <s v="TRAMITES Y SERVICIOS SERVISOAT"/>
    <s v="AVAL"/>
    <s v="FO-25-1830543"/>
    <d v="2025-11-14T17:03:00"/>
    <d v="2025-11-21T16:15:00"/>
    <m/>
    <s v="PINPAD"/>
    <s v="PINPAD"/>
    <s v="BANCO DE BOGOTA"/>
    <m/>
    <s v="EJECUTADO"/>
    <s v="EJECUTADO EXITOSO"/>
    <s v="21/11/2025 SE REALIZA VISITA SE PROCEDE A INSTALAR PINPAD Y HUB , SE HACEN PRUEBAS EN COMERCIO Y TODO OK , SE PROCEDE A REALIZAR PRUEBAS EN CB DE CONVENIO PERO SALE RECHAZO GENERAL, SE PROCEDE A REALIZAR OTRA PRUEBA PARA LA CONFIRMACIÓN DEL CB ESTE OK."/>
    <s v="VISITA TECNICA"/>
    <s v="VQZZZ794"/>
    <s v="TIPO IV"/>
    <s v="TERRESTRE"/>
    <n v="1"/>
    <s v="0"/>
    <s v="PORRAS CASTRO DARLON NASCK"/>
    <n v="479589"/>
    <n v="196537"/>
    <n v="479589"/>
  </r>
  <r>
    <s v="MEDELLIN"/>
    <x v="4"/>
    <x v="4"/>
    <s v="15572"/>
    <s v="5891949"/>
    <s v="90844608"/>
    <s v="OC BASE DATAFONO"/>
    <s v="BOYACA"/>
    <s v="PUERTO BOYACA"/>
    <s v="FONDA EL RETEN"/>
    <s v="AVAL"/>
    <s v="FO-25-1848533"/>
    <d v="2025-11-19T15:34:00"/>
    <d v="2025-11-22T11:06:00"/>
    <m/>
    <s v="BASEDATAFONO"/>
    <s v="BASE DATAFONO"/>
    <s v="BANCO DE BOGOTA"/>
    <m/>
    <m/>
    <s v="CANCELADO POR EL USUARIO"/>
    <s v="22/11/2025 EN LLAMADA CON LA SEÑORA EUGENIA PARA VALIDAR LA DIRECCIÓN NOS MANIFISTA QUÉ ELLA NO LLAMA PARA SOLICITAR BASE DE DATÁFONO SI NO PARA PEDIR UN PINPAD. PERO AUN NO CUENTA CON CABINA DE SEGURIDAD. SE LE INDICA QUE DEBE LLAMAR A LA LÍNEA NUEVAMENTE Y SOLICITARLO Y DEBE CONTAR CON CABINA DE SEGURIDAD"/>
    <s v="SOPORTE TELEFONICO"/>
    <m/>
    <s v="TIPO IV"/>
    <s v="TERRESTRE"/>
    <n v="0"/>
    <s v="0"/>
    <s v="DIAZ ZABALA FRANCIS DUBAN"/>
    <n v="41241"/>
    <n v="0"/>
    <n v="41241"/>
  </r>
  <r>
    <s v="BOGOTA"/>
    <x v="0"/>
    <x v="0"/>
    <s v="11001"/>
    <s v="5896028"/>
    <s v="51232429"/>
    <s v="OC BASE DATAFONO"/>
    <s v="CUNDINAMARCA"/>
    <s v="BOGOTA"/>
    <s v="MARIA ALEJANDRA LOPEZ BASTIDAS"/>
    <s v="AVAL"/>
    <s v="FO-25-1861481"/>
    <d v="2025-11-21T16:57:00"/>
    <d v="2025-11-25T14:22:00"/>
    <m/>
    <s v="BASEDATAFONO"/>
    <s v="BASE DATAFONO"/>
    <s v="BANCO DE BOGOTA"/>
    <m/>
    <s v="EJECUTADO"/>
    <s v="EJECUTADO EXITOSO"/>
    <s v="25/11/2025 SE REALIZA INSTALACIÓN DE BASE OPERACIONAL PARA EL DATAFONO"/>
    <s v="VISITA TECNICA"/>
    <s v="0N0JZ830"/>
    <s v="TIPO I"/>
    <s v="TERRESTRE"/>
    <n v="1"/>
    <s v="0"/>
    <s v="ALARCON AREVALO JOHAN STIVEN"/>
    <n v="65960"/>
    <n v="75096"/>
    <n v="65960"/>
  </r>
  <r>
    <s v="CALI"/>
    <x v="1"/>
    <x v="1"/>
    <s v="76130"/>
    <s v="5897758"/>
    <s v="90790463"/>
    <s v="OC PINPAD"/>
    <s v="VALLE DEL CAUCA"/>
    <s v="CANDELARIA"/>
    <s v="DROGUERIA LA ECONOMI-K"/>
    <s v="AVAL"/>
    <s v="FO-25-1872427"/>
    <d v="2025-11-24T10:28:00"/>
    <d v="2025-11-25T14:29:00"/>
    <m/>
    <s v="PINPAD"/>
    <s v="PINPAD"/>
    <s v="BANCO DE BOGOTA"/>
    <m/>
    <s v="EJECUTADO"/>
    <s v="EJECUTADO EXITOSO"/>
    <s v="26/11/2025 SE REALIZA INSTALACIÓN DE PIN PAD Y HUB EN CB AVAL DEBIDO A QUE EL COMERCIO CUENTA CON VENTANILLA DE SEGURIDAD, SE REALIZAN PRUEBAS DE ADQUIRENCIA OK, CONVENIO TELETÓN PRESENTA FALLAS Y CLIENTE NO TIENE PARA PROBAR MÓDULO DE CB."/>
    <s v="VISITA TECNICA"/>
    <s v="VTZZZ507"/>
    <s v="TIPO II"/>
    <s v="TERRESTRE"/>
    <n v="1"/>
    <s v="0"/>
    <s v="MONTERO MUESES GIAN CARLO"/>
    <n v="144968"/>
    <n v="140396"/>
    <n v="144968"/>
  </r>
  <r>
    <s v="PASTO"/>
    <x v="1"/>
    <x v="1"/>
    <s v="52838"/>
    <s v="TA-25-1244122"/>
    <s v="16501223"/>
    <s v="OC CIERRE"/>
    <s v="NARIÑO"/>
    <s v="TUQUERRES"/>
    <s v="GSUS DROGUERIAS 2"/>
    <s v="AVAL"/>
    <s v="FO-25-1745499"/>
    <d v="2025-10-28T11:05:00"/>
    <d v="2025-11-05T18:38:01"/>
    <m/>
    <s v="CIERRE"/>
    <s v="CIERRE"/>
    <s v="BANCO DE BOGOTA"/>
    <m/>
    <s v="CANCELADO"/>
    <s v="CB NO ENTREGA EQUIPO"/>
    <s v="04/11/2025 SE INTENTARA REALIZAR DESPLAZAMIENTO EL DIA DE MAÑANA YA QUE HOY NO HA SIDO POSIBLE POR RESTRICCION EN LA VIA | 06/11/2025 SE REALIZA COMUNICACIÓN TELEFÓNICA CON LA SEÑORA FANY ARTEAGA PARA CONFIRMAR VISITA PARA RETIRO DE EQUIPOS POR CIERRE DE CB PERO INFORMA QUE TIENE UN ASUNTO PENDIENTE QUE HABLAR CON LA DOCTORA CAMILA GERENTE DE BANCO DE BOGOTÁ Y PIDE QUE NO SE LA VISITE PARA RETIRAR EQUIPOS HASTA QUE SE ACLARE LA INFORMACIÓN. NO SE REALIZA VISITA."/>
    <s v="SOPORTE TELEFONICO"/>
    <m/>
    <s v="TIPO II"/>
    <s v="TERRESTRE"/>
    <n v="0"/>
    <s v="0"/>
    <s v="CASTILLO HERRERA ALEX RICARDO"/>
    <n v="41241"/>
    <n v="0"/>
    <n v="41241"/>
  </r>
  <r>
    <s v="PASTO"/>
    <x v="1"/>
    <x v="1"/>
    <s v="52001"/>
    <s v="TA-25-1244124"/>
    <s v="19427053"/>
    <s v="OC CIERRE"/>
    <s v="NARIÑO"/>
    <s v="PASTO"/>
    <s v="DROGUERIAS PASTEUR SEBASTIAN"/>
    <s v="AVAL"/>
    <s v="FO-25-1763123"/>
    <d v="2025-10-28T11:05:00"/>
    <d v="2025-11-06T20:33:47"/>
    <m/>
    <s v="CIERRE"/>
    <s v="CIERRE"/>
    <s v="BANCO DE BOGOTA"/>
    <m/>
    <s v="EJECUTADO"/>
    <s v="CIERRE EXITOSO"/>
    <s v="06/11/2025 SE REALIZÓ EL RETIRO DE EQUIPOS Y ACCESORIOS POR CIERRE DE CB AVAL SE RECIBE TODO EN BUEN ESTADO NO SE RECIBE PAPELERÍA CLIENTE NO TENIA Y NO SE RECIBE CABLE PATCH CORD ES DEL PROPIO CLIENTE CIERRE EXITOSO"/>
    <s v="VISITA TECNICA"/>
    <s v="BA02Z580"/>
    <s v="TIPO I"/>
    <s v="TERRESTRE"/>
    <n v="1"/>
    <s v="0"/>
    <s v="REMICIO AMADO JOHN HEBER"/>
    <n v="65960"/>
    <n v="75096"/>
    <n v="65960"/>
  </r>
  <r>
    <s v="PASTO"/>
    <x v="1"/>
    <x v="1"/>
    <s v="52838"/>
    <s v="TA-25-1244127"/>
    <s v="15321250"/>
    <s v="OC CIERRE"/>
    <s v="NARIÑO"/>
    <s v="TUQUERRES"/>
    <s v="DROGUERIAS JESUS Y GSUS DROGUE"/>
    <s v="AVAL"/>
    <s v="FO-25-1745522"/>
    <d v="2025-10-28T11:05:00"/>
    <d v="2025-11-05T16:53:11"/>
    <m/>
    <s v="CIERRE"/>
    <s v="CIERRE"/>
    <s v="BANCO DE BOGOTA"/>
    <m/>
    <s v="CANCELADO"/>
    <s v="CB NO ENTREGA EQUIPO"/>
    <s v="05/11/2025 NO HAY NOVEDAD | 05/11/2025 SE REALIZA COMUNICACIÓN TELEFÓNICA CON LA SEÑORA FANY ARTEAGA PARA CONFIRMAR VISITA PARA RETIRO DE EQUIPOS POR CIERRE DE CB PERO INFORMA QUE TIENE UN ASUNTO PENDIENTE QUE HABLAR CON LA DOCTORA CAMILA GERENTE DE BANCO DE BOGOTÁ Y PIDE QUE NO SE LA VISITE PARA RETIRAR EQUIPOS HASTA QUE SE ACLARE LA INFORMACIÓN. NO SE REALIZA VISITA."/>
    <s v="SOPORTE TELEFONICO"/>
    <m/>
    <s v="TIPO II"/>
    <s v="TERRESTRE"/>
    <n v="0"/>
    <s v="0"/>
    <s v="CASTILLO HERRERA ALEX RICARDO"/>
    <n v="41241"/>
    <n v="0"/>
    <n v="41241"/>
  </r>
  <r>
    <s v="PASTO"/>
    <x v="1"/>
    <x v="1"/>
    <s v="52019"/>
    <s v="TA-25-1244128"/>
    <s v="23242886"/>
    <s v="OC CIERRE"/>
    <s v="NARIÑO"/>
    <s v="ALBAN"/>
    <s v="DROGUERIA SAN CARLOS"/>
    <s v="AVAL"/>
    <s v="FO-25-1745525"/>
    <d v="2025-10-28T11:05:00"/>
    <d v="2025-11-06T16:36:46"/>
    <m/>
    <s v="CIERRE"/>
    <s v="CIERRE"/>
    <m/>
    <m/>
    <s v="EJECUTADO / CANCELADO"/>
    <s v="CB NO ENTREGA EQUIPO"/>
    <s v="06/11/2025 SE REALIZA VISITA EN COMERCIO PORQUE NO SE LOGRA HACER CONTACTO TELEFÓNICO CON LA CLIENTE, SE LLEGA A SITIO PERO AL LLEGAR LA HIJA QUE ES LA ENCARGADA DEL CORRESPONSAL INFORMA QUE YA HIZO EL ENVÍO DE LOS EQUIPOS POR LA TRANSPORTADORA INTERRAPIDISIMO POR SOLICITUD DE LA ASESORA DE REDEBAN PASTO, POR LO CUAL YA NO CUENTA CON EQUIPOS EN EL LUGAR."/>
    <s v="VISITA TECNICA"/>
    <s v="MA00Z596"/>
    <s v="TIPO II"/>
    <s v="TERRESTRE"/>
    <n v="1"/>
    <s v="0"/>
    <s v="PAZ MARTINEZ RICHARD HUMBERTO"/>
    <n v="144968"/>
    <n v="140396"/>
    <n v="144968"/>
  </r>
  <r>
    <s v="TUNJA"/>
    <x v="5"/>
    <x v="5"/>
    <s v="15001"/>
    <s v="TA-25-1247676"/>
    <s v="68396548"/>
    <s v="OC CIERRE"/>
    <s v="BOYACA"/>
    <s v="TUNJA"/>
    <s v="DROGUERIA SUPERDESCUENSTOS D Y D"/>
    <s v="AVAL"/>
    <s v="FO-25-1750637"/>
    <d v="2025-10-29T09:46:00"/>
    <d v="2025-11-01T16:56:29"/>
    <m/>
    <s v="CIERRE"/>
    <s v="CIERRE"/>
    <s v="BANCO DE BOGOTA"/>
    <m/>
    <s v="EJECUTADO"/>
    <s v="CIERRE EXITOSO"/>
    <s v="01/11/2025 SE REALIZA RETIRO DE EQUIPOS Y ACCESORIOS."/>
    <s v="VISITA TECNICA"/>
    <s v="F10JZ624"/>
    <s v="TIPO I"/>
    <s v="TERRESTRE"/>
    <n v="1"/>
    <s v="0"/>
    <s v="SOLER HOYOS CRISTIAN LEONARDO"/>
    <n v="65960"/>
    <n v="75096"/>
    <n v="65960"/>
  </r>
  <r>
    <s v="BOGOTA"/>
    <x v="0"/>
    <x v="0"/>
    <s v="11001"/>
    <s v="TA-25-1254200"/>
    <s v="15712706"/>
    <s v="OC CIERRE"/>
    <s v="CUNDINAMARCA"/>
    <s v="BOGOTA"/>
    <s v="TELECOMUNICACIONES CHARLIE"/>
    <s v="AVAL"/>
    <s v="FO-25-1765027"/>
    <d v="2025-10-31T11:03:00"/>
    <d v="2025-11-04T20:34:22"/>
    <m/>
    <s v="CIERRE"/>
    <s v="CIERRE"/>
    <s v="BANCO AV VILLAS"/>
    <m/>
    <s v="EJECUTADO"/>
    <s v="CIERRE EXITOSO"/>
    <s v="05/11/2025 SE REALIZA CIERRE DE CB AVAL CON DATAFONO LECTOR Y PERIFÉRICOS SIN PUBLICIDAD  EN BUEN ESTADO"/>
    <s v="VISITA TECNICA"/>
    <s v="BBVZZ676"/>
    <s v="TIPO I"/>
    <s v="TERRESTRE"/>
    <n v="1"/>
    <s v="0"/>
    <s v="SOTO LONDOÑO FREDY ALEXANDER"/>
    <n v="65960"/>
    <n v="75096"/>
    <n v="65960"/>
  </r>
  <r>
    <s v="CUCUTA"/>
    <x v="5"/>
    <x v="5"/>
    <s v="54001"/>
    <s v="TA-25-1266965"/>
    <s v="20612198"/>
    <s v="OC CIERRE"/>
    <s v="NORTE DE SANTANDER"/>
    <s v="CUCUTA"/>
    <s v="SUPERMERCADO EL BOOM DE LOS PRECIOS"/>
    <s v="AVAL"/>
    <s v="FO-25-1781888"/>
    <d v="2025-11-05T09:52:00"/>
    <d v="2025-11-10T13:48:00"/>
    <m/>
    <s v="CIERRE"/>
    <s v="CIERRE"/>
    <s v="BANCO DE BOGOTA"/>
    <m/>
    <s v="EJECUTADO"/>
    <s v="CIERRE EXITOSO"/>
    <s v="10/11/2025 SE REALIZA VISITA, SE RETIRA LECTOR DE BARRAS, SE DESHABILITA MODULO DE CB, COMERCIO CONTINUA CON DATAFONO DE ADQUIRENCIA."/>
    <s v="VISITA TECNICA"/>
    <s v="6A6ZZ799"/>
    <s v="TIPO I"/>
    <s v="TERRESTRE"/>
    <n v="1"/>
    <s v="0"/>
    <s v="PACHECO BUITRAGO JAVIER ALONSO"/>
    <n v="65960"/>
    <n v="75096"/>
    <n v="65960"/>
  </r>
  <r>
    <s v="MEDELLIN"/>
    <x v="4"/>
    <x v="4"/>
    <s v="5234"/>
    <s v="TA-25-1225926"/>
    <s v="64623432"/>
    <s v="OC CIERRE"/>
    <s v="ANTIOQUIA"/>
    <s v="DABEIBA"/>
    <s v="ESTACION DE SERVICIOS SEBASMAR"/>
    <s v="AVAL"/>
    <s v="FO-25-1714112"/>
    <d v="2025-10-20T12:00:00"/>
    <d v="2025-11-04T23:33:59"/>
    <m/>
    <s v="CIERRE"/>
    <s v="CIERRE"/>
    <m/>
    <m/>
    <s v="EJECUTADO"/>
    <s v="CIERRE EXITOSO"/>
    <s v="21/10/2025 SE COMUNICA CON MARTHA AL NUMERO 3117347779 LA CUAL INDICA QUE PODEMOS HACER LA RECOGIDA EN LA DIRECCION REGISTRADA, SE HACEN VALIDACIONES Y SE AGENDA PARA VISITA | 24/10/2025 SE LLAMA A LA SEÑORA MARTHA PARA VALIDAR Y CONFIRMAR LA VISITA TECNICA Y NOS INFORMA QUE SE ENCUENTRA EN UNA CITA MEDICA EN LA CIUDAD DE MEDELLIN QUE YA PARA LA OTRA SEMANA SE ENCUE TRA DE NUEBO EN DABEIBA. LLAMAR EL MIERCOLES PARA CONFIRMAR LA DISPONIBILIDAD. | 05/11/2025 SE RETIRAN EQUIPOS Y ACCESORIOS EXITOSAMENTE"/>
    <s v="VISITA TECNICA"/>
    <s v="FA00Y156"/>
    <s v="TIPO IV"/>
    <s v="TERRESTRE"/>
    <n v="2"/>
    <s v="0"/>
    <s v="RUA ALVAREZ RICHARD ANDRES"/>
    <n v="995182"/>
    <n v="196537"/>
    <n v="995182"/>
  </r>
  <r>
    <s v="CALI"/>
    <x v="1"/>
    <x v="1"/>
    <s v="76130"/>
    <s v="TA-25-1266971"/>
    <s v="60785359"/>
    <s v="OC CIERRE"/>
    <s v="VALLE DEL CAUCA"/>
    <s v="CANDELARIA"/>
    <s v="VARIEDADES CV 13"/>
    <s v="AVAL"/>
    <s v="FO-25-1781913"/>
    <d v="2025-11-05T09:52:00"/>
    <d v="2025-11-08T09:30:00"/>
    <m/>
    <s v="CIERRE"/>
    <s v="CIERRE"/>
    <m/>
    <m/>
    <s v="EJECUTADO"/>
    <s v="CIERRE EXITOSO"/>
    <s v="07/11/2025 SE RETIRA EQUIPO, LECTOR Y ACCESORIOS, CIERRE CB AVAL BANCO DE BOGOTÁ"/>
    <s v="VISITA TECNICA"/>
    <s v="10008152"/>
    <s v="TIPO II"/>
    <s v="TERRESTRE"/>
    <n v="2"/>
    <s v="0"/>
    <s v="PAREDES CASTILLO DIEGO"/>
    <n v="289936"/>
    <n v="140396"/>
    <n v="289936"/>
  </r>
  <r>
    <s v="VALLEDUPAR"/>
    <x v="3"/>
    <x v="3"/>
    <s v="20011"/>
    <s v="TA-25-1266966"/>
    <s v="15403108"/>
    <s v="OC CIERRE"/>
    <s v="CESAR"/>
    <s v="AGUACHICA"/>
    <s v="MI Y TU PAPELERIA"/>
    <s v="AVAL"/>
    <s v="FO-25-1781891"/>
    <d v="2025-11-05T09:52:00"/>
    <d v="2025-11-07T08:30:00"/>
    <m/>
    <s v="CIERRE"/>
    <s v="CIERRE"/>
    <s v="BANCO DE BOGOTA"/>
    <m/>
    <s v="EJECUTADO"/>
    <s v="CIERRE EXITOSO"/>
    <s v="06/11/2025 SE REALIZA CIERRE DE CORRESPONSAL AVAL, SE RECOGE DATAFONO, LECTOR, PINPAD Y HUB"/>
    <s v="VISITA TECNICA"/>
    <s v="A0VZZ405"/>
    <s v="TIPO IV"/>
    <s v="TERRESTRE"/>
    <n v="1"/>
    <s v="0"/>
    <s v="MONTES DIAZ JOHN FRED"/>
    <n v="479589"/>
    <n v="196537"/>
    <n v="479589"/>
  </r>
  <r>
    <s v="CUCUTA"/>
    <x v="5"/>
    <x v="5"/>
    <s v="54001"/>
    <s v="TA-25-1266967"/>
    <s v="42283051"/>
    <s v="OC CIERRE"/>
    <s v="NORTE DE SANTANDER"/>
    <s v="CUCUTA"/>
    <s v="BLACK WHITE TATTOO"/>
    <s v="AVAL"/>
    <s v="FO-25-1781895"/>
    <d v="2025-11-05T09:52:00"/>
    <d v="2025-11-11T08:49:00"/>
    <m/>
    <s v="CIERRE"/>
    <s v="CIERRE"/>
    <s v="BANCO DE BOGOTA"/>
    <m/>
    <s v="EJECUTADO / CANCELADO"/>
    <s v="CB CERRADO - DESOCUPADO"/>
    <s v="11/11/2025 SE REALIZA VISITA, COMERCIO NO EXISTE EN LA DIRECCIÓN, SE INTENTA CONTACTAR TELEFÓNICAMENTE AL CLIENTE PERO NO RESPONDE._x000a__x000a_3168581696"/>
    <s v="VISITA TECNICA"/>
    <m/>
    <s v="TIPO I"/>
    <s v="TERRESTRE"/>
    <n v="1"/>
    <s v="0"/>
    <s v="PACHECO BUITRAGO JAVIER ALONSO"/>
    <n v="65960"/>
    <n v="75096"/>
    <n v="65960"/>
  </r>
  <r>
    <s v="BUCARAMANGA"/>
    <x v="5"/>
    <x v="5"/>
    <s v="68276"/>
    <s v="TA-25-1266968"/>
    <s v="19424951"/>
    <s v="OC CIERRE"/>
    <s v="SANTANDER"/>
    <s v="FLORIDABLANCA"/>
    <s v="VARIEDADES OMAR MEJIA"/>
    <s v="AVAL"/>
    <s v="FO-25-1781900"/>
    <d v="2025-11-05T09:52:00"/>
    <d v="2025-11-10T13:55:00"/>
    <m/>
    <s v="CIERRE"/>
    <s v="CIERRE"/>
    <s v="BANCO DE BOGOTA"/>
    <m/>
    <s v="EJECUTADO"/>
    <s v="CIERRE EXITOSO"/>
    <s v="10/11/2025 SE RETIRA DATÁFONO, LECTOR DE BARRAS, FUENTE, PASCORD, CIERRE EXITOSO"/>
    <s v="VISITA TECNICA"/>
    <s v="AD03Z146"/>
    <s v="TIPO I"/>
    <s v="TERRESTRE"/>
    <n v="1"/>
    <s v="0"/>
    <s v="MARTINEZ FLOREZ DONIS ALBERTO"/>
    <n v="65960"/>
    <n v="75096"/>
    <n v="65960"/>
  </r>
  <r>
    <s v="BOGOTA"/>
    <x v="0"/>
    <x v="0"/>
    <s v="25297"/>
    <s v="TA-25-1266969"/>
    <s v="18809004"/>
    <s v="OC CIERRE"/>
    <s v="CUNDINAMARCA"/>
    <s v="GACHETA"/>
    <s v="MUNDO MOVIL JYL"/>
    <s v="AVAL"/>
    <s v="FO-25-1781907"/>
    <d v="2025-11-05T09:52:00"/>
    <d v="2025-11-07T08:40:00"/>
    <m/>
    <s v="CIERRE"/>
    <s v="CIERRE"/>
    <s v="BANCO DE BOGOTA"/>
    <m/>
    <s v="EJECUTADO"/>
    <s v="CIERRE EXITOSO"/>
    <s v="06/11/2025 SE REALIZA VISITA A COMERCIO, SE REALIZA LA RECOLECCIÓN DE LOS EQUIPOS SIN NOVEDAD."/>
    <s v="VISITA TECNICA"/>
    <s v="BA00M438"/>
    <s v="TIPO III"/>
    <s v="TERRESTRE"/>
    <n v="1"/>
    <s v="0"/>
    <s v="ARIAS QUILINDO JULIAN"/>
    <n v="275729"/>
    <n v="196537"/>
    <n v="275729"/>
  </r>
  <r>
    <s v="CARTAGENA"/>
    <x v="3"/>
    <x v="3"/>
    <s v="13001"/>
    <s v="TA-25-1267956"/>
    <s v="90773408"/>
    <s v="OC PINPAD"/>
    <s v="BOLIVAR"/>
    <s v="CARTAGENA"/>
    <s v="ELMIS CASTILLO BARRETO"/>
    <s v="AVAL"/>
    <s v="FO-25-1783719"/>
    <d v="2025-11-05T12:03:00"/>
    <d v="2025-11-08T13:07:00"/>
    <m/>
    <s v="PINPAD"/>
    <s v="PINPAD"/>
    <s v="BANCO DE BOGOTA"/>
    <m/>
    <s v="EJECUTADO"/>
    <s v="EJECUTADO EXITOSO"/>
    <s v="12/11/2025 SE REALIZA INSTALACIÓN DE PIN PAD CON MAGIC BOX SE REALIZA CAMBIO DE EQUIPO POR NO COMPATIBILIDAD SE REALIZAN PRUEBAS Y TODO QUEDA OK"/>
    <s v="VISITA TECNICA"/>
    <s v="FWZZZ156"/>
    <s v="TIPO I"/>
    <s v="TERRESTRE"/>
    <n v="1"/>
    <s v="0"/>
    <s v="MARTINEZ SALGUEDO ANDRES AUGUSTO"/>
    <n v="65960"/>
    <n v="75096"/>
    <n v="65960"/>
  </r>
  <r>
    <s v="BUCARAMANGA"/>
    <x v="5"/>
    <x v="5"/>
    <s v="68001"/>
    <s v="TA-25-1271616"/>
    <s v="21221676"/>
    <s v="OC CIERRE"/>
    <s v="SANTANDER"/>
    <s v="BUCARAMANGA"/>
    <s v="VARIEDADES D.V"/>
    <s v="AVAL"/>
    <s v="FO-25-1791543"/>
    <d v="2025-11-06T12:30:00"/>
    <d v="2025-11-08T13:19:00"/>
    <m/>
    <s v="CIERRE"/>
    <s v="CIERRE"/>
    <s v="BANCO DE BOGOTA"/>
    <m/>
    <s v="EJECUTADO"/>
    <s v="CIERRE EXITOSO"/>
    <s v="08/11/2025 SE REALIZA RECOLECCIÓN DE DATÁFONO Y LECTORA NO SE REALIZAN PRUEBAS"/>
    <s v="VISITA TECNICA"/>
    <s v="LA008601"/>
    <s v="TIPO I"/>
    <s v="TERRESTRE"/>
    <n v="1"/>
    <s v="0"/>
    <s v="REYES RAMIREZ DIEGO ALEXANDER"/>
    <n v="65960"/>
    <n v="75096"/>
    <n v="65960"/>
  </r>
  <r>
    <s v="VALLEDUPAR"/>
    <x v="3"/>
    <x v="3"/>
    <s v="20001"/>
    <s v="TA-25-1271618"/>
    <s v="40079865"/>
    <s v="OC CIERRE"/>
    <s v="CESAR"/>
    <s v="VALLEDUPAR"/>
    <s v="SYS MULTISERVICIOS"/>
    <s v="AVAL"/>
    <s v="FO-25-1791552"/>
    <d v="2025-11-06T12:30:00"/>
    <d v="2025-11-08T09:35:00"/>
    <m/>
    <s v="CIERRE"/>
    <s v="CIERRE"/>
    <s v="BANCO DE BOGOTA"/>
    <m/>
    <s v="EJECUTADO"/>
    <s v="CIERRE EXITOSO"/>
    <s v="07/11/2025 BUENAS TARDES SE VISITA CB Y SE LE HACE RETIRO DE EQUIPO REDEBAN"/>
    <s v="VISITA TECNICA"/>
    <s v="TV004493"/>
    <s v="TIPO I"/>
    <s v="TERRESTRE"/>
    <n v="1"/>
    <s v="0"/>
    <s v="BENITEZ CARVAJAL ALVARO JAVIER"/>
    <n v="65960"/>
    <n v="75096"/>
    <n v="65960"/>
  </r>
  <r>
    <s v="BOGOTA"/>
    <x v="0"/>
    <x v="0"/>
    <s v="11001"/>
    <s v="TA-25-1271620"/>
    <s v="18134403"/>
    <s v="OC CIERRE"/>
    <s v="CUNDINAMARCA"/>
    <s v="BOGOTA"/>
    <s v="MULTISERVICIOS M Y C"/>
    <s v="AVAL"/>
    <s v="FO-25-1791557"/>
    <d v="2025-11-06T12:30:00"/>
    <d v="2025-11-08T13:22:00"/>
    <m/>
    <s v="CIERRE"/>
    <s v="CIERRE"/>
    <s v="BANCO DE BOGOTA"/>
    <m/>
    <s v="EJECUTADO / CANCELADO"/>
    <s v="CB CERRADO - DESOCUPADO"/>
    <s v="08/11/2025 SE REALIZA VISITA A LA DIRECCIÓN NOS INDICAN NO CONOCER AL CLIENTE NI AL ESTABLECIMIENTO TEL DE CONTACTO NO RESPONDE 3183140634"/>
    <s v="VISITA TECNICA"/>
    <m/>
    <s v="TIPO I"/>
    <s v="TERRESTRE"/>
    <n v="1"/>
    <s v="0"/>
    <s v="HERNANDEZ NARANJO OSCAR EDUARDO"/>
    <n v="65960"/>
    <n v="75096"/>
    <n v="65960"/>
  </r>
  <r>
    <s v="BOGOTA"/>
    <x v="0"/>
    <x v="0"/>
    <s v="11001"/>
    <s v="TA-25-1271623"/>
    <s v="19081751"/>
    <s v="OC CIERRE"/>
    <s v="CUNDINAMARCA"/>
    <s v="BOGOTA"/>
    <s v="CENTRO DE PAGOS Y SERVICIOS AV"/>
    <s v="AVAL"/>
    <s v="FO-25-1791567"/>
    <d v="2025-11-06T12:30:00"/>
    <d v="2025-11-08T09:38:00"/>
    <m/>
    <s v="CIERRE"/>
    <s v="CIERRE"/>
    <s v="BANCO DE BOGOTA"/>
    <m/>
    <s v="EJECUTADO / CANCELADO"/>
    <s v="CB CERRADO - DESOCUPADO"/>
    <s v="08/11/2025 CB NO EXISTE EN LA DIRECCIÓN, SE PREGUNTA, INDICAN VECINOS QUE ELLOS SE FUERON HACE 5 MESES, SE LLAMA AL NÚMERO DE CONTACTO 0517132552 SIN RESPUESTA"/>
    <s v="VISITA TECNICA"/>
    <m/>
    <s v="TIPO I"/>
    <s v="TERRESTRE"/>
    <n v="1"/>
    <s v="0"/>
    <s v="MICHELI LOPEZ MIGUEL ANGEL"/>
    <n v="65960"/>
    <n v="75096"/>
    <n v="65960"/>
  </r>
  <r>
    <s v="VALLEDUPAR"/>
    <x v="3"/>
    <x v="3"/>
    <s v="20443"/>
    <s v="TA-25-1271625"/>
    <s v="19431089"/>
    <s v="OC CIERRE"/>
    <s v="CESAR"/>
    <s v="MANAURE"/>
    <s v="CAFETERIA LO NUESTRO"/>
    <s v="AVAL"/>
    <s v="FO-25-1791573"/>
    <d v="2025-11-06T12:30:00"/>
    <d v="2025-11-07T10:33:00"/>
    <m/>
    <s v="CIERRE"/>
    <s v="CIERRE"/>
    <s v="BANCO DE BOGOTA"/>
    <m/>
    <s v="EJECUTADO"/>
    <s v="CIERRE EXITOSO"/>
    <s v="07/11/2025 BUENOS DÍAS SE VISITA CB Y SE LE HACE RETIRO DE EQUIPOS REDEBAN"/>
    <s v="VISITA TECNICA"/>
    <s v="XP02Z722"/>
    <s v="TIPO II"/>
    <s v="TERRESTRE"/>
    <n v="1"/>
    <s v="0"/>
    <s v="BENITEZ CARVAJAL ALVARO JAVIER"/>
    <n v="144968"/>
    <n v="140396"/>
    <n v="144968"/>
  </r>
  <r>
    <s v="VALLEDUPAR"/>
    <x v="3"/>
    <x v="3"/>
    <s v="20001"/>
    <s v="TA-25-1271628"/>
    <s v="28736742"/>
    <s v="OC CIERRE"/>
    <s v="CESAR"/>
    <s v="VALLEDUPAR"/>
    <s v="DISTRIBUIDORA COMERCIALIZADORA EMAX STORE"/>
    <s v="AVAL"/>
    <s v="FO-25-1791582"/>
    <d v="2025-11-06T12:30:00"/>
    <d v="2025-11-08T09:41:00"/>
    <m/>
    <s v="CIERRE"/>
    <s v="CIERRE"/>
    <m/>
    <m/>
    <s v="EJECUTADO"/>
    <s v="CIERRE EXITOSO"/>
    <s v="07/11/2025 BUENAS TARDES SE VISITA CB Y SE LE HACE RETIRO DE EQUIPOS REDEBAN"/>
    <s v="VISITA TECNICA"/>
    <s v="A1SZZ657"/>
    <s v="TIPO I"/>
    <s v="TERRESTRE"/>
    <n v="1"/>
    <s v="0"/>
    <s v="BENITEZ CARVAJAL ALVARO JAVIER"/>
    <n v="65960"/>
    <n v="75096"/>
    <n v="65960"/>
  </r>
  <r>
    <s v="VALLEDUPAR"/>
    <x v="3"/>
    <x v="3"/>
    <s v="20011"/>
    <s v="TA-25-1271630"/>
    <s v="46915625"/>
    <s v="OC CIERRE"/>
    <s v="CESAR"/>
    <s v="AGUACHICA"/>
    <s v="CYBERPLANET EN LA 19"/>
    <s v="AVAL"/>
    <s v="FO-25-1791587"/>
    <d v="2025-11-06T12:30:00"/>
    <d v="2025-11-11T12:32:00"/>
    <m/>
    <s v="CIERRE"/>
    <s v="CIERRE"/>
    <s v="BANCO DE BOGOTA"/>
    <m/>
    <s v="EJECUTADO"/>
    <s v="CIERRE EXITOSO"/>
    <s v="11/11/2025 BUENOS DÍAS SE VISITA CB Y SE LE HACE RETIRO DE EQUIPOS REDEBAN"/>
    <s v="VISITA TECNICA"/>
    <s v="MN00Q500"/>
    <s v="TIPO IV"/>
    <s v="TERRESTRE"/>
    <n v="1"/>
    <s v="0"/>
    <s v="BENITEZ CARVAJAL ALVARO JAVIER"/>
    <n v="479589"/>
    <n v="196537"/>
    <n v="479589"/>
  </r>
  <r>
    <s v="NEIVA"/>
    <x v="2"/>
    <x v="2"/>
    <s v="41396"/>
    <s v="TA-25-1271632"/>
    <s v="15439268"/>
    <s v="OC CIERRE"/>
    <s v="HUILA"/>
    <s v="LA PLATA"/>
    <s v="A Y C SOLUCIONES CONTABLES E I"/>
    <s v="AVAL"/>
    <s v="FO-25-1791592"/>
    <d v="2025-11-06T12:30:00"/>
    <d v="2025-11-08T13:40:00"/>
    <m/>
    <s v="CIERRE"/>
    <s v="CIERRE"/>
    <s v="BANCO DE BOGOTA"/>
    <m/>
    <s v="EJECUTADO"/>
    <s v="EJECUTADO EXITOSO"/>
    <s v="08/11/2025 SE REALIZA VISITA AL PUNTO, SE RETIRA CON ÉXITO BASE DATÁFONO, LECTORA."/>
    <s v="VISITA TECNICA"/>
    <s v="9999F941"/>
    <s v="TIPO III"/>
    <s v="TERRESTRE"/>
    <n v="1"/>
    <s v="0"/>
    <s v="DEVIA REINOSO JUAN CARLOS"/>
    <n v="275729"/>
    <n v="196537"/>
    <n v="275729"/>
  </r>
  <r>
    <s v="CUCUTA"/>
    <x v="5"/>
    <x v="5"/>
    <s v="54223"/>
    <s v="TA-25-1271635"/>
    <s v="38542353"/>
    <s v="OC CIERRE"/>
    <s v="NORTE DE SANTANDER"/>
    <s v="CUCUTILLA"/>
    <s v="CIBER VARIEDADES JY"/>
    <s v="AVAL"/>
    <s v="FO-25-1791604"/>
    <d v="2025-11-06T12:30:00"/>
    <d v="2025-11-12T14:28:00"/>
    <m/>
    <s v="CIERRE"/>
    <s v="CIERRE"/>
    <s v="BANCO DE BOGOTA"/>
    <m/>
    <s v="EJECUTADO"/>
    <s v="CIERRE EXITOSO"/>
    <s v="11/11/2025 SE LLAMA AL CLIENTE 3102350182 Y NO SE OBTIENE RESPUESTA, SE DEJA MENSAJE POR WHATSAPP PARA VALIDAR DISPONIBILIDAD DE ENTREGA DE EQUIPOS. | 11/11/2025 SE LLAMA AL CLIENTE 3102350182 Y SE HABLA CON LA SEÑORA YOREIMA CONTRERAS QUIEN NOS INFORMA QUE CUENTA CON DISPONIBILIDAD PARA LA ENTREGA DE EQUIPOS EL DÍA 12/11/2025 . | 12/11/2025 SE VISITA COMERCIO Y SE RETIRAN DATAFONO Y LECTOR OK."/>
    <s v="VISITA TECNICA"/>
    <s v="EF000025"/>
    <s v="TIPO IV"/>
    <s v="TERRESTRE"/>
    <n v="1"/>
    <s v="0"/>
    <s v="TORRES MANTILLA JOSE DANIEL"/>
    <n v="479589"/>
    <n v="196537"/>
    <n v="479589"/>
  </r>
  <r>
    <s v="PEREIRA"/>
    <x v="1"/>
    <x v="6"/>
    <s v="66001"/>
    <s v="TA-25-1271640"/>
    <s v="81403016"/>
    <s v="OC CIERRE"/>
    <s v="RISARALDA"/>
    <s v="PEREIRA"/>
    <s v="BIG BUERGUER CORALES"/>
    <s v="AVAL"/>
    <s v="FO-25-1791607"/>
    <d v="2025-11-06T12:30:00"/>
    <d v="2025-11-19T11:00:00"/>
    <m/>
    <s v="CIERRE"/>
    <s v="CIERRE"/>
    <s v="BANCO DE BOGOTA"/>
    <m/>
    <s v="EJECUTADO / CANCELADO"/>
    <s v="CB NO ENTREGA EQUIPO"/>
    <s v="07/11/2025 EN COMUNICACIÓN TELEFÓNICA AL NÚMERO 3207254372 CON EL SEÑOR JULIÁN MORALES INFORMA QUE  PUEDE REALIZAR ENTREGA DE EQUIPOS EL LUNES | 13/11/2025 CLIENTE SOLICITA VISITAR EL DIA DE HOY PERO EN LA TARDE, POR SER UN RESTAURANTE NO HABRE TEMPRANO. | 19/11/2025 CLIENTE CONTINUA SIN REALIZAR ENTREGA DE EQUIPOS"/>
    <s v="VISITA TECNICA"/>
    <s v="0"/>
    <s v="TIPO I"/>
    <s v="TERRESTRE"/>
    <n v="1"/>
    <s v="0"/>
    <s v="LOAIZA LOPEZ JHON FREDDY"/>
    <n v="65960"/>
    <n v="75096"/>
    <n v="65960"/>
  </r>
  <r>
    <s v="CALI"/>
    <x v="1"/>
    <x v="1"/>
    <s v="76306"/>
    <s v="TA-25-1271642"/>
    <s v="19361666"/>
    <s v="OC CIERRE"/>
    <s v="VALLE DEL CAUCA"/>
    <s v="GINEBRA"/>
    <s v="FERROINDUSTRIAL GINEBRA"/>
    <s v="AVAL"/>
    <s v="FO-25-1791611"/>
    <d v="2025-11-06T12:30:00"/>
    <d v="2025-11-07T11:40:00"/>
    <m/>
    <s v="CIERRE"/>
    <s v="CIERRE"/>
    <s v="BANCO DE BOGOTA"/>
    <m/>
    <s v="EJECUTADO"/>
    <s v="CIERRE EXITOSO"/>
    <s v="07/11/2025 SE RETIRAN EQUIPOS DE REDEBAN EN BUEN ESTADO"/>
    <s v="VISITA TECNICA"/>
    <s v="AP00T741"/>
    <s v="TIPO II"/>
    <s v="TERRESTRE"/>
    <n v="1"/>
    <s v="0"/>
    <s v="ESCOBAR LENIS JUAN SEBASTIAN"/>
    <n v="144968"/>
    <n v="140396"/>
    <n v="144968"/>
  </r>
  <r>
    <s v="VILLAVICENCIO"/>
    <x v="2"/>
    <x v="2"/>
    <s v="50400"/>
    <s v="TA-25-1271644"/>
    <s v="16290058"/>
    <s v="OC CIERRE"/>
    <s v="META"/>
    <s v="LEJANIAS"/>
    <s v="DROGUERIA BONANZA DEL LLANO"/>
    <s v="AVAL"/>
    <s v="FO-25-1791618"/>
    <d v="2025-11-06T12:30:00"/>
    <d v="2025-11-11T15:32:00"/>
    <m/>
    <s v="CIERRE"/>
    <s v="CIERRE"/>
    <s v="BANCO DE BOGOTA"/>
    <m/>
    <s v="EJECUTADO"/>
    <s v="CIERRE EXITOSO"/>
    <s v="11/11/2025 SE REALIZA CIERRE POR SOLICITUD DE CLIENTE"/>
    <s v="VISITA TECNICA"/>
    <s v="SXMZZ019"/>
    <s v="TIPO III"/>
    <s v="TERRESTRE"/>
    <n v="1"/>
    <s v="0"/>
    <s v="PEDREROS CONTRERAS MICHAEL STEVENS"/>
    <n v="275729"/>
    <n v="196537"/>
    <n v="275729"/>
  </r>
  <r>
    <s v="VILLAVICENCIO"/>
    <x v="2"/>
    <x v="2"/>
    <s v="50573"/>
    <s v="TA-25-1271646"/>
    <s v="68090109"/>
    <s v="OC CIERRE"/>
    <s v="META"/>
    <s v="PUERTO LOPEZ"/>
    <s v="PAPELERIA COLORES"/>
    <s v="AVAL"/>
    <s v="FO-25-1791623"/>
    <d v="2025-11-06T12:30:00"/>
    <d v="2025-11-11T15:37:00"/>
    <m/>
    <s v="CIERRE"/>
    <s v="CIERRE"/>
    <s v="BANCO DE BOGOTA"/>
    <m/>
    <s v="EJECUTADO"/>
    <s v="CIERRE EXITOSO"/>
    <s v="11/11/2025 SE REALIZA CIERRE CB SE RECUPERA DATÁFONO Y LECTOR"/>
    <s v="VISITA TECNICA"/>
    <s v="SX0GZ685"/>
    <s v="TIPO II"/>
    <s v="TERRESTRE"/>
    <n v="1"/>
    <s v="0"/>
    <s v="CASTRILLON URREA LONDIER LEANDRO"/>
    <n v="144968"/>
    <n v="140396"/>
    <n v="144968"/>
  </r>
  <r>
    <s v="CALI"/>
    <x v="1"/>
    <x v="1"/>
    <s v="76001"/>
    <s v="TA-25-1271648"/>
    <s v="21536180"/>
    <s v="OC CIERRE"/>
    <s v="VALLE DEL CAUCA"/>
    <s v="CALI"/>
    <s v="HANI STORE"/>
    <s v="AVAL"/>
    <s v="FO-25-1791629"/>
    <d v="2025-11-06T12:30:00"/>
    <d v="2025-11-07T15:33:00"/>
    <m/>
    <s v="CIERRE"/>
    <s v="CIERRE"/>
    <m/>
    <m/>
    <s v="EJECUTADO"/>
    <s v="CIERRE EXITOSO"/>
    <s v="07/11/2025 SE RETIRA DATÁFONO Y LECTOR NO SE SACA TIRILLA YA QUE NO HAY DONDE CONECTAR EQUIPO"/>
    <s v="VISITA TECNICA"/>
    <s v="KA00P152"/>
    <s v="TIPO I"/>
    <s v="TERRESTRE"/>
    <n v="1"/>
    <s v="0"/>
    <s v="CUERO RUIZ JHONNY"/>
    <n v="65960"/>
    <n v="75096"/>
    <n v="65960"/>
  </r>
  <r>
    <s v="CUCUTA"/>
    <x v="5"/>
    <x v="5"/>
    <s v="54001"/>
    <s v="TA-25-1271650"/>
    <s v="19997386"/>
    <s v="OC CIERRE"/>
    <s v="NORTE DE SANTANDER"/>
    <s v="CUCUTA"/>
    <s v="FERRETERIA ARBOLEDANA"/>
    <s v="AVAL"/>
    <s v="FO-25-1791636"/>
    <d v="2025-11-06T12:30:00"/>
    <d v="2025-11-11T09:00:00"/>
    <m/>
    <s v="CIERRE"/>
    <s v="CIERRE"/>
    <s v="BANCO DE BOGOTA"/>
    <m/>
    <s v="EJECUTADO"/>
    <s v="CIERRE EXITOSO"/>
    <s v="10/11/2025 SE REALIZA VISITA AL COMERCIO Y SE RETIRA DATAFONO LECTORA CABLEADO, TODO OK, NO SE EVIDENCIA EN LA TIRILLA DE VERSIÓN CÓDIGO ÚNICO Y NOMBRE DE COMERCIO YA QUE SE ENCUENTRA DESCONFIGURADO EL DATAFONO"/>
    <s v="VISITA TECNICA"/>
    <s v="10MZZ543"/>
    <s v="TIPO I"/>
    <s v="TERRESTRE"/>
    <n v="1"/>
    <s v="0"/>
    <s v="MORA VEGA JEAMPIER"/>
    <n v="65960"/>
    <n v="75096"/>
    <n v="65960"/>
  </r>
  <r>
    <s v="NEIVA"/>
    <x v="2"/>
    <x v="2"/>
    <s v="41001"/>
    <s v="TA-25-1271653"/>
    <s v="19625144"/>
    <s v="OC CIERRE"/>
    <s v="HUILA"/>
    <s v="NEIVA"/>
    <s v="MERKAMAS"/>
    <s v="AVAL"/>
    <s v="FO-25-1791640"/>
    <d v="2025-11-06T12:30:00"/>
    <d v="2025-11-08T09:44:00"/>
    <m/>
    <s v="CIERRE"/>
    <s v="CIERRE"/>
    <s v="BANCO DE BOGOTA"/>
    <m/>
    <s v="EJECUTADO / CANCELADO"/>
    <s v="CB NO ENTREGA EQUIPO"/>
    <s v="07/11/2025 SE LLEGA A SITIO, NUEVO ENCARGADO DE SUPERMERCADO RICARDO ANACONIA INFORMA QUE HACE MÁS DE UN AÑO, ANTERIOR ENCARGADA SE FUE Y SE DEBIÓ LLEVAR TODO Y NO SABE NADA DE LOS EQUIPOS. SE LLAMA AL NÚMERO 3166261890 PERO NO RESPONDEN."/>
    <s v="VISITA TECNICA"/>
    <s v="A1KZZ916"/>
    <s v="TIPO I"/>
    <s v="TERRESTRE"/>
    <n v="1"/>
    <s v="0"/>
    <s v="DIAZ VARGAS JONATHAN MIGUEL"/>
    <n v="65960"/>
    <n v="75096"/>
    <n v="65960"/>
  </r>
  <r>
    <s v="CALI"/>
    <x v="1"/>
    <x v="1"/>
    <s v="76233"/>
    <s v="TA-25-1271655"/>
    <s v="15168966"/>
    <s v="OC CIERRE"/>
    <s v="VALLE DEL CAUCA"/>
    <s v="DAGUA"/>
    <s v="EDS BRISAS DEL QUEREMAL"/>
    <s v="AVAL"/>
    <s v="FO-25-1791643"/>
    <d v="2025-11-06T12:30:00"/>
    <d v="2025-11-08T13:43:00"/>
    <m/>
    <s v="CIERRE"/>
    <s v="CIERRE"/>
    <s v="BANCO DE BOGOTA"/>
    <m/>
    <s v="EJECUTADO / CANCELADO"/>
    <s v="CB CERRADO - DESOCUPADO"/>
    <s v="08/11/2025 SE REALIZA GESTIÓN TELEFÓNICA ANTES DE VISITAR EL COMERCIO PERO NO SE OBTIENE RESPUESTA, SE LLEGA AL SITIO PERO EL LOCAL SE ENCUENTRA CERRADO, SE INTENTA CONTACTAR NUEVAMENTE CON EL CB PERO ARROJA QUE EL NÚMERO NO SE ENCUENTRA DISPONIBLE Y TAMPOCO TIENE WHATSAPP."/>
    <s v="VISITA TECNICA"/>
    <s v="NO SÉ INTERVIENEN EQUIPOS"/>
    <s v="TIPO II"/>
    <s v="TERRESTRE"/>
    <n v="1"/>
    <s v="0"/>
    <s v="MONTERO MUESES GIAN CARLO"/>
    <n v="144968"/>
    <n v="140396"/>
    <n v="144968"/>
  </r>
  <r>
    <s v="CALI"/>
    <x v="1"/>
    <x v="1"/>
    <s v="76520"/>
    <s v="TA-25-1271657"/>
    <s v="21121173"/>
    <s v="OC CIERRE"/>
    <s v="VALLE DEL CAUCA"/>
    <s v="PALMIRA"/>
    <s v="D TODITO DK"/>
    <s v="AVAL"/>
    <s v="FO-25-1791650"/>
    <d v="2025-11-06T12:30:00"/>
    <d v="2025-11-07T15:40:00"/>
    <m/>
    <s v="CIERRE"/>
    <s v="CIERRE"/>
    <s v="BANCO DE BOGOTA"/>
    <m/>
    <s v="EJECUTADO / CANCELADO"/>
    <s v="CB CERRADO - DESOCUPADO"/>
    <s v="07/11/2025 SE REALIZÓ GESTIÓN TELEFÓNICA PARA CONFIRMAR LA VISITA TÉCNICA PERO NO HUBO RESPUESTA, SE REALIZÓ LA VISITA TÉCNICA Y SE ENCONTRÓ QUE EL COMERCIO YA NO EXISTE EN ESTE SITIO, NUEVAMENTE SE REALIZÓ GESTIÓN TELEFÓNICA CON EL FIN DE CONFIRMAR CON LA CLIENTE PARA RECOLECTAR LOS EQUIPOS PERO NO HUBO RESPUESTA, NO SE TUVO COMUNICACIÓN CON EL CLIENTE."/>
    <s v="VISITA TECNICA"/>
    <m/>
    <s v="TIPO I"/>
    <s v="TERRESTRE"/>
    <n v="1"/>
    <s v="0"/>
    <s v="SANCHEZ URREGO ROBINSON DAVID"/>
    <n v="65960"/>
    <n v="75096"/>
    <n v="65960"/>
  </r>
  <r>
    <s v="MONTERIA"/>
    <x v="3"/>
    <x v="3"/>
    <s v="23001"/>
    <s v="TA-25-1271659"/>
    <s v="40010308"/>
    <s v="OC CIERRE"/>
    <s v="CORDOBA"/>
    <s v="MONTERIA"/>
    <s v="DROGUERIA Y MINIMARKET JRT"/>
    <s v="AVAL"/>
    <s v="FO-25-1791652"/>
    <d v="2025-11-06T12:30:00"/>
    <d v="2025-11-09T11:50:00"/>
    <m/>
    <s v="CIERRE"/>
    <s v="CIERRE"/>
    <s v="BANCO DE BOGOTA"/>
    <m/>
    <s v="EJECUTADO"/>
    <s v="CIERRE EXITOSO"/>
    <s v="08/11/2025 SE REALIZA CIERRE DE CB AVAL, SE RETIRA DATÁFONO ICT250, LECTORA, ENSORTIJADO Y CARGADOR"/>
    <s v="VISITA TECNICA"/>
    <s v="UV008814"/>
    <s v="TIPO I"/>
    <s v="TERRESTRE"/>
    <n v="1"/>
    <s v="0"/>
    <s v="MARQUEZ HOYOS JEYSON DANIEL"/>
    <n v="65960"/>
    <n v="75096"/>
    <n v="65960"/>
  </r>
  <r>
    <s v="BOGOTA"/>
    <x v="0"/>
    <x v="0"/>
    <s v="25175"/>
    <s v="TA-25-1271660"/>
    <s v="15408651"/>
    <s v="OC CIERRE"/>
    <s v="CUNDINAMARCA"/>
    <s v="CHIA"/>
    <s v="PAPELERIA EL REGALO MM"/>
    <s v="AVAL"/>
    <s v="FO-25-1813553 | FO-25-1791657"/>
    <d v="2025-11-06T12:30:00"/>
    <d v="2025-11-13T11:09:00"/>
    <m/>
    <s v="CIERRE"/>
    <s v="CIERRE"/>
    <s v="BANCO DE BOGOTA"/>
    <m/>
    <s v="EJECUTADO / CANCELADO"/>
    <s v="CB CERRADO - DESOCUPADO"/>
    <s v="13/11/2025 SE LLEGA A DIRECCIÓN PARA RETIRO DE EQUIPOS ENCONTRANDO CERRADO, SE INTENTA CONTACTO AL NÚMERO 3144905106-8840651 NO CONTESTAN SE DEJA REGISTRO FOTOGRÁFICO"/>
    <s v="VISITA TECNICA"/>
    <s v="0"/>
    <s v="TIPO II"/>
    <s v="TERRESTRE"/>
    <n v="2"/>
    <s v="0"/>
    <s v="ARIAS QUILINDO JULIAN"/>
    <n v="289936"/>
    <n v="140396"/>
    <n v="289936"/>
  </r>
  <r>
    <s v="MEDELLIN"/>
    <x v="4"/>
    <x v="4"/>
    <s v="5380"/>
    <s v="TA-25-1271662"/>
    <s v="15858673"/>
    <s v="OC CIERRE"/>
    <s v="ANTIOQUIA"/>
    <s v="LA ESTRELLA"/>
    <s v="FOTO VIDEO VARIED ANGY LA 60"/>
    <s v="AVAL"/>
    <s v="FO-25-1791661"/>
    <d v="2025-11-06T12:30:00"/>
    <d v="2025-11-08T09:48:00"/>
    <m/>
    <s v="CIERRE"/>
    <s v="CIERRE"/>
    <s v="BANCO DE BOGOTA"/>
    <m/>
    <s v="EJECUTADO"/>
    <s v="CIERRE EXITOSO"/>
    <s v="08/11/2025 SE REALIZA CIERRE DE CB AVAL SE RECOGE 1 DATAFONO 1 LECTOR OK Y CABLES , USUARIO HACE DISPOSICIÓN FINAL DE LA PUBLICIDAD"/>
    <s v="VISITA TECNICA"/>
    <s v="BBBIZ648"/>
    <s v="TIPO I"/>
    <s v="TERRESTRE"/>
    <n v="1"/>
    <s v="0"/>
    <s v="MONTOYA VELEZ ANDRES FELIPE"/>
    <n v="65960"/>
    <n v="75096"/>
    <n v="65960"/>
  </r>
  <r>
    <s v="BOGOTA"/>
    <x v="0"/>
    <x v="0"/>
    <s v="11001"/>
    <s v="TA-25-1271663"/>
    <s v="23826571"/>
    <s v="OC CIERRE"/>
    <s v="CUNDINAMARCA"/>
    <s v="BOGOTA"/>
    <s v="DROG DISTRIMED MAPE E HJS"/>
    <s v="AVAL"/>
    <s v="FO-25-1799786 | FO-25-1791665"/>
    <d v="2025-11-06T12:30:00"/>
    <d v="2025-11-11T09:08:00"/>
    <m/>
    <s v="CIERRE"/>
    <s v="CIERRE"/>
    <s v="BANCO DE BOGOTA"/>
    <m/>
    <s v="EJECUTADO / CANCELADO"/>
    <s v="CB NO ENTREGA EQUIPO"/>
    <s v="10/11/2025 SE LLEGA A DIRECCIÓN PARA RETIRO DE EQUIPOS ENCONTRANDO CERRADO, SE LLAMA AL NÚMERO DE CONTACTO  3107904990 E INFORMAN QUE NO TIENEN TIEMPO PARA ENTREGAR LOS EQUIPOS. SE CIERRA."/>
    <s v="VISITA TECNICA"/>
    <s v="0"/>
    <s v="TIPO I"/>
    <s v="TERRESTRE"/>
    <n v="2"/>
    <s v="0"/>
    <s v="ARIAS QUILINDO JULIAN"/>
    <n v="131920"/>
    <n v="75096"/>
    <n v="131920"/>
  </r>
  <r>
    <s v="BOGOTA"/>
    <x v="0"/>
    <x v="0"/>
    <s v="11001"/>
    <s v="TA-25-1271664"/>
    <s v="21345673"/>
    <s v="OC CIERRE"/>
    <s v="CUNDINAMARCA"/>
    <s v="BOGOTA"/>
    <s v="SCREEN YA LITOGRAFIA - TIPOGRAFIA"/>
    <s v="AVAL"/>
    <s v="FO-25-1791666"/>
    <d v="2025-11-06T12:30:00"/>
    <d v="2025-11-08T09:51:00"/>
    <m/>
    <s v="CIERRE"/>
    <s v="CIERRE"/>
    <s v="BANCO DE BOGOTA"/>
    <m/>
    <s v="EJECUTADO"/>
    <s v="CIERRE EXITOSO"/>
    <s v="07/11/2025 SE REALIZA CIERRE DE CB AVAL CON. DATAFONO Y LECTOR NO ES POSIBLE SACAR PRUEBAS YA QUE SE ENCUENTRA EN ERROR LLT"/>
    <s v="VISITA TECNICA"/>
    <s v="LM0ZZ338"/>
    <s v="TIPO I"/>
    <s v="TERRESTRE"/>
    <n v="1"/>
    <s v="0"/>
    <s v="SOTO LONDOÑO FREDY ALEXANDER"/>
    <n v="65960"/>
    <n v="75096"/>
    <n v="65960"/>
  </r>
  <r>
    <s v="BOGOTA"/>
    <x v="6"/>
    <x v="0"/>
    <s v="11001"/>
    <s v="TA-25-1271665"/>
    <s v="43707348"/>
    <s v="OC CIERRE"/>
    <s v="CUNDINAMARCA"/>
    <s v="BOGOTA"/>
    <s v="KAILA TIENDA DE MASCOTAS"/>
    <s v="AVAL"/>
    <s v="FO-25-1791674"/>
    <d v="2025-11-06T12:30:00"/>
    <d v="2025-11-08T10:52:00"/>
    <m/>
    <s v="CIERRE"/>
    <s v="CIERRE"/>
    <m/>
    <m/>
    <s v="EJECUTADO"/>
    <s v="CIERRE EXITOSO"/>
    <s v="08/11/2025 RECOGIDA DE EQUIPOS POR CIERRE DE CORRESPONSAL OK  DATAFONONO NO PRENDE POR TAL MOTIVO NO SE TOMA FOTO DE TIRTILLA DE PRUEBA"/>
    <s v="VISITA TECNICA"/>
    <s v="SV00I717"/>
    <s v="TIPO I"/>
    <s v="TERRESTRE"/>
    <n v="1"/>
    <s v="0"/>
    <s v="GOMEZ VEGA DAVID SNEYDER"/>
    <n v="65960"/>
    <n v="75096"/>
    <n v="65960"/>
  </r>
  <r>
    <s v="BOGOTA"/>
    <x v="0"/>
    <x v="0"/>
    <s v="25875"/>
    <s v="TA-25-1271666"/>
    <s v="17752197"/>
    <s v="OC CIERRE"/>
    <s v="CUNDINAMARCA"/>
    <s v="VILLETA"/>
    <s v="MULTISERVICIOS PUNTO PAGO PYP"/>
    <s v="AVAL"/>
    <s v="FO-25-1795735 | FO-25-1791676"/>
    <d v="2025-11-06T12:30:00"/>
    <d v="2025-11-08T09:55:00"/>
    <m/>
    <s v="CIERRE"/>
    <s v="CIERRE"/>
    <s v="BANCO DE BOGOTA"/>
    <m/>
    <s v="EJECUTADO"/>
    <s v="CIERRE EXITOSO"/>
    <s v="07/11/2025 RECOGIDA DE EQUIPOS POR CIERRE DE CORRESPONSAL SE RECOGEN EN LA DIRECCIÓN CALLE 2 #7-18"/>
    <s v="VISITA TECNICA"/>
    <s v="GZEZZ528"/>
    <s v="TIPO II"/>
    <s v="TERRESTRE"/>
    <n v="2"/>
    <s v="0"/>
    <s v="GOMEZ VEGA DAVID SNEYDER"/>
    <n v="289936"/>
    <n v="140396"/>
    <n v="289936"/>
  </r>
  <r>
    <s v="BOGOTA"/>
    <x v="0"/>
    <x v="0"/>
    <s v="25312"/>
    <s v="TA-25-1271667"/>
    <s v="44092021"/>
    <s v="OC CIERRE"/>
    <s v="CUNDINAMARCA"/>
    <s v="GRANADA"/>
    <s v="ISA.NET"/>
    <s v="AVAL"/>
    <s v="FO-25-1791682"/>
    <d v="2025-11-06T12:30:00"/>
    <d v="2025-11-13T08:40:00"/>
    <m/>
    <s v="CIERRE"/>
    <s v="CIERRE"/>
    <s v="BANCO DE BOGOTA"/>
    <m/>
    <s v="EJECUTADO"/>
    <s v="CIERRE EXITOSO"/>
    <s v="13/11/2025 SE LLEGA A LA DIRECCIÓN INDICADA Y SE RETIRA DATAFONO Y LECTOR"/>
    <s v="VISITA TECNICA"/>
    <s v="MN00O441"/>
    <s v="TIPO II"/>
    <s v="TERRESTRE"/>
    <n v="1"/>
    <s v="0"/>
    <s v="GARCIA PASTRANA KEVIN FERNANDO"/>
    <n v="144968"/>
    <n v="140396"/>
    <n v="144968"/>
  </r>
  <r>
    <s v="PASTO"/>
    <x v="1"/>
    <x v="1"/>
    <s v="52001"/>
    <s v="TA-25-1271678"/>
    <s v="81097289"/>
    <s v="OC CIERRE"/>
    <s v="NARIÑO"/>
    <s v="PASTO"/>
    <s v="VARIEDADES ENCANTO MYM"/>
    <s v="AVAL"/>
    <s v="FO-25-1791688"/>
    <d v="2025-11-06T12:30:00"/>
    <d v="2025-11-08T09:59:00"/>
    <m/>
    <s v="CIERRE"/>
    <s v="CIERRE"/>
    <s v="BANCO DE BOGOTA"/>
    <m/>
    <s v="EJECUTADO / CANCELADO"/>
    <s v="CB CERRADO - DESOCUPADO"/>
    <s v="07/11/2025 SE LLEGA A CORRESPONSAL SE ENCUENTRA CERRADO SE TRATA DE ESTABLECER COMUNICACION CON CLIENTE CELULAR APAGADO NO SE PUEDE ESTABLECER CONTACTO PARA ENTREGA DE EQUIPOS"/>
    <s v="VISITA TECNICA"/>
    <s v="FAEZZ840"/>
    <s v="TIPO I"/>
    <s v="TERRESTRE"/>
    <n v="1"/>
    <s v="0"/>
    <s v="BRAVO MADROÑERO OSCAR ESTEBAN"/>
    <n v="65960"/>
    <n v="75096"/>
    <n v="65960"/>
  </r>
  <r>
    <s v="CALI"/>
    <x v="1"/>
    <x v="1"/>
    <s v="76001"/>
    <s v="TA-25-1271687"/>
    <s v="19420330"/>
    <s v="OC CIERRE"/>
    <s v="VALLE DEL CAUCA"/>
    <s v="CALI"/>
    <s v="VARIEDADES Y PAPELERIA EL GORD"/>
    <s v="AVAL"/>
    <s v="FO-25-1791693"/>
    <d v="2025-11-06T12:30:00"/>
    <d v="2025-11-08T10:03:00"/>
    <m/>
    <s v="CIERRE"/>
    <s v="CIERRE"/>
    <s v="BANCO DE BOGOTA"/>
    <m/>
    <s v="EJECUTADO"/>
    <s v="CIERRE EXITOSO"/>
    <s v="07/11/2025 SE REALIZA RETIRO DE EQUIPOS Y ACCESORIOS DE CB AVAL, SON ENTREGADOS EN BODEGA DE LINEA COMUNICACIONES SEDE CALI."/>
    <s v="VISITA TECNICA"/>
    <s v="GB04Z376"/>
    <s v="TIPO I"/>
    <s v="TERRESTRE"/>
    <n v="1"/>
    <s v="0"/>
    <s v="MONTERO MUESES GIAN CARLO"/>
    <n v="65960"/>
    <n v="75096"/>
    <n v="65960"/>
  </r>
  <r>
    <s v="BUCARAMANGA"/>
    <x v="5"/>
    <x v="5"/>
    <s v="68001"/>
    <s v="TA-25-1271698"/>
    <s v="24694283"/>
    <s v="OC CIERRE"/>
    <s v="SANTANDER"/>
    <s v="BUCARAMANGA"/>
    <s v="FIDO NET"/>
    <s v="AVAL"/>
    <s v="FO-25-1791696"/>
    <d v="2025-11-06T12:30:00"/>
    <d v="2025-11-08T10:08:00"/>
    <m/>
    <s v="CIERRE"/>
    <s v="CIERRE"/>
    <s v="BANCO DE BOGOTA"/>
    <m/>
    <s v="EJECUTADO"/>
    <s v="CIERRE EXITOSO"/>
    <s v="07/11/2025 SE REALIZA RECOLECCIÓN DE DATÁFONO  LECTORA,HUB ,PIN PAD NO SE REALIZAN PRUEBAS"/>
    <s v="VISITA TECNICA"/>
    <s v="1A00Q477"/>
    <s v="TIPO I"/>
    <s v="TERRESTRE"/>
    <n v="1"/>
    <s v="0"/>
    <s v="REYES RAMIREZ DIEGO ALEXANDER"/>
    <n v="65960"/>
    <n v="75096"/>
    <n v="65960"/>
  </r>
  <r>
    <s v="BUCARAMANGA"/>
    <x v="5"/>
    <x v="5"/>
    <s v="68001"/>
    <s v="TA-25-1271704"/>
    <s v="41098047"/>
    <s v="OC CIERRE"/>
    <s v="SANTANDER"/>
    <s v="BUCARAMANGA"/>
    <s v="MULTIPAGOS Y SERVICIOS RCK"/>
    <s v="AVAL"/>
    <s v="FO-25-1791700"/>
    <d v="2025-11-06T12:30:00"/>
    <d v="2025-11-08T10:35:00"/>
    <m/>
    <s v="CIERRE"/>
    <s v="CIERRE"/>
    <m/>
    <m/>
    <s v="EJECUTADO"/>
    <s v="CIERRE EXITOSO"/>
    <s v="07/11/2025 SE REALIZA RECOLECCIÓN DE DATÁFONO HUB PINPAD LECTORA BASE NO SE REALIZAN PRUEBAS"/>
    <s v="VISITA TECNICA"/>
    <s v="EF008484"/>
    <s v="TIPO I"/>
    <s v="TERRESTRE"/>
    <n v="1"/>
    <s v="0"/>
    <s v="REYES RAMIREZ DIEGO ALEXANDER"/>
    <n v="65960"/>
    <n v="75096"/>
    <n v="65960"/>
  </r>
  <r>
    <s v="BUCARAMANGA"/>
    <x v="5"/>
    <x v="5"/>
    <s v="13688"/>
    <s v="TA-25-1271711"/>
    <s v="59236471"/>
    <s v="OC CIERRE"/>
    <s v="BOLIVAR"/>
    <s v="SANTA ROSA DEL SUR"/>
    <s v="JOSE MIGUEL PIRATEQUE MORENO"/>
    <s v="AVAL"/>
    <s v="FO-25-1791708"/>
    <d v="2025-11-06T12:30:00"/>
    <d v="2025-11-12T10:25:00"/>
    <m/>
    <s v="CIERRE"/>
    <s v="CIERRE"/>
    <s v="BANCO DE BOGOTA"/>
    <m/>
    <s v="EJECUTADO"/>
    <s v="CIERRE EXITOSO"/>
    <s v="11/11/2025 EN COMUNICACIÓN AL NUMERO SE CONTACTO 3172336820 RESPONDE LA SRA ANGELA QUIEN ESA NUERA DEL TITULAR DEL CB AVAL, NOS CONFIRMA QUE TIENE LA DISPONIBILIDAD PARA ENTREGAR EL EQUIPO Y DEMAS ACCESORIOS EL DIA DE MAÑANA A PARTIR DE LAS 9AM , SE LE COMENTA QUE SE HARA EL DEBIDO DESPLAZAMIENTO HACIA DICHA ZONA EL DIA DE MAÑANA MIERCOLES 12 DE NOVIEMBRE 2025 | 12/11/2025 SE REALIZA VISITA AL COMERCIO CB AVAL, DIRECCIÓN PROPORCIONADA POR LA RED, SE VALIDA Y SE HACE RETIRO DE DATÁFONO PLACA 1216539, PINPAD PLACA 919753, LECTOR DE BARRAS PLACA 1178706 , CON SUS RESPECTIVOS CABLES, CLIENTE NO HACE ENTREGA DE HUB SERIALIZADO Y/O NO SERIALIZADO DICE NO TENER ESE ACCESORIO."/>
    <s v="VISITA TECNICA"/>
    <s v="UXZZZ044"/>
    <s v="TIPO V"/>
    <s v="TERRESTRE/FLUVIAL"/>
    <n v="1"/>
    <s v="0"/>
    <s v="GONZALEZ ESTUPIÑAN YEISON WALTER ANTONIO"/>
    <n v="479589"/>
    <n v="196537"/>
    <n v="479589"/>
  </r>
  <r>
    <s v="VILLAVICENCIO"/>
    <x v="2"/>
    <x v="2"/>
    <s v="50001"/>
    <s v="TA-25-1271718"/>
    <s v="15535818"/>
    <s v="OC CIERRE"/>
    <s v="META"/>
    <s v="VILLAVICENCIO"/>
    <s v="DROGUERIA LA CAROLINA"/>
    <s v="AVAL"/>
    <s v="FO-25-1791712"/>
    <d v="2025-11-06T12:30:00"/>
    <d v="2025-11-08T10:39:00"/>
    <m/>
    <s v="CIERRE"/>
    <s v="CIERRE"/>
    <s v="BANCO DE BOGOTA"/>
    <m/>
    <s v="EJECUTADO / CANCELADO"/>
    <s v="CB NO ENTREGA EQUIPO"/>
    <s v="07/11/2025 SE VISITA CB PERO NO ES POSIBLE REALIZAR CIERRE Y RECUPERACIÓN DE EQUIPOS POR QUE NI SE ENCUENTRA LA PERSONA ENCARGADA. NO TIENEN CONOCIMIENTO Y NO HAY AUTORIZACIÓN"/>
    <s v="VISITA TECNICA"/>
    <s v="9999T297"/>
    <s v="TIPO I"/>
    <s v="TERRESTRE"/>
    <n v="1"/>
    <s v="0"/>
    <s v="GARZON RUIZ LUIS MIGUEL"/>
    <n v="65960"/>
    <n v="75096"/>
    <n v="65960"/>
  </r>
  <r>
    <s v="MEDELLIN"/>
    <x v="4"/>
    <x v="4"/>
    <s v="27001"/>
    <s v="TA-25-1271727"/>
    <s v="81028177"/>
    <s v="OC CIERRE"/>
    <s v="CHOCO"/>
    <s v="QUIBDO"/>
    <s v="INVERSIONES CAICEDO RIOS LTDA"/>
    <s v="AVAL"/>
    <s v="FO-25-1791720"/>
    <d v="2025-11-06T12:30:00"/>
    <d v="2025-11-11T16:58:00"/>
    <m/>
    <s v="CIERRE"/>
    <s v="CIERRE"/>
    <s v="BANCO DE BOGOTA"/>
    <m/>
    <s v="EJECUTADO"/>
    <s v="CIERRE EXITOSO"/>
    <s v="11/11/2025 DE HACE CIERRE DEL CB EXITOSAMENTE"/>
    <s v="VISITA TECNICA"/>
    <s v="A1OZZ002"/>
    <s v="TIPO V"/>
    <s v="AEREO"/>
    <n v="1"/>
    <s v="0"/>
    <s v="RUA ALVAREZ RICHARD ANDRES"/>
    <n v="988463"/>
    <n v="196537"/>
    <n v="988463"/>
  </r>
  <r>
    <s v="SANTA MARTA"/>
    <x v="3"/>
    <x v="3"/>
    <s v="47268"/>
    <s v="TA-25-1271732"/>
    <s v="21416029"/>
    <s v="OC CIERRE"/>
    <s v="MAGDALENA"/>
    <s v="EL RETEN"/>
    <s v="DIGITAL WD TECNOLOGIA EL RETEN"/>
    <s v="AVAL"/>
    <s v="FO-25-1791723"/>
    <d v="2025-11-06T12:30:00"/>
    <d v="2025-11-12T08:01:00"/>
    <m/>
    <s v="CIERRE"/>
    <s v="CIERRE"/>
    <s v="BANCO DE BOGOTA"/>
    <m/>
    <s v="EJECUTADO / CANCELADO"/>
    <s v="CB NO ENTREGA EQUIPO"/>
    <s v="11/11/2025 EL COMERCIO SE ENCUENTRA EN LA DIRECCIÓN CLL 7# 5 15 LOCAL 1 BARRIO SAN ISIDRO, NO SE PUEDE RELAIZAR RETIRO DEBIDO A QUE AL ENCARGADO NO SE LE AVISO PREVIAMENTE, NO SE AUTOROZA RETIRO"/>
    <s v="VISITA TECNICA"/>
    <s v="MA00M082"/>
    <s v="TIPO III"/>
    <s v="TERRESTRE"/>
    <n v="1"/>
    <s v="0"/>
    <s v="GUTIERREZ PEREZ LUIS ALBERTO"/>
    <n v="275729"/>
    <n v="196537"/>
    <n v="275729"/>
  </r>
  <r>
    <s v="BUCARAMANGA"/>
    <x v="5"/>
    <x v="5"/>
    <s v="68307"/>
    <s v="TA-25-1271733"/>
    <s v="18906974"/>
    <s v="OC CIERRE"/>
    <s v="SANTANDER"/>
    <s v="GIRON"/>
    <s v="CELMARKET"/>
    <s v="AVAL"/>
    <s v="FO-25-1791725"/>
    <d v="2025-11-06T12:30:00"/>
    <d v="2025-11-07T10:12:00"/>
    <m/>
    <s v="CIERRE"/>
    <s v="CIERRE"/>
    <s v="BANCO DE BOGOTA"/>
    <m/>
    <s v="EJECUTADO"/>
    <s v="CIERRE EXITOSO"/>
    <s v="07/11/2025 SE REALIZA VISITA AL COMERCIO SE RETIRA DATAFONO LECTORA HUB Y PINPAD CON SUS RESPECTIVOS ACCESORIOS"/>
    <s v="VISITA TECNICA"/>
    <s v="AB11I594"/>
    <s v="TIPO I"/>
    <s v="TERRESTRE"/>
    <n v="1"/>
    <s v="0"/>
    <s v="MARIÑO PABON JORGE ENRIQUE"/>
    <n v="65960"/>
    <n v="75096"/>
    <n v="65960"/>
  </r>
  <r>
    <s v="BUCARAMANGA"/>
    <x v="5"/>
    <x v="5"/>
    <s v="68307"/>
    <s v="TA-25-1271737"/>
    <s v="18906990"/>
    <s v="OC CIERRE"/>
    <s v="SANTANDER"/>
    <s v="GIRON"/>
    <s v="CELMARKET LOS CANEYES"/>
    <s v="AVAL"/>
    <s v="FO-25-1791730"/>
    <d v="2025-11-06T12:30:00"/>
    <d v="2025-11-07T10:46:00"/>
    <m/>
    <s v="CIERRE"/>
    <s v="CIERRE"/>
    <s v="BANCO DE BOGOTA"/>
    <m/>
    <s v="EJECUTADO"/>
    <s v="CIERRE EXITOSO"/>
    <s v="07/11/2025 SE REALIZA VISITA A LA DIRECCIÓN INDICADA POR EL CLIENTE SE RETIRA DATAFONO LECTORA PINPAD Y HUB CON SUS RESPECTIVOS ACCESORIOS"/>
    <s v="VISITA TECNICA"/>
    <s v="9C00F028"/>
    <s v="TIPO I"/>
    <s v="TERRESTRE"/>
    <n v="1"/>
    <s v="0"/>
    <s v="MARIÑO PABON JORGE ENRIQUE"/>
    <n v="65960"/>
    <n v="75096"/>
    <n v="65960"/>
  </r>
  <r>
    <s v="MEDELLIN"/>
    <x v="4"/>
    <x v="4"/>
    <s v="5686"/>
    <s v="TA-25-1271744"/>
    <s v="87191660"/>
    <s v="OC CIERRE"/>
    <s v="ANTIOQUIA"/>
    <s v="SANTA ROSA DE OSOS"/>
    <s v="PUNTO DE VENTA SANRA ROSA"/>
    <s v="AVAL"/>
    <s v="FO-25-1791736"/>
    <d v="2025-11-06T12:30:00"/>
    <d v="2025-11-12T08:07:00"/>
    <m/>
    <s v="CIERRE"/>
    <s v="CIERRE"/>
    <s v="BANCO DE BOGOTA"/>
    <m/>
    <s v="EJECUTADO"/>
    <s v="CIERRE EXITOSO"/>
    <s v="12/11/2025 SE REALIZA RETIRO DE EQUIPOS EN BUEN ESTADO POR CIERRE DEL CORRESPONSAL"/>
    <s v="VISITA TECNICA"/>
    <s v="LMKZZ965"/>
    <s v="TIPO II"/>
    <s v="TERRESTRE"/>
    <n v="1"/>
    <s v="0"/>
    <s v="BARRIENTOS HERNANDEZ CRISTIAN HORACIO"/>
    <n v="144968"/>
    <n v="140396"/>
    <n v="144968"/>
  </r>
  <r>
    <s v="MEDELLIN"/>
    <x v="4"/>
    <x v="4"/>
    <s v="5004"/>
    <s v="TA-25-1271749"/>
    <s v="20487757"/>
    <s v="OC CIERRE"/>
    <s v="ANTIOQUIA"/>
    <s v="ABRIAQUI"/>
    <s v="AUTOSERVICIO ABRIAQUI"/>
    <s v="AVAL"/>
    <s v="FO-25-1791742"/>
    <d v="2025-11-06T12:30:00"/>
    <d v="2025-11-13T08:44:00"/>
    <m/>
    <s v="CIERRE"/>
    <s v="CIERRE"/>
    <s v="BANCO DE BOGOTA"/>
    <m/>
    <s v="CANCELADO"/>
    <s v="CB NO ENTREGA EQUIPO"/>
    <s v="11/11/2025 11/11 SE CONTACTA A USUARIA, SE INDICA QUE TENEMOS PROGRAMADA VISITA PARA MAÑNA MIERCOLES Y NOS INFORMA QUE ELLA NO ESTÁ EN COMERCIO ESTA SEMANA Y QUE HOY NO PUEDE BUSCAR EL EQUIPO PORQUE NO SABE DONDE LO TIENE. NOS DICE QUE VA A BUSCARLO MAÑANA PERO QUE MAÑANA NO PODRÍA ATENDERNOS | 13/11/2025 SE LLAMA AL 3145898253 Y SE HABLA CON EL CLIENTE EL CUAL MANIFIESTA QUE EL LOCAL SE HABÍA DERRUMBADO DONDE ESTABAN LOS DATAFONOS Y BOTANDO ESCOMBROS TAMBIÉN SE BOTARON POR ERROR YA ESTÁN COMUNICANDO CON UN ASESOR COMO PROCEDEN POR LO QUE SE CIERRA ACTIVIDAD"/>
    <s v="SOPORTE TELEFONICO"/>
    <m/>
    <s v="TIPO IV"/>
    <s v="TERRESTRE"/>
    <n v="0"/>
    <s v="0"/>
    <s v="ALVAREZ ARENAS VICTOR HUGO"/>
    <n v="41241"/>
    <n v="0"/>
    <n v="41241"/>
  </r>
  <r>
    <s v="BARRANQUILLA"/>
    <x v="3"/>
    <x v="3"/>
    <s v="8001"/>
    <s v="TA-25-1271756"/>
    <s v="89122458"/>
    <s v="OC CIERRE"/>
    <s v="ATLANTICO"/>
    <s v="BARRANQUILLA"/>
    <s v="MISCELANEA Y VARIEDADES LA BODEGUITA"/>
    <s v="AVAL"/>
    <s v="FO-25-1791756"/>
    <d v="2025-11-06T12:30:00"/>
    <d v="2025-11-08T10:42:00"/>
    <m/>
    <s v="CIERRE"/>
    <s v="CIERRE"/>
    <s v="BANCO DE BOGOTA"/>
    <m/>
    <s v="EJECUTADO"/>
    <s v="CIERRE EXITOSO"/>
    <s v="07/11/2025 SE REALIZA VISITA AL COMERCIO PARA REALIZAR EL CIERRE DEL CORRESPONSAL AVAL ÉXITOSO SE RETIRAN EQUIPOS DATÁFONO LECTOR DE BARRAS"/>
    <s v="VISITA TECNICA"/>
    <s v="V1RZZ181"/>
    <s v="TIPO I"/>
    <s v="TERRESTRE"/>
    <n v="1"/>
    <s v="0"/>
    <s v="PEÑALOZA GUTIERREZ RAFAEL GUSTAVO"/>
    <n v="65960"/>
    <n v="75096"/>
    <n v="65960"/>
  </r>
  <r>
    <s v="MEDELLIN"/>
    <x v="4"/>
    <x v="4"/>
    <s v="5134"/>
    <s v="TA-25-1292370"/>
    <s v="21428180"/>
    <s v="OC CIERRE"/>
    <s v="ANTIOQUIA"/>
    <s v="CAMPAMENTO"/>
    <s v="SERVIPUERTO CAMPAMENTO"/>
    <s v="AVAL"/>
    <s v="FO-25-1823594"/>
    <d v="2025-11-13T11:10:00"/>
    <d v="2025-11-14T11:02:00"/>
    <m/>
    <s v="CIERRE"/>
    <s v="CIERRE"/>
    <m/>
    <m/>
    <s v="EJECUTADO"/>
    <s v="CIERRE EXITOSO"/>
    <s v="14/11/2025 SE RETIRAN EQUIPOS RDB OK"/>
    <s v="VISITA TECNICA"/>
    <s v="FUA0X048"/>
    <s v="TIPO III"/>
    <s v="TERRESTRE"/>
    <n v="1"/>
    <s v="0"/>
    <s v="DIAZ ZABALA FRANCIS DUBAN"/>
    <n v="275729"/>
    <n v="196537"/>
    <n v="275729"/>
  </r>
  <r>
    <s v="PEREIRA"/>
    <x v="1"/>
    <x v="6"/>
    <s v="66170"/>
    <s v="TA-25-1292373"/>
    <s v="18932038"/>
    <s v="OC CIERRE"/>
    <s v="RISARALDA"/>
    <s v="DOSQUEBRADAS"/>
    <s v="ITALCOOP"/>
    <s v="AVAL"/>
    <s v="FO-25-1823598"/>
    <d v="2025-11-13T11:10:00"/>
    <d v="2025-11-14T11:22:00"/>
    <m/>
    <s v="CIERRE"/>
    <s v="CIERRE"/>
    <s v="BANCO DE BOGOTA"/>
    <m/>
    <s v="EJECUTADO"/>
    <s v="CIERRE EXITOSO"/>
    <s v="14/11/2025 VISITAMOS COMERCIO REALIZAMOS RETIRO DE DATÁFONO, LECTOR DE BARRAS, FUENTE DE PODER, CABLE MAGIC BOX TETRA EL PATCH CORD 3MT NO LO TIENE NI ROLLOS."/>
    <s v="VISITA TECNICA"/>
    <s v="XP00B057"/>
    <s v="TIPO I"/>
    <s v="TERRESTRE"/>
    <n v="1"/>
    <s v="0"/>
    <s v="ARROYAVE CANO MANUEL GUILLERMO"/>
    <n v="65960"/>
    <n v="75096"/>
    <n v="65960"/>
  </r>
  <r>
    <s v="BOGOTA"/>
    <x v="0"/>
    <x v="0"/>
    <s v="25758"/>
    <s v="TA-25-1292374"/>
    <s v="89349789"/>
    <s v="OC CIERRE"/>
    <s v="CUNDINAMARCA"/>
    <s v="SOPO"/>
    <s v="ALBATROS SERVICIOS EN COMPUTADOR Y COMUNICACIONES"/>
    <s v="AVAL"/>
    <s v="FO-25-1823602"/>
    <d v="2025-11-13T11:10:00"/>
    <d v="2025-11-18T12:00:00"/>
    <m/>
    <s v="CIERRE"/>
    <s v="CIERRE"/>
    <s v="BANCO DE BOGOTA"/>
    <m/>
    <s v="EJECUTADO"/>
    <s v="CIERRE EXITOSO"/>
    <s v="18/11/2025 SE REALIZA EL RETIRO DE EQUIPO DE CB AVAL SIN NOVEDAD"/>
    <s v="VISITA TECNICA"/>
    <s v="LMYZZ920"/>
    <s v="TIPO II"/>
    <s v="TERRESTRE"/>
    <n v="1"/>
    <s v="0"/>
    <s v="ORTIZ MARTINEZ STIVEN"/>
    <n v="144968"/>
    <n v="140396"/>
    <n v="144968"/>
  </r>
  <r>
    <s v="MEDELLIN"/>
    <x v="4"/>
    <x v="4"/>
    <s v="5364"/>
    <s v="TA-25-1296679"/>
    <s v="25506098"/>
    <s v="OC CIERRE"/>
    <s v="ANTIOQUIA"/>
    <s v="JARDIN"/>
    <s v="CELLPHONE JYS"/>
    <s v="AVAL"/>
    <s v="FO-25-1828011"/>
    <d v="2025-11-14T10:20:00"/>
    <d v="2025-11-21T11:59:00"/>
    <m/>
    <s v="CIERRE"/>
    <s v="CIERRE"/>
    <s v="BANCO DE BOGOTA"/>
    <m/>
    <s v="EJECUTADO"/>
    <s v="CIERRE EXITOSO"/>
    <s v="21/11/2025 SE REALIZA CIERRE EXITOSO DE AVAL"/>
    <s v="VISITA TECNICA"/>
    <s v="9L00O983"/>
    <s v="TIPO III"/>
    <s v="TERRESTRE"/>
    <n v="1"/>
    <s v="0"/>
    <s v="ALVAREZ ARENAS VICTOR HUGO"/>
    <n v="275729"/>
    <n v="196537"/>
    <n v="275729"/>
  </r>
  <r>
    <s v="BOGOTA"/>
    <x v="0"/>
    <x v="0"/>
    <s v="11001"/>
    <s v="TA-25-1306331"/>
    <s v="90851311"/>
    <s v="OC BASE DATAFONO"/>
    <s v="CUNDINAMARCA"/>
    <s v="BOGOTA"/>
    <s v="SOLUCIONES LA GAITANA"/>
    <s v="AVAL"/>
    <s v="FO-25-1842699"/>
    <d v="2025-11-18T15:05:00"/>
    <d v="2025-11-20T13:24:00"/>
    <m/>
    <s v="BASEDATAFONO"/>
    <s v="BASE DATAFONO"/>
    <s v="BANCO DE BOGOTA"/>
    <m/>
    <s v="EJECUTADO"/>
    <s v="EJECUTADO EXITOSO"/>
    <s v="20/11/2025 SE DEJA BASE PARA EL DATÁFONO DES 3500 PARA EL USO DEL CORRESPONSAL"/>
    <s v="VISITA TECNICA"/>
    <s v="CA001519"/>
    <s v="TIPO I"/>
    <s v="TERRESTRE"/>
    <n v="1"/>
    <s v="0"/>
    <s v="LEAL POVEDA YOHAN SEBASTIAN"/>
    <n v="65960"/>
    <n v="75096"/>
    <n v="65960"/>
  </r>
  <r>
    <s v="PASTO"/>
    <x v="1"/>
    <x v="1"/>
    <s v="52215"/>
    <s v="TA-25-1308311"/>
    <s v="21431382"/>
    <s v="OC CIERRE"/>
    <s v="NARIÑO"/>
    <s v="CORDOBA"/>
    <s v="SERVIPAGOS DE NARINO CORDOBA"/>
    <s v="AVAL"/>
    <s v="FO-25-1844315"/>
    <d v="2025-11-19T08:00:00"/>
    <d v="2025-11-25T09:50:00"/>
    <m/>
    <s v="CIERRE"/>
    <s v="CIERRE"/>
    <s v="BANCO DE BOGOTA"/>
    <m/>
    <s v="CANCELADO"/>
    <s v="CB NO ENTREGA EQUIPO"/>
    <s v="19/11/2025 19-11 8:32   SEN COMUNICACIÓN CON EL SEÑOR OSCAR  3174334485 SE CONFIRMAN DATOS DEL CIERRE, SE ESCALA PARA VISITA | 25/11/2025 SE CONTACTA CON EL SEÑOR ANDRES PARA CONFIRMAR VISITA Y RECOLECCIÓN DE EQUIPOS PERO EL SEÑOR INFORMA QUE NO SE ENCUENTRA EN CÓRDOBA NARIÑO INFORMA QUE SE ENCUENTRA EN IPIALES POR DILIGENCIAS PERSONALES POR LO CUAL EL INFORMA QUE SE LE DEBE LLAMAR CON 1 DÍA DE ANTICIPACIÓN PARA CONFIRMAR PUNTO DE ENCUENTRO Y TENER LOS EQUIPOS A LA MANO... POR LO CUAL NO SE PUEDE REALIZAR DESPLAZAMIENTO Y SE CIERRA TA"/>
    <s v="SOPORTE TELEFONICO"/>
    <m/>
    <s v="TIPO II"/>
    <s v="TERRESTRE"/>
    <n v="0"/>
    <s v="0"/>
    <s v="PAZ MARTINEZ RICHARD HUMBERTO"/>
    <n v="41241"/>
    <n v="0"/>
    <n v="41241"/>
  </r>
  <r>
    <s v="PASTO"/>
    <x v="1"/>
    <x v="1"/>
    <s v="52356"/>
    <s v="TA-25-1308312"/>
    <s v="17380460"/>
    <s v="OC CIERRE"/>
    <s v="NARIÑO"/>
    <s v="IPIALES"/>
    <s v="GRUPO EXPRESS CORREO"/>
    <s v="AVAL"/>
    <s v="FO-25-1844318"/>
    <d v="2025-11-19T08:00:00"/>
    <d v="2025-11-19T14:10:00"/>
    <m/>
    <s v="CIERRE"/>
    <s v="CIERRE"/>
    <m/>
    <m/>
    <s v="EJECUTADO"/>
    <s v="PARCIALMENTE EXITOSO ACCESORIOS"/>
    <s v="19/11/2025 SE REALIZA CIERRE DE CB AVAL SE RETIRA DATÁFONO CON BASE Y FUENTE DE PODER, NO SE RETIRA LECTOR DE CÓDIGOS DE BARRAS ENCARGADA INFORMA QUE NO LO ENCUENTRA DEBIDO A TRASTEO RECIENTE."/>
    <s v="VISITA TECNICA"/>
    <s v="9A0NZ429"/>
    <s v="TIPO II"/>
    <s v="TERRESTRE"/>
    <n v="1"/>
    <s v="0"/>
    <s v="PAZ MARTINEZ RICHARD HUMBERTO"/>
    <n v="144968"/>
    <n v="140396"/>
    <n v="144968"/>
  </r>
  <r>
    <s v="VALLEDUPAR"/>
    <x v="3"/>
    <x v="3"/>
    <s v="20001"/>
    <s v="TA-25-1308313"/>
    <s v="17106238"/>
    <s v="OC CIERRE"/>
    <s v="CESAR"/>
    <s v="VALLEDUPAR"/>
    <s v="CVS INVERSIONES GERA MEGAMOLL"/>
    <s v="AVAL"/>
    <s v="FO-25-1844320"/>
    <d v="2025-11-19T08:00:00"/>
    <d v="2025-11-24T11:08:00"/>
    <m/>
    <s v="CIERRE"/>
    <s v="CIERRE"/>
    <s v="BANCO DE BOGOTA"/>
    <m/>
    <s v="EJECUTADO"/>
    <s v="CIERRE EXITOSO"/>
    <s v="24/11/2025 BUENOS DÍAS SE VISITA CB Y SE ENCUENTRA LETRERO DE TRASLADO, SE VISITA EN SU NUEVA DIRECCIÓN Y SE RECOGEN EQUIPOS"/>
    <s v="VISITA TECNICA"/>
    <s v="GB00F577"/>
    <s v="TIPO I"/>
    <s v="TERRESTRE"/>
    <n v="1"/>
    <s v="0"/>
    <s v="BENITEZ CARVAJAL ALVARO JAVIER"/>
    <n v="65960"/>
    <n v="75096"/>
    <n v="65960"/>
  </r>
  <r>
    <s v="TUNJA"/>
    <x v="5"/>
    <x v="5"/>
    <s v="68077"/>
    <s v="TA-25-1308314"/>
    <s v="49615115"/>
    <s v="OC CIERRE"/>
    <s v="SANTANDER"/>
    <s v="BARBOSA"/>
    <s v="LEFCOM SAS CVS BARBOSA"/>
    <s v="AVAL"/>
    <s v="FO-25-1844325"/>
    <d v="2025-11-19T08:00:00"/>
    <d v="2025-11-20T13:28:00"/>
    <m/>
    <s v="CIERRE"/>
    <s v="CIERRE"/>
    <m/>
    <m/>
    <s v="EJECUTADO / CANCELADO"/>
    <s v="CB CERRADO - DESOCUPADO"/>
    <s v="20/11/2025 SE VISITA DIRECCIÓN DE PUNTO, PERO COMERCIO NO EXISTE, SE LLAMA A NÚMEROS DE CONTACTO 3212411770 3204255675 3163166091 PERO NO RESPONDEN LLAMADAS TELEFÓNICAS, SE PREGUNTA A VECINOS QUIENES INDICAN QUE YA NO EXISTE EL LOCAL, IMPOSIBLE CONTACTAR CON CLIENTE FORMATO LOCALIZABLE"/>
    <s v="VISITA TECNICA"/>
    <m/>
    <s v="TIPO II"/>
    <s v="TERRESTRE"/>
    <n v="1"/>
    <s v="0"/>
    <s v="HERRERA GARZON JEYSON STEVENT"/>
    <n v="144968"/>
    <n v="140396"/>
    <n v="144968"/>
  </r>
  <r>
    <s v="BUCARAMANGA"/>
    <x v="5"/>
    <x v="5"/>
    <s v="68432"/>
    <s v="TA-25-1308315"/>
    <s v="18722876"/>
    <s v="OC CIERRE"/>
    <s v="SANTANDER"/>
    <s v="MALAGA"/>
    <s v="CPS GCM MALAGA"/>
    <s v="AVAL"/>
    <s v="FO-25-1844331"/>
    <d v="2025-11-19T08:00:00"/>
    <d v="2025-11-20T13:41:00"/>
    <m/>
    <s v="CIERRE"/>
    <s v="CIERRE"/>
    <s v="BANCO DE BOGOTA"/>
    <m/>
    <s v="EJECUTADO"/>
    <s v="CIERRE EXITOSO"/>
    <s v="19/11/2025 19-11 8:39   SEN COMUNICACIÓN CON EL SEÑOR CESAR  3174334485 SE CONFIRMAN DATOS DEL CIERRE, SE ESCALA PARA VISITA | 20/11/2025 SE REALIZA VISITA EN DIRECCIÓN CALLE 52 # 31-98 PISO 2 OFICINA  201 YA QUE POR INDICACIÓN DEL SEÑOR CÉSAR LOS EQUIPOS YA NO ESTÁN UN MÁLAGA SINO ME BUCARAMANGA POR LO TANTO SE HACE EL RETIRO DE EQUIPOS POR CIERRE DE CORRESPONSAL"/>
    <s v="VISITA TECNICA"/>
    <s v="LMLZZ139-LMLZZ140- LMLZZ141"/>
    <s v="TIPO IV"/>
    <s v="TERRESTRE"/>
    <n v="1"/>
    <s v="0"/>
    <s v="PEÑA DIAZ IVAN YESID"/>
    <n v="479589"/>
    <n v="196537"/>
    <n v="479589"/>
  </r>
  <r>
    <s v="BOGOTA"/>
    <x v="0"/>
    <x v="0"/>
    <s v="11001"/>
    <s v="TA-25-1325107"/>
    <s v="90163006"/>
    <s v="OC CIERRE"/>
    <s v="CUNDINAMARCA"/>
    <s v="BOGOTA"/>
    <s v="PAPELERIA Y DULCERIA EMANUELITO"/>
    <s v="AVAL"/>
    <s v="FO-25-1898436 | FO-25-1870697"/>
    <d v="2025-11-24T11:30:00"/>
    <d v="2025-11-29T14:42:00"/>
    <m/>
    <s v="CIERRE"/>
    <s v="CIERRE"/>
    <s v="BANCO DE BOGOTA"/>
    <m/>
    <s v="EJECUTADO / CANCELADO"/>
    <s v="CB NO ENTREGA EQUIPO"/>
    <s v="29/11/2025 SE VISITA DIRECCIÓN INDICADA EN LA ORDEN Y SE EVIDENCIA EN SITIO QUE EL ESTABLECIMIENTO YA NO EXISTE ALLÍ, SE LLAMA AL TELÉFONO DE CONTACTO 3133836041 Y NO HAY RESPUESTA, SE PREGUNTA EN LOCALES ALEDAÑOS Y TAMPOCO TIENEN INFORMACIÓN, SE TOMA EVIDENCIA DE LA VISITA Y NOS RETIRAMOS."/>
    <s v="VISITA TECNICA"/>
    <m/>
    <s v="TIPO I"/>
    <s v="TERRESTRE"/>
    <n v="2"/>
    <s v="0"/>
    <s v="VEGA MANRIQUE JONATAN MAURICIO"/>
    <n v="131920"/>
    <n v="75096"/>
    <n v="131920"/>
  </r>
  <r>
    <s v="CARTAGENA"/>
    <x v="3"/>
    <x v="3"/>
    <s v="13001"/>
    <s v="TA-25-1325108"/>
    <s v="58565078"/>
    <s v="OC CIERRE"/>
    <s v="BOLIVAR"/>
    <s v="CARTAGENA"/>
    <s v="VARIEDADES Y PAPELERIA MARANATHA NO. 1"/>
    <s v="AVAL"/>
    <s v="FO-25-1870699"/>
    <d v="2025-11-24T11:30:00"/>
    <d v="2025-11-25T11:59:00"/>
    <m/>
    <s v="CIERRE"/>
    <s v="CIERRE"/>
    <s v="BANCO DE BOGOTA"/>
    <m/>
    <s v="EJECUTADO"/>
    <s v="CIERRE EXITOSO"/>
    <s v="25/11/2025 SE REALIZA RETIRO DE EQUIPO A SOLICITUD SE RECIBE TODO OK"/>
    <s v="VISITA TECNICA"/>
    <s v="FIZZZ177"/>
    <s v="TIPO I"/>
    <s v="TERRESTRE"/>
    <n v="1"/>
    <s v="0"/>
    <s v="MARTINEZ SALGUEDO ANDRES AUGUSTO"/>
    <n v="65960"/>
    <n v="75096"/>
    <n v="65960"/>
  </r>
  <r>
    <s v="VILLAVICENCIO"/>
    <x v="2"/>
    <x v="2"/>
    <s v="50370"/>
    <s v="TA-25-1325109"/>
    <s v="48279632"/>
    <s v="OC CIERRE"/>
    <s v="META"/>
    <s v="URIBE"/>
    <s v="ISSA.NET TUS TRAMITES A UN CLIC"/>
    <s v="AVAL"/>
    <s v="FO-25-1870702"/>
    <d v="2025-11-24T11:30:00"/>
    <d v="2025-11-28T18:10:00"/>
    <m/>
    <s v="CIERRE"/>
    <s v="CIERRE"/>
    <s v="BANCO DE BOGOTA"/>
    <m/>
    <s v="EJECUTADO"/>
    <s v="CIERRE EXITOSO"/>
    <s v="28/11/2025 SE REALIZA CIERRE POR SOLCITUD DE CLIENTE"/>
    <s v="VISITA TECNICA"/>
    <s v="LMKZZ111"/>
    <s v="TIPO V"/>
    <s v="AEREO"/>
    <n v="1"/>
    <s v="0"/>
    <s v="PEDREROS CONTRERAS MICHAEL STEVENS"/>
    <n v="988463"/>
    <n v="196537"/>
    <n v="988463"/>
  </r>
  <r>
    <s v="BOGOTA"/>
    <x v="0"/>
    <x v="0"/>
    <s v="11001"/>
    <s v="TA-25-1326157"/>
    <s v="17888660"/>
    <s v="OC CIERRE"/>
    <s v="CUNDINAMARCA"/>
    <s v="BOGOTA"/>
    <s v="COMERCIALIZADORA JERARD"/>
    <s v="AVAL"/>
    <s v="FO-25-1872048"/>
    <d v="2025-11-24T15:25:00"/>
    <d v="2025-11-27T14:56:00"/>
    <m/>
    <s v="CIERRE"/>
    <s v="RETIRO VOLUNTARIO"/>
    <m/>
    <m/>
    <s v="EJECUTADO"/>
    <s v="CIERRE EXITOSO"/>
    <s v="27/11/2025 SE LLEGA A LA DIRECCIÓN INDICADA Y COMERCIO ENTREGA LECTOR DE PLACA 805784, ESTE LECTOR NO ESTÁ DENTRO DEL INVENTARIO DEL CB BANCOLOMBIA 71064, SE LE INFORMA AL COMERCIO COMENTA Q NO CUENTA CON OTRO LECTOR , DECIDE ENTREGAR LECTOR VOLUNTARIAMENTE"/>
    <s v="VISITA TECNICA"/>
    <s v="0"/>
    <s v="TIPO I"/>
    <s v="TERRESTRE"/>
    <n v="1"/>
    <s v="0"/>
    <s v="GARCIA PASTRANA KEVIN FERNANDO"/>
    <n v="65960"/>
    <n v="75096"/>
    <n v="65960"/>
  </r>
  <r>
    <s v="CALI"/>
    <x v="1"/>
    <x v="1"/>
    <s v="76869"/>
    <s v="TA-25-1327581"/>
    <s v="21506951"/>
    <s v="OC CIERRE"/>
    <s v="VALLE DEL CAUCA"/>
    <s v="VIJES"/>
    <s v="CYBERWEB"/>
    <s v="AVAL"/>
    <s v="FO-25-1876937"/>
    <d v="2025-11-25T10:39:00"/>
    <d v="2025-11-26T16:35:00"/>
    <m/>
    <s v="CIERRE"/>
    <s v="CIERRE"/>
    <s v="BANCO DE BOGOTA"/>
    <m/>
    <s v="EJECUTADO"/>
    <s v="CIERRE EXITOSO"/>
    <s v="26/11/2025 SE RETIRA EQUIPO,LECTOR Y ACCESORIOS, CIERRE CB AVAL BANCO DE BOGOTÁ"/>
    <s v="VISITA TECNICA"/>
    <s v="OA00F694"/>
    <s v="TIPO II"/>
    <s v="TERRESTRE"/>
    <n v="1"/>
    <s v="0"/>
    <s v="PAREDES CASTILLO DIEGO"/>
    <n v="144968"/>
    <n v="140396"/>
    <n v="144968"/>
  </r>
  <r>
    <s v="BOGOTA"/>
    <x v="0"/>
    <x v="0"/>
    <s v="11001"/>
    <s v="TA-25-1327591"/>
    <s v="90763049"/>
    <s v="OC CIERRE"/>
    <s v="CUNDINAMARCA"/>
    <s v="BOGOTA"/>
    <s v="MI DIAMANTE ACCESORIOS Y TECNOLOGIA"/>
    <s v="AVAL"/>
    <s v="FO-25-1876939"/>
    <d v="2025-11-25T10:39:00"/>
    <d v="2025-11-27T12:45:00"/>
    <m/>
    <s v="CIERRE"/>
    <s v="CIERRE"/>
    <s v="BANCO DE BOGOTA"/>
    <m/>
    <s v="EJECUTADO / CANCELADO"/>
    <s v="CB NO ENTREGA EQUIPO"/>
    <s v="27/11/2025 SE LLEGA A COMERCIO CLIENTE NO ENTREGA EQUIPOS POR DESCONOCIMIENTO DEL CIERRE"/>
    <s v="VISITA TECNICA"/>
    <s v="NA"/>
    <s v="TIPO I"/>
    <s v="TERRESTRE"/>
    <n v="1"/>
    <s v="0"/>
    <s v="INFANTE SIERRA MANUEL FERNANDO"/>
    <n v="65960"/>
    <n v="75096"/>
    <n v="65960"/>
  </r>
  <r>
    <s v="YOPAL"/>
    <x v="2"/>
    <x v="2"/>
    <s v="85001"/>
    <s v="TA-25-1327605"/>
    <s v="81741472"/>
    <s v="OC CIERRE"/>
    <s v="CASANARE"/>
    <s v="YOPAL"/>
    <s v="DROGUERIA CON TIENDA NATURISTA Y SUPER MARKET DON LUIS YOPAL"/>
    <s v="AVAL"/>
    <s v="FO-25-1876948"/>
    <d v="2025-11-25T10:39:00"/>
    <d v="2025-11-27T08:54:00"/>
    <m/>
    <s v="CIERRE"/>
    <s v="CIERRE"/>
    <s v="BANCO DE BOGOTA"/>
    <m/>
    <s v="EJECUTADO"/>
    <s v="CIERRE EXITOSO"/>
    <s v="27/11/2025 SE VISITA COMERCIO, ENTREGAN VOLUNTARIAMENTE DATAFONO Y LECTOR"/>
    <s v="VISITA TECNICA"/>
    <s v="V1HZZ863"/>
    <s v="TIPO I"/>
    <s v="TERRESTRE"/>
    <n v="1"/>
    <s v="0"/>
    <s v="BERNAL ELAICA EDGAR ALEXIS"/>
    <n v="65960"/>
    <n v="75096"/>
    <n v="65960"/>
  </r>
  <r>
    <s v="CALI"/>
    <x v="1"/>
    <x v="1"/>
    <s v="76001"/>
    <s v="TA-25-1337839"/>
    <s v="87271494"/>
    <s v="OC CIERRE"/>
    <s v="VALLE DEL CAUCA"/>
    <s v="CALI"/>
    <s v="INVERSIONES OBAMAR SAS"/>
    <s v="AVAL"/>
    <s v="FO-25-1901557"/>
    <d v="2025-11-28T09:54:00"/>
    <d v="2025-11-29T12:29:00"/>
    <m/>
    <s v="CIERRE"/>
    <s v="CIERRE"/>
    <s v="BANCO DE BOGOTA"/>
    <m/>
    <s v="EJECUTADO"/>
    <s v="CIERRE EXITOSO"/>
    <s v="30/11/2025 SE VISITA EL COMERCIO, SE REALIZA CIERRE CB AVAL MIXTO POR SOLICITUD DEL BANCO, SE RETIRA DATAFONO, LECTORA, MAGIC BOX, ACCESORIOS, CLIENTE DEVUELVE EQUIPOS EN BUEN ESTADO"/>
    <s v="VISITA TECNICA"/>
    <s v="SXNZZ128"/>
    <s v="TIPO I"/>
    <s v="TERRESTRE"/>
    <n v="1"/>
    <s v="0"/>
    <s v="HERRERA MONAR GEOVANNY"/>
    <n v="65960"/>
    <n v="75096"/>
    <n v="65960"/>
  </r>
  <r>
    <m/>
    <x v="7"/>
    <x v="7"/>
    <m/>
    <m/>
    <m/>
    <m/>
    <m/>
    <m/>
    <m/>
    <m/>
    <m/>
    <m/>
    <m/>
    <m/>
    <m/>
    <m/>
    <m/>
    <m/>
    <m/>
    <m/>
    <m/>
    <m/>
    <m/>
    <m/>
    <m/>
    <m/>
    <m/>
    <m/>
    <m/>
    <m/>
    <m/>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s v="PEREIRA"/>
    <x v="0"/>
    <x v="0"/>
    <s v="63001"/>
    <s v="5854818"/>
    <m/>
    <s v="INCIDENTE"/>
    <m/>
    <s v="QUINDIO"/>
    <s v="ARMENIA"/>
    <s v="ARMENIA PRINCIPAL"/>
    <s v="BBVA"/>
    <s v="FO-25-1731305"/>
    <d v="2025-10-24T19:06:00"/>
    <d v="2025-11-04T11:12:00"/>
    <s v="3013001419"/>
    <m/>
    <s v="EJECUTADO"/>
    <s v="SE VISITA COMERCIO SE REALIZÓ INSTALACIÓN DE HUB NUEVO YA QUE EL QUE SE TENÍA EN COMERCIO SE LES PERDIÓ  SE VÁLIDA Y EN OBSERVACIONES INDICAN INSTALAR UNO NUEVO. "/>
    <s v="VISITA TECNICA"/>
    <s v="FAEZZ185"/>
    <s v="TIPO II"/>
    <s v="TERRESTRE"/>
    <s v="SANCHEZ SOLORZANO JUAN SEBASTIAN"/>
    <s v="0"/>
    <n v="1"/>
    <n v="144968"/>
    <n v="144968"/>
  </r>
  <r>
    <s v="PEREIRA"/>
    <x v="0"/>
    <x v="0"/>
    <s v="63001"/>
    <s v="TA-25-1253680"/>
    <m/>
    <s v="INCIDENTE"/>
    <m/>
    <s v="QUINDIO"/>
    <s v="ARMENIA"/>
    <s v="ARMENIA PRINCIPAL"/>
    <s v="BBVA"/>
    <s v="FO-25-1764227"/>
    <d v="2025-10-31T08:52:00"/>
    <d v="2025-11-01T08:56:00"/>
    <s v="3013001419"/>
    <m/>
    <s v="EJECUTADO"/>
    <s v="31-10 SE VISITA COMERCIO SE REALIZÓ CONFIGURACIÓN A 7 DATAFONOS DE PUROS A MIXTOS. PRUEBAS OK SERVICIOS OK. "/>
    <s v="VISITA TECNICA"/>
    <s v="CA002809 - CA002806 - CA002810 -CA002811 -  CA002811 - CA002805 - CA002808 - CA002807"/>
    <s v="TIPO II"/>
    <s v="TERRESTRE"/>
    <s v="SANCHEZ SOLORZANO JUAN SEBASTIAN"/>
    <s v="0"/>
    <n v="1"/>
    <n v="144968"/>
    <n v="144968"/>
  </r>
  <r>
    <m/>
    <x v="1"/>
    <x v="1"/>
    <m/>
    <m/>
    <m/>
    <m/>
    <m/>
    <m/>
    <m/>
    <m/>
    <m/>
    <m/>
    <m/>
    <m/>
    <m/>
    <m/>
    <m/>
    <m/>
    <m/>
    <m/>
    <m/>
    <m/>
    <m/>
    <m/>
    <m/>
    <m/>
    <m/>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2">
  <r>
    <x v="0"/>
    <n v="2932879"/>
  </r>
  <r>
    <x v="1"/>
    <m/>
  </r>
  <r>
    <x v="2"/>
    <n v="1126440"/>
  </r>
  <r>
    <x v="1"/>
    <m/>
  </r>
  <r>
    <x v="3"/>
    <n v="4230581"/>
  </r>
  <r>
    <x v="1"/>
    <m/>
  </r>
  <r>
    <x v="4"/>
    <n v="1152226"/>
  </r>
  <r>
    <x v="1"/>
    <m/>
  </r>
  <r>
    <x v="5"/>
    <n v="5067578"/>
  </r>
  <r>
    <x v="1"/>
    <m/>
  </r>
  <r>
    <x v="6"/>
    <n v="464198"/>
  </r>
  <r>
    <x v="7"/>
    <n v="6320017"/>
  </r>
  <r>
    <x v="1"/>
    <m/>
  </r>
  <r>
    <x v="1"/>
    <m/>
  </r>
  <r>
    <x v="1"/>
    <m/>
  </r>
  <r>
    <x v="1"/>
    <m/>
  </r>
  <r>
    <x v="1"/>
    <m/>
  </r>
  <r>
    <x v="0"/>
    <n v="25995256"/>
  </r>
  <r>
    <x v="1"/>
    <m/>
  </r>
  <r>
    <x v="2"/>
    <n v="10394203"/>
  </r>
  <r>
    <x v="1"/>
    <m/>
  </r>
  <r>
    <x v="3"/>
    <n v="40490024"/>
  </r>
  <r>
    <x v="1"/>
    <m/>
  </r>
  <r>
    <x v="4"/>
    <n v="15077936"/>
  </r>
  <r>
    <x v="1"/>
    <m/>
  </r>
  <r>
    <x v="5"/>
    <n v="19749698"/>
  </r>
  <r>
    <x v="1"/>
    <m/>
  </r>
  <r>
    <x v="6"/>
    <n v="4963142"/>
  </r>
  <r>
    <x v="7"/>
    <n v="23169647"/>
  </r>
  <r>
    <x v="1"/>
    <m/>
  </r>
  <r>
    <x v="1"/>
    <m/>
  </r>
  <r>
    <x v="1"/>
    <m/>
  </r>
  <r>
    <x v="1"/>
    <m/>
  </r>
  <r>
    <x v="1"/>
    <m/>
  </r>
  <r>
    <x v="1"/>
    <m/>
  </r>
  <r>
    <x v="0"/>
    <n v="6529016"/>
  </r>
  <r>
    <x v="1"/>
    <m/>
  </r>
  <r>
    <x v="2"/>
    <n v="5550587"/>
  </r>
  <r>
    <x v="1"/>
    <m/>
  </r>
  <r>
    <x v="3"/>
    <n v="11903874"/>
  </r>
  <r>
    <x v="1"/>
    <m/>
  </r>
  <r>
    <x v="4"/>
    <n v="8398737"/>
  </r>
  <r>
    <x v="1"/>
    <m/>
  </r>
  <r>
    <x v="5"/>
    <n v="10983949"/>
  </r>
  <r>
    <x v="1"/>
    <m/>
  </r>
  <r>
    <x v="6"/>
    <n v="2074957"/>
  </r>
  <r>
    <x v="7"/>
    <n v="5168998"/>
  </r>
  <r>
    <x v="1"/>
    <m/>
  </r>
  <r>
    <x v="1"/>
    <m/>
  </r>
  <r>
    <x v="1"/>
    <m/>
  </r>
  <r>
    <x v="1"/>
    <m/>
  </r>
  <r>
    <x v="1"/>
    <m/>
  </r>
  <r>
    <x v="1"/>
    <m/>
  </r>
  <r>
    <x v="1"/>
    <m/>
  </r>
  <r>
    <x v="0"/>
    <n v="10707267"/>
  </r>
  <r>
    <x v="1"/>
    <m/>
  </r>
  <r>
    <x v="2"/>
    <n v="7735193"/>
  </r>
  <r>
    <x v="1"/>
    <m/>
  </r>
  <r>
    <x v="3"/>
    <n v="14711347"/>
  </r>
  <r>
    <x v="1"/>
    <m/>
  </r>
  <r>
    <x v="4"/>
    <n v="3922357"/>
  </r>
  <r>
    <x v="1"/>
    <m/>
  </r>
  <r>
    <x v="5"/>
    <n v="7496148"/>
  </r>
  <r>
    <x v="1"/>
    <m/>
  </r>
  <r>
    <x v="6"/>
    <n v="1903053"/>
  </r>
  <r>
    <x v="7"/>
    <n v="7033189"/>
  </r>
  <r>
    <x v="1"/>
    <m/>
  </r>
  <r>
    <x v="1"/>
    <m/>
  </r>
  <r>
    <x v="1"/>
    <m/>
  </r>
  <r>
    <x v="1"/>
    <m/>
  </r>
  <r>
    <x v="1"/>
    <m/>
  </r>
  <r>
    <x v="1"/>
    <m/>
  </r>
  <r>
    <x v="0"/>
    <n v="3527888"/>
  </r>
  <r>
    <x v="1"/>
    <m/>
  </r>
  <r>
    <x v="2"/>
    <n v="5331139"/>
  </r>
  <r>
    <x v="1"/>
    <m/>
  </r>
  <r>
    <x v="3"/>
    <n v="4298867"/>
  </r>
  <r>
    <x v="1"/>
    <m/>
  </r>
  <r>
    <x v="4"/>
    <n v="3437712"/>
  </r>
  <r>
    <x v="1"/>
    <m/>
  </r>
  <r>
    <x v="5"/>
    <n v="7063760"/>
  </r>
  <r>
    <x v="1"/>
    <m/>
  </r>
  <r>
    <x v="6"/>
    <n v="566538"/>
  </r>
  <r>
    <x v="7"/>
    <n v="3599168"/>
  </r>
  <r>
    <x v="1"/>
    <m/>
  </r>
  <r>
    <x v="1"/>
    <m/>
  </r>
  <r>
    <x v="1"/>
    <m/>
  </r>
  <r>
    <x v="1"/>
    <m/>
  </r>
  <r>
    <x v="1"/>
    <m/>
  </r>
  <r>
    <x v="2"/>
    <n v="263840"/>
  </r>
  <r>
    <x v="1"/>
    <m/>
  </r>
  <r>
    <x v="0"/>
    <n v="2153872"/>
  </r>
  <r>
    <x v="1"/>
    <m/>
  </r>
  <r>
    <x v="2"/>
    <n v="5807427"/>
  </r>
  <r>
    <x v="1"/>
    <m/>
  </r>
  <r>
    <x v="3"/>
    <n v="4457499"/>
  </r>
  <r>
    <x v="1"/>
    <m/>
  </r>
  <r>
    <x v="4"/>
    <n v="8026116"/>
  </r>
  <r>
    <x v="1"/>
    <m/>
  </r>
  <r>
    <x v="5"/>
    <n v="7600051"/>
  </r>
  <r>
    <x v="1"/>
    <m/>
  </r>
  <r>
    <x v="6"/>
    <n v="1150170"/>
  </r>
  <r>
    <x v="7"/>
    <n v="4194847"/>
  </r>
  <r>
    <x v="1"/>
    <m/>
  </r>
  <r>
    <x v="1"/>
    <m/>
  </r>
  <r>
    <x v="1"/>
    <m/>
  </r>
  <r>
    <x v="1"/>
    <m/>
  </r>
  <r>
    <x v="1"/>
    <m/>
  </r>
  <r>
    <x v="1"/>
    <m/>
  </r>
  <r>
    <x v="1"/>
    <m/>
  </r>
  <r>
    <x v="1"/>
    <m/>
  </r>
  <r>
    <x v="2"/>
    <n v="65960"/>
  </r>
  <r>
    <x v="1"/>
    <m/>
  </r>
  <r>
    <x v="0"/>
    <n v="2321184"/>
  </r>
  <r>
    <x v="1"/>
    <m/>
  </r>
  <r>
    <x v="2"/>
    <n v="2003017"/>
  </r>
  <r>
    <x v="1"/>
    <m/>
  </r>
  <r>
    <x v="3"/>
    <n v="2828513"/>
  </r>
  <r>
    <x v="1"/>
    <m/>
  </r>
  <r>
    <x v="4"/>
    <n v="2362358"/>
  </r>
  <r>
    <x v="1"/>
    <m/>
  </r>
  <r>
    <x v="5"/>
    <n v="2243335"/>
  </r>
  <r>
    <x v="1"/>
    <m/>
  </r>
  <r>
    <x v="6"/>
    <n v="131920"/>
  </r>
  <r>
    <x v="7"/>
    <n v="1745187"/>
  </r>
  <r>
    <x v="1"/>
    <m/>
  </r>
  <r>
    <x v="1"/>
    <m/>
  </r>
  <r>
    <x v="1"/>
    <m/>
  </r>
  <r>
    <x v="1"/>
    <m/>
  </r>
  <r>
    <x v="1"/>
    <m/>
  </r>
  <r>
    <x v="1"/>
    <m/>
  </r>
  <r>
    <x v="6"/>
    <n v="28993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949D86-8BDB-4112-9F58-39EE8788CDDF}" name="TablaDinámica20" cacheId="243"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H5:I13" firstHeaderRow="1" firstDataRow="1" firstDataCol="1"/>
  <pivotFields count="2">
    <pivotField axis="axisRow" showAll="0">
      <items count="9">
        <item x="0"/>
        <item x="6"/>
        <item x="7"/>
        <item x="2"/>
        <item x="3"/>
        <item x="4"/>
        <item x="5"/>
        <item h="1" x="1"/>
        <item t="default"/>
      </items>
    </pivotField>
    <pivotField dataField="1" showAll="0"/>
  </pivotFields>
  <rowFields count="1">
    <field x="0"/>
  </rowFields>
  <rowItems count="8">
    <i>
      <x/>
    </i>
    <i>
      <x v="1"/>
    </i>
    <i>
      <x v="2"/>
    </i>
    <i>
      <x v="3"/>
    </i>
    <i>
      <x v="4"/>
    </i>
    <i>
      <x v="5"/>
    </i>
    <i>
      <x v="6"/>
    </i>
    <i t="grand">
      <x/>
    </i>
  </rowItems>
  <colItems count="1">
    <i/>
  </colItems>
  <dataFields count="1">
    <dataField name="Suma de valor"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25D33AC-D571-4815-9DA1-519EB51FE787}" name="TablaDinámica19" cacheId="236"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134:B137" firstHeaderRow="1" firstDataRow="1" firstDataCol="1"/>
  <pivotFields count="28">
    <pivotField showAll="0"/>
    <pivotField axis="axisRow" showAll="0">
      <items count="3">
        <item x="0"/>
        <item h="1" x="1"/>
        <item t="default"/>
      </items>
    </pivotField>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2">
    <field x="1"/>
    <field x="2"/>
  </rowFields>
  <rowItems count="3">
    <i>
      <x/>
    </i>
    <i r="1">
      <x/>
    </i>
    <i t="grand">
      <x/>
    </i>
  </rowItems>
  <colItems count="1">
    <i/>
  </colItems>
  <dataFields count="1">
    <dataField name="Suma de VALOR FACTURABLE A LA RED" fld="2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337C3E-BCA9-47F2-AD5D-C7B1BACEB526}" name="TablaDinámica18" cacheId="23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114:B130" firstHeaderRow="1" firstDataRow="1" firstDataCol="1"/>
  <pivotFields count="32">
    <pivotField showAll="0"/>
    <pivotField axis="axisRow" showAll="0">
      <items count="9">
        <item x="6"/>
        <item x="3"/>
        <item x="0"/>
        <item x="4"/>
        <item x="2"/>
        <item x="5"/>
        <item x="1"/>
        <item h="1" x="7"/>
        <item t="default"/>
      </items>
    </pivotField>
    <pivotField axis="axisRow" showAll="0">
      <items count="9">
        <item x="3"/>
        <item x="6"/>
        <item x="1"/>
        <item x="0"/>
        <item x="4"/>
        <item x="2"/>
        <item x="5"/>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2">
    <field x="1"/>
    <field x="2"/>
  </rowFields>
  <rowItems count="16">
    <i>
      <x/>
    </i>
    <i r="1">
      <x v="3"/>
    </i>
    <i>
      <x v="1"/>
    </i>
    <i r="1">
      <x/>
    </i>
    <i>
      <x v="2"/>
    </i>
    <i r="1">
      <x v="3"/>
    </i>
    <i>
      <x v="3"/>
    </i>
    <i r="1">
      <x v="4"/>
    </i>
    <i>
      <x v="4"/>
    </i>
    <i r="1">
      <x v="5"/>
    </i>
    <i>
      <x v="5"/>
    </i>
    <i r="1">
      <x v="6"/>
    </i>
    <i>
      <x v="6"/>
    </i>
    <i r="1">
      <x v="1"/>
    </i>
    <i r="1">
      <x v="2"/>
    </i>
    <i t="grand">
      <x/>
    </i>
  </rowItems>
  <colItems count="1">
    <i/>
  </colItems>
  <dataFields count="1">
    <dataField name="Suma de VALOR FACTURABLE A LA RED" fld="3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54CCD14-E0C8-4EDE-971D-D12832AB5ADC}" name="TablaDinámica17" cacheId="226"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92:B110" firstHeaderRow="1" firstDataRow="1" firstDataCol="1"/>
  <pivotFields count="30">
    <pivotField showAll="0"/>
    <pivotField axis="axisRow" showAll="0">
      <items count="9">
        <item x="6"/>
        <item x="4"/>
        <item x="5"/>
        <item x="2"/>
        <item x="3"/>
        <item x="0"/>
        <item x="1"/>
        <item x="7"/>
        <item t="default"/>
      </items>
    </pivotField>
    <pivotField axis="axisRow" showAll="0">
      <items count="9">
        <item x="4"/>
        <item x="6"/>
        <item x="1"/>
        <item x="5"/>
        <item x="2"/>
        <item x="3"/>
        <item x="0"/>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2">
    <field x="1"/>
    <field x="2"/>
  </rowFields>
  <rowItems count="18">
    <i>
      <x/>
    </i>
    <i r="1">
      <x v="3"/>
    </i>
    <i>
      <x v="1"/>
    </i>
    <i r="1">
      <x/>
    </i>
    <i>
      <x v="2"/>
    </i>
    <i r="1">
      <x v="3"/>
    </i>
    <i>
      <x v="3"/>
    </i>
    <i r="1">
      <x v="4"/>
    </i>
    <i>
      <x v="4"/>
    </i>
    <i r="1">
      <x v="5"/>
    </i>
    <i>
      <x v="5"/>
    </i>
    <i r="1">
      <x v="6"/>
    </i>
    <i>
      <x v="6"/>
    </i>
    <i r="1">
      <x v="1"/>
    </i>
    <i r="1">
      <x v="2"/>
    </i>
    <i>
      <x v="7"/>
    </i>
    <i r="1">
      <x v="7"/>
    </i>
    <i t="grand">
      <x/>
    </i>
  </rowItems>
  <colItems count="1">
    <i/>
  </colItems>
  <dataFields count="1">
    <dataField name="Suma de VALOR FACTURABLE A LA RED" fld="2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6150672-1F83-46A9-8ED8-164D83229047}" name="TablaDinámica16" cacheId="22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75:B89" firstHeaderRow="1" firstDataRow="1" firstDataCol="1"/>
  <pivotFields count="28">
    <pivotField showAll="0"/>
    <pivotField axis="axisRow" showAll="0">
      <items count="8">
        <item x="4"/>
        <item x="3"/>
        <item x="1"/>
        <item x="5"/>
        <item x="0"/>
        <item x="2"/>
        <item h="1" x="6"/>
        <item t="default"/>
      </items>
    </pivotField>
    <pivotField axis="axisRow" showAll="0">
      <items count="9">
        <item x="4"/>
        <item x="6"/>
        <item x="2"/>
        <item x="3"/>
        <item x="1"/>
        <item x="5"/>
        <item x="0"/>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2">
    <field x="1"/>
    <field x="2"/>
  </rowFields>
  <rowItems count="14">
    <i>
      <x/>
    </i>
    <i r="1">
      <x/>
    </i>
    <i>
      <x v="1"/>
    </i>
    <i r="1">
      <x v="3"/>
    </i>
    <i>
      <x v="2"/>
    </i>
    <i r="1">
      <x v="4"/>
    </i>
    <i>
      <x v="3"/>
    </i>
    <i r="1">
      <x v="5"/>
    </i>
    <i>
      <x v="4"/>
    </i>
    <i r="1">
      <x v="6"/>
    </i>
    <i>
      <x v="5"/>
    </i>
    <i r="1">
      <x v="1"/>
    </i>
    <i r="1">
      <x v="2"/>
    </i>
    <i t="grand">
      <x/>
    </i>
  </rowItems>
  <colItems count="1">
    <i/>
  </colItems>
  <dataFields count="1">
    <dataField name="Suma de VALOR FACTURABLE A LA RED" fld="2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690CEF1-3187-4681-8B97-31D132E8498C}" name="TablaDinámica15" cacheId="216"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57:B71" firstHeaderRow="1" firstDataRow="1" firstDataCol="1"/>
  <pivotFields count="31">
    <pivotField showAll="0"/>
    <pivotField axis="axisRow" showAll="0">
      <items count="8">
        <item x="0"/>
        <item x="5"/>
        <item x="2"/>
        <item x="4"/>
        <item x="3"/>
        <item x="1"/>
        <item h="1" x="6"/>
        <item t="default"/>
      </items>
    </pivotField>
    <pivotField axis="axisRow" showAll="0">
      <items count="9">
        <item x="0"/>
        <item x="6"/>
        <item x="1"/>
        <item x="5"/>
        <item x="2"/>
        <item x="4"/>
        <item x="3"/>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2">
    <field x="1"/>
    <field x="2"/>
  </rowFields>
  <rowItems count="14">
    <i>
      <x/>
    </i>
    <i r="1">
      <x/>
    </i>
    <i>
      <x v="1"/>
    </i>
    <i r="1">
      <x v="3"/>
    </i>
    <i>
      <x v="2"/>
    </i>
    <i r="1">
      <x v="4"/>
    </i>
    <i>
      <x v="3"/>
    </i>
    <i r="1">
      <x v="5"/>
    </i>
    <i>
      <x v="4"/>
    </i>
    <i r="1">
      <x v="6"/>
    </i>
    <i>
      <x v="5"/>
    </i>
    <i r="1">
      <x v="1"/>
    </i>
    <i r="1">
      <x v="2"/>
    </i>
    <i t="grand">
      <x/>
    </i>
  </rowItems>
  <colItems count="1">
    <i/>
  </colItems>
  <dataFields count="1">
    <dataField name="Suma de  VALOR TOTAL " fld="3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D055940-4AF0-4FD6-B049-DB625777EE1C}" name="TablaDinámica14" cacheId="21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8:B52" firstHeaderRow="1" firstDataRow="1" firstDataCol="1"/>
  <pivotFields count="32">
    <pivotField showAll="0"/>
    <pivotField axis="axisRow" showAll="0">
      <items count="8">
        <item x="2"/>
        <item x="1"/>
        <item x="3"/>
        <item x="4"/>
        <item x="5"/>
        <item x="0"/>
        <item h="1" x="6"/>
        <item t="default"/>
      </items>
    </pivotField>
    <pivotField axis="axisRow" showAll="0">
      <items count="9">
        <item x="2"/>
        <item x="6"/>
        <item x="0"/>
        <item x="1"/>
        <item x="3"/>
        <item x="4"/>
        <item x="5"/>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2">
    <field x="1"/>
    <field x="2"/>
  </rowFields>
  <rowItems count="14">
    <i>
      <x/>
    </i>
    <i r="1">
      <x/>
    </i>
    <i>
      <x v="1"/>
    </i>
    <i r="1">
      <x v="3"/>
    </i>
    <i>
      <x v="2"/>
    </i>
    <i r="1">
      <x v="4"/>
    </i>
    <i>
      <x v="3"/>
    </i>
    <i r="1">
      <x v="5"/>
    </i>
    <i>
      <x v="4"/>
    </i>
    <i r="1">
      <x v="6"/>
    </i>
    <i>
      <x v="5"/>
    </i>
    <i r="1">
      <x v="1"/>
    </i>
    <i r="1">
      <x v="2"/>
    </i>
    <i t="grand">
      <x/>
    </i>
  </rowItems>
  <colItems count="1">
    <i/>
  </colItems>
  <dataFields count="1">
    <dataField name="Suma de  VALOR TOTAL " fld="3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FFE4D58-13A9-4FE3-BE09-4EA93946F8C6}" name="TablaDinámica13" cacheId="206"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20:B34" firstHeaderRow="1" firstDataRow="1" firstDataCol="1"/>
  <pivotFields count="32">
    <pivotField showAll="0"/>
    <pivotField axis="axisRow" showAll="0">
      <items count="8">
        <item x="5"/>
        <item x="4"/>
        <item x="1"/>
        <item x="3"/>
        <item x="2"/>
        <item x="0"/>
        <item h="1" x="6"/>
        <item t="default"/>
      </items>
    </pivotField>
    <pivotField axis="axisRow" showAll="0">
      <items count="9">
        <item x="6"/>
        <item x="1"/>
        <item x="0"/>
        <item x="5"/>
        <item x="2"/>
        <item x="4"/>
        <item x="3"/>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2">
    <field x="1"/>
    <field x="2"/>
  </rowFields>
  <rowItems count="14">
    <i>
      <x/>
    </i>
    <i r="1">
      <x/>
    </i>
    <i>
      <x v="1"/>
    </i>
    <i r="1">
      <x v="3"/>
    </i>
    <i>
      <x v="2"/>
    </i>
    <i r="1">
      <x v="4"/>
    </i>
    <i>
      <x v="3"/>
    </i>
    <i r="1">
      <x v="5"/>
    </i>
    <i>
      <x v="4"/>
    </i>
    <i r="1">
      <x v="6"/>
    </i>
    <i>
      <x v="5"/>
    </i>
    <i r="1">
      <x v="1"/>
    </i>
    <i r="1">
      <x v="2"/>
    </i>
    <i t="grand">
      <x/>
    </i>
  </rowItems>
  <colItems count="1">
    <i/>
  </colItems>
  <dataFields count="1">
    <dataField name="Suma de VALOR TOTAL" fld="3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1973430-B0FB-4BC6-B062-935B568BFCB4}" name="TablaDinámica12" cacheId="20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B17" firstHeaderRow="1" firstDataRow="1" firstDataCol="1"/>
  <pivotFields count="29">
    <pivotField showAll="0"/>
    <pivotField axis="axisRow" showAll="0">
      <items count="8">
        <item x="4"/>
        <item x="3"/>
        <item x="2"/>
        <item x="5"/>
        <item x="1"/>
        <item x="0"/>
        <item h="1" x="6"/>
        <item t="default"/>
      </items>
    </pivotField>
    <pivotField axis="axisRow" showAll="0">
      <items count="9">
        <item x="4"/>
        <item x="5"/>
        <item x="0"/>
        <item x="3"/>
        <item x="2"/>
        <item x="6"/>
        <item x="1"/>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2">
    <field x="1"/>
    <field x="2"/>
  </rowFields>
  <rowItems count="14">
    <i>
      <x/>
    </i>
    <i r="1">
      <x/>
    </i>
    <i>
      <x v="1"/>
    </i>
    <i r="1">
      <x v="3"/>
    </i>
    <i>
      <x v="2"/>
    </i>
    <i r="1">
      <x v="4"/>
    </i>
    <i>
      <x v="3"/>
    </i>
    <i r="1">
      <x v="5"/>
    </i>
    <i>
      <x v="4"/>
    </i>
    <i r="1">
      <x v="6"/>
    </i>
    <i>
      <x v="5"/>
    </i>
    <i r="1">
      <x v="1"/>
    </i>
    <i r="1">
      <x v="2"/>
    </i>
    <i t="grand">
      <x/>
    </i>
  </rowItems>
  <colItems count="1">
    <i/>
  </colItems>
  <dataFields count="1">
    <dataField name="Suma de VALOR TOTAL" fld="2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82"/>
  <sheetViews>
    <sheetView topLeftCell="A7" workbookViewId="0">
      <selection activeCell="H18" sqref="H18"/>
    </sheetView>
  </sheetViews>
  <sheetFormatPr baseColWidth="10" defaultColWidth="11.44140625" defaultRowHeight="10.199999999999999"/>
  <cols>
    <col min="1" max="1" width="23.6640625" style="1" bestFit="1" customWidth="1"/>
    <col min="2" max="2" width="32.88671875" style="1" customWidth="1"/>
    <col min="3" max="3" width="20.44140625" style="1" bestFit="1" customWidth="1"/>
    <col min="4" max="4" width="28.33203125" style="2" bestFit="1" customWidth="1"/>
    <col min="5" max="5" width="16.5546875" style="1" bestFit="1" customWidth="1"/>
    <col min="6" max="6" width="4.109375" style="1" customWidth="1"/>
    <col min="7" max="7" width="22" style="1" customWidth="1"/>
    <col min="8" max="8" width="13.5546875" style="1" customWidth="1"/>
    <col min="9" max="9" width="17.6640625" style="1" customWidth="1"/>
    <col min="10" max="10" width="13.5546875" style="1" customWidth="1"/>
    <col min="11" max="11" width="17.6640625" style="1" customWidth="1"/>
    <col min="12" max="12" width="11.44140625" style="1" customWidth="1"/>
    <col min="13" max="16384" width="11.44140625" style="1"/>
  </cols>
  <sheetData>
    <row r="1" spans="1:27" s="4" customFormat="1" ht="49.5" customHeight="1">
      <c r="A1" s="7" t="s">
        <v>0</v>
      </c>
      <c r="B1" s="7" t="s">
        <v>1</v>
      </c>
      <c r="C1" s="7" t="s">
        <v>2</v>
      </c>
      <c r="D1" s="7" t="s">
        <v>3</v>
      </c>
      <c r="E1" s="6"/>
      <c r="F1" s="6"/>
      <c r="G1" s="39" t="s">
        <v>0</v>
      </c>
      <c r="H1" s="39" t="s">
        <v>4</v>
      </c>
      <c r="I1" s="41"/>
      <c r="J1" s="39" t="s">
        <v>5</v>
      </c>
      <c r="K1" s="41"/>
      <c r="L1" s="39" t="s">
        <v>6</v>
      </c>
      <c r="M1" s="6"/>
      <c r="N1" s="7" t="s">
        <v>7</v>
      </c>
      <c r="O1" s="6"/>
      <c r="P1" s="6"/>
      <c r="Q1" s="6"/>
      <c r="R1" s="6"/>
      <c r="V1" s="5"/>
      <c r="W1" s="5"/>
    </row>
    <row r="2" spans="1:27" s="4" customFormat="1" ht="51" customHeight="1">
      <c r="A2" s="21" t="s">
        <v>8</v>
      </c>
      <c r="B2" s="22">
        <f>71384.4052*(1+$N$2)</f>
        <v>75096.394270399993</v>
      </c>
      <c r="C2" s="22">
        <f>62699.6885*(1+$N$2)</f>
        <v>65960.072302</v>
      </c>
      <c r="D2" s="22">
        <f>35693.4343*(1+$N$2)</f>
        <v>37549.492883600004</v>
      </c>
      <c r="F2" s="6"/>
      <c r="G2" s="40"/>
      <c r="H2" s="7" t="s">
        <v>9</v>
      </c>
      <c r="I2" s="7" t="s">
        <v>10</v>
      </c>
      <c r="J2" s="7" t="s">
        <v>9</v>
      </c>
      <c r="K2" s="7" t="s">
        <v>10</v>
      </c>
      <c r="L2" s="40"/>
      <c r="M2" s="6"/>
      <c r="N2" s="19">
        <v>5.1999999999999998E-2</v>
      </c>
      <c r="O2" s="6"/>
      <c r="P2" s="6"/>
      <c r="Q2" s="6"/>
      <c r="R2" s="6"/>
      <c r="V2" s="5"/>
      <c r="W2" s="5"/>
    </row>
    <row r="3" spans="1:27" s="4" customFormat="1" ht="12.75" customHeight="1">
      <c r="A3" s="21" t="s">
        <v>11</v>
      </c>
      <c r="B3" s="22">
        <f>155716.4408*(1+$N$2)</f>
        <v>163813.69572160003</v>
      </c>
      <c r="C3" s="22">
        <f>137802.16*(1+$N$2)</f>
        <v>144967.87232000002</v>
      </c>
      <c r="D3" s="22">
        <f>117879.8485*(1+$N$2)</f>
        <v>124009.600622</v>
      </c>
      <c r="F3" s="6"/>
      <c r="G3" s="10" t="s">
        <v>12</v>
      </c>
      <c r="H3" s="20">
        <f>31819.23994686*(1+$N$2)</f>
        <v>33473.840424096721</v>
      </c>
      <c r="I3" s="20">
        <f>26222.67548178*(1+$N$2)</f>
        <v>27586.254606832561</v>
      </c>
      <c r="J3" s="20">
        <f>51196.46628516*(1+$N$2)</f>
        <v>53858.682531988321</v>
      </c>
      <c r="K3" s="20">
        <f>42157.66342524*(1+$N$2)</f>
        <v>44349.861923352488</v>
      </c>
      <c r="L3" s="20">
        <f>28948.10610808*(1+$N$2)</f>
        <v>30453.407625700162</v>
      </c>
      <c r="M3" s="18"/>
      <c r="N3" s="18"/>
      <c r="O3" s="18"/>
      <c r="P3" s="18"/>
      <c r="Q3" s="18"/>
      <c r="R3" s="18"/>
      <c r="S3" s="18"/>
      <c r="T3" s="18"/>
      <c r="V3" s="5"/>
      <c r="W3" s="5"/>
    </row>
    <row r="4" spans="1:27" s="4" customFormat="1" ht="12.75" customHeight="1">
      <c r="A4" s="21" t="s">
        <v>13</v>
      </c>
      <c r="B4" s="22">
        <f>262099.6015*(1+$N$2)</f>
        <v>275728.78077800001</v>
      </c>
      <c r="C4" s="22">
        <f>262099.6015*(1+$N$2)</f>
        <v>275728.78077800001</v>
      </c>
      <c r="D4" s="22">
        <f>262099.6015*(1+$N$2)</f>
        <v>275728.78077800001</v>
      </c>
      <c r="F4" s="6"/>
      <c r="G4" s="10" t="s">
        <v>14</v>
      </c>
      <c r="H4" s="20">
        <f>98014.03066668*(1+$N$2)</f>
        <v>103110.76026134737</v>
      </c>
      <c r="I4" s="20">
        <f>26222.67548178*(1+$N$2)</f>
        <v>27586.254606832561</v>
      </c>
      <c r="J4" s="20">
        <f>119562.49505524*(1+$N$2)</f>
        <v>125779.74479811249</v>
      </c>
      <c r="K4" s="20">
        <f>42157.66342524*(1+$N$2)</f>
        <v>44349.861923352488</v>
      </c>
      <c r="L4" s="20">
        <f>94765.6295813*(1+$N$2)</f>
        <v>99693.442319527603</v>
      </c>
      <c r="M4" s="18"/>
      <c r="N4" s="18"/>
      <c r="O4" s="18"/>
      <c r="P4" s="18"/>
      <c r="Q4" s="18"/>
      <c r="R4" s="18"/>
      <c r="S4" s="18"/>
      <c r="T4" s="18"/>
      <c r="V4" s="5"/>
      <c r="W4" s="5"/>
    </row>
    <row r="5" spans="1:27" s="4" customFormat="1" ht="12.75" customHeight="1">
      <c r="A5" s="21" t="s">
        <v>15</v>
      </c>
      <c r="B5" s="22">
        <f>479878.9419*(1+$N$2)</f>
        <v>504832.64687880001</v>
      </c>
      <c r="C5" s="22">
        <f>455882.9625*(1+$N$2)</f>
        <v>479588.87655000004</v>
      </c>
      <c r="D5" s="22">
        <f>370911.6746*(1+$N$2)</f>
        <v>390199.08167920006</v>
      </c>
      <c r="F5" s="6"/>
      <c r="G5" s="10" t="s">
        <v>16</v>
      </c>
      <c r="H5" s="20">
        <f>189140.9827006*(1+$N$2)</f>
        <v>198976.31380103121</v>
      </c>
      <c r="I5" s="20">
        <f>26222.67548178*(1+$N$2)</f>
        <v>27586.254606832561</v>
      </c>
      <c r="J5" s="20">
        <f>200461.60194168*(1+$N$2)</f>
        <v>210885.60524264738</v>
      </c>
      <c r="K5" s="20">
        <f>42157.66342524*(1+$N$2)</f>
        <v>44349.861923352488</v>
      </c>
      <c r="L5" s="20">
        <f>171492.68108896*(1+$N$2)</f>
        <v>180410.30050558594</v>
      </c>
      <c r="M5" s="18"/>
      <c r="N5" s="18"/>
      <c r="O5" s="18"/>
      <c r="P5" s="18"/>
      <c r="Q5" s="18"/>
      <c r="R5" s="18"/>
      <c r="S5" s="18"/>
      <c r="T5" s="18"/>
      <c r="V5" s="5"/>
      <c r="W5" s="5"/>
    </row>
    <row r="6" spans="1:27" s="4" customFormat="1" ht="12.75" customHeight="1">
      <c r="A6" s="21" t="s">
        <v>17</v>
      </c>
      <c r="B6" s="22">
        <f>939603.5767*(1+$N$2)</f>
        <v>988462.96268840006</v>
      </c>
      <c r="C6" s="23" t="s">
        <v>18</v>
      </c>
      <c r="D6" s="24"/>
      <c r="F6" s="6"/>
      <c r="G6" s="10" t="s">
        <v>19</v>
      </c>
      <c r="H6" s="20">
        <f>461621.60109668*(1+$N$2)</f>
        <v>485625.92435370735</v>
      </c>
      <c r="I6" s="20">
        <f>26222.67548178*(1+$N$2)</f>
        <v>27586.254606832561</v>
      </c>
      <c r="J6" s="20">
        <f>461621.60109668*(1+$N$2)</f>
        <v>485625.92435370735</v>
      </c>
      <c r="K6" s="20">
        <f>42157.66342524*(1+$N$2)</f>
        <v>44349.861923352488</v>
      </c>
      <c r="L6" s="20">
        <f>461621.60109668*(1+$N$2)</f>
        <v>485625.92435370735</v>
      </c>
      <c r="M6" s="18"/>
      <c r="N6" s="18"/>
      <c r="O6" s="18"/>
      <c r="P6" s="18"/>
      <c r="Q6" s="18"/>
      <c r="R6" s="18"/>
      <c r="S6" s="18"/>
      <c r="T6" s="18"/>
      <c r="W6" s="5"/>
      <c r="X6" s="5"/>
    </row>
    <row r="7" spans="1:27" s="4" customFormat="1" ht="13.5" customHeight="1">
      <c r="A7" s="6"/>
      <c r="B7" s="6"/>
      <c r="C7" s="6"/>
      <c r="D7" s="6"/>
      <c r="E7" s="6"/>
      <c r="F7" s="13"/>
      <c r="G7" s="42" t="s">
        <v>20</v>
      </c>
      <c r="H7" s="43"/>
      <c r="I7" s="43"/>
      <c r="J7" s="43"/>
      <c r="K7" s="43"/>
      <c r="L7" s="44"/>
      <c r="M7" s="6"/>
      <c r="N7" s="6"/>
      <c r="O7" s="6"/>
      <c r="P7" s="6"/>
      <c r="Q7" s="6"/>
      <c r="R7" s="6"/>
      <c r="Z7" s="5"/>
      <c r="AA7" s="5"/>
    </row>
    <row r="8" spans="1:27" s="4" customFormat="1" ht="15.75" customHeight="1">
      <c r="A8" s="48" t="s">
        <v>21</v>
      </c>
      <c r="B8" s="49"/>
      <c r="C8" s="49"/>
      <c r="D8" s="49"/>
      <c r="E8" s="6"/>
      <c r="F8" s="13"/>
      <c r="G8" s="45"/>
      <c r="H8" s="46"/>
      <c r="I8" s="46"/>
      <c r="J8" s="46"/>
      <c r="K8" s="46"/>
      <c r="L8" s="47"/>
      <c r="M8" s="6"/>
      <c r="N8" s="6"/>
      <c r="O8" s="6"/>
      <c r="P8" s="6"/>
      <c r="Q8" s="6"/>
      <c r="R8" s="6"/>
      <c r="W8" s="5"/>
      <c r="X8" s="5"/>
    </row>
    <row r="9" spans="1:27" s="4" customFormat="1" ht="12.75" customHeight="1">
      <c r="A9" s="7" t="s">
        <v>0</v>
      </c>
      <c r="B9" s="7" t="s">
        <v>22</v>
      </c>
      <c r="C9" s="14" t="s">
        <v>23</v>
      </c>
      <c r="D9" s="7" t="s">
        <v>24</v>
      </c>
      <c r="E9" s="6"/>
      <c r="F9" s="15"/>
      <c r="G9" s="6"/>
      <c r="H9" s="6"/>
      <c r="I9" s="6"/>
      <c r="J9" s="6"/>
      <c r="K9" s="6"/>
      <c r="L9" s="6"/>
      <c r="M9" s="6"/>
      <c r="N9" s="6"/>
      <c r="O9" s="6"/>
      <c r="P9" s="6"/>
      <c r="Q9" s="6"/>
      <c r="R9" s="6"/>
      <c r="U9" s="5"/>
      <c r="V9" s="5"/>
    </row>
    <row r="10" spans="1:27" s="4" customFormat="1" ht="12.75" customHeight="1">
      <c r="A10" s="8" t="s">
        <v>12</v>
      </c>
      <c r="B10" s="20">
        <f>71384.4052*(1+$N$2)</f>
        <v>75096.394270399993</v>
      </c>
      <c r="C10" s="20">
        <f>133455.9267*(1+$N$2)</f>
        <v>140395.6348884</v>
      </c>
      <c r="D10" s="20">
        <f>191225.1201*(1+$N$2)</f>
        <v>201168.82634520001</v>
      </c>
      <c r="E10" s="6"/>
      <c r="F10" s="13"/>
      <c r="G10" s="16" t="s">
        <v>25</v>
      </c>
      <c r="H10" s="7" t="s">
        <v>26</v>
      </c>
      <c r="I10" s="7" t="s">
        <v>27</v>
      </c>
      <c r="J10" s="6"/>
      <c r="K10" s="6"/>
      <c r="L10" s="6"/>
      <c r="M10" s="6"/>
      <c r="N10" s="6"/>
      <c r="O10" s="6"/>
      <c r="P10" s="6"/>
      <c r="Q10" s="6"/>
      <c r="R10" s="17"/>
      <c r="S10" s="5"/>
    </row>
    <row r="11" spans="1:27" s="4" customFormat="1" ht="25.5" customHeight="1">
      <c r="A11" s="8" t="s">
        <v>14</v>
      </c>
      <c r="B11" s="20">
        <f>133455.9267*(1+$N$2)</f>
        <v>140395.6348884</v>
      </c>
      <c r="C11" s="20">
        <f>191225.1201*(1+$N$2)</f>
        <v>201168.82634520001</v>
      </c>
      <c r="D11" s="20">
        <f>257740.6152*(1+$N$2)</f>
        <v>271143.12719040003</v>
      </c>
      <c r="E11" s="6"/>
      <c r="F11" s="6"/>
      <c r="G11" s="10" t="s">
        <v>28</v>
      </c>
      <c r="H11" s="10" t="s">
        <v>26</v>
      </c>
      <c r="I11" s="20">
        <f>17639.19516086*(1+$N$2)</f>
        <v>18556.433309224722</v>
      </c>
      <c r="J11" s="18"/>
      <c r="K11" s="6"/>
      <c r="L11" s="6"/>
      <c r="M11" s="6"/>
      <c r="N11" s="11"/>
      <c r="O11" s="11"/>
      <c r="P11" s="6"/>
      <c r="Q11" s="6"/>
      <c r="R11" s="17"/>
      <c r="S11" s="5"/>
    </row>
    <row r="12" spans="1:27" s="4" customFormat="1" ht="25.5" customHeight="1">
      <c r="A12" s="8" t="s">
        <v>16</v>
      </c>
      <c r="B12" s="20">
        <f>186821.7926*(1+$N$2)</f>
        <v>196536.5258152</v>
      </c>
      <c r="C12" s="20">
        <f>248892.0824*(1+$N$2)</f>
        <v>261834.47068480004</v>
      </c>
      <c r="D12" s="20">
        <f>306662.5075*(1+$N$2)</f>
        <v>322608.95789000002</v>
      </c>
      <c r="E12" s="6"/>
      <c r="F12" s="6"/>
      <c r="G12" s="10" t="s">
        <v>29</v>
      </c>
      <c r="H12" s="10" t="s">
        <v>26</v>
      </c>
      <c r="I12" s="20">
        <f>4810.80785492*(1+$N$2)</f>
        <v>5060.9698633758399</v>
      </c>
      <c r="J12" s="18"/>
      <c r="K12" s="6"/>
      <c r="L12" s="6"/>
      <c r="M12" s="6"/>
      <c r="N12" s="11"/>
      <c r="O12" s="11"/>
      <c r="P12" s="6"/>
      <c r="Q12" s="6"/>
      <c r="R12" s="17"/>
      <c r="S12" s="5"/>
    </row>
    <row r="13" spans="1:27" s="4" customFormat="1" ht="12.75" customHeight="1">
      <c r="A13" s="8" t="s">
        <v>19</v>
      </c>
      <c r="B13" s="20">
        <f>186821.7926*(1+$N$2)</f>
        <v>196536.5258152</v>
      </c>
      <c r="C13" s="20">
        <f>248892.0824*(1+$N$2)</f>
        <v>261834.47068480004</v>
      </c>
      <c r="D13" s="20">
        <f>306662.5075*(1+$N$2)</f>
        <v>322608.95789000002</v>
      </c>
      <c r="E13" s="6"/>
      <c r="F13" s="6"/>
      <c r="G13" s="6"/>
      <c r="H13" s="6"/>
      <c r="I13" s="6"/>
      <c r="J13" s="6"/>
      <c r="K13" s="6"/>
      <c r="L13" s="6"/>
      <c r="M13" s="6"/>
      <c r="N13" s="6"/>
      <c r="O13" s="6"/>
      <c r="P13" s="6"/>
      <c r="Q13" s="6"/>
      <c r="R13" s="6"/>
      <c r="T13" s="5"/>
      <c r="U13" s="5"/>
    </row>
    <row r="14" spans="1:27" s="4" customFormat="1" ht="12.75" customHeight="1">
      <c r="A14" s="6"/>
      <c r="B14" s="6"/>
      <c r="C14" s="6"/>
      <c r="D14" s="6"/>
      <c r="E14" s="6"/>
      <c r="F14" s="6"/>
      <c r="G14" s="6"/>
      <c r="H14" s="6"/>
      <c r="I14" s="6"/>
      <c r="J14" s="6"/>
      <c r="K14" s="6"/>
      <c r="L14" s="6"/>
      <c r="M14" s="6"/>
      <c r="N14" s="6"/>
      <c r="O14" s="6"/>
      <c r="P14" s="6"/>
      <c r="Q14" s="6"/>
      <c r="R14" s="6"/>
      <c r="Y14" s="5"/>
      <c r="Z14" s="5"/>
    </row>
    <row r="15" spans="1:27" s="4" customFormat="1" ht="13.5" customHeight="1">
      <c r="A15" s="6"/>
      <c r="B15" s="6"/>
      <c r="C15" s="6"/>
      <c r="D15" s="6"/>
      <c r="E15" s="6"/>
      <c r="F15" s="6"/>
      <c r="G15" s="6"/>
      <c r="H15" s="6"/>
      <c r="I15" s="6"/>
      <c r="J15" s="6"/>
      <c r="K15" s="6"/>
      <c r="L15" s="6"/>
      <c r="M15" s="6"/>
      <c r="N15" s="6"/>
      <c r="O15" s="6"/>
      <c r="P15" s="6"/>
      <c r="Q15" s="6"/>
      <c r="R15" s="6"/>
      <c r="Y15" s="5"/>
      <c r="Z15" s="5"/>
    </row>
    <row r="16" spans="1:27" s="4" customFormat="1" ht="38.25" customHeight="1">
      <c r="A16" s="7" t="s">
        <v>30</v>
      </c>
      <c r="B16" s="7" t="s">
        <v>31</v>
      </c>
      <c r="C16" s="6"/>
      <c r="D16" s="7" t="s">
        <v>32</v>
      </c>
      <c r="E16" s="7" t="s">
        <v>33</v>
      </c>
      <c r="F16" s="6"/>
      <c r="G16" s="6"/>
      <c r="H16" s="6"/>
      <c r="I16" s="6"/>
      <c r="J16" s="6"/>
      <c r="K16" s="6"/>
      <c r="L16" s="6"/>
      <c r="M16" s="6"/>
      <c r="N16" s="6"/>
      <c r="O16" s="6"/>
      <c r="P16" s="6"/>
      <c r="Q16" s="6"/>
      <c r="R16" s="6"/>
      <c r="Y16" s="5"/>
      <c r="Z16" s="5"/>
    </row>
    <row r="17" spans="1:27" s="4" customFormat="1" ht="12.75" customHeight="1">
      <c r="A17" s="8" t="s">
        <v>34</v>
      </c>
      <c r="B17" s="20">
        <f>34010.9321*(1+$N$2)</f>
        <v>35779.500569199998</v>
      </c>
      <c r="C17" s="18"/>
      <c r="D17" s="20">
        <f>20537.3658*(1+$N$2)</f>
        <v>21605.3088216</v>
      </c>
      <c r="E17" s="20">
        <f>10737.9606*(1+$N$2)</f>
        <v>11296.334551200001</v>
      </c>
      <c r="F17" s="6"/>
      <c r="G17" s="18"/>
      <c r="H17" s="6"/>
      <c r="I17" s="6"/>
      <c r="J17" s="6"/>
      <c r="K17" s="6"/>
      <c r="L17" s="6"/>
      <c r="M17" s="6"/>
      <c r="N17" s="6"/>
      <c r="O17" s="6"/>
      <c r="P17" s="6"/>
      <c r="Q17" s="6"/>
      <c r="R17" s="6"/>
      <c r="Z17" s="5"/>
      <c r="AA17" s="5"/>
    </row>
    <row r="18" spans="1:27" s="4" customFormat="1" ht="25.5" customHeight="1">
      <c r="A18" s="8" t="s">
        <v>35</v>
      </c>
      <c r="B18" s="20">
        <f>64310*(1+$N$2)</f>
        <v>67654.12000000001</v>
      </c>
      <c r="C18" s="18"/>
      <c r="D18" s="13"/>
      <c r="E18" s="13"/>
      <c r="F18" s="6"/>
      <c r="G18" s="6"/>
      <c r="H18" s="18"/>
      <c r="I18" s="6"/>
      <c r="J18" s="6"/>
      <c r="K18" s="6"/>
      <c r="L18" s="6"/>
      <c r="M18" s="6"/>
      <c r="N18" s="6"/>
      <c r="O18" s="6"/>
      <c r="P18" s="6"/>
      <c r="Q18" s="6"/>
      <c r="R18" s="6"/>
      <c r="Z18" s="5"/>
      <c r="AA18" s="5"/>
    </row>
    <row r="19" spans="1:27" s="4" customFormat="1" ht="12.75" customHeight="1">
      <c r="A19" s="8" t="s">
        <v>36</v>
      </c>
      <c r="B19" s="20">
        <f>39202.5476*(1+$N$2)</f>
        <v>41241.0800752</v>
      </c>
      <c r="C19" s="18"/>
      <c r="D19" s="6"/>
      <c r="E19" s="6"/>
      <c r="F19" s="6"/>
      <c r="G19" s="6"/>
      <c r="H19" s="6"/>
      <c r="I19" s="6"/>
      <c r="J19" s="6"/>
      <c r="K19" s="6"/>
      <c r="L19" s="6"/>
      <c r="M19" s="6"/>
      <c r="N19" s="6"/>
      <c r="O19" s="6"/>
      <c r="P19" s="6"/>
      <c r="Q19" s="6"/>
      <c r="R19" s="6"/>
      <c r="Z19" s="5"/>
      <c r="AA19" s="5"/>
    </row>
    <row r="20" spans="1:27" s="4" customFormat="1" ht="12.75" customHeight="1">
      <c r="A20" s="6"/>
      <c r="B20" s="6"/>
      <c r="C20" s="6"/>
      <c r="D20" s="15"/>
      <c r="E20" s="6"/>
      <c r="F20" s="6"/>
      <c r="G20" s="6"/>
      <c r="H20" s="6"/>
      <c r="I20" s="6"/>
      <c r="J20" s="6"/>
      <c r="K20" s="6"/>
      <c r="L20" s="6"/>
      <c r="M20" s="6"/>
      <c r="N20" s="6"/>
      <c r="O20" s="6"/>
      <c r="P20" s="6"/>
      <c r="Q20" s="6"/>
      <c r="R20" s="6"/>
      <c r="Z20" s="5"/>
      <c r="AA20" s="5"/>
    </row>
    <row r="21" spans="1:27" s="4" customFormat="1" ht="12.75" customHeight="1">
      <c r="A21" s="6"/>
      <c r="B21" s="6"/>
      <c r="C21" s="6"/>
      <c r="D21" s="15"/>
      <c r="E21" s="6"/>
      <c r="F21" s="6"/>
      <c r="G21" s="6"/>
      <c r="H21" s="6"/>
      <c r="I21" s="6"/>
      <c r="J21" s="6"/>
      <c r="K21" s="6"/>
      <c r="L21" s="6"/>
      <c r="M21" s="6"/>
      <c r="N21" s="6"/>
      <c r="O21" s="6"/>
      <c r="P21" s="6"/>
      <c r="Q21" s="6"/>
      <c r="R21" s="6"/>
      <c r="Z21" s="5"/>
      <c r="AA21" s="5"/>
    </row>
    <row r="22" spans="1:27" s="4" customFormat="1" ht="12.75" hidden="1" customHeight="1">
      <c r="A22" s="25" t="s">
        <v>37</v>
      </c>
      <c r="B22" s="6"/>
      <c r="C22" s="6"/>
      <c r="D22" s="15"/>
      <c r="E22" s="6"/>
      <c r="F22" s="6"/>
      <c r="G22" s="6"/>
      <c r="H22" s="6"/>
      <c r="I22" s="6"/>
      <c r="J22" s="6"/>
      <c r="K22" s="6"/>
      <c r="L22" s="6"/>
      <c r="M22" s="6"/>
      <c r="N22" s="6"/>
      <c r="O22" s="6"/>
      <c r="P22" s="6"/>
      <c r="Q22" s="6"/>
      <c r="R22" s="6"/>
      <c r="Z22" s="5"/>
      <c r="AA22" s="5"/>
    </row>
    <row r="23" spans="1:27" s="4" customFormat="1" ht="25.5" hidden="1" customHeight="1">
      <c r="A23" s="7" t="s">
        <v>0</v>
      </c>
      <c r="B23" s="7" t="s">
        <v>1</v>
      </c>
      <c r="C23" s="7" t="s">
        <v>2</v>
      </c>
      <c r="D23" s="7" t="s">
        <v>3</v>
      </c>
      <c r="E23" s="6"/>
      <c r="F23" s="6"/>
      <c r="G23" s="39" t="s">
        <v>0</v>
      </c>
      <c r="H23" s="39" t="s">
        <v>4</v>
      </c>
      <c r="I23" s="41"/>
      <c r="J23" s="39" t="s">
        <v>5</v>
      </c>
      <c r="K23" s="41"/>
      <c r="L23" s="39" t="s">
        <v>6</v>
      </c>
      <c r="Z23" s="5"/>
      <c r="AA23" s="5"/>
    </row>
    <row r="24" spans="1:27" s="4" customFormat="1" ht="51" hidden="1" customHeight="1">
      <c r="A24" s="8" t="s">
        <v>8</v>
      </c>
      <c r="B24" s="9">
        <v>71384.405200000008</v>
      </c>
      <c r="C24" s="9">
        <v>62699.688499999997</v>
      </c>
      <c r="D24" s="9">
        <v>35693.434300000001</v>
      </c>
      <c r="F24" s="6"/>
      <c r="G24" s="40"/>
      <c r="H24" s="7" t="s">
        <v>9</v>
      </c>
      <c r="I24" s="7" t="s">
        <v>10</v>
      </c>
      <c r="J24" s="7" t="s">
        <v>9</v>
      </c>
      <c r="K24" s="7" t="s">
        <v>10</v>
      </c>
      <c r="L24" s="40"/>
      <c r="Z24" s="5"/>
      <c r="AA24" s="5"/>
    </row>
    <row r="25" spans="1:27" s="4" customFormat="1" ht="12.75" hidden="1" customHeight="1">
      <c r="A25" s="8" t="s">
        <v>11</v>
      </c>
      <c r="B25" s="9">
        <v>155716.44080000001</v>
      </c>
      <c r="C25" s="9">
        <v>137802.16</v>
      </c>
      <c r="D25" s="9">
        <v>117879.84849999999</v>
      </c>
      <c r="F25" s="6"/>
      <c r="G25" s="10" t="s">
        <v>12</v>
      </c>
      <c r="H25" s="9">
        <v>31819.239946860002</v>
      </c>
      <c r="I25" s="9">
        <v>26222.675481779999</v>
      </c>
      <c r="J25" s="9">
        <v>51196.466285159993</v>
      </c>
      <c r="K25" s="9">
        <v>42157.663425240004</v>
      </c>
      <c r="L25" s="9">
        <v>28948.106108079999</v>
      </c>
      <c r="Z25" s="5"/>
      <c r="AA25" s="5"/>
    </row>
    <row r="26" spans="1:27" s="4" customFormat="1" ht="12.75" hidden="1" customHeight="1">
      <c r="A26" s="8" t="s">
        <v>13</v>
      </c>
      <c r="B26" s="9">
        <v>262099.60149999999</v>
      </c>
      <c r="C26" s="9">
        <v>262099.60149999999</v>
      </c>
      <c r="D26" s="9">
        <v>262099.60149999999</v>
      </c>
      <c r="F26" s="6"/>
      <c r="G26" s="10" t="s">
        <v>14</v>
      </c>
      <c r="H26" s="9">
        <v>98014.030666680017</v>
      </c>
      <c r="I26" s="9">
        <v>26222.675481779999</v>
      </c>
      <c r="J26" s="9">
        <v>119562.49505524</v>
      </c>
      <c r="K26" s="9">
        <v>42157.663425240004</v>
      </c>
      <c r="L26" s="9">
        <v>94765.629581300003</v>
      </c>
      <c r="Z26" s="5"/>
      <c r="AA26" s="5"/>
    </row>
    <row r="27" spans="1:27" s="4" customFormat="1" ht="12.75" hidden="1" customHeight="1">
      <c r="A27" s="8" t="s">
        <v>15</v>
      </c>
      <c r="B27" s="9">
        <v>479878.94190000009</v>
      </c>
      <c r="C27" s="9">
        <v>455882.96250000002</v>
      </c>
      <c r="D27" s="9">
        <v>370911.67460000003</v>
      </c>
      <c r="F27" s="6"/>
      <c r="G27" s="10" t="s">
        <v>16</v>
      </c>
      <c r="H27" s="9">
        <v>189140.9827006</v>
      </c>
      <c r="I27" s="9">
        <v>26222.675481779999</v>
      </c>
      <c r="J27" s="9">
        <v>200461.60194168001</v>
      </c>
      <c r="K27" s="9">
        <v>42157.663425240004</v>
      </c>
      <c r="L27" s="9">
        <v>171492.68108896</v>
      </c>
      <c r="Z27" s="5"/>
      <c r="AA27" s="5"/>
    </row>
    <row r="28" spans="1:27" s="4" customFormat="1" ht="12.75" hidden="1" customHeight="1">
      <c r="A28" s="8" t="s">
        <v>17</v>
      </c>
      <c r="B28" s="9">
        <v>939603.57669999998</v>
      </c>
      <c r="C28" s="8" t="s">
        <v>18</v>
      </c>
      <c r="D28" s="12"/>
      <c r="E28" s="18"/>
      <c r="F28" s="6"/>
      <c r="G28" s="10" t="s">
        <v>19</v>
      </c>
      <c r="H28" s="9">
        <v>461621.60109667998</v>
      </c>
      <c r="I28" s="9">
        <v>26222.675481779999</v>
      </c>
      <c r="J28" s="9">
        <v>461621.60109667998</v>
      </c>
      <c r="K28" s="9">
        <v>42157.663425240004</v>
      </c>
      <c r="L28" s="9">
        <v>461621.60109667998</v>
      </c>
      <c r="Z28" s="5"/>
      <c r="AA28" s="5"/>
    </row>
    <row r="29" spans="1:27" s="4" customFormat="1" ht="12.75" hidden="1" customHeight="1">
      <c r="A29" s="6"/>
      <c r="B29" s="6"/>
      <c r="C29" s="6"/>
      <c r="D29" s="6"/>
      <c r="E29" s="6"/>
      <c r="F29" s="13"/>
      <c r="G29" s="50" t="s">
        <v>38</v>
      </c>
      <c r="H29" s="43"/>
      <c r="I29" s="43"/>
      <c r="J29" s="43"/>
      <c r="K29" s="43"/>
      <c r="L29" s="44"/>
      <c r="Z29" s="5"/>
      <c r="AA29" s="5"/>
    </row>
    <row r="30" spans="1:27" s="4" customFormat="1" ht="12.75" hidden="1" customHeight="1">
      <c r="A30" s="48" t="s">
        <v>21</v>
      </c>
      <c r="B30" s="49"/>
      <c r="C30" s="49"/>
      <c r="D30" s="49"/>
      <c r="E30" s="6"/>
      <c r="F30" s="13"/>
      <c r="G30" s="45"/>
      <c r="H30" s="46"/>
      <c r="I30" s="46"/>
      <c r="J30" s="46"/>
      <c r="K30" s="46"/>
      <c r="L30" s="47"/>
      <c r="Z30" s="5"/>
      <c r="AA30" s="5"/>
    </row>
    <row r="31" spans="1:27" s="4" customFormat="1" ht="25.5" hidden="1" customHeight="1">
      <c r="A31" s="7" t="s">
        <v>0</v>
      </c>
      <c r="B31" s="7" t="s">
        <v>22</v>
      </c>
      <c r="C31" s="14" t="s">
        <v>23</v>
      </c>
      <c r="D31" s="7" t="s">
        <v>24</v>
      </c>
      <c r="E31" s="6"/>
      <c r="F31" s="15"/>
      <c r="G31" s="6"/>
      <c r="H31" s="6"/>
      <c r="I31" s="6"/>
      <c r="J31" s="6"/>
      <c r="K31" s="6"/>
      <c r="L31" s="6"/>
      <c r="Z31" s="5"/>
      <c r="AA31" s="5"/>
    </row>
    <row r="32" spans="1:27" s="4" customFormat="1" ht="12.75" hidden="1" customHeight="1">
      <c r="A32" s="8" t="s">
        <v>12</v>
      </c>
      <c r="B32" s="9">
        <v>71384.405200000008</v>
      </c>
      <c r="C32" s="9">
        <v>133455.92670000001</v>
      </c>
      <c r="D32" s="9">
        <v>191225.1201</v>
      </c>
      <c r="E32" s="18"/>
      <c r="F32" s="13"/>
      <c r="G32" s="16" t="s">
        <v>25</v>
      </c>
      <c r="H32" s="7" t="s">
        <v>26</v>
      </c>
      <c r="I32" s="7" t="s">
        <v>27</v>
      </c>
      <c r="J32" s="6"/>
      <c r="K32" s="6"/>
      <c r="L32" s="6"/>
      <c r="Z32" s="5"/>
      <c r="AA32" s="5"/>
    </row>
    <row r="33" spans="1:27" s="4" customFormat="1" ht="25.5" hidden="1" customHeight="1">
      <c r="A33" s="8" t="s">
        <v>14</v>
      </c>
      <c r="B33" s="9">
        <v>133455.92670000001</v>
      </c>
      <c r="C33" s="9">
        <v>191225.1201</v>
      </c>
      <c r="D33" s="9">
        <v>257740.6152</v>
      </c>
      <c r="E33" s="18"/>
      <c r="F33" s="6"/>
      <c r="G33" s="10" t="s">
        <v>28</v>
      </c>
      <c r="H33" s="10" t="s">
        <v>26</v>
      </c>
      <c r="I33" s="9">
        <v>17639.195160859999</v>
      </c>
      <c r="J33" s="18"/>
      <c r="K33" s="6"/>
      <c r="L33" s="6"/>
      <c r="Z33" s="5"/>
      <c r="AA33" s="5"/>
    </row>
    <row r="34" spans="1:27" s="4" customFormat="1" ht="25.5" hidden="1" customHeight="1">
      <c r="A34" s="8" t="s">
        <v>16</v>
      </c>
      <c r="B34" s="9">
        <v>186821.79259999999</v>
      </c>
      <c r="C34" s="9">
        <v>248892.08240000001</v>
      </c>
      <c r="D34" s="9">
        <v>306662.50750000001</v>
      </c>
      <c r="E34" s="18"/>
      <c r="F34" s="6"/>
      <c r="G34" s="10" t="s">
        <v>29</v>
      </c>
      <c r="H34" s="10" t="s">
        <v>26</v>
      </c>
      <c r="I34" s="9">
        <v>4810.80785492</v>
      </c>
      <c r="J34" s="18"/>
      <c r="K34" s="6"/>
      <c r="L34" s="6"/>
      <c r="Z34" s="5"/>
      <c r="AA34" s="5"/>
    </row>
    <row r="35" spans="1:27" s="4" customFormat="1" ht="12.75" hidden="1" customHeight="1">
      <c r="A35" s="8" t="s">
        <v>19</v>
      </c>
      <c r="B35" s="9">
        <v>186821.79259999999</v>
      </c>
      <c r="C35" s="9">
        <v>248892.08240000001</v>
      </c>
      <c r="D35" s="9">
        <v>306662.50750000001</v>
      </c>
      <c r="E35" s="18"/>
      <c r="F35" s="6"/>
      <c r="G35" s="6"/>
      <c r="H35" s="6"/>
      <c r="I35" s="6"/>
      <c r="J35" s="6"/>
      <c r="K35" s="6"/>
      <c r="L35" s="6"/>
      <c r="Z35" s="5"/>
      <c r="AA35" s="5"/>
    </row>
    <row r="36" spans="1:27" s="4" customFormat="1" ht="12.75" hidden="1" customHeight="1">
      <c r="A36" s="6"/>
      <c r="B36" s="6"/>
      <c r="C36" s="6"/>
      <c r="D36" s="6"/>
      <c r="E36" s="6"/>
      <c r="F36" s="6"/>
      <c r="G36" s="6"/>
      <c r="H36" s="6"/>
      <c r="I36" s="6"/>
      <c r="J36" s="6"/>
      <c r="K36" s="6"/>
      <c r="L36" s="6"/>
      <c r="Z36" s="5"/>
      <c r="AA36" s="5"/>
    </row>
    <row r="37" spans="1:27" ht="12.75" hidden="1" customHeight="1">
      <c r="A37" s="6"/>
      <c r="B37" s="6"/>
      <c r="C37" s="6"/>
      <c r="D37" s="6"/>
      <c r="E37" s="6"/>
      <c r="F37" s="6"/>
      <c r="G37" s="6"/>
      <c r="H37" s="6"/>
      <c r="I37" s="6"/>
      <c r="J37" s="6"/>
      <c r="K37" s="6"/>
      <c r="L37" s="6"/>
      <c r="Z37" s="3"/>
      <c r="AA37" s="3"/>
    </row>
    <row r="38" spans="1:27" ht="38.25" hidden="1" customHeight="1">
      <c r="A38" s="7" t="s">
        <v>30</v>
      </c>
      <c r="B38" s="7" t="s">
        <v>31</v>
      </c>
      <c r="C38" s="6"/>
      <c r="D38" s="7" t="s">
        <v>32</v>
      </c>
      <c r="E38" s="7" t="s">
        <v>33</v>
      </c>
      <c r="F38" s="6"/>
      <c r="G38" s="6"/>
      <c r="H38" s="6"/>
      <c r="I38" s="6"/>
      <c r="J38" s="6"/>
      <c r="K38" s="6"/>
      <c r="L38" s="6"/>
      <c r="Z38" s="3"/>
      <c r="AA38" s="3"/>
    </row>
    <row r="39" spans="1:27" ht="12.75" hidden="1" customHeight="1">
      <c r="A39" s="8" t="s">
        <v>34</v>
      </c>
      <c r="B39" s="9">
        <v>34010.932099999998</v>
      </c>
      <c r="C39" s="18"/>
      <c r="D39" s="9">
        <v>20537.3658</v>
      </c>
      <c r="E39" s="9">
        <v>10737.9606</v>
      </c>
      <c r="F39" s="6"/>
      <c r="G39" s="18"/>
      <c r="H39" s="6"/>
      <c r="I39" s="6"/>
      <c r="J39" s="6"/>
      <c r="K39" s="6"/>
      <c r="L39" s="6"/>
      <c r="Z39" s="3"/>
      <c r="AA39" s="3"/>
    </row>
    <row r="40" spans="1:27" ht="25.5" hidden="1" customHeight="1">
      <c r="A40" s="8" t="s">
        <v>35</v>
      </c>
      <c r="B40" s="9">
        <v>64310.000000000007</v>
      </c>
      <c r="C40" s="18"/>
      <c r="D40" s="13"/>
      <c r="E40" s="13"/>
      <c r="F40" s="6"/>
      <c r="G40" s="6"/>
      <c r="H40" s="6"/>
      <c r="I40" s="6"/>
      <c r="J40" s="6"/>
      <c r="K40" s="6"/>
      <c r="L40" s="6"/>
      <c r="Z40" s="3"/>
      <c r="AA40" s="3"/>
    </row>
    <row r="41" spans="1:27" ht="12.75" hidden="1" customHeight="1">
      <c r="A41" s="8" t="s">
        <v>36</v>
      </c>
      <c r="B41" s="9">
        <v>39202.547600000013</v>
      </c>
      <c r="C41" s="18"/>
      <c r="D41" s="6"/>
      <c r="E41" s="6"/>
      <c r="F41" s="6"/>
      <c r="G41" s="6"/>
      <c r="H41" s="6"/>
      <c r="I41" s="6"/>
      <c r="J41" s="6"/>
      <c r="K41" s="6"/>
      <c r="L41" s="6"/>
      <c r="Z41" s="3"/>
      <c r="AA41" s="3"/>
    </row>
    <row r="42" spans="1:27">
      <c r="Z42" s="3"/>
      <c r="AA42" s="3"/>
    </row>
    <row r="43" spans="1:27">
      <c r="Z43" s="3"/>
      <c r="AA43" s="3"/>
    </row>
    <row r="44" spans="1:27">
      <c r="Z44" s="3"/>
      <c r="AA44" s="3"/>
    </row>
    <row r="45" spans="1:27">
      <c r="Z45" s="3"/>
      <c r="AA45" s="3"/>
    </row>
    <row r="46" spans="1:27">
      <c r="Z46" s="3"/>
      <c r="AA46" s="3"/>
    </row>
    <row r="47" spans="1:27">
      <c r="Z47" s="3"/>
      <c r="AA47" s="3"/>
    </row>
    <row r="48" spans="1:27">
      <c r="Z48" s="3"/>
      <c r="AA48" s="3"/>
    </row>
    <row r="49" spans="26:27">
      <c r="Z49" s="3"/>
      <c r="AA49" s="3"/>
    </row>
    <row r="50" spans="26:27">
      <c r="Z50" s="3"/>
      <c r="AA50" s="3"/>
    </row>
    <row r="51" spans="26:27">
      <c r="Z51" s="3"/>
      <c r="AA51" s="3"/>
    </row>
    <row r="52" spans="26:27">
      <c r="Z52" s="3"/>
      <c r="AA52" s="3"/>
    </row>
    <row r="53" spans="26:27">
      <c r="Z53" s="3"/>
      <c r="AA53" s="3"/>
    </row>
    <row r="54" spans="26:27">
      <c r="Z54" s="3"/>
      <c r="AA54" s="3"/>
    </row>
    <row r="55" spans="26:27">
      <c r="Z55" s="3"/>
      <c r="AA55" s="3"/>
    </row>
    <row r="56" spans="26:27">
      <c r="Z56" s="3"/>
      <c r="AA56" s="3"/>
    </row>
    <row r="57" spans="26:27">
      <c r="Z57" s="3"/>
      <c r="AA57" s="3"/>
    </row>
    <row r="58" spans="26:27">
      <c r="Z58" s="3"/>
      <c r="AA58" s="3"/>
    </row>
    <row r="59" spans="26:27">
      <c r="Z59" s="3"/>
      <c r="AA59" s="3"/>
    </row>
    <row r="60" spans="26:27">
      <c r="Z60" s="3"/>
      <c r="AA60" s="3"/>
    </row>
    <row r="61" spans="26:27">
      <c r="Z61" s="3"/>
      <c r="AA61" s="3"/>
    </row>
    <row r="62" spans="26:27">
      <c r="Z62" s="3"/>
      <c r="AA62" s="3"/>
    </row>
    <row r="63" spans="26:27">
      <c r="Z63" s="3"/>
      <c r="AA63" s="3"/>
    </row>
    <row r="64" spans="26:27">
      <c r="Z64" s="3"/>
      <c r="AA64" s="3"/>
    </row>
    <row r="65" spans="26:27">
      <c r="Z65" s="3"/>
      <c r="AA65" s="3"/>
    </row>
    <row r="66" spans="26:27">
      <c r="Z66" s="3"/>
      <c r="AA66" s="3"/>
    </row>
    <row r="67" spans="26:27">
      <c r="Z67" s="3"/>
      <c r="AA67" s="3"/>
    </row>
    <row r="68" spans="26:27">
      <c r="Z68" s="3"/>
      <c r="AA68" s="3"/>
    </row>
    <row r="69" spans="26:27">
      <c r="Z69" s="3"/>
      <c r="AA69" s="3"/>
    </row>
    <row r="70" spans="26:27">
      <c r="Z70" s="3"/>
      <c r="AA70" s="3"/>
    </row>
    <row r="71" spans="26:27">
      <c r="Z71" s="3"/>
      <c r="AA71" s="3"/>
    </row>
    <row r="72" spans="26:27">
      <c r="Z72" s="3"/>
      <c r="AA72" s="3"/>
    </row>
    <row r="73" spans="26:27">
      <c r="Z73" s="3"/>
      <c r="AA73" s="3"/>
    </row>
    <row r="74" spans="26:27">
      <c r="Z74" s="3"/>
      <c r="AA74" s="3"/>
    </row>
    <row r="75" spans="26:27">
      <c r="Z75" s="3"/>
      <c r="AA75" s="3"/>
    </row>
    <row r="76" spans="26:27">
      <c r="Z76" s="3"/>
      <c r="AA76" s="3"/>
    </row>
    <row r="77" spans="26:27">
      <c r="Z77" s="3"/>
      <c r="AA77" s="3"/>
    </row>
    <row r="78" spans="26:27">
      <c r="Z78" s="3"/>
      <c r="AA78" s="3"/>
    </row>
    <row r="79" spans="26:27">
      <c r="Z79" s="3"/>
      <c r="AA79" s="3"/>
    </row>
    <row r="80" spans="26:27">
      <c r="Z80" s="3"/>
      <c r="AA80" s="3"/>
    </row>
    <row r="81" spans="26:27">
      <c r="Z81" s="3"/>
      <c r="AA81" s="3"/>
    </row>
    <row r="82" spans="26:27">
      <c r="Z82" s="3"/>
      <c r="AA82" s="3"/>
    </row>
    <row r="83" spans="26:27">
      <c r="Z83" s="3"/>
      <c r="AA83" s="3"/>
    </row>
    <row r="84" spans="26:27">
      <c r="Z84" s="3"/>
      <c r="AA84" s="3"/>
    </row>
    <row r="85" spans="26:27">
      <c r="Z85" s="3"/>
      <c r="AA85" s="3"/>
    </row>
    <row r="86" spans="26:27">
      <c r="Z86" s="3"/>
      <c r="AA86" s="3"/>
    </row>
    <row r="87" spans="26:27">
      <c r="Z87" s="3"/>
      <c r="AA87" s="3"/>
    </row>
    <row r="88" spans="26:27">
      <c r="Z88" s="3"/>
      <c r="AA88" s="3"/>
    </row>
    <row r="89" spans="26:27">
      <c r="Z89" s="3"/>
      <c r="AA89" s="3"/>
    </row>
    <row r="90" spans="26:27">
      <c r="Z90" s="3"/>
      <c r="AA90" s="3"/>
    </row>
    <row r="91" spans="26:27">
      <c r="Z91" s="3"/>
      <c r="AA91" s="3"/>
    </row>
    <row r="92" spans="26:27">
      <c r="Z92" s="3"/>
      <c r="AA92" s="3"/>
    </row>
    <row r="93" spans="26:27">
      <c r="Z93" s="3"/>
      <c r="AA93" s="3"/>
    </row>
    <row r="94" spans="26:27">
      <c r="Z94" s="3"/>
      <c r="AA94" s="3"/>
    </row>
    <row r="95" spans="26:27">
      <c r="Z95" s="3"/>
      <c r="AA95" s="3"/>
    </row>
    <row r="96" spans="26:27">
      <c r="Z96" s="3"/>
      <c r="AA96" s="3"/>
    </row>
    <row r="97" spans="26:27">
      <c r="Z97" s="3"/>
      <c r="AA97" s="3"/>
    </row>
    <row r="98" spans="26:27">
      <c r="Z98" s="3"/>
      <c r="AA98" s="3"/>
    </row>
    <row r="99" spans="26:27">
      <c r="Z99" s="3"/>
      <c r="AA99" s="3"/>
    </row>
    <row r="100" spans="26:27">
      <c r="Z100" s="3"/>
      <c r="AA100" s="3"/>
    </row>
    <row r="101" spans="26:27">
      <c r="Z101" s="3"/>
      <c r="AA101" s="3"/>
    </row>
    <row r="102" spans="26:27">
      <c r="Z102" s="3"/>
      <c r="AA102" s="3"/>
    </row>
    <row r="103" spans="26:27">
      <c r="Z103" s="3"/>
      <c r="AA103" s="3"/>
    </row>
    <row r="104" spans="26:27">
      <c r="Z104" s="3"/>
      <c r="AA104" s="3"/>
    </row>
    <row r="105" spans="26:27">
      <c r="Z105" s="3"/>
      <c r="AA105" s="3"/>
    </row>
    <row r="106" spans="26:27">
      <c r="Z106" s="3"/>
      <c r="AA106" s="3"/>
    </row>
    <row r="107" spans="26:27">
      <c r="Z107" s="3"/>
      <c r="AA107" s="3"/>
    </row>
    <row r="108" spans="26:27">
      <c r="Z108" s="3"/>
      <c r="AA108" s="3"/>
    </row>
    <row r="109" spans="26:27">
      <c r="Z109" s="3"/>
      <c r="AA109" s="3"/>
    </row>
    <row r="110" spans="26:27">
      <c r="Z110" s="3"/>
      <c r="AA110" s="3"/>
    </row>
    <row r="111" spans="26:27">
      <c r="Z111" s="3"/>
      <c r="AA111" s="3"/>
    </row>
    <row r="112" spans="26:27">
      <c r="Z112" s="3"/>
      <c r="AA112" s="3"/>
    </row>
    <row r="113" spans="26:27">
      <c r="Z113" s="3"/>
      <c r="AA113" s="3"/>
    </row>
    <row r="114" spans="26:27">
      <c r="Z114" s="3"/>
      <c r="AA114" s="3"/>
    </row>
    <row r="115" spans="26:27">
      <c r="Z115" s="3"/>
      <c r="AA115" s="3"/>
    </row>
    <row r="116" spans="26:27">
      <c r="Z116" s="3"/>
      <c r="AA116" s="3"/>
    </row>
    <row r="117" spans="26:27">
      <c r="Z117" s="3"/>
      <c r="AA117" s="3"/>
    </row>
    <row r="118" spans="26:27">
      <c r="Z118" s="3"/>
      <c r="AA118" s="3"/>
    </row>
    <row r="119" spans="26:27">
      <c r="Z119" s="3"/>
      <c r="AA119" s="3"/>
    </row>
    <row r="120" spans="26:27">
      <c r="Z120" s="3"/>
      <c r="AA120" s="3"/>
    </row>
    <row r="121" spans="26:27">
      <c r="Z121" s="3"/>
      <c r="AA121" s="3"/>
    </row>
    <row r="122" spans="26:27">
      <c r="Z122" s="3"/>
      <c r="AA122" s="3"/>
    </row>
    <row r="123" spans="26:27">
      <c r="Z123" s="3"/>
      <c r="AA123" s="3"/>
    </row>
    <row r="124" spans="26:27">
      <c r="Z124" s="3"/>
      <c r="AA124" s="3"/>
    </row>
    <row r="125" spans="26:27">
      <c r="Z125" s="3"/>
      <c r="AA125" s="3"/>
    </row>
    <row r="126" spans="26:27">
      <c r="Z126" s="3"/>
      <c r="AA126" s="3"/>
    </row>
    <row r="127" spans="26:27">
      <c r="Z127" s="3"/>
      <c r="AA127" s="3"/>
    </row>
    <row r="128" spans="26:27">
      <c r="Z128" s="3"/>
      <c r="AA128" s="3"/>
    </row>
    <row r="129" spans="26:27">
      <c r="Z129" s="3"/>
      <c r="AA129" s="3"/>
    </row>
    <row r="130" spans="26:27">
      <c r="Z130" s="3"/>
      <c r="AA130" s="3"/>
    </row>
    <row r="131" spans="26:27">
      <c r="Z131" s="3"/>
      <c r="AA131" s="3"/>
    </row>
    <row r="132" spans="26:27">
      <c r="Z132" s="3"/>
      <c r="AA132" s="3"/>
    </row>
    <row r="133" spans="26:27">
      <c r="Z133" s="3"/>
      <c r="AA133" s="3"/>
    </row>
    <row r="134" spans="26:27">
      <c r="Z134" s="3"/>
      <c r="AA134" s="3"/>
    </row>
    <row r="135" spans="26:27">
      <c r="Z135" s="3"/>
      <c r="AA135" s="3"/>
    </row>
    <row r="136" spans="26:27">
      <c r="Z136" s="3"/>
      <c r="AA136" s="3"/>
    </row>
    <row r="137" spans="26:27">
      <c r="Z137" s="3"/>
      <c r="AA137" s="3"/>
    </row>
    <row r="138" spans="26:27">
      <c r="Z138" s="3"/>
      <c r="AA138" s="3"/>
    </row>
    <row r="139" spans="26:27">
      <c r="Z139" s="3"/>
      <c r="AA139" s="3"/>
    </row>
    <row r="140" spans="26:27">
      <c r="Z140" s="3"/>
      <c r="AA140" s="3"/>
    </row>
    <row r="141" spans="26:27">
      <c r="Z141" s="3"/>
      <c r="AA141" s="3"/>
    </row>
    <row r="142" spans="26:27">
      <c r="Z142" s="3"/>
      <c r="AA142" s="3"/>
    </row>
    <row r="143" spans="26:27">
      <c r="Z143" s="3"/>
      <c r="AA143" s="3"/>
    </row>
    <row r="144" spans="26:27">
      <c r="Z144" s="3"/>
      <c r="AA144" s="3"/>
    </row>
    <row r="145" spans="26:27">
      <c r="Z145" s="3"/>
      <c r="AA145" s="3"/>
    </row>
    <row r="146" spans="26:27">
      <c r="Z146" s="3"/>
      <c r="AA146" s="3"/>
    </row>
    <row r="147" spans="26:27">
      <c r="Z147" s="3"/>
      <c r="AA147" s="3"/>
    </row>
    <row r="148" spans="26:27">
      <c r="Z148" s="3"/>
      <c r="AA148" s="3"/>
    </row>
    <row r="149" spans="26:27">
      <c r="Z149" s="3"/>
      <c r="AA149" s="3"/>
    </row>
    <row r="150" spans="26:27">
      <c r="Z150" s="3"/>
      <c r="AA150" s="3"/>
    </row>
    <row r="151" spans="26:27">
      <c r="Z151" s="3"/>
      <c r="AA151" s="3"/>
    </row>
    <row r="152" spans="26:27">
      <c r="Z152" s="3"/>
      <c r="AA152" s="3"/>
    </row>
    <row r="153" spans="26:27">
      <c r="Z153" s="3"/>
      <c r="AA153" s="3"/>
    </row>
    <row r="154" spans="26:27">
      <c r="Z154" s="3"/>
      <c r="AA154" s="3"/>
    </row>
    <row r="155" spans="26:27">
      <c r="Z155" s="3"/>
      <c r="AA155" s="3"/>
    </row>
    <row r="156" spans="26:27">
      <c r="Z156" s="3"/>
      <c r="AA156" s="3"/>
    </row>
    <row r="157" spans="26:27">
      <c r="Z157" s="3"/>
      <c r="AA157" s="3"/>
    </row>
    <row r="158" spans="26:27">
      <c r="Z158" s="3"/>
      <c r="AA158" s="3"/>
    </row>
    <row r="159" spans="26:27">
      <c r="Z159" s="3"/>
      <c r="AA159" s="3"/>
    </row>
    <row r="160" spans="26:27">
      <c r="Z160" s="3"/>
      <c r="AA160" s="3"/>
    </row>
    <row r="161" spans="26:27">
      <c r="Z161" s="3"/>
      <c r="AA161" s="3"/>
    </row>
    <row r="162" spans="26:27">
      <c r="Z162" s="3"/>
      <c r="AA162" s="3"/>
    </row>
    <row r="163" spans="26:27">
      <c r="Z163" s="3"/>
      <c r="AA163" s="3"/>
    </row>
    <row r="164" spans="26:27">
      <c r="Z164" s="3"/>
      <c r="AA164" s="3"/>
    </row>
    <row r="165" spans="26:27">
      <c r="Z165" s="3"/>
      <c r="AA165" s="3"/>
    </row>
    <row r="166" spans="26:27">
      <c r="Z166" s="3"/>
      <c r="AA166" s="3"/>
    </row>
    <row r="167" spans="26:27">
      <c r="Z167" s="3"/>
      <c r="AA167" s="3"/>
    </row>
    <row r="168" spans="26:27">
      <c r="Z168" s="3"/>
      <c r="AA168" s="3"/>
    </row>
    <row r="169" spans="26:27">
      <c r="Z169" s="3"/>
      <c r="AA169" s="3"/>
    </row>
    <row r="170" spans="26:27">
      <c r="Z170" s="3"/>
      <c r="AA170" s="3"/>
    </row>
    <row r="171" spans="26:27">
      <c r="Z171" s="3"/>
      <c r="AA171" s="3"/>
    </row>
    <row r="172" spans="26:27">
      <c r="Z172" s="3"/>
      <c r="AA172" s="3"/>
    </row>
    <row r="173" spans="26:27">
      <c r="Z173" s="3"/>
      <c r="AA173" s="3"/>
    </row>
    <row r="174" spans="26:27">
      <c r="Z174" s="3"/>
      <c r="AA174" s="3"/>
    </row>
    <row r="175" spans="26:27">
      <c r="Z175" s="3"/>
      <c r="AA175" s="3"/>
    </row>
    <row r="176" spans="26:27">
      <c r="Z176" s="3"/>
      <c r="AA176" s="3"/>
    </row>
    <row r="177" spans="26:27">
      <c r="Z177" s="3"/>
      <c r="AA177" s="3"/>
    </row>
    <row r="178" spans="26:27">
      <c r="Z178" s="3"/>
      <c r="AA178" s="3"/>
    </row>
    <row r="179" spans="26:27">
      <c r="Z179" s="3"/>
      <c r="AA179" s="3"/>
    </row>
    <row r="180" spans="26:27">
      <c r="Z180" s="3"/>
      <c r="AA180" s="3"/>
    </row>
    <row r="181" spans="26:27">
      <c r="Z181" s="3"/>
      <c r="AA181" s="3"/>
    </row>
    <row r="182" spans="26:27">
      <c r="Z182" s="3"/>
      <c r="AA182" s="3"/>
    </row>
    <row r="183" spans="26:27">
      <c r="Z183" s="3"/>
      <c r="AA183" s="3"/>
    </row>
    <row r="184" spans="26:27">
      <c r="Z184" s="3"/>
      <c r="AA184" s="3"/>
    </row>
    <row r="185" spans="26:27">
      <c r="Z185" s="3"/>
      <c r="AA185" s="3"/>
    </row>
    <row r="186" spans="26:27">
      <c r="Z186" s="3"/>
      <c r="AA186" s="3"/>
    </row>
    <row r="187" spans="26:27">
      <c r="Z187" s="3"/>
      <c r="AA187" s="3"/>
    </row>
    <row r="188" spans="26:27">
      <c r="Z188" s="3"/>
      <c r="AA188" s="3"/>
    </row>
    <row r="189" spans="26:27">
      <c r="Z189" s="3"/>
      <c r="AA189" s="3"/>
    </row>
    <row r="190" spans="26:27">
      <c r="Z190" s="3"/>
      <c r="AA190" s="3"/>
    </row>
    <row r="191" spans="26:27">
      <c r="Z191" s="3"/>
      <c r="AA191" s="3"/>
    </row>
    <row r="192" spans="26:27">
      <c r="Z192" s="3"/>
      <c r="AA192" s="3"/>
    </row>
    <row r="193" spans="26:27">
      <c r="Z193" s="3"/>
      <c r="AA193" s="3"/>
    </row>
    <row r="194" spans="26:27">
      <c r="Z194" s="3"/>
      <c r="AA194" s="3"/>
    </row>
    <row r="195" spans="26:27">
      <c r="Z195" s="3"/>
      <c r="AA195" s="3"/>
    </row>
    <row r="196" spans="26:27">
      <c r="Z196" s="3"/>
      <c r="AA196" s="3"/>
    </row>
    <row r="197" spans="26:27">
      <c r="Z197" s="3"/>
      <c r="AA197" s="3"/>
    </row>
    <row r="198" spans="26:27">
      <c r="Z198" s="3"/>
      <c r="AA198" s="3"/>
    </row>
    <row r="199" spans="26:27">
      <c r="Z199" s="3"/>
      <c r="AA199" s="3"/>
    </row>
    <row r="200" spans="26:27">
      <c r="Z200" s="3"/>
      <c r="AA200" s="3"/>
    </row>
    <row r="201" spans="26:27">
      <c r="Z201" s="3"/>
      <c r="AA201" s="3"/>
    </row>
    <row r="202" spans="26:27">
      <c r="Z202" s="3"/>
      <c r="AA202" s="3"/>
    </row>
    <row r="203" spans="26:27">
      <c r="Z203" s="3"/>
      <c r="AA203" s="3"/>
    </row>
    <row r="204" spans="26:27">
      <c r="Z204" s="3"/>
      <c r="AA204" s="3"/>
    </row>
    <row r="205" spans="26:27">
      <c r="Z205" s="3"/>
      <c r="AA205" s="3"/>
    </row>
    <row r="206" spans="26:27">
      <c r="Z206" s="3"/>
      <c r="AA206" s="3"/>
    </row>
    <row r="207" spans="26:27">
      <c r="Z207" s="3"/>
      <c r="AA207" s="3"/>
    </row>
    <row r="208" spans="26:27">
      <c r="Z208" s="3"/>
      <c r="AA208" s="3"/>
    </row>
    <row r="209" spans="26:27">
      <c r="Z209" s="3"/>
      <c r="AA209" s="3"/>
    </row>
    <row r="210" spans="26:27">
      <c r="Z210" s="3"/>
      <c r="AA210" s="3"/>
    </row>
    <row r="211" spans="26:27">
      <c r="Z211" s="3"/>
      <c r="AA211" s="3"/>
    </row>
    <row r="212" spans="26:27">
      <c r="Z212" s="3"/>
      <c r="AA212" s="3"/>
    </row>
    <row r="213" spans="26:27">
      <c r="Z213" s="3"/>
      <c r="AA213" s="3"/>
    </row>
    <row r="214" spans="26:27">
      <c r="Z214" s="3"/>
      <c r="AA214" s="3"/>
    </row>
    <row r="215" spans="26:27">
      <c r="Z215" s="3"/>
      <c r="AA215" s="3"/>
    </row>
    <row r="216" spans="26:27">
      <c r="Z216" s="3"/>
      <c r="AA216" s="3"/>
    </row>
    <row r="217" spans="26:27">
      <c r="Z217" s="3"/>
      <c r="AA217" s="3"/>
    </row>
    <row r="218" spans="26:27">
      <c r="Z218" s="3"/>
      <c r="AA218" s="3"/>
    </row>
    <row r="219" spans="26:27">
      <c r="Z219" s="3"/>
      <c r="AA219" s="3"/>
    </row>
    <row r="220" spans="26:27">
      <c r="Z220" s="3"/>
      <c r="AA220" s="3"/>
    </row>
    <row r="221" spans="26:27">
      <c r="Z221" s="3"/>
      <c r="AA221" s="3"/>
    </row>
    <row r="222" spans="26:27">
      <c r="Z222" s="3"/>
      <c r="AA222" s="3"/>
    </row>
    <row r="223" spans="26:27">
      <c r="Z223" s="3"/>
      <c r="AA223" s="3"/>
    </row>
    <row r="224" spans="26:27">
      <c r="Z224" s="3"/>
      <c r="AA224" s="3"/>
    </row>
    <row r="225" spans="26:27">
      <c r="Z225" s="3"/>
      <c r="AA225" s="3"/>
    </row>
    <row r="226" spans="26:27">
      <c r="Z226" s="3"/>
      <c r="AA226" s="3"/>
    </row>
    <row r="227" spans="26:27">
      <c r="Z227" s="3"/>
      <c r="AA227" s="3"/>
    </row>
    <row r="228" spans="26:27">
      <c r="Z228" s="3"/>
      <c r="AA228" s="3"/>
    </row>
    <row r="229" spans="26:27">
      <c r="Z229" s="3"/>
      <c r="AA229" s="3"/>
    </row>
    <row r="230" spans="26:27">
      <c r="Z230" s="3"/>
      <c r="AA230" s="3"/>
    </row>
    <row r="231" spans="26:27">
      <c r="Z231" s="3"/>
      <c r="AA231" s="3"/>
    </row>
    <row r="232" spans="26:27">
      <c r="Z232" s="3"/>
      <c r="AA232" s="3"/>
    </row>
    <row r="233" spans="26:27">
      <c r="Z233" s="3"/>
      <c r="AA233" s="3"/>
    </row>
    <row r="234" spans="26:27">
      <c r="Z234" s="3"/>
      <c r="AA234" s="3"/>
    </row>
    <row r="235" spans="26:27">
      <c r="Z235" s="3"/>
      <c r="AA235" s="3"/>
    </row>
    <row r="236" spans="26:27">
      <c r="Z236" s="3"/>
      <c r="AA236" s="3"/>
    </row>
    <row r="237" spans="26:27">
      <c r="Z237" s="3"/>
      <c r="AA237" s="3"/>
    </row>
    <row r="238" spans="26:27">
      <c r="Z238" s="3"/>
      <c r="AA238" s="3"/>
    </row>
    <row r="239" spans="26:27">
      <c r="Z239" s="3"/>
      <c r="AA239" s="3"/>
    </row>
    <row r="240" spans="26:27">
      <c r="Z240" s="3"/>
      <c r="AA240" s="3"/>
    </row>
    <row r="241" spans="26:27">
      <c r="Z241" s="3"/>
      <c r="AA241" s="3"/>
    </row>
    <row r="242" spans="26:27">
      <c r="Z242" s="3"/>
      <c r="AA242" s="3"/>
    </row>
    <row r="243" spans="26:27">
      <c r="Z243" s="3"/>
      <c r="AA243" s="3"/>
    </row>
    <row r="244" spans="26:27">
      <c r="Z244" s="3"/>
      <c r="AA244" s="3"/>
    </row>
    <row r="245" spans="26:27">
      <c r="Z245" s="3"/>
      <c r="AA245" s="3"/>
    </row>
    <row r="246" spans="26:27">
      <c r="Z246" s="3"/>
      <c r="AA246" s="3"/>
    </row>
    <row r="247" spans="26:27">
      <c r="Z247" s="3"/>
      <c r="AA247" s="3"/>
    </row>
    <row r="248" spans="26:27">
      <c r="Z248" s="3"/>
      <c r="AA248" s="3"/>
    </row>
    <row r="249" spans="26:27">
      <c r="Z249" s="3"/>
      <c r="AA249" s="3"/>
    </row>
    <row r="250" spans="26:27">
      <c r="Z250" s="3"/>
      <c r="AA250" s="3"/>
    </row>
    <row r="251" spans="26:27">
      <c r="Z251" s="3"/>
      <c r="AA251" s="3"/>
    </row>
    <row r="252" spans="26:27">
      <c r="Z252" s="3"/>
      <c r="AA252" s="3"/>
    </row>
    <row r="253" spans="26:27">
      <c r="Z253" s="3"/>
      <c r="AA253" s="3"/>
    </row>
    <row r="254" spans="26:27">
      <c r="Z254" s="3"/>
      <c r="AA254" s="3"/>
    </row>
    <row r="255" spans="26:27">
      <c r="Z255" s="3"/>
      <c r="AA255" s="3"/>
    </row>
    <row r="256" spans="26:27">
      <c r="Z256" s="3"/>
      <c r="AA256" s="3"/>
    </row>
    <row r="257" spans="26:27">
      <c r="Z257" s="3"/>
      <c r="AA257" s="3"/>
    </row>
    <row r="258" spans="26:27">
      <c r="Z258" s="3"/>
      <c r="AA258" s="3"/>
    </row>
    <row r="259" spans="26:27">
      <c r="Z259" s="3"/>
      <c r="AA259" s="3"/>
    </row>
    <row r="260" spans="26:27">
      <c r="Z260" s="3"/>
      <c r="AA260" s="3"/>
    </row>
    <row r="261" spans="26:27">
      <c r="Z261" s="3"/>
      <c r="AA261" s="3"/>
    </row>
    <row r="262" spans="26:27">
      <c r="Z262" s="3"/>
      <c r="AA262" s="3"/>
    </row>
    <row r="263" spans="26:27">
      <c r="Z263" s="3"/>
      <c r="AA263" s="3"/>
    </row>
    <row r="264" spans="26:27">
      <c r="Z264" s="3"/>
      <c r="AA264" s="3"/>
    </row>
    <row r="265" spans="26:27">
      <c r="Z265" s="3"/>
      <c r="AA265" s="3"/>
    </row>
    <row r="266" spans="26:27">
      <c r="Z266" s="3"/>
      <c r="AA266" s="3"/>
    </row>
    <row r="267" spans="26:27">
      <c r="Z267" s="3"/>
      <c r="AA267" s="3"/>
    </row>
    <row r="268" spans="26:27">
      <c r="Z268" s="3"/>
      <c r="AA268" s="3"/>
    </row>
    <row r="269" spans="26:27">
      <c r="Z269" s="3"/>
      <c r="AA269" s="3"/>
    </row>
    <row r="270" spans="26:27">
      <c r="Z270" s="3"/>
      <c r="AA270" s="3"/>
    </row>
    <row r="271" spans="26:27">
      <c r="Z271" s="3"/>
      <c r="AA271" s="3"/>
    </row>
    <row r="272" spans="26:27">
      <c r="Z272" s="3"/>
      <c r="AA272" s="3"/>
    </row>
    <row r="273" spans="26:27">
      <c r="Z273" s="3"/>
      <c r="AA273" s="3"/>
    </row>
    <row r="274" spans="26:27">
      <c r="Z274" s="3"/>
      <c r="AA274" s="3"/>
    </row>
    <row r="275" spans="26:27">
      <c r="Z275" s="3"/>
      <c r="AA275" s="3"/>
    </row>
    <row r="276" spans="26:27">
      <c r="Z276" s="3"/>
      <c r="AA276" s="3"/>
    </row>
    <row r="277" spans="26:27">
      <c r="Z277" s="3"/>
      <c r="AA277" s="3"/>
    </row>
    <row r="278" spans="26:27">
      <c r="Z278" s="3"/>
      <c r="AA278" s="3"/>
    </row>
    <row r="279" spans="26:27">
      <c r="Z279" s="3"/>
      <c r="AA279" s="3"/>
    </row>
    <row r="280" spans="26:27">
      <c r="Z280" s="3"/>
      <c r="AA280" s="3"/>
    </row>
    <row r="281" spans="26:27">
      <c r="Z281" s="3"/>
      <c r="AA281" s="3"/>
    </row>
    <row r="282" spans="26:27">
      <c r="Z282" s="3"/>
      <c r="AA282" s="3"/>
    </row>
    <row r="283" spans="26:27">
      <c r="Z283" s="3"/>
      <c r="AA283" s="3"/>
    </row>
    <row r="284" spans="26:27">
      <c r="Z284" s="3"/>
      <c r="AA284" s="3"/>
    </row>
    <row r="285" spans="26:27">
      <c r="Z285" s="3"/>
      <c r="AA285" s="3"/>
    </row>
    <row r="286" spans="26:27">
      <c r="Z286" s="3"/>
      <c r="AA286" s="3"/>
    </row>
    <row r="287" spans="26:27">
      <c r="Z287" s="3"/>
      <c r="AA287" s="3"/>
    </row>
    <row r="288" spans="26:27">
      <c r="Z288" s="3"/>
      <c r="AA288" s="3"/>
    </row>
    <row r="289" spans="26:27">
      <c r="Z289" s="3"/>
      <c r="AA289" s="3"/>
    </row>
    <row r="290" spans="26:27">
      <c r="Z290" s="3"/>
      <c r="AA290" s="3"/>
    </row>
    <row r="291" spans="26:27">
      <c r="Z291" s="3"/>
      <c r="AA291" s="3"/>
    </row>
    <row r="292" spans="26:27">
      <c r="Z292" s="3"/>
      <c r="AA292" s="3"/>
    </row>
    <row r="293" spans="26:27">
      <c r="Z293" s="3"/>
      <c r="AA293" s="3"/>
    </row>
    <row r="294" spans="26:27">
      <c r="Z294" s="3"/>
      <c r="AA294" s="3"/>
    </row>
    <row r="295" spans="26:27">
      <c r="Z295" s="3"/>
      <c r="AA295" s="3"/>
    </row>
    <row r="296" spans="26:27">
      <c r="Z296" s="3"/>
      <c r="AA296" s="3"/>
    </row>
    <row r="297" spans="26:27">
      <c r="Z297" s="3"/>
      <c r="AA297" s="3"/>
    </row>
    <row r="298" spans="26:27">
      <c r="Z298" s="3"/>
      <c r="AA298" s="3"/>
    </row>
    <row r="299" spans="26:27">
      <c r="Z299" s="3"/>
      <c r="AA299" s="3"/>
    </row>
    <row r="300" spans="26:27">
      <c r="Z300" s="3"/>
      <c r="AA300" s="3"/>
    </row>
    <row r="301" spans="26:27">
      <c r="Z301" s="3"/>
      <c r="AA301" s="3"/>
    </row>
    <row r="302" spans="26:27">
      <c r="Z302" s="3"/>
      <c r="AA302" s="3"/>
    </row>
    <row r="303" spans="26:27">
      <c r="Z303" s="3"/>
      <c r="AA303" s="3"/>
    </row>
    <row r="304" spans="26:27">
      <c r="Z304" s="3"/>
      <c r="AA304" s="3"/>
    </row>
    <row r="305" spans="26:27">
      <c r="Z305" s="3"/>
      <c r="AA305" s="3"/>
    </row>
    <row r="306" spans="26:27">
      <c r="Z306" s="3"/>
      <c r="AA306" s="3"/>
    </row>
    <row r="307" spans="26:27">
      <c r="Z307" s="3"/>
      <c r="AA307" s="3"/>
    </row>
    <row r="308" spans="26:27">
      <c r="Z308" s="3"/>
      <c r="AA308" s="3"/>
    </row>
    <row r="309" spans="26:27">
      <c r="Z309" s="3"/>
      <c r="AA309" s="3"/>
    </row>
    <row r="310" spans="26:27">
      <c r="Z310" s="3"/>
      <c r="AA310" s="3"/>
    </row>
    <row r="311" spans="26:27">
      <c r="Z311" s="3"/>
      <c r="AA311" s="3"/>
    </row>
    <row r="312" spans="26:27">
      <c r="Z312" s="3"/>
      <c r="AA312" s="3"/>
    </row>
    <row r="313" spans="26:27">
      <c r="Z313" s="3"/>
      <c r="AA313" s="3"/>
    </row>
    <row r="314" spans="26:27">
      <c r="Z314" s="3"/>
      <c r="AA314" s="3"/>
    </row>
    <row r="315" spans="26:27">
      <c r="Z315" s="3"/>
      <c r="AA315" s="3"/>
    </row>
    <row r="316" spans="26:27">
      <c r="Z316" s="3"/>
      <c r="AA316" s="3"/>
    </row>
    <row r="317" spans="26:27">
      <c r="Z317" s="3"/>
      <c r="AA317" s="3"/>
    </row>
    <row r="318" spans="26:27">
      <c r="Z318" s="3"/>
      <c r="AA318" s="3"/>
    </row>
    <row r="319" spans="26:27">
      <c r="Z319" s="3"/>
      <c r="AA319" s="3"/>
    </row>
    <row r="320" spans="26:27">
      <c r="Z320" s="3"/>
      <c r="AA320" s="3"/>
    </row>
    <row r="321" spans="26:27">
      <c r="Z321" s="3"/>
      <c r="AA321" s="3"/>
    </row>
    <row r="322" spans="26:27">
      <c r="Z322" s="3"/>
      <c r="AA322" s="3"/>
    </row>
    <row r="323" spans="26:27">
      <c r="Z323" s="3"/>
      <c r="AA323" s="3"/>
    </row>
    <row r="324" spans="26:27">
      <c r="Z324" s="3"/>
      <c r="AA324" s="3"/>
    </row>
    <row r="325" spans="26:27">
      <c r="Z325" s="3"/>
      <c r="AA325" s="3"/>
    </row>
    <row r="326" spans="26:27">
      <c r="Z326" s="3"/>
      <c r="AA326" s="3"/>
    </row>
    <row r="327" spans="26:27">
      <c r="Z327" s="3"/>
      <c r="AA327" s="3"/>
    </row>
    <row r="328" spans="26:27">
      <c r="Z328" s="3"/>
      <c r="AA328" s="3"/>
    </row>
    <row r="329" spans="26:27">
      <c r="Z329" s="3"/>
      <c r="AA329" s="3"/>
    </row>
    <row r="330" spans="26:27">
      <c r="Z330" s="3"/>
      <c r="AA330" s="3"/>
    </row>
    <row r="331" spans="26:27">
      <c r="Z331" s="3"/>
      <c r="AA331" s="3"/>
    </row>
    <row r="332" spans="26:27">
      <c r="Z332" s="3"/>
      <c r="AA332" s="3"/>
    </row>
    <row r="333" spans="26:27">
      <c r="Z333" s="3"/>
      <c r="AA333" s="3"/>
    </row>
    <row r="334" spans="26:27">
      <c r="Z334" s="3"/>
      <c r="AA334" s="3"/>
    </row>
    <row r="335" spans="26:27">
      <c r="Z335" s="3"/>
      <c r="AA335" s="3"/>
    </row>
    <row r="336" spans="26:27">
      <c r="Z336" s="3"/>
      <c r="AA336" s="3"/>
    </row>
    <row r="337" spans="26:27">
      <c r="Z337" s="3"/>
      <c r="AA337" s="3"/>
    </row>
    <row r="338" spans="26:27">
      <c r="Z338" s="3"/>
      <c r="AA338" s="3"/>
    </row>
    <row r="339" spans="26:27">
      <c r="Z339" s="3"/>
      <c r="AA339" s="3"/>
    </row>
    <row r="340" spans="26:27">
      <c r="Z340" s="3"/>
      <c r="AA340" s="3"/>
    </row>
    <row r="341" spans="26:27">
      <c r="Z341" s="3"/>
      <c r="AA341" s="3"/>
    </row>
    <row r="342" spans="26:27">
      <c r="Z342" s="3"/>
      <c r="AA342" s="3"/>
    </row>
    <row r="343" spans="26:27">
      <c r="Z343" s="3"/>
      <c r="AA343" s="3"/>
    </row>
    <row r="344" spans="26:27">
      <c r="Z344" s="3"/>
      <c r="AA344" s="3"/>
    </row>
    <row r="345" spans="26:27">
      <c r="Z345" s="3"/>
      <c r="AA345" s="3"/>
    </row>
    <row r="346" spans="26:27">
      <c r="Z346" s="3"/>
      <c r="AA346" s="3"/>
    </row>
    <row r="347" spans="26:27">
      <c r="Z347" s="3"/>
      <c r="AA347" s="3"/>
    </row>
    <row r="348" spans="26:27">
      <c r="Z348" s="3"/>
      <c r="AA348" s="3"/>
    </row>
    <row r="349" spans="26:27">
      <c r="Z349" s="3"/>
      <c r="AA349" s="3"/>
    </row>
    <row r="350" spans="26:27">
      <c r="Z350" s="3"/>
      <c r="AA350" s="3"/>
    </row>
    <row r="351" spans="26:27">
      <c r="Z351" s="3"/>
      <c r="AA351" s="3"/>
    </row>
    <row r="352" spans="26:27">
      <c r="Z352" s="3"/>
      <c r="AA352" s="3"/>
    </row>
    <row r="353" spans="26:27">
      <c r="Z353" s="3"/>
      <c r="AA353" s="3"/>
    </row>
    <row r="354" spans="26:27">
      <c r="Z354" s="3"/>
      <c r="AA354" s="3"/>
    </row>
    <row r="355" spans="26:27">
      <c r="Z355" s="3"/>
      <c r="AA355" s="3"/>
    </row>
    <row r="356" spans="26:27">
      <c r="Z356" s="3"/>
      <c r="AA356" s="3"/>
    </row>
    <row r="357" spans="26:27">
      <c r="Z357" s="3"/>
      <c r="AA357" s="3"/>
    </row>
    <row r="358" spans="26:27">
      <c r="Z358" s="3"/>
      <c r="AA358" s="3"/>
    </row>
    <row r="359" spans="26:27">
      <c r="Z359" s="3"/>
      <c r="AA359" s="3"/>
    </row>
    <row r="360" spans="26:27">
      <c r="Z360" s="3"/>
      <c r="AA360" s="3"/>
    </row>
    <row r="361" spans="26:27">
      <c r="Z361" s="3"/>
      <c r="AA361" s="3"/>
    </row>
    <row r="362" spans="26:27">
      <c r="Z362" s="3"/>
      <c r="AA362" s="3"/>
    </row>
    <row r="363" spans="26:27">
      <c r="Z363" s="3"/>
      <c r="AA363" s="3"/>
    </row>
    <row r="364" spans="26:27">
      <c r="Z364" s="3"/>
      <c r="AA364" s="3"/>
    </row>
    <row r="365" spans="26:27">
      <c r="Z365" s="3"/>
      <c r="AA365" s="3"/>
    </row>
    <row r="366" spans="26:27">
      <c r="Z366" s="3"/>
      <c r="AA366" s="3"/>
    </row>
    <row r="367" spans="26:27">
      <c r="Z367" s="3"/>
      <c r="AA367" s="3"/>
    </row>
    <row r="368" spans="26:27">
      <c r="Z368" s="3"/>
      <c r="AA368" s="3"/>
    </row>
    <row r="369" spans="26:27">
      <c r="Z369" s="3"/>
      <c r="AA369" s="3"/>
    </row>
    <row r="370" spans="26:27">
      <c r="Z370" s="3"/>
      <c r="AA370" s="3"/>
    </row>
    <row r="371" spans="26:27">
      <c r="Z371" s="3"/>
      <c r="AA371" s="3"/>
    </row>
    <row r="372" spans="26:27">
      <c r="Z372" s="3"/>
      <c r="AA372" s="3"/>
    </row>
    <row r="373" spans="26:27">
      <c r="Z373" s="3"/>
      <c r="AA373" s="3"/>
    </row>
    <row r="374" spans="26:27">
      <c r="Z374" s="3"/>
      <c r="AA374" s="3"/>
    </row>
    <row r="375" spans="26:27">
      <c r="Z375" s="3"/>
      <c r="AA375" s="3"/>
    </row>
    <row r="376" spans="26:27">
      <c r="Z376" s="3"/>
      <c r="AA376" s="3"/>
    </row>
    <row r="377" spans="26:27">
      <c r="Z377" s="3"/>
      <c r="AA377" s="3"/>
    </row>
    <row r="378" spans="26:27">
      <c r="Z378" s="3"/>
      <c r="AA378" s="3"/>
    </row>
    <row r="379" spans="26:27">
      <c r="Z379" s="3"/>
      <c r="AA379" s="3"/>
    </row>
    <row r="380" spans="26:27">
      <c r="Z380" s="3"/>
      <c r="AA380" s="3"/>
    </row>
    <row r="381" spans="26:27">
      <c r="Z381" s="3"/>
      <c r="AA381" s="3"/>
    </row>
    <row r="382" spans="26:27">
      <c r="Z382" s="3"/>
      <c r="AA382" s="3"/>
    </row>
  </sheetData>
  <mergeCells count="12">
    <mergeCell ref="A8:D8"/>
    <mergeCell ref="G23:G24"/>
    <mergeCell ref="G29:L30"/>
    <mergeCell ref="A30:D30"/>
    <mergeCell ref="L23:L24"/>
    <mergeCell ref="L1:L2"/>
    <mergeCell ref="H1:I1"/>
    <mergeCell ref="J1:K1"/>
    <mergeCell ref="H23:I23"/>
    <mergeCell ref="G1:G2"/>
    <mergeCell ref="J23:K23"/>
    <mergeCell ref="G7:L8"/>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9"/>
  <sheetViews>
    <sheetView workbookViewId="0">
      <selection activeCell="C12" sqref="C12"/>
    </sheetView>
  </sheetViews>
  <sheetFormatPr baseColWidth="10" defaultRowHeight="14.4"/>
  <cols>
    <col min="1" max="1" width="44" customWidth="1"/>
    <col min="3" max="3" width="14" bestFit="1" customWidth="1"/>
  </cols>
  <sheetData>
    <row r="1" spans="1:3">
      <c r="B1" t="s">
        <v>39</v>
      </c>
      <c r="C1" s="34">
        <v>45991</v>
      </c>
    </row>
    <row r="2" spans="1:3" ht="6.75" customHeight="1"/>
    <row r="3" spans="1:3">
      <c r="A3" s="53" t="s">
        <v>40</v>
      </c>
      <c r="B3" s="54"/>
      <c r="C3" s="54"/>
    </row>
    <row r="4" spans="1:3">
      <c r="A4" s="53" t="str">
        <f>UPPER("01" &amp; " al " &amp; TEXT(DAY(EOMONTH(C1,0)),"00") &amp; " de " &amp; TEXT(C1,"MMMM") &amp; " de " &amp; YEAR(C1))</f>
        <v>01 AL 30 DE NOVIEMBRE DE 2025</v>
      </c>
      <c r="B4" s="54"/>
      <c r="C4" s="54"/>
    </row>
    <row r="5" spans="1:3">
      <c r="A5" s="26"/>
      <c r="B5" s="27"/>
      <c r="C5" s="28"/>
    </row>
    <row r="6" spans="1:3">
      <c r="A6" s="29" t="s">
        <v>41</v>
      </c>
      <c r="B6" s="30" t="s">
        <v>42</v>
      </c>
      <c r="C6" s="31" t="s">
        <v>43</v>
      </c>
    </row>
    <row r="7" spans="1:3">
      <c r="A7" s="26" t="s">
        <v>44</v>
      </c>
      <c r="B7" s="32">
        <f>IFERROR(COUNTA(APERTURAS_BANCOLOMBIA!A:A)-1,0)</f>
        <v>134</v>
      </c>
      <c r="C7" s="33">
        <f>IFERROR(SUM(APERTURAS_BANCOLOMBIA!$AC$2:$AC$1048576),0)</f>
        <v>21293919</v>
      </c>
    </row>
    <row r="8" spans="1:3">
      <c r="A8" s="26" t="s">
        <v>45</v>
      </c>
      <c r="B8" s="32">
        <f>IFERROR(COUNTA(INCIDENTES_BANCOLOMBIA!A:A)-1,0)</f>
        <v>878</v>
      </c>
      <c r="C8" s="33">
        <f>IFERROR(SUM(INCIDENTES_BANCOLOMBIA!$AF$2:$AF$1048576),0)</f>
        <v>139839906</v>
      </c>
    </row>
    <row r="9" spans="1:3">
      <c r="A9" s="26" t="s">
        <v>46</v>
      </c>
      <c r="B9" s="32">
        <f>IFERROR(COUNTA(OC_BANCOLOMBIA!A:A)-1,0)</f>
        <v>305</v>
      </c>
      <c r="C9" s="33">
        <f>IFERROR(SUM(OC_BANCOLOMBIA!$AF$2:$AF$1048576),0)</f>
        <v>50610118</v>
      </c>
    </row>
    <row r="10" spans="1:3">
      <c r="A10" s="26" t="s">
        <v>47</v>
      </c>
      <c r="B10" s="32">
        <f>IFERROR(COUNTA(PAPELERIA!A:A)-1,0)</f>
        <v>1252</v>
      </c>
      <c r="C10" s="33">
        <f>IFERROR(SUM(PAPELERIA!$AE$2:$AE$1048576),0)</f>
        <v>53508554</v>
      </c>
    </row>
    <row r="11" spans="1:3">
      <c r="A11" s="26" t="s">
        <v>48</v>
      </c>
      <c r="B11" s="32">
        <f>IFERROR(COUNTA(APERTURAS_AVAL!A:A)-1,0)</f>
        <v>146</v>
      </c>
      <c r="C11" s="33">
        <f>IFERROR(SUM(APERTURAS_AVAL!$AB$2:$AB$1048576),0)</f>
        <v>27825072</v>
      </c>
    </row>
    <row r="12" spans="1:3">
      <c r="A12" s="26" t="s">
        <v>49</v>
      </c>
      <c r="B12" s="32">
        <f>IFERROR(COUNTA(INCIDENTES_AVAL!A:A)-1,0)</f>
        <v>275</v>
      </c>
      <c r="C12" s="33">
        <f>IFERROR(SUM(INCIDENTES_AVAL!$AD$2:$AD$1048576),0)</f>
        <v>33653822</v>
      </c>
    </row>
    <row r="13" spans="1:3">
      <c r="A13" s="38" t="s">
        <v>50</v>
      </c>
      <c r="B13" s="32">
        <f>IFERROR(COUNTA(OC_AVAL!A:A)-1,0)</f>
        <v>78</v>
      </c>
      <c r="C13" s="33">
        <f>IFERROR(SUM(OC_AVAL!$AF$2:$AF$1048576),0)</f>
        <v>13701474</v>
      </c>
    </row>
    <row r="14" spans="1:3">
      <c r="A14" s="28" t="s">
        <v>51</v>
      </c>
      <c r="B14" s="32">
        <v>0</v>
      </c>
      <c r="C14" s="33">
        <f>IFERROR(SUM([1]APERTURAS_BBVA!$AC$2:$AC$1048576),0)</f>
        <v>0</v>
      </c>
    </row>
    <row r="15" spans="1:3">
      <c r="A15" s="26" t="s">
        <v>52</v>
      </c>
      <c r="B15" s="32">
        <v>0</v>
      </c>
      <c r="C15" s="33">
        <f>IFERROR(SUM([2]OC_BBVA!$AC$2:$AC$1048576),0)</f>
        <v>0</v>
      </c>
    </row>
    <row r="16" spans="1:3">
      <c r="A16" s="26" t="s">
        <v>53</v>
      </c>
      <c r="B16" s="32">
        <f>IFERROR(COUNTA(INCIDENTES_BBVA!A:A)-1,0)</f>
        <v>2</v>
      </c>
      <c r="C16" s="33">
        <f>IFERROR(SUM(INCIDENTES_BBVA!$AB$2:$AB$1048576),0)</f>
        <v>289936</v>
      </c>
    </row>
    <row r="17" spans="1:3">
      <c r="A17" s="51" t="s">
        <v>54</v>
      </c>
      <c r="B17" s="52"/>
      <c r="C17" s="33">
        <f>SUM(C7:C16)</f>
        <v>340722801</v>
      </c>
    </row>
    <row r="18" spans="1:3">
      <c r="A18" s="55" t="s">
        <v>55</v>
      </c>
      <c r="B18" s="52"/>
      <c r="C18" s="33">
        <f>C17*0.19</f>
        <v>64737332.189999998</v>
      </c>
    </row>
    <row r="19" spans="1:3">
      <c r="A19" s="51" t="s">
        <v>43</v>
      </c>
      <c r="B19" s="52"/>
      <c r="C19" s="33">
        <f>SUM(C17:C18)</f>
        <v>405460133.19</v>
      </c>
    </row>
  </sheetData>
  <mergeCells count="5">
    <mergeCell ref="A19:B19"/>
    <mergeCell ref="A3:C3"/>
    <mergeCell ref="A17:B17"/>
    <mergeCell ref="A18:B18"/>
    <mergeCell ref="A4: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F1E10-AF31-4D82-B9C5-9AE13A758F27}">
  <dimension ref="A2:I137"/>
  <sheetViews>
    <sheetView tabSelected="1" workbookViewId="0">
      <selection activeCell="I12" sqref="I12"/>
    </sheetView>
  </sheetViews>
  <sheetFormatPr baseColWidth="10" defaultRowHeight="14.4"/>
  <cols>
    <col min="1" max="1" width="30.109375" bestFit="1" customWidth="1"/>
    <col min="2" max="2" width="34.44140625" bestFit="1" customWidth="1"/>
    <col min="8" max="8" width="17.109375" bestFit="1" customWidth="1"/>
    <col min="9" max="9" width="13" bestFit="1" customWidth="1"/>
  </cols>
  <sheetData>
    <row r="2" spans="1:9">
      <c r="A2" t="s">
        <v>17384</v>
      </c>
    </row>
    <row r="3" spans="1:9">
      <c r="A3" s="56" t="s">
        <v>17380</v>
      </c>
      <c r="B3" t="s">
        <v>17383</v>
      </c>
    </row>
    <row r="4" spans="1:9">
      <c r="A4" s="57" t="s">
        <v>256</v>
      </c>
      <c r="B4" s="59">
        <v>2932879</v>
      </c>
      <c r="C4" t="s">
        <v>17394</v>
      </c>
      <c r="D4" t="s">
        <v>17395</v>
      </c>
    </row>
    <row r="5" spans="1:9">
      <c r="A5" s="58" t="s">
        <v>257</v>
      </c>
      <c r="B5" s="59">
        <v>2932879</v>
      </c>
      <c r="C5" t="str">
        <f>A5</f>
        <v>0004-0001</v>
      </c>
      <c r="D5">
        <f>B5</f>
        <v>2932879</v>
      </c>
      <c r="H5" s="56" t="s">
        <v>17380</v>
      </c>
      <c r="I5" t="s">
        <v>17396</v>
      </c>
    </row>
    <row r="6" spans="1:9">
      <c r="A6" s="57" t="s">
        <v>153</v>
      </c>
      <c r="B6" s="59">
        <v>1126440</v>
      </c>
      <c r="G6" t="s">
        <v>17397</v>
      </c>
      <c r="H6" s="57" t="s">
        <v>257</v>
      </c>
      <c r="I6" s="59">
        <v>54167362</v>
      </c>
    </row>
    <row r="7" spans="1:9">
      <c r="A7" s="58" t="s">
        <v>154</v>
      </c>
      <c r="B7" s="59">
        <v>1126440</v>
      </c>
      <c r="C7" t="str">
        <f>A7</f>
        <v>0004-0004</v>
      </c>
      <c r="D7">
        <f>B7</f>
        <v>1126440</v>
      </c>
      <c r="G7" t="s">
        <v>17398</v>
      </c>
      <c r="H7" s="57" t="s">
        <v>352</v>
      </c>
      <c r="I7" s="59">
        <v>11543914</v>
      </c>
    </row>
    <row r="8" spans="1:9">
      <c r="A8" s="57" t="s">
        <v>139</v>
      </c>
      <c r="B8" s="59">
        <v>4230581</v>
      </c>
      <c r="G8" t="s">
        <v>17399</v>
      </c>
      <c r="H8" s="57" t="s">
        <v>87</v>
      </c>
      <c r="I8" s="59">
        <v>51231053</v>
      </c>
    </row>
    <row r="9" spans="1:9">
      <c r="A9" s="58" t="s">
        <v>140</v>
      </c>
      <c r="B9" s="59">
        <v>4230581</v>
      </c>
      <c r="C9" t="str">
        <f>A9</f>
        <v>0004-0005</v>
      </c>
      <c r="D9">
        <f>B9</f>
        <v>4230581</v>
      </c>
      <c r="G9" t="s">
        <v>17400</v>
      </c>
      <c r="H9" s="57" t="s">
        <v>154</v>
      </c>
      <c r="I9" s="59">
        <v>38277806</v>
      </c>
    </row>
    <row r="10" spans="1:9">
      <c r="A10" s="57" t="s">
        <v>381</v>
      </c>
      <c r="B10" s="59">
        <v>1152226</v>
      </c>
      <c r="G10" t="s">
        <v>17401</v>
      </c>
      <c r="H10" s="57" t="s">
        <v>140</v>
      </c>
      <c r="I10" s="59">
        <v>82920705</v>
      </c>
    </row>
    <row r="11" spans="1:9">
      <c r="A11" s="58" t="s">
        <v>382</v>
      </c>
      <c r="B11" s="59">
        <v>1152226</v>
      </c>
      <c r="C11" t="str">
        <f>A11</f>
        <v>0004-0007</v>
      </c>
      <c r="D11">
        <f>B11</f>
        <v>1152226</v>
      </c>
      <c r="G11" t="s">
        <v>17402</v>
      </c>
      <c r="H11" s="57" t="s">
        <v>382</v>
      </c>
      <c r="I11" s="59">
        <v>42377442</v>
      </c>
    </row>
    <row r="12" spans="1:9">
      <c r="A12" s="57" t="s">
        <v>114</v>
      </c>
      <c r="B12" s="59">
        <v>5067578</v>
      </c>
      <c r="G12" t="s">
        <v>17403</v>
      </c>
      <c r="H12" s="57" t="s">
        <v>115</v>
      </c>
      <c r="I12" s="59">
        <v>60204519</v>
      </c>
    </row>
    <row r="13" spans="1:9">
      <c r="A13" s="58" t="s">
        <v>115</v>
      </c>
      <c r="B13" s="59">
        <v>5067578</v>
      </c>
      <c r="C13" t="str">
        <f>A13</f>
        <v>0004-0008</v>
      </c>
      <c r="D13">
        <f>B13</f>
        <v>5067578</v>
      </c>
      <c r="H13" s="57" t="s">
        <v>17382</v>
      </c>
      <c r="I13" s="59">
        <v>340722801</v>
      </c>
    </row>
    <row r="14" spans="1:9">
      <c r="A14" s="57" t="s">
        <v>86</v>
      </c>
      <c r="B14" s="59">
        <v>6784215</v>
      </c>
    </row>
    <row r="15" spans="1:9">
      <c r="A15" s="58" t="s">
        <v>352</v>
      </c>
      <c r="B15" s="59">
        <v>464198</v>
      </c>
      <c r="C15" t="str">
        <f>A15</f>
        <v>0004-0002</v>
      </c>
      <c r="D15">
        <f>B15</f>
        <v>464198</v>
      </c>
    </row>
    <row r="16" spans="1:9">
      <c r="A16" s="58" t="s">
        <v>87</v>
      </c>
      <c r="B16" s="59">
        <v>6320017</v>
      </c>
      <c r="C16" t="str">
        <f>A16</f>
        <v>0004-0003</v>
      </c>
      <c r="D16">
        <f>B16</f>
        <v>6320017</v>
      </c>
    </row>
    <row r="17" spans="1:4">
      <c r="A17" s="57" t="s">
        <v>17382</v>
      </c>
      <c r="B17" s="59">
        <v>21293919</v>
      </c>
    </row>
    <row r="19" spans="1:4">
      <c r="A19" t="s">
        <v>17385</v>
      </c>
    </row>
    <row r="20" spans="1:4">
      <c r="A20" s="56" t="s">
        <v>17380</v>
      </c>
      <c r="B20" t="s">
        <v>17383</v>
      </c>
    </row>
    <row r="21" spans="1:4">
      <c r="A21" s="57" t="s">
        <v>256</v>
      </c>
      <c r="B21" s="59">
        <v>25995256</v>
      </c>
    </row>
    <row r="22" spans="1:4">
      <c r="A22" s="58" t="s">
        <v>257</v>
      </c>
      <c r="B22" s="59">
        <v>25995256</v>
      </c>
      <c r="C22" t="str">
        <f>A22</f>
        <v>0004-0001</v>
      </c>
      <c r="D22">
        <f>B22</f>
        <v>25995256</v>
      </c>
    </row>
    <row r="23" spans="1:4">
      <c r="A23" s="57" t="s">
        <v>153</v>
      </c>
      <c r="B23" s="59">
        <v>10394203</v>
      </c>
    </row>
    <row r="24" spans="1:4">
      <c r="A24" s="58" t="s">
        <v>154</v>
      </c>
      <c r="B24" s="59">
        <v>10394203</v>
      </c>
      <c r="C24" t="str">
        <f>A24</f>
        <v>0004-0004</v>
      </c>
      <c r="D24">
        <f>B24</f>
        <v>10394203</v>
      </c>
    </row>
    <row r="25" spans="1:4">
      <c r="A25" s="57" t="s">
        <v>139</v>
      </c>
      <c r="B25" s="59">
        <v>40490024</v>
      </c>
    </row>
    <row r="26" spans="1:4">
      <c r="A26" s="58" t="s">
        <v>140</v>
      </c>
      <c r="B26" s="59">
        <v>40490024</v>
      </c>
      <c r="C26" t="str">
        <f>A26</f>
        <v>0004-0005</v>
      </c>
      <c r="D26">
        <f>B26</f>
        <v>40490024</v>
      </c>
    </row>
    <row r="27" spans="1:4">
      <c r="A27" s="57" t="s">
        <v>381</v>
      </c>
      <c r="B27" s="59">
        <v>15077936</v>
      </c>
    </row>
    <row r="28" spans="1:4">
      <c r="A28" s="58" t="s">
        <v>382</v>
      </c>
      <c r="B28" s="59">
        <v>15077936</v>
      </c>
      <c r="C28" t="str">
        <f>A28</f>
        <v>0004-0007</v>
      </c>
      <c r="D28">
        <f>B28</f>
        <v>15077936</v>
      </c>
    </row>
    <row r="29" spans="1:4">
      <c r="A29" s="57" t="s">
        <v>114</v>
      </c>
      <c r="B29" s="59">
        <v>19749698</v>
      </c>
    </row>
    <row r="30" spans="1:4">
      <c r="A30" s="58" t="s">
        <v>115</v>
      </c>
      <c r="B30" s="59">
        <v>19749698</v>
      </c>
      <c r="C30" t="str">
        <f>A30</f>
        <v>0004-0008</v>
      </c>
      <c r="D30">
        <f>B30</f>
        <v>19749698</v>
      </c>
    </row>
    <row r="31" spans="1:4">
      <c r="A31" s="57" t="s">
        <v>86</v>
      </c>
      <c r="B31" s="59">
        <v>28132789</v>
      </c>
    </row>
    <row r="32" spans="1:4">
      <c r="A32" s="58" t="s">
        <v>352</v>
      </c>
      <c r="B32" s="59">
        <v>4963142</v>
      </c>
      <c r="C32" t="str">
        <f>A32</f>
        <v>0004-0002</v>
      </c>
      <c r="D32">
        <f>B32</f>
        <v>4963142</v>
      </c>
    </row>
    <row r="33" spans="1:4">
      <c r="A33" s="58" t="s">
        <v>87</v>
      </c>
      <c r="B33" s="59">
        <v>23169647</v>
      </c>
      <c r="C33" t="str">
        <f>A33</f>
        <v>0004-0003</v>
      </c>
      <c r="D33">
        <f>B33</f>
        <v>23169647</v>
      </c>
    </row>
    <row r="34" spans="1:4">
      <c r="A34" s="57" t="s">
        <v>17382</v>
      </c>
      <c r="B34" s="59">
        <v>139839906</v>
      </c>
    </row>
    <row r="37" spans="1:4">
      <c r="A37" t="s">
        <v>17387</v>
      </c>
    </row>
    <row r="38" spans="1:4">
      <c r="A38" s="56" t="s">
        <v>17380</v>
      </c>
      <c r="B38" t="s">
        <v>17386</v>
      </c>
    </row>
    <row r="39" spans="1:4">
      <c r="A39" s="57" t="s">
        <v>256</v>
      </c>
      <c r="B39" s="59">
        <v>6529016</v>
      </c>
    </row>
    <row r="40" spans="1:4">
      <c r="A40" s="58" t="s">
        <v>257</v>
      </c>
      <c r="B40" s="59">
        <v>6529016</v>
      </c>
      <c r="C40" t="str">
        <f>A40</f>
        <v>0004-0001</v>
      </c>
      <c r="D40">
        <f>B40</f>
        <v>6529016</v>
      </c>
    </row>
    <row r="41" spans="1:4">
      <c r="A41" s="57" t="s">
        <v>153</v>
      </c>
      <c r="B41" s="59">
        <v>5550587</v>
      </c>
    </row>
    <row r="42" spans="1:4">
      <c r="A42" s="58" t="s">
        <v>154</v>
      </c>
      <c r="B42" s="59">
        <v>5550587</v>
      </c>
      <c r="C42" t="str">
        <f>A42</f>
        <v>0004-0004</v>
      </c>
      <c r="D42">
        <f>B42</f>
        <v>5550587</v>
      </c>
    </row>
    <row r="43" spans="1:4">
      <c r="A43" s="57" t="s">
        <v>139</v>
      </c>
      <c r="B43" s="59">
        <v>11903874</v>
      </c>
    </row>
    <row r="44" spans="1:4">
      <c r="A44" s="58" t="s">
        <v>140</v>
      </c>
      <c r="B44" s="59">
        <v>11903874</v>
      </c>
      <c r="C44" t="str">
        <f>A44</f>
        <v>0004-0005</v>
      </c>
      <c r="D44">
        <f>B44</f>
        <v>11903874</v>
      </c>
    </row>
    <row r="45" spans="1:4">
      <c r="A45" s="57" t="s">
        <v>381</v>
      </c>
      <c r="B45" s="59">
        <v>8398737</v>
      </c>
    </row>
    <row r="46" spans="1:4">
      <c r="A46" s="58" t="s">
        <v>382</v>
      </c>
      <c r="B46" s="59">
        <v>8398737</v>
      </c>
      <c r="C46" t="str">
        <f>A46</f>
        <v>0004-0007</v>
      </c>
      <c r="D46">
        <f>B46</f>
        <v>8398737</v>
      </c>
    </row>
    <row r="47" spans="1:4">
      <c r="A47" s="57" t="s">
        <v>114</v>
      </c>
      <c r="B47" s="59">
        <v>10983949</v>
      </c>
    </row>
    <row r="48" spans="1:4">
      <c r="A48" s="58" t="s">
        <v>115</v>
      </c>
      <c r="B48" s="59">
        <v>10983949</v>
      </c>
      <c r="C48" t="str">
        <f>A48</f>
        <v>0004-0008</v>
      </c>
      <c r="D48">
        <f>B48</f>
        <v>10983949</v>
      </c>
    </row>
    <row r="49" spans="1:4">
      <c r="A49" s="57" t="s">
        <v>86</v>
      </c>
      <c r="B49" s="59">
        <v>7243955</v>
      </c>
    </row>
    <row r="50" spans="1:4">
      <c r="A50" s="58" t="s">
        <v>352</v>
      </c>
      <c r="B50" s="59">
        <v>2074957</v>
      </c>
      <c r="C50" t="str">
        <f>A50</f>
        <v>0004-0002</v>
      </c>
      <c r="D50">
        <f>B50</f>
        <v>2074957</v>
      </c>
    </row>
    <row r="51" spans="1:4">
      <c r="A51" s="58" t="s">
        <v>87</v>
      </c>
      <c r="B51" s="59">
        <v>5168998</v>
      </c>
      <c r="C51" t="str">
        <f>A51</f>
        <v>0004-0003</v>
      </c>
      <c r="D51">
        <f>B51</f>
        <v>5168998</v>
      </c>
    </row>
    <row r="52" spans="1:4">
      <c r="A52" s="57" t="s">
        <v>17382</v>
      </c>
      <c r="B52" s="59">
        <v>50610118</v>
      </c>
    </row>
    <row r="56" spans="1:4">
      <c r="A56" t="s">
        <v>17388</v>
      </c>
    </row>
    <row r="57" spans="1:4">
      <c r="A57" s="56" t="s">
        <v>17380</v>
      </c>
      <c r="B57" t="s">
        <v>17386</v>
      </c>
    </row>
    <row r="58" spans="1:4">
      <c r="A58" s="57" t="s">
        <v>256</v>
      </c>
      <c r="B58" s="59">
        <v>10707267</v>
      </c>
    </row>
    <row r="59" spans="1:4">
      <c r="A59" s="58" t="s">
        <v>257</v>
      </c>
      <c r="B59" s="59">
        <v>10707267</v>
      </c>
      <c r="C59" t="str">
        <f>A59</f>
        <v>0004-0001</v>
      </c>
      <c r="D59">
        <f>B59</f>
        <v>10707267</v>
      </c>
    </row>
    <row r="60" spans="1:4">
      <c r="A60" s="57" t="s">
        <v>153</v>
      </c>
      <c r="B60" s="59">
        <v>7735193</v>
      </c>
    </row>
    <row r="61" spans="1:4">
      <c r="A61" s="58" t="s">
        <v>154</v>
      </c>
      <c r="B61" s="59">
        <v>7735193</v>
      </c>
      <c r="C61" t="str">
        <f>A61</f>
        <v>0004-0004</v>
      </c>
      <c r="D61">
        <f>B61</f>
        <v>7735193</v>
      </c>
    </row>
    <row r="62" spans="1:4">
      <c r="A62" s="57" t="s">
        <v>139</v>
      </c>
      <c r="B62" s="59">
        <v>14711347</v>
      </c>
    </row>
    <row r="63" spans="1:4">
      <c r="A63" s="58" t="s">
        <v>140</v>
      </c>
      <c r="B63" s="59">
        <v>14711347</v>
      </c>
      <c r="C63" t="str">
        <f>A63</f>
        <v>0004-0005</v>
      </c>
      <c r="D63">
        <f>B63</f>
        <v>14711347</v>
      </c>
    </row>
    <row r="64" spans="1:4">
      <c r="A64" s="57" t="s">
        <v>381</v>
      </c>
      <c r="B64" s="59">
        <v>3922357</v>
      </c>
    </row>
    <row r="65" spans="1:4">
      <c r="A65" s="58" t="s">
        <v>382</v>
      </c>
      <c r="B65" s="59">
        <v>3922357</v>
      </c>
      <c r="C65" t="str">
        <f>A65</f>
        <v>0004-0007</v>
      </c>
      <c r="D65">
        <f>B65</f>
        <v>3922357</v>
      </c>
    </row>
    <row r="66" spans="1:4">
      <c r="A66" s="57" t="s">
        <v>114</v>
      </c>
      <c r="B66" s="59">
        <v>7496148</v>
      </c>
    </row>
    <row r="67" spans="1:4">
      <c r="A67" s="58" t="s">
        <v>115</v>
      </c>
      <c r="B67" s="59">
        <v>7496148</v>
      </c>
      <c r="C67" t="str">
        <f>A67</f>
        <v>0004-0008</v>
      </c>
      <c r="D67">
        <f>B67</f>
        <v>7496148</v>
      </c>
    </row>
    <row r="68" spans="1:4">
      <c r="A68" s="57" t="s">
        <v>86</v>
      </c>
      <c r="B68" s="59">
        <v>8936242</v>
      </c>
    </row>
    <row r="69" spans="1:4">
      <c r="A69" s="58" t="s">
        <v>352</v>
      </c>
      <c r="B69" s="59">
        <v>1903053</v>
      </c>
      <c r="C69" t="str">
        <f>A69</f>
        <v>0004-0002</v>
      </c>
      <c r="D69">
        <f>B69</f>
        <v>1903053</v>
      </c>
    </row>
    <row r="70" spans="1:4">
      <c r="A70" s="58" t="s">
        <v>87</v>
      </c>
      <c r="B70" s="59">
        <v>7033189</v>
      </c>
      <c r="C70" t="str">
        <f>A70</f>
        <v>0004-0003</v>
      </c>
      <c r="D70">
        <f>B70</f>
        <v>7033189</v>
      </c>
    </row>
    <row r="71" spans="1:4">
      <c r="A71" s="57" t="s">
        <v>17382</v>
      </c>
      <c r="B71" s="59">
        <v>53508554</v>
      </c>
    </row>
    <row r="74" spans="1:4">
      <c r="A74" t="s">
        <v>17390</v>
      </c>
    </row>
    <row r="75" spans="1:4">
      <c r="A75" s="56" t="s">
        <v>17380</v>
      </c>
      <c r="B75" t="s">
        <v>17389</v>
      </c>
    </row>
    <row r="76" spans="1:4">
      <c r="A76" s="57" t="s">
        <v>256</v>
      </c>
      <c r="B76" s="59">
        <v>3527888</v>
      </c>
    </row>
    <row r="77" spans="1:4">
      <c r="A77" s="58" t="s">
        <v>257</v>
      </c>
      <c r="B77" s="59">
        <v>3527888</v>
      </c>
      <c r="C77" t="str">
        <f>A77</f>
        <v>0004-0001</v>
      </c>
      <c r="D77">
        <f>B77</f>
        <v>3527888</v>
      </c>
    </row>
    <row r="78" spans="1:4">
      <c r="A78" s="57" t="s">
        <v>153</v>
      </c>
      <c r="B78" s="59">
        <v>5331139</v>
      </c>
    </row>
    <row r="79" spans="1:4">
      <c r="A79" s="58" t="s">
        <v>154</v>
      </c>
      <c r="B79" s="59">
        <v>5331139</v>
      </c>
      <c r="C79" t="str">
        <f>A79</f>
        <v>0004-0004</v>
      </c>
      <c r="D79">
        <f>B79</f>
        <v>5331139</v>
      </c>
    </row>
    <row r="80" spans="1:4">
      <c r="A80" s="57" t="s">
        <v>139</v>
      </c>
      <c r="B80" s="59">
        <v>4298867</v>
      </c>
    </row>
    <row r="81" spans="1:4">
      <c r="A81" s="58" t="s">
        <v>140</v>
      </c>
      <c r="B81" s="59">
        <v>4298867</v>
      </c>
      <c r="C81" t="str">
        <f>A81</f>
        <v>0004-0005</v>
      </c>
      <c r="D81">
        <f>B81</f>
        <v>4298867</v>
      </c>
    </row>
    <row r="82" spans="1:4">
      <c r="A82" s="57" t="s">
        <v>381</v>
      </c>
      <c r="B82" s="59">
        <v>3437712</v>
      </c>
    </row>
    <row r="83" spans="1:4">
      <c r="A83" s="58" t="s">
        <v>382</v>
      </c>
      <c r="B83" s="59">
        <v>3437712</v>
      </c>
      <c r="C83" t="str">
        <f>A83</f>
        <v>0004-0007</v>
      </c>
      <c r="D83">
        <f>B83</f>
        <v>3437712</v>
      </c>
    </row>
    <row r="84" spans="1:4">
      <c r="A84" s="57" t="s">
        <v>114</v>
      </c>
      <c r="B84" s="59">
        <v>7063760</v>
      </c>
    </row>
    <row r="85" spans="1:4">
      <c r="A85" s="58" t="s">
        <v>115</v>
      </c>
      <c r="B85" s="59">
        <v>7063760</v>
      </c>
      <c r="C85" t="str">
        <f>A85</f>
        <v>0004-0008</v>
      </c>
      <c r="D85">
        <f>B85</f>
        <v>7063760</v>
      </c>
    </row>
    <row r="86" spans="1:4">
      <c r="A86" s="57" t="s">
        <v>86</v>
      </c>
      <c r="B86" s="59">
        <v>4165706</v>
      </c>
    </row>
    <row r="87" spans="1:4">
      <c r="A87" s="58" t="s">
        <v>352</v>
      </c>
      <c r="B87" s="59">
        <v>566538</v>
      </c>
      <c r="C87" t="str">
        <f>A87</f>
        <v>0004-0002</v>
      </c>
      <c r="D87">
        <f>B87</f>
        <v>566538</v>
      </c>
    </row>
    <row r="88" spans="1:4">
      <c r="A88" s="58" t="s">
        <v>87</v>
      </c>
      <c r="B88" s="59">
        <v>3599168</v>
      </c>
      <c r="C88" t="str">
        <f>A88</f>
        <v>0004-0003</v>
      </c>
      <c r="D88">
        <f>B88</f>
        <v>3599168</v>
      </c>
    </row>
    <row r="89" spans="1:4">
      <c r="A89" s="57" t="s">
        <v>17382</v>
      </c>
      <c r="B89" s="59">
        <v>27825072</v>
      </c>
    </row>
    <row r="91" spans="1:4">
      <c r="A91" t="s">
        <v>17391</v>
      </c>
    </row>
    <row r="92" spans="1:4">
      <c r="A92" s="56" t="s">
        <v>17380</v>
      </c>
      <c r="B92" t="s">
        <v>17389</v>
      </c>
    </row>
    <row r="93" spans="1:4">
      <c r="A93" s="57" t="s">
        <v>152</v>
      </c>
      <c r="B93" s="59">
        <v>263840</v>
      </c>
    </row>
    <row r="94" spans="1:4">
      <c r="A94" s="58" t="s">
        <v>154</v>
      </c>
      <c r="B94" s="59">
        <v>263840</v>
      </c>
      <c r="C94" t="str">
        <f>A94</f>
        <v>0004-0004</v>
      </c>
      <c r="D94">
        <f>B94</f>
        <v>263840</v>
      </c>
    </row>
    <row r="95" spans="1:4">
      <c r="A95" s="57" t="s">
        <v>256</v>
      </c>
      <c r="B95" s="59">
        <v>2153872</v>
      </c>
    </row>
    <row r="96" spans="1:4">
      <c r="A96" s="58" t="s">
        <v>257</v>
      </c>
      <c r="B96" s="59">
        <v>2153872</v>
      </c>
      <c r="C96" t="str">
        <f>A96</f>
        <v>0004-0001</v>
      </c>
      <c r="D96">
        <f>B96</f>
        <v>2153872</v>
      </c>
    </row>
    <row r="97" spans="1:4">
      <c r="A97" s="57" t="s">
        <v>153</v>
      </c>
      <c r="B97" s="59">
        <v>5807427</v>
      </c>
    </row>
    <row r="98" spans="1:4">
      <c r="A98" s="58" t="s">
        <v>154</v>
      </c>
      <c r="B98" s="59">
        <v>5807427</v>
      </c>
      <c r="C98" t="str">
        <f>A98</f>
        <v>0004-0004</v>
      </c>
      <c r="D98">
        <f>B98</f>
        <v>5807427</v>
      </c>
    </row>
    <row r="99" spans="1:4">
      <c r="A99" s="57" t="s">
        <v>139</v>
      </c>
      <c r="B99" s="59">
        <v>4457499</v>
      </c>
    </row>
    <row r="100" spans="1:4">
      <c r="A100" s="58" t="s">
        <v>140</v>
      </c>
      <c r="B100" s="59">
        <v>4457499</v>
      </c>
      <c r="C100" t="str">
        <f>A100</f>
        <v>0004-0005</v>
      </c>
      <c r="D100">
        <f>B100</f>
        <v>4457499</v>
      </c>
    </row>
    <row r="101" spans="1:4">
      <c r="A101" s="57" t="s">
        <v>381</v>
      </c>
      <c r="B101" s="59">
        <v>8026116</v>
      </c>
    </row>
    <row r="102" spans="1:4">
      <c r="A102" s="58" t="s">
        <v>382</v>
      </c>
      <c r="B102" s="59">
        <v>8026116</v>
      </c>
      <c r="C102" t="str">
        <f>A102</f>
        <v>0004-0007</v>
      </c>
      <c r="D102">
        <f>B102</f>
        <v>8026116</v>
      </c>
    </row>
    <row r="103" spans="1:4">
      <c r="A103" s="57" t="s">
        <v>114</v>
      </c>
      <c r="B103" s="59">
        <v>7600051</v>
      </c>
    </row>
    <row r="104" spans="1:4">
      <c r="A104" s="58" t="s">
        <v>115</v>
      </c>
      <c r="B104" s="59">
        <v>7600051</v>
      </c>
      <c r="C104" t="str">
        <f>A104</f>
        <v>0004-0008</v>
      </c>
      <c r="D104">
        <f>B104</f>
        <v>7600051</v>
      </c>
    </row>
    <row r="105" spans="1:4">
      <c r="A105" s="57" t="s">
        <v>86</v>
      </c>
      <c r="B105" s="59">
        <v>5345017</v>
      </c>
    </row>
    <row r="106" spans="1:4">
      <c r="A106" s="58" t="s">
        <v>352</v>
      </c>
      <c r="B106" s="59">
        <v>1150170</v>
      </c>
      <c r="C106" t="str">
        <f>A106</f>
        <v>0004-0002</v>
      </c>
      <c r="D106">
        <f>B106</f>
        <v>1150170</v>
      </c>
    </row>
    <row r="107" spans="1:4">
      <c r="A107" s="58" t="s">
        <v>87</v>
      </c>
      <c r="B107" s="59">
        <v>4194847</v>
      </c>
      <c r="C107" t="str">
        <f>A107</f>
        <v>0004-0003</v>
      </c>
      <c r="D107">
        <f>B107</f>
        <v>4194847</v>
      </c>
    </row>
    <row r="108" spans="1:4">
      <c r="A108" s="57" t="s">
        <v>17381</v>
      </c>
      <c r="B108" s="59"/>
    </row>
    <row r="109" spans="1:4">
      <c r="A109" s="58" t="s">
        <v>17381</v>
      </c>
      <c r="B109" s="59"/>
    </row>
    <row r="110" spans="1:4">
      <c r="A110" s="57" t="s">
        <v>17382</v>
      </c>
      <c r="B110" s="59">
        <v>33653822</v>
      </c>
    </row>
    <row r="113" spans="1:4">
      <c r="A113" t="s">
        <v>17392</v>
      </c>
    </row>
    <row r="114" spans="1:4">
      <c r="A114" s="56" t="s">
        <v>17380</v>
      </c>
      <c r="B114" t="s">
        <v>17389</v>
      </c>
    </row>
    <row r="115" spans="1:4">
      <c r="A115" s="57" t="s">
        <v>152</v>
      </c>
      <c r="B115" s="59">
        <v>65960</v>
      </c>
    </row>
    <row r="116" spans="1:4">
      <c r="A116" s="58" t="s">
        <v>154</v>
      </c>
      <c r="B116" s="59">
        <v>65960</v>
      </c>
      <c r="C116" t="str">
        <f>A116</f>
        <v>0004-0004</v>
      </c>
      <c r="D116">
        <f>B116</f>
        <v>65960</v>
      </c>
    </row>
    <row r="117" spans="1:4">
      <c r="A117" s="57" t="s">
        <v>256</v>
      </c>
      <c r="B117" s="59">
        <v>2321184</v>
      </c>
    </row>
    <row r="118" spans="1:4">
      <c r="A118" s="58" t="s">
        <v>257</v>
      </c>
      <c r="B118" s="59">
        <v>2321184</v>
      </c>
      <c r="C118" t="str">
        <f>A118</f>
        <v>0004-0001</v>
      </c>
      <c r="D118">
        <f>B118</f>
        <v>2321184</v>
      </c>
    </row>
    <row r="119" spans="1:4">
      <c r="A119" s="57" t="s">
        <v>153</v>
      </c>
      <c r="B119" s="59">
        <v>2003017</v>
      </c>
    </row>
    <row r="120" spans="1:4">
      <c r="A120" s="58" t="s">
        <v>154</v>
      </c>
      <c r="B120" s="59">
        <v>2003017</v>
      </c>
      <c r="C120" t="str">
        <f>A120</f>
        <v>0004-0004</v>
      </c>
      <c r="D120">
        <f>B120</f>
        <v>2003017</v>
      </c>
    </row>
    <row r="121" spans="1:4">
      <c r="A121" s="57" t="s">
        <v>139</v>
      </c>
      <c r="B121" s="59">
        <v>2828513</v>
      </c>
    </row>
    <row r="122" spans="1:4">
      <c r="A122" s="58" t="s">
        <v>140</v>
      </c>
      <c r="B122" s="59">
        <v>2828513</v>
      </c>
      <c r="C122" t="str">
        <f>A122</f>
        <v>0004-0005</v>
      </c>
      <c r="D122">
        <f>B122</f>
        <v>2828513</v>
      </c>
    </row>
    <row r="123" spans="1:4">
      <c r="A123" s="57" t="s">
        <v>381</v>
      </c>
      <c r="B123" s="59">
        <v>2362358</v>
      </c>
    </row>
    <row r="124" spans="1:4">
      <c r="A124" s="58" t="s">
        <v>382</v>
      </c>
      <c r="B124" s="59">
        <v>2362358</v>
      </c>
      <c r="C124" t="str">
        <f>A124</f>
        <v>0004-0007</v>
      </c>
      <c r="D124">
        <f>B124</f>
        <v>2362358</v>
      </c>
    </row>
    <row r="125" spans="1:4">
      <c r="A125" s="57" t="s">
        <v>114</v>
      </c>
      <c r="B125" s="59">
        <v>2243335</v>
      </c>
    </row>
    <row r="126" spans="1:4">
      <c r="A126" s="58" t="s">
        <v>115</v>
      </c>
      <c r="B126" s="59">
        <v>2243335</v>
      </c>
      <c r="C126" t="str">
        <f>A126</f>
        <v>0004-0008</v>
      </c>
      <c r="D126">
        <f>B126</f>
        <v>2243335</v>
      </c>
    </row>
    <row r="127" spans="1:4">
      <c r="A127" s="57" t="s">
        <v>86</v>
      </c>
      <c r="B127" s="59">
        <v>1877107</v>
      </c>
    </row>
    <row r="128" spans="1:4">
      <c r="A128" s="58" t="s">
        <v>352</v>
      </c>
      <c r="B128" s="59">
        <v>131920</v>
      </c>
      <c r="C128" t="str">
        <f>A128</f>
        <v>0004-0002</v>
      </c>
      <c r="D128">
        <f>B128</f>
        <v>131920</v>
      </c>
    </row>
    <row r="129" spans="1:4">
      <c r="A129" s="58" t="s">
        <v>87</v>
      </c>
      <c r="B129" s="59">
        <v>1745187</v>
      </c>
      <c r="C129" t="str">
        <f>A129</f>
        <v>0004-0003</v>
      </c>
      <c r="D129">
        <f>B129</f>
        <v>1745187</v>
      </c>
    </row>
    <row r="130" spans="1:4">
      <c r="A130" s="57" t="s">
        <v>17382</v>
      </c>
      <c r="B130" s="59">
        <v>13701474</v>
      </c>
    </row>
    <row r="133" spans="1:4">
      <c r="A133" t="s">
        <v>17393</v>
      </c>
    </row>
    <row r="134" spans="1:4">
      <c r="A134" s="56" t="s">
        <v>17380</v>
      </c>
      <c r="B134" t="s">
        <v>17389</v>
      </c>
    </row>
    <row r="135" spans="1:4">
      <c r="A135" s="57" t="s">
        <v>86</v>
      </c>
      <c r="B135" s="59">
        <v>289936</v>
      </c>
    </row>
    <row r="136" spans="1:4">
      <c r="A136" s="58" t="s">
        <v>352</v>
      </c>
      <c r="B136" s="59">
        <v>289936</v>
      </c>
      <c r="C136" t="str">
        <f>A136</f>
        <v>0004-0002</v>
      </c>
      <c r="D136">
        <f>B136</f>
        <v>289936</v>
      </c>
    </row>
    <row r="137" spans="1:4">
      <c r="A137" s="57" t="s">
        <v>17382</v>
      </c>
      <c r="B137" s="59">
        <v>289936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135"/>
  <sheetViews>
    <sheetView workbookViewId="0">
      <pane ySplit="1" topLeftCell="A106" activePane="bottomLeft" state="frozen"/>
      <selection pane="bottomLeft" activeCell="T1" sqref="A1:XFD1048576"/>
    </sheetView>
  </sheetViews>
  <sheetFormatPr baseColWidth="10" defaultColWidth="9.109375" defaultRowHeight="14.4"/>
  <cols>
    <col min="1" max="1" width="15" customWidth="1"/>
    <col min="2" max="2" width="29" customWidth="1"/>
    <col min="3" max="3" width="27" customWidth="1"/>
    <col min="4" max="4" width="13" customWidth="1"/>
    <col min="5" max="5" width="21" customWidth="1"/>
    <col min="6" max="6" width="12" customWidth="1"/>
    <col min="7" max="7" width="11" customWidth="1"/>
    <col min="8" max="8" width="50" customWidth="1"/>
    <col min="9" max="9" width="20" customWidth="1"/>
    <col min="10" max="10" width="25" customWidth="1"/>
    <col min="11" max="11" width="32" customWidth="1"/>
    <col min="12" max="12" width="10" customWidth="1"/>
    <col min="13" max="13" width="31" customWidth="1"/>
    <col min="14" max="14" width="21" customWidth="1"/>
    <col min="15" max="15" width="28" customWidth="1"/>
    <col min="16" max="16" width="11" customWidth="1"/>
    <col min="17" max="17" width="15" customWidth="1"/>
    <col min="18" max="18" width="11" customWidth="1"/>
    <col min="19" max="19" width="50" customWidth="1"/>
    <col min="20" max="20" width="19" customWidth="1"/>
    <col min="21" max="21" width="21" customWidth="1"/>
    <col min="22" max="22" width="14" customWidth="1"/>
    <col min="23" max="23" width="19" customWidth="1"/>
    <col min="24" max="24" width="42" customWidth="1"/>
    <col min="25" max="25" width="16" customWidth="1"/>
    <col min="26" max="26" width="15" customWidth="1"/>
    <col min="27" max="27" width="34" customWidth="1"/>
    <col min="28" max="28" width="39" customWidth="1"/>
    <col min="29" max="29" width="13" customWidth="1"/>
  </cols>
  <sheetData>
    <row r="1" spans="1:29" ht="28.8">
      <c r="A1" s="35" t="s">
        <v>56</v>
      </c>
      <c r="B1" s="35" t="s">
        <v>57</v>
      </c>
      <c r="C1" s="35" t="s">
        <v>58</v>
      </c>
      <c r="D1" s="35" t="s">
        <v>59</v>
      </c>
      <c r="E1" s="35" t="s">
        <v>60</v>
      </c>
      <c r="F1" s="35" t="s">
        <v>61</v>
      </c>
      <c r="G1" s="35" t="s">
        <v>62</v>
      </c>
      <c r="H1" s="35" t="s">
        <v>63</v>
      </c>
      <c r="I1" s="35" t="s">
        <v>64</v>
      </c>
      <c r="J1" s="35" t="s">
        <v>65</v>
      </c>
      <c r="K1" s="35" t="s">
        <v>66</v>
      </c>
      <c r="L1" s="35" t="s">
        <v>67</v>
      </c>
      <c r="M1" s="35" t="s">
        <v>68</v>
      </c>
      <c r="N1" s="35" t="s">
        <v>69</v>
      </c>
      <c r="O1" s="35" t="s">
        <v>70</v>
      </c>
      <c r="P1" s="35" t="s">
        <v>71</v>
      </c>
      <c r="Q1" s="35" t="s">
        <v>72</v>
      </c>
      <c r="R1" s="35" t="s">
        <v>73</v>
      </c>
      <c r="S1" s="35" t="s">
        <v>74</v>
      </c>
      <c r="T1" s="35" t="s">
        <v>75</v>
      </c>
      <c r="U1" s="35" t="s">
        <v>76</v>
      </c>
      <c r="V1" s="35" t="s">
        <v>77</v>
      </c>
      <c r="W1" s="35" t="s">
        <v>78</v>
      </c>
      <c r="X1" s="35" t="s">
        <v>79</v>
      </c>
      <c r="Y1" s="35" t="s">
        <v>80</v>
      </c>
      <c r="Z1" s="35" t="s">
        <v>81</v>
      </c>
      <c r="AA1" s="35" t="s">
        <v>82</v>
      </c>
      <c r="AB1" s="35" t="s">
        <v>83</v>
      </c>
      <c r="AC1" s="35" t="s">
        <v>84</v>
      </c>
    </row>
    <row r="2" spans="1:29">
      <c r="A2" t="s">
        <v>85</v>
      </c>
      <c r="B2" t="s">
        <v>86</v>
      </c>
      <c r="C2" t="s">
        <v>87</v>
      </c>
      <c r="D2" t="s">
        <v>88</v>
      </c>
      <c r="E2" t="s">
        <v>89</v>
      </c>
      <c r="F2" t="s">
        <v>90</v>
      </c>
      <c r="G2" t="s">
        <v>91</v>
      </c>
      <c r="H2" t="s">
        <v>92</v>
      </c>
      <c r="I2" t="s">
        <v>93</v>
      </c>
      <c r="J2" t="s">
        <v>94</v>
      </c>
      <c r="K2" t="s">
        <v>95</v>
      </c>
      <c r="L2" t="s">
        <v>96</v>
      </c>
      <c r="M2" t="s">
        <v>97</v>
      </c>
      <c r="N2" s="36">
        <v>45959.86041666667</v>
      </c>
      <c r="O2" s="36">
        <v>45965.710416666669</v>
      </c>
      <c r="P2" t="s">
        <v>98</v>
      </c>
      <c r="Q2" t="s">
        <v>99</v>
      </c>
      <c r="R2" t="s">
        <v>100</v>
      </c>
      <c r="S2" t="s">
        <v>101</v>
      </c>
      <c r="T2" t="s">
        <v>102</v>
      </c>
      <c r="U2" t="s">
        <v>103</v>
      </c>
      <c r="V2" t="s">
        <v>13</v>
      </c>
      <c r="W2" t="s">
        <v>104</v>
      </c>
      <c r="X2" t="s">
        <v>105</v>
      </c>
      <c r="Y2" s="37">
        <v>1</v>
      </c>
      <c r="Z2" t="s">
        <v>106</v>
      </c>
      <c r="AA2" s="37">
        <v>275729</v>
      </c>
      <c r="AB2" s="37">
        <v>196537</v>
      </c>
      <c r="AC2" s="37">
        <v>275729</v>
      </c>
    </row>
    <row r="3" spans="1:29">
      <c r="A3" t="s">
        <v>85</v>
      </c>
      <c r="B3" t="s">
        <v>86</v>
      </c>
      <c r="C3" t="s">
        <v>87</v>
      </c>
      <c r="D3" t="s">
        <v>88</v>
      </c>
      <c r="E3" t="s">
        <v>107</v>
      </c>
      <c r="F3" t="s">
        <v>108</v>
      </c>
      <c r="G3" t="s">
        <v>91</v>
      </c>
      <c r="H3" t="s">
        <v>92</v>
      </c>
      <c r="I3" t="s">
        <v>93</v>
      </c>
      <c r="J3" t="s">
        <v>94</v>
      </c>
      <c r="K3" t="s">
        <v>109</v>
      </c>
      <c r="L3" t="s">
        <v>96</v>
      </c>
      <c r="M3" t="s">
        <v>110</v>
      </c>
      <c r="N3" s="36">
        <v>45959.861111111109</v>
      </c>
      <c r="O3" s="36">
        <v>45966.826388888891</v>
      </c>
      <c r="P3" t="s">
        <v>98</v>
      </c>
      <c r="Q3" t="s">
        <v>99</v>
      </c>
      <c r="R3" t="s">
        <v>100</v>
      </c>
      <c r="S3" t="s">
        <v>111</v>
      </c>
      <c r="T3" t="s">
        <v>102</v>
      </c>
      <c r="U3" t="s">
        <v>112</v>
      </c>
      <c r="V3" t="s">
        <v>13</v>
      </c>
      <c r="W3" t="s">
        <v>104</v>
      </c>
      <c r="X3" t="s">
        <v>105</v>
      </c>
      <c r="Y3" s="37">
        <v>1</v>
      </c>
      <c r="Z3" t="s">
        <v>106</v>
      </c>
      <c r="AA3" s="37">
        <v>275729</v>
      </c>
      <c r="AB3" s="37">
        <v>196537</v>
      </c>
      <c r="AC3" s="37">
        <v>275729</v>
      </c>
    </row>
    <row r="4" spans="1:29">
      <c r="A4" t="s">
        <v>113</v>
      </c>
      <c r="B4" t="s">
        <v>114</v>
      </c>
      <c r="C4" t="s">
        <v>115</v>
      </c>
      <c r="D4" t="s">
        <v>116</v>
      </c>
      <c r="E4" t="s">
        <v>117</v>
      </c>
      <c r="F4" t="s">
        <v>118</v>
      </c>
      <c r="G4" t="s">
        <v>91</v>
      </c>
      <c r="H4" t="s">
        <v>92</v>
      </c>
      <c r="I4" t="s">
        <v>119</v>
      </c>
      <c r="J4" t="s">
        <v>120</v>
      </c>
      <c r="K4" t="s">
        <v>121</v>
      </c>
      <c r="L4" t="s">
        <v>96</v>
      </c>
      <c r="M4" t="s">
        <v>122</v>
      </c>
      <c r="N4" s="36">
        <v>45959.710416666669</v>
      </c>
      <c r="O4" s="36">
        <v>45965.713194444441</v>
      </c>
      <c r="P4" t="s">
        <v>98</v>
      </c>
      <c r="Q4" t="s">
        <v>99</v>
      </c>
      <c r="R4" t="s">
        <v>100</v>
      </c>
      <c r="S4" t="s">
        <v>123</v>
      </c>
      <c r="T4" t="s">
        <v>102</v>
      </c>
      <c r="U4" t="s">
        <v>124</v>
      </c>
      <c r="V4" t="s">
        <v>125</v>
      </c>
      <c r="W4" t="s">
        <v>126</v>
      </c>
      <c r="X4" t="s">
        <v>127</v>
      </c>
      <c r="Y4" s="37">
        <v>1</v>
      </c>
      <c r="Z4" t="s">
        <v>106</v>
      </c>
      <c r="AA4" s="37">
        <v>988463</v>
      </c>
      <c r="AB4" s="37">
        <v>196537</v>
      </c>
      <c r="AC4" s="37">
        <v>988463</v>
      </c>
    </row>
    <row r="5" spans="1:29">
      <c r="A5" t="s">
        <v>85</v>
      </c>
      <c r="B5" t="s">
        <v>86</v>
      </c>
      <c r="C5" t="s">
        <v>87</v>
      </c>
      <c r="D5" t="s">
        <v>128</v>
      </c>
      <c r="E5" t="s">
        <v>129</v>
      </c>
      <c r="F5" t="s">
        <v>130</v>
      </c>
      <c r="G5" t="s">
        <v>91</v>
      </c>
      <c r="H5" t="s">
        <v>92</v>
      </c>
      <c r="I5" t="s">
        <v>131</v>
      </c>
      <c r="J5" t="s">
        <v>132</v>
      </c>
      <c r="K5" t="s">
        <v>133</v>
      </c>
      <c r="L5" t="s">
        <v>96</v>
      </c>
      <c r="M5" t="s">
        <v>134</v>
      </c>
      <c r="N5" s="36">
        <v>45959.875694444447</v>
      </c>
      <c r="O5" s="36">
        <v>45966.828472222223</v>
      </c>
      <c r="P5" t="s">
        <v>98</v>
      </c>
      <c r="Q5" t="s">
        <v>99</v>
      </c>
      <c r="R5" t="s">
        <v>100</v>
      </c>
      <c r="S5" t="s">
        <v>135</v>
      </c>
      <c r="T5" t="s">
        <v>102</v>
      </c>
      <c r="U5" t="s">
        <v>136</v>
      </c>
      <c r="V5" t="s">
        <v>15</v>
      </c>
      <c r="W5" t="s">
        <v>104</v>
      </c>
      <c r="X5" t="s">
        <v>137</v>
      </c>
      <c r="Y5" s="37">
        <v>1</v>
      </c>
      <c r="Z5" t="s">
        <v>106</v>
      </c>
      <c r="AA5" s="37">
        <v>504833</v>
      </c>
      <c r="AB5" s="37">
        <v>196537</v>
      </c>
      <c r="AC5" s="37">
        <v>504833</v>
      </c>
    </row>
    <row r="6" spans="1:29">
      <c r="A6" t="s">
        <v>138</v>
      </c>
      <c r="B6" t="s">
        <v>139</v>
      </c>
      <c r="C6" t="s">
        <v>140</v>
      </c>
      <c r="D6" t="s">
        <v>141</v>
      </c>
      <c r="E6" t="s">
        <v>142</v>
      </c>
      <c r="F6" t="s">
        <v>143</v>
      </c>
      <c r="G6" t="s">
        <v>91</v>
      </c>
      <c r="H6" t="s">
        <v>92</v>
      </c>
      <c r="I6" t="s">
        <v>144</v>
      </c>
      <c r="J6" t="s">
        <v>138</v>
      </c>
      <c r="K6" t="s">
        <v>145</v>
      </c>
      <c r="L6" t="s">
        <v>96</v>
      </c>
      <c r="M6" t="s">
        <v>146</v>
      </c>
      <c r="N6" s="36">
        <v>45961.726388888892</v>
      </c>
      <c r="O6" s="36">
        <v>45971.701388888891</v>
      </c>
      <c r="P6" t="s">
        <v>147</v>
      </c>
      <c r="Q6" t="s">
        <v>148</v>
      </c>
      <c r="R6" t="s">
        <v>100</v>
      </c>
      <c r="S6" t="s">
        <v>149</v>
      </c>
      <c r="T6" t="s">
        <v>102</v>
      </c>
      <c r="U6" t="s">
        <v>150</v>
      </c>
      <c r="V6" t="s">
        <v>8</v>
      </c>
      <c r="W6" t="s">
        <v>104</v>
      </c>
      <c r="X6" t="s">
        <v>151</v>
      </c>
      <c r="Y6" s="37">
        <v>1</v>
      </c>
      <c r="Z6" t="s">
        <v>106</v>
      </c>
      <c r="AA6" s="37">
        <v>75096</v>
      </c>
      <c r="AB6" s="37">
        <v>75096</v>
      </c>
      <c r="AC6" s="37">
        <v>75096</v>
      </c>
    </row>
    <row r="7" spans="1:29">
      <c r="A7" t="s">
        <v>152</v>
      </c>
      <c r="B7" t="s">
        <v>153</v>
      </c>
      <c r="C7" t="s">
        <v>154</v>
      </c>
      <c r="D7" t="s">
        <v>155</v>
      </c>
      <c r="E7" t="s">
        <v>156</v>
      </c>
      <c r="F7" t="s">
        <v>157</v>
      </c>
      <c r="G7" t="s">
        <v>91</v>
      </c>
      <c r="H7" t="s">
        <v>92</v>
      </c>
      <c r="I7" t="s">
        <v>153</v>
      </c>
      <c r="J7" t="s">
        <v>152</v>
      </c>
      <c r="K7" t="s">
        <v>158</v>
      </c>
      <c r="L7" t="s">
        <v>96</v>
      </c>
      <c r="M7" t="s">
        <v>159</v>
      </c>
      <c r="N7" s="36">
        <v>45961.831250000003</v>
      </c>
      <c r="O7" s="36">
        <v>45965.799305555563</v>
      </c>
      <c r="P7" t="s">
        <v>147</v>
      </c>
      <c r="Q7" t="s">
        <v>148</v>
      </c>
      <c r="R7" t="s">
        <v>100</v>
      </c>
      <c r="S7" t="s">
        <v>160</v>
      </c>
      <c r="T7" t="s">
        <v>102</v>
      </c>
      <c r="U7" t="s">
        <v>161</v>
      </c>
      <c r="V7" t="s">
        <v>8</v>
      </c>
      <c r="W7" t="s">
        <v>104</v>
      </c>
      <c r="X7" t="s">
        <v>162</v>
      </c>
      <c r="Y7" s="37">
        <v>1</v>
      </c>
      <c r="Z7" t="s">
        <v>106</v>
      </c>
      <c r="AA7" s="37">
        <v>75096</v>
      </c>
      <c r="AB7" s="37">
        <v>75096</v>
      </c>
      <c r="AC7" s="37">
        <v>75096</v>
      </c>
    </row>
    <row r="8" spans="1:29">
      <c r="A8" t="s">
        <v>138</v>
      </c>
      <c r="B8" t="s">
        <v>139</v>
      </c>
      <c r="C8" t="s">
        <v>140</v>
      </c>
      <c r="D8" t="s">
        <v>141</v>
      </c>
      <c r="E8" t="s">
        <v>163</v>
      </c>
      <c r="F8" t="s">
        <v>164</v>
      </c>
      <c r="G8" t="s">
        <v>91</v>
      </c>
      <c r="H8" t="s">
        <v>92</v>
      </c>
      <c r="I8" t="s">
        <v>144</v>
      </c>
      <c r="J8" t="s">
        <v>138</v>
      </c>
      <c r="K8" t="s">
        <v>165</v>
      </c>
      <c r="L8" t="s">
        <v>96</v>
      </c>
      <c r="M8" t="s">
        <v>166</v>
      </c>
      <c r="N8" s="36">
        <v>45968.333333333343</v>
      </c>
      <c r="O8" s="36">
        <v>45968.644444444442</v>
      </c>
      <c r="R8" t="s">
        <v>100</v>
      </c>
      <c r="S8" t="s">
        <v>167</v>
      </c>
      <c r="T8" t="s">
        <v>102</v>
      </c>
      <c r="U8" t="s">
        <v>168</v>
      </c>
      <c r="V8" t="s">
        <v>8</v>
      </c>
      <c r="W8" t="s">
        <v>104</v>
      </c>
      <c r="X8" t="s">
        <v>169</v>
      </c>
      <c r="Y8" s="37">
        <v>1</v>
      </c>
      <c r="Z8" t="s">
        <v>106</v>
      </c>
      <c r="AA8" s="37">
        <v>75096</v>
      </c>
      <c r="AB8" s="37">
        <v>75096</v>
      </c>
      <c r="AC8" s="37">
        <v>75096</v>
      </c>
    </row>
    <row r="9" spans="1:29">
      <c r="A9" t="s">
        <v>138</v>
      </c>
      <c r="B9" t="s">
        <v>139</v>
      </c>
      <c r="C9" t="s">
        <v>140</v>
      </c>
      <c r="D9" t="s">
        <v>141</v>
      </c>
      <c r="E9" t="s">
        <v>170</v>
      </c>
      <c r="F9" t="s">
        <v>171</v>
      </c>
      <c r="G9" t="s">
        <v>91</v>
      </c>
      <c r="H9" t="s">
        <v>92</v>
      </c>
      <c r="I9" t="s">
        <v>144</v>
      </c>
      <c r="J9" t="s">
        <v>138</v>
      </c>
      <c r="K9" t="s">
        <v>172</v>
      </c>
      <c r="L9" t="s">
        <v>96</v>
      </c>
      <c r="M9" t="s">
        <v>173</v>
      </c>
      <c r="N9" s="36">
        <v>45968.333333333343</v>
      </c>
      <c r="O9" s="36">
        <v>45971.505555555559</v>
      </c>
      <c r="R9" t="s">
        <v>100</v>
      </c>
      <c r="S9" t="s">
        <v>174</v>
      </c>
      <c r="T9" t="s">
        <v>102</v>
      </c>
      <c r="U9" t="s">
        <v>175</v>
      </c>
      <c r="V9" t="s">
        <v>8</v>
      </c>
      <c r="W9" t="s">
        <v>104</v>
      </c>
      <c r="X9" t="s">
        <v>176</v>
      </c>
      <c r="Y9" s="37">
        <v>1</v>
      </c>
      <c r="Z9" t="s">
        <v>106</v>
      </c>
      <c r="AA9" s="37">
        <v>75096</v>
      </c>
      <c r="AB9" s="37">
        <v>75096</v>
      </c>
      <c r="AC9" s="37">
        <v>75096</v>
      </c>
    </row>
    <row r="10" spans="1:29">
      <c r="A10" t="s">
        <v>138</v>
      </c>
      <c r="B10" t="s">
        <v>139</v>
      </c>
      <c r="C10" t="s">
        <v>140</v>
      </c>
      <c r="D10" t="s">
        <v>141</v>
      </c>
      <c r="E10" t="s">
        <v>177</v>
      </c>
      <c r="F10" t="s">
        <v>178</v>
      </c>
      <c r="G10" t="s">
        <v>91</v>
      </c>
      <c r="H10" t="s">
        <v>92</v>
      </c>
      <c r="I10" t="s">
        <v>144</v>
      </c>
      <c r="J10" t="s">
        <v>138</v>
      </c>
      <c r="K10" t="s">
        <v>179</v>
      </c>
      <c r="L10" t="s">
        <v>96</v>
      </c>
      <c r="M10" t="s">
        <v>180</v>
      </c>
      <c r="N10" s="36">
        <v>45968.333333333343</v>
      </c>
      <c r="O10" s="36">
        <v>45971.638194444437</v>
      </c>
      <c r="R10" t="s">
        <v>100</v>
      </c>
      <c r="S10" t="s">
        <v>181</v>
      </c>
      <c r="T10" t="s">
        <v>102</v>
      </c>
      <c r="U10" t="s">
        <v>182</v>
      </c>
      <c r="V10" t="s">
        <v>8</v>
      </c>
      <c r="W10" t="s">
        <v>104</v>
      </c>
      <c r="X10" t="s">
        <v>176</v>
      </c>
      <c r="Y10" s="37">
        <v>1</v>
      </c>
      <c r="Z10" t="s">
        <v>106</v>
      </c>
      <c r="AA10" s="37">
        <v>75096</v>
      </c>
      <c r="AB10" s="37">
        <v>75096</v>
      </c>
      <c r="AC10" s="37">
        <v>75096</v>
      </c>
    </row>
    <row r="11" spans="1:29">
      <c r="A11" t="s">
        <v>138</v>
      </c>
      <c r="B11" t="s">
        <v>139</v>
      </c>
      <c r="C11" t="s">
        <v>140</v>
      </c>
      <c r="D11" t="s">
        <v>141</v>
      </c>
      <c r="E11" t="s">
        <v>183</v>
      </c>
      <c r="F11" t="s">
        <v>184</v>
      </c>
      <c r="G11" t="s">
        <v>91</v>
      </c>
      <c r="H11" t="s">
        <v>92</v>
      </c>
      <c r="I11" t="s">
        <v>144</v>
      </c>
      <c r="J11" t="s">
        <v>138</v>
      </c>
      <c r="K11" t="s">
        <v>185</v>
      </c>
      <c r="L11" t="s">
        <v>96</v>
      </c>
      <c r="M11" t="s">
        <v>186</v>
      </c>
      <c r="N11" s="36">
        <v>45968.333333333343</v>
      </c>
      <c r="O11" s="36">
        <v>45971.748611111107</v>
      </c>
      <c r="R11" t="s">
        <v>100</v>
      </c>
      <c r="S11" t="s">
        <v>187</v>
      </c>
      <c r="T11" t="s">
        <v>102</v>
      </c>
      <c r="U11" t="s">
        <v>188</v>
      </c>
      <c r="V11" t="s">
        <v>8</v>
      </c>
      <c r="W11" t="s">
        <v>104</v>
      </c>
      <c r="X11" t="s">
        <v>189</v>
      </c>
      <c r="Y11" s="37">
        <v>1</v>
      </c>
      <c r="Z11" t="s">
        <v>106</v>
      </c>
      <c r="AA11" s="37">
        <v>75096</v>
      </c>
      <c r="AB11" s="37">
        <v>75096</v>
      </c>
      <c r="AC11" s="37">
        <v>75096</v>
      </c>
    </row>
    <row r="12" spans="1:29">
      <c r="A12" t="s">
        <v>138</v>
      </c>
      <c r="B12" t="s">
        <v>139</v>
      </c>
      <c r="C12" t="s">
        <v>140</v>
      </c>
      <c r="D12" t="s">
        <v>141</v>
      </c>
      <c r="E12" t="s">
        <v>190</v>
      </c>
      <c r="F12" t="s">
        <v>191</v>
      </c>
      <c r="G12" t="s">
        <v>91</v>
      </c>
      <c r="H12" t="s">
        <v>92</v>
      </c>
      <c r="I12" t="s">
        <v>144</v>
      </c>
      <c r="J12" t="s">
        <v>138</v>
      </c>
      <c r="K12" t="s">
        <v>192</v>
      </c>
      <c r="L12" t="s">
        <v>96</v>
      </c>
      <c r="M12" t="s">
        <v>193</v>
      </c>
      <c r="N12" s="36">
        <v>45968.333333333343</v>
      </c>
      <c r="O12" s="36">
        <v>45971.551388888889</v>
      </c>
      <c r="R12" t="s">
        <v>100</v>
      </c>
      <c r="S12" t="s">
        <v>194</v>
      </c>
      <c r="T12" t="s">
        <v>102</v>
      </c>
      <c r="U12" t="s">
        <v>195</v>
      </c>
      <c r="V12" t="s">
        <v>8</v>
      </c>
      <c r="W12" t="s">
        <v>104</v>
      </c>
      <c r="X12" t="s">
        <v>189</v>
      </c>
      <c r="Y12" s="37">
        <v>1</v>
      </c>
      <c r="Z12" t="s">
        <v>106</v>
      </c>
      <c r="AA12" s="37">
        <v>75096</v>
      </c>
      <c r="AB12" s="37">
        <v>75096</v>
      </c>
      <c r="AC12" s="37">
        <v>75096</v>
      </c>
    </row>
    <row r="13" spans="1:29">
      <c r="A13" t="s">
        <v>138</v>
      </c>
      <c r="B13" t="s">
        <v>139</v>
      </c>
      <c r="C13" t="s">
        <v>140</v>
      </c>
      <c r="D13" t="s">
        <v>196</v>
      </c>
      <c r="E13" t="s">
        <v>197</v>
      </c>
      <c r="F13" t="s">
        <v>198</v>
      </c>
      <c r="G13" t="s">
        <v>91</v>
      </c>
      <c r="H13" t="s">
        <v>92</v>
      </c>
      <c r="I13" t="s">
        <v>144</v>
      </c>
      <c r="J13" t="s">
        <v>199</v>
      </c>
      <c r="K13" t="s">
        <v>200</v>
      </c>
      <c r="L13" t="s">
        <v>96</v>
      </c>
      <c r="M13" t="s">
        <v>201</v>
      </c>
      <c r="N13" s="36">
        <v>45968.333333333343</v>
      </c>
      <c r="O13" s="36">
        <v>45968.67083333333</v>
      </c>
      <c r="R13" t="s">
        <v>100</v>
      </c>
      <c r="S13" t="s">
        <v>202</v>
      </c>
      <c r="T13" t="s">
        <v>102</v>
      </c>
      <c r="U13" t="s">
        <v>203</v>
      </c>
      <c r="V13" t="s">
        <v>8</v>
      </c>
      <c r="W13" t="s">
        <v>104</v>
      </c>
      <c r="X13" t="s">
        <v>176</v>
      </c>
      <c r="Y13" s="37">
        <v>1</v>
      </c>
      <c r="Z13" t="s">
        <v>106</v>
      </c>
      <c r="AA13" s="37">
        <v>75096</v>
      </c>
      <c r="AB13" s="37">
        <v>75096</v>
      </c>
      <c r="AC13" s="37">
        <v>75096</v>
      </c>
    </row>
    <row r="14" spans="1:29">
      <c r="A14" t="s">
        <v>138</v>
      </c>
      <c r="B14" t="s">
        <v>139</v>
      </c>
      <c r="C14" t="s">
        <v>140</v>
      </c>
      <c r="D14" t="s">
        <v>204</v>
      </c>
      <c r="E14" t="s">
        <v>205</v>
      </c>
      <c r="F14" t="s">
        <v>206</v>
      </c>
      <c r="G14" t="s">
        <v>91</v>
      </c>
      <c r="H14" t="s">
        <v>92</v>
      </c>
      <c r="I14" t="s">
        <v>144</v>
      </c>
      <c r="J14" t="s">
        <v>207</v>
      </c>
      <c r="K14" t="s">
        <v>208</v>
      </c>
      <c r="L14" t="s">
        <v>96</v>
      </c>
      <c r="M14" t="s">
        <v>209</v>
      </c>
      <c r="N14" s="36">
        <v>45968.333333333343</v>
      </c>
      <c r="O14" s="36">
        <v>45968.560416666667</v>
      </c>
      <c r="R14" t="s">
        <v>100</v>
      </c>
      <c r="S14" t="s">
        <v>210</v>
      </c>
      <c r="T14" t="s">
        <v>102</v>
      </c>
      <c r="U14" t="s">
        <v>211</v>
      </c>
      <c r="V14" t="s">
        <v>8</v>
      </c>
      <c r="W14" t="s">
        <v>104</v>
      </c>
      <c r="X14" t="s">
        <v>176</v>
      </c>
      <c r="Y14" s="37">
        <v>1</v>
      </c>
      <c r="Z14" t="s">
        <v>106</v>
      </c>
      <c r="AA14" s="37">
        <v>75096</v>
      </c>
      <c r="AB14" s="37">
        <v>75096</v>
      </c>
      <c r="AC14" s="37">
        <v>75096</v>
      </c>
    </row>
    <row r="15" spans="1:29">
      <c r="A15" t="s">
        <v>138</v>
      </c>
      <c r="B15" t="s">
        <v>139</v>
      </c>
      <c r="C15" t="s">
        <v>140</v>
      </c>
      <c r="D15" t="s">
        <v>212</v>
      </c>
      <c r="E15" t="s">
        <v>213</v>
      </c>
      <c r="F15" t="s">
        <v>214</v>
      </c>
      <c r="G15" t="s">
        <v>91</v>
      </c>
      <c r="H15" t="s">
        <v>92</v>
      </c>
      <c r="I15" t="s">
        <v>144</v>
      </c>
      <c r="J15" t="s">
        <v>215</v>
      </c>
      <c r="K15" t="s">
        <v>216</v>
      </c>
      <c r="L15" t="s">
        <v>96</v>
      </c>
      <c r="M15" t="s">
        <v>217</v>
      </c>
      <c r="N15" s="36">
        <v>45968.333333333343</v>
      </c>
      <c r="O15" s="36">
        <v>45968.624305555553</v>
      </c>
      <c r="R15" t="s">
        <v>100</v>
      </c>
      <c r="S15" t="s">
        <v>218</v>
      </c>
      <c r="T15" t="s">
        <v>102</v>
      </c>
      <c r="U15" t="s">
        <v>219</v>
      </c>
      <c r="V15" t="s">
        <v>11</v>
      </c>
      <c r="W15" t="s">
        <v>104</v>
      </c>
      <c r="X15" t="s">
        <v>220</v>
      </c>
      <c r="Y15" s="37">
        <v>1</v>
      </c>
      <c r="Z15" t="s">
        <v>106</v>
      </c>
      <c r="AA15" s="37">
        <v>163814</v>
      </c>
      <c r="AB15" s="37">
        <v>140396</v>
      </c>
      <c r="AC15" s="37">
        <v>163814</v>
      </c>
    </row>
    <row r="16" spans="1:29">
      <c r="A16" t="s">
        <v>113</v>
      </c>
      <c r="B16" t="s">
        <v>114</v>
      </c>
      <c r="C16" t="s">
        <v>115</v>
      </c>
      <c r="D16" t="s">
        <v>221</v>
      </c>
      <c r="E16" t="s">
        <v>222</v>
      </c>
      <c r="F16" t="s">
        <v>223</v>
      </c>
      <c r="G16" t="s">
        <v>91</v>
      </c>
      <c r="H16" t="s">
        <v>92</v>
      </c>
      <c r="I16" t="s">
        <v>224</v>
      </c>
      <c r="J16" t="s">
        <v>225</v>
      </c>
      <c r="K16" t="s">
        <v>226</v>
      </c>
      <c r="L16" t="s">
        <v>96</v>
      </c>
      <c r="M16" t="s">
        <v>227</v>
      </c>
      <c r="N16" s="36">
        <v>45968.333333333343</v>
      </c>
      <c r="O16" s="36">
        <v>45971.732638888891</v>
      </c>
      <c r="R16" t="s">
        <v>100</v>
      </c>
      <c r="S16" t="s">
        <v>228</v>
      </c>
      <c r="T16" t="s">
        <v>102</v>
      </c>
      <c r="U16" t="s">
        <v>229</v>
      </c>
      <c r="V16" t="s">
        <v>125</v>
      </c>
      <c r="W16" t="s">
        <v>230</v>
      </c>
      <c r="X16" t="s">
        <v>231</v>
      </c>
      <c r="Y16" s="37">
        <v>1</v>
      </c>
      <c r="Z16" t="s">
        <v>106</v>
      </c>
      <c r="AA16" s="37">
        <v>504833</v>
      </c>
      <c r="AB16" s="37">
        <v>196537</v>
      </c>
      <c r="AC16" s="37">
        <v>504833</v>
      </c>
    </row>
    <row r="17" spans="1:29">
      <c r="A17" t="s">
        <v>113</v>
      </c>
      <c r="B17" t="s">
        <v>114</v>
      </c>
      <c r="C17" t="s">
        <v>115</v>
      </c>
      <c r="D17" t="s">
        <v>221</v>
      </c>
      <c r="E17" t="s">
        <v>232</v>
      </c>
      <c r="F17" t="s">
        <v>233</v>
      </c>
      <c r="G17" t="s">
        <v>91</v>
      </c>
      <c r="H17" t="s">
        <v>92</v>
      </c>
      <c r="I17" t="s">
        <v>224</v>
      </c>
      <c r="J17" t="s">
        <v>225</v>
      </c>
      <c r="K17" t="s">
        <v>234</v>
      </c>
      <c r="L17" t="s">
        <v>96</v>
      </c>
      <c r="M17" t="s">
        <v>235</v>
      </c>
      <c r="N17" s="36">
        <v>45968.333333333343</v>
      </c>
      <c r="O17" s="36">
        <v>45972.450694444437</v>
      </c>
      <c r="R17" t="s">
        <v>100</v>
      </c>
      <c r="S17" t="s">
        <v>236</v>
      </c>
      <c r="T17" t="s">
        <v>102</v>
      </c>
      <c r="U17" t="s">
        <v>237</v>
      </c>
      <c r="V17" t="s">
        <v>125</v>
      </c>
      <c r="W17" t="s">
        <v>230</v>
      </c>
      <c r="X17" t="s">
        <v>231</v>
      </c>
      <c r="Y17" s="37">
        <v>1</v>
      </c>
      <c r="Z17" t="s">
        <v>106</v>
      </c>
      <c r="AA17" s="37">
        <v>504833</v>
      </c>
      <c r="AB17" s="37">
        <v>196537</v>
      </c>
      <c r="AC17" s="37">
        <v>504833</v>
      </c>
    </row>
    <row r="18" spans="1:29">
      <c r="A18" t="s">
        <v>113</v>
      </c>
      <c r="B18" t="s">
        <v>114</v>
      </c>
      <c r="C18" t="s">
        <v>115</v>
      </c>
      <c r="D18" t="s">
        <v>221</v>
      </c>
      <c r="E18" t="s">
        <v>238</v>
      </c>
      <c r="F18" t="s">
        <v>239</v>
      </c>
      <c r="G18" t="s">
        <v>91</v>
      </c>
      <c r="H18" t="s">
        <v>92</v>
      </c>
      <c r="I18" t="s">
        <v>224</v>
      </c>
      <c r="J18" t="s">
        <v>225</v>
      </c>
      <c r="K18" t="s">
        <v>240</v>
      </c>
      <c r="L18" t="s">
        <v>96</v>
      </c>
      <c r="M18" t="s">
        <v>241</v>
      </c>
      <c r="N18" s="36">
        <v>45968.333333333343</v>
      </c>
      <c r="O18" s="36">
        <v>45972.675000000003</v>
      </c>
      <c r="R18" t="s">
        <v>100</v>
      </c>
      <c r="S18" t="s">
        <v>242</v>
      </c>
      <c r="T18" t="s">
        <v>102</v>
      </c>
      <c r="U18" t="s">
        <v>243</v>
      </c>
      <c r="V18" t="s">
        <v>125</v>
      </c>
      <c r="W18" t="s">
        <v>230</v>
      </c>
      <c r="X18" t="s">
        <v>231</v>
      </c>
      <c r="Y18" s="37">
        <v>1</v>
      </c>
      <c r="Z18" t="s">
        <v>106</v>
      </c>
      <c r="AA18" s="37">
        <v>504833</v>
      </c>
      <c r="AB18" s="37">
        <v>196537</v>
      </c>
      <c r="AC18" s="37">
        <v>504833</v>
      </c>
    </row>
    <row r="19" spans="1:29">
      <c r="A19" t="s">
        <v>244</v>
      </c>
      <c r="B19" t="s">
        <v>114</v>
      </c>
      <c r="C19" t="s">
        <v>115</v>
      </c>
      <c r="D19" t="s">
        <v>245</v>
      </c>
      <c r="E19" t="s">
        <v>246</v>
      </c>
      <c r="F19" t="s">
        <v>247</v>
      </c>
      <c r="G19" t="s">
        <v>91</v>
      </c>
      <c r="H19" t="s">
        <v>92</v>
      </c>
      <c r="I19" t="s">
        <v>248</v>
      </c>
      <c r="J19" t="s">
        <v>249</v>
      </c>
      <c r="K19" t="s">
        <v>250</v>
      </c>
      <c r="L19" t="s">
        <v>96</v>
      </c>
      <c r="M19" t="s">
        <v>251</v>
      </c>
      <c r="N19" s="36">
        <v>45968.333333333343</v>
      </c>
      <c r="O19" s="36">
        <v>45971.975694444453</v>
      </c>
      <c r="R19" t="s">
        <v>100</v>
      </c>
      <c r="S19" t="s">
        <v>252</v>
      </c>
      <c r="T19" t="s">
        <v>102</v>
      </c>
      <c r="U19" t="s">
        <v>253</v>
      </c>
      <c r="V19" t="s">
        <v>11</v>
      </c>
      <c r="W19" t="s">
        <v>104</v>
      </c>
      <c r="X19" t="s">
        <v>254</v>
      </c>
      <c r="Y19" s="37">
        <v>1</v>
      </c>
      <c r="Z19" t="s">
        <v>106</v>
      </c>
      <c r="AA19" s="37">
        <v>163814</v>
      </c>
      <c r="AB19" s="37">
        <v>140396</v>
      </c>
      <c r="AC19" s="37">
        <v>163814</v>
      </c>
    </row>
    <row r="20" spans="1:29">
      <c r="A20" t="s">
        <v>255</v>
      </c>
      <c r="B20" t="s">
        <v>256</v>
      </c>
      <c r="C20" t="s">
        <v>257</v>
      </c>
      <c r="D20" t="s">
        <v>258</v>
      </c>
      <c r="E20" t="s">
        <v>259</v>
      </c>
      <c r="F20" t="s">
        <v>260</v>
      </c>
      <c r="G20" t="s">
        <v>91</v>
      </c>
      <c r="H20" t="s">
        <v>92</v>
      </c>
      <c r="I20" t="s">
        <v>261</v>
      </c>
      <c r="J20" t="s">
        <v>262</v>
      </c>
      <c r="K20" t="s">
        <v>263</v>
      </c>
      <c r="L20" t="s">
        <v>96</v>
      </c>
      <c r="M20" t="s">
        <v>264</v>
      </c>
      <c r="N20" s="36">
        <v>45968.333333333343</v>
      </c>
      <c r="O20" s="36">
        <v>45968.715277777781</v>
      </c>
      <c r="R20" t="s">
        <v>100</v>
      </c>
      <c r="S20" t="s">
        <v>265</v>
      </c>
      <c r="T20" t="s">
        <v>102</v>
      </c>
      <c r="U20" t="s">
        <v>266</v>
      </c>
      <c r="V20" t="s">
        <v>11</v>
      </c>
      <c r="W20" t="s">
        <v>104</v>
      </c>
      <c r="X20" t="s">
        <v>267</v>
      </c>
      <c r="Y20" s="37">
        <v>1</v>
      </c>
      <c r="Z20" t="s">
        <v>106</v>
      </c>
      <c r="AA20" s="37">
        <v>163814</v>
      </c>
      <c r="AB20" s="37">
        <v>140396</v>
      </c>
      <c r="AC20" s="37">
        <v>163814</v>
      </c>
    </row>
    <row r="21" spans="1:29">
      <c r="A21" t="s">
        <v>152</v>
      </c>
      <c r="B21" t="s">
        <v>153</v>
      </c>
      <c r="C21" t="s">
        <v>154</v>
      </c>
      <c r="D21" t="s">
        <v>268</v>
      </c>
      <c r="E21" t="s">
        <v>269</v>
      </c>
      <c r="F21" t="s">
        <v>270</v>
      </c>
      <c r="G21" t="s">
        <v>91</v>
      </c>
      <c r="H21" t="s">
        <v>92</v>
      </c>
      <c r="I21" t="s">
        <v>153</v>
      </c>
      <c r="J21" t="s">
        <v>271</v>
      </c>
      <c r="K21" t="s">
        <v>272</v>
      </c>
      <c r="L21" t="s">
        <v>96</v>
      </c>
      <c r="M21" t="s">
        <v>273</v>
      </c>
      <c r="N21" s="36">
        <v>45968.333333333343</v>
      </c>
      <c r="O21" s="36">
        <v>45971.484027777777</v>
      </c>
      <c r="R21" t="s">
        <v>100</v>
      </c>
      <c r="S21" t="s">
        <v>274</v>
      </c>
      <c r="T21" t="s">
        <v>102</v>
      </c>
      <c r="U21" t="s">
        <v>275</v>
      </c>
      <c r="V21" t="s">
        <v>8</v>
      </c>
      <c r="W21" t="s">
        <v>104</v>
      </c>
      <c r="X21" t="s">
        <v>276</v>
      </c>
      <c r="Y21" s="37">
        <v>1</v>
      </c>
      <c r="Z21" t="s">
        <v>106</v>
      </c>
      <c r="AA21" s="37">
        <v>75096</v>
      </c>
      <c r="AB21" s="37">
        <v>75096</v>
      </c>
      <c r="AC21" s="37">
        <v>75096</v>
      </c>
    </row>
    <row r="22" spans="1:29">
      <c r="A22" t="s">
        <v>277</v>
      </c>
      <c r="B22" t="s">
        <v>256</v>
      </c>
      <c r="C22" t="s">
        <v>257</v>
      </c>
      <c r="D22" t="s">
        <v>278</v>
      </c>
      <c r="E22" t="s">
        <v>279</v>
      </c>
      <c r="F22" t="s">
        <v>280</v>
      </c>
      <c r="G22" t="s">
        <v>91</v>
      </c>
      <c r="H22" t="s">
        <v>92</v>
      </c>
      <c r="I22" t="s">
        <v>281</v>
      </c>
      <c r="J22" t="s">
        <v>282</v>
      </c>
      <c r="K22" t="s">
        <v>283</v>
      </c>
      <c r="L22" t="s">
        <v>96</v>
      </c>
      <c r="M22" t="s">
        <v>284</v>
      </c>
      <c r="N22" s="36">
        <v>45968.333333333343</v>
      </c>
      <c r="O22" s="36">
        <v>45971.624305555553</v>
      </c>
      <c r="R22" t="s">
        <v>100</v>
      </c>
      <c r="S22" t="s">
        <v>285</v>
      </c>
      <c r="T22" t="s">
        <v>102</v>
      </c>
      <c r="U22" t="s">
        <v>286</v>
      </c>
      <c r="V22" t="s">
        <v>13</v>
      </c>
      <c r="W22" t="s">
        <v>104</v>
      </c>
      <c r="X22" t="s">
        <v>287</v>
      </c>
      <c r="Y22" s="37">
        <v>1</v>
      </c>
      <c r="Z22" t="s">
        <v>106</v>
      </c>
      <c r="AA22" s="37">
        <v>275729</v>
      </c>
      <c r="AB22" s="37">
        <v>196537</v>
      </c>
      <c r="AC22" s="37">
        <v>275729</v>
      </c>
    </row>
    <row r="23" spans="1:29">
      <c r="A23" t="s">
        <v>277</v>
      </c>
      <c r="B23" t="s">
        <v>256</v>
      </c>
      <c r="C23" t="s">
        <v>257</v>
      </c>
      <c r="D23" t="s">
        <v>288</v>
      </c>
      <c r="E23" t="s">
        <v>289</v>
      </c>
      <c r="F23" t="s">
        <v>290</v>
      </c>
      <c r="G23" t="s">
        <v>91</v>
      </c>
      <c r="H23" t="s">
        <v>92</v>
      </c>
      <c r="I23" t="s">
        <v>291</v>
      </c>
      <c r="J23" t="s">
        <v>277</v>
      </c>
      <c r="K23" t="s">
        <v>292</v>
      </c>
      <c r="L23" t="s">
        <v>96</v>
      </c>
      <c r="M23" t="s">
        <v>293</v>
      </c>
      <c r="N23" s="36">
        <v>45968.333333333343</v>
      </c>
      <c r="O23" s="36">
        <v>45968.668055555558</v>
      </c>
      <c r="R23" t="s">
        <v>100</v>
      </c>
      <c r="S23" t="s">
        <v>294</v>
      </c>
      <c r="T23" t="s">
        <v>102</v>
      </c>
      <c r="U23" t="s">
        <v>295</v>
      </c>
      <c r="V23" t="s">
        <v>8</v>
      </c>
      <c r="W23" t="s">
        <v>104</v>
      </c>
      <c r="X23" t="s">
        <v>287</v>
      </c>
      <c r="Y23" s="37">
        <v>1</v>
      </c>
      <c r="Z23" t="s">
        <v>106</v>
      </c>
      <c r="AA23" s="37">
        <v>75096</v>
      </c>
      <c r="AB23" s="37">
        <v>75096</v>
      </c>
      <c r="AC23" s="37">
        <v>75096</v>
      </c>
    </row>
    <row r="24" spans="1:29">
      <c r="A24" t="s">
        <v>85</v>
      </c>
      <c r="B24" t="s">
        <v>86</v>
      </c>
      <c r="C24" t="s">
        <v>87</v>
      </c>
      <c r="D24" t="s">
        <v>296</v>
      </c>
      <c r="E24" t="s">
        <v>297</v>
      </c>
      <c r="F24" t="s">
        <v>298</v>
      </c>
      <c r="G24" t="s">
        <v>91</v>
      </c>
      <c r="H24" t="s">
        <v>92</v>
      </c>
      <c r="I24" t="s">
        <v>93</v>
      </c>
      <c r="J24" t="s">
        <v>85</v>
      </c>
      <c r="K24" t="s">
        <v>299</v>
      </c>
      <c r="L24" t="s">
        <v>96</v>
      </c>
      <c r="M24" t="s">
        <v>300</v>
      </c>
      <c r="N24" s="36">
        <v>45968.333333333343</v>
      </c>
      <c r="O24" s="36">
        <v>45968.29583333333</v>
      </c>
      <c r="R24" t="s">
        <v>100</v>
      </c>
      <c r="S24" t="s">
        <v>301</v>
      </c>
      <c r="T24" t="s">
        <v>102</v>
      </c>
      <c r="U24" t="s">
        <v>302</v>
      </c>
      <c r="V24" t="s">
        <v>8</v>
      </c>
      <c r="W24" t="s">
        <v>104</v>
      </c>
      <c r="X24" t="s">
        <v>303</v>
      </c>
      <c r="Y24" s="37">
        <v>1</v>
      </c>
      <c r="Z24" t="s">
        <v>106</v>
      </c>
      <c r="AA24" s="37">
        <v>75096</v>
      </c>
      <c r="AB24" s="37">
        <v>75096</v>
      </c>
      <c r="AC24" s="37">
        <v>75096</v>
      </c>
    </row>
    <row r="25" spans="1:29">
      <c r="A25" t="s">
        <v>85</v>
      </c>
      <c r="B25" t="s">
        <v>86</v>
      </c>
      <c r="C25" t="s">
        <v>87</v>
      </c>
      <c r="D25" t="s">
        <v>296</v>
      </c>
      <c r="E25" t="s">
        <v>304</v>
      </c>
      <c r="F25" t="s">
        <v>305</v>
      </c>
      <c r="G25" t="s">
        <v>91</v>
      </c>
      <c r="H25" t="s">
        <v>92</v>
      </c>
      <c r="I25" t="s">
        <v>93</v>
      </c>
      <c r="J25" t="s">
        <v>85</v>
      </c>
      <c r="K25" t="s">
        <v>306</v>
      </c>
      <c r="L25" t="s">
        <v>96</v>
      </c>
      <c r="M25" t="s">
        <v>307</v>
      </c>
      <c r="N25" s="36">
        <v>45968.333333333343</v>
      </c>
      <c r="O25" s="36">
        <v>45968.561805555553</v>
      </c>
      <c r="R25" t="s">
        <v>100</v>
      </c>
      <c r="S25" t="s">
        <v>308</v>
      </c>
      <c r="T25" t="s">
        <v>102</v>
      </c>
      <c r="U25" t="s">
        <v>309</v>
      </c>
      <c r="V25" t="s">
        <v>8</v>
      </c>
      <c r="W25" t="s">
        <v>104</v>
      </c>
      <c r="X25" t="s">
        <v>303</v>
      </c>
      <c r="Y25" s="37">
        <v>1</v>
      </c>
      <c r="Z25" t="s">
        <v>106</v>
      </c>
      <c r="AA25" s="37">
        <v>75096</v>
      </c>
      <c r="AB25" s="37">
        <v>75096</v>
      </c>
      <c r="AC25" s="37">
        <v>75096</v>
      </c>
    </row>
    <row r="26" spans="1:29">
      <c r="A26" t="s">
        <v>310</v>
      </c>
      <c r="B26" t="s">
        <v>114</v>
      </c>
      <c r="C26" t="s">
        <v>115</v>
      </c>
      <c r="D26" t="s">
        <v>311</v>
      </c>
      <c r="E26" t="s">
        <v>312</v>
      </c>
      <c r="F26" t="s">
        <v>313</v>
      </c>
      <c r="G26" t="s">
        <v>91</v>
      </c>
      <c r="H26" t="s">
        <v>92</v>
      </c>
      <c r="I26" t="s">
        <v>314</v>
      </c>
      <c r="J26" t="s">
        <v>310</v>
      </c>
      <c r="K26" t="s">
        <v>315</v>
      </c>
      <c r="L26" t="s">
        <v>96</v>
      </c>
      <c r="M26" t="s">
        <v>316</v>
      </c>
      <c r="N26" s="36">
        <v>45968.333333333343</v>
      </c>
      <c r="O26" s="36">
        <v>45971.556944444441</v>
      </c>
      <c r="R26" t="s">
        <v>100</v>
      </c>
      <c r="S26" t="s">
        <v>317</v>
      </c>
      <c r="T26" t="s">
        <v>102</v>
      </c>
      <c r="U26" t="s">
        <v>318</v>
      </c>
      <c r="V26" t="s">
        <v>8</v>
      </c>
      <c r="W26" t="s">
        <v>104</v>
      </c>
      <c r="X26" t="s">
        <v>319</v>
      </c>
      <c r="Y26" s="37">
        <v>1</v>
      </c>
      <c r="Z26" t="s">
        <v>106</v>
      </c>
      <c r="AA26" s="37">
        <v>75096</v>
      </c>
      <c r="AB26" s="37">
        <v>75096</v>
      </c>
      <c r="AC26" s="37">
        <v>75096</v>
      </c>
    </row>
    <row r="27" spans="1:29">
      <c r="A27" t="s">
        <v>310</v>
      </c>
      <c r="B27" t="s">
        <v>114</v>
      </c>
      <c r="C27" t="s">
        <v>115</v>
      </c>
      <c r="D27" t="s">
        <v>311</v>
      </c>
      <c r="E27" t="s">
        <v>320</v>
      </c>
      <c r="F27" t="s">
        <v>321</v>
      </c>
      <c r="G27" t="s">
        <v>91</v>
      </c>
      <c r="H27" t="s">
        <v>92</v>
      </c>
      <c r="I27" t="s">
        <v>314</v>
      </c>
      <c r="J27" t="s">
        <v>310</v>
      </c>
      <c r="K27" t="s">
        <v>322</v>
      </c>
      <c r="L27" t="s">
        <v>96</v>
      </c>
      <c r="M27" t="s">
        <v>323</v>
      </c>
      <c r="N27" s="36">
        <v>45968.333333333343</v>
      </c>
      <c r="O27" s="36">
        <v>45971.758333333331</v>
      </c>
      <c r="R27" t="s">
        <v>100</v>
      </c>
      <c r="S27" t="s">
        <v>324</v>
      </c>
      <c r="T27" t="s">
        <v>102</v>
      </c>
      <c r="U27" t="s">
        <v>325</v>
      </c>
      <c r="V27" t="s">
        <v>8</v>
      </c>
      <c r="W27" t="s">
        <v>104</v>
      </c>
      <c r="X27" t="s">
        <v>326</v>
      </c>
      <c r="Y27" s="37">
        <v>1</v>
      </c>
      <c r="Z27" t="s">
        <v>106</v>
      </c>
      <c r="AA27" s="37">
        <v>75096</v>
      </c>
      <c r="AB27" s="37">
        <v>75096</v>
      </c>
      <c r="AC27" s="37">
        <v>75096</v>
      </c>
    </row>
    <row r="28" spans="1:29">
      <c r="A28" t="s">
        <v>310</v>
      </c>
      <c r="B28" t="s">
        <v>114</v>
      </c>
      <c r="C28" t="s">
        <v>115</v>
      </c>
      <c r="D28" t="s">
        <v>311</v>
      </c>
      <c r="E28" t="s">
        <v>327</v>
      </c>
      <c r="F28" t="s">
        <v>328</v>
      </c>
      <c r="G28" t="s">
        <v>91</v>
      </c>
      <c r="H28" t="s">
        <v>92</v>
      </c>
      <c r="I28" t="s">
        <v>314</v>
      </c>
      <c r="J28" t="s">
        <v>310</v>
      </c>
      <c r="K28" t="s">
        <v>329</v>
      </c>
      <c r="L28" t="s">
        <v>96</v>
      </c>
      <c r="M28" t="s">
        <v>330</v>
      </c>
      <c r="N28" s="36">
        <v>45968.333333333343</v>
      </c>
      <c r="O28" s="36">
        <v>45971.671527777777</v>
      </c>
      <c r="R28" t="s">
        <v>100</v>
      </c>
      <c r="S28" t="s">
        <v>331</v>
      </c>
      <c r="T28" t="s">
        <v>102</v>
      </c>
      <c r="U28" t="s">
        <v>332</v>
      </c>
      <c r="V28" t="s">
        <v>8</v>
      </c>
      <c r="W28" t="s">
        <v>104</v>
      </c>
      <c r="X28" t="s">
        <v>333</v>
      </c>
      <c r="Y28" s="37">
        <v>1</v>
      </c>
      <c r="Z28" t="s">
        <v>106</v>
      </c>
      <c r="AA28" s="37">
        <v>75096</v>
      </c>
      <c r="AB28" s="37">
        <v>75096</v>
      </c>
      <c r="AC28" s="37">
        <v>75096</v>
      </c>
    </row>
    <row r="29" spans="1:29">
      <c r="A29" t="s">
        <v>310</v>
      </c>
      <c r="B29" t="s">
        <v>114</v>
      </c>
      <c r="C29" t="s">
        <v>115</v>
      </c>
      <c r="D29" t="s">
        <v>334</v>
      </c>
      <c r="E29" t="s">
        <v>335</v>
      </c>
      <c r="F29" t="s">
        <v>336</v>
      </c>
      <c r="G29" t="s">
        <v>91</v>
      </c>
      <c r="H29" t="s">
        <v>92</v>
      </c>
      <c r="I29" t="s">
        <v>314</v>
      </c>
      <c r="J29" t="s">
        <v>337</v>
      </c>
      <c r="K29" t="s">
        <v>338</v>
      </c>
      <c r="L29" t="s">
        <v>96</v>
      </c>
      <c r="M29" t="s">
        <v>339</v>
      </c>
      <c r="N29" s="36">
        <v>45968.333333333343</v>
      </c>
      <c r="O29" s="36">
        <v>45974.401388888888</v>
      </c>
      <c r="R29" t="s">
        <v>100</v>
      </c>
      <c r="S29" t="s">
        <v>340</v>
      </c>
      <c r="T29" t="s">
        <v>102</v>
      </c>
      <c r="U29" t="s">
        <v>341</v>
      </c>
      <c r="V29" t="s">
        <v>15</v>
      </c>
      <c r="W29" t="s">
        <v>104</v>
      </c>
      <c r="X29" t="s">
        <v>333</v>
      </c>
      <c r="Y29" s="37">
        <v>1</v>
      </c>
      <c r="Z29" t="s">
        <v>106</v>
      </c>
      <c r="AA29" s="37">
        <v>504833</v>
      </c>
      <c r="AB29" s="37">
        <v>196537</v>
      </c>
      <c r="AC29" s="37">
        <v>504833</v>
      </c>
    </row>
    <row r="30" spans="1:29">
      <c r="A30" t="s">
        <v>310</v>
      </c>
      <c r="B30" t="s">
        <v>114</v>
      </c>
      <c r="C30" t="s">
        <v>115</v>
      </c>
      <c r="D30" t="s">
        <v>342</v>
      </c>
      <c r="E30" t="s">
        <v>343</v>
      </c>
      <c r="F30" t="s">
        <v>344</v>
      </c>
      <c r="G30" t="s">
        <v>91</v>
      </c>
      <c r="H30" t="s">
        <v>92</v>
      </c>
      <c r="I30" t="s">
        <v>314</v>
      </c>
      <c r="J30" t="s">
        <v>345</v>
      </c>
      <c r="K30" t="s">
        <v>346</v>
      </c>
      <c r="L30" t="s">
        <v>96</v>
      </c>
      <c r="M30" t="s">
        <v>347</v>
      </c>
      <c r="N30" s="36">
        <v>45968.333333333343</v>
      </c>
      <c r="O30" s="36">
        <v>45979.62222222222</v>
      </c>
      <c r="R30" t="s">
        <v>100</v>
      </c>
      <c r="S30" t="s">
        <v>348</v>
      </c>
      <c r="T30" t="s">
        <v>102</v>
      </c>
      <c r="U30" t="s">
        <v>349</v>
      </c>
      <c r="V30" t="s">
        <v>125</v>
      </c>
      <c r="W30" t="s">
        <v>104</v>
      </c>
      <c r="X30" t="s">
        <v>350</v>
      </c>
      <c r="Y30" s="37">
        <v>1</v>
      </c>
      <c r="Z30" t="s">
        <v>106</v>
      </c>
      <c r="AA30" s="37">
        <v>504833</v>
      </c>
      <c r="AB30" s="37">
        <v>196537</v>
      </c>
      <c r="AC30" s="37">
        <v>504833</v>
      </c>
    </row>
    <row r="31" spans="1:29">
      <c r="A31" t="s">
        <v>351</v>
      </c>
      <c r="B31" t="s">
        <v>86</v>
      </c>
      <c r="C31" t="s">
        <v>352</v>
      </c>
      <c r="D31" t="s">
        <v>353</v>
      </c>
      <c r="E31" t="s">
        <v>354</v>
      </c>
      <c r="F31" t="s">
        <v>355</v>
      </c>
      <c r="G31" t="s">
        <v>91</v>
      </c>
      <c r="H31" t="s">
        <v>92</v>
      </c>
      <c r="I31" t="s">
        <v>356</v>
      </c>
      <c r="J31" t="s">
        <v>357</v>
      </c>
      <c r="K31" t="s">
        <v>358</v>
      </c>
      <c r="L31" t="s">
        <v>96</v>
      </c>
      <c r="M31" t="s">
        <v>359</v>
      </c>
      <c r="N31" s="36">
        <v>45968.333333333343</v>
      </c>
      <c r="O31" s="36">
        <v>45968.299305555563</v>
      </c>
      <c r="R31" t="s">
        <v>100</v>
      </c>
      <c r="S31" t="s">
        <v>360</v>
      </c>
      <c r="T31" t="s">
        <v>102</v>
      </c>
      <c r="U31" t="s">
        <v>361</v>
      </c>
      <c r="V31" t="s">
        <v>8</v>
      </c>
      <c r="W31" t="s">
        <v>104</v>
      </c>
      <c r="X31" t="s">
        <v>362</v>
      </c>
      <c r="Y31" s="37">
        <v>1</v>
      </c>
      <c r="Z31" t="s">
        <v>106</v>
      </c>
      <c r="AA31" s="37">
        <v>75096</v>
      </c>
      <c r="AB31" s="37">
        <v>75096</v>
      </c>
      <c r="AC31" s="37">
        <v>75096</v>
      </c>
    </row>
    <row r="32" spans="1:29">
      <c r="A32" t="s">
        <v>113</v>
      </c>
      <c r="B32" t="s">
        <v>114</v>
      </c>
      <c r="C32" t="s">
        <v>115</v>
      </c>
      <c r="D32" t="s">
        <v>363</v>
      </c>
      <c r="E32" t="s">
        <v>364</v>
      </c>
      <c r="F32" t="s">
        <v>365</v>
      </c>
      <c r="G32" t="s">
        <v>91</v>
      </c>
      <c r="H32" t="s">
        <v>92</v>
      </c>
      <c r="I32" t="s">
        <v>366</v>
      </c>
      <c r="J32" t="s">
        <v>113</v>
      </c>
      <c r="K32" t="s">
        <v>367</v>
      </c>
      <c r="L32" t="s">
        <v>96</v>
      </c>
      <c r="M32" t="s">
        <v>368</v>
      </c>
      <c r="N32" s="36">
        <v>45968.333333333343</v>
      </c>
      <c r="O32" s="36">
        <v>45968.53402777778</v>
      </c>
      <c r="R32" t="s">
        <v>100</v>
      </c>
      <c r="S32" t="s">
        <v>369</v>
      </c>
      <c r="T32" t="s">
        <v>102</v>
      </c>
      <c r="U32" t="s">
        <v>370</v>
      </c>
      <c r="V32" t="s">
        <v>8</v>
      </c>
      <c r="W32" t="s">
        <v>104</v>
      </c>
      <c r="X32" t="s">
        <v>231</v>
      </c>
      <c r="Y32" s="37">
        <v>1</v>
      </c>
      <c r="Z32" t="s">
        <v>106</v>
      </c>
      <c r="AA32" s="37">
        <v>75096</v>
      </c>
      <c r="AB32" s="37">
        <v>75096</v>
      </c>
      <c r="AC32" s="37">
        <v>75096</v>
      </c>
    </row>
    <row r="33" spans="1:29">
      <c r="A33" t="s">
        <v>113</v>
      </c>
      <c r="B33" t="s">
        <v>114</v>
      </c>
      <c r="C33" t="s">
        <v>115</v>
      </c>
      <c r="D33" t="s">
        <v>371</v>
      </c>
      <c r="E33" t="s">
        <v>372</v>
      </c>
      <c r="F33" t="s">
        <v>373</v>
      </c>
      <c r="G33" t="s">
        <v>91</v>
      </c>
      <c r="H33" t="s">
        <v>92</v>
      </c>
      <c r="I33" t="s">
        <v>366</v>
      </c>
      <c r="J33" t="s">
        <v>374</v>
      </c>
      <c r="K33" t="s">
        <v>375</v>
      </c>
      <c r="L33" t="s">
        <v>96</v>
      </c>
      <c r="M33" t="s">
        <v>376</v>
      </c>
      <c r="N33" s="36">
        <v>45968.333333333343</v>
      </c>
      <c r="O33" s="36">
        <v>45968.661805555559</v>
      </c>
      <c r="R33" t="s">
        <v>100</v>
      </c>
      <c r="S33" t="s">
        <v>377</v>
      </c>
      <c r="T33" t="s">
        <v>102</v>
      </c>
      <c r="U33" t="s">
        <v>378</v>
      </c>
      <c r="V33" t="s">
        <v>13</v>
      </c>
      <c r="W33" t="s">
        <v>104</v>
      </c>
      <c r="X33" t="s">
        <v>379</v>
      </c>
      <c r="Y33" s="37">
        <v>1</v>
      </c>
      <c r="Z33" t="s">
        <v>106</v>
      </c>
      <c r="AA33" s="37">
        <v>275729</v>
      </c>
      <c r="AB33" s="37">
        <v>196537</v>
      </c>
      <c r="AC33" s="37">
        <v>275729</v>
      </c>
    </row>
    <row r="34" spans="1:29">
      <c r="A34" t="s">
        <v>380</v>
      </c>
      <c r="B34" t="s">
        <v>381</v>
      </c>
      <c r="C34" t="s">
        <v>382</v>
      </c>
      <c r="D34" t="s">
        <v>383</v>
      </c>
      <c r="E34" t="s">
        <v>384</v>
      </c>
      <c r="F34" t="s">
        <v>385</v>
      </c>
      <c r="G34" t="s">
        <v>91</v>
      </c>
      <c r="H34" t="s">
        <v>92</v>
      </c>
      <c r="I34" t="s">
        <v>386</v>
      </c>
      <c r="J34" t="s">
        <v>380</v>
      </c>
      <c r="K34" t="s">
        <v>387</v>
      </c>
      <c r="L34" t="s">
        <v>96</v>
      </c>
      <c r="M34" t="s">
        <v>388</v>
      </c>
      <c r="N34" s="36">
        <v>45968.333333333343</v>
      </c>
      <c r="O34" s="36">
        <v>45971.693055555559</v>
      </c>
      <c r="R34" t="s">
        <v>100</v>
      </c>
      <c r="S34" t="s">
        <v>389</v>
      </c>
      <c r="T34" t="s">
        <v>102</v>
      </c>
      <c r="U34" t="s">
        <v>390</v>
      </c>
      <c r="V34" t="s">
        <v>8</v>
      </c>
      <c r="W34" t="s">
        <v>104</v>
      </c>
      <c r="X34" t="s">
        <v>391</v>
      </c>
      <c r="Y34" s="37">
        <v>1</v>
      </c>
      <c r="Z34" t="s">
        <v>106</v>
      </c>
      <c r="AA34" s="37">
        <v>75096</v>
      </c>
      <c r="AB34" s="37">
        <v>75096</v>
      </c>
      <c r="AC34" s="37">
        <v>75096</v>
      </c>
    </row>
    <row r="35" spans="1:29">
      <c r="A35" t="s">
        <v>380</v>
      </c>
      <c r="B35" t="s">
        <v>381</v>
      </c>
      <c r="C35" t="s">
        <v>382</v>
      </c>
      <c r="D35" t="s">
        <v>383</v>
      </c>
      <c r="E35" t="s">
        <v>392</v>
      </c>
      <c r="F35" t="s">
        <v>393</v>
      </c>
      <c r="G35" t="s">
        <v>91</v>
      </c>
      <c r="H35" t="s">
        <v>92</v>
      </c>
      <c r="I35" t="s">
        <v>386</v>
      </c>
      <c r="J35" t="s">
        <v>380</v>
      </c>
      <c r="K35" t="s">
        <v>394</v>
      </c>
      <c r="L35" t="s">
        <v>96</v>
      </c>
      <c r="M35" t="s">
        <v>395</v>
      </c>
      <c r="N35" s="36">
        <v>45968.333333333343</v>
      </c>
      <c r="O35" s="36">
        <v>45974.697222222218</v>
      </c>
      <c r="R35" t="s">
        <v>100</v>
      </c>
      <c r="S35" t="s">
        <v>396</v>
      </c>
      <c r="T35" t="s">
        <v>102</v>
      </c>
      <c r="U35" t="s">
        <v>397</v>
      </c>
      <c r="V35" t="s">
        <v>8</v>
      </c>
      <c r="W35" t="s">
        <v>104</v>
      </c>
      <c r="X35" t="s">
        <v>391</v>
      </c>
      <c r="Y35" s="37">
        <v>1</v>
      </c>
      <c r="Z35" t="s">
        <v>106</v>
      </c>
      <c r="AA35" s="37">
        <v>75096</v>
      </c>
      <c r="AB35" s="37">
        <v>75096</v>
      </c>
      <c r="AC35" s="37">
        <v>75096</v>
      </c>
    </row>
    <row r="36" spans="1:29">
      <c r="A36" t="s">
        <v>398</v>
      </c>
      <c r="B36" t="s">
        <v>86</v>
      </c>
      <c r="C36" t="s">
        <v>87</v>
      </c>
      <c r="D36" t="s">
        <v>399</v>
      </c>
      <c r="E36" t="s">
        <v>400</v>
      </c>
      <c r="F36" t="s">
        <v>401</v>
      </c>
      <c r="G36" t="s">
        <v>91</v>
      </c>
      <c r="H36" t="s">
        <v>92</v>
      </c>
      <c r="I36" t="s">
        <v>402</v>
      </c>
      <c r="J36" t="s">
        <v>398</v>
      </c>
      <c r="K36" t="s">
        <v>403</v>
      </c>
      <c r="L36" t="s">
        <v>96</v>
      </c>
      <c r="M36" t="s">
        <v>404</v>
      </c>
      <c r="N36" s="36">
        <v>45968.333333333343</v>
      </c>
      <c r="O36" s="36">
        <v>45968.553472222222</v>
      </c>
      <c r="R36" t="s">
        <v>100</v>
      </c>
      <c r="S36" t="s">
        <v>405</v>
      </c>
      <c r="T36" t="s">
        <v>102</v>
      </c>
      <c r="U36" t="s">
        <v>406</v>
      </c>
      <c r="V36" t="s">
        <v>8</v>
      </c>
      <c r="W36" t="s">
        <v>104</v>
      </c>
      <c r="X36" t="s">
        <v>407</v>
      </c>
      <c r="Y36" s="37">
        <v>1</v>
      </c>
      <c r="Z36" t="s">
        <v>106</v>
      </c>
      <c r="AA36" s="37">
        <v>75096</v>
      </c>
      <c r="AB36" s="37">
        <v>75096</v>
      </c>
      <c r="AC36" s="37">
        <v>75096</v>
      </c>
    </row>
    <row r="37" spans="1:29">
      <c r="A37" t="s">
        <v>398</v>
      </c>
      <c r="B37" t="s">
        <v>86</v>
      </c>
      <c r="C37" t="s">
        <v>87</v>
      </c>
      <c r="D37" t="s">
        <v>399</v>
      </c>
      <c r="E37" t="s">
        <v>408</v>
      </c>
      <c r="F37" t="s">
        <v>409</v>
      </c>
      <c r="G37" t="s">
        <v>91</v>
      </c>
      <c r="H37" t="s">
        <v>92</v>
      </c>
      <c r="I37" t="s">
        <v>402</v>
      </c>
      <c r="J37" t="s">
        <v>398</v>
      </c>
      <c r="K37" t="s">
        <v>410</v>
      </c>
      <c r="L37" t="s">
        <v>96</v>
      </c>
      <c r="M37" t="s">
        <v>411</v>
      </c>
      <c r="N37" s="36">
        <v>45968.333333333343</v>
      </c>
      <c r="O37" s="36">
        <v>45968.570833333331</v>
      </c>
      <c r="R37" t="s">
        <v>100</v>
      </c>
      <c r="S37" t="s">
        <v>412</v>
      </c>
      <c r="T37" t="s">
        <v>102</v>
      </c>
      <c r="U37" t="s">
        <v>413</v>
      </c>
      <c r="V37" t="s">
        <v>8</v>
      </c>
      <c r="W37" t="s">
        <v>104</v>
      </c>
      <c r="X37" t="s">
        <v>414</v>
      </c>
      <c r="Y37" s="37">
        <v>1</v>
      </c>
      <c r="Z37" t="s">
        <v>106</v>
      </c>
      <c r="AA37" s="37">
        <v>75096</v>
      </c>
      <c r="AB37" s="37">
        <v>75096</v>
      </c>
      <c r="AC37" s="37">
        <v>75096</v>
      </c>
    </row>
    <row r="38" spans="1:29">
      <c r="A38" t="s">
        <v>398</v>
      </c>
      <c r="B38" t="s">
        <v>86</v>
      </c>
      <c r="C38" t="s">
        <v>87</v>
      </c>
      <c r="D38" t="s">
        <v>399</v>
      </c>
      <c r="E38" t="s">
        <v>415</v>
      </c>
      <c r="F38" t="s">
        <v>416</v>
      </c>
      <c r="G38" t="s">
        <v>91</v>
      </c>
      <c r="H38" t="s">
        <v>92</v>
      </c>
      <c r="I38" t="s">
        <v>402</v>
      </c>
      <c r="J38" t="s">
        <v>398</v>
      </c>
      <c r="K38" t="s">
        <v>417</v>
      </c>
      <c r="L38" t="s">
        <v>96</v>
      </c>
      <c r="M38" t="s">
        <v>418</v>
      </c>
      <c r="N38" s="36">
        <v>45968.333333333343</v>
      </c>
      <c r="O38" s="36">
        <v>45967.727777777778</v>
      </c>
      <c r="R38" t="s">
        <v>100</v>
      </c>
      <c r="S38" t="s">
        <v>419</v>
      </c>
      <c r="T38" t="s">
        <v>102</v>
      </c>
      <c r="U38" t="s">
        <v>420</v>
      </c>
      <c r="V38" t="s">
        <v>8</v>
      </c>
      <c r="W38" t="s">
        <v>104</v>
      </c>
      <c r="X38" t="s">
        <v>414</v>
      </c>
      <c r="Y38" s="37">
        <v>1</v>
      </c>
      <c r="Z38" t="s">
        <v>106</v>
      </c>
      <c r="AA38" s="37">
        <v>75096</v>
      </c>
      <c r="AB38" s="37">
        <v>75096</v>
      </c>
      <c r="AC38" s="37">
        <v>75096</v>
      </c>
    </row>
    <row r="39" spans="1:29">
      <c r="A39" t="s">
        <v>398</v>
      </c>
      <c r="B39" t="s">
        <v>86</v>
      </c>
      <c r="C39" t="s">
        <v>87</v>
      </c>
      <c r="D39" t="s">
        <v>421</v>
      </c>
      <c r="E39" t="s">
        <v>422</v>
      </c>
      <c r="F39" t="s">
        <v>423</v>
      </c>
      <c r="G39" t="s">
        <v>91</v>
      </c>
      <c r="H39" t="s">
        <v>92</v>
      </c>
      <c r="I39" t="s">
        <v>402</v>
      </c>
      <c r="J39" t="s">
        <v>424</v>
      </c>
      <c r="K39" t="s">
        <v>425</v>
      </c>
      <c r="L39" t="s">
        <v>96</v>
      </c>
      <c r="M39" t="s">
        <v>426</v>
      </c>
      <c r="N39" s="36">
        <v>45968.333333333343</v>
      </c>
      <c r="O39" s="36">
        <v>45971.727777777778</v>
      </c>
      <c r="R39" t="s">
        <v>100</v>
      </c>
      <c r="S39" t="s">
        <v>427</v>
      </c>
      <c r="T39" t="s">
        <v>102</v>
      </c>
      <c r="U39" t="s">
        <v>428</v>
      </c>
      <c r="V39" t="s">
        <v>11</v>
      </c>
      <c r="W39" t="s">
        <v>104</v>
      </c>
      <c r="X39" t="s">
        <v>429</v>
      </c>
      <c r="Y39" s="37">
        <v>1</v>
      </c>
      <c r="Z39" t="s">
        <v>106</v>
      </c>
      <c r="AA39" s="37">
        <v>163814</v>
      </c>
      <c r="AB39" s="37">
        <v>140396</v>
      </c>
      <c r="AC39" s="37">
        <v>163814</v>
      </c>
    </row>
    <row r="40" spans="1:29">
      <c r="A40" t="s">
        <v>85</v>
      </c>
      <c r="B40" t="s">
        <v>86</v>
      </c>
      <c r="C40" t="s">
        <v>87</v>
      </c>
      <c r="D40" t="s">
        <v>430</v>
      </c>
      <c r="E40" t="s">
        <v>431</v>
      </c>
      <c r="F40" t="s">
        <v>432</v>
      </c>
      <c r="G40" t="s">
        <v>91</v>
      </c>
      <c r="H40" t="s">
        <v>92</v>
      </c>
      <c r="I40" t="s">
        <v>131</v>
      </c>
      <c r="J40" t="s">
        <v>433</v>
      </c>
      <c r="K40" t="s">
        <v>434</v>
      </c>
      <c r="L40" t="s">
        <v>96</v>
      </c>
      <c r="M40" t="s">
        <v>435</v>
      </c>
      <c r="N40" s="36">
        <v>45968.333333333343</v>
      </c>
      <c r="O40" s="36">
        <v>45980.706250000003</v>
      </c>
      <c r="R40" t="s">
        <v>100</v>
      </c>
      <c r="S40" t="s">
        <v>436</v>
      </c>
      <c r="T40" t="s">
        <v>102</v>
      </c>
      <c r="U40" t="s">
        <v>437</v>
      </c>
      <c r="V40" t="s">
        <v>15</v>
      </c>
      <c r="W40" t="s">
        <v>126</v>
      </c>
      <c r="X40" t="s">
        <v>438</v>
      </c>
      <c r="Y40" s="37">
        <v>1</v>
      </c>
      <c r="Z40" t="s">
        <v>106</v>
      </c>
      <c r="AA40" s="37">
        <v>988463</v>
      </c>
      <c r="AB40" s="37">
        <v>196537</v>
      </c>
      <c r="AC40" s="37">
        <v>988463</v>
      </c>
    </row>
    <row r="41" spans="1:29">
      <c r="A41" t="s">
        <v>85</v>
      </c>
      <c r="B41" t="s">
        <v>86</v>
      </c>
      <c r="C41" t="s">
        <v>87</v>
      </c>
      <c r="D41" t="s">
        <v>439</v>
      </c>
      <c r="E41" t="s">
        <v>440</v>
      </c>
      <c r="F41" t="s">
        <v>441</v>
      </c>
      <c r="G41" t="s">
        <v>91</v>
      </c>
      <c r="H41" t="s">
        <v>92</v>
      </c>
      <c r="I41" t="s">
        <v>131</v>
      </c>
      <c r="J41" t="s">
        <v>442</v>
      </c>
      <c r="K41" t="s">
        <v>443</v>
      </c>
      <c r="L41" t="s">
        <v>96</v>
      </c>
      <c r="M41" t="s">
        <v>444</v>
      </c>
      <c r="N41" s="36">
        <v>45968.333333333343</v>
      </c>
      <c r="O41" s="36">
        <v>45972.546527777777</v>
      </c>
      <c r="R41" t="s">
        <v>100</v>
      </c>
      <c r="S41" t="s">
        <v>445</v>
      </c>
      <c r="T41" t="s">
        <v>102</v>
      </c>
      <c r="U41" t="s">
        <v>446</v>
      </c>
      <c r="V41" t="s">
        <v>15</v>
      </c>
      <c r="W41" t="s">
        <v>104</v>
      </c>
      <c r="X41" t="s">
        <v>105</v>
      </c>
      <c r="Y41" s="37">
        <v>1</v>
      </c>
      <c r="Z41" t="s">
        <v>106</v>
      </c>
      <c r="AA41" s="37">
        <v>504833</v>
      </c>
      <c r="AB41" s="37">
        <v>196537</v>
      </c>
      <c r="AC41" s="37">
        <v>504833</v>
      </c>
    </row>
    <row r="42" spans="1:29">
      <c r="A42" t="s">
        <v>152</v>
      </c>
      <c r="B42" t="s">
        <v>153</v>
      </c>
      <c r="C42" t="s">
        <v>154</v>
      </c>
      <c r="D42" t="s">
        <v>155</v>
      </c>
      <c r="E42" t="s">
        <v>447</v>
      </c>
      <c r="F42" t="s">
        <v>448</v>
      </c>
      <c r="G42" t="s">
        <v>91</v>
      </c>
      <c r="H42" t="s">
        <v>92</v>
      </c>
      <c r="I42" t="s">
        <v>153</v>
      </c>
      <c r="J42" t="s">
        <v>152</v>
      </c>
      <c r="K42" t="s">
        <v>449</v>
      </c>
      <c r="L42" t="s">
        <v>96</v>
      </c>
      <c r="M42" t="s">
        <v>450</v>
      </c>
      <c r="N42" s="36">
        <v>45968.333333333343</v>
      </c>
      <c r="O42" s="36">
        <v>45971.649305555547</v>
      </c>
      <c r="R42" t="s">
        <v>100</v>
      </c>
      <c r="S42" t="s">
        <v>451</v>
      </c>
      <c r="T42" t="s">
        <v>102</v>
      </c>
      <c r="U42" t="s">
        <v>452</v>
      </c>
      <c r="V42" t="s">
        <v>8</v>
      </c>
      <c r="W42" t="s">
        <v>104</v>
      </c>
      <c r="X42" t="s">
        <v>453</v>
      </c>
      <c r="Y42" s="37">
        <v>1</v>
      </c>
      <c r="Z42" t="s">
        <v>106</v>
      </c>
      <c r="AA42" s="37">
        <v>75096</v>
      </c>
      <c r="AB42" s="37">
        <v>75096</v>
      </c>
      <c r="AC42" s="37">
        <v>75096</v>
      </c>
    </row>
    <row r="43" spans="1:29">
      <c r="A43" t="s">
        <v>152</v>
      </c>
      <c r="B43" t="s">
        <v>153</v>
      </c>
      <c r="C43" t="s">
        <v>154</v>
      </c>
      <c r="D43" t="s">
        <v>155</v>
      </c>
      <c r="E43" t="s">
        <v>454</v>
      </c>
      <c r="F43" t="s">
        <v>455</v>
      </c>
      <c r="G43" t="s">
        <v>91</v>
      </c>
      <c r="H43" t="s">
        <v>92</v>
      </c>
      <c r="I43" t="s">
        <v>153</v>
      </c>
      <c r="J43" t="s">
        <v>152</v>
      </c>
      <c r="K43" t="s">
        <v>456</v>
      </c>
      <c r="L43" t="s">
        <v>96</v>
      </c>
      <c r="M43" t="s">
        <v>457</v>
      </c>
      <c r="N43" s="36">
        <v>45968.333333333343</v>
      </c>
      <c r="O43" s="36">
        <v>45971.689583333333</v>
      </c>
      <c r="R43" t="s">
        <v>100</v>
      </c>
      <c r="S43" t="s">
        <v>451</v>
      </c>
      <c r="T43" t="s">
        <v>102</v>
      </c>
      <c r="U43" t="s">
        <v>458</v>
      </c>
      <c r="V43" t="s">
        <v>8</v>
      </c>
      <c r="W43" t="s">
        <v>104</v>
      </c>
      <c r="X43" t="s">
        <v>453</v>
      </c>
      <c r="Y43" s="37">
        <v>1</v>
      </c>
      <c r="Z43" t="s">
        <v>106</v>
      </c>
      <c r="AA43" s="37">
        <v>75096</v>
      </c>
      <c r="AB43" s="37">
        <v>75096</v>
      </c>
      <c r="AC43" s="37">
        <v>75096</v>
      </c>
    </row>
    <row r="44" spans="1:29">
      <c r="A44" t="s">
        <v>85</v>
      </c>
      <c r="B44" t="s">
        <v>86</v>
      </c>
      <c r="C44" t="s">
        <v>87</v>
      </c>
      <c r="D44" t="s">
        <v>296</v>
      </c>
      <c r="E44" t="s">
        <v>459</v>
      </c>
      <c r="F44" t="s">
        <v>460</v>
      </c>
      <c r="G44" t="s">
        <v>91</v>
      </c>
      <c r="H44" t="s">
        <v>461</v>
      </c>
      <c r="I44" t="s">
        <v>93</v>
      </c>
      <c r="J44" t="s">
        <v>85</v>
      </c>
      <c r="K44" t="s">
        <v>462</v>
      </c>
      <c r="L44" t="s">
        <v>96</v>
      </c>
      <c r="M44" t="s">
        <v>463</v>
      </c>
      <c r="N44" s="36">
        <v>45968.333333333343</v>
      </c>
      <c r="O44" s="36">
        <v>45971.67083333333</v>
      </c>
      <c r="P44" t="s">
        <v>98</v>
      </c>
      <c r="Q44" t="s">
        <v>99</v>
      </c>
      <c r="R44" t="s">
        <v>100</v>
      </c>
      <c r="S44" t="s">
        <v>464</v>
      </c>
      <c r="T44" t="s">
        <v>102</v>
      </c>
      <c r="U44" t="s">
        <v>465</v>
      </c>
      <c r="V44" t="s">
        <v>8</v>
      </c>
      <c r="W44" t="s">
        <v>104</v>
      </c>
      <c r="X44" t="s">
        <v>303</v>
      </c>
      <c r="Y44" s="37">
        <v>1</v>
      </c>
      <c r="Z44" t="s">
        <v>106</v>
      </c>
      <c r="AA44" s="37">
        <v>75096</v>
      </c>
      <c r="AB44" s="37">
        <v>75096</v>
      </c>
      <c r="AC44" s="37">
        <v>75096</v>
      </c>
    </row>
    <row r="45" spans="1:29">
      <c r="A45" t="s">
        <v>380</v>
      </c>
      <c r="B45" t="s">
        <v>381</v>
      </c>
      <c r="C45" t="s">
        <v>382</v>
      </c>
      <c r="D45" t="s">
        <v>383</v>
      </c>
      <c r="E45" t="s">
        <v>466</v>
      </c>
      <c r="F45" t="s">
        <v>467</v>
      </c>
      <c r="G45" t="s">
        <v>91</v>
      </c>
      <c r="H45" t="s">
        <v>461</v>
      </c>
      <c r="I45" t="s">
        <v>386</v>
      </c>
      <c r="J45" t="s">
        <v>380</v>
      </c>
      <c r="K45" t="s">
        <v>468</v>
      </c>
      <c r="L45" t="s">
        <v>96</v>
      </c>
      <c r="M45" t="s">
        <v>469</v>
      </c>
      <c r="N45" s="36">
        <v>45968.333333333343</v>
      </c>
      <c r="O45" s="36">
        <v>45969.303472222222</v>
      </c>
      <c r="P45" t="s">
        <v>98</v>
      </c>
      <c r="Q45" t="s">
        <v>470</v>
      </c>
      <c r="R45" t="s">
        <v>100</v>
      </c>
      <c r="S45" t="s">
        <v>471</v>
      </c>
      <c r="T45" t="s">
        <v>102</v>
      </c>
      <c r="U45" t="s">
        <v>472</v>
      </c>
      <c r="V45" t="s">
        <v>8</v>
      </c>
      <c r="W45" t="s">
        <v>104</v>
      </c>
      <c r="X45" t="s">
        <v>391</v>
      </c>
      <c r="Y45" s="37">
        <v>1</v>
      </c>
      <c r="Z45" t="s">
        <v>106</v>
      </c>
      <c r="AA45" s="37">
        <v>75096</v>
      </c>
      <c r="AB45" s="37">
        <v>75096</v>
      </c>
      <c r="AC45" s="37">
        <v>75096</v>
      </c>
    </row>
    <row r="46" spans="1:29">
      <c r="A46" t="s">
        <v>398</v>
      </c>
      <c r="B46" t="s">
        <v>86</v>
      </c>
      <c r="C46" t="s">
        <v>87</v>
      </c>
      <c r="D46" t="s">
        <v>399</v>
      </c>
      <c r="E46" t="s">
        <v>473</v>
      </c>
      <c r="F46" t="s">
        <v>474</v>
      </c>
      <c r="G46" t="s">
        <v>91</v>
      </c>
      <c r="H46" t="s">
        <v>461</v>
      </c>
      <c r="I46" t="s">
        <v>402</v>
      </c>
      <c r="J46" t="s">
        <v>398</v>
      </c>
      <c r="K46" t="s">
        <v>475</v>
      </c>
      <c r="L46" t="s">
        <v>96</v>
      </c>
      <c r="M46" t="s">
        <v>476</v>
      </c>
      <c r="N46" s="36">
        <v>45968.333333333343</v>
      </c>
      <c r="O46" s="36">
        <v>45968.525000000001</v>
      </c>
      <c r="P46" t="s">
        <v>98</v>
      </c>
      <c r="Q46" t="s">
        <v>99</v>
      </c>
      <c r="R46" t="s">
        <v>100</v>
      </c>
      <c r="S46" t="s">
        <v>477</v>
      </c>
      <c r="T46" t="s">
        <v>102</v>
      </c>
      <c r="U46" t="s">
        <v>478</v>
      </c>
      <c r="V46" t="s">
        <v>8</v>
      </c>
      <c r="W46" t="s">
        <v>104</v>
      </c>
      <c r="X46" t="s">
        <v>479</v>
      </c>
      <c r="Y46" s="37">
        <v>1</v>
      </c>
      <c r="Z46" t="s">
        <v>106</v>
      </c>
      <c r="AA46" s="37">
        <v>75096</v>
      </c>
      <c r="AB46" s="37">
        <v>75096</v>
      </c>
      <c r="AC46" s="37">
        <v>75096</v>
      </c>
    </row>
    <row r="47" spans="1:29">
      <c r="A47" t="s">
        <v>398</v>
      </c>
      <c r="B47" t="s">
        <v>86</v>
      </c>
      <c r="C47" t="s">
        <v>87</v>
      </c>
      <c r="D47" t="s">
        <v>480</v>
      </c>
      <c r="E47" t="s">
        <v>481</v>
      </c>
      <c r="F47" t="s">
        <v>482</v>
      </c>
      <c r="G47" t="s">
        <v>91</v>
      </c>
      <c r="H47" t="s">
        <v>483</v>
      </c>
      <c r="I47" t="s">
        <v>402</v>
      </c>
      <c r="J47" t="s">
        <v>484</v>
      </c>
      <c r="K47" t="s">
        <v>485</v>
      </c>
      <c r="L47" t="s">
        <v>96</v>
      </c>
      <c r="M47" t="s">
        <v>486</v>
      </c>
      <c r="N47" s="36">
        <v>45968.333333333343</v>
      </c>
      <c r="O47" s="36">
        <v>45971.783333333333</v>
      </c>
      <c r="P47" t="s">
        <v>98</v>
      </c>
      <c r="Q47" t="s">
        <v>470</v>
      </c>
      <c r="R47" t="s">
        <v>100</v>
      </c>
      <c r="S47" t="s">
        <v>427</v>
      </c>
      <c r="T47" t="s">
        <v>102</v>
      </c>
      <c r="U47" t="s">
        <v>487</v>
      </c>
      <c r="V47" t="s">
        <v>11</v>
      </c>
      <c r="W47" t="s">
        <v>104</v>
      </c>
      <c r="X47" t="s">
        <v>429</v>
      </c>
      <c r="Y47" s="37">
        <v>1</v>
      </c>
      <c r="Z47" t="s">
        <v>106</v>
      </c>
      <c r="AA47" s="37">
        <v>163814</v>
      </c>
      <c r="AB47" s="37">
        <v>140396</v>
      </c>
      <c r="AC47" s="37">
        <v>163814</v>
      </c>
    </row>
    <row r="48" spans="1:29">
      <c r="A48" t="s">
        <v>138</v>
      </c>
      <c r="B48" t="s">
        <v>139</v>
      </c>
      <c r="C48" t="s">
        <v>140</v>
      </c>
      <c r="D48" t="s">
        <v>141</v>
      </c>
      <c r="E48" t="s">
        <v>488</v>
      </c>
      <c r="F48" t="s">
        <v>489</v>
      </c>
      <c r="G48" t="s">
        <v>91</v>
      </c>
      <c r="H48" t="s">
        <v>92</v>
      </c>
      <c r="I48" t="s">
        <v>144</v>
      </c>
      <c r="J48" t="s">
        <v>138</v>
      </c>
      <c r="K48" t="s">
        <v>490</v>
      </c>
      <c r="L48" t="s">
        <v>96</v>
      </c>
      <c r="M48" t="s">
        <v>491</v>
      </c>
      <c r="N48" s="36">
        <v>45974.333333333343</v>
      </c>
      <c r="O48" s="36">
        <v>45975.570138888892</v>
      </c>
      <c r="R48" t="s">
        <v>100</v>
      </c>
      <c r="S48" t="s">
        <v>492</v>
      </c>
      <c r="T48" t="s">
        <v>102</v>
      </c>
      <c r="U48" t="s">
        <v>493</v>
      </c>
      <c r="V48" t="s">
        <v>8</v>
      </c>
      <c r="W48" t="s">
        <v>104</v>
      </c>
      <c r="X48" t="s">
        <v>151</v>
      </c>
      <c r="Y48" s="37">
        <v>1</v>
      </c>
      <c r="Z48" t="s">
        <v>106</v>
      </c>
      <c r="AA48" s="37">
        <v>75096</v>
      </c>
      <c r="AB48" s="37">
        <v>75096</v>
      </c>
      <c r="AC48" s="37">
        <v>75096</v>
      </c>
    </row>
    <row r="49" spans="1:29">
      <c r="A49" t="s">
        <v>138</v>
      </c>
      <c r="B49" t="s">
        <v>139</v>
      </c>
      <c r="C49" t="s">
        <v>140</v>
      </c>
      <c r="D49" t="s">
        <v>494</v>
      </c>
      <c r="E49" t="s">
        <v>495</v>
      </c>
      <c r="F49" t="s">
        <v>496</v>
      </c>
      <c r="G49" t="s">
        <v>91</v>
      </c>
      <c r="H49" t="s">
        <v>92</v>
      </c>
      <c r="I49" t="s">
        <v>144</v>
      </c>
      <c r="J49" t="s">
        <v>497</v>
      </c>
      <c r="K49" t="s">
        <v>498</v>
      </c>
      <c r="L49" t="s">
        <v>96</v>
      </c>
      <c r="M49" t="s">
        <v>499</v>
      </c>
      <c r="N49" s="36">
        <v>45974.333333333343</v>
      </c>
      <c r="O49" s="36">
        <v>45975.688194444447</v>
      </c>
      <c r="R49" t="s">
        <v>100</v>
      </c>
      <c r="S49" t="s">
        <v>500</v>
      </c>
      <c r="T49" t="s">
        <v>102</v>
      </c>
      <c r="U49" t="s">
        <v>501</v>
      </c>
      <c r="V49" t="s">
        <v>8</v>
      </c>
      <c r="W49" t="s">
        <v>104</v>
      </c>
      <c r="X49" t="s">
        <v>502</v>
      </c>
      <c r="Y49" s="37">
        <v>1</v>
      </c>
      <c r="Z49" t="s">
        <v>106</v>
      </c>
      <c r="AA49" s="37">
        <v>75096</v>
      </c>
      <c r="AB49" s="37">
        <v>75096</v>
      </c>
      <c r="AC49" s="37">
        <v>75096</v>
      </c>
    </row>
    <row r="50" spans="1:29">
      <c r="A50" t="s">
        <v>138</v>
      </c>
      <c r="B50" t="s">
        <v>139</v>
      </c>
      <c r="C50" t="s">
        <v>140</v>
      </c>
      <c r="D50" t="s">
        <v>494</v>
      </c>
      <c r="E50" t="s">
        <v>503</v>
      </c>
      <c r="F50" t="s">
        <v>504</v>
      </c>
      <c r="G50" t="s">
        <v>91</v>
      </c>
      <c r="H50" t="s">
        <v>92</v>
      </c>
      <c r="I50" t="s">
        <v>144</v>
      </c>
      <c r="J50" t="s">
        <v>497</v>
      </c>
      <c r="K50" t="s">
        <v>505</v>
      </c>
      <c r="L50" t="s">
        <v>96</v>
      </c>
      <c r="M50" t="s">
        <v>506</v>
      </c>
      <c r="N50" s="36">
        <v>45974.333333333343</v>
      </c>
      <c r="O50" s="36">
        <v>45975.563888888893</v>
      </c>
      <c r="R50" t="s">
        <v>100</v>
      </c>
      <c r="S50" t="s">
        <v>507</v>
      </c>
      <c r="T50" t="s">
        <v>102</v>
      </c>
      <c r="U50" t="s">
        <v>508</v>
      </c>
      <c r="V50" t="s">
        <v>8</v>
      </c>
      <c r="W50" t="s">
        <v>104</v>
      </c>
      <c r="X50" t="s">
        <v>502</v>
      </c>
      <c r="Y50" s="37">
        <v>1</v>
      </c>
      <c r="Z50" t="s">
        <v>106</v>
      </c>
      <c r="AA50" s="37">
        <v>75096</v>
      </c>
      <c r="AB50" s="37">
        <v>75096</v>
      </c>
      <c r="AC50" s="37">
        <v>75096</v>
      </c>
    </row>
    <row r="51" spans="1:29">
      <c r="A51" t="s">
        <v>509</v>
      </c>
      <c r="B51" t="s">
        <v>139</v>
      </c>
      <c r="C51" t="s">
        <v>140</v>
      </c>
      <c r="D51" t="s">
        <v>510</v>
      </c>
      <c r="E51" t="s">
        <v>511</v>
      </c>
      <c r="F51" t="s">
        <v>512</v>
      </c>
      <c r="G51" t="s">
        <v>91</v>
      </c>
      <c r="H51" t="s">
        <v>92</v>
      </c>
      <c r="I51" t="s">
        <v>144</v>
      </c>
      <c r="J51" t="s">
        <v>513</v>
      </c>
      <c r="K51" t="s">
        <v>514</v>
      </c>
      <c r="L51" t="s">
        <v>96</v>
      </c>
      <c r="M51" t="s">
        <v>515</v>
      </c>
      <c r="N51" s="36">
        <v>45974.333333333343</v>
      </c>
      <c r="O51" s="36">
        <v>45975.693749999999</v>
      </c>
      <c r="R51" t="s">
        <v>100</v>
      </c>
      <c r="S51" t="s">
        <v>516</v>
      </c>
      <c r="T51" t="s">
        <v>102</v>
      </c>
      <c r="U51" t="s">
        <v>517</v>
      </c>
      <c r="V51" t="s">
        <v>11</v>
      </c>
      <c r="W51" t="s">
        <v>104</v>
      </c>
      <c r="X51" t="s">
        <v>518</v>
      </c>
      <c r="Y51" s="37">
        <v>1</v>
      </c>
      <c r="Z51" t="s">
        <v>106</v>
      </c>
      <c r="AA51" s="37">
        <v>163814</v>
      </c>
      <c r="AB51" s="37">
        <v>140396</v>
      </c>
      <c r="AC51" s="37">
        <v>163814</v>
      </c>
    </row>
    <row r="52" spans="1:29">
      <c r="A52" t="s">
        <v>277</v>
      </c>
      <c r="B52" t="s">
        <v>256</v>
      </c>
      <c r="C52" t="s">
        <v>257</v>
      </c>
      <c r="D52" t="s">
        <v>519</v>
      </c>
      <c r="E52" t="s">
        <v>520</v>
      </c>
      <c r="F52" t="s">
        <v>521</v>
      </c>
      <c r="G52" t="s">
        <v>91</v>
      </c>
      <c r="H52" t="s">
        <v>92</v>
      </c>
      <c r="I52" t="s">
        <v>281</v>
      </c>
      <c r="J52" t="s">
        <v>522</v>
      </c>
      <c r="K52" t="s">
        <v>523</v>
      </c>
      <c r="L52" t="s">
        <v>96</v>
      </c>
      <c r="M52" t="s">
        <v>524</v>
      </c>
      <c r="N52" s="36">
        <v>45974.333333333343</v>
      </c>
      <c r="O52" s="36">
        <v>45975.70416666667</v>
      </c>
      <c r="R52" t="s">
        <v>100</v>
      </c>
      <c r="S52" t="s">
        <v>525</v>
      </c>
      <c r="T52" t="s">
        <v>102</v>
      </c>
      <c r="U52" t="s">
        <v>526</v>
      </c>
      <c r="V52" t="s">
        <v>15</v>
      </c>
      <c r="W52" t="s">
        <v>104</v>
      </c>
      <c r="X52" t="s">
        <v>527</v>
      </c>
      <c r="Y52" s="37">
        <v>1</v>
      </c>
      <c r="Z52" t="s">
        <v>106</v>
      </c>
      <c r="AA52" s="37">
        <v>504833</v>
      </c>
      <c r="AB52" s="37">
        <v>196537</v>
      </c>
      <c r="AC52" s="37">
        <v>504833</v>
      </c>
    </row>
    <row r="53" spans="1:29">
      <c r="A53" t="s">
        <v>85</v>
      </c>
      <c r="B53" t="s">
        <v>86</v>
      </c>
      <c r="C53" t="s">
        <v>87</v>
      </c>
      <c r="D53" t="s">
        <v>296</v>
      </c>
      <c r="E53" t="s">
        <v>528</v>
      </c>
      <c r="F53" t="s">
        <v>529</v>
      </c>
      <c r="G53" t="s">
        <v>91</v>
      </c>
      <c r="H53" t="s">
        <v>92</v>
      </c>
      <c r="I53" t="s">
        <v>93</v>
      </c>
      <c r="J53" t="s">
        <v>85</v>
      </c>
      <c r="K53" t="s">
        <v>530</v>
      </c>
      <c r="L53" t="s">
        <v>96</v>
      </c>
      <c r="M53" t="s">
        <v>531</v>
      </c>
      <c r="N53" s="36">
        <v>45974.333333333343</v>
      </c>
      <c r="O53" s="36">
        <v>45974.626388888893</v>
      </c>
      <c r="R53" t="s">
        <v>100</v>
      </c>
      <c r="S53" t="s">
        <v>532</v>
      </c>
      <c r="T53" t="s">
        <v>102</v>
      </c>
      <c r="U53" t="s">
        <v>533</v>
      </c>
      <c r="V53" t="s">
        <v>8</v>
      </c>
      <c r="W53" t="s">
        <v>104</v>
      </c>
      <c r="X53" t="s">
        <v>303</v>
      </c>
      <c r="Y53" s="37">
        <v>1</v>
      </c>
      <c r="Z53" t="s">
        <v>106</v>
      </c>
      <c r="AA53" s="37">
        <v>75096</v>
      </c>
      <c r="AB53" s="37">
        <v>75096</v>
      </c>
      <c r="AC53" s="37">
        <v>75096</v>
      </c>
    </row>
    <row r="54" spans="1:29">
      <c r="A54" t="s">
        <v>85</v>
      </c>
      <c r="B54" t="s">
        <v>86</v>
      </c>
      <c r="C54" t="s">
        <v>87</v>
      </c>
      <c r="D54" t="s">
        <v>534</v>
      </c>
      <c r="E54" t="s">
        <v>535</v>
      </c>
      <c r="F54" t="s">
        <v>536</v>
      </c>
      <c r="G54" t="s">
        <v>91</v>
      </c>
      <c r="H54" t="s">
        <v>92</v>
      </c>
      <c r="I54" t="s">
        <v>93</v>
      </c>
      <c r="J54" t="s">
        <v>261</v>
      </c>
      <c r="K54" t="s">
        <v>537</v>
      </c>
      <c r="L54" t="s">
        <v>96</v>
      </c>
      <c r="M54" t="s">
        <v>538</v>
      </c>
      <c r="N54" s="36">
        <v>45974.333333333343</v>
      </c>
      <c r="O54" s="36">
        <v>45975.709027777782</v>
      </c>
      <c r="R54" t="s">
        <v>100</v>
      </c>
      <c r="S54" t="s">
        <v>539</v>
      </c>
      <c r="T54" t="s">
        <v>102</v>
      </c>
      <c r="U54" t="s">
        <v>540</v>
      </c>
      <c r="V54" t="s">
        <v>11</v>
      </c>
      <c r="W54" t="s">
        <v>104</v>
      </c>
      <c r="X54" t="s">
        <v>438</v>
      </c>
      <c r="Y54" s="37">
        <v>1</v>
      </c>
      <c r="Z54" t="s">
        <v>106</v>
      </c>
      <c r="AA54" s="37">
        <v>163814</v>
      </c>
      <c r="AB54" s="37">
        <v>140396</v>
      </c>
      <c r="AC54" s="37">
        <v>163814</v>
      </c>
    </row>
    <row r="55" spans="1:29">
      <c r="A55" t="s">
        <v>113</v>
      </c>
      <c r="B55" t="s">
        <v>114</v>
      </c>
      <c r="C55" t="s">
        <v>115</v>
      </c>
      <c r="D55" t="s">
        <v>363</v>
      </c>
      <c r="E55" t="s">
        <v>541</v>
      </c>
      <c r="F55" t="s">
        <v>542</v>
      </c>
      <c r="G55" t="s">
        <v>91</v>
      </c>
      <c r="H55" t="s">
        <v>92</v>
      </c>
      <c r="I55" t="s">
        <v>366</v>
      </c>
      <c r="J55" t="s">
        <v>113</v>
      </c>
      <c r="K55" t="s">
        <v>543</v>
      </c>
      <c r="L55" t="s">
        <v>96</v>
      </c>
      <c r="M55" t="s">
        <v>544</v>
      </c>
      <c r="N55" s="36">
        <v>45974.333333333343</v>
      </c>
      <c r="O55" s="36">
        <v>45974.301388888889</v>
      </c>
      <c r="R55" t="s">
        <v>100</v>
      </c>
      <c r="S55" t="s">
        <v>545</v>
      </c>
      <c r="T55" t="s">
        <v>102</v>
      </c>
      <c r="U55" t="s">
        <v>546</v>
      </c>
      <c r="V55" t="s">
        <v>8</v>
      </c>
      <c r="W55" t="s">
        <v>104</v>
      </c>
      <c r="X55" t="s">
        <v>547</v>
      </c>
      <c r="Y55" s="37">
        <v>1</v>
      </c>
      <c r="Z55" t="s">
        <v>106</v>
      </c>
      <c r="AA55" s="37">
        <v>75096</v>
      </c>
      <c r="AB55" s="37">
        <v>75096</v>
      </c>
      <c r="AC55" s="37">
        <v>75096</v>
      </c>
    </row>
    <row r="56" spans="1:29">
      <c r="A56" t="s">
        <v>398</v>
      </c>
      <c r="B56" t="s">
        <v>86</v>
      </c>
      <c r="C56" t="s">
        <v>87</v>
      </c>
      <c r="D56" t="s">
        <v>399</v>
      </c>
      <c r="E56" t="s">
        <v>548</v>
      </c>
      <c r="F56" t="s">
        <v>549</v>
      </c>
      <c r="G56" t="s">
        <v>91</v>
      </c>
      <c r="H56" t="s">
        <v>92</v>
      </c>
      <c r="I56" t="s">
        <v>402</v>
      </c>
      <c r="J56" t="s">
        <v>398</v>
      </c>
      <c r="K56" t="s">
        <v>550</v>
      </c>
      <c r="L56" t="s">
        <v>96</v>
      </c>
      <c r="M56" t="s">
        <v>551</v>
      </c>
      <c r="N56" s="36">
        <v>45974.333333333343</v>
      </c>
      <c r="O56" s="36">
        <v>45974.609722222223</v>
      </c>
      <c r="R56" t="s">
        <v>100</v>
      </c>
      <c r="S56" t="s">
        <v>552</v>
      </c>
      <c r="T56" t="s">
        <v>102</v>
      </c>
      <c r="U56" t="s">
        <v>553</v>
      </c>
      <c r="V56" t="s">
        <v>8</v>
      </c>
      <c r="W56" t="s">
        <v>104</v>
      </c>
      <c r="X56" t="s">
        <v>429</v>
      </c>
      <c r="Y56" s="37">
        <v>1</v>
      </c>
      <c r="Z56" t="s">
        <v>106</v>
      </c>
      <c r="AA56" s="37">
        <v>75096</v>
      </c>
      <c r="AB56" s="37">
        <v>75096</v>
      </c>
      <c r="AC56" s="37">
        <v>75096</v>
      </c>
    </row>
    <row r="57" spans="1:29">
      <c r="A57" t="s">
        <v>398</v>
      </c>
      <c r="B57" t="s">
        <v>86</v>
      </c>
      <c r="C57" t="s">
        <v>87</v>
      </c>
      <c r="D57" t="s">
        <v>399</v>
      </c>
      <c r="E57" t="s">
        <v>554</v>
      </c>
      <c r="F57" t="s">
        <v>555</v>
      </c>
      <c r="G57" t="s">
        <v>91</v>
      </c>
      <c r="H57" t="s">
        <v>92</v>
      </c>
      <c r="I57" t="s">
        <v>402</v>
      </c>
      <c r="J57" t="s">
        <v>398</v>
      </c>
      <c r="K57" t="s">
        <v>556</v>
      </c>
      <c r="L57" t="s">
        <v>96</v>
      </c>
      <c r="M57" t="s">
        <v>557</v>
      </c>
      <c r="N57" s="36">
        <v>45974.333333333343</v>
      </c>
      <c r="O57" s="36">
        <v>45974.304166666669</v>
      </c>
      <c r="R57" t="s">
        <v>100</v>
      </c>
      <c r="S57" t="s">
        <v>558</v>
      </c>
      <c r="T57" t="s">
        <v>102</v>
      </c>
      <c r="U57" t="s">
        <v>559</v>
      </c>
      <c r="V57" t="s">
        <v>8</v>
      </c>
      <c r="W57" t="s">
        <v>104</v>
      </c>
      <c r="X57" t="s">
        <v>414</v>
      </c>
      <c r="Y57" s="37">
        <v>1</v>
      </c>
      <c r="Z57" t="s">
        <v>106</v>
      </c>
      <c r="AA57" s="37">
        <v>75096</v>
      </c>
      <c r="AB57" s="37">
        <v>75096</v>
      </c>
      <c r="AC57" s="37">
        <v>75096</v>
      </c>
    </row>
    <row r="58" spans="1:29">
      <c r="A58" t="s">
        <v>398</v>
      </c>
      <c r="B58" t="s">
        <v>86</v>
      </c>
      <c r="C58" t="s">
        <v>87</v>
      </c>
      <c r="D58" t="s">
        <v>560</v>
      </c>
      <c r="E58" t="s">
        <v>561</v>
      </c>
      <c r="F58" t="s">
        <v>562</v>
      </c>
      <c r="G58" t="s">
        <v>91</v>
      </c>
      <c r="H58" t="s">
        <v>92</v>
      </c>
      <c r="I58" t="s">
        <v>402</v>
      </c>
      <c r="J58" t="s">
        <v>563</v>
      </c>
      <c r="K58" t="s">
        <v>564</v>
      </c>
      <c r="L58" t="s">
        <v>96</v>
      </c>
      <c r="M58" t="s">
        <v>565</v>
      </c>
      <c r="N58" s="36">
        <v>45974.333333333343</v>
      </c>
      <c r="O58" s="36">
        <v>45975.713194444441</v>
      </c>
      <c r="R58" t="s">
        <v>100</v>
      </c>
      <c r="S58" t="s">
        <v>566</v>
      </c>
      <c r="T58" t="s">
        <v>102</v>
      </c>
      <c r="U58" t="s">
        <v>567</v>
      </c>
      <c r="V58" t="s">
        <v>11</v>
      </c>
      <c r="W58" t="s">
        <v>104</v>
      </c>
      <c r="X58" t="s">
        <v>479</v>
      </c>
      <c r="Y58" s="37">
        <v>1</v>
      </c>
      <c r="Z58" t="s">
        <v>106</v>
      </c>
      <c r="AA58" s="37">
        <v>163814</v>
      </c>
      <c r="AB58" s="37">
        <v>140396</v>
      </c>
      <c r="AC58" s="37">
        <v>163814</v>
      </c>
    </row>
    <row r="59" spans="1:29">
      <c r="A59" t="s">
        <v>152</v>
      </c>
      <c r="B59" t="s">
        <v>153</v>
      </c>
      <c r="C59" t="s">
        <v>154</v>
      </c>
      <c r="D59" t="s">
        <v>155</v>
      </c>
      <c r="E59" t="s">
        <v>568</v>
      </c>
      <c r="F59" t="s">
        <v>569</v>
      </c>
      <c r="G59" t="s">
        <v>91</v>
      </c>
      <c r="H59" t="s">
        <v>92</v>
      </c>
      <c r="I59" t="s">
        <v>153</v>
      </c>
      <c r="J59" t="s">
        <v>152</v>
      </c>
      <c r="K59" t="s">
        <v>570</v>
      </c>
      <c r="L59" t="s">
        <v>96</v>
      </c>
      <c r="M59" t="s">
        <v>571</v>
      </c>
      <c r="N59" s="36">
        <v>45974.333333333343</v>
      </c>
      <c r="O59" s="36">
        <v>45975.577777777777</v>
      </c>
      <c r="R59" t="s">
        <v>100</v>
      </c>
      <c r="S59" t="s">
        <v>572</v>
      </c>
      <c r="T59" t="s">
        <v>102</v>
      </c>
      <c r="U59" t="s">
        <v>573</v>
      </c>
      <c r="V59" t="s">
        <v>8</v>
      </c>
      <c r="W59" t="s">
        <v>104</v>
      </c>
      <c r="X59" t="s">
        <v>574</v>
      </c>
      <c r="Y59" s="37">
        <v>1</v>
      </c>
      <c r="Z59" t="s">
        <v>106</v>
      </c>
      <c r="AA59" s="37">
        <v>75096</v>
      </c>
      <c r="AB59" s="37">
        <v>75096</v>
      </c>
      <c r="AC59" s="37">
        <v>75096</v>
      </c>
    </row>
    <row r="60" spans="1:29">
      <c r="A60" t="s">
        <v>255</v>
      </c>
      <c r="B60" t="s">
        <v>256</v>
      </c>
      <c r="C60" t="s">
        <v>257</v>
      </c>
      <c r="D60" t="s">
        <v>575</v>
      </c>
      <c r="E60" t="s">
        <v>576</v>
      </c>
      <c r="F60" t="s">
        <v>577</v>
      </c>
      <c r="G60" t="s">
        <v>91</v>
      </c>
      <c r="H60" t="s">
        <v>461</v>
      </c>
      <c r="I60" t="s">
        <v>261</v>
      </c>
      <c r="J60" t="s">
        <v>578</v>
      </c>
      <c r="K60" t="s">
        <v>579</v>
      </c>
      <c r="L60" t="s">
        <v>96</v>
      </c>
      <c r="M60" t="s">
        <v>580</v>
      </c>
      <c r="N60" s="36">
        <v>45974.333333333343</v>
      </c>
      <c r="O60" s="36">
        <v>45974.615972222222</v>
      </c>
      <c r="P60" t="s">
        <v>98</v>
      </c>
      <c r="Q60" t="s">
        <v>99</v>
      </c>
      <c r="R60" t="s">
        <v>100</v>
      </c>
      <c r="S60" t="s">
        <v>581</v>
      </c>
      <c r="T60" t="s">
        <v>102</v>
      </c>
      <c r="U60" t="s">
        <v>582</v>
      </c>
      <c r="V60" t="s">
        <v>11</v>
      </c>
      <c r="W60" t="s">
        <v>104</v>
      </c>
      <c r="X60" t="s">
        <v>267</v>
      </c>
      <c r="Y60" s="37">
        <v>1</v>
      </c>
      <c r="Z60" t="s">
        <v>106</v>
      </c>
      <c r="AA60" s="37">
        <v>163814</v>
      </c>
      <c r="AB60" s="37">
        <v>140396</v>
      </c>
      <c r="AC60" s="37">
        <v>163814</v>
      </c>
    </row>
    <row r="61" spans="1:29">
      <c r="A61" t="s">
        <v>583</v>
      </c>
      <c r="B61" t="s">
        <v>256</v>
      </c>
      <c r="C61" t="s">
        <v>257</v>
      </c>
      <c r="D61" t="s">
        <v>584</v>
      </c>
      <c r="E61" t="s">
        <v>585</v>
      </c>
      <c r="F61" t="s">
        <v>586</v>
      </c>
      <c r="G61" t="s">
        <v>91</v>
      </c>
      <c r="H61" t="s">
        <v>483</v>
      </c>
      <c r="I61" t="s">
        <v>587</v>
      </c>
      <c r="J61" t="s">
        <v>588</v>
      </c>
      <c r="K61" t="s">
        <v>589</v>
      </c>
      <c r="L61" t="s">
        <v>96</v>
      </c>
      <c r="M61" t="s">
        <v>590</v>
      </c>
      <c r="N61" s="36">
        <v>45974.333333333343</v>
      </c>
      <c r="O61" s="36">
        <v>45974.621527777781</v>
      </c>
      <c r="P61" t="s">
        <v>98</v>
      </c>
      <c r="Q61" t="s">
        <v>99</v>
      </c>
      <c r="R61" t="s">
        <v>100</v>
      </c>
      <c r="S61" t="s">
        <v>591</v>
      </c>
      <c r="T61" t="s">
        <v>102</v>
      </c>
      <c r="U61" t="s">
        <v>592</v>
      </c>
      <c r="V61" t="s">
        <v>13</v>
      </c>
      <c r="W61" t="s">
        <v>104</v>
      </c>
      <c r="X61" t="s">
        <v>593</v>
      </c>
      <c r="Y61" s="37">
        <v>1</v>
      </c>
      <c r="Z61" t="s">
        <v>106</v>
      </c>
      <c r="AA61" s="37">
        <v>275729</v>
      </c>
      <c r="AB61" s="37">
        <v>196537</v>
      </c>
      <c r="AC61" s="37">
        <v>275729</v>
      </c>
    </row>
    <row r="62" spans="1:29">
      <c r="A62" t="s">
        <v>398</v>
      </c>
      <c r="B62" t="s">
        <v>86</v>
      </c>
      <c r="C62" t="s">
        <v>87</v>
      </c>
      <c r="D62" t="s">
        <v>594</v>
      </c>
      <c r="E62" t="s">
        <v>595</v>
      </c>
      <c r="F62" t="s">
        <v>596</v>
      </c>
      <c r="G62" t="s">
        <v>91</v>
      </c>
      <c r="H62" t="s">
        <v>461</v>
      </c>
      <c r="I62" t="s">
        <v>402</v>
      </c>
      <c r="J62" t="s">
        <v>597</v>
      </c>
      <c r="K62" t="s">
        <v>598</v>
      </c>
      <c r="L62" t="s">
        <v>96</v>
      </c>
      <c r="M62" t="s">
        <v>599</v>
      </c>
      <c r="N62" s="36">
        <v>45979.333333333343</v>
      </c>
      <c r="O62" s="36">
        <v>45979.638888888891</v>
      </c>
      <c r="P62" t="s">
        <v>147</v>
      </c>
      <c r="Q62" t="s">
        <v>600</v>
      </c>
      <c r="R62" t="s">
        <v>100</v>
      </c>
      <c r="S62" t="s">
        <v>601</v>
      </c>
      <c r="T62" t="s">
        <v>102</v>
      </c>
      <c r="U62" t="s">
        <v>602</v>
      </c>
      <c r="V62" t="s">
        <v>11</v>
      </c>
      <c r="W62" t="s">
        <v>104</v>
      </c>
      <c r="X62" t="s">
        <v>414</v>
      </c>
      <c r="Y62" s="37">
        <v>1</v>
      </c>
      <c r="Z62" t="s">
        <v>106</v>
      </c>
      <c r="AA62" s="37">
        <v>163814</v>
      </c>
      <c r="AB62" s="37">
        <v>140396</v>
      </c>
      <c r="AC62" s="37">
        <v>163814</v>
      </c>
    </row>
    <row r="63" spans="1:29">
      <c r="A63" t="s">
        <v>603</v>
      </c>
      <c r="B63" t="s">
        <v>381</v>
      </c>
      <c r="C63" t="s">
        <v>382</v>
      </c>
      <c r="D63" t="s">
        <v>604</v>
      </c>
      <c r="E63" t="s">
        <v>605</v>
      </c>
      <c r="F63" t="s">
        <v>606</v>
      </c>
      <c r="G63" t="s">
        <v>91</v>
      </c>
      <c r="H63" t="s">
        <v>461</v>
      </c>
      <c r="I63" t="s">
        <v>607</v>
      </c>
      <c r="J63" t="s">
        <v>603</v>
      </c>
      <c r="K63" t="s">
        <v>608</v>
      </c>
      <c r="L63" t="s">
        <v>96</v>
      </c>
      <c r="M63" t="s">
        <v>609</v>
      </c>
      <c r="N63" s="36">
        <v>45979.333333333343</v>
      </c>
      <c r="O63" s="36">
        <v>45980.48333333333</v>
      </c>
      <c r="P63" t="s">
        <v>147</v>
      </c>
      <c r="Q63" t="s">
        <v>600</v>
      </c>
      <c r="R63" t="s">
        <v>100</v>
      </c>
      <c r="S63" t="s">
        <v>610</v>
      </c>
      <c r="T63" t="s">
        <v>102</v>
      </c>
      <c r="U63" t="s">
        <v>611</v>
      </c>
      <c r="V63" t="s">
        <v>8</v>
      </c>
      <c r="W63" t="s">
        <v>104</v>
      </c>
      <c r="X63" t="s">
        <v>612</v>
      </c>
      <c r="Y63" s="37">
        <v>1</v>
      </c>
      <c r="Z63" t="s">
        <v>106</v>
      </c>
      <c r="AA63" s="37">
        <v>75096</v>
      </c>
      <c r="AB63" s="37">
        <v>75096</v>
      </c>
      <c r="AC63" s="37">
        <v>75096</v>
      </c>
    </row>
    <row r="64" spans="1:29">
      <c r="A64" t="s">
        <v>138</v>
      </c>
      <c r="B64" t="s">
        <v>139</v>
      </c>
      <c r="C64" t="s">
        <v>140</v>
      </c>
      <c r="D64" t="s">
        <v>141</v>
      </c>
      <c r="E64" t="s">
        <v>613</v>
      </c>
      <c r="F64" t="s">
        <v>614</v>
      </c>
      <c r="G64" t="s">
        <v>91</v>
      </c>
      <c r="H64" t="s">
        <v>92</v>
      </c>
      <c r="I64" t="s">
        <v>144</v>
      </c>
      <c r="J64" t="s">
        <v>138</v>
      </c>
      <c r="K64" t="s">
        <v>615</v>
      </c>
      <c r="L64" t="s">
        <v>96</v>
      </c>
      <c r="M64" t="s">
        <v>616</v>
      </c>
      <c r="N64" s="36">
        <v>45982.333333333343</v>
      </c>
      <c r="O64" s="36">
        <v>45985.53402777778</v>
      </c>
      <c r="R64" t="s">
        <v>100</v>
      </c>
      <c r="S64" t="s">
        <v>617</v>
      </c>
      <c r="T64" t="s">
        <v>102</v>
      </c>
      <c r="U64" t="s">
        <v>618</v>
      </c>
      <c r="V64" t="s">
        <v>8</v>
      </c>
      <c r="W64" t="s">
        <v>104</v>
      </c>
      <c r="X64" t="s">
        <v>169</v>
      </c>
      <c r="Y64" s="37">
        <v>1</v>
      </c>
      <c r="Z64" t="s">
        <v>106</v>
      </c>
      <c r="AA64" s="37">
        <v>75096</v>
      </c>
      <c r="AB64" s="37">
        <v>75096</v>
      </c>
      <c r="AC64" s="37">
        <v>75096</v>
      </c>
    </row>
    <row r="65" spans="1:29">
      <c r="A65" t="s">
        <v>138</v>
      </c>
      <c r="B65" t="s">
        <v>139</v>
      </c>
      <c r="C65" t="s">
        <v>140</v>
      </c>
      <c r="D65" t="s">
        <v>141</v>
      </c>
      <c r="E65" t="s">
        <v>619</v>
      </c>
      <c r="F65" t="s">
        <v>620</v>
      </c>
      <c r="G65" t="s">
        <v>91</v>
      </c>
      <c r="H65" t="s">
        <v>92</v>
      </c>
      <c r="I65" t="s">
        <v>144</v>
      </c>
      <c r="J65" t="s">
        <v>138</v>
      </c>
      <c r="K65" t="s">
        <v>621</v>
      </c>
      <c r="L65" t="s">
        <v>96</v>
      </c>
      <c r="M65" t="s">
        <v>622</v>
      </c>
      <c r="N65" s="36">
        <v>45982.333333333343</v>
      </c>
      <c r="O65" s="36">
        <v>45985.538888888892</v>
      </c>
      <c r="R65" t="s">
        <v>100</v>
      </c>
      <c r="S65" t="s">
        <v>623</v>
      </c>
      <c r="T65" t="s">
        <v>102</v>
      </c>
      <c r="U65" t="s">
        <v>624</v>
      </c>
      <c r="V65" t="s">
        <v>8</v>
      </c>
      <c r="W65" t="s">
        <v>104</v>
      </c>
      <c r="X65" t="s">
        <v>176</v>
      </c>
      <c r="Y65" s="37">
        <v>1</v>
      </c>
      <c r="Z65" t="s">
        <v>106</v>
      </c>
      <c r="AA65" s="37">
        <v>75096</v>
      </c>
      <c r="AB65" s="37">
        <v>75096</v>
      </c>
      <c r="AC65" s="37">
        <v>75096</v>
      </c>
    </row>
    <row r="66" spans="1:29">
      <c r="A66" t="s">
        <v>138</v>
      </c>
      <c r="B66" t="s">
        <v>139</v>
      </c>
      <c r="C66" t="s">
        <v>140</v>
      </c>
      <c r="D66" t="s">
        <v>141</v>
      </c>
      <c r="E66" t="s">
        <v>625</v>
      </c>
      <c r="F66" t="s">
        <v>626</v>
      </c>
      <c r="G66" t="s">
        <v>91</v>
      </c>
      <c r="H66" t="s">
        <v>92</v>
      </c>
      <c r="I66" t="s">
        <v>144</v>
      </c>
      <c r="J66" t="s">
        <v>138</v>
      </c>
      <c r="K66" t="s">
        <v>627</v>
      </c>
      <c r="L66" t="s">
        <v>96</v>
      </c>
      <c r="M66" t="s">
        <v>628</v>
      </c>
      <c r="N66" s="36">
        <v>45982.333333333343</v>
      </c>
      <c r="O66" s="36">
        <v>45985.65</v>
      </c>
      <c r="R66" t="s">
        <v>100</v>
      </c>
      <c r="S66" t="s">
        <v>629</v>
      </c>
      <c r="T66" t="s">
        <v>102</v>
      </c>
      <c r="U66" t="s">
        <v>630</v>
      </c>
      <c r="V66" t="s">
        <v>8</v>
      </c>
      <c r="W66" t="s">
        <v>104</v>
      </c>
      <c r="X66" t="s">
        <v>176</v>
      </c>
      <c r="Y66" s="37">
        <v>1</v>
      </c>
      <c r="Z66" t="s">
        <v>106</v>
      </c>
      <c r="AA66" s="37">
        <v>75096</v>
      </c>
      <c r="AB66" s="37">
        <v>75096</v>
      </c>
      <c r="AC66" s="37">
        <v>75096</v>
      </c>
    </row>
    <row r="67" spans="1:29">
      <c r="A67" t="s">
        <v>138</v>
      </c>
      <c r="B67" t="s">
        <v>139</v>
      </c>
      <c r="C67" t="s">
        <v>140</v>
      </c>
      <c r="D67" t="s">
        <v>141</v>
      </c>
      <c r="E67" t="s">
        <v>631</v>
      </c>
      <c r="F67" t="s">
        <v>632</v>
      </c>
      <c r="G67" t="s">
        <v>91</v>
      </c>
      <c r="H67" t="s">
        <v>92</v>
      </c>
      <c r="I67" t="s">
        <v>144</v>
      </c>
      <c r="J67" t="s">
        <v>138</v>
      </c>
      <c r="K67" t="s">
        <v>633</v>
      </c>
      <c r="L67" t="s">
        <v>96</v>
      </c>
      <c r="M67" t="s">
        <v>634</v>
      </c>
      <c r="N67" s="36">
        <v>45982.333333333343</v>
      </c>
      <c r="O67" s="36">
        <v>45982.805555555547</v>
      </c>
      <c r="R67" t="s">
        <v>100</v>
      </c>
      <c r="S67" t="s">
        <v>635</v>
      </c>
      <c r="T67" t="s">
        <v>102</v>
      </c>
      <c r="U67" t="s">
        <v>636</v>
      </c>
      <c r="V67" t="s">
        <v>8</v>
      </c>
      <c r="W67" t="s">
        <v>104</v>
      </c>
      <c r="X67" t="s">
        <v>637</v>
      </c>
      <c r="Y67" s="37">
        <v>1</v>
      </c>
      <c r="Z67" t="s">
        <v>106</v>
      </c>
      <c r="AA67" s="37">
        <v>75096</v>
      </c>
      <c r="AB67" s="37">
        <v>75096</v>
      </c>
      <c r="AC67" s="37">
        <v>75096</v>
      </c>
    </row>
    <row r="68" spans="1:29">
      <c r="A68" t="s">
        <v>138</v>
      </c>
      <c r="B68" t="s">
        <v>139</v>
      </c>
      <c r="C68" t="s">
        <v>140</v>
      </c>
      <c r="D68" t="s">
        <v>141</v>
      </c>
      <c r="E68" t="s">
        <v>638</v>
      </c>
      <c r="F68" t="s">
        <v>639</v>
      </c>
      <c r="G68" t="s">
        <v>91</v>
      </c>
      <c r="H68" t="s">
        <v>92</v>
      </c>
      <c r="I68" t="s">
        <v>144</v>
      </c>
      <c r="J68" t="s">
        <v>138</v>
      </c>
      <c r="K68" t="s">
        <v>640</v>
      </c>
      <c r="L68" t="s">
        <v>96</v>
      </c>
      <c r="M68" t="s">
        <v>641</v>
      </c>
      <c r="N68" s="36">
        <v>45982.333333333343</v>
      </c>
      <c r="O68" s="36">
        <v>45985.515277777777</v>
      </c>
      <c r="R68" t="s">
        <v>100</v>
      </c>
      <c r="S68" t="s">
        <v>642</v>
      </c>
      <c r="T68" t="s">
        <v>102</v>
      </c>
      <c r="U68" t="s">
        <v>643</v>
      </c>
      <c r="V68" t="s">
        <v>8</v>
      </c>
      <c r="W68" t="s">
        <v>104</v>
      </c>
      <c r="X68" t="s">
        <v>644</v>
      </c>
      <c r="Y68" s="37">
        <v>1</v>
      </c>
      <c r="Z68" t="s">
        <v>106</v>
      </c>
      <c r="AA68" s="37">
        <v>75096</v>
      </c>
      <c r="AB68" s="37">
        <v>75096</v>
      </c>
      <c r="AC68" s="37">
        <v>75096</v>
      </c>
    </row>
    <row r="69" spans="1:29">
      <c r="A69" t="s">
        <v>138</v>
      </c>
      <c r="B69" t="s">
        <v>139</v>
      </c>
      <c r="C69" t="s">
        <v>140</v>
      </c>
      <c r="D69" t="s">
        <v>141</v>
      </c>
      <c r="E69" t="s">
        <v>645</v>
      </c>
      <c r="F69" t="s">
        <v>646</v>
      </c>
      <c r="G69" t="s">
        <v>91</v>
      </c>
      <c r="H69" t="s">
        <v>92</v>
      </c>
      <c r="I69" t="s">
        <v>144</v>
      </c>
      <c r="J69" t="s">
        <v>138</v>
      </c>
      <c r="K69" t="s">
        <v>647</v>
      </c>
      <c r="L69" t="s">
        <v>96</v>
      </c>
      <c r="M69" t="s">
        <v>648</v>
      </c>
      <c r="N69" s="36">
        <v>45982.333333333343</v>
      </c>
      <c r="O69" s="36">
        <v>45985.629166666673</v>
      </c>
      <c r="R69" t="s">
        <v>100</v>
      </c>
      <c r="S69" t="s">
        <v>642</v>
      </c>
      <c r="T69" t="s">
        <v>102</v>
      </c>
      <c r="U69" t="s">
        <v>649</v>
      </c>
      <c r="V69" t="s">
        <v>8</v>
      </c>
      <c r="W69" t="s">
        <v>104</v>
      </c>
      <c r="X69" t="s">
        <v>644</v>
      </c>
      <c r="Y69" s="37">
        <v>1</v>
      </c>
      <c r="Z69" t="s">
        <v>106</v>
      </c>
      <c r="AA69" s="37">
        <v>75096</v>
      </c>
      <c r="AB69" s="37">
        <v>75096</v>
      </c>
      <c r="AC69" s="37">
        <v>75096</v>
      </c>
    </row>
    <row r="70" spans="1:29">
      <c r="A70" t="s">
        <v>138</v>
      </c>
      <c r="B70" t="s">
        <v>139</v>
      </c>
      <c r="C70" t="s">
        <v>140</v>
      </c>
      <c r="D70" t="s">
        <v>196</v>
      </c>
      <c r="E70" t="s">
        <v>650</v>
      </c>
      <c r="F70" t="s">
        <v>651</v>
      </c>
      <c r="G70" t="s">
        <v>91</v>
      </c>
      <c r="H70" t="s">
        <v>92</v>
      </c>
      <c r="I70" t="s">
        <v>144</v>
      </c>
      <c r="J70" t="s">
        <v>199</v>
      </c>
      <c r="K70" t="s">
        <v>652</v>
      </c>
      <c r="L70" t="s">
        <v>96</v>
      </c>
      <c r="M70" t="s">
        <v>653</v>
      </c>
      <c r="N70" s="36">
        <v>45982.333333333343</v>
      </c>
      <c r="O70" s="36">
        <v>45982.762499999997</v>
      </c>
      <c r="R70" t="s">
        <v>100</v>
      </c>
      <c r="S70" t="s">
        <v>654</v>
      </c>
      <c r="T70" t="s">
        <v>102</v>
      </c>
      <c r="U70" t="s">
        <v>655</v>
      </c>
      <c r="V70" t="s">
        <v>8</v>
      </c>
      <c r="W70" t="s">
        <v>104</v>
      </c>
      <c r="X70" t="s">
        <v>189</v>
      </c>
      <c r="Y70" s="37">
        <v>1</v>
      </c>
      <c r="Z70" t="s">
        <v>106</v>
      </c>
      <c r="AA70" s="37">
        <v>75096</v>
      </c>
      <c r="AB70" s="37">
        <v>75096</v>
      </c>
      <c r="AC70" s="37">
        <v>75096</v>
      </c>
    </row>
    <row r="71" spans="1:29">
      <c r="A71" t="s">
        <v>138</v>
      </c>
      <c r="B71" t="s">
        <v>139</v>
      </c>
      <c r="C71" t="s">
        <v>140</v>
      </c>
      <c r="D71" t="s">
        <v>656</v>
      </c>
      <c r="E71" t="s">
        <v>657</v>
      </c>
      <c r="F71" t="s">
        <v>658</v>
      </c>
      <c r="G71" t="s">
        <v>91</v>
      </c>
      <c r="H71" t="s">
        <v>92</v>
      </c>
      <c r="I71" t="s">
        <v>144</v>
      </c>
      <c r="J71" t="s">
        <v>659</v>
      </c>
      <c r="K71" t="s">
        <v>660</v>
      </c>
      <c r="L71" t="s">
        <v>96</v>
      </c>
      <c r="M71" t="s">
        <v>661</v>
      </c>
      <c r="N71" s="36">
        <v>45982.333333333343</v>
      </c>
      <c r="O71" s="36">
        <v>45982.704861111109</v>
      </c>
      <c r="R71" t="s">
        <v>100</v>
      </c>
      <c r="S71" t="s">
        <v>662</v>
      </c>
      <c r="T71" t="s">
        <v>102</v>
      </c>
      <c r="U71" t="s">
        <v>663</v>
      </c>
      <c r="V71" t="s">
        <v>8</v>
      </c>
      <c r="W71" t="s">
        <v>104</v>
      </c>
      <c r="X71" t="s">
        <v>169</v>
      </c>
      <c r="Y71" s="37">
        <v>1</v>
      </c>
      <c r="Z71" t="s">
        <v>106</v>
      </c>
      <c r="AA71" s="37">
        <v>75096</v>
      </c>
      <c r="AB71" s="37">
        <v>75096</v>
      </c>
      <c r="AC71" s="37">
        <v>75096</v>
      </c>
    </row>
    <row r="72" spans="1:29">
      <c r="A72" t="s">
        <v>138</v>
      </c>
      <c r="B72" t="s">
        <v>139</v>
      </c>
      <c r="C72" t="s">
        <v>140</v>
      </c>
      <c r="D72" t="s">
        <v>494</v>
      </c>
      <c r="E72" t="s">
        <v>664</v>
      </c>
      <c r="F72" t="s">
        <v>665</v>
      </c>
      <c r="G72" t="s">
        <v>91</v>
      </c>
      <c r="H72" t="s">
        <v>92</v>
      </c>
      <c r="I72" t="s">
        <v>144</v>
      </c>
      <c r="J72" t="s">
        <v>497</v>
      </c>
      <c r="K72" t="s">
        <v>666</v>
      </c>
      <c r="L72" t="s">
        <v>96</v>
      </c>
      <c r="M72" t="s">
        <v>667</v>
      </c>
      <c r="N72" s="36">
        <v>45982.333333333343</v>
      </c>
      <c r="O72" s="36">
        <v>45982.504166666673</v>
      </c>
      <c r="R72" t="s">
        <v>100</v>
      </c>
      <c r="S72" t="s">
        <v>668</v>
      </c>
      <c r="T72" t="s">
        <v>102</v>
      </c>
      <c r="U72" t="s">
        <v>669</v>
      </c>
      <c r="V72" t="s">
        <v>8</v>
      </c>
      <c r="W72" t="s">
        <v>104</v>
      </c>
      <c r="X72" t="s">
        <v>176</v>
      </c>
      <c r="Y72" s="37">
        <v>1</v>
      </c>
      <c r="Z72" t="s">
        <v>106</v>
      </c>
      <c r="AA72" s="37">
        <v>75096</v>
      </c>
      <c r="AB72" s="37">
        <v>75096</v>
      </c>
      <c r="AC72" s="37">
        <v>75096</v>
      </c>
    </row>
    <row r="73" spans="1:29">
      <c r="A73" t="s">
        <v>138</v>
      </c>
      <c r="B73" t="s">
        <v>139</v>
      </c>
      <c r="C73" t="s">
        <v>140</v>
      </c>
      <c r="D73" t="s">
        <v>670</v>
      </c>
      <c r="E73" t="s">
        <v>671</v>
      </c>
      <c r="F73" t="s">
        <v>672</v>
      </c>
      <c r="G73" t="s">
        <v>91</v>
      </c>
      <c r="H73" t="s">
        <v>92</v>
      </c>
      <c r="I73" t="s">
        <v>144</v>
      </c>
      <c r="J73" t="s">
        <v>673</v>
      </c>
      <c r="K73" t="s">
        <v>674</v>
      </c>
      <c r="L73" t="s">
        <v>96</v>
      </c>
      <c r="M73" t="s">
        <v>675</v>
      </c>
      <c r="N73" s="36">
        <v>45982.333333333343</v>
      </c>
      <c r="O73" s="36">
        <v>45986.407638888893</v>
      </c>
      <c r="R73" t="s">
        <v>100</v>
      </c>
      <c r="S73" t="s">
        <v>676</v>
      </c>
      <c r="T73" t="s">
        <v>102</v>
      </c>
      <c r="U73" t="s">
        <v>677</v>
      </c>
      <c r="V73" t="s">
        <v>13</v>
      </c>
      <c r="W73" t="s">
        <v>104</v>
      </c>
      <c r="X73" t="s">
        <v>189</v>
      </c>
      <c r="Y73" s="37">
        <v>1</v>
      </c>
      <c r="Z73" t="s">
        <v>106</v>
      </c>
      <c r="AA73" s="37">
        <v>275729</v>
      </c>
      <c r="AB73" s="37">
        <v>196537</v>
      </c>
      <c r="AC73" s="37">
        <v>275729</v>
      </c>
    </row>
    <row r="74" spans="1:29">
      <c r="A74" t="s">
        <v>244</v>
      </c>
      <c r="B74" t="s">
        <v>114</v>
      </c>
      <c r="C74" t="s">
        <v>115</v>
      </c>
      <c r="D74" t="s">
        <v>678</v>
      </c>
      <c r="E74" t="s">
        <v>679</v>
      </c>
      <c r="F74" t="s">
        <v>680</v>
      </c>
      <c r="G74" t="s">
        <v>91</v>
      </c>
      <c r="H74" t="s">
        <v>92</v>
      </c>
      <c r="I74" t="s">
        <v>248</v>
      </c>
      <c r="J74" t="s">
        <v>681</v>
      </c>
      <c r="K74" t="s">
        <v>682</v>
      </c>
      <c r="L74" t="s">
        <v>96</v>
      </c>
      <c r="M74" t="s">
        <v>683</v>
      </c>
      <c r="N74" s="36">
        <v>45982.333333333343</v>
      </c>
      <c r="O74" s="36">
        <v>45982.711111111108</v>
      </c>
      <c r="R74" t="s">
        <v>100</v>
      </c>
      <c r="S74" t="s">
        <v>684</v>
      </c>
      <c r="T74" t="s">
        <v>102</v>
      </c>
      <c r="U74" t="s">
        <v>685</v>
      </c>
      <c r="V74" t="s">
        <v>11</v>
      </c>
      <c r="W74" t="s">
        <v>104</v>
      </c>
      <c r="X74" t="s">
        <v>254</v>
      </c>
      <c r="Y74" s="37">
        <v>1</v>
      </c>
      <c r="Z74" t="s">
        <v>106</v>
      </c>
      <c r="AA74" s="37">
        <v>163814</v>
      </c>
      <c r="AB74" s="37">
        <v>140396</v>
      </c>
      <c r="AC74" s="37">
        <v>163814</v>
      </c>
    </row>
    <row r="75" spans="1:29">
      <c r="A75" t="s">
        <v>113</v>
      </c>
      <c r="B75" t="s">
        <v>114</v>
      </c>
      <c r="C75" t="s">
        <v>115</v>
      </c>
      <c r="D75" t="s">
        <v>686</v>
      </c>
      <c r="E75" t="s">
        <v>687</v>
      </c>
      <c r="F75" t="s">
        <v>688</v>
      </c>
      <c r="G75" t="s">
        <v>91</v>
      </c>
      <c r="H75" t="s">
        <v>92</v>
      </c>
      <c r="I75" t="s">
        <v>689</v>
      </c>
      <c r="J75" t="s">
        <v>690</v>
      </c>
      <c r="K75" t="s">
        <v>691</v>
      </c>
      <c r="L75" t="s">
        <v>96</v>
      </c>
      <c r="M75" t="s">
        <v>692</v>
      </c>
      <c r="N75" s="36">
        <v>45982.333333333343</v>
      </c>
      <c r="O75" s="36">
        <v>45985.657638888893</v>
      </c>
      <c r="R75" t="s">
        <v>100</v>
      </c>
      <c r="S75" t="s">
        <v>693</v>
      </c>
      <c r="T75" t="s">
        <v>102</v>
      </c>
      <c r="U75" t="s">
        <v>694</v>
      </c>
      <c r="V75" t="s">
        <v>13</v>
      </c>
      <c r="W75" t="s">
        <v>104</v>
      </c>
      <c r="X75" t="s">
        <v>231</v>
      </c>
      <c r="Y75" s="37">
        <v>1</v>
      </c>
      <c r="Z75" t="s">
        <v>106</v>
      </c>
      <c r="AA75" s="37">
        <v>275729</v>
      </c>
      <c r="AB75" s="37">
        <v>196537</v>
      </c>
      <c r="AC75" s="37">
        <v>275729</v>
      </c>
    </row>
    <row r="76" spans="1:29">
      <c r="A76" t="s">
        <v>255</v>
      </c>
      <c r="B76" t="s">
        <v>256</v>
      </c>
      <c r="C76" t="s">
        <v>257</v>
      </c>
      <c r="D76" t="s">
        <v>695</v>
      </c>
      <c r="E76" t="s">
        <v>696</v>
      </c>
      <c r="F76" t="s">
        <v>697</v>
      </c>
      <c r="G76" t="s">
        <v>91</v>
      </c>
      <c r="H76" t="s">
        <v>92</v>
      </c>
      <c r="I76" t="s">
        <v>261</v>
      </c>
      <c r="J76" t="s">
        <v>698</v>
      </c>
      <c r="K76" t="s">
        <v>699</v>
      </c>
      <c r="L76" t="s">
        <v>96</v>
      </c>
      <c r="M76" t="s">
        <v>700</v>
      </c>
      <c r="N76" s="36">
        <v>45982.333333333343</v>
      </c>
      <c r="O76" s="36">
        <v>45982.716666666667</v>
      </c>
      <c r="R76" t="s">
        <v>100</v>
      </c>
      <c r="S76" t="s">
        <v>701</v>
      </c>
      <c r="T76" t="s">
        <v>102</v>
      </c>
      <c r="U76" t="s">
        <v>702</v>
      </c>
      <c r="V76" t="s">
        <v>15</v>
      </c>
      <c r="W76" t="s">
        <v>104</v>
      </c>
      <c r="X76" t="s">
        <v>703</v>
      </c>
      <c r="Y76" s="37">
        <v>1</v>
      </c>
      <c r="Z76" t="s">
        <v>106</v>
      </c>
      <c r="AA76" s="37">
        <v>504833</v>
      </c>
      <c r="AB76" s="37">
        <v>196537</v>
      </c>
      <c r="AC76" s="37">
        <v>504833</v>
      </c>
    </row>
    <row r="77" spans="1:29">
      <c r="A77" t="s">
        <v>704</v>
      </c>
      <c r="B77" t="s">
        <v>381</v>
      </c>
      <c r="C77" t="s">
        <v>382</v>
      </c>
      <c r="D77" t="s">
        <v>705</v>
      </c>
      <c r="E77" t="s">
        <v>706</v>
      </c>
      <c r="F77" t="s">
        <v>707</v>
      </c>
      <c r="G77" t="s">
        <v>91</v>
      </c>
      <c r="H77" t="s">
        <v>92</v>
      </c>
      <c r="I77" t="s">
        <v>708</v>
      </c>
      <c r="J77" t="s">
        <v>704</v>
      </c>
      <c r="K77" t="s">
        <v>709</v>
      </c>
      <c r="L77" t="s">
        <v>96</v>
      </c>
      <c r="M77" t="s">
        <v>710</v>
      </c>
      <c r="N77" s="36">
        <v>45982.333333333343</v>
      </c>
      <c r="O77" s="36">
        <v>45982.722222222219</v>
      </c>
      <c r="R77" t="s">
        <v>100</v>
      </c>
      <c r="S77" t="s">
        <v>711</v>
      </c>
      <c r="T77" t="s">
        <v>102</v>
      </c>
      <c r="U77" t="s">
        <v>712</v>
      </c>
      <c r="V77" t="s">
        <v>8</v>
      </c>
      <c r="W77" t="s">
        <v>104</v>
      </c>
      <c r="X77" t="s">
        <v>713</v>
      </c>
      <c r="Y77" s="37">
        <v>1</v>
      </c>
      <c r="Z77" t="s">
        <v>106</v>
      </c>
      <c r="AA77" s="37">
        <v>75096</v>
      </c>
      <c r="AB77" s="37">
        <v>75096</v>
      </c>
      <c r="AC77" s="37">
        <v>75096</v>
      </c>
    </row>
    <row r="78" spans="1:29">
      <c r="A78" t="s">
        <v>85</v>
      </c>
      <c r="B78" t="s">
        <v>86</v>
      </c>
      <c r="C78" t="s">
        <v>87</v>
      </c>
      <c r="D78" t="s">
        <v>296</v>
      </c>
      <c r="E78" t="s">
        <v>714</v>
      </c>
      <c r="F78" t="s">
        <v>715</v>
      </c>
      <c r="G78" t="s">
        <v>91</v>
      </c>
      <c r="H78" t="s">
        <v>92</v>
      </c>
      <c r="I78" t="s">
        <v>93</v>
      </c>
      <c r="J78" t="s">
        <v>85</v>
      </c>
      <c r="K78" t="s">
        <v>716</v>
      </c>
      <c r="L78" t="s">
        <v>96</v>
      </c>
      <c r="M78" t="s">
        <v>717</v>
      </c>
      <c r="N78" s="36">
        <v>45982.333333333343</v>
      </c>
      <c r="O78" s="36">
        <v>45982.728472222218</v>
      </c>
      <c r="R78" t="s">
        <v>100</v>
      </c>
      <c r="S78" t="s">
        <v>718</v>
      </c>
      <c r="T78" t="s">
        <v>102</v>
      </c>
      <c r="U78" t="s">
        <v>719</v>
      </c>
      <c r="V78" t="s">
        <v>8</v>
      </c>
      <c r="W78" t="s">
        <v>104</v>
      </c>
      <c r="X78" t="s">
        <v>303</v>
      </c>
      <c r="Y78" s="37">
        <v>1</v>
      </c>
      <c r="Z78" t="s">
        <v>106</v>
      </c>
      <c r="AA78" s="37">
        <v>75096</v>
      </c>
      <c r="AB78" s="37">
        <v>75096</v>
      </c>
      <c r="AC78" s="37">
        <v>75096</v>
      </c>
    </row>
    <row r="79" spans="1:29">
      <c r="A79" t="s">
        <v>583</v>
      </c>
      <c r="B79" t="s">
        <v>256</v>
      </c>
      <c r="C79" t="s">
        <v>257</v>
      </c>
      <c r="D79" t="s">
        <v>720</v>
      </c>
      <c r="E79" t="s">
        <v>721</v>
      </c>
      <c r="F79" t="s">
        <v>722</v>
      </c>
      <c r="G79" t="s">
        <v>91</v>
      </c>
      <c r="H79" t="s">
        <v>92</v>
      </c>
      <c r="I79" t="s">
        <v>587</v>
      </c>
      <c r="J79" t="s">
        <v>583</v>
      </c>
      <c r="K79" t="s">
        <v>723</v>
      </c>
      <c r="L79" t="s">
        <v>96</v>
      </c>
      <c r="M79" t="s">
        <v>724</v>
      </c>
      <c r="N79" s="36">
        <v>45982.333333333343</v>
      </c>
      <c r="O79" s="36">
        <v>45982.679861111108</v>
      </c>
      <c r="R79" t="s">
        <v>100</v>
      </c>
      <c r="S79" t="s">
        <v>725</v>
      </c>
      <c r="T79" t="s">
        <v>102</v>
      </c>
      <c r="U79" t="s">
        <v>726</v>
      </c>
      <c r="V79" t="s">
        <v>8</v>
      </c>
      <c r="W79" t="s">
        <v>104</v>
      </c>
      <c r="X79" t="s">
        <v>727</v>
      </c>
      <c r="Y79" s="37">
        <v>1</v>
      </c>
      <c r="Z79" t="s">
        <v>106</v>
      </c>
      <c r="AA79" s="37">
        <v>75096</v>
      </c>
      <c r="AB79" s="37">
        <v>75096</v>
      </c>
      <c r="AC79" s="37">
        <v>75096</v>
      </c>
    </row>
    <row r="80" spans="1:29">
      <c r="A80" t="s">
        <v>398</v>
      </c>
      <c r="B80" t="s">
        <v>86</v>
      </c>
      <c r="C80" t="s">
        <v>87</v>
      </c>
      <c r="D80" t="s">
        <v>399</v>
      </c>
      <c r="E80" t="s">
        <v>728</v>
      </c>
      <c r="F80" t="s">
        <v>729</v>
      </c>
      <c r="G80" t="s">
        <v>91</v>
      </c>
      <c r="H80" t="s">
        <v>92</v>
      </c>
      <c r="I80" t="s">
        <v>402</v>
      </c>
      <c r="J80" t="s">
        <v>398</v>
      </c>
      <c r="K80" t="s">
        <v>730</v>
      </c>
      <c r="L80" t="s">
        <v>96</v>
      </c>
      <c r="M80" t="s">
        <v>731</v>
      </c>
      <c r="N80" s="36">
        <v>45982.333333333343</v>
      </c>
      <c r="O80" s="36">
        <v>45985.64166666667</v>
      </c>
      <c r="R80" t="s">
        <v>100</v>
      </c>
      <c r="S80" t="s">
        <v>732</v>
      </c>
      <c r="T80" t="s">
        <v>102</v>
      </c>
      <c r="U80" t="s">
        <v>733</v>
      </c>
      <c r="V80" t="s">
        <v>8</v>
      </c>
      <c r="W80" t="s">
        <v>104</v>
      </c>
      <c r="X80" t="s">
        <v>407</v>
      </c>
      <c r="Y80" s="37">
        <v>1</v>
      </c>
      <c r="Z80" t="s">
        <v>106</v>
      </c>
      <c r="AA80" s="37">
        <v>75096</v>
      </c>
      <c r="AB80" s="37">
        <v>75096</v>
      </c>
      <c r="AC80" s="37">
        <v>75096</v>
      </c>
    </row>
    <row r="81" spans="1:29">
      <c r="A81" t="s">
        <v>398</v>
      </c>
      <c r="B81" t="s">
        <v>86</v>
      </c>
      <c r="C81" t="s">
        <v>87</v>
      </c>
      <c r="D81" t="s">
        <v>399</v>
      </c>
      <c r="E81" t="s">
        <v>734</v>
      </c>
      <c r="F81" t="s">
        <v>735</v>
      </c>
      <c r="G81" t="s">
        <v>91</v>
      </c>
      <c r="H81" t="s">
        <v>92</v>
      </c>
      <c r="I81" t="s">
        <v>402</v>
      </c>
      <c r="J81" t="s">
        <v>398</v>
      </c>
      <c r="K81" t="s">
        <v>736</v>
      </c>
      <c r="L81" t="s">
        <v>96</v>
      </c>
      <c r="M81" t="s">
        <v>737</v>
      </c>
      <c r="N81" s="36">
        <v>45982.333333333343</v>
      </c>
      <c r="O81" s="36">
        <v>45985.618055555547</v>
      </c>
      <c r="R81" t="s">
        <v>100</v>
      </c>
      <c r="S81" t="s">
        <v>738</v>
      </c>
      <c r="T81" t="s">
        <v>102</v>
      </c>
      <c r="U81" t="s">
        <v>739</v>
      </c>
      <c r="V81" t="s">
        <v>8</v>
      </c>
      <c r="W81" t="s">
        <v>104</v>
      </c>
      <c r="X81" t="s">
        <v>740</v>
      </c>
      <c r="Y81" s="37">
        <v>1</v>
      </c>
      <c r="Z81" t="s">
        <v>106</v>
      </c>
      <c r="AA81" s="37">
        <v>75096</v>
      </c>
      <c r="AB81" s="37">
        <v>75096</v>
      </c>
      <c r="AC81" s="37">
        <v>75096</v>
      </c>
    </row>
    <row r="82" spans="1:29">
      <c r="A82" t="s">
        <v>398</v>
      </c>
      <c r="B82" t="s">
        <v>86</v>
      </c>
      <c r="C82" t="s">
        <v>87</v>
      </c>
      <c r="D82" t="s">
        <v>399</v>
      </c>
      <c r="E82" t="s">
        <v>741</v>
      </c>
      <c r="F82" t="s">
        <v>742</v>
      </c>
      <c r="G82" t="s">
        <v>91</v>
      </c>
      <c r="H82" t="s">
        <v>92</v>
      </c>
      <c r="I82" t="s">
        <v>402</v>
      </c>
      <c r="J82" t="s">
        <v>398</v>
      </c>
      <c r="K82" t="s">
        <v>743</v>
      </c>
      <c r="L82" t="s">
        <v>96</v>
      </c>
      <c r="M82" t="s">
        <v>744</v>
      </c>
      <c r="N82" s="36">
        <v>45982.333333333343</v>
      </c>
      <c r="O82" s="36">
        <v>45985.738194444442</v>
      </c>
      <c r="R82" t="s">
        <v>100</v>
      </c>
      <c r="S82" t="s">
        <v>745</v>
      </c>
      <c r="T82" t="s">
        <v>102</v>
      </c>
      <c r="U82" t="s">
        <v>746</v>
      </c>
      <c r="V82" t="s">
        <v>8</v>
      </c>
      <c r="W82" t="s">
        <v>104</v>
      </c>
      <c r="X82" t="s">
        <v>479</v>
      </c>
      <c r="Y82" s="37">
        <v>1</v>
      </c>
      <c r="Z82" t="s">
        <v>106</v>
      </c>
      <c r="AA82" s="37">
        <v>75096</v>
      </c>
      <c r="AB82" s="37">
        <v>75096</v>
      </c>
      <c r="AC82" s="37">
        <v>75096</v>
      </c>
    </row>
    <row r="83" spans="1:29">
      <c r="A83" t="s">
        <v>398</v>
      </c>
      <c r="B83" t="s">
        <v>86</v>
      </c>
      <c r="C83" t="s">
        <v>87</v>
      </c>
      <c r="D83" t="s">
        <v>399</v>
      </c>
      <c r="E83" t="s">
        <v>747</v>
      </c>
      <c r="F83" t="s">
        <v>748</v>
      </c>
      <c r="G83" t="s">
        <v>91</v>
      </c>
      <c r="H83" t="s">
        <v>92</v>
      </c>
      <c r="I83" t="s">
        <v>402</v>
      </c>
      <c r="J83" t="s">
        <v>398</v>
      </c>
      <c r="K83" t="s">
        <v>749</v>
      </c>
      <c r="L83" t="s">
        <v>96</v>
      </c>
      <c r="M83" t="s">
        <v>750</v>
      </c>
      <c r="N83" s="36">
        <v>45982.333333333343</v>
      </c>
      <c r="O83" s="36">
        <v>45985.624305555553</v>
      </c>
      <c r="R83" t="s">
        <v>100</v>
      </c>
      <c r="S83" t="s">
        <v>751</v>
      </c>
      <c r="T83" t="s">
        <v>102</v>
      </c>
      <c r="U83" t="s">
        <v>752</v>
      </c>
      <c r="V83" t="s">
        <v>8</v>
      </c>
      <c r="W83" t="s">
        <v>104</v>
      </c>
      <c r="X83" t="s">
        <v>479</v>
      </c>
      <c r="Y83" s="37">
        <v>1</v>
      </c>
      <c r="Z83" t="s">
        <v>106</v>
      </c>
      <c r="AA83" s="37">
        <v>75096</v>
      </c>
      <c r="AB83" s="37">
        <v>75096</v>
      </c>
      <c r="AC83" s="37">
        <v>75096</v>
      </c>
    </row>
    <row r="84" spans="1:29">
      <c r="A84" t="s">
        <v>138</v>
      </c>
      <c r="B84" t="s">
        <v>139</v>
      </c>
      <c r="C84" t="s">
        <v>140</v>
      </c>
      <c r="D84" t="s">
        <v>753</v>
      </c>
      <c r="E84" t="s">
        <v>754</v>
      </c>
      <c r="F84" t="s">
        <v>755</v>
      </c>
      <c r="G84" t="s">
        <v>91</v>
      </c>
      <c r="H84" t="s">
        <v>92</v>
      </c>
      <c r="I84" t="s">
        <v>144</v>
      </c>
      <c r="J84" t="s">
        <v>756</v>
      </c>
      <c r="K84" t="s">
        <v>757</v>
      </c>
      <c r="L84" t="s">
        <v>96</v>
      </c>
      <c r="M84" t="s">
        <v>758</v>
      </c>
      <c r="N84" s="36">
        <v>45982.333333333343</v>
      </c>
      <c r="O84" s="36">
        <v>45982.799305555563</v>
      </c>
      <c r="R84" t="s">
        <v>100</v>
      </c>
      <c r="S84" t="s">
        <v>759</v>
      </c>
      <c r="T84" t="s">
        <v>102</v>
      </c>
      <c r="U84" t="s">
        <v>760</v>
      </c>
      <c r="V84" t="s">
        <v>13</v>
      </c>
      <c r="W84" t="s">
        <v>104</v>
      </c>
      <c r="X84" t="s">
        <v>761</v>
      </c>
      <c r="Y84" s="37">
        <v>1</v>
      </c>
      <c r="Z84" t="s">
        <v>106</v>
      </c>
      <c r="AA84" s="37">
        <v>275729</v>
      </c>
      <c r="AB84" s="37">
        <v>196537</v>
      </c>
      <c r="AC84" s="37">
        <v>275729</v>
      </c>
    </row>
    <row r="85" spans="1:29">
      <c r="A85" t="s">
        <v>152</v>
      </c>
      <c r="B85" t="s">
        <v>153</v>
      </c>
      <c r="C85" t="s">
        <v>154</v>
      </c>
      <c r="D85" t="s">
        <v>155</v>
      </c>
      <c r="E85" t="s">
        <v>762</v>
      </c>
      <c r="F85" t="s">
        <v>763</v>
      </c>
      <c r="G85" t="s">
        <v>91</v>
      </c>
      <c r="H85" t="s">
        <v>92</v>
      </c>
      <c r="I85" t="s">
        <v>153</v>
      </c>
      <c r="J85" t="s">
        <v>152</v>
      </c>
      <c r="K85" t="s">
        <v>764</v>
      </c>
      <c r="L85" t="s">
        <v>96</v>
      </c>
      <c r="M85" t="s">
        <v>765</v>
      </c>
      <c r="N85" s="36">
        <v>45982.333333333343</v>
      </c>
      <c r="O85" s="36">
        <v>45983.496527777781</v>
      </c>
      <c r="R85" t="s">
        <v>100</v>
      </c>
      <c r="S85" t="s">
        <v>766</v>
      </c>
      <c r="T85" t="s">
        <v>102</v>
      </c>
      <c r="U85" t="s">
        <v>767</v>
      </c>
      <c r="V85" t="s">
        <v>8</v>
      </c>
      <c r="W85" t="s">
        <v>104</v>
      </c>
      <c r="X85" t="s">
        <v>574</v>
      </c>
      <c r="Y85" s="37">
        <v>1</v>
      </c>
      <c r="Z85" t="s">
        <v>106</v>
      </c>
      <c r="AA85" s="37">
        <v>75096</v>
      </c>
      <c r="AB85" s="37">
        <v>75096</v>
      </c>
      <c r="AC85" s="37">
        <v>75096</v>
      </c>
    </row>
    <row r="86" spans="1:29">
      <c r="A86" t="s">
        <v>152</v>
      </c>
      <c r="B86" t="s">
        <v>153</v>
      </c>
      <c r="C86" t="s">
        <v>154</v>
      </c>
      <c r="D86" t="s">
        <v>155</v>
      </c>
      <c r="E86" t="s">
        <v>768</v>
      </c>
      <c r="F86" t="s">
        <v>769</v>
      </c>
      <c r="G86" t="s">
        <v>91</v>
      </c>
      <c r="H86" t="s">
        <v>92</v>
      </c>
      <c r="I86" t="s">
        <v>153</v>
      </c>
      <c r="J86" t="s">
        <v>152</v>
      </c>
      <c r="K86" t="s">
        <v>770</v>
      </c>
      <c r="L86" t="s">
        <v>96</v>
      </c>
      <c r="M86" t="s">
        <v>771</v>
      </c>
      <c r="N86" s="36">
        <v>45982.333333333343</v>
      </c>
      <c r="O86" s="36">
        <v>45982.618055555547</v>
      </c>
      <c r="R86" t="s">
        <v>100</v>
      </c>
      <c r="S86" t="s">
        <v>772</v>
      </c>
      <c r="T86" t="s">
        <v>102</v>
      </c>
      <c r="U86" t="s">
        <v>773</v>
      </c>
      <c r="V86" t="s">
        <v>8</v>
      </c>
      <c r="W86" t="s">
        <v>104</v>
      </c>
      <c r="X86" t="s">
        <v>162</v>
      </c>
      <c r="Y86" s="37">
        <v>1</v>
      </c>
      <c r="Z86" t="s">
        <v>106</v>
      </c>
      <c r="AA86" s="37">
        <v>75096</v>
      </c>
      <c r="AB86" s="37">
        <v>75096</v>
      </c>
      <c r="AC86" s="37">
        <v>75096</v>
      </c>
    </row>
    <row r="87" spans="1:29">
      <c r="A87" t="s">
        <v>152</v>
      </c>
      <c r="B87" t="s">
        <v>153</v>
      </c>
      <c r="C87" t="s">
        <v>154</v>
      </c>
      <c r="D87" t="s">
        <v>155</v>
      </c>
      <c r="E87" t="s">
        <v>774</v>
      </c>
      <c r="F87" t="s">
        <v>775</v>
      </c>
      <c r="G87" t="s">
        <v>91</v>
      </c>
      <c r="H87" t="s">
        <v>92</v>
      </c>
      <c r="I87" t="s">
        <v>153</v>
      </c>
      <c r="J87" t="s">
        <v>152</v>
      </c>
      <c r="K87" t="s">
        <v>776</v>
      </c>
      <c r="L87" t="s">
        <v>96</v>
      </c>
      <c r="M87" t="s">
        <v>777</v>
      </c>
      <c r="N87" s="36">
        <v>45982.333333333343</v>
      </c>
      <c r="O87" s="36">
        <v>45983.529166666667</v>
      </c>
      <c r="R87" t="s">
        <v>100</v>
      </c>
      <c r="S87" t="s">
        <v>778</v>
      </c>
      <c r="T87" t="s">
        <v>102</v>
      </c>
      <c r="U87" t="s">
        <v>779</v>
      </c>
      <c r="V87" t="s">
        <v>8</v>
      </c>
      <c r="W87" t="s">
        <v>104</v>
      </c>
      <c r="X87" t="s">
        <v>162</v>
      </c>
      <c r="Y87" s="37">
        <v>1</v>
      </c>
      <c r="Z87" t="s">
        <v>106</v>
      </c>
      <c r="AA87" s="37">
        <v>75096</v>
      </c>
      <c r="AB87" s="37">
        <v>75096</v>
      </c>
      <c r="AC87" s="37">
        <v>75096</v>
      </c>
    </row>
    <row r="88" spans="1:29">
      <c r="A88" t="s">
        <v>152</v>
      </c>
      <c r="B88" t="s">
        <v>153</v>
      </c>
      <c r="C88" t="s">
        <v>154</v>
      </c>
      <c r="D88" t="s">
        <v>155</v>
      </c>
      <c r="E88" t="s">
        <v>780</v>
      </c>
      <c r="F88" t="s">
        <v>781</v>
      </c>
      <c r="G88" t="s">
        <v>91</v>
      </c>
      <c r="H88" t="s">
        <v>92</v>
      </c>
      <c r="I88" t="s">
        <v>153</v>
      </c>
      <c r="J88" t="s">
        <v>152</v>
      </c>
      <c r="K88" t="s">
        <v>782</v>
      </c>
      <c r="L88" t="s">
        <v>96</v>
      </c>
      <c r="M88" t="s">
        <v>783</v>
      </c>
      <c r="N88" s="36">
        <v>45982.333333333343</v>
      </c>
      <c r="O88" s="36">
        <v>45985.71875</v>
      </c>
      <c r="R88" t="s">
        <v>100</v>
      </c>
      <c r="S88" t="s">
        <v>784</v>
      </c>
      <c r="T88" t="s">
        <v>102</v>
      </c>
      <c r="U88" t="s">
        <v>785</v>
      </c>
      <c r="V88" t="s">
        <v>8</v>
      </c>
      <c r="W88" t="s">
        <v>104</v>
      </c>
      <c r="X88" t="s">
        <v>786</v>
      </c>
      <c r="Y88" s="37">
        <v>1</v>
      </c>
      <c r="Z88" t="s">
        <v>106</v>
      </c>
      <c r="AA88" s="37">
        <v>75096</v>
      </c>
      <c r="AB88" s="37">
        <v>75096</v>
      </c>
      <c r="AC88" s="37">
        <v>75096</v>
      </c>
    </row>
    <row r="89" spans="1:29">
      <c r="A89" t="s">
        <v>152</v>
      </c>
      <c r="B89" t="s">
        <v>153</v>
      </c>
      <c r="C89" t="s">
        <v>154</v>
      </c>
      <c r="D89" t="s">
        <v>155</v>
      </c>
      <c r="E89" t="s">
        <v>787</v>
      </c>
      <c r="F89" t="s">
        <v>788</v>
      </c>
      <c r="G89" t="s">
        <v>91</v>
      </c>
      <c r="H89" t="s">
        <v>92</v>
      </c>
      <c r="I89" t="s">
        <v>153</v>
      </c>
      <c r="J89" t="s">
        <v>152</v>
      </c>
      <c r="K89" t="s">
        <v>789</v>
      </c>
      <c r="L89" t="s">
        <v>96</v>
      </c>
      <c r="M89" t="s">
        <v>790</v>
      </c>
      <c r="N89" s="36">
        <v>45982.333333333343</v>
      </c>
      <c r="O89" s="36">
        <v>45985.666666666657</v>
      </c>
      <c r="R89" t="s">
        <v>100</v>
      </c>
      <c r="S89" t="s">
        <v>791</v>
      </c>
      <c r="T89" t="s">
        <v>102</v>
      </c>
      <c r="U89" t="s">
        <v>792</v>
      </c>
      <c r="V89" t="s">
        <v>8</v>
      </c>
      <c r="W89" t="s">
        <v>104</v>
      </c>
      <c r="X89" t="s">
        <v>793</v>
      </c>
      <c r="Y89" s="37">
        <v>1</v>
      </c>
      <c r="Z89" t="s">
        <v>106</v>
      </c>
      <c r="AA89" s="37">
        <v>75096</v>
      </c>
      <c r="AB89" s="37">
        <v>75096</v>
      </c>
      <c r="AC89" s="37">
        <v>75096</v>
      </c>
    </row>
    <row r="90" spans="1:29">
      <c r="A90" t="s">
        <v>138</v>
      </c>
      <c r="B90" t="s">
        <v>139</v>
      </c>
      <c r="C90" t="s">
        <v>140</v>
      </c>
      <c r="D90" t="s">
        <v>494</v>
      </c>
      <c r="E90" t="s">
        <v>794</v>
      </c>
      <c r="F90" t="s">
        <v>795</v>
      </c>
      <c r="G90" t="s">
        <v>91</v>
      </c>
      <c r="H90" t="s">
        <v>461</v>
      </c>
      <c r="I90" t="s">
        <v>144</v>
      </c>
      <c r="J90" t="s">
        <v>497</v>
      </c>
      <c r="K90" t="s">
        <v>796</v>
      </c>
      <c r="L90" t="s">
        <v>96</v>
      </c>
      <c r="M90" t="s">
        <v>797</v>
      </c>
      <c r="N90" s="36">
        <v>45982.333333333343</v>
      </c>
      <c r="O90" s="36">
        <v>45982.577777777777</v>
      </c>
      <c r="P90" t="s">
        <v>98</v>
      </c>
      <c r="Q90" t="s">
        <v>470</v>
      </c>
      <c r="R90" t="s">
        <v>100</v>
      </c>
      <c r="S90" t="s">
        <v>798</v>
      </c>
      <c r="T90" t="s">
        <v>102</v>
      </c>
      <c r="U90" t="s">
        <v>799</v>
      </c>
      <c r="V90" t="s">
        <v>8</v>
      </c>
      <c r="W90" t="s">
        <v>104</v>
      </c>
      <c r="X90" t="s">
        <v>176</v>
      </c>
      <c r="Y90" s="37">
        <v>1</v>
      </c>
      <c r="Z90" t="s">
        <v>106</v>
      </c>
      <c r="AA90" s="37">
        <v>75096</v>
      </c>
      <c r="AB90" s="37">
        <v>75096</v>
      </c>
      <c r="AC90" s="37">
        <v>75096</v>
      </c>
    </row>
    <row r="91" spans="1:29">
      <c r="A91" t="s">
        <v>800</v>
      </c>
      <c r="B91" t="s">
        <v>381</v>
      </c>
      <c r="C91" t="s">
        <v>382</v>
      </c>
      <c r="D91" t="s">
        <v>801</v>
      </c>
      <c r="E91" t="s">
        <v>802</v>
      </c>
      <c r="F91" t="s">
        <v>803</v>
      </c>
      <c r="G91" t="s">
        <v>91</v>
      </c>
      <c r="H91" t="s">
        <v>461</v>
      </c>
      <c r="I91" t="s">
        <v>804</v>
      </c>
      <c r="J91" t="s">
        <v>805</v>
      </c>
      <c r="K91" t="s">
        <v>806</v>
      </c>
      <c r="L91" t="s">
        <v>96</v>
      </c>
      <c r="M91" t="s">
        <v>807</v>
      </c>
      <c r="N91" s="36">
        <v>45982.333333333343</v>
      </c>
      <c r="O91" s="36">
        <v>45985.699305555558</v>
      </c>
      <c r="P91" t="s">
        <v>98</v>
      </c>
      <c r="Q91" t="s">
        <v>99</v>
      </c>
      <c r="R91" t="s">
        <v>100</v>
      </c>
      <c r="S91" t="s">
        <v>808</v>
      </c>
      <c r="T91" t="s">
        <v>102</v>
      </c>
      <c r="U91" t="s">
        <v>809</v>
      </c>
      <c r="V91" t="s">
        <v>13</v>
      </c>
      <c r="W91" t="s">
        <v>104</v>
      </c>
      <c r="X91" t="s">
        <v>810</v>
      </c>
      <c r="Y91" s="37">
        <v>1</v>
      </c>
      <c r="Z91" t="s">
        <v>106</v>
      </c>
      <c r="AA91" s="37">
        <v>275729</v>
      </c>
      <c r="AB91" s="37">
        <v>196537</v>
      </c>
      <c r="AC91" s="37">
        <v>275729</v>
      </c>
    </row>
    <row r="92" spans="1:29">
      <c r="A92" t="s">
        <v>351</v>
      </c>
      <c r="B92" t="s">
        <v>86</v>
      </c>
      <c r="C92" t="s">
        <v>352</v>
      </c>
      <c r="D92" t="s">
        <v>811</v>
      </c>
      <c r="E92" t="s">
        <v>812</v>
      </c>
      <c r="F92" t="s">
        <v>813</v>
      </c>
      <c r="G92" t="s">
        <v>91</v>
      </c>
      <c r="H92" t="s">
        <v>461</v>
      </c>
      <c r="I92" t="s">
        <v>356</v>
      </c>
      <c r="J92" t="s">
        <v>351</v>
      </c>
      <c r="K92" t="s">
        <v>814</v>
      </c>
      <c r="L92" t="s">
        <v>96</v>
      </c>
      <c r="M92" t="s">
        <v>815</v>
      </c>
      <c r="N92" s="36">
        <v>45982.333333333343</v>
      </c>
      <c r="O92" s="36">
        <v>45982.49722222222</v>
      </c>
      <c r="P92" t="s">
        <v>98</v>
      </c>
      <c r="Q92" t="s">
        <v>99</v>
      </c>
      <c r="R92" t="s">
        <v>100</v>
      </c>
      <c r="S92" t="s">
        <v>816</v>
      </c>
      <c r="T92" t="s">
        <v>102</v>
      </c>
      <c r="U92" t="s">
        <v>817</v>
      </c>
      <c r="V92" t="s">
        <v>8</v>
      </c>
      <c r="W92" t="s">
        <v>104</v>
      </c>
      <c r="X92" t="s">
        <v>362</v>
      </c>
      <c r="Y92" s="37">
        <v>1</v>
      </c>
      <c r="Z92" t="s">
        <v>106</v>
      </c>
      <c r="AA92" s="37">
        <v>75096</v>
      </c>
      <c r="AB92" s="37">
        <v>75096</v>
      </c>
      <c r="AC92" s="37">
        <v>75096</v>
      </c>
    </row>
    <row r="93" spans="1:29">
      <c r="A93" t="s">
        <v>398</v>
      </c>
      <c r="B93" t="s">
        <v>86</v>
      </c>
      <c r="C93" t="s">
        <v>87</v>
      </c>
      <c r="D93" t="s">
        <v>399</v>
      </c>
      <c r="E93" t="s">
        <v>818</v>
      </c>
      <c r="F93" t="s">
        <v>819</v>
      </c>
      <c r="G93" t="s">
        <v>91</v>
      </c>
      <c r="H93" t="s">
        <v>461</v>
      </c>
      <c r="I93" t="s">
        <v>402</v>
      </c>
      <c r="J93" t="s">
        <v>398</v>
      </c>
      <c r="K93" t="s">
        <v>820</v>
      </c>
      <c r="L93" t="s">
        <v>96</v>
      </c>
      <c r="M93" t="s">
        <v>821</v>
      </c>
      <c r="N93" s="36">
        <v>45982.333333333343</v>
      </c>
      <c r="O93" s="36">
        <v>45982.492361111108</v>
      </c>
      <c r="P93" t="s">
        <v>98</v>
      </c>
      <c r="Q93" t="s">
        <v>470</v>
      </c>
      <c r="R93" t="s">
        <v>100</v>
      </c>
      <c r="S93" t="s">
        <v>822</v>
      </c>
      <c r="T93" t="s">
        <v>102</v>
      </c>
      <c r="U93" t="s">
        <v>823</v>
      </c>
      <c r="V93" t="s">
        <v>8</v>
      </c>
      <c r="W93" t="s">
        <v>104</v>
      </c>
      <c r="X93" t="s">
        <v>824</v>
      </c>
      <c r="Y93" s="37">
        <v>1</v>
      </c>
      <c r="Z93" t="s">
        <v>106</v>
      </c>
      <c r="AA93" s="37">
        <v>75096</v>
      </c>
      <c r="AB93" s="37">
        <v>75096</v>
      </c>
      <c r="AC93" s="37">
        <v>75096</v>
      </c>
    </row>
    <row r="94" spans="1:29">
      <c r="A94" t="s">
        <v>152</v>
      </c>
      <c r="B94" t="s">
        <v>153</v>
      </c>
      <c r="C94" t="s">
        <v>154</v>
      </c>
      <c r="D94" t="s">
        <v>155</v>
      </c>
      <c r="E94" t="s">
        <v>825</v>
      </c>
      <c r="F94" t="s">
        <v>826</v>
      </c>
      <c r="G94" t="s">
        <v>91</v>
      </c>
      <c r="H94" t="s">
        <v>461</v>
      </c>
      <c r="I94" t="s">
        <v>153</v>
      </c>
      <c r="J94" t="s">
        <v>152</v>
      </c>
      <c r="K94" t="s">
        <v>827</v>
      </c>
      <c r="L94" t="s">
        <v>96</v>
      </c>
      <c r="M94" t="s">
        <v>828</v>
      </c>
      <c r="N94" s="36">
        <v>45982.333333333343</v>
      </c>
      <c r="O94" s="36">
        <v>45985.704861111109</v>
      </c>
      <c r="P94" t="s">
        <v>98</v>
      </c>
      <c r="Q94" t="s">
        <v>470</v>
      </c>
      <c r="R94" t="s">
        <v>100</v>
      </c>
      <c r="S94" t="s">
        <v>829</v>
      </c>
      <c r="T94" t="s">
        <v>102</v>
      </c>
      <c r="U94" t="s">
        <v>830</v>
      </c>
      <c r="V94" t="s">
        <v>8</v>
      </c>
      <c r="W94" t="s">
        <v>104</v>
      </c>
      <c r="X94" t="s">
        <v>574</v>
      </c>
      <c r="Y94" s="37">
        <v>1</v>
      </c>
      <c r="Z94" t="s">
        <v>106</v>
      </c>
      <c r="AA94" s="37">
        <v>75096</v>
      </c>
      <c r="AB94" s="37">
        <v>75096</v>
      </c>
      <c r="AC94" s="37">
        <v>75096</v>
      </c>
    </row>
    <row r="95" spans="1:29">
      <c r="A95" t="s">
        <v>152</v>
      </c>
      <c r="B95" t="s">
        <v>153</v>
      </c>
      <c r="C95" t="s">
        <v>154</v>
      </c>
      <c r="D95" t="s">
        <v>155</v>
      </c>
      <c r="E95" t="s">
        <v>831</v>
      </c>
      <c r="F95" t="s">
        <v>832</v>
      </c>
      <c r="G95" t="s">
        <v>91</v>
      </c>
      <c r="H95" t="s">
        <v>833</v>
      </c>
      <c r="I95" t="s">
        <v>153</v>
      </c>
      <c r="J95" t="s">
        <v>152</v>
      </c>
      <c r="K95" t="s">
        <v>834</v>
      </c>
      <c r="L95" t="s">
        <v>96</v>
      </c>
      <c r="M95" t="s">
        <v>835</v>
      </c>
      <c r="N95" s="36">
        <v>45982.333333333343</v>
      </c>
      <c r="O95" s="36">
        <v>45985.693055555559</v>
      </c>
      <c r="P95" t="s">
        <v>98</v>
      </c>
      <c r="Q95" t="s">
        <v>470</v>
      </c>
      <c r="R95" t="s">
        <v>100</v>
      </c>
      <c r="S95" t="s">
        <v>836</v>
      </c>
      <c r="T95" t="s">
        <v>102</v>
      </c>
      <c r="U95" t="s">
        <v>837</v>
      </c>
      <c r="V95" t="s">
        <v>8</v>
      </c>
      <c r="W95" t="s">
        <v>104</v>
      </c>
      <c r="X95" t="s">
        <v>838</v>
      </c>
      <c r="Y95" s="37">
        <v>1</v>
      </c>
      <c r="Z95" t="s">
        <v>106</v>
      </c>
      <c r="AA95" s="37">
        <v>75096</v>
      </c>
      <c r="AB95" s="37">
        <v>75096</v>
      </c>
      <c r="AC95" s="37">
        <v>75096</v>
      </c>
    </row>
    <row r="96" spans="1:29">
      <c r="A96" t="s">
        <v>277</v>
      </c>
      <c r="B96" t="s">
        <v>256</v>
      </c>
      <c r="C96" t="s">
        <v>257</v>
      </c>
      <c r="D96" t="s">
        <v>288</v>
      </c>
      <c r="E96" t="s">
        <v>839</v>
      </c>
      <c r="F96" t="s">
        <v>840</v>
      </c>
      <c r="G96" t="s">
        <v>91</v>
      </c>
      <c r="H96" t="s">
        <v>483</v>
      </c>
      <c r="I96" t="s">
        <v>291</v>
      </c>
      <c r="J96" t="s">
        <v>277</v>
      </c>
      <c r="K96" t="s">
        <v>841</v>
      </c>
      <c r="L96" t="s">
        <v>96</v>
      </c>
      <c r="M96" t="s">
        <v>842</v>
      </c>
      <c r="N96" s="36">
        <v>45982.333333333343</v>
      </c>
      <c r="O96" s="36">
        <v>45982.668055555558</v>
      </c>
      <c r="R96" t="s">
        <v>100</v>
      </c>
      <c r="S96" t="s">
        <v>843</v>
      </c>
      <c r="T96" t="s">
        <v>102</v>
      </c>
      <c r="U96" t="s">
        <v>844</v>
      </c>
      <c r="V96" t="s">
        <v>8</v>
      </c>
      <c r="W96" t="s">
        <v>104</v>
      </c>
      <c r="X96" t="s">
        <v>287</v>
      </c>
      <c r="Y96" s="37">
        <v>1</v>
      </c>
      <c r="Z96" t="s">
        <v>106</v>
      </c>
      <c r="AA96" s="37">
        <v>75096</v>
      </c>
      <c r="AB96" s="37">
        <v>75096</v>
      </c>
      <c r="AC96" s="37">
        <v>75096</v>
      </c>
    </row>
    <row r="97" spans="1:29">
      <c r="A97" t="s">
        <v>398</v>
      </c>
      <c r="B97" t="s">
        <v>86</v>
      </c>
      <c r="C97" t="s">
        <v>87</v>
      </c>
      <c r="D97" t="s">
        <v>845</v>
      </c>
      <c r="E97" t="s">
        <v>846</v>
      </c>
      <c r="F97" t="s">
        <v>847</v>
      </c>
      <c r="G97" t="s">
        <v>91</v>
      </c>
      <c r="H97" t="s">
        <v>483</v>
      </c>
      <c r="I97" t="s">
        <v>848</v>
      </c>
      <c r="J97" t="s">
        <v>849</v>
      </c>
      <c r="K97" t="s">
        <v>850</v>
      </c>
      <c r="L97" t="s">
        <v>96</v>
      </c>
      <c r="M97" t="s">
        <v>851</v>
      </c>
      <c r="N97" s="36">
        <v>45982.333333333343</v>
      </c>
      <c r="O97" s="36">
        <v>45985.680555555547</v>
      </c>
      <c r="P97" t="s">
        <v>98</v>
      </c>
      <c r="Q97" t="s">
        <v>470</v>
      </c>
      <c r="R97" t="s">
        <v>100</v>
      </c>
      <c r="S97" t="s">
        <v>852</v>
      </c>
      <c r="T97" t="s">
        <v>102</v>
      </c>
      <c r="U97" t="s">
        <v>853</v>
      </c>
      <c r="V97" t="s">
        <v>13</v>
      </c>
      <c r="W97" t="s">
        <v>104</v>
      </c>
      <c r="X97" t="s">
        <v>854</v>
      </c>
      <c r="Y97" s="37">
        <v>1</v>
      </c>
      <c r="Z97" t="s">
        <v>106</v>
      </c>
      <c r="AA97" s="37">
        <v>275729</v>
      </c>
      <c r="AB97" s="37">
        <v>196537</v>
      </c>
      <c r="AC97" s="37">
        <v>275729</v>
      </c>
    </row>
    <row r="98" spans="1:29">
      <c r="A98" t="s">
        <v>138</v>
      </c>
      <c r="B98" t="s">
        <v>139</v>
      </c>
      <c r="C98" t="s">
        <v>140</v>
      </c>
      <c r="D98" t="s">
        <v>141</v>
      </c>
      <c r="E98" t="s">
        <v>855</v>
      </c>
      <c r="F98" t="s">
        <v>856</v>
      </c>
      <c r="G98" t="s">
        <v>91</v>
      </c>
      <c r="H98" t="s">
        <v>92</v>
      </c>
      <c r="I98" t="s">
        <v>144</v>
      </c>
      <c r="J98" t="s">
        <v>138</v>
      </c>
      <c r="K98" t="s">
        <v>857</v>
      </c>
      <c r="L98" t="s">
        <v>96</v>
      </c>
      <c r="M98" t="s">
        <v>858</v>
      </c>
      <c r="N98" s="36">
        <v>45985.333333333343</v>
      </c>
      <c r="O98" s="36">
        <v>45986.652083333327</v>
      </c>
      <c r="R98" t="s">
        <v>100</v>
      </c>
      <c r="S98" t="s">
        <v>859</v>
      </c>
      <c r="T98" t="s">
        <v>102</v>
      </c>
      <c r="U98" t="s">
        <v>860</v>
      </c>
      <c r="V98" t="s">
        <v>8</v>
      </c>
      <c r="W98" t="s">
        <v>104</v>
      </c>
      <c r="X98" t="s">
        <v>644</v>
      </c>
      <c r="Y98" s="37">
        <v>1</v>
      </c>
      <c r="Z98" t="s">
        <v>106</v>
      </c>
      <c r="AA98" s="37">
        <v>75096</v>
      </c>
      <c r="AB98" s="37">
        <v>75096</v>
      </c>
      <c r="AC98" s="37">
        <v>75096</v>
      </c>
    </row>
    <row r="99" spans="1:29">
      <c r="A99" t="s">
        <v>138</v>
      </c>
      <c r="B99" t="s">
        <v>139</v>
      </c>
      <c r="C99" t="s">
        <v>140</v>
      </c>
      <c r="D99" t="s">
        <v>141</v>
      </c>
      <c r="E99" t="s">
        <v>861</v>
      </c>
      <c r="F99" t="s">
        <v>862</v>
      </c>
      <c r="G99" t="s">
        <v>91</v>
      </c>
      <c r="H99" t="s">
        <v>92</v>
      </c>
      <c r="I99" t="s">
        <v>144</v>
      </c>
      <c r="J99" t="s">
        <v>138</v>
      </c>
      <c r="K99" t="s">
        <v>863</v>
      </c>
      <c r="L99" t="s">
        <v>96</v>
      </c>
      <c r="M99" t="s">
        <v>864</v>
      </c>
      <c r="N99" s="36">
        <v>45985.333333333343</v>
      </c>
      <c r="O99" s="36">
        <v>45986.660416666673</v>
      </c>
      <c r="R99" t="s">
        <v>100</v>
      </c>
      <c r="S99" t="s">
        <v>865</v>
      </c>
      <c r="T99" t="s">
        <v>102</v>
      </c>
      <c r="U99" t="s">
        <v>866</v>
      </c>
      <c r="V99" t="s">
        <v>8</v>
      </c>
      <c r="W99" t="s">
        <v>104</v>
      </c>
      <c r="X99" t="s">
        <v>502</v>
      </c>
      <c r="Y99" s="37">
        <v>1</v>
      </c>
      <c r="Z99" t="s">
        <v>106</v>
      </c>
      <c r="AA99" s="37">
        <v>75096</v>
      </c>
      <c r="AB99" s="37">
        <v>75096</v>
      </c>
      <c r="AC99" s="37">
        <v>75096</v>
      </c>
    </row>
    <row r="100" spans="1:29">
      <c r="A100" t="s">
        <v>138</v>
      </c>
      <c r="B100" t="s">
        <v>139</v>
      </c>
      <c r="C100" t="s">
        <v>140</v>
      </c>
      <c r="D100" t="s">
        <v>141</v>
      </c>
      <c r="E100" t="s">
        <v>867</v>
      </c>
      <c r="F100" t="s">
        <v>868</v>
      </c>
      <c r="G100" t="s">
        <v>91</v>
      </c>
      <c r="H100" t="s">
        <v>92</v>
      </c>
      <c r="I100" t="s">
        <v>144</v>
      </c>
      <c r="J100" t="s">
        <v>138</v>
      </c>
      <c r="K100" t="s">
        <v>869</v>
      </c>
      <c r="L100" t="s">
        <v>96</v>
      </c>
      <c r="M100" t="s">
        <v>870</v>
      </c>
      <c r="N100" s="36">
        <v>45985.333333333343</v>
      </c>
      <c r="O100" s="36">
        <v>45986.679166666669</v>
      </c>
      <c r="R100" t="s">
        <v>100</v>
      </c>
      <c r="S100" t="s">
        <v>865</v>
      </c>
      <c r="T100" t="s">
        <v>102</v>
      </c>
      <c r="U100" t="s">
        <v>871</v>
      </c>
      <c r="V100" t="s">
        <v>8</v>
      </c>
      <c r="W100" t="s">
        <v>104</v>
      </c>
      <c r="X100" t="s">
        <v>502</v>
      </c>
      <c r="Y100" s="37">
        <v>1</v>
      </c>
      <c r="Z100" t="s">
        <v>106</v>
      </c>
      <c r="AA100" s="37">
        <v>75096</v>
      </c>
      <c r="AB100" s="37">
        <v>75096</v>
      </c>
      <c r="AC100" s="37">
        <v>75096</v>
      </c>
    </row>
    <row r="101" spans="1:29">
      <c r="A101" t="s">
        <v>310</v>
      </c>
      <c r="B101" t="s">
        <v>114</v>
      </c>
      <c r="C101" t="s">
        <v>115</v>
      </c>
      <c r="D101" t="s">
        <v>311</v>
      </c>
      <c r="E101" t="s">
        <v>872</v>
      </c>
      <c r="F101" t="s">
        <v>873</v>
      </c>
      <c r="G101" t="s">
        <v>91</v>
      </c>
      <c r="H101" t="s">
        <v>92</v>
      </c>
      <c r="I101" t="s">
        <v>314</v>
      </c>
      <c r="J101" t="s">
        <v>310</v>
      </c>
      <c r="K101" t="s">
        <v>874</v>
      </c>
      <c r="L101" t="s">
        <v>96</v>
      </c>
      <c r="M101" t="s">
        <v>875</v>
      </c>
      <c r="N101" s="36">
        <v>45985.333333333343</v>
      </c>
      <c r="O101" s="36">
        <v>45986.718055555553</v>
      </c>
      <c r="R101" t="s">
        <v>100</v>
      </c>
      <c r="S101" t="s">
        <v>876</v>
      </c>
      <c r="T101" t="s">
        <v>102</v>
      </c>
      <c r="U101" t="s">
        <v>877</v>
      </c>
      <c r="V101" t="s">
        <v>8</v>
      </c>
      <c r="W101" t="s">
        <v>104</v>
      </c>
      <c r="X101" t="s">
        <v>333</v>
      </c>
      <c r="Y101" s="37">
        <v>1</v>
      </c>
      <c r="Z101" t="s">
        <v>106</v>
      </c>
      <c r="AA101" s="37">
        <v>75096</v>
      </c>
      <c r="AB101" s="37">
        <v>75096</v>
      </c>
      <c r="AC101" s="37">
        <v>75096</v>
      </c>
    </row>
    <row r="102" spans="1:29">
      <c r="A102" t="s">
        <v>113</v>
      </c>
      <c r="B102" t="s">
        <v>114</v>
      </c>
      <c r="C102" t="s">
        <v>115</v>
      </c>
      <c r="D102" t="s">
        <v>363</v>
      </c>
      <c r="E102" t="s">
        <v>878</v>
      </c>
      <c r="F102" t="s">
        <v>879</v>
      </c>
      <c r="G102" t="s">
        <v>91</v>
      </c>
      <c r="H102" t="s">
        <v>92</v>
      </c>
      <c r="I102" t="s">
        <v>366</v>
      </c>
      <c r="J102" t="s">
        <v>113</v>
      </c>
      <c r="K102" t="s">
        <v>880</v>
      </c>
      <c r="L102" t="s">
        <v>96</v>
      </c>
      <c r="M102" t="s">
        <v>881</v>
      </c>
      <c r="N102" s="36">
        <v>45985.333333333343</v>
      </c>
      <c r="O102" s="36">
        <v>45985.492361111108</v>
      </c>
      <c r="R102" t="s">
        <v>100</v>
      </c>
      <c r="S102" t="s">
        <v>882</v>
      </c>
      <c r="T102" t="s">
        <v>102</v>
      </c>
      <c r="U102" t="s">
        <v>883</v>
      </c>
      <c r="V102" t="s">
        <v>8</v>
      </c>
      <c r="W102" t="s">
        <v>104</v>
      </c>
      <c r="X102" t="s">
        <v>547</v>
      </c>
      <c r="Y102" s="37">
        <v>1</v>
      </c>
      <c r="Z102" t="s">
        <v>106</v>
      </c>
      <c r="AA102" s="37">
        <v>75096</v>
      </c>
      <c r="AB102" s="37">
        <v>75096</v>
      </c>
      <c r="AC102" s="37">
        <v>75096</v>
      </c>
    </row>
    <row r="103" spans="1:29">
      <c r="A103" t="s">
        <v>113</v>
      </c>
      <c r="B103" t="s">
        <v>114</v>
      </c>
      <c r="C103" t="s">
        <v>115</v>
      </c>
      <c r="D103" t="s">
        <v>363</v>
      </c>
      <c r="E103" t="s">
        <v>884</v>
      </c>
      <c r="F103" t="s">
        <v>885</v>
      </c>
      <c r="G103" t="s">
        <v>91</v>
      </c>
      <c r="H103" t="s">
        <v>92</v>
      </c>
      <c r="I103" t="s">
        <v>366</v>
      </c>
      <c r="J103" t="s">
        <v>113</v>
      </c>
      <c r="K103" t="s">
        <v>886</v>
      </c>
      <c r="L103" t="s">
        <v>96</v>
      </c>
      <c r="M103" t="s">
        <v>887</v>
      </c>
      <c r="N103" s="36">
        <v>45985.333333333343</v>
      </c>
      <c r="O103" s="36">
        <v>45985.487500000003</v>
      </c>
      <c r="R103" t="s">
        <v>100</v>
      </c>
      <c r="S103" t="s">
        <v>888</v>
      </c>
      <c r="T103" t="s">
        <v>102</v>
      </c>
      <c r="U103" t="s">
        <v>889</v>
      </c>
      <c r="V103" t="s">
        <v>8</v>
      </c>
      <c r="W103" t="s">
        <v>104</v>
      </c>
      <c r="X103" t="s">
        <v>890</v>
      </c>
      <c r="Y103" s="37">
        <v>1</v>
      </c>
      <c r="Z103" t="s">
        <v>106</v>
      </c>
      <c r="AA103" s="37">
        <v>75096</v>
      </c>
      <c r="AB103" s="37">
        <v>75096</v>
      </c>
      <c r="AC103" s="37">
        <v>75096</v>
      </c>
    </row>
    <row r="104" spans="1:29">
      <c r="A104" t="s">
        <v>398</v>
      </c>
      <c r="B104" t="s">
        <v>86</v>
      </c>
      <c r="C104" t="s">
        <v>87</v>
      </c>
      <c r="D104" t="s">
        <v>891</v>
      </c>
      <c r="E104" t="s">
        <v>892</v>
      </c>
      <c r="F104" t="s">
        <v>893</v>
      </c>
      <c r="G104" t="s">
        <v>91</v>
      </c>
      <c r="H104" t="s">
        <v>92</v>
      </c>
      <c r="I104" t="s">
        <v>402</v>
      </c>
      <c r="J104" t="s">
        <v>894</v>
      </c>
      <c r="K104" t="s">
        <v>895</v>
      </c>
      <c r="L104" t="s">
        <v>96</v>
      </c>
      <c r="M104" t="s">
        <v>896</v>
      </c>
      <c r="N104" s="36">
        <v>45985.333333333343</v>
      </c>
      <c r="O104" s="36">
        <v>45986.68472222222</v>
      </c>
      <c r="R104" t="s">
        <v>100</v>
      </c>
      <c r="S104" t="s">
        <v>897</v>
      </c>
      <c r="T104" t="s">
        <v>102</v>
      </c>
      <c r="U104" t="s">
        <v>898</v>
      </c>
      <c r="V104" t="s">
        <v>11</v>
      </c>
      <c r="W104" t="s">
        <v>104</v>
      </c>
      <c r="X104" t="s">
        <v>414</v>
      </c>
      <c r="Y104" s="37">
        <v>1</v>
      </c>
      <c r="Z104" t="s">
        <v>106</v>
      </c>
      <c r="AA104" s="37">
        <v>163814</v>
      </c>
      <c r="AB104" s="37">
        <v>140396</v>
      </c>
      <c r="AC104" s="37">
        <v>163814</v>
      </c>
    </row>
    <row r="105" spans="1:29">
      <c r="A105" t="s">
        <v>603</v>
      </c>
      <c r="B105" t="s">
        <v>381</v>
      </c>
      <c r="C105" t="s">
        <v>382</v>
      </c>
      <c r="D105" t="s">
        <v>604</v>
      </c>
      <c r="E105" t="s">
        <v>899</v>
      </c>
      <c r="F105" t="s">
        <v>900</v>
      </c>
      <c r="G105" t="s">
        <v>91</v>
      </c>
      <c r="H105" t="s">
        <v>92</v>
      </c>
      <c r="I105" t="s">
        <v>607</v>
      </c>
      <c r="J105" t="s">
        <v>603</v>
      </c>
      <c r="K105" t="s">
        <v>901</v>
      </c>
      <c r="L105" t="s">
        <v>96</v>
      </c>
      <c r="M105" t="s">
        <v>902</v>
      </c>
      <c r="N105" s="36">
        <v>45985.333333333343</v>
      </c>
      <c r="O105" s="36">
        <v>45986.713194444441</v>
      </c>
      <c r="R105" t="s">
        <v>100</v>
      </c>
      <c r="S105" t="s">
        <v>903</v>
      </c>
      <c r="T105" t="s">
        <v>102</v>
      </c>
      <c r="U105" t="s">
        <v>904</v>
      </c>
      <c r="V105" t="s">
        <v>8</v>
      </c>
      <c r="W105" t="s">
        <v>104</v>
      </c>
      <c r="X105" t="s">
        <v>612</v>
      </c>
      <c r="Y105" s="37">
        <v>1</v>
      </c>
      <c r="Z105" t="s">
        <v>106</v>
      </c>
      <c r="AA105" s="37">
        <v>75096</v>
      </c>
      <c r="AB105" s="37">
        <v>75096</v>
      </c>
      <c r="AC105" s="37">
        <v>75096</v>
      </c>
    </row>
    <row r="106" spans="1:29">
      <c r="A106" t="s">
        <v>85</v>
      </c>
      <c r="B106" t="s">
        <v>86</v>
      </c>
      <c r="C106" t="s">
        <v>87</v>
      </c>
      <c r="D106" t="s">
        <v>905</v>
      </c>
      <c r="E106" t="s">
        <v>906</v>
      </c>
      <c r="F106" t="s">
        <v>907</v>
      </c>
      <c r="G106" t="s">
        <v>91</v>
      </c>
      <c r="H106" t="s">
        <v>92</v>
      </c>
      <c r="I106" t="s">
        <v>131</v>
      </c>
      <c r="J106" t="s">
        <v>908</v>
      </c>
      <c r="K106" t="s">
        <v>909</v>
      </c>
      <c r="L106" t="s">
        <v>96</v>
      </c>
      <c r="M106" t="s">
        <v>910</v>
      </c>
      <c r="N106" s="36">
        <v>45985.333333333343</v>
      </c>
      <c r="O106" s="36">
        <v>45987.5</v>
      </c>
      <c r="R106" t="s">
        <v>100</v>
      </c>
      <c r="S106" t="s">
        <v>911</v>
      </c>
      <c r="T106" t="s">
        <v>102</v>
      </c>
      <c r="U106" t="s">
        <v>912</v>
      </c>
      <c r="V106" t="s">
        <v>15</v>
      </c>
      <c r="W106" t="s">
        <v>104</v>
      </c>
      <c r="X106" t="s">
        <v>137</v>
      </c>
      <c r="Y106" s="37">
        <v>1</v>
      </c>
      <c r="Z106" t="s">
        <v>106</v>
      </c>
      <c r="AA106" s="37">
        <v>504833</v>
      </c>
      <c r="AB106" s="37">
        <v>196537</v>
      </c>
      <c r="AC106" s="37">
        <v>504833</v>
      </c>
    </row>
    <row r="107" spans="1:29">
      <c r="A107" t="s">
        <v>152</v>
      </c>
      <c r="B107" t="s">
        <v>153</v>
      </c>
      <c r="C107" t="s">
        <v>154</v>
      </c>
      <c r="D107" t="s">
        <v>155</v>
      </c>
      <c r="E107" t="s">
        <v>913</v>
      </c>
      <c r="F107" t="s">
        <v>914</v>
      </c>
      <c r="G107" t="s">
        <v>91</v>
      </c>
      <c r="H107" t="s">
        <v>92</v>
      </c>
      <c r="I107" t="s">
        <v>153</v>
      </c>
      <c r="J107" t="s">
        <v>152</v>
      </c>
      <c r="K107" t="s">
        <v>915</v>
      </c>
      <c r="L107" t="s">
        <v>96</v>
      </c>
      <c r="M107" t="s">
        <v>916</v>
      </c>
      <c r="N107" s="36">
        <v>45985.333333333343</v>
      </c>
      <c r="O107" s="36">
        <v>45986.724999999999</v>
      </c>
      <c r="R107" t="s">
        <v>100</v>
      </c>
      <c r="S107" t="s">
        <v>917</v>
      </c>
      <c r="T107" t="s">
        <v>102</v>
      </c>
      <c r="U107" t="s">
        <v>918</v>
      </c>
      <c r="V107" t="s">
        <v>8</v>
      </c>
      <c r="W107" t="s">
        <v>104</v>
      </c>
      <c r="X107" t="s">
        <v>919</v>
      </c>
      <c r="Y107" s="37">
        <v>1</v>
      </c>
      <c r="Z107" t="s">
        <v>106</v>
      </c>
      <c r="AA107" s="37">
        <v>75096</v>
      </c>
      <c r="AB107" s="37">
        <v>75096</v>
      </c>
      <c r="AC107" s="37">
        <v>75096</v>
      </c>
    </row>
    <row r="108" spans="1:29">
      <c r="A108" t="s">
        <v>509</v>
      </c>
      <c r="B108" t="s">
        <v>139</v>
      </c>
      <c r="C108" t="s">
        <v>140</v>
      </c>
      <c r="D108" t="s">
        <v>510</v>
      </c>
      <c r="E108" t="s">
        <v>920</v>
      </c>
      <c r="F108" t="s">
        <v>921</v>
      </c>
      <c r="G108" t="s">
        <v>91</v>
      </c>
      <c r="H108" t="s">
        <v>461</v>
      </c>
      <c r="I108" t="s">
        <v>144</v>
      </c>
      <c r="J108" t="s">
        <v>513</v>
      </c>
      <c r="K108" t="s">
        <v>922</v>
      </c>
      <c r="L108" t="s">
        <v>96</v>
      </c>
      <c r="M108" t="s">
        <v>923</v>
      </c>
      <c r="N108" s="36">
        <v>45988.333333333343</v>
      </c>
      <c r="O108" s="36">
        <v>45989.618055555547</v>
      </c>
      <c r="P108" t="s">
        <v>98</v>
      </c>
      <c r="Q108" t="s">
        <v>470</v>
      </c>
      <c r="R108" t="s">
        <v>100</v>
      </c>
      <c r="S108" t="s">
        <v>924</v>
      </c>
      <c r="T108" t="s">
        <v>102</v>
      </c>
      <c r="U108" t="s">
        <v>925</v>
      </c>
      <c r="V108" t="s">
        <v>11</v>
      </c>
      <c r="W108" t="s">
        <v>104</v>
      </c>
      <c r="X108" t="s">
        <v>518</v>
      </c>
      <c r="Y108" s="37">
        <v>1</v>
      </c>
      <c r="Z108" t="s">
        <v>106</v>
      </c>
      <c r="AA108" s="37">
        <v>163814</v>
      </c>
      <c r="AB108" s="37">
        <v>140396</v>
      </c>
      <c r="AC108" s="37">
        <v>163814</v>
      </c>
    </row>
    <row r="109" spans="1:29">
      <c r="A109" t="s">
        <v>152</v>
      </c>
      <c r="B109" t="s">
        <v>153</v>
      </c>
      <c r="C109" t="s">
        <v>154</v>
      </c>
      <c r="D109" t="s">
        <v>155</v>
      </c>
      <c r="E109" t="s">
        <v>926</v>
      </c>
      <c r="F109" t="s">
        <v>927</v>
      </c>
      <c r="G109" t="s">
        <v>91</v>
      </c>
      <c r="H109" t="s">
        <v>483</v>
      </c>
      <c r="I109" t="s">
        <v>153</v>
      </c>
      <c r="J109" t="s">
        <v>152</v>
      </c>
      <c r="K109" t="s">
        <v>928</v>
      </c>
      <c r="L109" t="s">
        <v>96</v>
      </c>
      <c r="M109" t="s">
        <v>929</v>
      </c>
      <c r="N109" s="36">
        <v>45988.333333333343</v>
      </c>
      <c r="O109" s="36">
        <v>45989.711111111108</v>
      </c>
      <c r="R109" t="s">
        <v>930</v>
      </c>
      <c r="S109" t="s">
        <v>931</v>
      </c>
      <c r="T109" t="s">
        <v>102</v>
      </c>
      <c r="U109" t="s">
        <v>932</v>
      </c>
      <c r="V109" t="s">
        <v>8</v>
      </c>
      <c r="W109" t="s">
        <v>104</v>
      </c>
      <c r="X109" t="s">
        <v>838</v>
      </c>
      <c r="Y109" s="37">
        <v>1</v>
      </c>
      <c r="Z109" t="s">
        <v>106</v>
      </c>
      <c r="AA109" s="37">
        <v>75096</v>
      </c>
      <c r="AB109" s="37">
        <v>75096</v>
      </c>
      <c r="AC109" s="37">
        <v>75096</v>
      </c>
    </row>
    <row r="110" spans="1:29">
      <c r="A110" t="s">
        <v>138</v>
      </c>
      <c r="B110" t="s">
        <v>139</v>
      </c>
      <c r="C110" t="s">
        <v>140</v>
      </c>
      <c r="D110" t="s">
        <v>141</v>
      </c>
      <c r="E110" t="s">
        <v>933</v>
      </c>
      <c r="F110" t="s">
        <v>934</v>
      </c>
      <c r="G110" t="s">
        <v>91</v>
      </c>
      <c r="H110" t="s">
        <v>92</v>
      </c>
      <c r="I110" t="s">
        <v>144</v>
      </c>
      <c r="J110" t="s">
        <v>138</v>
      </c>
      <c r="K110" t="s">
        <v>935</v>
      </c>
      <c r="L110" t="s">
        <v>96</v>
      </c>
      <c r="M110" t="s">
        <v>936</v>
      </c>
      <c r="N110" s="36">
        <v>45988.333333333343</v>
      </c>
      <c r="O110" s="36">
        <v>45988.572916666657</v>
      </c>
      <c r="R110" t="s">
        <v>100</v>
      </c>
      <c r="S110" t="s">
        <v>937</v>
      </c>
      <c r="T110" t="s">
        <v>102</v>
      </c>
      <c r="U110" t="s">
        <v>938</v>
      </c>
      <c r="V110" t="s">
        <v>8</v>
      </c>
      <c r="W110" t="s">
        <v>104</v>
      </c>
      <c r="X110" t="s">
        <v>502</v>
      </c>
      <c r="Y110" s="37">
        <v>1</v>
      </c>
      <c r="Z110" t="s">
        <v>106</v>
      </c>
      <c r="AA110" s="37">
        <v>75096</v>
      </c>
      <c r="AB110" s="37">
        <v>75096</v>
      </c>
      <c r="AC110" s="37">
        <v>75096</v>
      </c>
    </row>
    <row r="111" spans="1:29">
      <c r="A111" t="s">
        <v>138</v>
      </c>
      <c r="B111" t="s">
        <v>139</v>
      </c>
      <c r="C111" t="s">
        <v>140</v>
      </c>
      <c r="D111" t="s">
        <v>141</v>
      </c>
      <c r="E111" t="s">
        <v>939</v>
      </c>
      <c r="F111" t="s">
        <v>940</v>
      </c>
      <c r="G111" t="s">
        <v>91</v>
      </c>
      <c r="H111" t="s">
        <v>92</v>
      </c>
      <c r="I111" t="s">
        <v>144</v>
      </c>
      <c r="J111" t="s">
        <v>138</v>
      </c>
      <c r="K111" t="s">
        <v>941</v>
      </c>
      <c r="L111" t="s">
        <v>96</v>
      </c>
      <c r="M111" t="s">
        <v>942</v>
      </c>
      <c r="N111" s="36">
        <v>45988.333333333343</v>
      </c>
      <c r="O111" s="36">
        <v>45988.578472222223</v>
      </c>
      <c r="R111" t="s">
        <v>100</v>
      </c>
      <c r="S111" t="s">
        <v>943</v>
      </c>
      <c r="T111" t="s">
        <v>102</v>
      </c>
      <c r="U111" t="s">
        <v>944</v>
      </c>
      <c r="V111" t="s">
        <v>8</v>
      </c>
      <c r="W111" t="s">
        <v>104</v>
      </c>
      <c r="X111" t="s">
        <v>220</v>
      </c>
      <c r="Y111" s="37">
        <v>1</v>
      </c>
      <c r="Z111" t="s">
        <v>106</v>
      </c>
      <c r="AA111" s="37">
        <v>75096</v>
      </c>
      <c r="AB111" s="37">
        <v>75096</v>
      </c>
      <c r="AC111" s="37">
        <v>75096</v>
      </c>
    </row>
    <row r="112" spans="1:29">
      <c r="A112" t="s">
        <v>138</v>
      </c>
      <c r="B112" t="s">
        <v>139</v>
      </c>
      <c r="C112" t="s">
        <v>140</v>
      </c>
      <c r="D112" t="s">
        <v>141</v>
      </c>
      <c r="E112" t="s">
        <v>945</v>
      </c>
      <c r="F112" t="s">
        <v>946</v>
      </c>
      <c r="G112" t="s">
        <v>91</v>
      </c>
      <c r="H112" t="s">
        <v>92</v>
      </c>
      <c r="I112" t="s">
        <v>144</v>
      </c>
      <c r="J112" t="s">
        <v>138</v>
      </c>
      <c r="K112" t="s">
        <v>947</v>
      </c>
      <c r="L112" t="s">
        <v>96</v>
      </c>
      <c r="M112" t="s">
        <v>948</v>
      </c>
      <c r="N112" s="36">
        <v>45988.333333333343</v>
      </c>
      <c r="O112" s="36">
        <v>45988.724305555559</v>
      </c>
      <c r="R112" t="s">
        <v>100</v>
      </c>
      <c r="S112" t="s">
        <v>943</v>
      </c>
      <c r="T112" t="s">
        <v>102</v>
      </c>
      <c r="U112" t="s">
        <v>949</v>
      </c>
      <c r="V112" t="s">
        <v>8</v>
      </c>
      <c r="W112" t="s">
        <v>104</v>
      </c>
      <c r="X112" t="s">
        <v>220</v>
      </c>
      <c r="Y112" s="37">
        <v>1</v>
      </c>
      <c r="Z112" t="s">
        <v>106</v>
      </c>
      <c r="AA112" s="37">
        <v>75096</v>
      </c>
      <c r="AB112" s="37">
        <v>75096</v>
      </c>
      <c r="AC112" s="37">
        <v>75096</v>
      </c>
    </row>
    <row r="113" spans="1:29">
      <c r="A113" t="s">
        <v>138</v>
      </c>
      <c r="B113" t="s">
        <v>139</v>
      </c>
      <c r="C113" t="s">
        <v>140</v>
      </c>
      <c r="D113" t="s">
        <v>950</v>
      </c>
      <c r="E113" t="s">
        <v>951</v>
      </c>
      <c r="F113" t="s">
        <v>952</v>
      </c>
      <c r="G113" t="s">
        <v>91</v>
      </c>
      <c r="H113" t="s">
        <v>92</v>
      </c>
      <c r="I113" t="s">
        <v>144</v>
      </c>
      <c r="J113" t="s">
        <v>953</v>
      </c>
      <c r="K113" t="s">
        <v>954</v>
      </c>
      <c r="L113" t="s">
        <v>96</v>
      </c>
      <c r="M113" t="s">
        <v>955</v>
      </c>
      <c r="N113" s="36">
        <v>45988.333333333343</v>
      </c>
      <c r="O113" s="36">
        <v>45989.630555555559</v>
      </c>
      <c r="R113" t="s">
        <v>100</v>
      </c>
      <c r="S113" t="s">
        <v>956</v>
      </c>
      <c r="T113" t="s">
        <v>102</v>
      </c>
      <c r="U113" t="s">
        <v>957</v>
      </c>
      <c r="V113" t="s">
        <v>15</v>
      </c>
      <c r="W113" t="s">
        <v>104</v>
      </c>
      <c r="X113" t="s">
        <v>958</v>
      </c>
      <c r="Y113" s="37">
        <v>1</v>
      </c>
      <c r="Z113" t="s">
        <v>106</v>
      </c>
      <c r="AA113" s="37">
        <v>504833</v>
      </c>
      <c r="AB113" s="37">
        <v>196537</v>
      </c>
      <c r="AC113" s="37">
        <v>504833</v>
      </c>
    </row>
    <row r="114" spans="1:29">
      <c r="A114" t="s">
        <v>138</v>
      </c>
      <c r="B114" t="s">
        <v>139</v>
      </c>
      <c r="C114" t="s">
        <v>140</v>
      </c>
      <c r="D114" t="s">
        <v>959</v>
      </c>
      <c r="E114" t="s">
        <v>960</v>
      </c>
      <c r="F114" t="s">
        <v>961</v>
      </c>
      <c r="G114" t="s">
        <v>91</v>
      </c>
      <c r="H114" t="s">
        <v>92</v>
      </c>
      <c r="I114" t="s">
        <v>144</v>
      </c>
      <c r="J114" t="s">
        <v>962</v>
      </c>
      <c r="K114" t="s">
        <v>963</v>
      </c>
      <c r="L114" t="s">
        <v>96</v>
      </c>
      <c r="M114" t="s">
        <v>964</v>
      </c>
      <c r="N114" s="36">
        <v>45988.333333333343</v>
      </c>
      <c r="O114" s="36">
        <v>45989.636111111111</v>
      </c>
      <c r="R114" t="s">
        <v>100</v>
      </c>
      <c r="S114" t="s">
        <v>965</v>
      </c>
      <c r="T114" t="s">
        <v>102</v>
      </c>
      <c r="U114" t="s">
        <v>966</v>
      </c>
      <c r="V114" t="s">
        <v>11</v>
      </c>
      <c r="W114" t="s">
        <v>104</v>
      </c>
      <c r="X114" t="s">
        <v>189</v>
      </c>
      <c r="Y114" s="37">
        <v>1</v>
      </c>
      <c r="Z114" t="s">
        <v>106</v>
      </c>
      <c r="AA114" s="37">
        <v>163814</v>
      </c>
      <c r="AB114" s="37">
        <v>140396</v>
      </c>
      <c r="AC114" s="37">
        <v>163814</v>
      </c>
    </row>
    <row r="115" spans="1:29">
      <c r="A115" t="s">
        <v>138</v>
      </c>
      <c r="B115" t="s">
        <v>139</v>
      </c>
      <c r="C115" t="s">
        <v>140</v>
      </c>
      <c r="D115" t="s">
        <v>967</v>
      </c>
      <c r="E115" t="s">
        <v>968</v>
      </c>
      <c r="F115" t="s">
        <v>969</v>
      </c>
      <c r="G115" t="s">
        <v>91</v>
      </c>
      <c r="H115" t="s">
        <v>92</v>
      </c>
      <c r="I115" t="s">
        <v>144</v>
      </c>
      <c r="J115" t="s">
        <v>970</v>
      </c>
      <c r="K115" t="s">
        <v>971</v>
      </c>
      <c r="L115" t="s">
        <v>96</v>
      </c>
      <c r="M115" t="s">
        <v>972</v>
      </c>
      <c r="N115" s="36">
        <v>45988.333333333343</v>
      </c>
      <c r="O115" s="36">
        <v>45989.576388888891</v>
      </c>
      <c r="R115" t="s">
        <v>100</v>
      </c>
      <c r="S115" t="s">
        <v>973</v>
      </c>
      <c r="T115" t="s">
        <v>102</v>
      </c>
      <c r="U115" t="s">
        <v>974</v>
      </c>
      <c r="V115" t="s">
        <v>11</v>
      </c>
      <c r="W115" t="s">
        <v>104</v>
      </c>
      <c r="X115" t="s">
        <v>176</v>
      </c>
      <c r="Y115" s="37">
        <v>1</v>
      </c>
      <c r="Z115" t="s">
        <v>106</v>
      </c>
      <c r="AA115" s="37">
        <v>163814</v>
      </c>
      <c r="AB115" s="37">
        <v>140396</v>
      </c>
      <c r="AC115" s="37">
        <v>163814</v>
      </c>
    </row>
    <row r="116" spans="1:29">
      <c r="A116" t="s">
        <v>975</v>
      </c>
      <c r="B116" t="s">
        <v>256</v>
      </c>
      <c r="C116" t="s">
        <v>257</v>
      </c>
      <c r="D116" t="s">
        <v>976</v>
      </c>
      <c r="E116" t="s">
        <v>977</v>
      </c>
      <c r="F116" t="s">
        <v>978</v>
      </c>
      <c r="G116" t="s">
        <v>91</v>
      </c>
      <c r="H116" t="s">
        <v>92</v>
      </c>
      <c r="I116" t="s">
        <v>979</v>
      </c>
      <c r="J116" t="s">
        <v>975</v>
      </c>
      <c r="K116" t="s">
        <v>980</v>
      </c>
      <c r="L116" t="s">
        <v>96</v>
      </c>
      <c r="M116" t="s">
        <v>981</v>
      </c>
      <c r="N116" s="36">
        <v>45988.333333333343</v>
      </c>
      <c r="O116" s="36">
        <v>45988.743055555547</v>
      </c>
      <c r="R116" t="s">
        <v>100</v>
      </c>
      <c r="S116" t="s">
        <v>982</v>
      </c>
      <c r="T116" t="s">
        <v>102</v>
      </c>
      <c r="U116" t="s">
        <v>983</v>
      </c>
      <c r="V116" t="s">
        <v>8</v>
      </c>
      <c r="W116" t="s">
        <v>104</v>
      </c>
      <c r="X116" t="s">
        <v>984</v>
      </c>
      <c r="Y116" s="37">
        <v>1</v>
      </c>
      <c r="Z116" t="s">
        <v>106</v>
      </c>
      <c r="AA116" s="37">
        <v>75096</v>
      </c>
      <c r="AB116" s="37">
        <v>75096</v>
      </c>
      <c r="AC116" s="37">
        <v>75096</v>
      </c>
    </row>
    <row r="117" spans="1:29">
      <c r="A117" t="s">
        <v>975</v>
      </c>
      <c r="B117" t="s">
        <v>256</v>
      </c>
      <c r="C117" t="s">
        <v>257</v>
      </c>
      <c r="D117" t="s">
        <v>976</v>
      </c>
      <c r="E117" t="s">
        <v>985</v>
      </c>
      <c r="F117" t="s">
        <v>986</v>
      </c>
      <c r="G117" t="s">
        <v>91</v>
      </c>
      <c r="H117" t="s">
        <v>92</v>
      </c>
      <c r="I117" t="s">
        <v>979</v>
      </c>
      <c r="J117" t="s">
        <v>975</v>
      </c>
      <c r="K117" t="s">
        <v>987</v>
      </c>
      <c r="L117" t="s">
        <v>96</v>
      </c>
      <c r="M117" t="s">
        <v>988</v>
      </c>
      <c r="N117" s="36">
        <v>45988.333333333343</v>
      </c>
      <c r="O117" s="36">
        <v>45988.618055555547</v>
      </c>
      <c r="R117" t="s">
        <v>100</v>
      </c>
      <c r="S117" t="s">
        <v>989</v>
      </c>
      <c r="T117" t="s">
        <v>102</v>
      </c>
      <c r="U117" t="s">
        <v>990</v>
      </c>
      <c r="V117" t="s">
        <v>8</v>
      </c>
      <c r="W117" t="s">
        <v>104</v>
      </c>
      <c r="X117" t="s">
        <v>984</v>
      </c>
      <c r="Y117" s="37">
        <v>1</v>
      </c>
      <c r="Z117" t="s">
        <v>106</v>
      </c>
      <c r="AA117" s="37">
        <v>75096</v>
      </c>
      <c r="AB117" s="37">
        <v>75096</v>
      </c>
      <c r="AC117" s="37">
        <v>75096</v>
      </c>
    </row>
    <row r="118" spans="1:29">
      <c r="A118" t="s">
        <v>991</v>
      </c>
      <c r="B118" t="s">
        <v>256</v>
      </c>
      <c r="C118" t="s">
        <v>257</v>
      </c>
      <c r="D118" t="s">
        <v>992</v>
      </c>
      <c r="E118" t="s">
        <v>993</v>
      </c>
      <c r="F118" t="s">
        <v>994</v>
      </c>
      <c r="G118" t="s">
        <v>91</v>
      </c>
      <c r="H118" t="s">
        <v>92</v>
      </c>
      <c r="I118" t="s">
        <v>224</v>
      </c>
      <c r="J118" t="s">
        <v>995</v>
      </c>
      <c r="K118" t="s">
        <v>996</v>
      </c>
      <c r="L118" t="s">
        <v>96</v>
      </c>
      <c r="M118" t="s">
        <v>997</v>
      </c>
      <c r="N118" s="36">
        <v>45988.333333333343</v>
      </c>
      <c r="O118" s="36">
        <v>45989.569444444453</v>
      </c>
      <c r="R118" t="s">
        <v>100</v>
      </c>
      <c r="S118" t="s">
        <v>998</v>
      </c>
      <c r="T118" t="s">
        <v>102</v>
      </c>
      <c r="U118" t="s">
        <v>999</v>
      </c>
      <c r="V118" t="s">
        <v>11</v>
      </c>
      <c r="W118" t="s">
        <v>104</v>
      </c>
      <c r="X118" t="s">
        <v>1000</v>
      </c>
      <c r="Y118" s="37">
        <v>1</v>
      </c>
      <c r="Z118" t="s">
        <v>106</v>
      </c>
      <c r="AA118" s="37">
        <v>163814</v>
      </c>
      <c r="AB118" s="37">
        <v>140396</v>
      </c>
      <c r="AC118" s="37">
        <v>163814</v>
      </c>
    </row>
    <row r="119" spans="1:29">
      <c r="A119" t="s">
        <v>1001</v>
      </c>
      <c r="B119" t="s">
        <v>86</v>
      </c>
      <c r="C119" t="s">
        <v>352</v>
      </c>
      <c r="D119" t="s">
        <v>1002</v>
      </c>
      <c r="E119" t="s">
        <v>1003</v>
      </c>
      <c r="F119" t="s">
        <v>1004</v>
      </c>
      <c r="G119" t="s">
        <v>91</v>
      </c>
      <c r="H119" t="s">
        <v>92</v>
      </c>
      <c r="I119" t="s">
        <v>659</v>
      </c>
      <c r="J119" t="s">
        <v>1001</v>
      </c>
      <c r="K119" t="s">
        <v>1005</v>
      </c>
      <c r="L119" t="s">
        <v>96</v>
      </c>
      <c r="M119" t="s">
        <v>1006</v>
      </c>
      <c r="N119" s="36">
        <v>45988.333333333343</v>
      </c>
      <c r="O119" s="36">
        <v>45989.559027777781</v>
      </c>
      <c r="R119" t="s">
        <v>100</v>
      </c>
      <c r="S119" t="s">
        <v>1007</v>
      </c>
      <c r="T119" t="s">
        <v>102</v>
      </c>
      <c r="U119" t="s">
        <v>1008</v>
      </c>
      <c r="V119" t="s">
        <v>8</v>
      </c>
      <c r="W119" t="s">
        <v>104</v>
      </c>
      <c r="X119" t="s">
        <v>1009</v>
      </c>
      <c r="Y119" s="37">
        <v>1</v>
      </c>
      <c r="Z119" t="s">
        <v>106</v>
      </c>
      <c r="AA119" s="37">
        <v>75096</v>
      </c>
      <c r="AB119" s="37">
        <v>75096</v>
      </c>
      <c r="AC119" s="37">
        <v>75096</v>
      </c>
    </row>
    <row r="120" spans="1:29">
      <c r="A120" t="s">
        <v>1001</v>
      </c>
      <c r="B120" t="s">
        <v>86</v>
      </c>
      <c r="C120" t="s">
        <v>352</v>
      </c>
      <c r="D120" t="s">
        <v>1002</v>
      </c>
      <c r="E120" t="s">
        <v>1010</v>
      </c>
      <c r="F120" t="s">
        <v>1011</v>
      </c>
      <c r="G120" t="s">
        <v>91</v>
      </c>
      <c r="H120" t="s">
        <v>92</v>
      </c>
      <c r="I120" t="s">
        <v>659</v>
      </c>
      <c r="J120" t="s">
        <v>1001</v>
      </c>
      <c r="K120" t="s">
        <v>1012</v>
      </c>
      <c r="L120" t="s">
        <v>96</v>
      </c>
      <c r="M120" t="s">
        <v>1013</v>
      </c>
      <c r="N120" s="36">
        <v>45988.333333333343</v>
      </c>
      <c r="O120" s="36">
        <v>45989.738888888889</v>
      </c>
      <c r="R120" t="s">
        <v>100</v>
      </c>
      <c r="S120" t="s">
        <v>1007</v>
      </c>
      <c r="T120" t="s">
        <v>102</v>
      </c>
      <c r="U120" t="s">
        <v>1014</v>
      </c>
      <c r="V120" t="s">
        <v>8</v>
      </c>
      <c r="W120" t="s">
        <v>104</v>
      </c>
      <c r="X120" t="s">
        <v>1009</v>
      </c>
      <c r="Y120" s="37">
        <v>1</v>
      </c>
      <c r="Z120" t="s">
        <v>106</v>
      </c>
      <c r="AA120" s="37">
        <v>75096</v>
      </c>
      <c r="AB120" s="37">
        <v>75096</v>
      </c>
      <c r="AC120" s="37">
        <v>75096</v>
      </c>
    </row>
    <row r="121" spans="1:29">
      <c r="A121" t="s">
        <v>277</v>
      </c>
      <c r="B121" t="s">
        <v>256</v>
      </c>
      <c r="C121" t="s">
        <v>257</v>
      </c>
      <c r="D121" t="s">
        <v>1015</v>
      </c>
      <c r="E121" t="s">
        <v>1016</v>
      </c>
      <c r="F121" t="s">
        <v>1017</v>
      </c>
      <c r="G121" t="s">
        <v>91</v>
      </c>
      <c r="H121" t="s">
        <v>92</v>
      </c>
      <c r="I121" t="s">
        <v>281</v>
      </c>
      <c r="J121" t="s">
        <v>1018</v>
      </c>
      <c r="K121" t="s">
        <v>1019</v>
      </c>
      <c r="L121" t="s">
        <v>96</v>
      </c>
      <c r="M121" t="s">
        <v>1020</v>
      </c>
      <c r="N121" s="36">
        <v>45988.333333333343</v>
      </c>
      <c r="O121" s="36">
        <v>45989.67291666667</v>
      </c>
      <c r="R121" t="s">
        <v>100</v>
      </c>
      <c r="S121" t="s">
        <v>1021</v>
      </c>
      <c r="T121" t="s">
        <v>102</v>
      </c>
      <c r="U121" t="s">
        <v>1022</v>
      </c>
      <c r="V121" t="s">
        <v>15</v>
      </c>
      <c r="W121" t="s">
        <v>104</v>
      </c>
      <c r="X121" t="s">
        <v>1023</v>
      </c>
      <c r="Y121" s="37">
        <v>1</v>
      </c>
      <c r="Z121" t="s">
        <v>106</v>
      </c>
      <c r="AA121" s="37">
        <v>504833</v>
      </c>
      <c r="AB121" s="37">
        <v>196537</v>
      </c>
      <c r="AC121" s="37">
        <v>504833</v>
      </c>
    </row>
    <row r="122" spans="1:29">
      <c r="A122" t="s">
        <v>113</v>
      </c>
      <c r="B122" t="s">
        <v>114</v>
      </c>
      <c r="C122" t="s">
        <v>115</v>
      </c>
      <c r="D122" t="s">
        <v>363</v>
      </c>
      <c r="E122" t="s">
        <v>1024</v>
      </c>
      <c r="F122" t="s">
        <v>1025</v>
      </c>
      <c r="G122" t="s">
        <v>91</v>
      </c>
      <c r="H122" t="s">
        <v>92</v>
      </c>
      <c r="I122" t="s">
        <v>366</v>
      </c>
      <c r="J122" t="s">
        <v>113</v>
      </c>
      <c r="K122" t="s">
        <v>1026</v>
      </c>
      <c r="L122" t="s">
        <v>96</v>
      </c>
      <c r="M122" t="s">
        <v>1027</v>
      </c>
      <c r="N122" s="36">
        <v>45988.333333333343</v>
      </c>
      <c r="O122" s="36">
        <v>45989.5</v>
      </c>
      <c r="R122" t="s">
        <v>100</v>
      </c>
      <c r="S122" t="s">
        <v>1028</v>
      </c>
      <c r="T122" t="s">
        <v>102</v>
      </c>
      <c r="U122" t="s">
        <v>1029</v>
      </c>
      <c r="V122" t="s">
        <v>8</v>
      </c>
      <c r="W122" t="s">
        <v>104</v>
      </c>
      <c r="X122" t="s">
        <v>1030</v>
      </c>
      <c r="Y122" s="37">
        <v>1</v>
      </c>
      <c r="Z122" t="s">
        <v>106</v>
      </c>
      <c r="AA122" s="37">
        <v>75096</v>
      </c>
      <c r="AB122" s="37">
        <v>75096</v>
      </c>
      <c r="AC122" s="37">
        <v>75096</v>
      </c>
    </row>
    <row r="123" spans="1:29">
      <c r="A123" t="s">
        <v>380</v>
      </c>
      <c r="B123" t="s">
        <v>381</v>
      </c>
      <c r="C123" t="s">
        <v>382</v>
      </c>
      <c r="D123" t="s">
        <v>383</v>
      </c>
      <c r="E123" t="s">
        <v>1031</v>
      </c>
      <c r="F123" t="s">
        <v>1032</v>
      </c>
      <c r="G123" t="s">
        <v>91</v>
      </c>
      <c r="H123" t="s">
        <v>92</v>
      </c>
      <c r="I123" t="s">
        <v>386</v>
      </c>
      <c r="J123" t="s">
        <v>380</v>
      </c>
      <c r="K123" t="s">
        <v>1033</v>
      </c>
      <c r="L123" t="s">
        <v>96</v>
      </c>
      <c r="M123" t="s">
        <v>1034</v>
      </c>
      <c r="N123" s="36">
        <v>45988.333333333343</v>
      </c>
      <c r="O123" s="36">
        <v>45988.693749999999</v>
      </c>
      <c r="R123" t="s">
        <v>100</v>
      </c>
      <c r="S123" t="s">
        <v>1035</v>
      </c>
      <c r="T123" t="s">
        <v>102</v>
      </c>
      <c r="U123" t="s">
        <v>1036</v>
      </c>
      <c r="V123" t="s">
        <v>8</v>
      </c>
      <c r="W123" t="s">
        <v>104</v>
      </c>
      <c r="X123" t="s">
        <v>391</v>
      </c>
      <c r="Y123" s="37">
        <v>1</v>
      </c>
      <c r="Z123" t="s">
        <v>106</v>
      </c>
      <c r="AA123" s="37">
        <v>75096</v>
      </c>
      <c r="AB123" s="37">
        <v>75096</v>
      </c>
      <c r="AC123" s="37">
        <v>75096</v>
      </c>
    </row>
    <row r="124" spans="1:29">
      <c r="A124" t="s">
        <v>380</v>
      </c>
      <c r="B124" t="s">
        <v>381</v>
      </c>
      <c r="C124" t="s">
        <v>382</v>
      </c>
      <c r="D124" t="s">
        <v>383</v>
      </c>
      <c r="E124" t="s">
        <v>1037</v>
      </c>
      <c r="F124" t="s">
        <v>1038</v>
      </c>
      <c r="G124" t="s">
        <v>91</v>
      </c>
      <c r="H124" t="s">
        <v>92</v>
      </c>
      <c r="I124" t="s">
        <v>386</v>
      </c>
      <c r="J124" t="s">
        <v>380</v>
      </c>
      <c r="K124" t="s">
        <v>1039</v>
      </c>
      <c r="L124" t="s">
        <v>96</v>
      </c>
      <c r="M124" t="s">
        <v>1040</v>
      </c>
      <c r="N124" s="36">
        <v>45988.333333333343</v>
      </c>
      <c r="O124" s="36">
        <v>45988.682638888888</v>
      </c>
      <c r="R124" t="s">
        <v>100</v>
      </c>
      <c r="S124" t="s">
        <v>1041</v>
      </c>
      <c r="T124" t="s">
        <v>102</v>
      </c>
      <c r="U124" t="s">
        <v>1042</v>
      </c>
      <c r="V124" t="s">
        <v>8</v>
      </c>
      <c r="W124" t="s">
        <v>104</v>
      </c>
      <c r="X124" t="s">
        <v>1043</v>
      </c>
      <c r="Y124" s="37">
        <v>1</v>
      </c>
      <c r="Z124" t="s">
        <v>106</v>
      </c>
      <c r="AA124" s="37">
        <v>75096</v>
      </c>
      <c r="AB124" s="37">
        <v>75096</v>
      </c>
      <c r="AC124" s="37">
        <v>75096</v>
      </c>
    </row>
    <row r="125" spans="1:29">
      <c r="A125" t="s">
        <v>380</v>
      </c>
      <c r="B125" t="s">
        <v>381</v>
      </c>
      <c r="C125" t="s">
        <v>382</v>
      </c>
      <c r="D125" t="s">
        <v>1044</v>
      </c>
      <c r="E125" t="s">
        <v>1045</v>
      </c>
      <c r="F125" t="s">
        <v>1046</v>
      </c>
      <c r="G125" t="s">
        <v>91</v>
      </c>
      <c r="H125" t="s">
        <v>92</v>
      </c>
      <c r="I125" t="s">
        <v>386</v>
      </c>
      <c r="J125" t="s">
        <v>1047</v>
      </c>
      <c r="K125" t="s">
        <v>1048</v>
      </c>
      <c r="L125" t="s">
        <v>96</v>
      </c>
      <c r="M125" t="s">
        <v>1049</v>
      </c>
      <c r="N125" s="36">
        <v>45988.333333333343</v>
      </c>
      <c r="O125" s="36">
        <v>45989.731944444437</v>
      </c>
      <c r="R125" t="s">
        <v>100</v>
      </c>
      <c r="S125" t="s">
        <v>1050</v>
      </c>
      <c r="T125" t="s">
        <v>102</v>
      </c>
      <c r="U125" t="s">
        <v>1051</v>
      </c>
      <c r="V125" t="s">
        <v>13</v>
      </c>
      <c r="W125" t="s">
        <v>104</v>
      </c>
      <c r="X125" t="s">
        <v>1052</v>
      </c>
      <c r="Y125" s="37">
        <v>1</v>
      </c>
      <c r="Z125" t="s">
        <v>106</v>
      </c>
      <c r="AA125" s="37">
        <v>275729</v>
      </c>
      <c r="AB125" s="37">
        <v>196537</v>
      </c>
      <c r="AC125" s="37">
        <v>275729</v>
      </c>
    </row>
    <row r="126" spans="1:29">
      <c r="A126" t="s">
        <v>398</v>
      </c>
      <c r="B126" t="s">
        <v>86</v>
      </c>
      <c r="C126" t="s">
        <v>87</v>
      </c>
      <c r="D126" t="s">
        <v>399</v>
      </c>
      <c r="E126" t="s">
        <v>1053</v>
      </c>
      <c r="F126" t="s">
        <v>1054</v>
      </c>
      <c r="G126" t="s">
        <v>91</v>
      </c>
      <c r="H126" t="s">
        <v>92</v>
      </c>
      <c r="I126" t="s">
        <v>402</v>
      </c>
      <c r="J126" t="s">
        <v>398</v>
      </c>
      <c r="K126" t="s">
        <v>1055</v>
      </c>
      <c r="L126" t="s">
        <v>96</v>
      </c>
      <c r="M126" t="s">
        <v>1056</v>
      </c>
      <c r="N126" s="36">
        <v>45988.333333333343</v>
      </c>
      <c r="O126" s="36">
        <v>45989.65347222222</v>
      </c>
      <c r="R126" t="s">
        <v>100</v>
      </c>
      <c r="S126" t="s">
        <v>1057</v>
      </c>
      <c r="T126" t="s">
        <v>102</v>
      </c>
      <c r="U126" t="s">
        <v>1058</v>
      </c>
      <c r="V126" t="s">
        <v>8</v>
      </c>
      <c r="W126" t="s">
        <v>104</v>
      </c>
      <c r="X126" t="s">
        <v>479</v>
      </c>
      <c r="Y126" s="37">
        <v>1</v>
      </c>
      <c r="Z126" t="s">
        <v>106</v>
      </c>
      <c r="AA126" s="37">
        <v>75096</v>
      </c>
      <c r="AB126" s="37">
        <v>75096</v>
      </c>
      <c r="AC126" s="37">
        <v>75096</v>
      </c>
    </row>
    <row r="127" spans="1:29">
      <c r="A127" t="s">
        <v>398</v>
      </c>
      <c r="B127" t="s">
        <v>86</v>
      </c>
      <c r="C127" t="s">
        <v>87</v>
      </c>
      <c r="D127" t="s">
        <v>1059</v>
      </c>
      <c r="E127" t="s">
        <v>1060</v>
      </c>
      <c r="F127" t="s">
        <v>1061</v>
      </c>
      <c r="G127" t="s">
        <v>91</v>
      </c>
      <c r="H127" t="s">
        <v>92</v>
      </c>
      <c r="I127" t="s">
        <v>402</v>
      </c>
      <c r="J127" t="s">
        <v>1062</v>
      </c>
      <c r="K127" t="s">
        <v>1063</v>
      </c>
      <c r="L127" t="s">
        <v>96</v>
      </c>
      <c r="M127" t="s">
        <v>1064</v>
      </c>
      <c r="N127" s="36">
        <v>45988.333333333343</v>
      </c>
      <c r="O127" s="36">
        <v>45988.625694444447</v>
      </c>
      <c r="R127" t="s">
        <v>100</v>
      </c>
      <c r="S127" t="s">
        <v>1065</v>
      </c>
      <c r="T127" t="s">
        <v>102</v>
      </c>
      <c r="U127" t="s">
        <v>1066</v>
      </c>
      <c r="V127" t="s">
        <v>11</v>
      </c>
      <c r="W127" t="s">
        <v>104</v>
      </c>
      <c r="X127" t="s">
        <v>407</v>
      </c>
      <c r="Y127" s="37">
        <v>1</v>
      </c>
      <c r="Z127" t="s">
        <v>106</v>
      </c>
      <c r="AA127" s="37">
        <v>163814</v>
      </c>
      <c r="AB127" s="37">
        <v>140396</v>
      </c>
      <c r="AC127" s="37">
        <v>163814</v>
      </c>
    </row>
    <row r="128" spans="1:29">
      <c r="A128" t="s">
        <v>398</v>
      </c>
      <c r="B128" t="s">
        <v>86</v>
      </c>
      <c r="C128" t="s">
        <v>87</v>
      </c>
      <c r="D128" t="s">
        <v>1067</v>
      </c>
      <c r="E128" t="s">
        <v>1068</v>
      </c>
      <c r="F128" t="s">
        <v>1069</v>
      </c>
      <c r="G128" t="s">
        <v>91</v>
      </c>
      <c r="H128" t="s">
        <v>92</v>
      </c>
      <c r="I128" t="s">
        <v>402</v>
      </c>
      <c r="J128" t="s">
        <v>1070</v>
      </c>
      <c r="K128" t="s">
        <v>1071</v>
      </c>
      <c r="L128" t="s">
        <v>96</v>
      </c>
      <c r="M128" t="s">
        <v>1072</v>
      </c>
      <c r="N128" s="36">
        <v>45988.333333333343</v>
      </c>
      <c r="O128" s="36">
        <v>45988.643055555563</v>
      </c>
      <c r="R128" t="s">
        <v>100</v>
      </c>
      <c r="S128" t="s">
        <v>1073</v>
      </c>
      <c r="T128" t="s">
        <v>102</v>
      </c>
      <c r="U128" t="s">
        <v>1074</v>
      </c>
      <c r="V128" t="s">
        <v>11</v>
      </c>
      <c r="W128" t="s">
        <v>104</v>
      </c>
      <c r="X128" t="s">
        <v>429</v>
      </c>
      <c r="Y128" s="37">
        <v>1</v>
      </c>
      <c r="Z128" t="s">
        <v>106</v>
      </c>
      <c r="AA128" s="37">
        <v>163814</v>
      </c>
      <c r="AB128" s="37">
        <v>140396</v>
      </c>
      <c r="AC128" s="37">
        <v>163814</v>
      </c>
    </row>
    <row r="129" spans="1:29">
      <c r="A129" t="s">
        <v>398</v>
      </c>
      <c r="B129" t="s">
        <v>86</v>
      </c>
      <c r="C129" t="s">
        <v>87</v>
      </c>
      <c r="D129" t="s">
        <v>891</v>
      </c>
      <c r="E129" t="s">
        <v>1075</v>
      </c>
      <c r="F129" t="s">
        <v>1076</v>
      </c>
      <c r="G129" t="s">
        <v>91</v>
      </c>
      <c r="H129" t="s">
        <v>92</v>
      </c>
      <c r="I129" t="s">
        <v>402</v>
      </c>
      <c r="J129" t="s">
        <v>894</v>
      </c>
      <c r="K129" t="s">
        <v>1077</v>
      </c>
      <c r="L129" t="s">
        <v>96</v>
      </c>
      <c r="M129" t="s">
        <v>1078</v>
      </c>
      <c r="N129" s="36">
        <v>45988.333333333343</v>
      </c>
      <c r="O129" s="36">
        <v>45989.688888888893</v>
      </c>
      <c r="R129" t="s">
        <v>100</v>
      </c>
      <c r="S129" t="s">
        <v>1079</v>
      </c>
      <c r="T129" t="s">
        <v>102</v>
      </c>
      <c r="U129" t="s">
        <v>1080</v>
      </c>
      <c r="V129" t="s">
        <v>11</v>
      </c>
      <c r="W129" t="s">
        <v>104</v>
      </c>
      <c r="X129" t="s">
        <v>414</v>
      </c>
      <c r="Y129" s="37">
        <v>1</v>
      </c>
      <c r="Z129" t="s">
        <v>106</v>
      </c>
      <c r="AA129" s="37">
        <v>163814</v>
      </c>
      <c r="AB129" s="37">
        <v>140396</v>
      </c>
      <c r="AC129" s="37">
        <v>163814</v>
      </c>
    </row>
    <row r="130" spans="1:29">
      <c r="A130" t="s">
        <v>351</v>
      </c>
      <c r="B130" t="s">
        <v>86</v>
      </c>
      <c r="C130" t="s">
        <v>352</v>
      </c>
      <c r="D130" t="s">
        <v>1081</v>
      </c>
      <c r="E130" t="s">
        <v>1082</v>
      </c>
      <c r="F130" t="s">
        <v>1083</v>
      </c>
      <c r="G130" t="s">
        <v>91</v>
      </c>
      <c r="H130" t="s">
        <v>92</v>
      </c>
      <c r="I130" t="s">
        <v>402</v>
      </c>
      <c r="J130" t="s">
        <v>1084</v>
      </c>
      <c r="K130" t="s">
        <v>1085</v>
      </c>
      <c r="L130" t="s">
        <v>96</v>
      </c>
      <c r="M130" t="s">
        <v>1086</v>
      </c>
      <c r="N130" s="36">
        <v>45988.333333333343</v>
      </c>
      <c r="O130" s="36">
        <v>45988.584722222222</v>
      </c>
      <c r="R130" t="s">
        <v>100</v>
      </c>
      <c r="S130" t="s">
        <v>1087</v>
      </c>
      <c r="T130" t="s">
        <v>102</v>
      </c>
      <c r="U130" t="s">
        <v>1088</v>
      </c>
      <c r="V130" t="s">
        <v>11</v>
      </c>
      <c r="W130" t="s">
        <v>104</v>
      </c>
      <c r="X130" t="s">
        <v>1089</v>
      </c>
      <c r="Y130" s="37">
        <v>1</v>
      </c>
      <c r="Z130" t="s">
        <v>106</v>
      </c>
      <c r="AA130" s="37">
        <v>163814</v>
      </c>
      <c r="AB130" s="37">
        <v>140396</v>
      </c>
      <c r="AC130" s="37">
        <v>163814</v>
      </c>
    </row>
    <row r="131" spans="1:29">
      <c r="A131" t="s">
        <v>398</v>
      </c>
      <c r="B131" t="s">
        <v>86</v>
      </c>
      <c r="C131" t="s">
        <v>87</v>
      </c>
      <c r="D131" t="s">
        <v>480</v>
      </c>
      <c r="E131" t="s">
        <v>1090</v>
      </c>
      <c r="F131" t="s">
        <v>1091</v>
      </c>
      <c r="G131" t="s">
        <v>91</v>
      </c>
      <c r="H131" t="s">
        <v>92</v>
      </c>
      <c r="I131" t="s">
        <v>402</v>
      </c>
      <c r="J131" t="s">
        <v>484</v>
      </c>
      <c r="K131" t="s">
        <v>1092</v>
      </c>
      <c r="L131" t="s">
        <v>96</v>
      </c>
      <c r="M131" t="s">
        <v>1093</v>
      </c>
      <c r="N131" s="36">
        <v>45988.333333333343</v>
      </c>
      <c r="O131" s="36">
        <v>45988.729861111111</v>
      </c>
      <c r="R131" t="s">
        <v>100</v>
      </c>
      <c r="S131" t="s">
        <v>1094</v>
      </c>
      <c r="T131" t="s">
        <v>102</v>
      </c>
      <c r="U131" t="s">
        <v>1095</v>
      </c>
      <c r="V131" t="s">
        <v>11</v>
      </c>
      <c r="W131" t="s">
        <v>104</v>
      </c>
      <c r="X131" t="s">
        <v>740</v>
      </c>
      <c r="Y131" s="37">
        <v>1</v>
      </c>
      <c r="Z131" t="s">
        <v>106</v>
      </c>
      <c r="AA131" s="37">
        <v>163814</v>
      </c>
      <c r="AB131" s="37">
        <v>140396</v>
      </c>
      <c r="AC131" s="37">
        <v>163814</v>
      </c>
    </row>
    <row r="132" spans="1:29">
      <c r="A132" t="s">
        <v>138</v>
      </c>
      <c r="B132" t="s">
        <v>139</v>
      </c>
      <c r="C132" t="s">
        <v>140</v>
      </c>
      <c r="D132" t="s">
        <v>1096</v>
      </c>
      <c r="E132" t="s">
        <v>1097</v>
      </c>
      <c r="F132" t="s">
        <v>1098</v>
      </c>
      <c r="G132" t="s">
        <v>91</v>
      </c>
      <c r="H132" t="s">
        <v>92</v>
      </c>
      <c r="I132" t="s">
        <v>144</v>
      </c>
      <c r="J132" t="s">
        <v>1099</v>
      </c>
      <c r="K132" t="s">
        <v>1100</v>
      </c>
      <c r="L132" t="s">
        <v>96</v>
      </c>
      <c r="M132" t="s">
        <v>1101</v>
      </c>
      <c r="N132" s="36">
        <v>45988.333333333343</v>
      </c>
      <c r="O132" s="36">
        <v>45989.625</v>
      </c>
      <c r="R132" t="s">
        <v>100</v>
      </c>
      <c r="S132" t="s">
        <v>1102</v>
      </c>
      <c r="T132" t="s">
        <v>102</v>
      </c>
      <c r="U132" t="s">
        <v>1103</v>
      </c>
      <c r="V132" t="s">
        <v>11</v>
      </c>
      <c r="W132" t="s">
        <v>104</v>
      </c>
      <c r="X132" t="s">
        <v>502</v>
      </c>
      <c r="Y132" s="37">
        <v>1</v>
      </c>
      <c r="Z132" t="s">
        <v>106</v>
      </c>
      <c r="AA132" s="37">
        <v>163814</v>
      </c>
      <c r="AB132" s="37">
        <v>140396</v>
      </c>
      <c r="AC132" s="37">
        <v>163814</v>
      </c>
    </row>
    <row r="133" spans="1:29">
      <c r="A133" t="s">
        <v>152</v>
      </c>
      <c r="B133" t="s">
        <v>153</v>
      </c>
      <c r="C133" t="s">
        <v>154</v>
      </c>
      <c r="D133" t="s">
        <v>155</v>
      </c>
      <c r="E133" t="s">
        <v>1104</v>
      </c>
      <c r="F133" t="s">
        <v>1105</v>
      </c>
      <c r="G133" t="s">
        <v>91</v>
      </c>
      <c r="H133" t="s">
        <v>92</v>
      </c>
      <c r="I133" t="s">
        <v>153</v>
      </c>
      <c r="J133" t="s">
        <v>152</v>
      </c>
      <c r="K133" t="s">
        <v>1106</v>
      </c>
      <c r="L133" t="s">
        <v>96</v>
      </c>
      <c r="M133" t="s">
        <v>1107</v>
      </c>
      <c r="N133" s="36">
        <v>45988.333333333343</v>
      </c>
      <c r="O133" s="36">
        <v>45989.59097222222</v>
      </c>
      <c r="R133" t="s">
        <v>100</v>
      </c>
      <c r="S133" t="s">
        <v>1108</v>
      </c>
      <c r="T133" t="s">
        <v>102</v>
      </c>
      <c r="U133" t="s">
        <v>1109</v>
      </c>
      <c r="V133" t="s">
        <v>8</v>
      </c>
      <c r="W133" t="s">
        <v>104</v>
      </c>
      <c r="X133" t="s">
        <v>1110</v>
      </c>
      <c r="Y133" s="37">
        <v>1</v>
      </c>
      <c r="Z133" t="s">
        <v>106</v>
      </c>
      <c r="AA133" s="37">
        <v>75096</v>
      </c>
      <c r="AB133" s="37">
        <v>75096</v>
      </c>
      <c r="AC133" s="37">
        <v>75096</v>
      </c>
    </row>
    <row r="134" spans="1:29">
      <c r="A134" t="s">
        <v>138</v>
      </c>
      <c r="B134" t="s">
        <v>139</v>
      </c>
      <c r="C134" t="s">
        <v>140</v>
      </c>
      <c r="D134" t="s">
        <v>1868</v>
      </c>
      <c r="E134" t="s">
        <v>17279</v>
      </c>
      <c r="F134" t="s">
        <v>17281</v>
      </c>
      <c r="G134" t="s">
        <v>91</v>
      </c>
      <c r="H134" t="s">
        <v>92</v>
      </c>
      <c r="I134" t="s">
        <v>144</v>
      </c>
      <c r="J134" t="s">
        <v>1871</v>
      </c>
      <c r="K134" t="s">
        <v>17282</v>
      </c>
      <c r="L134" t="s">
        <v>96</v>
      </c>
      <c r="M134" t="s">
        <v>17283</v>
      </c>
      <c r="N134" s="36">
        <v>45988.333333333343</v>
      </c>
      <c r="O134" s="36">
        <v>45989.797222222223</v>
      </c>
      <c r="R134" t="s">
        <v>100</v>
      </c>
      <c r="S134" t="s">
        <v>17284</v>
      </c>
      <c r="T134" t="s">
        <v>102</v>
      </c>
      <c r="U134" t="s">
        <v>17285</v>
      </c>
      <c r="V134" t="s">
        <v>11</v>
      </c>
      <c r="W134" t="s">
        <v>104</v>
      </c>
      <c r="X134" t="s">
        <v>189</v>
      </c>
      <c r="Y134" s="37">
        <v>1</v>
      </c>
      <c r="Z134" t="s">
        <v>106</v>
      </c>
      <c r="AA134" s="37">
        <v>163814</v>
      </c>
      <c r="AB134" s="37">
        <v>140396</v>
      </c>
      <c r="AC134" s="37">
        <v>163814</v>
      </c>
    </row>
    <row r="135" spans="1:29">
      <c r="A135" t="s">
        <v>398</v>
      </c>
      <c r="B135" t="s">
        <v>86</v>
      </c>
      <c r="C135" t="s">
        <v>87</v>
      </c>
      <c r="D135" t="s">
        <v>399</v>
      </c>
      <c r="E135" t="s">
        <v>17280</v>
      </c>
      <c r="F135" t="s">
        <v>17286</v>
      </c>
      <c r="G135" t="s">
        <v>91</v>
      </c>
      <c r="H135" t="s">
        <v>92</v>
      </c>
      <c r="I135" t="s">
        <v>402</v>
      </c>
      <c r="J135" t="s">
        <v>398</v>
      </c>
      <c r="K135" t="s">
        <v>17287</v>
      </c>
      <c r="L135" t="s">
        <v>96</v>
      </c>
      <c r="M135" t="s">
        <v>17288</v>
      </c>
      <c r="N135" s="36">
        <v>45988.333333333343</v>
      </c>
      <c r="O135" s="36">
        <v>45989.794444444437</v>
      </c>
      <c r="R135" t="s">
        <v>100</v>
      </c>
      <c r="S135" t="s">
        <v>17289</v>
      </c>
      <c r="T135" t="s">
        <v>102</v>
      </c>
      <c r="U135" t="s">
        <v>17290</v>
      </c>
      <c r="V135" t="s">
        <v>8</v>
      </c>
      <c r="W135" t="s">
        <v>104</v>
      </c>
      <c r="X135" t="s">
        <v>479</v>
      </c>
      <c r="Y135" s="37">
        <v>1</v>
      </c>
      <c r="Z135" t="s">
        <v>106</v>
      </c>
      <c r="AA135" s="37">
        <v>75096</v>
      </c>
      <c r="AB135" s="37">
        <v>75096</v>
      </c>
      <c r="AC135" s="37">
        <v>75096</v>
      </c>
    </row>
  </sheetData>
  <conditionalFormatting sqref="E1:E1048576">
    <cfRule type="duplicateValues" dxfId="8" priority="1"/>
  </conditionalFormatting>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879"/>
  <sheetViews>
    <sheetView workbookViewId="0">
      <pane ySplit="1" topLeftCell="A850" activePane="bottomLeft" state="frozen"/>
      <selection pane="bottomLeft" activeCell="X1" sqref="A1:XFD1048576"/>
    </sheetView>
  </sheetViews>
  <sheetFormatPr baseColWidth="10" defaultColWidth="9.109375" defaultRowHeight="14.4"/>
  <cols>
    <col min="1" max="1" width="15" customWidth="1"/>
    <col min="2" max="2" width="29" customWidth="1"/>
    <col min="3" max="3" width="27" customWidth="1"/>
    <col min="4" max="4" width="13" customWidth="1"/>
    <col min="5" max="5" width="21" customWidth="1"/>
    <col min="6" max="6" width="12" customWidth="1"/>
    <col min="7" max="7" width="11" customWidth="1"/>
    <col min="8" max="8" width="20" customWidth="1"/>
    <col min="9" max="9" width="22" customWidth="1"/>
    <col min="10" max="10" width="40" customWidth="1"/>
    <col min="11" max="11" width="10" customWidth="1"/>
    <col min="12" max="12" width="31" customWidth="1"/>
    <col min="13" max="13" width="41" customWidth="1"/>
    <col min="14" max="14" width="44" customWidth="1"/>
    <col min="15" max="15" width="11" customWidth="1"/>
    <col min="16" max="16" width="13" customWidth="1"/>
    <col min="17" max="17" width="25" customWidth="1"/>
    <col min="18" max="18" width="38" customWidth="1"/>
    <col min="19" max="19" width="14" customWidth="1"/>
    <col min="20" max="20" width="15" customWidth="1"/>
    <col min="21" max="21" width="23" customWidth="1"/>
    <col min="22" max="22" width="50" customWidth="1"/>
    <col min="23" max="23" width="20" customWidth="1"/>
    <col min="24" max="24" width="37" customWidth="1"/>
    <col min="25" max="25" width="14" customWidth="1"/>
    <col min="26" max="26" width="19" customWidth="1"/>
    <col min="27" max="27" width="39" customWidth="1"/>
    <col min="28" max="28" width="16" customWidth="1"/>
    <col min="29" max="29" width="15" customWidth="1"/>
    <col min="30" max="30" width="34" customWidth="1"/>
    <col min="31" max="31" width="39" customWidth="1"/>
    <col min="32" max="32" width="13" customWidth="1"/>
  </cols>
  <sheetData>
    <row r="1" spans="1:32" ht="28.8">
      <c r="A1" s="35" t="s">
        <v>56</v>
      </c>
      <c r="B1" s="35" t="s">
        <v>57</v>
      </c>
      <c r="C1" s="35" t="s">
        <v>58</v>
      </c>
      <c r="D1" s="35" t="s">
        <v>59</v>
      </c>
      <c r="E1" s="35" t="s">
        <v>60</v>
      </c>
      <c r="F1" s="35" t="s">
        <v>61</v>
      </c>
      <c r="G1" s="35" t="s">
        <v>62</v>
      </c>
      <c r="H1" s="35" t="s">
        <v>64</v>
      </c>
      <c r="I1" s="35" t="s">
        <v>65</v>
      </c>
      <c r="J1" s="35" t="s">
        <v>66</v>
      </c>
      <c r="K1" s="35" t="s">
        <v>67</v>
      </c>
      <c r="L1" s="35" t="s">
        <v>68</v>
      </c>
      <c r="M1" s="35" t="s">
        <v>1111</v>
      </c>
      <c r="N1" s="35" t="s">
        <v>1112</v>
      </c>
      <c r="O1" s="35" t="s">
        <v>1113</v>
      </c>
      <c r="P1" s="35" t="s">
        <v>1114</v>
      </c>
      <c r="Q1" s="35" t="s">
        <v>1115</v>
      </c>
      <c r="R1" s="35" t="s">
        <v>1116</v>
      </c>
      <c r="S1" s="35" t="s">
        <v>71</v>
      </c>
      <c r="T1" s="35" t="s">
        <v>72</v>
      </c>
      <c r="U1" s="35" t="s">
        <v>73</v>
      </c>
      <c r="V1" s="35" t="s">
        <v>1117</v>
      </c>
      <c r="W1" s="35" t="s">
        <v>75</v>
      </c>
      <c r="X1" s="35" t="s">
        <v>76</v>
      </c>
      <c r="Y1" s="35" t="s">
        <v>77</v>
      </c>
      <c r="Z1" s="35" t="s">
        <v>78</v>
      </c>
      <c r="AA1" s="35" t="s">
        <v>79</v>
      </c>
      <c r="AB1" s="35" t="s">
        <v>80</v>
      </c>
      <c r="AC1" s="35" t="s">
        <v>81</v>
      </c>
      <c r="AD1" s="35" t="s">
        <v>82</v>
      </c>
      <c r="AE1" s="35" t="s">
        <v>83</v>
      </c>
      <c r="AF1" s="35" t="s">
        <v>84</v>
      </c>
    </row>
    <row r="2" spans="1:32">
      <c r="A2" t="s">
        <v>398</v>
      </c>
      <c r="B2" t="s">
        <v>86</v>
      </c>
      <c r="C2" t="s">
        <v>87</v>
      </c>
      <c r="D2" t="s">
        <v>1118</v>
      </c>
      <c r="E2" t="s">
        <v>1119</v>
      </c>
      <c r="F2" t="s">
        <v>1120</v>
      </c>
      <c r="G2" t="s">
        <v>1121</v>
      </c>
      <c r="H2" t="s">
        <v>848</v>
      </c>
      <c r="I2" t="s">
        <v>1122</v>
      </c>
      <c r="J2" t="s">
        <v>1123</v>
      </c>
      <c r="K2" t="s">
        <v>96</v>
      </c>
      <c r="L2" t="s">
        <v>1124</v>
      </c>
      <c r="M2" s="36">
        <v>45957.542592592603</v>
      </c>
      <c r="N2" s="36">
        <v>45966.606249999997</v>
      </c>
      <c r="O2" t="s">
        <v>1125</v>
      </c>
      <c r="P2" t="s">
        <v>1126</v>
      </c>
      <c r="Q2" t="s">
        <v>1127</v>
      </c>
      <c r="R2" t="s">
        <v>1128</v>
      </c>
      <c r="S2" t="s">
        <v>1129</v>
      </c>
      <c r="T2" t="s">
        <v>1130</v>
      </c>
      <c r="U2" t="s">
        <v>100</v>
      </c>
      <c r="V2" t="s">
        <v>1131</v>
      </c>
      <c r="W2" t="s">
        <v>102</v>
      </c>
      <c r="X2" t="s">
        <v>1132</v>
      </c>
      <c r="Y2" t="s">
        <v>15</v>
      </c>
      <c r="Z2" t="s">
        <v>104</v>
      </c>
      <c r="AA2" t="s">
        <v>854</v>
      </c>
      <c r="AB2" s="37">
        <v>1</v>
      </c>
      <c r="AC2" t="s">
        <v>106</v>
      </c>
      <c r="AD2" s="37">
        <v>479589</v>
      </c>
      <c r="AE2" s="37">
        <v>196537</v>
      </c>
      <c r="AF2" s="37">
        <v>479589</v>
      </c>
    </row>
    <row r="3" spans="1:32">
      <c r="A3" t="s">
        <v>1001</v>
      </c>
      <c r="B3" t="s">
        <v>86</v>
      </c>
      <c r="C3" t="s">
        <v>352</v>
      </c>
      <c r="D3" t="s">
        <v>1133</v>
      </c>
      <c r="E3" t="s">
        <v>1134</v>
      </c>
      <c r="F3" t="s">
        <v>1135</v>
      </c>
      <c r="G3" t="s">
        <v>1121</v>
      </c>
      <c r="H3" t="s">
        <v>659</v>
      </c>
      <c r="I3" t="s">
        <v>1136</v>
      </c>
      <c r="J3" t="s">
        <v>1137</v>
      </c>
      <c r="K3" t="s">
        <v>96</v>
      </c>
      <c r="L3" t="s">
        <v>1138</v>
      </c>
      <c r="M3" s="36">
        <v>45959.333333333343</v>
      </c>
      <c r="N3" s="36">
        <v>45966.71597222222</v>
      </c>
      <c r="O3" t="s">
        <v>1125</v>
      </c>
      <c r="P3" t="s">
        <v>1126</v>
      </c>
      <c r="Q3" t="s">
        <v>1127</v>
      </c>
      <c r="R3" t="s">
        <v>1128</v>
      </c>
      <c r="S3" t="s">
        <v>1130</v>
      </c>
      <c r="T3" t="s">
        <v>1130</v>
      </c>
      <c r="U3" t="s">
        <v>100</v>
      </c>
      <c r="V3" t="s">
        <v>1139</v>
      </c>
      <c r="W3" t="s">
        <v>102</v>
      </c>
      <c r="X3" t="s">
        <v>1140</v>
      </c>
      <c r="Y3" t="s">
        <v>13</v>
      </c>
      <c r="Z3" t="s">
        <v>104</v>
      </c>
      <c r="AA3" t="s">
        <v>1141</v>
      </c>
      <c r="AB3" s="37">
        <v>1</v>
      </c>
      <c r="AC3" t="s">
        <v>106</v>
      </c>
      <c r="AD3" s="37">
        <v>275729</v>
      </c>
      <c r="AE3" s="37">
        <v>196537</v>
      </c>
      <c r="AF3" s="37">
        <v>275729</v>
      </c>
    </row>
    <row r="4" spans="1:32">
      <c r="A4" t="s">
        <v>85</v>
      </c>
      <c r="B4" t="s">
        <v>86</v>
      </c>
      <c r="C4" t="s">
        <v>87</v>
      </c>
      <c r="D4" t="s">
        <v>1142</v>
      </c>
      <c r="E4" t="s">
        <v>1143</v>
      </c>
      <c r="F4" t="s">
        <v>1144</v>
      </c>
      <c r="G4" t="s">
        <v>1121</v>
      </c>
      <c r="H4" t="s">
        <v>131</v>
      </c>
      <c r="I4" t="s">
        <v>1145</v>
      </c>
      <c r="J4" t="s">
        <v>1146</v>
      </c>
      <c r="K4" t="s">
        <v>96</v>
      </c>
      <c r="L4" t="s">
        <v>1147</v>
      </c>
      <c r="M4" s="36">
        <v>45959.436956018522</v>
      </c>
      <c r="N4" s="36">
        <v>45966.62222222222</v>
      </c>
      <c r="O4" t="s">
        <v>1125</v>
      </c>
      <c r="P4" t="s">
        <v>1126</v>
      </c>
      <c r="Q4" t="s">
        <v>1148</v>
      </c>
      <c r="R4" t="s">
        <v>1128</v>
      </c>
      <c r="S4" t="s">
        <v>1130</v>
      </c>
      <c r="T4" t="s">
        <v>1130</v>
      </c>
      <c r="U4" t="s">
        <v>100</v>
      </c>
      <c r="V4" t="s">
        <v>1149</v>
      </c>
      <c r="W4" t="s">
        <v>102</v>
      </c>
      <c r="X4" t="s">
        <v>1150</v>
      </c>
      <c r="Y4" t="s">
        <v>13</v>
      </c>
      <c r="Z4" t="s">
        <v>104</v>
      </c>
      <c r="AA4" t="s">
        <v>1151</v>
      </c>
      <c r="AB4" s="37">
        <v>1</v>
      </c>
      <c r="AC4" t="s">
        <v>106</v>
      </c>
      <c r="AD4" s="37">
        <v>275729</v>
      </c>
      <c r="AE4" s="37">
        <v>196537</v>
      </c>
      <c r="AF4" s="37">
        <v>275729</v>
      </c>
    </row>
    <row r="5" spans="1:32">
      <c r="A5" t="s">
        <v>138</v>
      </c>
      <c r="B5" t="s">
        <v>139</v>
      </c>
      <c r="C5" t="s">
        <v>140</v>
      </c>
      <c r="D5" t="s">
        <v>1152</v>
      </c>
      <c r="E5" t="s">
        <v>1153</v>
      </c>
      <c r="F5" t="s">
        <v>1154</v>
      </c>
      <c r="G5" t="s">
        <v>1121</v>
      </c>
      <c r="H5" t="s">
        <v>144</v>
      </c>
      <c r="I5" t="s">
        <v>1155</v>
      </c>
      <c r="J5" t="s">
        <v>1156</v>
      </c>
      <c r="K5" t="s">
        <v>96</v>
      </c>
      <c r="L5" t="s">
        <v>1157</v>
      </c>
      <c r="M5" s="36">
        <v>45959.633576388893</v>
      </c>
      <c r="N5" s="36">
        <v>45962.394444444442</v>
      </c>
      <c r="O5" t="s">
        <v>1125</v>
      </c>
      <c r="P5" t="s">
        <v>1126</v>
      </c>
      <c r="Q5" t="s">
        <v>1158</v>
      </c>
      <c r="R5" t="s">
        <v>1159</v>
      </c>
      <c r="S5" t="s">
        <v>1130</v>
      </c>
      <c r="T5" t="s">
        <v>1130</v>
      </c>
      <c r="U5" t="s">
        <v>100</v>
      </c>
      <c r="V5" t="s">
        <v>1160</v>
      </c>
      <c r="W5" t="s">
        <v>102</v>
      </c>
      <c r="X5" t="s">
        <v>1161</v>
      </c>
      <c r="Y5" t="s">
        <v>13</v>
      </c>
      <c r="Z5" t="s">
        <v>104</v>
      </c>
      <c r="AA5" t="s">
        <v>1162</v>
      </c>
      <c r="AB5" s="37">
        <v>1</v>
      </c>
      <c r="AC5" t="s">
        <v>106</v>
      </c>
      <c r="AD5" s="37">
        <v>275729</v>
      </c>
      <c r="AE5" s="37">
        <v>196537</v>
      </c>
      <c r="AF5" s="37">
        <v>275729</v>
      </c>
    </row>
    <row r="6" spans="1:32">
      <c r="A6" t="s">
        <v>138</v>
      </c>
      <c r="B6" t="s">
        <v>139</v>
      </c>
      <c r="C6" t="s">
        <v>140</v>
      </c>
      <c r="D6" t="s">
        <v>1163</v>
      </c>
      <c r="E6" t="s">
        <v>1164</v>
      </c>
      <c r="F6" t="s">
        <v>1165</v>
      </c>
      <c r="G6" t="s">
        <v>1121</v>
      </c>
      <c r="H6" t="s">
        <v>144</v>
      </c>
      <c r="I6" t="s">
        <v>1166</v>
      </c>
      <c r="J6" t="s">
        <v>1167</v>
      </c>
      <c r="K6" t="s">
        <v>96</v>
      </c>
      <c r="L6" t="s">
        <v>1168</v>
      </c>
      <c r="M6" s="36">
        <v>45960.371967592589</v>
      </c>
      <c r="N6" s="36">
        <v>45962.545138888891</v>
      </c>
      <c r="O6" t="s">
        <v>1125</v>
      </c>
      <c r="P6" t="s">
        <v>1126</v>
      </c>
      <c r="Q6" t="s">
        <v>1169</v>
      </c>
      <c r="R6" t="s">
        <v>1128</v>
      </c>
      <c r="S6" t="s">
        <v>1130</v>
      </c>
      <c r="T6" t="s">
        <v>1130</v>
      </c>
      <c r="U6" t="s">
        <v>100</v>
      </c>
      <c r="V6" t="s">
        <v>1170</v>
      </c>
      <c r="W6" t="s">
        <v>102</v>
      </c>
      <c r="X6" t="s">
        <v>1171</v>
      </c>
      <c r="Y6" t="s">
        <v>11</v>
      </c>
      <c r="Z6" t="s">
        <v>104</v>
      </c>
      <c r="AA6" t="s">
        <v>1172</v>
      </c>
      <c r="AB6" s="37">
        <v>1</v>
      </c>
      <c r="AC6" t="s">
        <v>106</v>
      </c>
      <c r="AD6" s="37">
        <v>144968</v>
      </c>
      <c r="AE6" s="37">
        <v>140396</v>
      </c>
      <c r="AF6" s="37">
        <v>144968</v>
      </c>
    </row>
    <row r="7" spans="1:32">
      <c r="A7" t="s">
        <v>398</v>
      </c>
      <c r="B7" t="s">
        <v>86</v>
      </c>
      <c r="C7" t="s">
        <v>87</v>
      </c>
      <c r="D7" t="s">
        <v>845</v>
      </c>
      <c r="E7" t="s">
        <v>1173</v>
      </c>
      <c r="F7" t="s">
        <v>1174</v>
      </c>
      <c r="G7" t="s">
        <v>1121</v>
      </c>
      <c r="H7" t="s">
        <v>848</v>
      </c>
      <c r="I7" t="s">
        <v>849</v>
      </c>
      <c r="J7" t="s">
        <v>1175</v>
      </c>
      <c r="K7" t="s">
        <v>96</v>
      </c>
      <c r="L7" t="s">
        <v>1176</v>
      </c>
      <c r="M7" s="36">
        <v>45960.488229166673</v>
      </c>
      <c r="N7" s="36">
        <v>45962.561111111107</v>
      </c>
      <c r="O7" t="s">
        <v>1125</v>
      </c>
      <c r="P7" t="s">
        <v>1126</v>
      </c>
      <c r="Q7" t="s">
        <v>1177</v>
      </c>
      <c r="R7" t="s">
        <v>1178</v>
      </c>
      <c r="S7" t="s">
        <v>1129</v>
      </c>
      <c r="T7" t="s">
        <v>1129</v>
      </c>
      <c r="U7" t="s">
        <v>1179</v>
      </c>
      <c r="V7" t="s">
        <v>1180</v>
      </c>
      <c r="W7" t="s">
        <v>102</v>
      </c>
      <c r="X7" t="s">
        <v>1181</v>
      </c>
      <c r="Y7" t="s">
        <v>13</v>
      </c>
      <c r="Z7" t="s">
        <v>104</v>
      </c>
      <c r="AA7" t="s">
        <v>854</v>
      </c>
      <c r="AB7" s="37">
        <v>1</v>
      </c>
      <c r="AC7" t="s">
        <v>106</v>
      </c>
      <c r="AD7" s="37">
        <v>275729</v>
      </c>
      <c r="AE7" s="37">
        <v>196537</v>
      </c>
      <c r="AF7" s="37">
        <v>275729</v>
      </c>
    </row>
    <row r="8" spans="1:32">
      <c r="A8" t="s">
        <v>398</v>
      </c>
      <c r="B8" t="s">
        <v>86</v>
      </c>
      <c r="C8" t="s">
        <v>87</v>
      </c>
      <c r="D8" t="s">
        <v>845</v>
      </c>
      <c r="E8" t="s">
        <v>1182</v>
      </c>
      <c r="F8" t="s">
        <v>1183</v>
      </c>
      <c r="G8" t="s">
        <v>1121</v>
      </c>
      <c r="H8" t="s">
        <v>848</v>
      </c>
      <c r="I8" t="s">
        <v>849</v>
      </c>
      <c r="J8" t="s">
        <v>1184</v>
      </c>
      <c r="K8" t="s">
        <v>96</v>
      </c>
      <c r="L8" t="s">
        <v>1185</v>
      </c>
      <c r="M8" s="36">
        <v>45960.494201388887</v>
      </c>
      <c r="N8" s="36">
        <v>45962.492361111108</v>
      </c>
      <c r="O8" t="s">
        <v>1125</v>
      </c>
      <c r="P8" t="s">
        <v>1126</v>
      </c>
      <c r="Q8" t="s">
        <v>1186</v>
      </c>
      <c r="R8" t="s">
        <v>1186</v>
      </c>
      <c r="S8" t="s">
        <v>1129</v>
      </c>
      <c r="T8" t="s">
        <v>1129</v>
      </c>
      <c r="U8" t="s">
        <v>1179</v>
      </c>
      <c r="V8" t="s">
        <v>1187</v>
      </c>
      <c r="W8" t="s">
        <v>102</v>
      </c>
      <c r="X8" t="s">
        <v>1181</v>
      </c>
      <c r="Y8" t="s">
        <v>13</v>
      </c>
      <c r="Z8" t="s">
        <v>104</v>
      </c>
      <c r="AA8" t="s">
        <v>854</v>
      </c>
      <c r="AB8" s="37">
        <v>1</v>
      </c>
      <c r="AC8" t="s">
        <v>106</v>
      </c>
      <c r="AD8" s="37">
        <v>275729</v>
      </c>
      <c r="AE8" s="37">
        <v>196537</v>
      </c>
      <c r="AF8" s="37">
        <v>275729</v>
      </c>
    </row>
    <row r="9" spans="1:32">
      <c r="A9" t="s">
        <v>398</v>
      </c>
      <c r="B9" t="s">
        <v>86</v>
      </c>
      <c r="C9" t="s">
        <v>87</v>
      </c>
      <c r="D9" t="s">
        <v>845</v>
      </c>
      <c r="E9" t="s">
        <v>1188</v>
      </c>
      <c r="F9" t="s">
        <v>1189</v>
      </c>
      <c r="G9" t="s">
        <v>1121</v>
      </c>
      <c r="H9" t="s">
        <v>848</v>
      </c>
      <c r="I9" t="s">
        <v>849</v>
      </c>
      <c r="J9" t="s">
        <v>1190</v>
      </c>
      <c r="K9" t="s">
        <v>96</v>
      </c>
      <c r="L9" t="s">
        <v>1191</v>
      </c>
      <c r="M9" s="36">
        <v>45960.489178240743</v>
      </c>
      <c r="N9" s="36">
        <v>45962.427083333343</v>
      </c>
      <c r="P9" t="s">
        <v>1126</v>
      </c>
      <c r="Q9" t="s">
        <v>1192</v>
      </c>
      <c r="R9" t="s">
        <v>1193</v>
      </c>
      <c r="S9" t="s">
        <v>1130</v>
      </c>
      <c r="T9" t="s">
        <v>1130</v>
      </c>
      <c r="V9" t="s">
        <v>1194</v>
      </c>
      <c r="W9" t="s">
        <v>1195</v>
      </c>
      <c r="Y9" t="s">
        <v>13</v>
      </c>
      <c r="Z9" t="s">
        <v>104</v>
      </c>
      <c r="AA9" t="s">
        <v>854</v>
      </c>
      <c r="AB9" s="37">
        <v>0</v>
      </c>
      <c r="AC9" t="s">
        <v>106</v>
      </c>
      <c r="AD9" s="37">
        <v>41241</v>
      </c>
      <c r="AE9" s="37">
        <v>0</v>
      </c>
      <c r="AF9" s="37">
        <v>41241</v>
      </c>
    </row>
    <row r="10" spans="1:32">
      <c r="A10" t="s">
        <v>509</v>
      </c>
      <c r="B10" t="s">
        <v>139</v>
      </c>
      <c r="C10" t="s">
        <v>140</v>
      </c>
      <c r="D10" t="s">
        <v>1196</v>
      </c>
      <c r="E10" t="s">
        <v>1197</v>
      </c>
      <c r="F10" t="s">
        <v>1198</v>
      </c>
      <c r="G10" t="s">
        <v>1121</v>
      </c>
      <c r="H10" t="s">
        <v>144</v>
      </c>
      <c r="I10" t="s">
        <v>1199</v>
      </c>
      <c r="J10" t="s">
        <v>1200</v>
      </c>
      <c r="K10" t="s">
        <v>96</v>
      </c>
      <c r="L10" t="s">
        <v>1201</v>
      </c>
      <c r="M10" s="36">
        <v>45961.333333333343</v>
      </c>
      <c r="N10" s="36">
        <v>45962.526388888888</v>
      </c>
      <c r="O10" t="s">
        <v>1125</v>
      </c>
      <c r="P10" t="s">
        <v>1126</v>
      </c>
      <c r="Q10" t="s">
        <v>1127</v>
      </c>
      <c r="R10" t="s">
        <v>1128</v>
      </c>
      <c r="S10" t="s">
        <v>98</v>
      </c>
      <c r="T10" t="s">
        <v>99</v>
      </c>
      <c r="U10" t="s">
        <v>100</v>
      </c>
      <c r="V10" t="s">
        <v>1202</v>
      </c>
      <c r="W10" t="s">
        <v>102</v>
      </c>
      <c r="X10" t="s">
        <v>1203</v>
      </c>
      <c r="Y10" t="s">
        <v>8</v>
      </c>
      <c r="Z10" t="s">
        <v>104</v>
      </c>
      <c r="AA10" t="s">
        <v>518</v>
      </c>
      <c r="AB10" s="37">
        <v>1</v>
      </c>
      <c r="AC10" t="s">
        <v>106</v>
      </c>
      <c r="AD10" s="37">
        <v>65960</v>
      </c>
      <c r="AE10" s="37">
        <v>75096</v>
      </c>
      <c r="AF10" s="37">
        <v>65960</v>
      </c>
    </row>
    <row r="11" spans="1:32">
      <c r="A11" t="s">
        <v>310</v>
      </c>
      <c r="B11" t="s">
        <v>114</v>
      </c>
      <c r="C11" t="s">
        <v>115</v>
      </c>
      <c r="D11" t="s">
        <v>1204</v>
      </c>
      <c r="E11" t="s">
        <v>1205</v>
      </c>
      <c r="F11" t="s">
        <v>1206</v>
      </c>
      <c r="G11" t="s">
        <v>1121</v>
      </c>
      <c r="H11" t="s">
        <v>314</v>
      </c>
      <c r="I11" t="s">
        <v>1207</v>
      </c>
      <c r="J11" t="s">
        <v>1208</v>
      </c>
      <c r="K11" t="s">
        <v>96</v>
      </c>
      <c r="L11" t="s">
        <v>1209</v>
      </c>
      <c r="M11" s="36">
        <v>45961.333333333343</v>
      </c>
      <c r="N11" s="36">
        <v>45965.554861111108</v>
      </c>
      <c r="O11" t="s">
        <v>1125</v>
      </c>
      <c r="P11" t="s">
        <v>1126</v>
      </c>
      <c r="Q11" t="s">
        <v>1192</v>
      </c>
      <c r="R11" t="s">
        <v>1193</v>
      </c>
      <c r="S11" t="s">
        <v>1130</v>
      </c>
      <c r="T11" t="s">
        <v>1130</v>
      </c>
      <c r="U11" t="s">
        <v>100</v>
      </c>
      <c r="V11" t="s">
        <v>1210</v>
      </c>
      <c r="W11" t="s">
        <v>102</v>
      </c>
      <c r="X11" t="s">
        <v>1211</v>
      </c>
      <c r="Y11" t="s">
        <v>13</v>
      </c>
      <c r="Z11" t="s">
        <v>104</v>
      </c>
      <c r="AA11" t="s">
        <v>350</v>
      </c>
      <c r="AB11" s="37">
        <v>1</v>
      </c>
      <c r="AC11" t="s">
        <v>106</v>
      </c>
      <c r="AD11" s="37">
        <v>275729</v>
      </c>
      <c r="AE11" s="37">
        <v>196537</v>
      </c>
      <c r="AF11" s="37">
        <v>275729</v>
      </c>
    </row>
    <row r="12" spans="1:32">
      <c r="A12" t="s">
        <v>138</v>
      </c>
      <c r="B12" t="s">
        <v>139</v>
      </c>
      <c r="C12" t="s">
        <v>140</v>
      </c>
      <c r="D12" t="s">
        <v>1212</v>
      </c>
      <c r="E12" t="s">
        <v>1213</v>
      </c>
      <c r="F12" t="s">
        <v>1214</v>
      </c>
      <c r="G12" t="s">
        <v>1121</v>
      </c>
      <c r="H12" t="s">
        <v>144</v>
      </c>
      <c r="I12" t="s">
        <v>1215</v>
      </c>
      <c r="J12" t="s">
        <v>1216</v>
      </c>
      <c r="K12" t="s">
        <v>96</v>
      </c>
      <c r="L12" t="s">
        <v>1217</v>
      </c>
      <c r="M12" s="36">
        <v>45961.369953703703</v>
      </c>
      <c r="N12" s="36">
        <v>45965.404861111107</v>
      </c>
      <c r="O12" t="s">
        <v>1125</v>
      </c>
      <c r="P12" t="s">
        <v>1126</v>
      </c>
      <c r="Q12" t="s">
        <v>1218</v>
      </c>
      <c r="R12" t="s">
        <v>1128</v>
      </c>
      <c r="S12" t="s">
        <v>1130</v>
      </c>
      <c r="T12" t="s">
        <v>1130</v>
      </c>
      <c r="U12" t="s">
        <v>100</v>
      </c>
      <c r="V12" t="s">
        <v>1219</v>
      </c>
      <c r="W12" t="s">
        <v>102</v>
      </c>
      <c r="X12" t="s">
        <v>1220</v>
      </c>
      <c r="Y12" t="s">
        <v>13</v>
      </c>
      <c r="Z12" t="s">
        <v>104</v>
      </c>
      <c r="AA12" t="s">
        <v>761</v>
      </c>
      <c r="AB12" s="37">
        <v>1</v>
      </c>
      <c r="AC12" t="s">
        <v>106</v>
      </c>
      <c r="AD12" s="37">
        <v>275729</v>
      </c>
      <c r="AE12" s="37">
        <v>196537</v>
      </c>
      <c r="AF12" s="37">
        <v>275729</v>
      </c>
    </row>
    <row r="13" spans="1:32">
      <c r="A13" t="s">
        <v>138</v>
      </c>
      <c r="B13" t="s">
        <v>139</v>
      </c>
      <c r="C13" t="s">
        <v>140</v>
      </c>
      <c r="D13" t="s">
        <v>1221</v>
      </c>
      <c r="E13" t="s">
        <v>1222</v>
      </c>
      <c r="F13" t="s">
        <v>1223</v>
      </c>
      <c r="G13" t="s">
        <v>1121</v>
      </c>
      <c r="H13" t="s">
        <v>144</v>
      </c>
      <c r="I13" t="s">
        <v>1224</v>
      </c>
      <c r="J13" t="s">
        <v>1225</v>
      </c>
      <c r="K13" t="s">
        <v>96</v>
      </c>
      <c r="L13" t="s">
        <v>1226</v>
      </c>
      <c r="M13" s="36">
        <v>45961.365416666667</v>
      </c>
      <c r="N13" s="36">
        <v>45965.510416666657</v>
      </c>
      <c r="O13" t="s">
        <v>1125</v>
      </c>
      <c r="P13" t="s">
        <v>1227</v>
      </c>
      <c r="Q13" t="s">
        <v>1169</v>
      </c>
      <c r="R13" t="s">
        <v>1228</v>
      </c>
      <c r="S13" t="s">
        <v>98</v>
      </c>
      <c r="T13" t="s">
        <v>99</v>
      </c>
      <c r="U13" t="s">
        <v>100</v>
      </c>
      <c r="V13" t="s">
        <v>1229</v>
      </c>
      <c r="W13" t="s">
        <v>102</v>
      </c>
      <c r="X13" t="s">
        <v>1230</v>
      </c>
      <c r="Y13" t="s">
        <v>13</v>
      </c>
      <c r="Z13" t="s">
        <v>104</v>
      </c>
      <c r="AA13" t="s">
        <v>1162</v>
      </c>
      <c r="AB13" s="37">
        <v>1</v>
      </c>
      <c r="AC13" t="s">
        <v>106</v>
      </c>
      <c r="AD13" s="37">
        <v>275729</v>
      </c>
      <c r="AE13" s="37">
        <v>196537</v>
      </c>
      <c r="AF13" s="37">
        <v>275729</v>
      </c>
    </row>
    <row r="14" spans="1:32">
      <c r="A14" t="s">
        <v>704</v>
      </c>
      <c r="B14" t="s">
        <v>381</v>
      </c>
      <c r="C14" t="s">
        <v>382</v>
      </c>
      <c r="D14" t="s">
        <v>705</v>
      </c>
      <c r="E14" t="s">
        <v>1231</v>
      </c>
      <c r="F14" t="s">
        <v>1232</v>
      </c>
      <c r="G14" t="s">
        <v>1121</v>
      </c>
      <c r="H14" t="s">
        <v>708</v>
      </c>
      <c r="I14" t="s">
        <v>704</v>
      </c>
      <c r="J14" t="s">
        <v>1233</v>
      </c>
      <c r="K14" t="s">
        <v>96</v>
      </c>
      <c r="L14" t="s">
        <v>1234</v>
      </c>
      <c r="M14" s="36">
        <v>45961.382523148153</v>
      </c>
      <c r="N14" s="36">
        <v>45962.356944444437</v>
      </c>
      <c r="O14" t="s">
        <v>1125</v>
      </c>
      <c r="P14" t="s">
        <v>1126</v>
      </c>
      <c r="Q14" t="s">
        <v>1235</v>
      </c>
      <c r="R14" t="s">
        <v>1236</v>
      </c>
      <c r="S14" t="s">
        <v>1130</v>
      </c>
      <c r="T14" t="s">
        <v>1130</v>
      </c>
      <c r="U14" t="s">
        <v>1179</v>
      </c>
      <c r="V14" t="s">
        <v>1237</v>
      </c>
      <c r="W14" t="s">
        <v>102</v>
      </c>
      <c r="X14" t="s">
        <v>1238</v>
      </c>
      <c r="Y14" t="s">
        <v>8</v>
      </c>
      <c r="Z14" t="s">
        <v>104</v>
      </c>
      <c r="AA14" t="s">
        <v>713</v>
      </c>
      <c r="AB14" s="37">
        <v>1</v>
      </c>
      <c r="AC14" t="s">
        <v>106</v>
      </c>
      <c r="AD14" s="37">
        <v>65960</v>
      </c>
      <c r="AE14" s="37">
        <v>75096</v>
      </c>
      <c r="AF14" s="37">
        <v>65960</v>
      </c>
    </row>
    <row r="15" spans="1:32">
      <c r="A15" t="s">
        <v>138</v>
      </c>
      <c r="B15" t="s">
        <v>139</v>
      </c>
      <c r="C15" t="s">
        <v>140</v>
      </c>
      <c r="D15" t="s">
        <v>656</v>
      </c>
      <c r="E15" t="s">
        <v>1239</v>
      </c>
      <c r="F15" t="s">
        <v>1240</v>
      </c>
      <c r="G15" t="s">
        <v>1121</v>
      </c>
      <c r="H15" t="s">
        <v>144</v>
      </c>
      <c r="I15" t="s">
        <v>659</v>
      </c>
      <c r="J15" t="s">
        <v>1241</v>
      </c>
      <c r="K15" t="s">
        <v>96</v>
      </c>
      <c r="L15" t="s">
        <v>1242</v>
      </c>
      <c r="M15" s="36">
        <v>45961.405624999999</v>
      </c>
      <c r="N15" s="36">
        <v>45962.363888888889</v>
      </c>
      <c r="O15" t="s">
        <v>1125</v>
      </c>
      <c r="P15" t="s">
        <v>1126</v>
      </c>
      <c r="Q15" t="s">
        <v>1158</v>
      </c>
      <c r="R15" t="s">
        <v>1243</v>
      </c>
      <c r="S15" t="s">
        <v>98</v>
      </c>
      <c r="T15" t="s">
        <v>470</v>
      </c>
      <c r="U15" t="s">
        <v>100</v>
      </c>
      <c r="V15" t="s">
        <v>1244</v>
      </c>
      <c r="W15" t="s">
        <v>102</v>
      </c>
      <c r="X15" t="s">
        <v>1245</v>
      </c>
      <c r="Y15" t="s">
        <v>8</v>
      </c>
      <c r="Z15" t="s">
        <v>104</v>
      </c>
      <c r="AA15" t="s">
        <v>1246</v>
      </c>
      <c r="AB15" s="37">
        <v>1</v>
      </c>
      <c r="AC15" t="s">
        <v>106</v>
      </c>
      <c r="AD15" s="37">
        <v>65960</v>
      </c>
      <c r="AE15" s="37">
        <v>75096</v>
      </c>
      <c r="AF15" s="37">
        <v>65960</v>
      </c>
    </row>
    <row r="16" spans="1:32">
      <c r="A16" t="s">
        <v>704</v>
      </c>
      <c r="B16" t="s">
        <v>381</v>
      </c>
      <c r="C16" t="s">
        <v>382</v>
      </c>
      <c r="D16" t="s">
        <v>705</v>
      </c>
      <c r="E16" t="s">
        <v>1247</v>
      </c>
      <c r="F16" t="s">
        <v>1248</v>
      </c>
      <c r="G16" t="s">
        <v>1121</v>
      </c>
      <c r="H16" t="s">
        <v>708</v>
      </c>
      <c r="I16" t="s">
        <v>704</v>
      </c>
      <c r="J16" t="s">
        <v>1249</v>
      </c>
      <c r="K16" t="s">
        <v>96</v>
      </c>
      <c r="L16" t="s">
        <v>1250</v>
      </c>
      <c r="M16" s="36">
        <v>45961.438877314817</v>
      </c>
      <c r="N16" s="36">
        <v>45962.396527777782</v>
      </c>
      <c r="O16" t="s">
        <v>1125</v>
      </c>
      <c r="P16" t="s">
        <v>1126</v>
      </c>
      <c r="Q16" t="s">
        <v>1148</v>
      </c>
      <c r="R16" t="s">
        <v>1128</v>
      </c>
      <c r="S16" t="s">
        <v>1129</v>
      </c>
      <c r="T16" t="s">
        <v>1130</v>
      </c>
      <c r="U16" t="s">
        <v>100</v>
      </c>
      <c r="V16" t="s">
        <v>1251</v>
      </c>
      <c r="W16" t="s">
        <v>102</v>
      </c>
      <c r="X16" t="s">
        <v>1252</v>
      </c>
      <c r="Y16" t="s">
        <v>8</v>
      </c>
      <c r="Z16" t="s">
        <v>104</v>
      </c>
      <c r="AA16" t="s">
        <v>1253</v>
      </c>
      <c r="AB16" s="37">
        <v>1</v>
      </c>
      <c r="AC16" t="s">
        <v>106</v>
      </c>
      <c r="AD16" s="37">
        <v>65960</v>
      </c>
      <c r="AE16" s="37">
        <v>75096</v>
      </c>
      <c r="AF16" s="37">
        <v>65960</v>
      </c>
    </row>
    <row r="17" spans="1:32">
      <c r="A17" t="s">
        <v>152</v>
      </c>
      <c r="B17" t="s">
        <v>153</v>
      </c>
      <c r="C17" t="s">
        <v>154</v>
      </c>
      <c r="D17" t="s">
        <v>155</v>
      </c>
      <c r="E17" t="s">
        <v>1254</v>
      </c>
      <c r="F17" t="s">
        <v>1255</v>
      </c>
      <c r="G17" t="s">
        <v>1121</v>
      </c>
      <c r="H17" t="s">
        <v>153</v>
      </c>
      <c r="I17" t="s">
        <v>152</v>
      </c>
      <c r="J17" t="s">
        <v>1256</v>
      </c>
      <c r="K17" t="s">
        <v>96</v>
      </c>
      <c r="L17" t="s">
        <v>1257</v>
      </c>
      <c r="M17" s="36">
        <v>45961.446817129632</v>
      </c>
      <c r="N17" s="36">
        <v>45962.436805555553</v>
      </c>
      <c r="O17" t="s">
        <v>1125</v>
      </c>
      <c r="P17" t="s">
        <v>1126</v>
      </c>
      <c r="Q17" t="s">
        <v>1258</v>
      </c>
      <c r="R17" t="s">
        <v>1259</v>
      </c>
      <c r="S17" t="s">
        <v>147</v>
      </c>
      <c r="T17" t="s">
        <v>600</v>
      </c>
      <c r="U17" t="s">
        <v>100</v>
      </c>
      <c r="V17" t="s">
        <v>1260</v>
      </c>
      <c r="W17" t="s">
        <v>102</v>
      </c>
      <c r="X17" t="s">
        <v>1261</v>
      </c>
      <c r="Y17" t="s">
        <v>8</v>
      </c>
      <c r="Z17" t="s">
        <v>104</v>
      </c>
      <c r="AA17" t="s">
        <v>1262</v>
      </c>
      <c r="AB17" s="37">
        <v>1</v>
      </c>
      <c r="AC17" t="s">
        <v>106</v>
      </c>
      <c r="AD17" s="37">
        <v>65960</v>
      </c>
      <c r="AE17" s="37">
        <v>75096</v>
      </c>
      <c r="AF17" s="37">
        <v>65960</v>
      </c>
    </row>
    <row r="18" spans="1:32">
      <c r="A18" t="s">
        <v>244</v>
      </c>
      <c r="B18" t="s">
        <v>114</v>
      </c>
      <c r="C18" t="s">
        <v>115</v>
      </c>
      <c r="D18" t="s">
        <v>1263</v>
      </c>
      <c r="E18" t="s">
        <v>1264</v>
      </c>
      <c r="F18" t="s">
        <v>1265</v>
      </c>
      <c r="G18" t="s">
        <v>1121</v>
      </c>
      <c r="H18" t="s">
        <v>248</v>
      </c>
      <c r="I18" t="s">
        <v>1266</v>
      </c>
      <c r="J18" t="s">
        <v>1267</v>
      </c>
      <c r="K18" t="s">
        <v>96</v>
      </c>
      <c r="L18" t="s">
        <v>1268</v>
      </c>
      <c r="M18" s="36">
        <v>45961.44599537037</v>
      </c>
      <c r="N18" s="36">
        <v>45962.511111111111</v>
      </c>
      <c r="O18" t="s">
        <v>1125</v>
      </c>
      <c r="P18" t="s">
        <v>1126</v>
      </c>
      <c r="Q18" t="s">
        <v>1235</v>
      </c>
      <c r="R18" t="s">
        <v>1269</v>
      </c>
      <c r="S18" t="s">
        <v>1130</v>
      </c>
      <c r="T18" t="s">
        <v>1130</v>
      </c>
      <c r="U18" t="s">
        <v>100</v>
      </c>
      <c r="V18" t="s">
        <v>1270</v>
      </c>
      <c r="W18" t="s">
        <v>102</v>
      </c>
      <c r="X18" t="s">
        <v>1271</v>
      </c>
      <c r="Y18" t="s">
        <v>11</v>
      </c>
      <c r="Z18" t="s">
        <v>104</v>
      </c>
      <c r="AA18" t="s">
        <v>1272</v>
      </c>
      <c r="AB18" s="37">
        <v>1</v>
      </c>
      <c r="AC18" t="s">
        <v>106</v>
      </c>
      <c r="AD18" s="37">
        <v>144968</v>
      </c>
      <c r="AE18" s="37">
        <v>140396</v>
      </c>
      <c r="AF18" s="37">
        <v>144968</v>
      </c>
    </row>
    <row r="19" spans="1:32">
      <c r="A19" t="s">
        <v>138</v>
      </c>
      <c r="B19" t="s">
        <v>139</v>
      </c>
      <c r="C19" t="s">
        <v>140</v>
      </c>
      <c r="D19" t="s">
        <v>1273</v>
      </c>
      <c r="E19" t="s">
        <v>1274</v>
      </c>
      <c r="F19" t="s">
        <v>1275</v>
      </c>
      <c r="G19" t="s">
        <v>1121</v>
      </c>
      <c r="H19" t="s">
        <v>144</v>
      </c>
      <c r="I19" t="s">
        <v>1276</v>
      </c>
      <c r="J19" t="s">
        <v>1277</v>
      </c>
      <c r="K19" t="s">
        <v>96</v>
      </c>
      <c r="L19" t="s">
        <v>1278</v>
      </c>
      <c r="M19" s="36">
        <v>45961.479490740741</v>
      </c>
      <c r="N19" s="36">
        <v>45962.501388888893</v>
      </c>
      <c r="O19" t="s">
        <v>1125</v>
      </c>
      <c r="P19" t="s">
        <v>1126</v>
      </c>
      <c r="Q19" t="s">
        <v>1169</v>
      </c>
      <c r="R19" t="s">
        <v>1279</v>
      </c>
      <c r="S19" t="s">
        <v>1129</v>
      </c>
      <c r="T19" t="s">
        <v>1129</v>
      </c>
      <c r="U19" t="s">
        <v>100</v>
      </c>
      <c r="V19" t="s">
        <v>1280</v>
      </c>
      <c r="W19" t="s">
        <v>102</v>
      </c>
      <c r="X19" t="s">
        <v>1281</v>
      </c>
      <c r="Y19" t="s">
        <v>13</v>
      </c>
      <c r="Z19" t="s">
        <v>104</v>
      </c>
      <c r="AA19" t="s">
        <v>637</v>
      </c>
      <c r="AB19" s="37">
        <v>1</v>
      </c>
      <c r="AC19" t="s">
        <v>106</v>
      </c>
      <c r="AD19" s="37">
        <v>275729</v>
      </c>
      <c r="AE19" s="37">
        <v>196537</v>
      </c>
      <c r="AF19" s="37">
        <v>275729</v>
      </c>
    </row>
    <row r="20" spans="1:32">
      <c r="A20" t="s">
        <v>113</v>
      </c>
      <c r="B20" t="s">
        <v>114</v>
      </c>
      <c r="C20" t="s">
        <v>115</v>
      </c>
      <c r="D20" t="s">
        <v>1282</v>
      </c>
      <c r="E20" t="s">
        <v>1283</v>
      </c>
      <c r="F20" t="s">
        <v>1284</v>
      </c>
      <c r="G20" t="s">
        <v>1121</v>
      </c>
      <c r="H20" t="s">
        <v>366</v>
      </c>
      <c r="I20" t="s">
        <v>1285</v>
      </c>
      <c r="J20" t="s">
        <v>1286</v>
      </c>
      <c r="K20" t="s">
        <v>96</v>
      </c>
      <c r="L20" t="s">
        <v>1287</v>
      </c>
      <c r="M20" s="36">
        <v>45961.478865740741</v>
      </c>
      <c r="N20" s="36">
        <v>45962.404861111107</v>
      </c>
      <c r="O20" t="s">
        <v>1125</v>
      </c>
      <c r="P20" t="s">
        <v>1126</v>
      </c>
      <c r="Q20" t="s">
        <v>1288</v>
      </c>
      <c r="R20" t="s">
        <v>1128</v>
      </c>
      <c r="S20" t="s">
        <v>1130</v>
      </c>
      <c r="T20" t="s">
        <v>1130</v>
      </c>
      <c r="U20" t="s">
        <v>100</v>
      </c>
      <c r="V20" t="s">
        <v>1289</v>
      </c>
      <c r="W20" t="s">
        <v>102</v>
      </c>
      <c r="X20" t="s">
        <v>1290</v>
      </c>
      <c r="Y20" t="s">
        <v>8</v>
      </c>
      <c r="Z20" t="s">
        <v>104</v>
      </c>
      <c r="AA20" t="s">
        <v>379</v>
      </c>
      <c r="AB20" s="37">
        <v>1</v>
      </c>
      <c r="AC20" t="s">
        <v>106</v>
      </c>
      <c r="AD20" s="37">
        <v>65960</v>
      </c>
      <c r="AE20" s="37">
        <v>75096</v>
      </c>
      <c r="AF20" s="37">
        <v>65960</v>
      </c>
    </row>
    <row r="21" spans="1:32">
      <c r="A21" t="s">
        <v>975</v>
      </c>
      <c r="B21" t="s">
        <v>256</v>
      </c>
      <c r="C21" t="s">
        <v>257</v>
      </c>
      <c r="D21" t="s">
        <v>1291</v>
      </c>
      <c r="E21" t="s">
        <v>1292</v>
      </c>
      <c r="F21" t="s">
        <v>1293</v>
      </c>
      <c r="G21" t="s">
        <v>1121</v>
      </c>
      <c r="H21" t="s">
        <v>979</v>
      </c>
      <c r="I21" t="s">
        <v>1294</v>
      </c>
      <c r="J21" t="s">
        <v>1295</v>
      </c>
      <c r="K21" t="s">
        <v>96</v>
      </c>
      <c r="L21" t="s">
        <v>1296</v>
      </c>
      <c r="M21" s="36">
        <v>45961.500752314823</v>
      </c>
      <c r="N21" s="36">
        <v>45962.489583333343</v>
      </c>
      <c r="O21" t="s">
        <v>1125</v>
      </c>
      <c r="P21" t="s">
        <v>1126</v>
      </c>
      <c r="Q21" t="s">
        <v>1169</v>
      </c>
      <c r="R21" t="s">
        <v>1128</v>
      </c>
      <c r="S21" t="s">
        <v>98</v>
      </c>
      <c r="T21" t="s">
        <v>99</v>
      </c>
      <c r="U21" t="s">
        <v>100</v>
      </c>
      <c r="V21" t="s">
        <v>1297</v>
      </c>
      <c r="W21" t="s">
        <v>102</v>
      </c>
      <c r="X21" t="s">
        <v>1298</v>
      </c>
      <c r="Y21" t="s">
        <v>8</v>
      </c>
      <c r="Z21" t="s">
        <v>104</v>
      </c>
      <c r="AA21" t="s">
        <v>1299</v>
      </c>
      <c r="AB21" s="37">
        <v>1</v>
      </c>
      <c r="AC21" t="s">
        <v>106</v>
      </c>
      <c r="AD21" s="37">
        <v>65960</v>
      </c>
      <c r="AE21" s="37">
        <v>75096</v>
      </c>
      <c r="AF21" s="37">
        <v>65960</v>
      </c>
    </row>
    <row r="22" spans="1:32">
      <c r="A22" t="s">
        <v>704</v>
      </c>
      <c r="B22" t="s">
        <v>381</v>
      </c>
      <c r="C22" t="s">
        <v>382</v>
      </c>
      <c r="D22" t="s">
        <v>1300</v>
      </c>
      <c r="E22" t="s">
        <v>1301</v>
      </c>
      <c r="F22" t="s">
        <v>1302</v>
      </c>
      <c r="G22" t="s">
        <v>1121</v>
      </c>
      <c r="H22" t="s">
        <v>708</v>
      </c>
      <c r="I22" t="s">
        <v>1303</v>
      </c>
      <c r="J22" t="s">
        <v>1304</v>
      </c>
      <c r="K22" t="s">
        <v>96</v>
      </c>
      <c r="L22" t="s">
        <v>1305</v>
      </c>
      <c r="M22" s="36">
        <v>45961.53701388889</v>
      </c>
      <c r="N22" s="36">
        <v>45963.383333333331</v>
      </c>
      <c r="O22" t="s">
        <v>1125</v>
      </c>
      <c r="P22" t="s">
        <v>1126</v>
      </c>
      <c r="Q22" t="s">
        <v>1235</v>
      </c>
      <c r="R22" t="s">
        <v>1306</v>
      </c>
      <c r="S22" t="s">
        <v>1130</v>
      </c>
      <c r="T22" t="s">
        <v>1130</v>
      </c>
      <c r="U22" t="s">
        <v>100</v>
      </c>
      <c r="V22" t="s">
        <v>1307</v>
      </c>
      <c r="W22" t="s">
        <v>102</v>
      </c>
      <c r="X22" t="s">
        <v>1308</v>
      </c>
      <c r="Y22" t="s">
        <v>11</v>
      </c>
      <c r="Z22" t="s">
        <v>104</v>
      </c>
      <c r="AA22" t="s">
        <v>1309</v>
      </c>
      <c r="AB22" s="37">
        <v>1</v>
      </c>
      <c r="AC22" t="s">
        <v>106</v>
      </c>
      <c r="AD22" s="37">
        <v>144968</v>
      </c>
      <c r="AE22" s="37">
        <v>140396</v>
      </c>
      <c r="AF22" s="37">
        <v>144968</v>
      </c>
    </row>
    <row r="23" spans="1:32">
      <c r="A23" t="s">
        <v>398</v>
      </c>
      <c r="B23" t="s">
        <v>86</v>
      </c>
      <c r="C23" t="s">
        <v>87</v>
      </c>
      <c r="D23" t="s">
        <v>399</v>
      </c>
      <c r="E23" t="s">
        <v>1310</v>
      </c>
      <c r="F23" t="s">
        <v>1311</v>
      </c>
      <c r="G23" t="s">
        <v>1121</v>
      </c>
      <c r="H23" t="s">
        <v>402</v>
      </c>
      <c r="I23" t="s">
        <v>398</v>
      </c>
      <c r="J23" t="s">
        <v>1312</v>
      </c>
      <c r="K23" t="s">
        <v>96</v>
      </c>
      <c r="L23" t="s">
        <v>1313</v>
      </c>
      <c r="M23" s="36">
        <v>45961.537604166668</v>
      </c>
      <c r="N23" s="36">
        <v>45962.480555555558</v>
      </c>
      <c r="O23" t="s">
        <v>1125</v>
      </c>
      <c r="P23" t="s">
        <v>1126</v>
      </c>
      <c r="Q23" t="s">
        <v>1158</v>
      </c>
      <c r="R23" t="s">
        <v>1128</v>
      </c>
      <c r="S23" t="s">
        <v>1130</v>
      </c>
      <c r="T23" t="s">
        <v>1130</v>
      </c>
      <c r="U23" t="s">
        <v>100</v>
      </c>
      <c r="V23" t="s">
        <v>1314</v>
      </c>
      <c r="W23" t="s">
        <v>102</v>
      </c>
      <c r="X23" t="s">
        <v>1315</v>
      </c>
      <c r="Y23" t="s">
        <v>8</v>
      </c>
      <c r="Z23" t="s">
        <v>104</v>
      </c>
      <c r="AA23" t="s">
        <v>824</v>
      </c>
      <c r="AB23" s="37">
        <v>1</v>
      </c>
      <c r="AC23" t="s">
        <v>106</v>
      </c>
      <c r="AD23" s="37">
        <v>65960</v>
      </c>
      <c r="AE23" s="37">
        <v>75096</v>
      </c>
      <c r="AF23" s="37">
        <v>65960</v>
      </c>
    </row>
    <row r="24" spans="1:32">
      <c r="A24" t="s">
        <v>138</v>
      </c>
      <c r="B24" t="s">
        <v>139</v>
      </c>
      <c r="C24" t="s">
        <v>140</v>
      </c>
      <c r="D24" t="s">
        <v>141</v>
      </c>
      <c r="E24" t="s">
        <v>1316</v>
      </c>
      <c r="F24" t="s">
        <v>1317</v>
      </c>
      <c r="G24" t="s">
        <v>1121</v>
      </c>
      <c r="H24" t="s">
        <v>144</v>
      </c>
      <c r="I24" t="s">
        <v>138</v>
      </c>
      <c r="J24" t="s">
        <v>1318</v>
      </c>
      <c r="K24" t="s">
        <v>96</v>
      </c>
      <c r="L24" t="s">
        <v>1319</v>
      </c>
      <c r="M24" s="36">
        <v>45961.564629629633</v>
      </c>
      <c r="N24" s="36">
        <v>45962.472222222219</v>
      </c>
      <c r="O24" t="s">
        <v>1125</v>
      </c>
      <c r="P24" t="s">
        <v>1126</v>
      </c>
      <c r="Q24" t="s">
        <v>1169</v>
      </c>
      <c r="R24" t="s">
        <v>1128</v>
      </c>
      <c r="S24" t="s">
        <v>98</v>
      </c>
      <c r="T24" t="s">
        <v>99</v>
      </c>
      <c r="U24" t="s">
        <v>100</v>
      </c>
      <c r="V24" t="s">
        <v>1320</v>
      </c>
      <c r="W24" t="s">
        <v>102</v>
      </c>
      <c r="X24" t="s">
        <v>1321</v>
      </c>
      <c r="Y24" t="s">
        <v>8</v>
      </c>
      <c r="Z24" t="s">
        <v>104</v>
      </c>
      <c r="AA24" t="s">
        <v>1322</v>
      </c>
      <c r="AB24" s="37">
        <v>1</v>
      </c>
      <c r="AC24" t="s">
        <v>106</v>
      </c>
      <c r="AD24" s="37">
        <v>65960</v>
      </c>
      <c r="AE24" s="37">
        <v>75096</v>
      </c>
      <c r="AF24" s="37">
        <v>65960</v>
      </c>
    </row>
    <row r="25" spans="1:32">
      <c r="A25" t="s">
        <v>152</v>
      </c>
      <c r="B25" t="s">
        <v>153</v>
      </c>
      <c r="C25" t="s">
        <v>154</v>
      </c>
      <c r="D25" t="s">
        <v>1323</v>
      </c>
      <c r="E25" t="s">
        <v>1324</v>
      </c>
      <c r="F25" t="s">
        <v>1325</v>
      </c>
      <c r="G25" t="s">
        <v>1121</v>
      </c>
      <c r="H25" t="s">
        <v>153</v>
      </c>
      <c r="I25" t="s">
        <v>1326</v>
      </c>
      <c r="J25" t="s">
        <v>1327</v>
      </c>
      <c r="K25" t="s">
        <v>96</v>
      </c>
      <c r="L25" t="s">
        <v>1328</v>
      </c>
      <c r="M25" s="36">
        <v>45961.585798611108</v>
      </c>
      <c r="N25" s="36">
        <v>45962.536111111112</v>
      </c>
      <c r="O25" t="s">
        <v>1125</v>
      </c>
      <c r="P25" t="s">
        <v>1126</v>
      </c>
      <c r="Q25" t="s">
        <v>1186</v>
      </c>
      <c r="R25" t="s">
        <v>1186</v>
      </c>
      <c r="S25" t="s">
        <v>1130</v>
      </c>
      <c r="T25" t="s">
        <v>1130</v>
      </c>
      <c r="U25" t="s">
        <v>100</v>
      </c>
      <c r="V25" t="s">
        <v>1329</v>
      </c>
      <c r="W25" t="s">
        <v>102</v>
      </c>
      <c r="X25" t="s">
        <v>1330</v>
      </c>
      <c r="Y25" t="s">
        <v>11</v>
      </c>
      <c r="Z25" t="s">
        <v>104</v>
      </c>
      <c r="AA25" t="s">
        <v>1331</v>
      </c>
      <c r="AB25" s="37">
        <v>1</v>
      </c>
      <c r="AC25" t="s">
        <v>106</v>
      </c>
      <c r="AD25" s="37">
        <v>144968</v>
      </c>
      <c r="AE25" s="37">
        <v>140396</v>
      </c>
      <c r="AF25" s="37">
        <v>144968</v>
      </c>
    </row>
    <row r="26" spans="1:32">
      <c r="A26" t="s">
        <v>85</v>
      </c>
      <c r="B26" t="s">
        <v>86</v>
      </c>
      <c r="C26" t="s">
        <v>87</v>
      </c>
      <c r="D26" t="s">
        <v>296</v>
      </c>
      <c r="E26" t="s">
        <v>1332</v>
      </c>
      <c r="F26" t="s">
        <v>1333</v>
      </c>
      <c r="G26" t="s">
        <v>1121</v>
      </c>
      <c r="H26" t="s">
        <v>93</v>
      </c>
      <c r="I26" t="s">
        <v>85</v>
      </c>
      <c r="J26" t="s">
        <v>1334</v>
      </c>
      <c r="K26" t="s">
        <v>96</v>
      </c>
      <c r="L26" t="s">
        <v>1335</v>
      </c>
      <c r="M26" s="36">
        <v>45961.598958333343</v>
      </c>
      <c r="N26" s="36">
        <v>45962.497916666667</v>
      </c>
      <c r="O26" t="s">
        <v>1125</v>
      </c>
      <c r="P26" t="s">
        <v>1227</v>
      </c>
      <c r="Q26" t="s">
        <v>1336</v>
      </c>
      <c r="R26" t="s">
        <v>1337</v>
      </c>
      <c r="S26" t="s">
        <v>1130</v>
      </c>
      <c r="T26" t="s">
        <v>1130</v>
      </c>
      <c r="U26" t="s">
        <v>100</v>
      </c>
      <c r="V26" t="s">
        <v>1338</v>
      </c>
      <c r="W26" t="s">
        <v>102</v>
      </c>
      <c r="X26" t="s">
        <v>1339</v>
      </c>
      <c r="Y26" t="s">
        <v>8</v>
      </c>
      <c r="Z26" t="s">
        <v>104</v>
      </c>
      <c r="AA26" t="s">
        <v>105</v>
      </c>
      <c r="AB26" s="37">
        <v>1</v>
      </c>
      <c r="AC26" t="s">
        <v>106</v>
      </c>
      <c r="AD26" s="37">
        <v>65960</v>
      </c>
      <c r="AE26" s="37">
        <v>75096</v>
      </c>
      <c r="AF26" s="37">
        <v>65960</v>
      </c>
    </row>
    <row r="27" spans="1:32">
      <c r="A27" t="s">
        <v>138</v>
      </c>
      <c r="B27" t="s">
        <v>139</v>
      </c>
      <c r="C27" t="s">
        <v>140</v>
      </c>
      <c r="D27" t="s">
        <v>1340</v>
      </c>
      <c r="E27" t="s">
        <v>1341</v>
      </c>
      <c r="F27" t="s">
        <v>1342</v>
      </c>
      <c r="G27" t="s">
        <v>1121</v>
      </c>
      <c r="H27" t="s">
        <v>144</v>
      </c>
      <c r="I27" t="s">
        <v>1343</v>
      </c>
      <c r="J27" t="s">
        <v>1344</v>
      </c>
      <c r="K27" t="s">
        <v>96</v>
      </c>
      <c r="L27" t="s">
        <v>1345</v>
      </c>
      <c r="M27" s="36">
        <v>45961.649363425917</v>
      </c>
      <c r="N27" s="36">
        <v>45962.440972222219</v>
      </c>
      <c r="O27" t="s">
        <v>1125</v>
      </c>
      <c r="P27" t="s">
        <v>1126</v>
      </c>
      <c r="Q27" t="s">
        <v>1192</v>
      </c>
      <c r="R27" t="s">
        <v>1128</v>
      </c>
      <c r="S27" t="s">
        <v>1130</v>
      </c>
      <c r="T27" t="s">
        <v>1130</v>
      </c>
      <c r="U27" t="s">
        <v>100</v>
      </c>
      <c r="V27" t="s">
        <v>1346</v>
      </c>
      <c r="W27" t="s">
        <v>102</v>
      </c>
      <c r="X27" t="s">
        <v>1347</v>
      </c>
      <c r="Y27" t="s">
        <v>11</v>
      </c>
      <c r="Z27" t="s">
        <v>104</v>
      </c>
      <c r="AA27" t="s">
        <v>1348</v>
      </c>
      <c r="AB27" s="37">
        <v>1</v>
      </c>
      <c r="AC27" t="s">
        <v>106</v>
      </c>
      <c r="AD27" s="37">
        <v>144968</v>
      </c>
      <c r="AE27" s="37">
        <v>140396</v>
      </c>
      <c r="AF27" s="37">
        <v>144968</v>
      </c>
    </row>
    <row r="28" spans="1:32">
      <c r="A28" t="s">
        <v>398</v>
      </c>
      <c r="B28" t="s">
        <v>86</v>
      </c>
      <c r="C28" t="s">
        <v>87</v>
      </c>
      <c r="D28" t="s">
        <v>1349</v>
      </c>
      <c r="E28" t="s">
        <v>1350</v>
      </c>
      <c r="F28" t="s">
        <v>1351</v>
      </c>
      <c r="G28" t="s">
        <v>1121</v>
      </c>
      <c r="H28" t="s">
        <v>848</v>
      </c>
      <c r="I28" t="s">
        <v>1352</v>
      </c>
      <c r="J28" t="s">
        <v>1353</v>
      </c>
      <c r="K28" t="s">
        <v>96</v>
      </c>
      <c r="L28" t="s">
        <v>1354</v>
      </c>
      <c r="M28" s="36">
        <v>45961.654363425929</v>
      </c>
      <c r="N28" s="36">
        <v>45962.486805555563</v>
      </c>
      <c r="O28" t="s">
        <v>1125</v>
      </c>
      <c r="P28" t="s">
        <v>1126</v>
      </c>
      <c r="Q28" t="s">
        <v>1186</v>
      </c>
      <c r="R28" t="s">
        <v>1186</v>
      </c>
      <c r="S28" t="s">
        <v>98</v>
      </c>
      <c r="T28" t="s">
        <v>470</v>
      </c>
      <c r="U28" t="s">
        <v>100</v>
      </c>
      <c r="V28" t="s">
        <v>1355</v>
      </c>
      <c r="W28" t="s">
        <v>102</v>
      </c>
      <c r="X28" t="s">
        <v>1356</v>
      </c>
      <c r="Y28" t="s">
        <v>15</v>
      </c>
      <c r="Z28" t="s">
        <v>104</v>
      </c>
      <c r="AA28" t="s">
        <v>429</v>
      </c>
      <c r="AB28" s="37">
        <v>1</v>
      </c>
      <c r="AC28" t="s">
        <v>106</v>
      </c>
      <c r="AD28" s="37">
        <v>479589</v>
      </c>
      <c r="AE28" s="37">
        <v>196537</v>
      </c>
      <c r="AF28" s="37">
        <v>479589</v>
      </c>
    </row>
    <row r="29" spans="1:32">
      <c r="A29" t="s">
        <v>113</v>
      </c>
      <c r="B29" t="s">
        <v>114</v>
      </c>
      <c r="C29" t="s">
        <v>115</v>
      </c>
      <c r="D29" t="s">
        <v>1357</v>
      </c>
      <c r="E29" t="s">
        <v>1358</v>
      </c>
      <c r="F29" t="s">
        <v>1359</v>
      </c>
      <c r="G29" t="s">
        <v>1121</v>
      </c>
      <c r="H29" t="s">
        <v>366</v>
      </c>
      <c r="I29" t="s">
        <v>1360</v>
      </c>
      <c r="J29" t="s">
        <v>1361</v>
      </c>
      <c r="K29" t="s">
        <v>96</v>
      </c>
      <c r="L29" t="s">
        <v>1362</v>
      </c>
      <c r="M29" s="36">
        <v>45961.676412037043</v>
      </c>
      <c r="N29" s="36">
        <v>45965.625694444447</v>
      </c>
      <c r="O29" t="s">
        <v>1125</v>
      </c>
      <c r="P29" t="s">
        <v>1126</v>
      </c>
      <c r="Q29" t="s">
        <v>1363</v>
      </c>
      <c r="R29" t="s">
        <v>1128</v>
      </c>
      <c r="S29" t="s">
        <v>147</v>
      </c>
      <c r="T29" t="s">
        <v>1364</v>
      </c>
      <c r="U29" t="s">
        <v>100</v>
      </c>
      <c r="V29" t="s">
        <v>1365</v>
      </c>
      <c r="W29" t="s">
        <v>102</v>
      </c>
      <c r="X29" t="s">
        <v>1366</v>
      </c>
      <c r="Y29" t="s">
        <v>13</v>
      </c>
      <c r="Z29" t="s">
        <v>104</v>
      </c>
      <c r="AA29" t="s">
        <v>1367</v>
      </c>
      <c r="AB29" s="37">
        <v>1</v>
      </c>
      <c r="AC29" t="s">
        <v>106</v>
      </c>
      <c r="AD29" s="37">
        <v>275729</v>
      </c>
      <c r="AE29" s="37">
        <v>196537</v>
      </c>
      <c r="AF29" s="37">
        <v>275729</v>
      </c>
    </row>
    <row r="30" spans="1:32">
      <c r="A30" t="s">
        <v>152</v>
      </c>
      <c r="B30" t="s">
        <v>153</v>
      </c>
      <c r="C30" t="s">
        <v>154</v>
      </c>
      <c r="D30" t="s">
        <v>1368</v>
      </c>
      <c r="E30" t="s">
        <v>1369</v>
      </c>
      <c r="F30" t="s">
        <v>1370</v>
      </c>
      <c r="G30" t="s">
        <v>1121</v>
      </c>
      <c r="H30" t="s">
        <v>153</v>
      </c>
      <c r="I30" t="s">
        <v>1371</v>
      </c>
      <c r="J30" t="s">
        <v>1372</v>
      </c>
      <c r="K30" t="s">
        <v>96</v>
      </c>
      <c r="L30" t="s">
        <v>1373</v>
      </c>
      <c r="M30" s="36">
        <v>45961.720347222217</v>
      </c>
      <c r="N30" s="36">
        <v>45965.557638888888</v>
      </c>
      <c r="O30" t="s">
        <v>1125</v>
      </c>
      <c r="P30" t="s">
        <v>1126</v>
      </c>
      <c r="Q30" t="s">
        <v>1374</v>
      </c>
      <c r="R30" t="s">
        <v>1375</v>
      </c>
      <c r="S30" t="s">
        <v>1130</v>
      </c>
      <c r="T30" t="s">
        <v>1130</v>
      </c>
      <c r="U30" t="s">
        <v>100</v>
      </c>
      <c r="V30" t="s">
        <v>1376</v>
      </c>
      <c r="W30" t="s">
        <v>102</v>
      </c>
      <c r="X30" t="s">
        <v>1377</v>
      </c>
      <c r="Y30" t="s">
        <v>11</v>
      </c>
      <c r="Z30" t="s">
        <v>104</v>
      </c>
      <c r="AA30" t="s">
        <v>1378</v>
      </c>
      <c r="AB30" s="37">
        <v>1</v>
      </c>
      <c r="AC30" t="s">
        <v>106</v>
      </c>
      <c r="AD30" s="37">
        <v>144968</v>
      </c>
      <c r="AE30" s="37">
        <v>140396</v>
      </c>
      <c r="AF30" s="37">
        <v>144968</v>
      </c>
    </row>
    <row r="31" spans="1:32">
      <c r="A31" t="s">
        <v>509</v>
      </c>
      <c r="B31" t="s">
        <v>139</v>
      </c>
      <c r="C31" t="s">
        <v>140</v>
      </c>
      <c r="D31" t="s">
        <v>510</v>
      </c>
      <c r="E31" t="s">
        <v>1379</v>
      </c>
      <c r="F31" t="s">
        <v>1380</v>
      </c>
      <c r="G31" t="s">
        <v>1121</v>
      </c>
      <c r="H31" t="s">
        <v>144</v>
      </c>
      <c r="I31" t="s">
        <v>513</v>
      </c>
      <c r="J31" t="s">
        <v>1381</v>
      </c>
      <c r="K31" t="s">
        <v>96</v>
      </c>
      <c r="L31" t="s">
        <v>1382</v>
      </c>
      <c r="M31" s="36">
        <v>45961.71193287037</v>
      </c>
      <c r="N31" s="36">
        <v>45965.618055555547</v>
      </c>
      <c r="O31" t="s">
        <v>1125</v>
      </c>
      <c r="P31" t="s">
        <v>1126</v>
      </c>
      <c r="Q31" t="s">
        <v>1158</v>
      </c>
      <c r="R31" t="s">
        <v>1159</v>
      </c>
      <c r="S31" t="s">
        <v>98</v>
      </c>
      <c r="T31" t="s">
        <v>470</v>
      </c>
      <c r="U31" t="s">
        <v>100</v>
      </c>
      <c r="V31" t="s">
        <v>1383</v>
      </c>
      <c r="W31" t="s">
        <v>102</v>
      </c>
      <c r="X31" t="s">
        <v>1384</v>
      </c>
      <c r="Y31" t="s">
        <v>11</v>
      </c>
      <c r="Z31" t="s">
        <v>104</v>
      </c>
      <c r="AA31" t="s">
        <v>1385</v>
      </c>
      <c r="AB31" s="37">
        <v>1</v>
      </c>
      <c r="AC31" t="s">
        <v>106</v>
      </c>
      <c r="AD31" s="37">
        <v>144968</v>
      </c>
      <c r="AE31" s="37">
        <v>140396</v>
      </c>
      <c r="AF31" s="37">
        <v>144968</v>
      </c>
    </row>
    <row r="32" spans="1:32">
      <c r="A32" t="s">
        <v>138</v>
      </c>
      <c r="B32" t="s">
        <v>139</v>
      </c>
      <c r="C32" t="s">
        <v>140</v>
      </c>
      <c r="D32" t="s">
        <v>1386</v>
      </c>
      <c r="E32" t="s">
        <v>1387</v>
      </c>
      <c r="F32" t="s">
        <v>1388</v>
      </c>
      <c r="G32" t="s">
        <v>1121</v>
      </c>
      <c r="H32" t="s">
        <v>144</v>
      </c>
      <c r="I32" t="s">
        <v>1389</v>
      </c>
      <c r="J32" t="s">
        <v>1390</v>
      </c>
      <c r="K32" t="s">
        <v>96</v>
      </c>
      <c r="L32" t="s">
        <v>1391</v>
      </c>
      <c r="M32" s="36">
        <v>45961.745092592602</v>
      </c>
      <c r="N32" s="36">
        <v>45962.522916666669</v>
      </c>
      <c r="O32" t="s">
        <v>1125</v>
      </c>
      <c r="P32" t="s">
        <v>1126</v>
      </c>
      <c r="Q32" t="s">
        <v>1158</v>
      </c>
      <c r="R32" t="s">
        <v>1159</v>
      </c>
      <c r="S32" t="s">
        <v>98</v>
      </c>
      <c r="T32" t="s">
        <v>470</v>
      </c>
      <c r="U32" t="s">
        <v>100</v>
      </c>
      <c r="V32" t="s">
        <v>1392</v>
      </c>
      <c r="W32" t="s">
        <v>102</v>
      </c>
      <c r="X32" t="s">
        <v>1393</v>
      </c>
      <c r="Y32" t="s">
        <v>8</v>
      </c>
      <c r="Z32" t="s">
        <v>104</v>
      </c>
      <c r="AA32" t="s">
        <v>1348</v>
      </c>
      <c r="AB32" s="37">
        <v>1</v>
      </c>
      <c r="AC32" t="s">
        <v>106</v>
      </c>
      <c r="AD32" s="37">
        <v>65960</v>
      </c>
      <c r="AE32" s="37">
        <v>75096</v>
      </c>
      <c r="AF32" s="37">
        <v>65960</v>
      </c>
    </row>
    <row r="33" spans="1:32">
      <c r="A33" t="s">
        <v>398</v>
      </c>
      <c r="B33" t="s">
        <v>86</v>
      </c>
      <c r="C33" t="s">
        <v>87</v>
      </c>
      <c r="D33" t="s">
        <v>399</v>
      </c>
      <c r="E33" t="s">
        <v>1394</v>
      </c>
      <c r="F33" t="s">
        <v>1395</v>
      </c>
      <c r="G33" t="s">
        <v>1121</v>
      </c>
      <c r="H33" t="s">
        <v>402</v>
      </c>
      <c r="I33" t="s">
        <v>398</v>
      </c>
      <c r="J33" t="s">
        <v>1396</v>
      </c>
      <c r="K33" t="s">
        <v>96</v>
      </c>
      <c r="L33" t="s">
        <v>1397</v>
      </c>
      <c r="M33" s="36">
        <v>45962.333333333343</v>
      </c>
      <c r="N33" s="36">
        <v>45962.468055555553</v>
      </c>
      <c r="O33" t="s">
        <v>1125</v>
      </c>
      <c r="P33" t="s">
        <v>1126</v>
      </c>
      <c r="Q33" t="s">
        <v>1398</v>
      </c>
      <c r="R33" t="s">
        <v>1399</v>
      </c>
      <c r="S33" t="s">
        <v>98</v>
      </c>
      <c r="T33" t="s">
        <v>470</v>
      </c>
      <c r="U33" t="s">
        <v>100</v>
      </c>
      <c r="V33" t="s">
        <v>1400</v>
      </c>
      <c r="W33" t="s">
        <v>102</v>
      </c>
      <c r="X33" t="s">
        <v>1401</v>
      </c>
      <c r="Y33" t="s">
        <v>8</v>
      </c>
      <c r="Z33" t="s">
        <v>104</v>
      </c>
      <c r="AA33" t="s">
        <v>824</v>
      </c>
      <c r="AB33" s="37">
        <v>1</v>
      </c>
      <c r="AC33" t="s">
        <v>106</v>
      </c>
      <c r="AD33" s="37">
        <v>65960</v>
      </c>
      <c r="AE33" s="37">
        <v>75096</v>
      </c>
      <c r="AF33" s="37">
        <v>65960</v>
      </c>
    </row>
    <row r="34" spans="1:32">
      <c r="A34" t="s">
        <v>509</v>
      </c>
      <c r="B34" t="s">
        <v>139</v>
      </c>
      <c r="C34" t="s">
        <v>140</v>
      </c>
      <c r="D34" t="s">
        <v>1402</v>
      </c>
      <c r="E34" t="s">
        <v>1403</v>
      </c>
      <c r="F34" t="s">
        <v>1404</v>
      </c>
      <c r="G34" t="s">
        <v>1121</v>
      </c>
      <c r="H34" t="s">
        <v>144</v>
      </c>
      <c r="I34" t="s">
        <v>509</v>
      </c>
      <c r="J34" t="s">
        <v>1405</v>
      </c>
      <c r="K34" t="s">
        <v>96</v>
      </c>
      <c r="L34" t="s">
        <v>1406</v>
      </c>
      <c r="M34" s="36">
        <v>45962.333333333343</v>
      </c>
      <c r="N34" s="36">
        <v>45962.59097222222</v>
      </c>
      <c r="O34" t="s">
        <v>1125</v>
      </c>
      <c r="P34" t="s">
        <v>1227</v>
      </c>
      <c r="Q34" t="s">
        <v>1169</v>
      </c>
      <c r="R34" t="s">
        <v>1407</v>
      </c>
      <c r="S34" t="s">
        <v>1130</v>
      </c>
      <c r="T34" t="s">
        <v>1130</v>
      </c>
      <c r="U34" t="s">
        <v>100</v>
      </c>
      <c r="V34" t="s">
        <v>1408</v>
      </c>
      <c r="W34" t="s">
        <v>102</v>
      </c>
      <c r="X34" t="s">
        <v>1409</v>
      </c>
      <c r="Y34" t="s">
        <v>8</v>
      </c>
      <c r="Z34" t="s">
        <v>104</v>
      </c>
      <c r="AA34" t="s">
        <v>1385</v>
      </c>
      <c r="AB34" s="37">
        <v>1</v>
      </c>
      <c r="AC34" t="s">
        <v>106</v>
      </c>
      <c r="AD34" s="37">
        <v>65960</v>
      </c>
      <c r="AE34" s="37">
        <v>75096</v>
      </c>
      <c r="AF34" s="37">
        <v>65960</v>
      </c>
    </row>
    <row r="35" spans="1:32">
      <c r="A35" t="s">
        <v>138</v>
      </c>
      <c r="B35" t="s">
        <v>139</v>
      </c>
      <c r="C35" t="s">
        <v>140</v>
      </c>
      <c r="D35" t="s">
        <v>141</v>
      </c>
      <c r="E35" t="s">
        <v>1410</v>
      </c>
      <c r="F35" t="s">
        <v>1411</v>
      </c>
      <c r="G35" t="s">
        <v>1121</v>
      </c>
      <c r="H35" t="s">
        <v>144</v>
      </c>
      <c r="I35" t="s">
        <v>138</v>
      </c>
      <c r="J35" t="s">
        <v>1412</v>
      </c>
      <c r="K35" t="s">
        <v>96</v>
      </c>
      <c r="L35" t="s">
        <v>1413</v>
      </c>
      <c r="M35" s="36">
        <v>45962.333333333343</v>
      </c>
      <c r="N35" s="36">
        <v>45962.548611111109</v>
      </c>
      <c r="O35" t="s">
        <v>1125</v>
      </c>
      <c r="P35" t="s">
        <v>1126</v>
      </c>
      <c r="Q35" t="s">
        <v>1374</v>
      </c>
      <c r="R35" t="s">
        <v>1414</v>
      </c>
      <c r="S35" t="s">
        <v>1130</v>
      </c>
      <c r="T35" t="s">
        <v>1130</v>
      </c>
      <c r="U35" t="s">
        <v>100</v>
      </c>
      <c r="V35" t="s">
        <v>1415</v>
      </c>
      <c r="W35" t="s">
        <v>102</v>
      </c>
      <c r="X35" t="s">
        <v>1416</v>
      </c>
      <c r="Y35" t="s">
        <v>8</v>
      </c>
      <c r="Z35" t="s">
        <v>104</v>
      </c>
      <c r="AA35" t="s">
        <v>151</v>
      </c>
      <c r="AB35" s="37">
        <v>1</v>
      </c>
      <c r="AC35" t="s">
        <v>106</v>
      </c>
      <c r="AD35" s="37">
        <v>65960</v>
      </c>
      <c r="AE35" s="37">
        <v>75096</v>
      </c>
      <c r="AF35" s="37">
        <v>65960</v>
      </c>
    </row>
    <row r="36" spans="1:32">
      <c r="A36" t="s">
        <v>138</v>
      </c>
      <c r="B36" t="s">
        <v>139</v>
      </c>
      <c r="C36" t="s">
        <v>140</v>
      </c>
      <c r="D36" t="s">
        <v>1386</v>
      </c>
      <c r="E36" t="s">
        <v>1417</v>
      </c>
      <c r="F36" t="s">
        <v>1418</v>
      </c>
      <c r="G36" t="s">
        <v>1121</v>
      </c>
      <c r="H36" t="s">
        <v>144</v>
      </c>
      <c r="I36" t="s">
        <v>1389</v>
      </c>
      <c r="J36" t="s">
        <v>1419</v>
      </c>
      <c r="K36" t="s">
        <v>96</v>
      </c>
      <c r="L36" t="s">
        <v>1420</v>
      </c>
      <c r="M36" s="36">
        <v>45962.333333333343</v>
      </c>
      <c r="N36" s="36">
        <v>45962.513888888891</v>
      </c>
      <c r="O36" t="s">
        <v>1125</v>
      </c>
      <c r="P36" t="s">
        <v>1126</v>
      </c>
      <c r="Q36" t="s">
        <v>1374</v>
      </c>
      <c r="R36" t="s">
        <v>1128</v>
      </c>
      <c r="S36" t="s">
        <v>147</v>
      </c>
      <c r="T36" t="s">
        <v>148</v>
      </c>
      <c r="U36" t="s">
        <v>100</v>
      </c>
      <c r="V36" t="s">
        <v>1421</v>
      </c>
      <c r="W36" t="s">
        <v>102</v>
      </c>
      <c r="X36" t="s">
        <v>1422</v>
      </c>
      <c r="Y36" t="s">
        <v>8</v>
      </c>
      <c r="Z36" t="s">
        <v>104</v>
      </c>
      <c r="AA36" t="s">
        <v>1423</v>
      </c>
      <c r="AB36" s="37">
        <v>1</v>
      </c>
      <c r="AC36" t="s">
        <v>106</v>
      </c>
      <c r="AD36" s="37">
        <v>65960</v>
      </c>
      <c r="AE36" s="37">
        <v>75096</v>
      </c>
      <c r="AF36" s="37">
        <v>65960</v>
      </c>
    </row>
    <row r="37" spans="1:32">
      <c r="A37" t="s">
        <v>138</v>
      </c>
      <c r="B37" t="s">
        <v>139</v>
      </c>
      <c r="C37" t="s">
        <v>140</v>
      </c>
      <c r="D37" t="s">
        <v>1424</v>
      </c>
      <c r="E37" t="s">
        <v>1425</v>
      </c>
      <c r="F37" t="s">
        <v>1426</v>
      </c>
      <c r="G37" t="s">
        <v>1121</v>
      </c>
      <c r="H37" t="s">
        <v>144</v>
      </c>
      <c r="I37" t="s">
        <v>1427</v>
      </c>
      <c r="J37" t="s">
        <v>1428</v>
      </c>
      <c r="K37" t="s">
        <v>96</v>
      </c>
      <c r="L37" t="s">
        <v>1429</v>
      </c>
      <c r="M37" s="36">
        <v>45962.333333333343</v>
      </c>
      <c r="N37" s="36">
        <v>45965.63958333333</v>
      </c>
      <c r="O37" t="s">
        <v>1125</v>
      </c>
      <c r="P37" t="s">
        <v>1126</v>
      </c>
      <c r="Q37" t="s">
        <v>1235</v>
      </c>
      <c r="R37" t="s">
        <v>1269</v>
      </c>
      <c r="S37" t="s">
        <v>1130</v>
      </c>
      <c r="T37" t="s">
        <v>1130</v>
      </c>
      <c r="U37" t="s">
        <v>100</v>
      </c>
      <c r="V37" t="s">
        <v>1430</v>
      </c>
      <c r="W37" t="s">
        <v>102</v>
      </c>
      <c r="X37" t="s">
        <v>1431</v>
      </c>
      <c r="Y37" t="s">
        <v>15</v>
      </c>
      <c r="Z37" t="s">
        <v>104</v>
      </c>
      <c r="AA37" t="s">
        <v>176</v>
      </c>
      <c r="AB37" s="37">
        <v>1</v>
      </c>
      <c r="AC37" t="s">
        <v>106</v>
      </c>
      <c r="AD37" s="37">
        <v>479589</v>
      </c>
      <c r="AE37" s="37">
        <v>196537</v>
      </c>
      <c r="AF37" s="37">
        <v>479589</v>
      </c>
    </row>
    <row r="38" spans="1:32">
      <c r="A38" t="s">
        <v>398</v>
      </c>
      <c r="B38" t="s">
        <v>86</v>
      </c>
      <c r="C38" t="s">
        <v>87</v>
      </c>
      <c r="D38" t="s">
        <v>1432</v>
      </c>
      <c r="E38" t="s">
        <v>1433</v>
      </c>
      <c r="F38" t="s">
        <v>1434</v>
      </c>
      <c r="G38" t="s">
        <v>1121</v>
      </c>
      <c r="H38" t="s">
        <v>402</v>
      </c>
      <c r="I38" t="s">
        <v>1435</v>
      </c>
      <c r="J38" t="s">
        <v>1436</v>
      </c>
      <c r="K38" t="s">
        <v>96</v>
      </c>
      <c r="L38" t="s">
        <v>1437</v>
      </c>
      <c r="M38" s="36">
        <v>45962.333333333343</v>
      </c>
      <c r="N38" s="36">
        <v>45962.421527777777</v>
      </c>
      <c r="P38" t="s">
        <v>1126</v>
      </c>
      <c r="Q38" t="s">
        <v>1177</v>
      </c>
      <c r="R38" t="s">
        <v>1218</v>
      </c>
      <c r="S38" t="s">
        <v>1130</v>
      </c>
      <c r="T38" t="s">
        <v>1130</v>
      </c>
      <c r="V38" t="s">
        <v>1438</v>
      </c>
      <c r="W38" t="s">
        <v>1195</v>
      </c>
      <c r="Y38" t="s">
        <v>8</v>
      </c>
      <c r="Z38" t="s">
        <v>104</v>
      </c>
      <c r="AA38" t="s">
        <v>1439</v>
      </c>
      <c r="AB38" s="37">
        <v>0</v>
      </c>
      <c r="AC38" t="s">
        <v>106</v>
      </c>
      <c r="AD38" s="37">
        <v>41241</v>
      </c>
      <c r="AE38" s="37">
        <v>0</v>
      </c>
      <c r="AF38" s="37">
        <v>41241</v>
      </c>
    </row>
    <row r="39" spans="1:32">
      <c r="A39" t="s">
        <v>991</v>
      </c>
      <c r="B39" t="s">
        <v>256</v>
      </c>
      <c r="C39" t="s">
        <v>257</v>
      </c>
      <c r="D39" t="s">
        <v>1440</v>
      </c>
      <c r="E39" t="s">
        <v>1441</v>
      </c>
      <c r="F39" t="s">
        <v>1442</v>
      </c>
      <c r="G39" t="s">
        <v>1121</v>
      </c>
      <c r="H39" t="s">
        <v>224</v>
      </c>
      <c r="I39" t="s">
        <v>991</v>
      </c>
      <c r="J39" t="s">
        <v>1443</v>
      </c>
      <c r="K39" t="s">
        <v>96</v>
      </c>
      <c r="L39" t="s">
        <v>1444</v>
      </c>
      <c r="M39" s="36">
        <v>45962.421643518523</v>
      </c>
      <c r="N39" s="36">
        <v>45962.551388888889</v>
      </c>
      <c r="O39" t="s">
        <v>1125</v>
      </c>
      <c r="P39" t="s">
        <v>1227</v>
      </c>
      <c r="Q39" t="s">
        <v>1336</v>
      </c>
      <c r="R39" t="s">
        <v>1445</v>
      </c>
      <c r="S39" t="s">
        <v>1130</v>
      </c>
      <c r="T39" t="s">
        <v>1130</v>
      </c>
      <c r="U39" t="s">
        <v>100</v>
      </c>
      <c r="V39" t="s">
        <v>1446</v>
      </c>
      <c r="W39" t="s">
        <v>102</v>
      </c>
      <c r="X39" t="s">
        <v>1447</v>
      </c>
      <c r="Y39" t="s">
        <v>8</v>
      </c>
      <c r="Z39" t="s">
        <v>104</v>
      </c>
      <c r="AA39" t="s">
        <v>1448</v>
      </c>
      <c r="AB39" s="37">
        <v>1</v>
      </c>
      <c r="AC39" t="s">
        <v>106</v>
      </c>
      <c r="AD39" s="37">
        <v>65960</v>
      </c>
      <c r="AE39" s="37">
        <v>75096</v>
      </c>
      <c r="AF39" s="37">
        <v>65960</v>
      </c>
    </row>
    <row r="40" spans="1:32">
      <c r="A40" t="s">
        <v>85</v>
      </c>
      <c r="B40" t="s">
        <v>86</v>
      </c>
      <c r="C40" t="s">
        <v>87</v>
      </c>
      <c r="D40" t="s">
        <v>296</v>
      </c>
      <c r="E40" t="s">
        <v>1449</v>
      </c>
      <c r="F40" t="s">
        <v>1450</v>
      </c>
      <c r="G40" t="s">
        <v>1121</v>
      </c>
      <c r="H40" t="s">
        <v>93</v>
      </c>
      <c r="I40" t="s">
        <v>85</v>
      </c>
      <c r="J40" t="s">
        <v>1451</v>
      </c>
      <c r="K40" t="s">
        <v>96</v>
      </c>
      <c r="L40" t="s">
        <v>1452</v>
      </c>
      <c r="M40" s="36">
        <v>45962.447870370372</v>
      </c>
      <c r="N40" s="36">
        <v>45965.518055555563</v>
      </c>
      <c r="O40" t="s">
        <v>1125</v>
      </c>
      <c r="P40" t="s">
        <v>1126</v>
      </c>
      <c r="Q40" t="s">
        <v>1363</v>
      </c>
      <c r="R40" t="s">
        <v>1453</v>
      </c>
      <c r="S40" t="s">
        <v>98</v>
      </c>
      <c r="T40" t="s">
        <v>470</v>
      </c>
      <c r="U40" t="s">
        <v>100</v>
      </c>
      <c r="V40" t="s">
        <v>1454</v>
      </c>
      <c r="W40" t="s">
        <v>102</v>
      </c>
      <c r="X40" t="s">
        <v>1455</v>
      </c>
      <c r="Y40" t="s">
        <v>8</v>
      </c>
      <c r="Z40" t="s">
        <v>104</v>
      </c>
      <c r="AA40" t="s">
        <v>1151</v>
      </c>
      <c r="AB40" s="37">
        <v>1</v>
      </c>
      <c r="AC40" t="s">
        <v>106</v>
      </c>
      <c r="AD40" s="37">
        <v>65960</v>
      </c>
      <c r="AE40" s="37">
        <v>75096</v>
      </c>
      <c r="AF40" s="37">
        <v>65960</v>
      </c>
    </row>
    <row r="41" spans="1:32">
      <c r="A41" t="s">
        <v>113</v>
      </c>
      <c r="B41" t="s">
        <v>114</v>
      </c>
      <c r="C41" t="s">
        <v>115</v>
      </c>
      <c r="D41" t="s">
        <v>363</v>
      </c>
      <c r="E41" t="s">
        <v>1456</v>
      </c>
      <c r="F41" t="s">
        <v>1457</v>
      </c>
      <c r="G41" t="s">
        <v>1121</v>
      </c>
      <c r="H41" t="s">
        <v>366</v>
      </c>
      <c r="I41" t="s">
        <v>113</v>
      </c>
      <c r="J41" t="s">
        <v>1458</v>
      </c>
      <c r="K41" t="s">
        <v>96</v>
      </c>
      <c r="L41" t="s">
        <v>1459</v>
      </c>
      <c r="M41" s="36">
        <v>45962.453356481477</v>
      </c>
      <c r="N41" s="36">
        <v>45962.531944444447</v>
      </c>
      <c r="O41" t="s">
        <v>1125</v>
      </c>
      <c r="P41" t="s">
        <v>1126</v>
      </c>
      <c r="Q41" t="s">
        <v>1148</v>
      </c>
      <c r="R41" t="s">
        <v>1128</v>
      </c>
      <c r="S41" t="s">
        <v>1130</v>
      </c>
      <c r="T41" t="s">
        <v>1130</v>
      </c>
      <c r="U41" t="s">
        <v>100</v>
      </c>
      <c r="V41" t="s">
        <v>1460</v>
      </c>
      <c r="W41" t="s">
        <v>102</v>
      </c>
      <c r="X41" t="s">
        <v>1461</v>
      </c>
      <c r="Y41" t="s">
        <v>8</v>
      </c>
      <c r="Z41" t="s">
        <v>104</v>
      </c>
      <c r="AA41" t="s">
        <v>1462</v>
      </c>
      <c r="AB41" s="37">
        <v>1</v>
      </c>
      <c r="AC41" t="s">
        <v>106</v>
      </c>
      <c r="AD41" s="37">
        <v>65960</v>
      </c>
      <c r="AE41" s="37">
        <v>75096</v>
      </c>
      <c r="AF41" s="37">
        <v>65960</v>
      </c>
    </row>
    <row r="42" spans="1:32">
      <c r="A42" t="s">
        <v>509</v>
      </c>
      <c r="B42" t="s">
        <v>139</v>
      </c>
      <c r="C42" t="s">
        <v>140</v>
      </c>
      <c r="D42" t="s">
        <v>1402</v>
      </c>
      <c r="E42" t="s">
        <v>1463</v>
      </c>
      <c r="F42" t="s">
        <v>1464</v>
      </c>
      <c r="G42" t="s">
        <v>1121</v>
      </c>
      <c r="H42" t="s">
        <v>144</v>
      </c>
      <c r="I42" t="s">
        <v>509</v>
      </c>
      <c r="J42" t="s">
        <v>1465</v>
      </c>
      <c r="K42" t="s">
        <v>96</v>
      </c>
      <c r="L42" t="s">
        <v>1466</v>
      </c>
      <c r="M42" s="36">
        <v>45962.425416666672</v>
      </c>
      <c r="N42" s="36">
        <v>45962.520833333343</v>
      </c>
      <c r="O42" t="s">
        <v>1125</v>
      </c>
      <c r="P42" t="s">
        <v>1227</v>
      </c>
      <c r="Q42" t="s">
        <v>1169</v>
      </c>
      <c r="R42" t="s">
        <v>1407</v>
      </c>
      <c r="S42" t="s">
        <v>147</v>
      </c>
      <c r="T42" t="s">
        <v>1364</v>
      </c>
      <c r="U42" t="s">
        <v>100</v>
      </c>
      <c r="V42" t="s">
        <v>1467</v>
      </c>
      <c r="W42" t="s">
        <v>102</v>
      </c>
      <c r="X42" t="s">
        <v>1468</v>
      </c>
      <c r="Y42" t="s">
        <v>8</v>
      </c>
      <c r="Z42" t="s">
        <v>104</v>
      </c>
      <c r="AA42" t="s">
        <v>1385</v>
      </c>
      <c r="AB42" s="37">
        <v>1</v>
      </c>
      <c r="AC42" t="s">
        <v>106</v>
      </c>
      <c r="AD42" s="37">
        <v>65960</v>
      </c>
      <c r="AE42" s="37">
        <v>75096</v>
      </c>
      <c r="AF42" s="37">
        <v>65960</v>
      </c>
    </row>
    <row r="43" spans="1:32">
      <c r="A43" t="s">
        <v>351</v>
      </c>
      <c r="B43" t="s">
        <v>86</v>
      </c>
      <c r="C43" t="s">
        <v>352</v>
      </c>
      <c r="D43" t="s">
        <v>811</v>
      </c>
      <c r="E43" t="s">
        <v>1469</v>
      </c>
      <c r="F43" t="s">
        <v>1470</v>
      </c>
      <c r="G43" t="s">
        <v>1121</v>
      </c>
      <c r="H43" t="s">
        <v>356</v>
      </c>
      <c r="I43" t="s">
        <v>351</v>
      </c>
      <c r="J43" t="s">
        <v>1471</v>
      </c>
      <c r="K43" t="s">
        <v>96</v>
      </c>
      <c r="L43" t="s">
        <v>1472</v>
      </c>
      <c r="M43" s="36">
        <v>45962.427210648151</v>
      </c>
      <c r="N43" s="36">
        <v>45962.537499999999</v>
      </c>
      <c r="P43" t="s">
        <v>1126</v>
      </c>
      <c r="Q43" t="s">
        <v>1127</v>
      </c>
      <c r="R43" t="s">
        <v>1128</v>
      </c>
      <c r="S43" t="s">
        <v>1473</v>
      </c>
      <c r="T43" t="s">
        <v>1474</v>
      </c>
      <c r="V43" t="s">
        <v>1475</v>
      </c>
      <c r="W43" t="s">
        <v>1195</v>
      </c>
      <c r="Y43" t="s">
        <v>8</v>
      </c>
      <c r="Z43" t="s">
        <v>104</v>
      </c>
      <c r="AA43" t="s">
        <v>267</v>
      </c>
      <c r="AB43" s="37">
        <v>0</v>
      </c>
      <c r="AC43" t="s">
        <v>106</v>
      </c>
      <c r="AD43" s="37">
        <v>41241</v>
      </c>
      <c r="AE43" s="37">
        <v>0</v>
      </c>
      <c r="AF43" s="37">
        <v>41241</v>
      </c>
    </row>
    <row r="44" spans="1:32">
      <c r="A44" t="s">
        <v>583</v>
      </c>
      <c r="B44" t="s">
        <v>256</v>
      </c>
      <c r="C44" t="s">
        <v>257</v>
      </c>
      <c r="D44" t="s">
        <v>584</v>
      </c>
      <c r="E44" t="s">
        <v>1476</v>
      </c>
      <c r="F44" t="s">
        <v>1477</v>
      </c>
      <c r="G44" t="s">
        <v>1121</v>
      </c>
      <c r="H44" t="s">
        <v>587</v>
      </c>
      <c r="I44" t="s">
        <v>588</v>
      </c>
      <c r="J44" t="s">
        <v>1478</v>
      </c>
      <c r="K44" t="s">
        <v>96</v>
      </c>
      <c r="L44" t="s">
        <v>1479</v>
      </c>
      <c r="M44" s="36">
        <v>45962.4299537037</v>
      </c>
      <c r="N44" s="36">
        <v>45965.657638888893</v>
      </c>
      <c r="O44" t="s">
        <v>1125</v>
      </c>
      <c r="P44" t="s">
        <v>1126</v>
      </c>
      <c r="Q44" t="s">
        <v>1235</v>
      </c>
      <c r="R44" t="s">
        <v>1236</v>
      </c>
      <c r="S44" t="s">
        <v>1130</v>
      </c>
      <c r="T44" t="s">
        <v>1130</v>
      </c>
      <c r="U44" t="s">
        <v>100</v>
      </c>
      <c r="V44" t="s">
        <v>1480</v>
      </c>
      <c r="W44" t="s">
        <v>102</v>
      </c>
      <c r="X44" t="s">
        <v>1481</v>
      </c>
      <c r="Y44" t="s">
        <v>13</v>
      </c>
      <c r="Z44" t="s">
        <v>104</v>
      </c>
      <c r="AA44" t="s">
        <v>1482</v>
      </c>
      <c r="AB44" s="37">
        <v>1</v>
      </c>
      <c r="AC44" t="s">
        <v>106</v>
      </c>
      <c r="AD44" s="37">
        <v>275729</v>
      </c>
      <c r="AE44" s="37">
        <v>196537</v>
      </c>
      <c r="AF44" s="37">
        <v>275729</v>
      </c>
    </row>
    <row r="45" spans="1:32">
      <c r="A45" t="s">
        <v>800</v>
      </c>
      <c r="B45" t="s">
        <v>381</v>
      </c>
      <c r="C45" t="s">
        <v>382</v>
      </c>
      <c r="D45" t="s">
        <v>1483</v>
      </c>
      <c r="E45" t="s">
        <v>1484</v>
      </c>
      <c r="F45" t="s">
        <v>1485</v>
      </c>
      <c r="G45" t="s">
        <v>1121</v>
      </c>
      <c r="H45" t="s">
        <v>804</v>
      </c>
      <c r="I45" t="s">
        <v>1486</v>
      </c>
      <c r="J45" t="s">
        <v>1487</v>
      </c>
      <c r="K45" t="s">
        <v>96</v>
      </c>
      <c r="L45" t="s">
        <v>1488</v>
      </c>
      <c r="M45" s="36">
        <v>45962.434317129628</v>
      </c>
      <c r="N45" s="36">
        <v>45965.521527777782</v>
      </c>
      <c r="O45" t="s">
        <v>1125</v>
      </c>
      <c r="P45" t="s">
        <v>1126</v>
      </c>
      <c r="Q45" t="s">
        <v>1363</v>
      </c>
      <c r="R45" t="s">
        <v>1128</v>
      </c>
      <c r="S45" t="s">
        <v>1130</v>
      </c>
      <c r="T45" t="s">
        <v>1130</v>
      </c>
      <c r="U45" t="s">
        <v>100</v>
      </c>
      <c r="V45" t="s">
        <v>1489</v>
      </c>
      <c r="W45" t="s">
        <v>102</v>
      </c>
      <c r="X45" t="s">
        <v>1490</v>
      </c>
      <c r="Y45" t="s">
        <v>11</v>
      </c>
      <c r="Z45" t="s">
        <v>104</v>
      </c>
      <c r="AA45" t="s">
        <v>810</v>
      </c>
      <c r="AB45" s="37">
        <v>1</v>
      </c>
      <c r="AC45" t="s">
        <v>106</v>
      </c>
      <c r="AD45" s="37">
        <v>144968</v>
      </c>
      <c r="AE45" s="37">
        <v>140396</v>
      </c>
      <c r="AF45" s="37">
        <v>144968</v>
      </c>
    </row>
    <row r="46" spans="1:32">
      <c r="A46" t="s">
        <v>152</v>
      </c>
      <c r="B46" t="s">
        <v>153</v>
      </c>
      <c r="C46" t="s">
        <v>154</v>
      </c>
      <c r="D46" t="s">
        <v>268</v>
      </c>
      <c r="E46" t="s">
        <v>1491</v>
      </c>
      <c r="F46" t="s">
        <v>1492</v>
      </c>
      <c r="G46" t="s">
        <v>1121</v>
      </c>
      <c r="H46" t="s">
        <v>153</v>
      </c>
      <c r="I46" t="s">
        <v>271</v>
      </c>
      <c r="J46" t="s">
        <v>1493</v>
      </c>
      <c r="K46" t="s">
        <v>96</v>
      </c>
      <c r="L46" t="s">
        <v>1494</v>
      </c>
      <c r="M46" s="36">
        <v>45962.422511574077</v>
      </c>
      <c r="N46" s="36">
        <v>45966.680555555547</v>
      </c>
      <c r="O46" t="s">
        <v>1125</v>
      </c>
      <c r="P46" t="s">
        <v>1126</v>
      </c>
      <c r="Q46" t="s">
        <v>1186</v>
      </c>
      <c r="R46" t="s">
        <v>1186</v>
      </c>
      <c r="S46" t="s">
        <v>1129</v>
      </c>
      <c r="T46" t="s">
        <v>1129</v>
      </c>
      <c r="U46" t="s">
        <v>1179</v>
      </c>
      <c r="V46" t="s">
        <v>1495</v>
      </c>
      <c r="W46" t="s">
        <v>102</v>
      </c>
      <c r="X46" t="s">
        <v>1496</v>
      </c>
      <c r="Y46" t="s">
        <v>8</v>
      </c>
      <c r="Z46" t="s">
        <v>104</v>
      </c>
      <c r="AA46" t="s">
        <v>1497</v>
      </c>
      <c r="AB46" s="37">
        <v>2</v>
      </c>
      <c r="AC46" t="s">
        <v>106</v>
      </c>
      <c r="AD46" s="37">
        <v>131920</v>
      </c>
      <c r="AE46" s="37">
        <v>75096</v>
      </c>
      <c r="AF46" s="37">
        <v>131920</v>
      </c>
    </row>
    <row r="47" spans="1:32">
      <c r="A47" t="s">
        <v>138</v>
      </c>
      <c r="B47" t="s">
        <v>139</v>
      </c>
      <c r="C47" t="s">
        <v>140</v>
      </c>
      <c r="D47" t="s">
        <v>141</v>
      </c>
      <c r="E47" t="s">
        <v>1498</v>
      </c>
      <c r="F47" t="s">
        <v>1499</v>
      </c>
      <c r="G47" t="s">
        <v>1121</v>
      </c>
      <c r="H47" t="s">
        <v>144</v>
      </c>
      <c r="I47" t="s">
        <v>138</v>
      </c>
      <c r="J47" t="s">
        <v>1500</v>
      </c>
      <c r="K47" t="s">
        <v>96</v>
      </c>
      <c r="L47" t="s">
        <v>1501</v>
      </c>
      <c r="M47" s="36">
        <v>45962.424340277779</v>
      </c>
      <c r="N47" s="36">
        <v>45962.494444444441</v>
      </c>
      <c r="O47" t="s">
        <v>1125</v>
      </c>
      <c r="P47" t="s">
        <v>1126</v>
      </c>
      <c r="Q47" t="s">
        <v>1235</v>
      </c>
      <c r="R47" t="s">
        <v>1236</v>
      </c>
      <c r="S47" t="s">
        <v>147</v>
      </c>
      <c r="T47" t="s">
        <v>1364</v>
      </c>
      <c r="U47" t="s">
        <v>100</v>
      </c>
      <c r="V47" t="s">
        <v>1502</v>
      </c>
      <c r="W47" t="s">
        <v>102</v>
      </c>
      <c r="X47" t="s">
        <v>1503</v>
      </c>
      <c r="Y47" t="s">
        <v>8</v>
      </c>
      <c r="Z47" t="s">
        <v>104</v>
      </c>
      <c r="AA47" t="s">
        <v>151</v>
      </c>
      <c r="AB47" s="37">
        <v>1</v>
      </c>
      <c r="AC47" t="s">
        <v>106</v>
      </c>
      <c r="AD47" s="37">
        <v>65960</v>
      </c>
      <c r="AE47" s="37">
        <v>75096</v>
      </c>
      <c r="AF47" s="37">
        <v>65960</v>
      </c>
    </row>
    <row r="48" spans="1:32">
      <c r="A48" t="s">
        <v>138</v>
      </c>
      <c r="B48" t="s">
        <v>139</v>
      </c>
      <c r="C48" t="s">
        <v>140</v>
      </c>
      <c r="D48" t="s">
        <v>1504</v>
      </c>
      <c r="E48" t="s">
        <v>1505</v>
      </c>
      <c r="F48" t="s">
        <v>1506</v>
      </c>
      <c r="G48" t="s">
        <v>1121</v>
      </c>
      <c r="H48" t="s">
        <v>1507</v>
      </c>
      <c r="I48" t="s">
        <v>1508</v>
      </c>
      <c r="J48" t="s">
        <v>1509</v>
      </c>
      <c r="K48" t="s">
        <v>96</v>
      </c>
      <c r="L48" t="s">
        <v>1510</v>
      </c>
      <c r="M48" s="36">
        <v>45962.428935185177</v>
      </c>
      <c r="N48" s="36">
        <v>45966.420138888891</v>
      </c>
      <c r="O48" t="s">
        <v>1125</v>
      </c>
      <c r="P48" t="s">
        <v>1126</v>
      </c>
      <c r="Q48" t="s">
        <v>1192</v>
      </c>
      <c r="R48" t="s">
        <v>1193</v>
      </c>
      <c r="S48" t="s">
        <v>98</v>
      </c>
      <c r="T48" t="s">
        <v>99</v>
      </c>
      <c r="U48" t="s">
        <v>100</v>
      </c>
      <c r="V48" t="s">
        <v>1511</v>
      </c>
      <c r="W48" t="s">
        <v>102</v>
      </c>
      <c r="X48" t="s">
        <v>1512</v>
      </c>
      <c r="Y48" t="s">
        <v>125</v>
      </c>
      <c r="Z48" t="s">
        <v>126</v>
      </c>
      <c r="AA48" t="s">
        <v>1513</v>
      </c>
      <c r="AB48" s="37">
        <v>1</v>
      </c>
      <c r="AC48" t="s">
        <v>106</v>
      </c>
      <c r="AD48" s="37">
        <v>988463</v>
      </c>
      <c r="AE48" s="37">
        <v>196537</v>
      </c>
      <c r="AF48" s="37">
        <v>988463</v>
      </c>
    </row>
    <row r="49" spans="1:32">
      <c r="A49" t="s">
        <v>398</v>
      </c>
      <c r="B49" t="s">
        <v>86</v>
      </c>
      <c r="C49" t="s">
        <v>87</v>
      </c>
      <c r="D49" t="s">
        <v>1514</v>
      </c>
      <c r="E49" t="s">
        <v>1515</v>
      </c>
      <c r="F49" t="s">
        <v>1516</v>
      </c>
      <c r="G49" t="s">
        <v>1121</v>
      </c>
      <c r="H49" t="s">
        <v>402</v>
      </c>
      <c r="I49" t="s">
        <v>1517</v>
      </c>
      <c r="J49" t="s">
        <v>1518</v>
      </c>
      <c r="K49" t="s">
        <v>96</v>
      </c>
      <c r="L49" t="s">
        <v>1519</v>
      </c>
      <c r="M49" s="36">
        <v>45962.447141203702</v>
      </c>
      <c r="N49" s="36">
        <v>45962.588194444441</v>
      </c>
      <c r="O49" t="s">
        <v>1125</v>
      </c>
      <c r="P49" t="s">
        <v>1126</v>
      </c>
      <c r="Q49" t="s">
        <v>1169</v>
      </c>
      <c r="R49" t="s">
        <v>1279</v>
      </c>
      <c r="S49" t="s">
        <v>1130</v>
      </c>
      <c r="T49" t="s">
        <v>1130</v>
      </c>
      <c r="U49" t="s">
        <v>100</v>
      </c>
      <c r="V49" t="s">
        <v>1520</v>
      </c>
      <c r="W49" t="s">
        <v>102</v>
      </c>
      <c r="X49" t="s">
        <v>1521</v>
      </c>
      <c r="Y49" t="s">
        <v>13</v>
      </c>
      <c r="Z49" t="s">
        <v>104</v>
      </c>
      <c r="AA49" t="s">
        <v>429</v>
      </c>
      <c r="AB49" s="37">
        <v>1</v>
      </c>
      <c r="AC49" t="s">
        <v>106</v>
      </c>
      <c r="AD49" s="37">
        <v>275729</v>
      </c>
      <c r="AE49" s="37">
        <v>196537</v>
      </c>
      <c r="AF49" s="37">
        <v>275729</v>
      </c>
    </row>
    <row r="50" spans="1:32">
      <c r="A50" t="s">
        <v>398</v>
      </c>
      <c r="B50" t="s">
        <v>86</v>
      </c>
      <c r="C50" t="s">
        <v>87</v>
      </c>
      <c r="D50" t="s">
        <v>1522</v>
      </c>
      <c r="E50" t="s">
        <v>1523</v>
      </c>
      <c r="F50" t="s">
        <v>1524</v>
      </c>
      <c r="G50" t="s">
        <v>1121</v>
      </c>
      <c r="H50" t="s">
        <v>402</v>
      </c>
      <c r="I50" t="s">
        <v>1525</v>
      </c>
      <c r="J50" t="s">
        <v>1526</v>
      </c>
      <c r="K50" t="s">
        <v>96</v>
      </c>
      <c r="L50" t="s">
        <v>1527</v>
      </c>
      <c r="M50" s="36">
        <v>45962.449837962973</v>
      </c>
      <c r="N50" s="36">
        <v>45965.552777777782</v>
      </c>
      <c r="O50" t="s">
        <v>1125</v>
      </c>
      <c r="P50" t="s">
        <v>1227</v>
      </c>
      <c r="Q50" t="s">
        <v>1169</v>
      </c>
      <c r="R50" t="s">
        <v>1228</v>
      </c>
      <c r="S50" t="s">
        <v>1130</v>
      </c>
      <c r="T50" t="s">
        <v>1130</v>
      </c>
      <c r="U50" t="s">
        <v>100</v>
      </c>
      <c r="V50" t="s">
        <v>1528</v>
      </c>
      <c r="W50" t="s">
        <v>102</v>
      </c>
      <c r="X50" t="s">
        <v>1529</v>
      </c>
      <c r="Y50" t="s">
        <v>11</v>
      </c>
      <c r="Z50" t="s">
        <v>104</v>
      </c>
      <c r="AA50" t="s">
        <v>407</v>
      </c>
      <c r="AB50" s="37">
        <v>1</v>
      </c>
      <c r="AC50" t="s">
        <v>106</v>
      </c>
      <c r="AD50" s="37">
        <v>144968</v>
      </c>
      <c r="AE50" s="37">
        <v>140396</v>
      </c>
      <c r="AF50" s="37">
        <v>144968</v>
      </c>
    </row>
    <row r="51" spans="1:32">
      <c r="A51" t="s">
        <v>244</v>
      </c>
      <c r="B51" t="s">
        <v>114</v>
      </c>
      <c r="C51" t="s">
        <v>115</v>
      </c>
      <c r="D51" t="s">
        <v>1530</v>
      </c>
      <c r="E51" t="s">
        <v>1531</v>
      </c>
      <c r="F51" t="s">
        <v>1532</v>
      </c>
      <c r="G51" t="s">
        <v>1121</v>
      </c>
      <c r="H51" t="s">
        <v>248</v>
      </c>
      <c r="I51" t="s">
        <v>1533</v>
      </c>
      <c r="J51" t="s">
        <v>1534</v>
      </c>
      <c r="K51" t="s">
        <v>96</v>
      </c>
      <c r="L51" t="s">
        <v>1535</v>
      </c>
      <c r="M51" s="36">
        <v>45962.465057870373</v>
      </c>
      <c r="N51" s="36">
        <v>45965.561111111107</v>
      </c>
      <c r="O51" t="s">
        <v>1125</v>
      </c>
      <c r="P51" t="s">
        <v>1227</v>
      </c>
      <c r="Q51" t="s">
        <v>1336</v>
      </c>
      <c r="R51" t="s">
        <v>1445</v>
      </c>
      <c r="S51" t="s">
        <v>1129</v>
      </c>
      <c r="T51" t="s">
        <v>1130</v>
      </c>
      <c r="U51" t="s">
        <v>100</v>
      </c>
      <c r="V51" t="s">
        <v>1536</v>
      </c>
      <c r="W51" t="s">
        <v>102</v>
      </c>
      <c r="X51" t="s">
        <v>1537</v>
      </c>
      <c r="Y51" t="s">
        <v>11</v>
      </c>
      <c r="Z51" t="s">
        <v>104</v>
      </c>
      <c r="AA51" t="s">
        <v>1538</v>
      </c>
      <c r="AB51" s="37">
        <v>1</v>
      </c>
      <c r="AC51" t="s">
        <v>106</v>
      </c>
      <c r="AD51" s="37">
        <v>144968</v>
      </c>
      <c r="AE51" s="37">
        <v>140396</v>
      </c>
      <c r="AF51" s="37">
        <v>144968</v>
      </c>
    </row>
    <row r="52" spans="1:32">
      <c r="A52" t="s">
        <v>351</v>
      </c>
      <c r="B52" t="s">
        <v>86</v>
      </c>
      <c r="C52" t="s">
        <v>352</v>
      </c>
      <c r="D52" t="s">
        <v>1539</v>
      </c>
      <c r="E52" t="s">
        <v>1540</v>
      </c>
      <c r="F52" t="s">
        <v>1541</v>
      </c>
      <c r="G52" t="s">
        <v>1121</v>
      </c>
      <c r="H52" t="s">
        <v>402</v>
      </c>
      <c r="I52" t="s">
        <v>1542</v>
      </c>
      <c r="J52" t="s">
        <v>1543</v>
      </c>
      <c r="K52" t="s">
        <v>96</v>
      </c>
      <c r="L52" t="s">
        <v>1544</v>
      </c>
      <c r="M52" s="36">
        <v>45962.591377314813</v>
      </c>
      <c r="N52" s="36">
        <v>45965.515277777777</v>
      </c>
      <c r="O52" t="s">
        <v>1125</v>
      </c>
      <c r="P52" t="s">
        <v>1126</v>
      </c>
      <c r="Q52" t="s">
        <v>1235</v>
      </c>
      <c r="R52" t="s">
        <v>1545</v>
      </c>
      <c r="S52" t="s">
        <v>1130</v>
      </c>
      <c r="T52" t="s">
        <v>1130</v>
      </c>
      <c r="U52" t="s">
        <v>100</v>
      </c>
      <c r="V52" t="s">
        <v>1546</v>
      </c>
      <c r="W52" t="s">
        <v>102</v>
      </c>
      <c r="X52" t="s">
        <v>1547</v>
      </c>
      <c r="Y52" t="s">
        <v>11</v>
      </c>
      <c r="Z52" t="s">
        <v>104</v>
      </c>
      <c r="AA52" t="s">
        <v>362</v>
      </c>
      <c r="AB52" s="37">
        <v>1</v>
      </c>
      <c r="AC52" t="s">
        <v>106</v>
      </c>
      <c r="AD52" s="37">
        <v>144968</v>
      </c>
      <c r="AE52" s="37">
        <v>140396</v>
      </c>
      <c r="AF52" s="37">
        <v>144968</v>
      </c>
    </row>
    <row r="53" spans="1:32">
      <c r="A53" t="s">
        <v>255</v>
      </c>
      <c r="B53" t="s">
        <v>256</v>
      </c>
      <c r="C53" t="s">
        <v>257</v>
      </c>
      <c r="D53" t="s">
        <v>1548</v>
      </c>
      <c r="E53" t="s">
        <v>1549</v>
      </c>
      <c r="F53" t="s">
        <v>1550</v>
      </c>
      <c r="G53" t="s">
        <v>1121</v>
      </c>
      <c r="H53" t="s">
        <v>261</v>
      </c>
      <c r="I53" t="s">
        <v>1551</v>
      </c>
      <c r="J53" t="s">
        <v>1552</v>
      </c>
      <c r="K53" t="s">
        <v>96</v>
      </c>
      <c r="L53" t="s">
        <v>1553</v>
      </c>
      <c r="M53" s="36">
        <v>45962.594050925924</v>
      </c>
      <c r="N53" s="36">
        <v>45965.541666666657</v>
      </c>
      <c r="O53" t="s">
        <v>1125</v>
      </c>
      <c r="P53" t="s">
        <v>1126</v>
      </c>
      <c r="Q53" t="s">
        <v>1235</v>
      </c>
      <c r="R53" t="s">
        <v>1236</v>
      </c>
      <c r="S53" t="s">
        <v>98</v>
      </c>
      <c r="T53" t="s">
        <v>99</v>
      </c>
      <c r="U53" t="s">
        <v>100</v>
      </c>
      <c r="V53" t="s">
        <v>1554</v>
      </c>
      <c r="W53" t="s">
        <v>102</v>
      </c>
      <c r="X53" t="s">
        <v>1555</v>
      </c>
      <c r="Y53" t="s">
        <v>15</v>
      </c>
      <c r="Z53" t="s">
        <v>104</v>
      </c>
      <c r="AA53" t="s">
        <v>703</v>
      </c>
      <c r="AB53" s="37">
        <v>1</v>
      </c>
      <c r="AC53" t="s">
        <v>106</v>
      </c>
      <c r="AD53" s="37">
        <v>479589</v>
      </c>
      <c r="AE53" s="37">
        <v>196537</v>
      </c>
      <c r="AF53" s="37">
        <v>479589</v>
      </c>
    </row>
    <row r="54" spans="1:32">
      <c r="A54" t="s">
        <v>138</v>
      </c>
      <c r="B54" t="s">
        <v>139</v>
      </c>
      <c r="C54" t="s">
        <v>140</v>
      </c>
      <c r="D54" t="s">
        <v>959</v>
      </c>
      <c r="E54" t="s">
        <v>1556</v>
      </c>
      <c r="F54" t="s">
        <v>1557</v>
      </c>
      <c r="G54" t="s">
        <v>1121</v>
      </c>
      <c r="H54" t="s">
        <v>144</v>
      </c>
      <c r="I54" t="s">
        <v>962</v>
      </c>
      <c r="J54" t="s">
        <v>1558</v>
      </c>
      <c r="K54" t="s">
        <v>96</v>
      </c>
      <c r="L54" t="s">
        <v>1559</v>
      </c>
      <c r="M54" s="36">
        <v>45962.593171296299</v>
      </c>
      <c r="N54" s="36">
        <v>45965.620833333327</v>
      </c>
      <c r="O54" t="s">
        <v>1125</v>
      </c>
      <c r="P54" t="s">
        <v>1126</v>
      </c>
      <c r="Q54" t="s">
        <v>1363</v>
      </c>
      <c r="R54" t="s">
        <v>1453</v>
      </c>
      <c r="S54" t="s">
        <v>1130</v>
      </c>
      <c r="T54" t="s">
        <v>1130</v>
      </c>
      <c r="U54" t="s">
        <v>100</v>
      </c>
      <c r="V54" t="s">
        <v>1560</v>
      </c>
      <c r="W54" t="s">
        <v>102</v>
      </c>
      <c r="X54" t="s">
        <v>1561</v>
      </c>
      <c r="Y54" t="s">
        <v>11</v>
      </c>
      <c r="Z54" t="s">
        <v>104</v>
      </c>
      <c r="AA54" t="s">
        <v>1172</v>
      </c>
      <c r="AB54" s="37">
        <v>1</v>
      </c>
      <c r="AC54" t="s">
        <v>106</v>
      </c>
      <c r="AD54" s="37">
        <v>144968</v>
      </c>
      <c r="AE54" s="37">
        <v>140396</v>
      </c>
      <c r="AF54" s="37">
        <v>144968</v>
      </c>
    </row>
    <row r="55" spans="1:32">
      <c r="A55" t="s">
        <v>310</v>
      </c>
      <c r="B55" t="s">
        <v>114</v>
      </c>
      <c r="C55" t="s">
        <v>115</v>
      </c>
      <c r="D55" t="s">
        <v>1562</v>
      </c>
      <c r="E55" t="s">
        <v>1563</v>
      </c>
      <c r="F55" t="s">
        <v>1564</v>
      </c>
      <c r="G55" t="s">
        <v>1121</v>
      </c>
      <c r="H55" t="s">
        <v>314</v>
      </c>
      <c r="I55" t="s">
        <v>1565</v>
      </c>
      <c r="J55" t="s">
        <v>1566</v>
      </c>
      <c r="K55" t="s">
        <v>96</v>
      </c>
      <c r="L55" t="s">
        <v>1567</v>
      </c>
      <c r="M55" s="36">
        <v>45962.642731481479</v>
      </c>
      <c r="N55" s="36">
        <v>45965.662499999999</v>
      </c>
      <c r="O55" t="s">
        <v>1125</v>
      </c>
      <c r="P55" t="s">
        <v>1227</v>
      </c>
      <c r="Q55" t="s">
        <v>1169</v>
      </c>
      <c r="R55" t="s">
        <v>1228</v>
      </c>
      <c r="S55" t="s">
        <v>1130</v>
      </c>
      <c r="T55" t="s">
        <v>1130</v>
      </c>
      <c r="U55" t="s">
        <v>100</v>
      </c>
      <c r="V55" t="s">
        <v>1568</v>
      </c>
      <c r="W55" t="s">
        <v>102</v>
      </c>
      <c r="X55" t="s">
        <v>1569</v>
      </c>
      <c r="Y55" t="s">
        <v>11</v>
      </c>
      <c r="Z55" t="s">
        <v>104</v>
      </c>
      <c r="AA55" t="s">
        <v>326</v>
      </c>
      <c r="AB55" s="37">
        <v>1</v>
      </c>
      <c r="AC55" t="s">
        <v>106</v>
      </c>
      <c r="AD55" s="37">
        <v>144968</v>
      </c>
      <c r="AE55" s="37">
        <v>140396</v>
      </c>
      <c r="AF55" s="37">
        <v>144968</v>
      </c>
    </row>
    <row r="56" spans="1:32">
      <c r="A56" t="s">
        <v>113</v>
      </c>
      <c r="B56" t="s">
        <v>114</v>
      </c>
      <c r="C56" t="s">
        <v>115</v>
      </c>
      <c r="D56" t="s">
        <v>363</v>
      </c>
      <c r="E56" t="s">
        <v>1570</v>
      </c>
      <c r="F56" t="s">
        <v>1571</v>
      </c>
      <c r="G56" t="s">
        <v>1121</v>
      </c>
      <c r="H56" t="s">
        <v>366</v>
      </c>
      <c r="I56" t="s">
        <v>113</v>
      </c>
      <c r="J56" t="s">
        <v>1572</v>
      </c>
      <c r="K56" t="s">
        <v>96</v>
      </c>
      <c r="L56" t="s">
        <v>1573</v>
      </c>
      <c r="M56" s="36">
        <v>45962.749201388891</v>
      </c>
      <c r="N56" s="36">
        <v>45965.438888888893</v>
      </c>
      <c r="O56" t="s">
        <v>1125</v>
      </c>
      <c r="P56" t="s">
        <v>1227</v>
      </c>
      <c r="Q56" t="s">
        <v>1336</v>
      </c>
      <c r="R56" t="s">
        <v>1337</v>
      </c>
      <c r="S56" t="s">
        <v>98</v>
      </c>
      <c r="T56" t="s">
        <v>470</v>
      </c>
      <c r="U56" t="s">
        <v>100</v>
      </c>
      <c r="V56" t="s">
        <v>1574</v>
      </c>
      <c r="W56" t="s">
        <v>102</v>
      </c>
      <c r="X56" t="s">
        <v>1575</v>
      </c>
      <c r="Y56" t="s">
        <v>8</v>
      </c>
      <c r="Z56" t="s">
        <v>104</v>
      </c>
      <c r="AA56" t="s">
        <v>1030</v>
      </c>
      <c r="AB56" s="37">
        <v>1</v>
      </c>
      <c r="AC56" t="s">
        <v>106</v>
      </c>
      <c r="AD56" s="37">
        <v>65960</v>
      </c>
      <c r="AE56" s="37">
        <v>75096</v>
      </c>
      <c r="AF56" s="37">
        <v>65960</v>
      </c>
    </row>
    <row r="57" spans="1:32">
      <c r="A57" t="s">
        <v>310</v>
      </c>
      <c r="B57" t="s">
        <v>114</v>
      </c>
      <c r="C57" t="s">
        <v>115</v>
      </c>
      <c r="D57" t="s">
        <v>311</v>
      </c>
      <c r="E57" t="s">
        <v>1576</v>
      </c>
      <c r="F57" t="s">
        <v>1577</v>
      </c>
      <c r="G57" t="s">
        <v>1121</v>
      </c>
      <c r="H57" t="s">
        <v>314</v>
      </c>
      <c r="I57" t="s">
        <v>310</v>
      </c>
      <c r="J57" t="s">
        <v>1578</v>
      </c>
      <c r="K57" t="s">
        <v>96</v>
      </c>
      <c r="L57" t="s">
        <v>1579</v>
      </c>
      <c r="M57" s="36">
        <v>45963.333333333343</v>
      </c>
      <c r="N57" s="36">
        <v>45966.436805555553</v>
      </c>
      <c r="O57" t="s">
        <v>1125</v>
      </c>
      <c r="P57" t="s">
        <v>1126</v>
      </c>
      <c r="Q57" t="s">
        <v>1235</v>
      </c>
      <c r="R57" t="s">
        <v>1128</v>
      </c>
      <c r="S57" t="s">
        <v>1130</v>
      </c>
      <c r="T57" t="s">
        <v>1130</v>
      </c>
      <c r="U57" t="s">
        <v>100</v>
      </c>
      <c r="V57" t="s">
        <v>1580</v>
      </c>
      <c r="W57" t="s">
        <v>102</v>
      </c>
      <c r="X57" t="s">
        <v>1581</v>
      </c>
      <c r="Y57" t="s">
        <v>8</v>
      </c>
      <c r="Z57" t="s">
        <v>104</v>
      </c>
      <c r="AA57" t="s">
        <v>333</v>
      </c>
      <c r="AB57" s="37">
        <v>1</v>
      </c>
      <c r="AC57" t="s">
        <v>106</v>
      </c>
      <c r="AD57" s="37">
        <v>65960</v>
      </c>
      <c r="AE57" s="37">
        <v>75096</v>
      </c>
      <c r="AF57" s="37">
        <v>65960</v>
      </c>
    </row>
    <row r="58" spans="1:32">
      <c r="A58" t="s">
        <v>398</v>
      </c>
      <c r="B58" t="s">
        <v>86</v>
      </c>
      <c r="C58" t="s">
        <v>87</v>
      </c>
      <c r="D58" t="s">
        <v>399</v>
      </c>
      <c r="E58" t="s">
        <v>1582</v>
      </c>
      <c r="F58" t="s">
        <v>1583</v>
      </c>
      <c r="G58" t="s">
        <v>1121</v>
      </c>
      <c r="H58" t="s">
        <v>402</v>
      </c>
      <c r="I58" t="s">
        <v>398</v>
      </c>
      <c r="J58" t="s">
        <v>1584</v>
      </c>
      <c r="K58" t="s">
        <v>96</v>
      </c>
      <c r="L58" t="s">
        <v>1585</v>
      </c>
      <c r="M58" s="36">
        <v>45963.333333333343</v>
      </c>
      <c r="N58" s="36">
        <v>45965.622916666667</v>
      </c>
      <c r="O58" t="s">
        <v>1125</v>
      </c>
      <c r="P58" t="s">
        <v>1126</v>
      </c>
      <c r="Q58" t="s">
        <v>1218</v>
      </c>
      <c r="R58" t="s">
        <v>1128</v>
      </c>
      <c r="S58" t="s">
        <v>1130</v>
      </c>
      <c r="T58" t="s">
        <v>1130</v>
      </c>
      <c r="U58" t="s">
        <v>100</v>
      </c>
      <c r="V58" t="s">
        <v>1586</v>
      </c>
      <c r="W58" t="s">
        <v>102</v>
      </c>
      <c r="X58" t="s">
        <v>1587</v>
      </c>
      <c r="Y58" t="s">
        <v>8</v>
      </c>
      <c r="Z58" t="s">
        <v>104</v>
      </c>
      <c r="AA58" t="s">
        <v>824</v>
      </c>
      <c r="AB58" s="37">
        <v>1</v>
      </c>
      <c r="AC58" t="s">
        <v>106</v>
      </c>
      <c r="AD58" s="37">
        <v>65960</v>
      </c>
      <c r="AE58" s="37">
        <v>75096</v>
      </c>
      <c r="AF58" s="37">
        <v>65960</v>
      </c>
    </row>
    <row r="59" spans="1:32">
      <c r="A59" t="s">
        <v>138</v>
      </c>
      <c r="B59" t="s">
        <v>139</v>
      </c>
      <c r="C59" t="s">
        <v>140</v>
      </c>
      <c r="D59" t="s">
        <v>141</v>
      </c>
      <c r="E59" t="s">
        <v>1588</v>
      </c>
      <c r="F59" t="s">
        <v>1589</v>
      </c>
      <c r="G59" t="s">
        <v>1121</v>
      </c>
      <c r="H59" t="s">
        <v>144</v>
      </c>
      <c r="I59" t="s">
        <v>138</v>
      </c>
      <c r="J59" t="s">
        <v>1590</v>
      </c>
      <c r="K59" t="s">
        <v>96</v>
      </c>
      <c r="L59" t="s">
        <v>1591</v>
      </c>
      <c r="M59" s="36">
        <v>45963.333333333343</v>
      </c>
      <c r="N59" s="36">
        <v>45965.585416666669</v>
      </c>
      <c r="O59" t="s">
        <v>1125</v>
      </c>
      <c r="P59" t="s">
        <v>1126</v>
      </c>
      <c r="Q59" t="s">
        <v>1235</v>
      </c>
      <c r="R59" t="s">
        <v>1236</v>
      </c>
      <c r="S59" t="s">
        <v>98</v>
      </c>
      <c r="T59" t="s">
        <v>470</v>
      </c>
      <c r="U59" t="s">
        <v>100</v>
      </c>
      <c r="V59" t="s">
        <v>1592</v>
      </c>
      <c r="W59" t="s">
        <v>102</v>
      </c>
      <c r="X59" t="s">
        <v>1593</v>
      </c>
      <c r="Y59" t="s">
        <v>8</v>
      </c>
      <c r="Z59" t="s">
        <v>104</v>
      </c>
      <c r="AA59" t="s">
        <v>644</v>
      </c>
      <c r="AB59" s="37">
        <v>1</v>
      </c>
      <c r="AC59" t="s">
        <v>106</v>
      </c>
      <c r="AD59" s="37">
        <v>65960</v>
      </c>
      <c r="AE59" s="37">
        <v>75096</v>
      </c>
      <c r="AF59" s="37">
        <v>65960</v>
      </c>
    </row>
    <row r="60" spans="1:32">
      <c r="A60" t="s">
        <v>398</v>
      </c>
      <c r="B60" t="s">
        <v>86</v>
      </c>
      <c r="C60" t="s">
        <v>87</v>
      </c>
      <c r="D60" t="s">
        <v>845</v>
      </c>
      <c r="E60" t="s">
        <v>1594</v>
      </c>
      <c r="F60" t="s">
        <v>1174</v>
      </c>
      <c r="G60" t="s">
        <v>1121</v>
      </c>
      <c r="H60" t="s">
        <v>848</v>
      </c>
      <c r="I60" t="s">
        <v>849</v>
      </c>
      <c r="J60" t="s">
        <v>1175</v>
      </c>
      <c r="K60" t="s">
        <v>96</v>
      </c>
      <c r="L60" t="s">
        <v>1595</v>
      </c>
      <c r="M60" s="36">
        <v>45963.464097222219</v>
      </c>
      <c r="N60" s="36">
        <v>45965.538194444453</v>
      </c>
      <c r="P60" t="s">
        <v>1126</v>
      </c>
      <c r="Q60" t="s">
        <v>1177</v>
      </c>
      <c r="R60" t="s">
        <v>1178</v>
      </c>
      <c r="S60" t="s">
        <v>1129</v>
      </c>
      <c r="T60" t="s">
        <v>1129</v>
      </c>
      <c r="V60" t="s">
        <v>1596</v>
      </c>
      <c r="W60" t="s">
        <v>1195</v>
      </c>
      <c r="Y60" t="s">
        <v>13</v>
      </c>
      <c r="Z60" t="s">
        <v>104</v>
      </c>
      <c r="AA60" t="s">
        <v>854</v>
      </c>
      <c r="AB60" s="37">
        <v>0</v>
      </c>
      <c r="AC60" t="s">
        <v>106</v>
      </c>
      <c r="AD60" s="37">
        <v>41241</v>
      </c>
      <c r="AE60" s="37">
        <v>0</v>
      </c>
      <c r="AF60" s="37">
        <v>41241</v>
      </c>
    </row>
    <row r="61" spans="1:32">
      <c r="A61" t="s">
        <v>704</v>
      </c>
      <c r="B61" t="s">
        <v>381</v>
      </c>
      <c r="C61" t="s">
        <v>382</v>
      </c>
      <c r="D61" t="s">
        <v>705</v>
      </c>
      <c r="E61" t="s">
        <v>1597</v>
      </c>
      <c r="F61" t="s">
        <v>1598</v>
      </c>
      <c r="G61" t="s">
        <v>1121</v>
      </c>
      <c r="H61" t="s">
        <v>708</v>
      </c>
      <c r="I61" t="s">
        <v>704</v>
      </c>
      <c r="J61" t="s">
        <v>1599</v>
      </c>
      <c r="K61" t="s">
        <v>96</v>
      </c>
      <c r="L61" t="s">
        <v>1600</v>
      </c>
      <c r="M61" s="36">
        <v>45963.418993055559</v>
      </c>
      <c r="N61" s="36">
        <v>45965.450694444437</v>
      </c>
      <c r="O61" t="s">
        <v>1125</v>
      </c>
      <c r="P61" t="s">
        <v>1126</v>
      </c>
      <c r="Q61" t="s">
        <v>1158</v>
      </c>
      <c r="R61" t="s">
        <v>1159</v>
      </c>
      <c r="S61" t="s">
        <v>1130</v>
      </c>
      <c r="T61" t="s">
        <v>1130</v>
      </c>
      <c r="U61" t="s">
        <v>100</v>
      </c>
      <c r="V61" t="s">
        <v>1601</v>
      </c>
      <c r="W61" t="s">
        <v>102</v>
      </c>
      <c r="X61" t="s">
        <v>1602</v>
      </c>
      <c r="Y61" t="s">
        <v>8</v>
      </c>
      <c r="Z61" t="s">
        <v>104</v>
      </c>
      <c r="AA61" t="s">
        <v>1603</v>
      </c>
      <c r="AB61" s="37">
        <v>1</v>
      </c>
      <c r="AC61" t="s">
        <v>106</v>
      </c>
      <c r="AD61" s="37">
        <v>65960</v>
      </c>
      <c r="AE61" s="37">
        <v>75096</v>
      </c>
      <c r="AF61" s="37">
        <v>65960</v>
      </c>
    </row>
    <row r="62" spans="1:32">
      <c r="A62" t="s">
        <v>310</v>
      </c>
      <c r="B62" t="s">
        <v>114</v>
      </c>
      <c r="C62" t="s">
        <v>115</v>
      </c>
      <c r="D62" t="s">
        <v>311</v>
      </c>
      <c r="E62" t="s">
        <v>1604</v>
      </c>
      <c r="F62" t="s">
        <v>1605</v>
      </c>
      <c r="G62" t="s">
        <v>1121</v>
      </c>
      <c r="H62" t="s">
        <v>314</v>
      </c>
      <c r="I62" t="s">
        <v>310</v>
      </c>
      <c r="J62" t="s">
        <v>1606</v>
      </c>
      <c r="K62" t="s">
        <v>96</v>
      </c>
      <c r="L62" t="s">
        <v>1607</v>
      </c>
      <c r="M62" s="36">
        <v>45963.562974537039</v>
      </c>
      <c r="N62" s="36">
        <v>45965.685416666667</v>
      </c>
      <c r="O62" t="s">
        <v>1125</v>
      </c>
      <c r="P62" t="s">
        <v>1126</v>
      </c>
      <c r="Q62" t="s">
        <v>1186</v>
      </c>
      <c r="R62" t="s">
        <v>1186</v>
      </c>
      <c r="S62" t="s">
        <v>1130</v>
      </c>
      <c r="T62" t="s">
        <v>1130</v>
      </c>
      <c r="U62" t="s">
        <v>100</v>
      </c>
      <c r="V62" t="s">
        <v>1608</v>
      </c>
      <c r="W62" t="s">
        <v>102</v>
      </c>
      <c r="X62" t="s">
        <v>1609</v>
      </c>
      <c r="Y62" t="s">
        <v>8</v>
      </c>
      <c r="Z62" t="s">
        <v>104</v>
      </c>
      <c r="AA62" t="s">
        <v>333</v>
      </c>
      <c r="AB62" s="37">
        <v>1</v>
      </c>
      <c r="AC62" t="s">
        <v>106</v>
      </c>
      <c r="AD62" s="37">
        <v>65960</v>
      </c>
      <c r="AE62" s="37">
        <v>75096</v>
      </c>
      <c r="AF62" s="37">
        <v>65960</v>
      </c>
    </row>
    <row r="63" spans="1:32">
      <c r="A63" t="s">
        <v>975</v>
      </c>
      <c r="B63" t="s">
        <v>256</v>
      </c>
      <c r="C63" t="s">
        <v>257</v>
      </c>
      <c r="D63" t="s">
        <v>976</v>
      </c>
      <c r="E63" t="s">
        <v>1610</v>
      </c>
      <c r="F63" t="s">
        <v>1611</v>
      </c>
      <c r="G63" t="s">
        <v>1121</v>
      </c>
      <c r="H63" t="s">
        <v>979</v>
      </c>
      <c r="I63" t="s">
        <v>975</v>
      </c>
      <c r="J63" t="s">
        <v>1612</v>
      </c>
      <c r="K63" t="s">
        <v>96</v>
      </c>
      <c r="L63" t="s">
        <v>1613</v>
      </c>
      <c r="M63" s="36">
        <v>45963.414386574077</v>
      </c>
      <c r="N63" s="36">
        <v>45963.637499999997</v>
      </c>
      <c r="O63" t="s">
        <v>1125</v>
      </c>
      <c r="P63" t="s">
        <v>1126</v>
      </c>
      <c r="Q63" t="s">
        <v>1614</v>
      </c>
      <c r="R63" t="s">
        <v>1615</v>
      </c>
      <c r="S63" t="s">
        <v>98</v>
      </c>
      <c r="T63" t="s">
        <v>470</v>
      </c>
      <c r="U63" t="s">
        <v>100</v>
      </c>
      <c r="V63" t="s">
        <v>1616</v>
      </c>
      <c r="W63" t="s">
        <v>102</v>
      </c>
      <c r="X63" t="s">
        <v>1617</v>
      </c>
      <c r="Y63" t="s">
        <v>8</v>
      </c>
      <c r="Z63" t="s">
        <v>104</v>
      </c>
      <c r="AA63" t="s">
        <v>984</v>
      </c>
      <c r="AB63" s="37">
        <v>1</v>
      </c>
      <c r="AC63" t="s">
        <v>106</v>
      </c>
      <c r="AD63" s="37">
        <v>65960</v>
      </c>
      <c r="AE63" s="37">
        <v>75096</v>
      </c>
      <c r="AF63" s="37">
        <v>65960</v>
      </c>
    </row>
    <row r="64" spans="1:32">
      <c r="A64" t="s">
        <v>380</v>
      </c>
      <c r="B64" t="s">
        <v>381</v>
      </c>
      <c r="C64" t="s">
        <v>382</v>
      </c>
      <c r="D64" t="s">
        <v>383</v>
      </c>
      <c r="E64" t="s">
        <v>1618</v>
      </c>
      <c r="F64" t="s">
        <v>1619</v>
      </c>
      <c r="G64" t="s">
        <v>1121</v>
      </c>
      <c r="H64" t="s">
        <v>386</v>
      </c>
      <c r="I64" t="s">
        <v>380</v>
      </c>
      <c r="J64" t="s">
        <v>1620</v>
      </c>
      <c r="K64" t="s">
        <v>96</v>
      </c>
      <c r="L64" t="s">
        <v>1621</v>
      </c>
      <c r="M64" s="36">
        <v>45963.428865740738</v>
      </c>
      <c r="N64" s="36">
        <v>45965.493055555547</v>
      </c>
      <c r="O64" t="s">
        <v>1125</v>
      </c>
      <c r="P64" t="s">
        <v>1126</v>
      </c>
      <c r="Q64" t="s">
        <v>1148</v>
      </c>
      <c r="R64" t="s">
        <v>1128</v>
      </c>
      <c r="S64" t="s">
        <v>98</v>
      </c>
      <c r="T64" t="s">
        <v>470</v>
      </c>
      <c r="U64" t="s">
        <v>100</v>
      </c>
      <c r="V64" t="s">
        <v>1622</v>
      </c>
      <c r="W64" t="s">
        <v>102</v>
      </c>
      <c r="X64" t="s">
        <v>1623</v>
      </c>
      <c r="Y64" t="s">
        <v>8</v>
      </c>
      <c r="Z64" t="s">
        <v>104</v>
      </c>
      <c r="AA64" t="s">
        <v>391</v>
      </c>
      <c r="AB64" s="37">
        <v>1</v>
      </c>
      <c r="AC64" t="s">
        <v>106</v>
      </c>
      <c r="AD64" s="37">
        <v>65960</v>
      </c>
      <c r="AE64" s="37">
        <v>75096</v>
      </c>
      <c r="AF64" s="37">
        <v>65960</v>
      </c>
    </row>
    <row r="65" spans="1:32">
      <c r="A65" t="s">
        <v>113</v>
      </c>
      <c r="B65" t="s">
        <v>114</v>
      </c>
      <c r="C65" t="s">
        <v>115</v>
      </c>
      <c r="D65" t="s">
        <v>1624</v>
      </c>
      <c r="E65" t="s">
        <v>1625</v>
      </c>
      <c r="F65" t="s">
        <v>1626</v>
      </c>
      <c r="G65" t="s">
        <v>1121</v>
      </c>
      <c r="H65" t="s">
        <v>366</v>
      </c>
      <c r="I65" t="s">
        <v>1627</v>
      </c>
      <c r="J65" t="s">
        <v>1628</v>
      </c>
      <c r="K65" t="s">
        <v>96</v>
      </c>
      <c r="L65" t="s">
        <v>1629</v>
      </c>
      <c r="M65" s="36">
        <v>45964.479768518519</v>
      </c>
      <c r="N65" s="36">
        <v>45965.734027777777</v>
      </c>
      <c r="O65" t="s">
        <v>1125</v>
      </c>
      <c r="P65" t="s">
        <v>1126</v>
      </c>
      <c r="Q65" t="s">
        <v>1235</v>
      </c>
      <c r="R65" t="s">
        <v>1545</v>
      </c>
      <c r="S65" t="s">
        <v>1129</v>
      </c>
      <c r="T65" t="s">
        <v>1129</v>
      </c>
      <c r="U65" t="s">
        <v>100</v>
      </c>
      <c r="V65" t="s">
        <v>1630</v>
      </c>
      <c r="W65" t="s">
        <v>102</v>
      </c>
      <c r="X65" t="s">
        <v>1631</v>
      </c>
      <c r="Y65" t="s">
        <v>13</v>
      </c>
      <c r="Z65" t="s">
        <v>104</v>
      </c>
      <c r="AA65" t="s">
        <v>1632</v>
      </c>
      <c r="AB65" s="37">
        <v>1</v>
      </c>
      <c r="AC65" t="s">
        <v>106</v>
      </c>
      <c r="AD65" s="37">
        <v>275729</v>
      </c>
      <c r="AE65" s="37">
        <v>196537</v>
      </c>
      <c r="AF65" s="37">
        <v>275729</v>
      </c>
    </row>
    <row r="66" spans="1:32">
      <c r="A66" t="s">
        <v>603</v>
      </c>
      <c r="B66" t="s">
        <v>381</v>
      </c>
      <c r="C66" t="s">
        <v>382</v>
      </c>
      <c r="D66" t="s">
        <v>604</v>
      </c>
      <c r="E66" t="s">
        <v>1633</v>
      </c>
      <c r="F66" t="s">
        <v>1634</v>
      </c>
      <c r="G66" t="s">
        <v>1121</v>
      </c>
      <c r="H66" t="s">
        <v>607</v>
      </c>
      <c r="I66" t="s">
        <v>603</v>
      </c>
      <c r="J66" t="s">
        <v>1635</v>
      </c>
      <c r="K66" t="s">
        <v>96</v>
      </c>
      <c r="L66" t="s">
        <v>1636</v>
      </c>
      <c r="M66" s="36">
        <v>45964.48101851852</v>
      </c>
      <c r="N66" s="36">
        <v>45965.432638888888</v>
      </c>
      <c r="P66" t="s">
        <v>1227</v>
      </c>
      <c r="Q66" t="s">
        <v>1637</v>
      </c>
      <c r="R66" t="s">
        <v>1638</v>
      </c>
      <c r="S66" t="s">
        <v>1130</v>
      </c>
      <c r="T66" t="s">
        <v>1130</v>
      </c>
      <c r="V66" t="s">
        <v>1639</v>
      </c>
      <c r="W66" t="s">
        <v>1195</v>
      </c>
      <c r="Y66" t="s">
        <v>8</v>
      </c>
      <c r="Z66" t="s">
        <v>104</v>
      </c>
      <c r="AA66" t="s">
        <v>612</v>
      </c>
      <c r="AB66" s="37">
        <v>0</v>
      </c>
      <c r="AC66" t="s">
        <v>106</v>
      </c>
      <c r="AD66" s="37">
        <v>41241</v>
      </c>
      <c r="AE66" s="37">
        <v>0</v>
      </c>
      <c r="AF66" s="37">
        <v>41241</v>
      </c>
    </row>
    <row r="67" spans="1:32">
      <c r="A67" t="s">
        <v>138</v>
      </c>
      <c r="B67" t="s">
        <v>139</v>
      </c>
      <c r="C67" t="s">
        <v>140</v>
      </c>
      <c r="D67" t="s">
        <v>141</v>
      </c>
      <c r="E67" t="s">
        <v>1640</v>
      </c>
      <c r="F67" t="s">
        <v>1641</v>
      </c>
      <c r="G67" t="s">
        <v>1121</v>
      </c>
      <c r="H67" t="s">
        <v>144</v>
      </c>
      <c r="I67" t="s">
        <v>138</v>
      </c>
      <c r="J67" t="s">
        <v>1642</v>
      </c>
      <c r="K67" t="s">
        <v>96</v>
      </c>
      <c r="L67" t="s">
        <v>1643</v>
      </c>
      <c r="M67" s="36">
        <v>45964.489027777781</v>
      </c>
      <c r="N67" s="36">
        <v>45965.452777777777</v>
      </c>
      <c r="O67" t="s">
        <v>1125</v>
      </c>
      <c r="P67" t="s">
        <v>1126</v>
      </c>
      <c r="Q67" t="s">
        <v>1192</v>
      </c>
      <c r="R67" t="s">
        <v>1128</v>
      </c>
      <c r="S67" t="s">
        <v>98</v>
      </c>
      <c r="T67" t="s">
        <v>470</v>
      </c>
      <c r="U67" t="s">
        <v>100</v>
      </c>
      <c r="V67" t="s">
        <v>1644</v>
      </c>
      <c r="W67" t="s">
        <v>102</v>
      </c>
      <c r="X67" t="s">
        <v>1645</v>
      </c>
      <c r="Y67" t="s">
        <v>8</v>
      </c>
      <c r="Z67" t="s">
        <v>104</v>
      </c>
      <c r="AA67" t="s">
        <v>1246</v>
      </c>
      <c r="AB67" s="37">
        <v>1</v>
      </c>
      <c r="AC67" t="s">
        <v>106</v>
      </c>
      <c r="AD67" s="37">
        <v>65960</v>
      </c>
      <c r="AE67" s="37">
        <v>75096</v>
      </c>
      <c r="AF67" s="37">
        <v>65960</v>
      </c>
    </row>
    <row r="68" spans="1:32">
      <c r="A68" t="s">
        <v>1646</v>
      </c>
      <c r="B68" t="s">
        <v>256</v>
      </c>
      <c r="C68" t="s">
        <v>257</v>
      </c>
      <c r="D68" t="s">
        <v>1647</v>
      </c>
      <c r="E68" t="s">
        <v>1648</v>
      </c>
      <c r="F68" t="s">
        <v>1649</v>
      </c>
      <c r="G68" t="s">
        <v>1121</v>
      </c>
      <c r="H68" t="s">
        <v>224</v>
      </c>
      <c r="I68" t="s">
        <v>1650</v>
      </c>
      <c r="J68" t="s">
        <v>1651</v>
      </c>
      <c r="K68" t="s">
        <v>96</v>
      </c>
      <c r="L68" t="s">
        <v>1652</v>
      </c>
      <c r="M68" s="36">
        <v>45964.488495370373</v>
      </c>
      <c r="N68" s="36">
        <v>45966.770833333343</v>
      </c>
      <c r="O68" t="s">
        <v>1125</v>
      </c>
      <c r="P68" t="s">
        <v>1227</v>
      </c>
      <c r="Q68" t="s">
        <v>1169</v>
      </c>
      <c r="R68" t="s">
        <v>1228</v>
      </c>
      <c r="S68" t="s">
        <v>1130</v>
      </c>
      <c r="T68" t="s">
        <v>1130</v>
      </c>
      <c r="U68" t="s">
        <v>100</v>
      </c>
      <c r="V68" t="s">
        <v>1653</v>
      </c>
      <c r="W68" t="s">
        <v>102</v>
      </c>
      <c r="X68" t="s">
        <v>1654</v>
      </c>
      <c r="Y68" t="s">
        <v>15</v>
      </c>
      <c r="Z68" t="s">
        <v>104</v>
      </c>
      <c r="AA68" t="s">
        <v>1367</v>
      </c>
      <c r="AB68" s="37">
        <v>1</v>
      </c>
      <c r="AC68" t="s">
        <v>106</v>
      </c>
      <c r="AD68" s="37">
        <v>479589</v>
      </c>
      <c r="AE68" s="37">
        <v>196537</v>
      </c>
      <c r="AF68" s="37">
        <v>479589</v>
      </c>
    </row>
    <row r="69" spans="1:32">
      <c r="A69" t="s">
        <v>1646</v>
      </c>
      <c r="B69" t="s">
        <v>256</v>
      </c>
      <c r="C69" t="s">
        <v>257</v>
      </c>
      <c r="D69" t="s">
        <v>1655</v>
      </c>
      <c r="E69" t="s">
        <v>1656</v>
      </c>
      <c r="F69" t="s">
        <v>1657</v>
      </c>
      <c r="G69" t="s">
        <v>1121</v>
      </c>
      <c r="H69" t="s">
        <v>281</v>
      </c>
      <c r="I69" t="s">
        <v>1658</v>
      </c>
      <c r="J69" t="s">
        <v>1659</v>
      </c>
      <c r="K69" t="s">
        <v>96</v>
      </c>
      <c r="L69" t="s">
        <v>1660</v>
      </c>
      <c r="M69" s="36">
        <v>45964.566689814812</v>
      </c>
      <c r="N69" s="36">
        <v>45965.501388888893</v>
      </c>
      <c r="O69" t="s">
        <v>1125</v>
      </c>
      <c r="P69" t="s">
        <v>1126</v>
      </c>
      <c r="Q69" t="s">
        <v>1235</v>
      </c>
      <c r="R69" t="s">
        <v>1269</v>
      </c>
      <c r="S69" t="s">
        <v>1130</v>
      </c>
      <c r="T69" t="s">
        <v>1130</v>
      </c>
      <c r="U69" t="s">
        <v>100</v>
      </c>
      <c r="V69" t="s">
        <v>1661</v>
      </c>
      <c r="W69" t="s">
        <v>102</v>
      </c>
      <c r="X69" t="s">
        <v>1662</v>
      </c>
      <c r="Y69" t="s">
        <v>11</v>
      </c>
      <c r="Z69" t="s">
        <v>104</v>
      </c>
      <c r="AA69" t="s">
        <v>1663</v>
      </c>
      <c r="AB69" s="37">
        <v>1</v>
      </c>
      <c r="AC69" t="s">
        <v>106</v>
      </c>
      <c r="AD69" s="37">
        <v>144968</v>
      </c>
      <c r="AE69" s="37">
        <v>140396</v>
      </c>
      <c r="AF69" s="37">
        <v>144968</v>
      </c>
    </row>
    <row r="70" spans="1:32">
      <c r="A70" t="s">
        <v>255</v>
      </c>
      <c r="B70" t="s">
        <v>256</v>
      </c>
      <c r="C70" t="s">
        <v>257</v>
      </c>
      <c r="D70" t="s">
        <v>1664</v>
      </c>
      <c r="E70" t="s">
        <v>1665</v>
      </c>
      <c r="F70" t="s">
        <v>1666</v>
      </c>
      <c r="G70" t="s">
        <v>1121</v>
      </c>
      <c r="H70" t="s">
        <v>261</v>
      </c>
      <c r="I70" t="s">
        <v>255</v>
      </c>
      <c r="J70" t="s">
        <v>1667</v>
      </c>
      <c r="K70" t="s">
        <v>96</v>
      </c>
      <c r="L70" t="s">
        <v>1668</v>
      </c>
      <c r="M70" s="36">
        <v>45964.474594907413</v>
      </c>
      <c r="N70" s="36">
        <v>45965.46875</v>
      </c>
      <c r="O70" t="s">
        <v>1125</v>
      </c>
      <c r="P70" t="s">
        <v>1126</v>
      </c>
      <c r="Q70" t="s">
        <v>1235</v>
      </c>
      <c r="R70" t="s">
        <v>1236</v>
      </c>
      <c r="S70" t="s">
        <v>1130</v>
      </c>
      <c r="T70" t="s">
        <v>1130</v>
      </c>
      <c r="U70" t="s">
        <v>100</v>
      </c>
      <c r="V70" t="s">
        <v>1669</v>
      </c>
      <c r="W70" t="s">
        <v>102</v>
      </c>
      <c r="X70" t="s">
        <v>1670</v>
      </c>
      <c r="Y70" t="s">
        <v>8</v>
      </c>
      <c r="Z70" t="s">
        <v>104</v>
      </c>
      <c r="AA70" t="s">
        <v>267</v>
      </c>
      <c r="AB70" s="37">
        <v>1</v>
      </c>
      <c r="AC70" t="s">
        <v>106</v>
      </c>
      <c r="AD70" s="37">
        <v>65960</v>
      </c>
      <c r="AE70" s="37">
        <v>75096</v>
      </c>
      <c r="AF70" s="37">
        <v>65960</v>
      </c>
    </row>
    <row r="71" spans="1:32">
      <c r="A71" t="s">
        <v>398</v>
      </c>
      <c r="B71" t="s">
        <v>86</v>
      </c>
      <c r="C71" t="s">
        <v>87</v>
      </c>
      <c r="D71" t="s">
        <v>399</v>
      </c>
      <c r="E71" t="s">
        <v>1671</v>
      </c>
      <c r="F71" t="s">
        <v>1672</v>
      </c>
      <c r="G71" t="s">
        <v>1121</v>
      </c>
      <c r="H71" t="s">
        <v>402</v>
      </c>
      <c r="I71" t="s">
        <v>398</v>
      </c>
      <c r="J71" t="s">
        <v>1673</v>
      </c>
      <c r="K71" t="s">
        <v>96</v>
      </c>
      <c r="L71" t="s">
        <v>1674</v>
      </c>
      <c r="M71" s="36">
        <v>45964.476122685177</v>
      </c>
      <c r="N71" s="36">
        <v>45965.527777777781</v>
      </c>
      <c r="O71" t="s">
        <v>1125</v>
      </c>
      <c r="P71" t="s">
        <v>1126</v>
      </c>
      <c r="Q71" t="s">
        <v>1235</v>
      </c>
      <c r="R71" t="s">
        <v>1306</v>
      </c>
      <c r="S71" t="s">
        <v>1130</v>
      </c>
      <c r="T71" t="s">
        <v>1675</v>
      </c>
      <c r="U71" t="s">
        <v>100</v>
      </c>
      <c r="V71" t="s">
        <v>1676</v>
      </c>
      <c r="W71" t="s">
        <v>102</v>
      </c>
      <c r="X71" t="s">
        <v>1677</v>
      </c>
      <c r="Y71" t="s">
        <v>8</v>
      </c>
      <c r="Z71" t="s">
        <v>104</v>
      </c>
      <c r="AA71" t="s">
        <v>824</v>
      </c>
      <c r="AB71" s="37">
        <v>1</v>
      </c>
      <c r="AC71" t="s">
        <v>106</v>
      </c>
      <c r="AD71" s="37">
        <v>65960</v>
      </c>
      <c r="AE71" s="37">
        <v>75096</v>
      </c>
      <c r="AF71" s="37">
        <v>65960</v>
      </c>
    </row>
    <row r="72" spans="1:32">
      <c r="A72" t="s">
        <v>704</v>
      </c>
      <c r="B72" t="s">
        <v>381</v>
      </c>
      <c r="C72" t="s">
        <v>382</v>
      </c>
      <c r="D72" t="s">
        <v>1678</v>
      </c>
      <c r="E72" t="s">
        <v>1679</v>
      </c>
      <c r="F72" t="s">
        <v>1680</v>
      </c>
      <c r="G72" t="s">
        <v>1121</v>
      </c>
      <c r="H72" t="s">
        <v>708</v>
      </c>
      <c r="I72" t="s">
        <v>1681</v>
      </c>
      <c r="J72" t="s">
        <v>1682</v>
      </c>
      <c r="K72" t="s">
        <v>96</v>
      </c>
      <c r="L72" t="s">
        <v>1683</v>
      </c>
      <c r="M72" s="36">
        <v>45964.565046296288</v>
      </c>
      <c r="N72" s="36">
        <v>45965.633333333331</v>
      </c>
      <c r="O72" t="s">
        <v>1125</v>
      </c>
      <c r="P72" t="s">
        <v>1126</v>
      </c>
      <c r="Q72" t="s">
        <v>1235</v>
      </c>
      <c r="R72" t="s">
        <v>1269</v>
      </c>
      <c r="S72" t="s">
        <v>1130</v>
      </c>
      <c r="T72" t="s">
        <v>1130</v>
      </c>
      <c r="U72" t="s">
        <v>100</v>
      </c>
      <c r="V72" t="s">
        <v>1684</v>
      </c>
      <c r="W72" t="s">
        <v>102</v>
      </c>
      <c r="X72" t="s">
        <v>1685</v>
      </c>
      <c r="Y72" t="s">
        <v>11</v>
      </c>
      <c r="Z72" t="s">
        <v>104</v>
      </c>
      <c r="AA72" t="s">
        <v>1686</v>
      </c>
      <c r="AB72" s="37">
        <v>1</v>
      </c>
      <c r="AC72" t="s">
        <v>106</v>
      </c>
      <c r="AD72" s="37">
        <v>144968</v>
      </c>
      <c r="AE72" s="37">
        <v>140396</v>
      </c>
      <c r="AF72" s="37">
        <v>144968</v>
      </c>
    </row>
    <row r="73" spans="1:32">
      <c r="A73" t="s">
        <v>138</v>
      </c>
      <c r="B73" t="s">
        <v>139</v>
      </c>
      <c r="C73" t="s">
        <v>140</v>
      </c>
      <c r="D73" t="s">
        <v>141</v>
      </c>
      <c r="E73" t="s">
        <v>1687</v>
      </c>
      <c r="F73" t="s">
        <v>1688</v>
      </c>
      <c r="G73" t="s">
        <v>1121</v>
      </c>
      <c r="H73" t="s">
        <v>144</v>
      </c>
      <c r="I73" t="s">
        <v>138</v>
      </c>
      <c r="J73" t="s">
        <v>1689</v>
      </c>
      <c r="K73" t="s">
        <v>96</v>
      </c>
      <c r="L73" t="s">
        <v>1690</v>
      </c>
      <c r="M73" s="36">
        <v>45964.739247685182</v>
      </c>
      <c r="N73" s="36">
        <v>45965.638194444437</v>
      </c>
      <c r="O73" t="s">
        <v>1125</v>
      </c>
      <c r="P73" t="s">
        <v>1126</v>
      </c>
      <c r="Q73" t="s">
        <v>1374</v>
      </c>
      <c r="R73" t="s">
        <v>1128</v>
      </c>
      <c r="S73" t="s">
        <v>98</v>
      </c>
      <c r="T73" t="s">
        <v>99</v>
      </c>
      <c r="U73" t="s">
        <v>100</v>
      </c>
      <c r="V73" t="s">
        <v>1691</v>
      </c>
      <c r="W73" t="s">
        <v>102</v>
      </c>
      <c r="X73" t="s">
        <v>1692</v>
      </c>
      <c r="Y73" t="s">
        <v>8</v>
      </c>
      <c r="Z73" t="s">
        <v>104</v>
      </c>
      <c r="AA73" t="s">
        <v>1322</v>
      </c>
      <c r="AB73" s="37">
        <v>1</v>
      </c>
      <c r="AC73" t="s">
        <v>106</v>
      </c>
      <c r="AD73" s="37">
        <v>65960</v>
      </c>
      <c r="AE73" s="37">
        <v>75096</v>
      </c>
      <c r="AF73" s="37">
        <v>65960</v>
      </c>
    </row>
    <row r="74" spans="1:32">
      <c r="A74" t="s">
        <v>310</v>
      </c>
      <c r="B74" t="s">
        <v>114</v>
      </c>
      <c r="C74" t="s">
        <v>115</v>
      </c>
      <c r="D74" t="s">
        <v>1693</v>
      </c>
      <c r="E74" t="s">
        <v>1694</v>
      </c>
      <c r="F74" t="s">
        <v>1695</v>
      </c>
      <c r="G74" t="s">
        <v>1121</v>
      </c>
      <c r="H74" t="s">
        <v>314</v>
      </c>
      <c r="I74" t="s">
        <v>1696</v>
      </c>
      <c r="J74" t="s">
        <v>1697</v>
      </c>
      <c r="K74" t="s">
        <v>96</v>
      </c>
      <c r="L74" t="s">
        <v>1698</v>
      </c>
      <c r="M74" s="36">
        <v>45964.620868055557</v>
      </c>
      <c r="N74" s="36">
        <v>45966.720833333333</v>
      </c>
      <c r="O74" t="s">
        <v>1125</v>
      </c>
      <c r="P74" t="s">
        <v>1126</v>
      </c>
      <c r="Q74" t="s">
        <v>1374</v>
      </c>
      <c r="R74" t="s">
        <v>1414</v>
      </c>
      <c r="S74" t="s">
        <v>1130</v>
      </c>
      <c r="T74" t="s">
        <v>1130</v>
      </c>
      <c r="U74" t="s">
        <v>100</v>
      </c>
      <c r="V74" t="s">
        <v>1699</v>
      </c>
      <c r="W74" t="s">
        <v>102</v>
      </c>
      <c r="X74" t="s">
        <v>1700</v>
      </c>
      <c r="Y74" t="s">
        <v>13</v>
      </c>
      <c r="Z74" t="s">
        <v>104</v>
      </c>
      <c r="AA74" t="s">
        <v>319</v>
      </c>
      <c r="AB74" s="37">
        <v>1</v>
      </c>
      <c r="AC74" t="s">
        <v>106</v>
      </c>
      <c r="AD74" s="37">
        <v>275729</v>
      </c>
      <c r="AE74" s="37">
        <v>196537</v>
      </c>
      <c r="AF74" s="37">
        <v>275729</v>
      </c>
    </row>
    <row r="75" spans="1:32">
      <c r="A75" t="s">
        <v>380</v>
      </c>
      <c r="B75" t="s">
        <v>381</v>
      </c>
      <c r="C75" t="s">
        <v>382</v>
      </c>
      <c r="D75" t="s">
        <v>1701</v>
      </c>
      <c r="E75" t="s">
        <v>1702</v>
      </c>
      <c r="F75" t="s">
        <v>1703</v>
      </c>
      <c r="G75" t="s">
        <v>1121</v>
      </c>
      <c r="H75" t="s">
        <v>659</v>
      </c>
      <c r="I75" t="s">
        <v>1704</v>
      </c>
      <c r="J75" t="s">
        <v>1705</v>
      </c>
      <c r="K75" t="s">
        <v>96</v>
      </c>
      <c r="L75" t="s">
        <v>1706</v>
      </c>
      <c r="M75" s="36">
        <v>45965.333333333343</v>
      </c>
      <c r="N75" s="36">
        <v>45966.706944444442</v>
      </c>
      <c r="O75" t="s">
        <v>1125</v>
      </c>
      <c r="P75" t="s">
        <v>1126</v>
      </c>
      <c r="Q75" t="s">
        <v>1169</v>
      </c>
      <c r="R75" t="s">
        <v>1128</v>
      </c>
      <c r="S75" t="s">
        <v>98</v>
      </c>
      <c r="T75" t="s">
        <v>99</v>
      </c>
      <c r="U75" t="s">
        <v>100</v>
      </c>
      <c r="V75" t="s">
        <v>1707</v>
      </c>
      <c r="W75" t="s">
        <v>102</v>
      </c>
      <c r="X75" t="s">
        <v>1708</v>
      </c>
      <c r="Y75" t="s">
        <v>13</v>
      </c>
      <c r="Z75" t="s">
        <v>104</v>
      </c>
      <c r="AA75" t="s">
        <v>1043</v>
      </c>
      <c r="AB75" s="37">
        <v>1</v>
      </c>
      <c r="AC75" t="s">
        <v>106</v>
      </c>
      <c r="AD75" s="37">
        <v>275729</v>
      </c>
      <c r="AE75" s="37">
        <v>196537</v>
      </c>
      <c r="AF75" s="37">
        <v>275729</v>
      </c>
    </row>
    <row r="76" spans="1:32">
      <c r="A76" t="s">
        <v>310</v>
      </c>
      <c r="B76" t="s">
        <v>114</v>
      </c>
      <c r="C76" t="s">
        <v>115</v>
      </c>
      <c r="D76" t="s">
        <v>311</v>
      </c>
      <c r="E76" t="s">
        <v>1709</v>
      </c>
      <c r="F76" t="s">
        <v>1710</v>
      </c>
      <c r="G76" t="s">
        <v>1121</v>
      </c>
      <c r="H76" t="s">
        <v>314</v>
      </c>
      <c r="I76" t="s">
        <v>310</v>
      </c>
      <c r="J76" t="s">
        <v>1711</v>
      </c>
      <c r="K76" t="s">
        <v>96</v>
      </c>
      <c r="L76" t="s">
        <v>1712</v>
      </c>
      <c r="M76" s="36">
        <v>45965.360034722216</v>
      </c>
      <c r="N76" s="36">
        <v>45965.507638888892</v>
      </c>
      <c r="O76" t="s">
        <v>1125</v>
      </c>
      <c r="P76" t="s">
        <v>1126</v>
      </c>
      <c r="Q76" t="s">
        <v>1288</v>
      </c>
      <c r="R76" t="s">
        <v>1128</v>
      </c>
      <c r="S76" t="s">
        <v>1130</v>
      </c>
      <c r="T76" t="s">
        <v>1130</v>
      </c>
      <c r="U76" t="s">
        <v>100</v>
      </c>
      <c r="V76" t="s">
        <v>1713</v>
      </c>
      <c r="W76" t="s">
        <v>102</v>
      </c>
      <c r="X76" t="s">
        <v>1714</v>
      </c>
      <c r="Y76" t="s">
        <v>8</v>
      </c>
      <c r="Z76" t="s">
        <v>104</v>
      </c>
      <c r="AA76" t="s">
        <v>319</v>
      </c>
      <c r="AB76" s="37">
        <v>1</v>
      </c>
      <c r="AC76" t="s">
        <v>106</v>
      </c>
      <c r="AD76" s="37">
        <v>65960</v>
      </c>
      <c r="AE76" s="37">
        <v>75096</v>
      </c>
      <c r="AF76" s="37">
        <v>65960</v>
      </c>
    </row>
    <row r="77" spans="1:32">
      <c r="A77" t="s">
        <v>113</v>
      </c>
      <c r="B77" t="s">
        <v>114</v>
      </c>
      <c r="C77" t="s">
        <v>115</v>
      </c>
      <c r="D77" t="s">
        <v>1715</v>
      </c>
      <c r="E77" t="s">
        <v>1716</v>
      </c>
      <c r="F77" t="s">
        <v>1717</v>
      </c>
      <c r="G77" t="s">
        <v>1121</v>
      </c>
      <c r="H77" t="s">
        <v>366</v>
      </c>
      <c r="I77" t="s">
        <v>1718</v>
      </c>
      <c r="J77" t="s">
        <v>1719</v>
      </c>
      <c r="K77" t="s">
        <v>96</v>
      </c>
      <c r="L77" t="s">
        <v>1720</v>
      </c>
      <c r="M77" s="36">
        <v>45965.364108796297</v>
      </c>
      <c r="N77" s="36">
        <v>45965.712500000001</v>
      </c>
      <c r="O77" t="s">
        <v>1125</v>
      </c>
      <c r="P77" t="s">
        <v>1126</v>
      </c>
      <c r="Q77" t="s">
        <v>1363</v>
      </c>
      <c r="R77" t="s">
        <v>1453</v>
      </c>
      <c r="S77" t="s">
        <v>98</v>
      </c>
      <c r="T77" t="s">
        <v>470</v>
      </c>
      <c r="U77" t="s">
        <v>100</v>
      </c>
      <c r="V77" t="s">
        <v>1721</v>
      </c>
      <c r="W77" t="s">
        <v>102</v>
      </c>
      <c r="X77" t="s">
        <v>1722</v>
      </c>
      <c r="Y77" t="s">
        <v>11</v>
      </c>
      <c r="Z77" t="s">
        <v>104</v>
      </c>
      <c r="AA77" t="s">
        <v>1723</v>
      </c>
      <c r="AB77" s="37">
        <v>1</v>
      </c>
      <c r="AC77" t="s">
        <v>106</v>
      </c>
      <c r="AD77" s="37">
        <v>144968</v>
      </c>
      <c r="AE77" s="37">
        <v>140396</v>
      </c>
      <c r="AF77" s="37">
        <v>144968</v>
      </c>
    </row>
    <row r="78" spans="1:32">
      <c r="A78" t="s">
        <v>704</v>
      </c>
      <c r="B78" t="s">
        <v>381</v>
      </c>
      <c r="C78" t="s">
        <v>382</v>
      </c>
      <c r="D78" t="s">
        <v>1724</v>
      </c>
      <c r="E78" t="s">
        <v>1725</v>
      </c>
      <c r="F78" t="s">
        <v>1726</v>
      </c>
      <c r="G78" t="s">
        <v>1121</v>
      </c>
      <c r="H78" t="s">
        <v>708</v>
      </c>
      <c r="I78" t="s">
        <v>1727</v>
      </c>
      <c r="J78" t="s">
        <v>1728</v>
      </c>
      <c r="K78" t="s">
        <v>96</v>
      </c>
      <c r="L78" t="s">
        <v>1729</v>
      </c>
      <c r="M78" s="36">
        <v>45965.373182870368</v>
      </c>
      <c r="N78" s="36">
        <v>45966.487500000003</v>
      </c>
      <c r="O78" t="s">
        <v>1125</v>
      </c>
      <c r="P78" t="s">
        <v>1126</v>
      </c>
      <c r="Q78" t="s">
        <v>1186</v>
      </c>
      <c r="R78" t="s">
        <v>1186</v>
      </c>
      <c r="S78" t="s">
        <v>1129</v>
      </c>
      <c r="T78" t="s">
        <v>1130</v>
      </c>
      <c r="U78" t="s">
        <v>100</v>
      </c>
      <c r="V78" t="s">
        <v>1730</v>
      </c>
      <c r="W78" t="s">
        <v>102</v>
      </c>
      <c r="X78" t="s">
        <v>1731</v>
      </c>
      <c r="Y78" t="s">
        <v>11</v>
      </c>
      <c r="Z78" t="s">
        <v>104</v>
      </c>
      <c r="AA78" t="s">
        <v>1732</v>
      </c>
      <c r="AB78" s="37">
        <v>1</v>
      </c>
      <c r="AC78" t="s">
        <v>106</v>
      </c>
      <c r="AD78" s="37">
        <v>144968</v>
      </c>
      <c r="AE78" s="37">
        <v>140396</v>
      </c>
      <c r="AF78" s="37">
        <v>144968</v>
      </c>
    </row>
    <row r="79" spans="1:32">
      <c r="A79" t="s">
        <v>704</v>
      </c>
      <c r="B79" t="s">
        <v>381</v>
      </c>
      <c r="C79" t="s">
        <v>382</v>
      </c>
      <c r="D79" t="s">
        <v>1733</v>
      </c>
      <c r="E79" t="s">
        <v>1734</v>
      </c>
      <c r="F79" t="s">
        <v>1735</v>
      </c>
      <c r="G79" t="s">
        <v>1121</v>
      </c>
      <c r="H79" t="s">
        <v>1736</v>
      </c>
      <c r="I79" t="s">
        <v>1737</v>
      </c>
      <c r="J79" t="s">
        <v>1738</v>
      </c>
      <c r="K79" t="s">
        <v>96</v>
      </c>
      <c r="L79" t="s">
        <v>1739</v>
      </c>
      <c r="M79" s="36">
        <v>45965.379571759258</v>
      </c>
      <c r="N79" s="36">
        <v>45968.758333333331</v>
      </c>
      <c r="P79" t="s">
        <v>1227</v>
      </c>
      <c r="Q79" t="s">
        <v>1158</v>
      </c>
      <c r="R79" t="s">
        <v>1740</v>
      </c>
      <c r="S79" t="s">
        <v>1130</v>
      </c>
      <c r="T79" t="s">
        <v>1130</v>
      </c>
      <c r="V79" t="s">
        <v>1741</v>
      </c>
      <c r="W79" t="s">
        <v>1195</v>
      </c>
      <c r="Y79" t="s">
        <v>125</v>
      </c>
      <c r="Z79" t="s">
        <v>126</v>
      </c>
      <c r="AA79" t="s">
        <v>713</v>
      </c>
      <c r="AB79" s="37">
        <v>0</v>
      </c>
      <c r="AC79" t="s">
        <v>106</v>
      </c>
      <c r="AD79" s="37">
        <v>41241</v>
      </c>
      <c r="AE79" s="37">
        <v>0</v>
      </c>
      <c r="AF79" s="37">
        <v>41241</v>
      </c>
    </row>
    <row r="80" spans="1:32">
      <c r="A80" t="s">
        <v>398</v>
      </c>
      <c r="B80" t="s">
        <v>86</v>
      </c>
      <c r="C80" t="s">
        <v>87</v>
      </c>
      <c r="D80" t="s">
        <v>594</v>
      </c>
      <c r="E80" t="s">
        <v>1742</v>
      </c>
      <c r="F80" t="s">
        <v>1743</v>
      </c>
      <c r="G80" t="s">
        <v>1121</v>
      </c>
      <c r="H80" t="s">
        <v>402</v>
      </c>
      <c r="I80" t="s">
        <v>597</v>
      </c>
      <c r="J80" t="s">
        <v>1744</v>
      </c>
      <c r="K80" t="s">
        <v>96</v>
      </c>
      <c r="L80" t="s">
        <v>1745</v>
      </c>
      <c r="M80" s="36">
        <v>45965.38013888889</v>
      </c>
      <c r="N80" s="36">
        <v>45966.484027777777</v>
      </c>
      <c r="O80" t="s">
        <v>1125</v>
      </c>
      <c r="P80" t="s">
        <v>1126</v>
      </c>
      <c r="Q80" t="s">
        <v>1169</v>
      </c>
      <c r="R80" t="s">
        <v>1279</v>
      </c>
      <c r="S80" t="s">
        <v>98</v>
      </c>
      <c r="T80" t="s">
        <v>99</v>
      </c>
      <c r="U80" t="s">
        <v>1179</v>
      </c>
      <c r="V80" t="s">
        <v>1746</v>
      </c>
      <c r="W80" t="s">
        <v>102</v>
      </c>
      <c r="X80" t="s">
        <v>1747</v>
      </c>
      <c r="Y80" t="s">
        <v>11</v>
      </c>
      <c r="Z80" t="s">
        <v>104</v>
      </c>
      <c r="AA80" t="s">
        <v>1439</v>
      </c>
      <c r="AB80" s="37">
        <v>1</v>
      </c>
      <c r="AC80" t="s">
        <v>106</v>
      </c>
      <c r="AD80" s="37">
        <v>144968</v>
      </c>
      <c r="AE80" s="37">
        <v>140396</v>
      </c>
      <c r="AF80" s="37">
        <v>144968</v>
      </c>
    </row>
    <row r="81" spans="1:32">
      <c r="A81" t="s">
        <v>398</v>
      </c>
      <c r="B81" t="s">
        <v>86</v>
      </c>
      <c r="C81" t="s">
        <v>87</v>
      </c>
      <c r="D81" t="s">
        <v>1748</v>
      </c>
      <c r="E81" t="s">
        <v>1749</v>
      </c>
      <c r="F81" t="s">
        <v>1750</v>
      </c>
      <c r="G81" t="s">
        <v>1121</v>
      </c>
      <c r="H81" t="s">
        <v>848</v>
      </c>
      <c r="I81" t="s">
        <v>1751</v>
      </c>
      <c r="J81" t="s">
        <v>1752</v>
      </c>
      <c r="K81" t="s">
        <v>96</v>
      </c>
      <c r="L81" t="s">
        <v>1753</v>
      </c>
      <c r="M81" s="36">
        <v>45965.393483796302</v>
      </c>
      <c r="N81" s="36">
        <v>45966.56527777778</v>
      </c>
      <c r="O81" t="s">
        <v>1125</v>
      </c>
      <c r="P81" t="s">
        <v>1126</v>
      </c>
      <c r="Q81" t="s">
        <v>1258</v>
      </c>
      <c r="R81" t="s">
        <v>1754</v>
      </c>
      <c r="S81" t="s">
        <v>147</v>
      </c>
      <c r="T81" t="s">
        <v>1364</v>
      </c>
      <c r="U81" t="s">
        <v>100</v>
      </c>
      <c r="V81" t="s">
        <v>1755</v>
      </c>
      <c r="W81" t="s">
        <v>102</v>
      </c>
      <c r="X81" t="s">
        <v>1756</v>
      </c>
      <c r="Y81" t="s">
        <v>13</v>
      </c>
      <c r="Z81" t="s">
        <v>104</v>
      </c>
      <c r="AA81" t="s">
        <v>429</v>
      </c>
      <c r="AB81" s="37">
        <v>1</v>
      </c>
      <c r="AC81" t="s">
        <v>106</v>
      </c>
      <c r="AD81" s="37">
        <v>275729</v>
      </c>
      <c r="AE81" s="37">
        <v>196537</v>
      </c>
      <c r="AF81" s="37">
        <v>275729</v>
      </c>
    </row>
    <row r="82" spans="1:32">
      <c r="A82" t="s">
        <v>138</v>
      </c>
      <c r="B82" t="s">
        <v>139</v>
      </c>
      <c r="C82" t="s">
        <v>140</v>
      </c>
      <c r="D82" t="s">
        <v>1757</v>
      </c>
      <c r="E82" t="s">
        <v>1758</v>
      </c>
      <c r="F82" t="s">
        <v>1759</v>
      </c>
      <c r="G82" t="s">
        <v>1121</v>
      </c>
      <c r="H82" t="s">
        <v>1507</v>
      </c>
      <c r="I82" t="s">
        <v>1760</v>
      </c>
      <c r="J82" t="s">
        <v>1761</v>
      </c>
      <c r="K82" t="s">
        <v>96</v>
      </c>
      <c r="L82" t="s">
        <v>1762</v>
      </c>
      <c r="M82" s="36">
        <v>45965.395428240743</v>
      </c>
      <c r="N82" s="36">
        <v>45966.724305555559</v>
      </c>
      <c r="O82" t="s">
        <v>1125</v>
      </c>
      <c r="P82" t="s">
        <v>1227</v>
      </c>
      <c r="Q82" t="s">
        <v>1218</v>
      </c>
      <c r="R82" t="s">
        <v>1763</v>
      </c>
      <c r="S82" t="s">
        <v>1130</v>
      </c>
      <c r="T82" t="s">
        <v>1130</v>
      </c>
      <c r="U82" t="s">
        <v>100</v>
      </c>
      <c r="V82" t="s">
        <v>1764</v>
      </c>
      <c r="W82" t="s">
        <v>102</v>
      </c>
      <c r="X82" t="s">
        <v>1765</v>
      </c>
      <c r="Y82" t="s">
        <v>125</v>
      </c>
      <c r="Z82" t="s">
        <v>126</v>
      </c>
      <c r="AA82" t="s">
        <v>1513</v>
      </c>
      <c r="AB82" s="37">
        <v>1</v>
      </c>
      <c r="AC82" t="s">
        <v>106</v>
      </c>
      <c r="AD82" s="37">
        <v>988463</v>
      </c>
      <c r="AE82" s="37">
        <v>196537</v>
      </c>
      <c r="AF82" s="37">
        <v>988463</v>
      </c>
    </row>
    <row r="83" spans="1:32">
      <c r="A83" t="s">
        <v>398</v>
      </c>
      <c r="B83" t="s">
        <v>86</v>
      </c>
      <c r="C83" t="s">
        <v>87</v>
      </c>
      <c r="D83" t="s">
        <v>891</v>
      </c>
      <c r="E83" t="s">
        <v>1766</v>
      </c>
      <c r="F83" t="s">
        <v>1767</v>
      </c>
      <c r="G83" t="s">
        <v>1121</v>
      </c>
      <c r="H83" t="s">
        <v>402</v>
      </c>
      <c r="I83" t="s">
        <v>894</v>
      </c>
      <c r="J83" t="s">
        <v>1768</v>
      </c>
      <c r="K83" t="s">
        <v>96</v>
      </c>
      <c r="L83" t="s">
        <v>1769</v>
      </c>
      <c r="M83" s="36">
        <v>45965.394178240742</v>
      </c>
      <c r="N83" s="36">
        <v>45966.418055555558</v>
      </c>
      <c r="O83" t="s">
        <v>1125</v>
      </c>
      <c r="P83" t="s">
        <v>1126</v>
      </c>
      <c r="Q83" t="s">
        <v>1258</v>
      </c>
      <c r="R83" t="s">
        <v>1218</v>
      </c>
      <c r="S83" t="s">
        <v>1130</v>
      </c>
      <c r="T83" t="s">
        <v>1130</v>
      </c>
      <c r="U83" t="s">
        <v>100</v>
      </c>
      <c r="V83" t="s">
        <v>1770</v>
      </c>
      <c r="W83" t="s">
        <v>102</v>
      </c>
      <c r="X83" t="s">
        <v>1771</v>
      </c>
      <c r="Y83" t="s">
        <v>11</v>
      </c>
      <c r="Z83" t="s">
        <v>104</v>
      </c>
      <c r="AA83" t="s">
        <v>740</v>
      </c>
      <c r="AB83" s="37">
        <v>1</v>
      </c>
      <c r="AC83" t="s">
        <v>106</v>
      </c>
      <c r="AD83" s="37">
        <v>144968</v>
      </c>
      <c r="AE83" s="37">
        <v>140396</v>
      </c>
      <c r="AF83" s="37">
        <v>144968</v>
      </c>
    </row>
    <row r="84" spans="1:32">
      <c r="A84" t="s">
        <v>380</v>
      </c>
      <c r="B84" t="s">
        <v>381</v>
      </c>
      <c r="C84" t="s">
        <v>382</v>
      </c>
      <c r="D84" t="s">
        <v>1772</v>
      </c>
      <c r="E84" t="s">
        <v>1773</v>
      </c>
      <c r="F84" t="s">
        <v>1774</v>
      </c>
      <c r="G84" t="s">
        <v>1121</v>
      </c>
      <c r="H84" t="s">
        <v>659</v>
      </c>
      <c r="I84" t="s">
        <v>1775</v>
      </c>
      <c r="J84" t="s">
        <v>1776</v>
      </c>
      <c r="K84" t="s">
        <v>96</v>
      </c>
      <c r="L84" t="s">
        <v>1777</v>
      </c>
      <c r="M84" s="36">
        <v>45965.415532407409</v>
      </c>
      <c r="N84" s="36">
        <v>45967.603472222218</v>
      </c>
      <c r="O84" t="s">
        <v>1125</v>
      </c>
      <c r="P84" t="s">
        <v>1126</v>
      </c>
      <c r="Q84" t="s">
        <v>1148</v>
      </c>
      <c r="R84" t="s">
        <v>1128</v>
      </c>
      <c r="S84" t="s">
        <v>98</v>
      </c>
      <c r="T84" t="s">
        <v>470</v>
      </c>
      <c r="U84" t="s">
        <v>100</v>
      </c>
      <c r="V84" t="s">
        <v>1778</v>
      </c>
      <c r="W84" t="s">
        <v>102</v>
      </c>
      <c r="X84" t="s">
        <v>1779</v>
      </c>
      <c r="Y84" t="s">
        <v>15</v>
      </c>
      <c r="Z84" t="s">
        <v>104</v>
      </c>
      <c r="AA84" t="s">
        <v>1043</v>
      </c>
      <c r="AB84" s="37">
        <v>1</v>
      </c>
      <c r="AC84" t="s">
        <v>106</v>
      </c>
      <c r="AD84" s="37">
        <v>479589</v>
      </c>
      <c r="AE84" s="37">
        <v>196537</v>
      </c>
      <c r="AF84" s="37">
        <v>479589</v>
      </c>
    </row>
    <row r="85" spans="1:32">
      <c r="A85" t="s">
        <v>398</v>
      </c>
      <c r="B85" t="s">
        <v>86</v>
      </c>
      <c r="C85" t="s">
        <v>87</v>
      </c>
      <c r="D85" t="s">
        <v>399</v>
      </c>
      <c r="E85" t="s">
        <v>1780</v>
      </c>
      <c r="F85" t="s">
        <v>1781</v>
      </c>
      <c r="G85" t="s">
        <v>1121</v>
      </c>
      <c r="H85" t="s">
        <v>402</v>
      </c>
      <c r="I85" t="s">
        <v>398</v>
      </c>
      <c r="J85" t="s">
        <v>1782</v>
      </c>
      <c r="K85" t="s">
        <v>96</v>
      </c>
      <c r="L85" t="s">
        <v>1783</v>
      </c>
      <c r="M85" s="36">
        <v>45965.430185185192</v>
      </c>
      <c r="N85" s="36">
        <v>45965.581250000003</v>
      </c>
      <c r="O85" t="s">
        <v>1125</v>
      </c>
      <c r="P85" t="s">
        <v>1126</v>
      </c>
      <c r="Q85" t="s">
        <v>1235</v>
      </c>
      <c r="R85" t="s">
        <v>1236</v>
      </c>
      <c r="S85" t="s">
        <v>98</v>
      </c>
      <c r="T85" t="s">
        <v>470</v>
      </c>
      <c r="U85" t="s">
        <v>100</v>
      </c>
      <c r="V85" t="s">
        <v>1784</v>
      </c>
      <c r="W85" t="s">
        <v>102</v>
      </c>
      <c r="X85" t="s">
        <v>1785</v>
      </c>
      <c r="Y85" t="s">
        <v>8</v>
      </c>
      <c r="Z85" t="s">
        <v>104</v>
      </c>
      <c r="AA85" t="s">
        <v>740</v>
      </c>
      <c r="AB85" s="37">
        <v>1</v>
      </c>
      <c r="AC85" t="s">
        <v>106</v>
      </c>
      <c r="AD85" s="37">
        <v>65960</v>
      </c>
      <c r="AE85" s="37">
        <v>75096</v>
      </c>
      <c r="AF85" s="37">
        <v>65960</v>
      </c>
    </row>
    <row r="86" spans="1:32">
      <c r="A86" t="s">
        <v>138</v>
      </c>
      <c r="B86" t="s">
        <v>139</v>
      </c>
      <c r="C86" t="s">
        <v>140</v>
      </c>
      <c r="D86" t="s">
        <v>1786</v>
      </c>
      <c r="E86" t="s">
        <v>1787</v>
      </c>
      <c r="F86" t="s">
        <v>1788</v>
      </c>
      <c r="G86" t="s">
        <v>1121</v>
      </c>
      <c r="H86" t="s">
        <v>144</v>
      </c>
      <c r="I86" t="s">
        <v>1789</v>
      </c>
      <c r="J86" t="s">
        <v>1790</v>
      </c>
      <c r="K86" t="s">
        <v>96</v>
      </c>
      <c r="L86" t="s">
        <v>1791</v>
      </c>
      <c r="M86" s="36">
        <v>45965.43141203704</v>
      </c>
      <c r="N86" s="36">
        <v>45966.668055555558</v>
      </c>
      <c r="O86" t="s">
        <v>1125</v>
      </c>
      <c r="P86" t="s">
        <v>1126</v>
      </c>
      <c r="Q86" t="s">
        <v>1218</v>
      </c>
      <c r="R86" t="s">
        <v>1128</v>
      </c>
      <c r="S86" t="s">
        <v>1129</v>
      </c>
      <c r="T86" t="s">
        <v>1130</v>
      </c>
      <c r="U86" t="s">
        <v>100</v>
      </c>
      <c r="V86" t="s">
        <v>1792</v>
      </c>
      <c r="W86" t="s">
        <v>102</v>
      </c>
      <c r="X86" t="s">
        <v>1793</v>
      </c>
      <c r="Y86" t="s">
        <v>11</v>
      </c>
      <c r="Z86" t="s">
        <v>104</v>
      </c>
      <c r="AA86" t="s">
        <v>1348</v>
      </c>
      <c r="AB86" s="37">
        <v>1</v>
      </c>
      <c r="AC86" t="s">
        <v>106</v>
      </c>
      <c r="AD86" s="37">
        <v>144968</v>
      </c>
      <c r="AE86" s="37">
        <v>140396</v>
      </c>
      <c r="AF86" s="37">
        <v>144968</v>
      </c>
    </row>
    <row r="87" spans="1:32">
      <c r="A87" t="s">
        <v>138</v>
      </c>
      <c r="B87" t="s">
        <v>139</v>
      </c>
      <c r="C87" t="s">
        <v>140</v>
      </c>
      <c r="D87" t="s">
        <v>1794</v>
      </c>
      <c r="E87" t="s">
        <v>1795</v>
      </c>
      <c r="F87" t="s">
        <v>1796</v>
      </c>
      <c r="G87" t="s">
        <v>1121</v>
      </c>
      <c r="H87" t="s">
        <v>144</v>
      </c>
      <c r="I87" t="s">
        <v>1797</v>
      </c>
      <c r="J87" t="s">
        <v>1798</v>
      </c>
      <c r="K87" t="s">
        <v>96</v>
      </c>
      <c r="L87" t="s">
        <v>1799</v>
      </c>
      <c r="M87" s="36">
        <v>45965.447013888886</v>
      </c>
      <c r="N87" s="36">
        <v>45966.450694444437</v>
      </c>
      <c r="O87" t="s">
        <v>1125</v>
      </c>
      <c r="P87" t="s">
        <v>1126</v>
      </c>
      <c r="Q87" t="s">
        <v>1158</v>
      </c>
      <c r="R87" t="s">
        <v>1243</v>
      </c>
      <c r="S87" t="s">
        <v>1130</v>
      </c>
      <c r="T87" t="s">
        <v>1130</v>
      </c>
      <c r="U87" t="s">
        <v>100</v>
      </c>
      <c r="V87" t="s">
        <v>1800</v>
      </c>
      <c r="W87" t="s">
        <v>102</v>
      </c>
      <c r="X87" t="s">
        <v>1801</v>
      </c>
      <c r="Y87" t="s">
        <v>11</v>
      </c>
      <c r="Z87" t="s">
        <v>104</v>
      </c>
      <c r="AA87" t="s">
        <v>1348</v>
      </c>
      <c r="AB87" s="37">
        <v>1</v>
      </c>
      <c r="AC87" t="s">
        <v>106</v>
      </c>
      <c r="AD87" s="37">
        <v>144968</v>
      </c>
      <c r="AE87" s="37">
        <v>140396</v>
      </c>
      <c r="AF87" s="37">
        <v>144968</v>
      </c>
    </row>
    <row r="88" spans="1:32">
      <c r="A88" t="s">
        <v>138</v>
      </c>
      <c r="B88" t="s">
        <v>139</v>
      </c>
      <c r="C88" t="s">
        <v>140</v>
      </c>
      <c r="D88" t="s">
        <v>141</v>
      </c>
      <c r="E88" t="s">
        <v>1802</v>
      </c>
      <c r="F88" t="s">
        <v>1803</v>
      </c>
      <c r="G88" t="s">
        <v>1121</v>
      </c>
      <c r="H88" t="s">
        <v>144</v>
      </c>
      <c r="I88" t="s">
        <v>138</v>
      </c>
      <c r="J88" t="s">
        <v>1804</v>
      </c>
      <c r="K88" t="s">
        <v>96</v>
      </c>
      <c r="L88" t="s">
        <v>1805</v>
      </c>
      <c r="M88" s="36">
        <v>45965.451701388891</v>
      </c>
      <c r="N88" s="36">
        <v>45965.689583333333</v>
      </c>
      <c r="P88" t="s">
        <v>1227</v>
      </c>
      <c r="Q88" t="s">
        <v>1158</v>
      </c>
      <c r="R88" t="s">
        <v>1740</v>
      </c>
      <c r="S88" t="s">
        <v>147</v>
      </c>
      <c r="T88" t="s">
        <v>1364</v>
      </c>
      <c r="V88" t="s">
        <v>1806</v>
      </c>
      <c r="W88" t="s">
        <v>1195</v>
      </c>
      <c r="Y88" t="s">
        <v>8</v>
      </c>
      <c r="Z88" t="s">
        <v>104</v>
      </c>
      <c r="AA88" t="s">
        <v>1807</v>
      </c>
      <c r="AB88" s="37">
        <v>0</v>
      </c>
      <c r="AC88" t="s">
        <v>106</v>
      </c>
      <c r="AD88" s="37">
        <v>41241</v>
      </c>
      <c r="AE88" s="37">
        <v>0</v>
      </c>
      <c r="AF88" s="37">
        <v>41241</v>
      </c>
    </row>
    <row r="89" spans="1:32">
      <c r="A89" t="s">
        <v>138</v>
      </c>
      <c r="B89" t="s">
        <v>139</v>
      </c>
      <c r="C89" t="s">
        <v>140</v>
      </c>
      <c r="D89" t="s">
        <v>1757</v>
      </c>
      <c r="E89" t="s">
        <v>1808</v>
      </c>
      <c r="F89" t="s">
        <v>1809</v>
      </c>
      <c r="G89" t="s">
        <v>1121</v>
      </c>
      <c r="H89" t="s">
        <v>1507</v>
      </c>
      <c r="I89" t="s">
        <v>1760</v>
      </c>
      <c r="J89" t="s">
        <v>1810</v>
      </c>
      <c r="K89" t="s">
        <v>96</v>
      </c>
      <c r="L89" t="s">
        <v>1811</v>
      </c>
      <c r="M89" s="36">
        <v>45965.460185185177</v>
      </c>
      <c r="N89" s="36">
        <v>45967.427083333343</v>
      </c>
      <c r="O89" t="s">
        <v>1125</v>
      </c>
      <c r="P89" t="s">
        <v>1126</v>
      </c>
      <c r="Q89" t="s">
        <v>1218</v>
      </c>
      <c r="R89" t="s">
        <v>1128</v>
      </c>
      <c r="S89" t="s">
        <v>98</v>
      </c>
      <c r="T89" t="s">
        <v>470</v>
      </c>
      <c r="U89" t="s">
        <v>1179</v>
      </c>
      <c r="V89" t="s">
        <v>1812</v>
      </c>
      <c r="W89" t="s">
        <v>102</v>
      </c>
      <c r="X89" t="s">
        <v>1813</v>
      </c>
      <c r="Y89" t="s">
        <v>125</v>
      </c>
      <c r="Z89" t="s">
        <v>126</v>
      </c>
      <c r="AA89" t="s">
        <v>1513</v>
      </c>
      <c r="AB89" s="37">
        <v>1</v>
      </c>
      <c r="AC89" t="s">
        <v>106</v>
      </c>
      <c r="AD89" s="37">
        <v>988463</v>
      </c>
      <c r="AE89" s="37">
        <v>196537</v>
      </c>
      <c r="AF89" s="37">
        <v>988463</v>
      </c>
    </row>
    <row r="90" spans="1:32">
      <c r="A90" t="s">
        <v>113</v>
      </c>
      <c r="B90" t="s">
        <v>114</v>
      </c>
      <c r="C90" t="s">
        <v>115</v>
      </c>
      <c r="D90" t="s">
        <v>1814</v>
      </c>
      <c r="E90" t="s">
        <v>1815</v>
      </c>
      <c r="F90" t="s">
        <v>1816</v>
      </c>
      <c r="G90" t="s">
        <v>1121</v>
      </c>
      <c r="H90" t="s">
        <v>224</v>
      </c>
      <c r="I90" t="s">
        <v>1817</v>
      </c>
      <c r="J90" t="s">
        <v>1818</v>
      </c>
      <c r="K90" t="s">
        <v>96</v>
      </c>
      <c r="L90" t="s">
        <v>1819</v>
      </c>
      <c r="M90" s="36">
        <v>45965.466446759259</v>
      </c>
      <c r="N90" s="36">
        <v>45967.459722222222</v>
      </c>
      <c r="O90" t="s">
        <v>1125</v>
      </c>
      <c r="P90" t="s">
        <v>1126</v>
      </c>
      <c r="Q90" t="s">
        <v>1235</v>
      </c>
      <c r="R90" t="s">
        <v>1236</v>
      </c>
      <c r="S90" t="s">
        <v>1129</v>
      </c>
      <c r="T90" t="s">
        <v>1129</v>
      </c>
      <c r="U90" t="s">
        <v>100</v>
      </c>
      <c r="V90" t="s">
        <v>1820</v>
      </c>
      <c r="W90" t="s">
        <v>102</v>
      </c>
      <c r="X90" t="s">
        <v>1821</v>
      </c>
      <c r="Y90" t="s">
        <v>125</v>
      </c>
      <c r="Z90" t="s">
        <v>230</v>
      </c>
      <c r="AA90" t="s">
        <v>1367</v>
      </c>
      <c r="AB90" s="37">
        <v>1</v>
      </c>
      <c r="AC90" t="s">
        <v>106</v>
      </c>
      <c r="AD90" s="37">
        <v>479589</v>
      </c>
      <c r="AE90" s="37">
        <v>196537</v>
      </c>
      <c r="AF90" s="37">
        <v>479589</v>
      </c>
    </row>
    <row r="91" spans="1:32">
      <c r="A91" t="s">
        <v>509</v>
      </c>
      <c r="B91" t="s">
        <v>139</v>
      </c>
      <c r="C91" t="s">
        <v>140</v>
      </c>
      <c r="D91" t="s">
        <v>1402</v>
      </c>
      <c r="E91" t="s">
        <v>1822</v>
      </c>
      <c r="F91" t="s">
        <v>1404</v>
      </c>
      <c r="G91" t="s">
        <v>1121</v>
      </c>
      <c r="H91" t="s">
        <v>144</v>
      </c>
      <c r="I91" t="s">
        <v>509</v>
      </c>
      <c r="J91" t="s">
        <v>1405</v>
      </c>
      <c r="K91" t="s">
        <v>96</v>
      </c>
      <c r="L91" t="s">
        <v>1823</v>
      </c>
      <c r="M91" s="36">
        <v>45965.474710648137</v>
      </c>
      <c r="N91" s="36">
        <v>45966.456250000003</v>
      </c>
      <c r="O91" t="s">
        <v>1125</v>
      </c>
      <c r="P91" t="s">
        <v>1126</v>
      </c>
      <c r="Q91" t="s">
        <v>1614</v>
      </c>
      <c r="R91" t="s">
        <v>1615</v>
      </c>
      <c r="S91" t="s">
        <v>1130</v>
      </c>
      <c r="T91" t="s">
        <v>1130</v>
      </c>
      <c r="U91" t="s">
        <v>100</v>
      </c>
      <c r="V91" t="s">
        <v>1824</v>
      </c>
      <c r="W91" t="s">
        <v>102</v>
      </c>
      <c r="X91" t="s">
        <v>1409</v>
      </c>
      <c r="Y91" t="s">
        <v>8</v>
      </c>
      <c r="Z91" t="s">
        <v>104</v>
      </c>
      <c r="AA91" t="s">
        <v>518</v>
      </c>
      <c r="AB91" s="37">
        <v>1</v>
      </c>
      <c r="AC91" t="s">
        <v>106</v>
      </c>
      <c r="AD91" s="37">
        <v>65960</v>
      </c>
      <c r="AE91" s="37">
        <v>75096</v>
      </c>
      <c r="AF91" s="37">
        <v>65960</v>
      </c>
    </row>
    <row r="92" spans="1:32">
      <c r="A92" t="s">
        <v>138</v>
      </c>
      <c r="B92" t="s">
        <v>139</v>
      </c>
      <c r="C92" t="s">
        <v>140</v>
      </c>
      <c r="D92" t="s">
        <v>1825</v>
      </c>
      <c r="E92" t="s">
        <v>1826</v>
      </c>
      <c r="F92" t="s">
        <v>1827</v>
      </c>
      <c r="G92" t="s">
        <v>1121</v>
      </c>
      <c r="H92" t="s">
        <v>144</v>
      </c>
      <c r="I92" t="s">
        <v>1828</v>
      </c>
      <c r="J92" t="s">
        <v>1829</v>
      </c>
      <c r="K92" t="s">
        <v>96</v>
      </c>
      <c r="L92" t="s">
        <v>1830</v>
      </c>
      <c r="M92" s="36">
        <v>45965.479328703703</v>
      </c>
      <c r="N92" s="36">
        <v>45965.765972222223</v>
      </c>
      <c r="O92" t="s">
        <v>1125</v>
      </c>
      <c r="P92" t="s">
        <v>1126</v>
      </c>
      <c r="Q92" t="s">
        <v>1235</v>
      </c>
      <c r="R92" t="s">
        <v>1236</v>
      </c>
      <c r="S92" t="s">
        <v>1130</v>
      </c>
      <c r="T92" t="s">
        <v>1130</v>
      </c>
      <c r="U92" t="s">
        <v>100</v>
      </c>
      <c r="V92" t="s">
        <v>1831</v>
      </c>
      <c r="W92" t="s">
        <v>102</v>
      </c>
      <c r="X92" t="s">
        <v>1832</v>
      </c>
      <c r="Y92" t="s">
        <v>15</v>
      </c>
      <c r="Z92" t="s">
        <v>104</v>
      </c>
      <c r="AA92" t="s">
        <v>637</v>
      </c>
      <c r="AB92" s="37">
        <v>1</v>
      </c>
      <c r="AC92" t="s">
        <v>106</v>
      </c>
      <c r="AD92" s="37">
        <v>479589</v>
      </c>
      <c r="AE92" s="37">
        <v>196537</v>
      </c>
      <c r="AF92" s="37">
        <v>479589</v>
      </c>
    </row>
    <row r="93" spans="1:32">
      <c r="A93" t="s">
        <v>113</v>
      </c>
      <c r="B93" t="s">
        <v>114</v>
      </c>
      <c r="C93" t="s">
        <v>115</v>
      </c>
      <c r="D93" t="s">
        <v>363</v>
      </c>
      <c r="E93" t="s">
        <v>1833</v>
      </c>
      <c r="F93" t="s">
        <v>1834</v>
      </c>
      <c r="G93" t="s">
        <v>1121</v>
      </c>
      <c r="H93" t="s">
        <v>366</v>
      </c>
      <c r="I93" t="s">
        <v>113</v>
      </c>
      <c r="J93" t="s">
        <v>1835</v>
      </c>
      <c r="K93" t="s">
        <v>96</v>
      </c>
      <c r="L93" t="s">
        <v>1836</v>
      </c>
      <c r="M93" s="36">
        <v>45965.478414351863</v>
      </c>
      <c r="N93" s="36">
        <v>45965.640972222223</v>
      </c>
      <c r="O93" t="s">
        <v>1125</v>
      </c>
      <c r="P93" t="s">
        <v>1126</v>
      </c>
      <c r="Q93" t="s">
        <v>1235</v>
      </c>
      <c r="R93" t="s">
        <v>1545</v>
      </c>
      <c r="S93" t="s">
        <v>98</v>
      </c>
      <c r="T93" t="s">
        <v>470</v>
      </c>
      <c r="U93" t="s">
        <v>100</v>
      </c>
      <c r="V93" t="s">
        <v>1837</v>
      </c>
      <c r="W93" t="s">
        <v>102</v>
      </c>
      <c r="X93" t="s">
        <v>1838</v>
      </c>
      <c r="Y93" t="s">
        <v>8</v>
      </c>
      <c r="Z93" t="s">
        <v>104</v>
      </c>
      <c r="AA93" t="s">
        <v>1030</v>
      </c>
      <c r="AB93" s="37">
        <v>1</v>
      </c>
      <c r="AC93" t="s">
        <v>106</v>
      </c>
      <c r="AD93" s="37">
        <v>65960</v>
      </c>
      <c r="AE93" s="37">
        <v>75096</v>
      </c>
      <c r="AF93" s="37">
        <v>65960</v>
      </c>
    </row>
    <row r="94" spans="1:32">
      <c r="A94" t="s">
        <v>1001</v>
      </c>
      <c r="B94" t="s">
        <v>86</v>
      </c>
      <c r="C94" t="s">
        <v>352</v>
      </c>
      <c r="D94" t="s">
        <v>1002</v>
      </c>
      <c r="E94" t="s">
        <v>1839</v>
      </c>
      <c r="F94" t="s">
        <v>1840</v>
      </c>
      <c r="G94" t="s">
        <v>1121</v>
      </c>
      <c r="H94" t="s">
        <v>659</v>
      </c>
      <c r="I94" t="s">
        <v>1001</v>
      </c>
      <c r="J94" t="s">
        <v>1841</v>
      </c>
      <c r="K94" t="s">
        <v>96</v>
      </c>
      <c r="L94" t="s">
        <v>1842</v>
      </c>
      <c r="M94" s="36">
        <v>45965.488599537042</v>
      </c>
      <c r="N94" s="36">
        <v>45966.425000000003</v>
      </c>
      <c r="O94" t="s">
        <v>1125</v>
      </c>
      <c r="P94" t="s">
        <v>1126</v>
      </c>
      <c r="Q94" t="s">
        <v>1158</v>
      </c>
      <c r="R94" t="s">
        <v>1159</v>
      </c>
      <c r="S94" t="s">
        <v>1130</v>
      </c>
      <c r="T94" t="s">
        <v>1843</v>
      </c>
      <c r="U94" t="s">
        <v>100</v>
      </c>
      <c r="V94" t="s">
        <v>1844</v>
      </c>
      <c r="W94" t="s">
        <v>102</v>
      </c>
      <c r="X94" t="s">
        <v>1845</v>
      </c>
      <c r="Y94" t="s">
        <v>8</v>
      </c>
      <c r="Z94" t="s">
        <v>104</v>
      </c>
      <c r="AA94" t="s">
        <v>1009</v>
      </c>
      <c r="AB94" s="37">
        <v>1</v>
      </c>
      <c r="AC94" t="s">
        <v>106</v>
      </c>
      <c r="AD94" s="37">
        <v>65960</v>
      </c>
      <c r="AE94" s="37">
        <v>75096</v>
      </c>
      <c r="AF94" s="37">
        <v>65960</v>
      </c>
    </row>
    <row r="95" spans="1:32">
      <c r="A95" t="s">
        <v>398</v>
      </c>
      <c r="B95" t="s">
        <v>86</v>
      </c>
      <c r="C95" t="s">
        <v>87</v>
      </c>
      <c r="D95" t="s">
        <v>1846</v>
      </c>
      <c r="E95" t="s">
        <v>1847</v>
      </c>
      <c r="F95" t="s">
        <v>1848</v>
      </c>
      <c r="G95" t="s">
        <v>1121</v>
      </c>
      <c r="H95" t="s">
        <v>402</v>
      </c>
      <c r="I95" t="s">
        <v>1849</v>
      </c>
      <c r="J95" t="s">
        <v>1850</v>
      </c>
      <c r="K95" t="s">
        <v>96</v>
      </c>
      <c r="L95" t="s">
        <v>1851</v>
      </c>
      <c r="M95" s="36">
        <v>45965.489502314813</v>
      </c>
      <c r="N95" s="36">
        <v>45966.669444444437</v>
      </c>
      <c r="O95" t="s">
        <v>1125</v>
      </c>
      <c r="P95" t="s">
        <v>1126</v>
      </c>
      <c r="Q95" t="s">
        <v>1235</v>
      </c>
      <c r="R95" t="s">
        <v>1236</v>
      </c>
      <c r="S95" t="s">
        <v>1130</v>
      </c>
      <c r="T95" t="s">
        <v>1130</v>
      </c>
      <c r="U95" t="s">
        <v>100</v>
      </c>
      <c r="V95" t="s">
        <v>1852</v>
      </c>
      <c r="W95" t="s">
        <v>102</v>
      </c>
      <c r="X95" t="s">
        <v>1853</v>
      </c>
      <c r="Y95" t="s">
        <v>11</v>
      </c>
      <c r="Z95" t="s">
        <v>104</v>
      </c>
      <c r="AA95" t="s">
        <v>479</v>
      </c>
      <c r="AB95" s="37">
        <v>1</v>
      </c>
      <c r="AC95" t="s">
        <v>106</v>
      </c>
      <c r="AD95" s="37">
        <v>144968</v>
      </c>
      <c r="AE95" s="37">
        <v>140396</v>
      </c>
      <c r="AF95" s="37">
        <v>144968</v>
      </c>
    </row>
    <row r="96" spans="1:32">
      <c r="A96" t="s">
        <v>509</v>
      </c>
      <c r="B96" t="s">
        <v>139</v>
      </c>
      <c r="C96" t="s">
        <v>140</v>
      </c>
      <c r="D96" t="s">
        <v>1402</v>
      </c>
      <c r="E96" t="s">
        <v>1854</v>
      </c>
      <c r="F96" t="s">
        <v>1855</v>
      </c>
      <c r="G96" t="s">
        <v>1121</v>
      </c>
      <c r="H96" t="s">
        <v>144</v>
      </c>
      <c r="I96" t="s">
        <v>509</v>
      </c>
      <c r="J96" t="s">
        <v>1856</v>
      </c>
      <c r="K96" t="s">
        <v>96</v>
      </c>
      <c r="L96" t="s">
        <v>1857</v>
      </c>
      <c r="M96" s="36">
        <v>45965.500081018523</v>
      </c>
      <c r="N96" s="36">
        <v>45966.431944444441</v>
      </c>
      <c r="O96" t="s">
        <v>1125</v>
      </c>
      <c r="P96" t="s">
        <v>1126</v>
      </c>
      <c r="Q96" t="s">
        <v>1158</v>
      </c>
      <c r="R96" t="s">
        <v>1128</v>
      </c>
      <c r="S96" t="s">
        <v>98</v>
      </c>
      <c r="T96" t="s">
        <v>99</v>
      </c>
      <c r="U96" t="s">
        <v>100</v>
      </c>
      <c r="V96" t="s">
        <v>1858</v>
      </c>
      <c r="W96" t="s">
        <v>102</v>
      </c>
      <c r="X96" t="s">
        <v>1859</v>
      </c>
      <c r="Y96" t="s">
        <v>8</v>
      </c>
      <c r="Z96" t="s">
        <v>104</v>
      </c>
      <c r="AA96" t="s">
        <v>518</v>
      </c>
      <c r="AB96" s="37">
        <v>1</v>
      </c>
      <c r="AC96" t="s">
        <v>106</v>
      </c>
      <c r="AD96" s="37">
        <v>65960</v>
      </c>
      <c r="AE96" s="37">
        <v>75096</v>
      </c>
      <c r="AF96" s="37">
        <v>65960</v>
      </c>
    </row>
    <row r="97" spans="1:32">
      <c r="A97" t="s">
        <v>138</v>
      </c>
      <c r="B97" t="s">
        <v>139</v>
      </c>
      <c r="C97" t="s">
        <v>140</v>
      </c>
      <c r="D97" t="s">
        <v>1860</v>
      </c>
      <c r="E97" t="s">
        <v>1861</v>
      </c>
      <c r="F97" t="s">
        <v>1862</v>
      </c>
      <c r="G97" t="s">
        <v>1121</v>
      </c>
      <c r="H97" t="s">
        <v>144</v>
      </c>
      <c r="I97" t="s">
        <v>1863</v>
      </c>
      <c r="J97" t="s">
        <v>1864</v>
      </c>
      <c r="K97" t="s">
        <v>96</v>
      </c>
      <c r="L97" t="s">
        <v>1865</v>
      </c>
      <c r="M97" s="36">
        <v>45965.518726851849</v>
      </c>
      <c r="N97" s="36">
        <v>45965.645138888889</v>
      </c>
      <c r="O97" t="s">
        <v>1125</v>
      </c>
      <c r="P97" t="s">
        <v>1126</v>
      </c>
      <c r="Q97" t="s">
        <v>1192</v>
      </c>
      <c r="R97" t="s">
        <v>1128</v>
      </c>
      <c r="S97" t="s">
        <v>98</v>
      </c>
      <c r="T97" t="s">
        <v>470</v>
      </c>
      <c r="U97" t="s">
        <v>100</v>
      </c>
      <c r="V97" t="s">
        <v>1866</v>
      </c>
      <c r="W97" t="s">
        <v>102</v>
      </c>
      <c r="X97" t="s">
        <v>1867</v>
      </c>
      <c r="Y97" t="s">
        <v>11</v>
      </c>
      <c r="Z97" t="s">
        <v>104</v>
      </c>
      <c r="AA97" t="s">
        <v>761</v>
      </c>
      <c r="AB97" s="37">
        <v>1</v>
      </c>
      <c r="AC97" t="s">
        <v>106</v>
      </c>
      <c r="AD97" s="37">
        <v>144968</v>
      </c>
      <c r="AE97" s="37">
        <v>140396</v>
      </c>
      <c r="AF97" s="37">
        <v>144968</v>
      </c>
    </row>
    <row r="98" spans="1:32">
      <c r="A98" t="s">
        <v>138</v>
      </c>
      <c r="B98" t="s">
        <v>139</v>
      </c>
      <c r="C98" t="s">
        <v>140</v>
      </c>
      <c r="D98" t="s">
        <v>1868</v>
      </c>
      <c r="E98" t="s">
        <v>1869</v>
      </c>
      <c r="F98" t="s">
        <v>1870</v>
      </c>
      <c r="G98" t="s">
        <v>1121</v>
      </c>
      <c r="H98" t="s">
        <v>144</v>
      </c>
      <c r="I98" t="s">
        <v>1871</v>
      </c>
      <c r="J98" t="s">
        <v>1872</v>
      </c>
      <c r="K98" t="s">
        <v>96</v>
      </c>
      <c r="L98" t="s">
        <v>1873</v>
      </c>
      <c r="M98" s="36">
        <v>45965.52034722222</v>
      </c>
      <c r="N98" s="36">
        <v>45966.551388888889</v>
      </c>
      <c r="O98" t="s">
        <v>1125</v>
      </c>
      <c r="P98" t="s">
        <v>1126</v>
      </c>
      <c r="Q98" t="s">
        <v>1218</v>
      </c>
      <c r="R98" t="s">
        <v>1128</v>
      </c>
      <c r="S98" t="s">
        <v>98</v>
      </c>
      <c r="T98" t="s">
        <v>99</v>
      </c>
      <c r="U98" t="s">
        <v>100</v>
      </c>
      <c r="V98" t="s">
        <v>1874</v>
      </c>
      <c r="W98" t="s">
        <v>102</v>
      </c>
      <c r="X98" t="s">
        <v>1875</v>
      </c>
      <c r="Y98" t="s">
        <v>11</v>
      </c>
      <c r="Z98" t="s">
        <v>104</v>
      </c>
      <c r="AA98" t="s">
        <v>1348</v>
      </c>
      <c r="AB98" s="37">
        <v>1</v>
      </c>
      <c r="AC98" t="s">
        <v>106</v>
      </c>
      <c r="AD98" s="37">
        <v>144968</v>
      </c>
      <c r="AE98" s="37">
        <v>140396</v>
      </c>
      <c r="AF98" s="37">
        <v>144968</v>
      </c>
    </row>
    <row r="99" spans="1:32">
      <c r="A99" t="s">
        <v>255</v>
      </c>
      <c r="B99" t="s">
        <v>256</v>
      </c>
      <c r="C99" t="s">
        <v>257</v>
      </c>
      <c r="D99" t="s">
        <v>1876</v>
      </c>
      <c r="E99" t="s">
        <v>1877</v>
      </c>
      <c r="F99" t="s">
        <v>1878</v>
      </c>
      <c r="G99" t="s">
        <v>1121</v>
      </c>
      <c r="H99" t="s">
        <v>261</v>
      </c>
      <c r="I99" t="s">
        <v>1879</v>
      </c>
      <c r="J99" t="s">
        <v>1880</v>
      </c>
      <c r="K99" t="s">
        <v>96</v>
      </c>
      <c r="L99" t="s">
        <v>1881</v>
      </c>
      <c r="M99" s="36">
        <v>45965.543310185189</v>
      </c>
      <c r="N99" s="36">
        <v>45966.529166666667</v>
      </c>
      <c r="O99" t="s">
        <v>1125</v>
      </c>
      <c r="P99" t="s">
        <v>1227</v>
      </c>
      <c r="Q99" t="s">
        <v>1336</v>
      </c>
      <c r="R99" t="s">
        <v>1445</v>
      </c>
      <c r="S99" t="s">
        <v>98</v>
      </c>
      <c r="T99" t="s">
        <v>99</v>
      </c>
      <c r="U99" t="s">
        <v>100</v>
      </c>
      <c r="V99" t="s">
        <v>1882</v>
      </c>
      <c r="W99" t="s">
        <v>102</v>
      </c>
      <c r="X99" t="s">
        <v>1883</v>
      </c>
      <c r="Y99" t="s">
        <v>8</v>
      </c>
      <c r="Z99" t="s">
        <v>104</v>
      </c>
      <c r="AA99" t="s">
        <v>267</v>
      </c>
      <c r="AB99" s="37">
        <v>1</v>
      </c>
      <c r="AC99" t="s">
        <v>106</v>
      </c>
      <c r="AD99" s="37">
        <v>65960</v>
      </c>
      <c r="AE99" s="37">
        <v>75096</v>
      </c>
      <c r="AF99" s="37">
        <v>65960</v>
      </c>
    </row>
    <row r="100" spans="1:32">
      <c r="A100" t="s">
        <v>113</v>
      </c>
      <c r="B100" t="s">
        <v>114</v>
      </c>
      <c r="C100" t="s">
        <v>115</v>
      </c>
      <c r="D100" t="s">
        <v>1282</v>
      </c>
      <c r="E100" t="s">
        <v>1884</v>
      </c>
      <c r="F100" t="s">
        <v>1885</v>
      </c>
      <c r="G100" t="s">
        <v>1121</v>
      </c>
      <c r="H100" t="s">
        <v>366</v>
      </c>
      <c r="I100" t="s">
        <v>1285</v>
      </c>
      <c r="J100" t="s">
        <v>1886</v>
      </c>
      <c r="K100" t="s">
        <v>96</v>
      </c>
      <c r="L100" t="s">
        <v>1887</v>
      </c>
      <c r="M100" s="36">
        <v>45965.557662037027</v>
      </c>
      <c r="N100" s="36">
        <v>45966.482638888891</v>
      </c>
      <c r="O100" t="s">
        <v>1125</v>
      </c>
      <c r="P100" t="s">
        <v>1126</v>
      </c>
      <c r="Q100" t="s">
        <v>1398</v>
      </c>
      <c r="R100" t="s">
        <v>1399</v>
      </c>
      <c r="S100" t="s">
        <v>98</v>
      </c>
      <c r="T100" t="s">
        <v>99</v>
      </c>
      <c r="U100" t="s">
        <v>100</v>
      </c>
      <c r="V100" t="s">
        <v>1888</v>
      </c>
      <c r="W100" t="s">
        <v>102</v>
      </c>
      <c r="X100" t="s">
        <v>1889</v>
      </c>
      <c r="Y100" t="s">
        <v>8</v>
      </c>
      <c r="Z100" t="s">
        <v>104</v>
      </c>
      <c r="AA100" t="s">
        <v>379</v>
      </c>
      <c r="AB100" s="37">
        <v>1</v>
      </c>
      <c r="AC100" t="s">
        <v>106</v>
      </c>
      <c r="AD100" s="37">
        <v>65960</v>
      </c>
      <c r="AE100" s="37">
        <v>75096</v>
      </c>
      <c r="AF100" s="37">
        <v>65960</v>
      </c>
    </row>
    <row r="101" spans="1:32">
      <c r="A101" t="s">
        <v>138</v>
      </c>
      <c r="B101" t="s">
        <v>139</v>
      </c>
      <c r="C101" t="s">
        <v>140</v>
      </c>
      <c r="D101" t="s">
        <v>753</v>
      </c>
      <c r="E101" t="s">
        <v>1890</v>
      </c>
      <c r="F101" t="s">
        <v>1891</v>
      </c>
      <c r="G101" t="s">
        <v>1121</v>
      </c>
      <c r="H101" t="s">
        <v>144</v>
      </c>
      <c r="I101" t="s">
        <v>756</v>
      </c>
      <c r="J101" t="s">
        <v>1892</v>
      </c>
      <c r="K101" t="s">
        <v>96</v>
      </c>
      <c r="L101" t="s">
        <v>1893</v>
      </c>
      <c r="M101" s="36">
        <v>45965.559282407397</v>
      </c>
      <c r="N101" s="36">
        <v>45968.401388888888</v>
      </c>
      <c r="O101" t="s">
        <v>1125</v>
      </c>
      <c r="P101" t="s">
        <v>1126</v>
      </c>
      <c r="Q101" t="s">
        <v>1614</v>
      </c>
      <c r="R101" t="s">
        <v>1615</v>
      </c>
      <c r="S101" t="s">
        <v>98</v>
      </c>
      <c r="T101" t="s">
        <v>99</v>
      </c>
      <c r="U101" t="s">
        <v>100</v>
      </c>
      <c r="V101" t="s">
        <v>1894</v>
      </c>
      <c r="W101" t="s">
        <v>102</v>
      </c>
      <c r="X101" t="s">
        <v>1895</v>
      </c>
      <c r="Y101" t="s">
        <v>13</v>
      </c>
      <c r="Z101" t="s">
        <v>104</v>
      </c>
      <c r="AA101" t="s">
        <v>1162</v>
      </c>
      <c r="AB101" s="37">
        <v>1</v>
      </c>
      <c r="AC101" t="s">
        <v>106</v>
      </c>
      <c r="AD101" s="37">
        <v>275729</v>
      </c>
      <c r="AE101" s="37">
        <v>196537</v>
      </c>
      <c r="AF101" s="37">
        <v>275729</v>
      </c>
    </row>
    <row r="102" spans="1:32">
      <c r="A102" t="s">
        <v>255</v>
      </c>
      <c r="B102" t="s">
        <v>256</v>
      </c>
      <c r="C102" t="s">
        <v>257</v>
      </c>
      <c r="D102" t="s">
        <v>1896</v>
      </c>
      <c r="E102" t="s">
        <v>1897</v>
      </c>
      <c r="F102" t="s">
        <v>1898</v>
      </c>
      <c r="G102" t="s">
        <v>1121</v>
      </c>
      <c r="H102" t="s">
        <v>261</v>
      </c>
      <c r="I102" t="s">
        <v>1899</v>
      </c>
      <c r="J102" t="s">
        <v>1900</v>
      </c>
      <c r="K102" t="s">
        <v>96</v>
      </c>
      <c r="L102" t="s">
        <v>1901</v>
      </c>
      <c r="M102" s="36">
        <v>45965.54550925926</v>
      </c>
      <c r="N102" s="36">
        <v>45966.540277777778</v>
      </c>
      <c r="O102" t="s">
        <v>1125</v>
      </c>
      <c r="P102" t="s">
        <v>1126</v>
      </c>
      <c r="Q102" t="s">
        <v>1192</v>
      </c>
      <c r="R102" t="s">
        <v>1193</v>
      </c>
      <c r="S102" t="s">
        <v>98</v>
      </c>
      <c r="T102" t="s">
        <v>99</v>
      </c>
      <c r="U102" t="s">
        <v>100</v>
      </c>
      <c r="V102" t="s">
        <v>1902</v>
      </c>
      <c r="W102" t="s">
        <v>102</v>
      </c>
      <c r="X102" t="s">
        <v>1903</v>
      </c>
      <c r="Y102" t="s">
        <v>11</v>
      </c>
      <c r="Z102" t="s">
        <v>104</v>
      </c>
      <c r="AA102" t="s">
        <v>1904</v>
      </c>
      <c r="AB102" s="37">
        <v>1</v>
      </c>
      <c r="AC102" t="s">
        <v>106</v>
      </c>
      <c r="AD102" s="37">
        <v>144968</v>
      </c>
      <c r="AE102" s="37">
        <v>140396</v>
      </c>
      <c r="AF102" s="37">
        <v>144968</v>
      </c>
    </row>
    <row r="103" spans="1:32">
      <c r="A103" t="s">
        <v>152</v>
      </c>
      <c r="B103" t="s">
        <v>153</v>
      </c>
      <c r="C103" t="s">
        <v>154</v>
      </c>
      <c r="D103" t="s">
        <v>155</v>
      </c>
      <c r="E103" t="s">
        <v>1905</v>
      </c>
      <c r="F103" t="s">
        <v>1906</v>
      </c>
      <c r="G103" t="s">
        <v>1121</v>
      </c>
      <c r="H103" t="s">
        <v>153</v>
      </c>
      <c r="I103" t="s">
        <v>152</v>
      </c>
      <c r="J103" t="s">
        <v>1907</v>
      </c>
      <c r="K103" t="s">
        <v>96</v>
      </c>
      <c r="L103" t="s">
        <v>1908</v>
      </c>
      <c r="M103" s="36">
        <v>45965.556342592587</v>
      </c>
      <c r="N103" s="36">
        <v>45966.663888888892</v>
      </c>
      <c r="O103" t="s">
        <v>1125</v>
      </c>
      <c r="P103" t="s">
        <v>1126</v>
      </c>
      <c r="Q103" t="s">
        <v>1258</v>
      </c>
      <c r="R103" t="s">
        <v>1259</v>
      </c>
      <c r="S103" t="s">
        <v>1130</v>
      </c>
      <c r="T103" t="s">
        <v>1130</v>
      </c>
      <c r="U103" t="s">
        <v>100</v>
      </c>
      <c r="V103" t="s">
        <v>1909</v>
      </c>
      <c r="W103" t="s">
        <v>102</v>
      </c>
      <c r="X103" t="s">
        <v>1910</v>
      </c>
      <c r="Y103" t="s">
        <v>8</v>
      </c>
      <c r="Z103" t="s">
        <v>104</v>
      </c>
      <c r="AA103" t="s">
        <v>1911</v>
      </c>
      <c r="AB103" s="37">
        <v>1</v>
      </c>
      <c r="AC103" t="s">
        <v>106</v>
      </c>
      <c r="AD103" s="37">
        <v>65960</v>
      </c>
      <c r="AE103" s="37">
        <v>75096</v>
      </c>
      <c r="AF103" s="37">
        <v>65960</v>
      </c>
    </row>
    <row r="104" spans="1:32">
      <c r="A104" t="s">
        <v>310</v>
      </c>
      <c r="B104" t="s">
        <v>114</v>
      </c>
      <c r="C104" t="s">
        <v>115</v>
      </c>
      <c r="D104" t="s">
        <v>311</v>
      </c>
      <c r="E104" t="s">
        <v>1912</v>
      </c>
      <c r="F104" t="s">
        <v>1913</v>
      </c>
      <c r="G104" t="s">
        <v>1121</v>
      </c>
      <c r="H104" t="s">
        <v>314</v>
      </c>
      <c r="I104" t="s">
        <v>310</v>
      </c>
      <c r="J104" t="s">
        <v>1914</v>
      </c>
      <c r="K104" t="s">
        <v>96</v>
      </c>
      <c r="L104" t="s">
        <v>1915</v>
      </c>
      <c r="M104" s="36">
        <v>45965.574340277781</v>
      </c>
      <c r="N104" s="36">
        <v>45966.477777777778</v>
      </c>
      <c r="O104" t="s">
        <v>1125</v>
      </c>
      <c r="P104" t="s">
        <v>1126</v>
      </c>
      <c r="Q104" t="s">
        <v>1186</v>
      </c>
      <c r="R104" t="s">
        <v>1186</v>
      </c>
      <c r="S104" t="s">
        <v>1130</v>
      </c>
      <c r="T104" t="s">
        <v>1130</v>
      </c>
      <c r="U104" t="s">
        <v>100</v>
      </c>
      <c r="V104" t="s">
        <v>1916</v>
      </c>
      <c r="W104" t="s">
        <v>102</v>
      </c>
      <c r="X104" t="s">
        <v>1917</v>
      </c>
      <c r="Y104" t="s">
        <v>8</v>
      </c>
      <c r="Z104" t="s">
        <v>104</v>
      </c>
      <c r="AA104" t="s">
        <v>333</v>
      </c>
      <c r="AB104" s="37">
        <v>1</v>
      </c>
      <c r="AC104" t="s">
        <v>106</v>
      </c>
      <c r="AD104" s="37">
        <v>65960</v>
      </c>
      <c r="AE104" s="37">
        <v>75096</v>
      </c>
      <c r="AF104" s="37">
        <v>65960</v>
      </c>
    </row>
    <row r="105" spans="1:32">
      <c r="A105" t="s">
        <v>1646</v>
      </c>
      <c r="B105" t="s">
        <v>256</v>
      </c>
      <c r="C105" t="s">
        <v>257</v>
      </c>
      <c r="D105" t="s">
        <v>1918</v>
      </c>
      <c r="E105" t="s">
        <v>1919</v>
      </c>
      <c r="F105" t="s">
        <v>1920</v>
      </c>
      <c r="G105" t="s">
        <v>1121</v>
      </c>
      <c r="H105" t="s">
        <v>689</v>
      </c>
      <c r="I105" t="s">
        <v>1646</v>
      </c>
      <c r="J105" t="s">
        <v>1921</v>
      </c>
      <c r="K105" t="s">
        <v>96</v>
      </c>
      <c r="L105" t="s">
        <v>1922</v>
      </c>
      <c r="M105" s="36">
        <v>45965.577569444453</v>
      </c>
      <c r="N105" s="36">
        <v>45966.575694444437</v>
      </c>
      <c r="O105" t="s">
        <v>1125</v>
      </c>
      <c r="P105" t="s">
        <v>1126</v>
      </c>
      <c r="Q105" t="s">
        <v>1235</v>
      </c>
      <c r="R105" t="s">
        <v>1269</v>
      </c>
      <c r="S105" t="s">
        <v>98</v>
      </c>
      <c r="T105" t="s">
        <v>99</v>
      </c>
      <c r="U105" t="s">
        <v>100</v>
      </c>
      <c r="V105" t="s">
        <v>1923</v>
      </c>
      <c r="W105" t="s">
        <v>102</v>
      </c>
      <c r="X105" t="s">
        <v>1924</v>
      </c>
      <c r="Y105" t="s">
        <v>8</v>
      </c>
      <c r="Z105" t="s">
        <v>104</v>
      </c>
      <c r="AA105" t="s">
        <v>1925</v>
      </c>
      <c r="AB105" s="37">
        <v>1</v>
      </c>
      <c r="AC105" t="s">
        <v>106</v>
      </c>
      <c r="AD105" s="37">
        <v>65960</v>
      </c>
      <c r="AE105" s="37">
        <v>75096</v>
      </c>
      <c r="AF105" s="37">
        <v>65960</v>
      </c>
    </row>
    <row r="106" spans="1:32">
      <c r="A106" t="s">
        <v>1646</v>
      </c>
      <c r="B106" t="s">
        <v>256</v>
      </c>
      <c r="C106" t="s">
        <v>257</v>
      </c>
      <c r="D106" t="s">
        <v>1926</v>
      </c>
      <c r="E106" t="s">
        <v>1927</v>
      </c>
      <c r="F106" t="s">
        <v>1928</v>
      </c>
      <c r="G106" t="s">
        <v>1121</v>
      </c>
      <c r="H106" t="s">
        <v>689</v>
      </c>
      <c r="I106" t="s">
        <v>1929</v>
      </c>
      <c r="J106" t="s">
        <v>1930</v>
      </c>
      <c r="K106" t="s">
        <v>96</v>
      </c>
      <c r="L106" t="s">
        <v>1931</v>
      </c>
      <c r="M106" s="36">
        <v>45965.594664351847</v>
      </c>
      <c r="N106" s="36">
        <v>45967.606944444437</v>
      </c>
      <c r="P106" t="s">
        <v>1126</v>
      </c>
      <c r="Q106" t="s">
        <v>1169</v>
      </c>
      <c r="R106" t="s">
        <v>1279</v>
      </c>
      <c r="S106" t="s">
        <v>1130</v>
      </c>
      <c r="T106" t="s">
        <v>1130</v>
      </c>
      <c r="V106" t="s">
        <v>1932</v>
      </c>
      <c r="W106" t="s">
        <v>1195</v>
      </c>
      <c r="Y106" t="s">
        <v>15</v>
      </c>
      <c r="Z106" t="s">
        <v>104</v>
      </c>
      <c r="AA106" t="s">
        <v>527</v>
      </c>
      <c r="AB106" s="37">
        <v>0</v>
      </c>
      <c r="AC106" t="s">
        <v>106</v>
      </c>
      <c r="AD106" s="37">
        <v>41241</v>
      </c>
      <c r="AE106" s="37">
        <v>0</v>
      </c>
      <c r="AF106" s="37">
        <v>41241</v>
      </c>
    </row>
    <row r="107" spans="1:32">
      <c r="A107" t="s">
        <v>244</v>
      </c>
      <c r="B107" t="s">
        <v>114</v>
      </c>
      <c r="C107" t="s">
        <v>115</v>
      </c>
      <c r="D107" t="s">
        <v>1933</v>
      </c>
      <c r="E107" t="s">
        <v>1934</v>
      </c>
      <c r="F107" t="s">
        <v>1935</v>
      </c>
      <c r="G107" t="s">
        <v>1121</v>
      </c>
      <c r="H107" t="s">
        <v>248</v>
      </c>
      <c r="I107" t="s">
        <v>1936</v>
      </c>
      <c r="J107" t="s">
        <v>1937</v>
      </c>
      <c r="K107" t="s">
        <v>96</v>
      </c>
      <c r="L107" t="s">
        <v>1938</v>
      </c>
      <c r="M107" s="36">
        <v>45965.610358796293</v>
      </c>
      <c r="N107" s="36">
        <v>45966.53402777778</v>
      </c>
      <c r="O107" t="s">
        <v>1125</v>
      </c>
      <c r="P107" t="s">
        <v>1126</v>
      </c>
      <c r="Q107" t="s">
        <v>1235</v>
      </c>
      <c r="R107" t="s">
        <v>1306</v>
      </c>
      <c r="S107" t="s">
        <v>1130</v>
      </c>
      <c r="T107" t="s">
        <v>1130</v>
      </c>
      <c r="U107" t="s">
        <v>100</v>
      </c>
      <c r="V107" t="s">
        <v>1939</v>
      </c>
      <c r="W107" t="s">
        <v>102</v>
      </c>
      <c r="X107" t="s">
        <v>1940</v>
      </c>
      <c r="Y107" t="s">
        <v>13</v>
      </c>
      <c r="Z107" t="s">
        <v>104</v>
      </c>
      <c r="AA107" t="s">
        <v>1941</v>
      </c>
      <c r="AB107" s="37">
        <v>1</v>
      </c>
      <c r="AC107" t="s">
        <v>106</v>
      </c>
      <c r="AD107" s="37">
        <v>275729</v>
      </c>
      <c r="AE107" s="37">
        <v>196537</v>
      </c>
      <c r="AF107" s="37">
        <v>275729</v>
      </c>
    </row>
    <row r="108" spans="1:32">
      <c r="A108" t="s">
        <v>1646</v>
      </c>
      <c r="B108" t="s">
        <v>256</v>
      </c>
      <c r="C108" t="s">
        <v>257</v>
      </c>
      <c r="D108" t="s">
        <v>1918</v>
      </c>
      <c r="E108" t="s">
        <v>1942</v>
      </c>
      <c r="F108" t="s">
        <v>1943</v>
      </c>
      <c r="G108" t="s">
        <v>1121</v>
      </c>
      <c r="H108" t="s">
        <v>689</v>
      </c>
      <c r="I108" t="s">
        <v>1646</v>
      </c>
      <c r="J108" t="s">
        <v>1944</v>
      </c>
      <c r="K108" t="s">
        <v>96</v>
      </c>
      <c r="L108" t="s">
        <v>1945</v>
      </c>
      <c r="M108" s="36">
        <v>45965.615046296298</v>
      </c>
      <c r="N108" s="36">
        <v>45966.711111111108</v>
      </c>
      <c r="O108" t="s">
        <v>1125</v>
      </c>
      <c r="P108" t="s">
        <v>1126</v>
      </c>
      <c r="Q108" t="s">
        <v>1363</v>
      </c>
      <c r="R108" t="s">
        <v>1218</v>
      </c>
      <c r="S108" t="s">
        <v>147</v>
      </c>
      <c r="T108" t="s">
        <v>1364</v>
      </c>
      <c r="U108" t="s">
        <v>100</v>
      </c>
      <c r="V108" t="s">
        <v>1946</v>
      </c>
      <c r="W108" t="s">
        <v>102</v>
      </c>
      <c r="X108" t="s">
        <v>1947</v>
      </c>
      <c r="Y108" t="s">
        <v>8</v>
      </c>
      <c r="Z108" t="s">
        <v>104</v>
      </c>
      <c r="AA108" t="s">
        <v>1925</v>
      </c>
      <c r="AB108" s="37">
        <v>1</v>
      </c>
      <c r="AC108" t="s">
        <v>106</v>
      </c>
      <c r="AD108" s="37">
        <v>65960</v>
      </c>
      <c r="AE108" s="37">
        <v>75096</v>
      </c>
      <c r="AF108" s="37">
        <v>65960</v>
      </c>
    </row>
    <row r="109" spans="1:32">
      <c r="A109" t="s">
        <v>398</v>
      </c>
      <c r="B109" t="s">
        <v>86</v>
      </c>
      <c r="C109" t="s">
        <v>87</v>
      </c>
      <c r="D109" t="s">
        <v>399</v>
      </c>
      <c r="E109" t="s">
        <v>1948</v>
      </c>
      <c r="F109" t="s">
        <v>1949</v>
      </c>
      <c r="G109" t="s">
        <v>1121</v>
      </c>
      <c r="H109" t="s">
        <v>402</v>
      </c>
      <c r="I109" t="s">
        <v>398</v>
      </c>
      <c r="J109" t="s">
        <v>1950</v>
      </c>
      <c r="K109" t="s">
        <v>96</v>
      </c>
      <c r="L109" t="s">
        <v>1951</v>
      </c>
      <c r="M109" s="36">
        <v>45965.665277777778</v>
      </c>
      <c r="N109" s="36">
        <v>45967.581250000003</v>
      </c>
      <c r="O109" t="s">
        <v>1125</v>
      </c>
      <c r="P109" t="s">
        <v>1126</v>
      </c>
      <c r="Q109" t="s">
        <v>1218</v>
      </c>
      <c r="R109" t="s">
        <v>1128</v>
      </c>
      <c r="S109" t="s">
        <v>147</v>
      </c>
      <c r="T109" t="s">
        <v>1364</v>
      </c>
      <c r="U109" t="s">
        <v>100</v>
      </c>
      <c r="V109" t="s">
        <v>1952</v>
      </c>
      <c r="W109" t="s">
        <v>102</v>
      </c>
      <c r="X109" t="s">
        <v>1953</v>
      </c>
      <c r="Y109" t="s">
        <v>8</v>
      </c>
      <c r="Z109" t="s">
        <v>104</v>
      </c>
      <c r="AA109" t="s">
        <v>824</v>
      </c>
      <c r="AB109" s="37">
        <v>1</v>
      </c>
      <c r="AC109" t="s">
        <v>106</v>
      </c>
      <c r="AD109" s="37">
        <v>65960</v>
      </c>
      <c r="AE109" s="37">
        <v>75096</v>
      </c>
      <c r="AF109" s="37">
        <v>65960</v>
      </c>
    </row>
    <row r="110" spans="1:32">
      <c r="A110" t="s">
        <v>975</v>
      </c>
      <c r="B110" t="s">
        <v>256</v>
      </c>
      <c r="C110" t="s">
        <v>257</v>
      </c>
      <c r="D110" t="s">
        <v>976</v>
      </c>
      <c r="E110" t="s">
        <v>1954</v>
      </c>
      <c r="F110" t="s">
        <v>1955</v>
      </c>
      <c r="G110" t="s">
        <v>1121</v>
      </c>
      <c r="H110" t="s">
        <v>979</v>
      </c>
      <c r="I110" t="s">
        <v>975</v>
      </c>
      <c r="J110" t="s">
        <v>1956</v>
      </c>
      <c r="K110" t="s">
        <v>96</v>
      </c>
      <c r="L110" t="s">
        <v>1957</v>
      </c>
      <c r="M110" s="36">
        <v>45965.696076388893</v>
      </c>
      <c r="N110" s="36">
        <v>45966.472916666673</v>
      </c>
      <c r="O110" t="s">
        <v>1125</v>
      </c>
      <c r="P110" t="s">
        <v>1126</v>
      </c>
      <c r="Q110" t="s">
        <v>1235</v>
      </c>
      <c r="R110" t="s">
        <v>1545</v>
      </c>
      <c r="S110" t="s">
        <v>98</v>
      </c>
      <c r="T110" t="s">
        <v>470</v>
      </c>
      <c r="U110" t="s">
        <v>100</v>
      </c>
      <c r="V110" t="s">
        <v>1958</v>
      </c>
      <c r="W110" t="s">
        <v>102</v>
      </c>
      <c r="X110" t="s">
        <v>1959</v>
      </c>
      <c r="Y110" t="s">
        <v>8</v>
      </c>
      <c r="Z110" t="s">
        <v>104</v>
      </c>
      <c r="AA110" t="s">
        <v>1960</v>
      </c>
      <c r="AB110" s="37">
        <v>1</v>
      </c>
      <c r="AC110" t="s">
        <v>106</v>
      </c>
      <c r="AD110" s="37">
        <v>65960</v>
      </c>
      <c r="AE110" s="37">
        <v>75096</v>
      </c>
      <c r="AF110" s="37">
        <v>65960</v>
      </c>
    </row>
    <row r="111" spans="1:32">
      <c r="A111" t="s">
        <v>113</v>
      </c>
      <c r="B111" t="s">
        <v>114</v>
      </c>
      <c r="C111" t="s">
        <v>115</v>
      </c>
      <c r="D111" t="s">
        <v>1961</v>
      </c>
      <c r="E111" t="s">
        <v>1962</v>
      </c>
      <c r="F111" t="s">
        <v>1963</v>
      </c>
      <c r="G111" t="s">
        <v>1121</v>
      </c>
      <c r="H111" t="s">
        <v>314</v>
      </c>
      <c r="I111" t="s">
        <v>1964</v>
      </c>
      <c r="J111" t="s">
        <v>1965</v>
      </c>
      <c r="K111" t="s">
        <v>96</v>
      </c>
      <c r="L111" t="s">
        <v>1966</v>
      </c>
      <c r="M111" s="36">
        <v>45965.698020833333</v>
      </c>
      <c r="N111" s="36">
        <v>45967.5</v>
      </c>
      <c r="O111" t="s">
        <v>1125</v>
      </c>
      <c r="P111" t="s">
        <v>1126</v>
      </c>
      <c r="Q111" t="s">
        <v>1235</v>
      </c>
      <c r="R111" t="s">
        <v>1269</v>
      </c>
      <c r="S111" t="s">
        <v>1130</v>
      </c>
      <c r="T111" t="s">
        <v>1130</v>
      </c>
      <c r="U111" t="s">
        <v>100</v>
      </c>
      <c r="V111" t="s">
        <v>1967</v>
      </c>
      <c r="W111" t="s">
        <v>102</v>
      </c>
      <c r="X111" t="s">
        <v>1968</v>
      </c>
      <c r="Y111" t="s">
        <v>13</v>
      </c>
      <c r="Z111" t="s">
        <v>104</v>
      </c>
      <c r="AA111" t="s">
        <v>890</v>
      </c>
      <c r="AB111" s="37">
        <v>1</v>
      </c>
      <c r="AC111" t="s">
        <v>106</v>
      </c>
      <c r="AD111" s="37">
        <v>275729</v>
      </c>
      <c r="AE111" s="37">
        <v>196537</v>
      </c>
      <c r="AF111" s="37">
        <v>275729</v>
      </c>
    </row>
    <row r="112" spans="1:32">
      <c r="A112" t="s">
        <v>152</v>
      </c>
      <c r="B112" t="s">
        <v>153</v>
      </c>
      <c r="C112" t="s">
        <v>154</v>
      </c>
      <c r="D112" t="s">
        <v>155</v>
      </c>
      <c r="E112" t="s">
        <v>1969</v>
      </c>
      <c r="F112" t="s">
        <v>1970</v>
      </c>
      <c r="G112" t="s">
        <v>1121</v>
      </c>
      <c r="H112" t="s">
        <v>153</v>
      </c>
      <c r="I112" t="s">
        <v>152</v>
      </c>
      <c r="J112" t="s">
        <v>1971</v>
      </c>
      <c r="K112" t="s">
        <v>96</v>
      </c>
      <c r="L112" t="s">
        <v>1972</v>
      </c>
      <c r="M112" s="36">
        <v>45965.724710648137</v>
      </c>
      <c r="N112" s="36">
        <v>45966.489583333343</v>
      </c>
      <c r="O112" t="s">
        <v>1125</v>
      </c>
      <c r="P112" t="s">
        <v>1126</v>
      </c>
      <c r="Q112" t="s">
        <v>1192</v>
      </c>
      <c r="R112" t="s">
        <v>1128</v>
      </c>
      <c r="S112" t="s">
        <v>1130</v>
      </c>
      <c r="T112" t="s">
        <v>1130</v>
      </c>
      <c r="U112" t="s">
        <v>100</v>
      </c>
      <c r="V112" t="s">
        <v>1973</v>
      </c>
      <c r="W112" t="s">
        <v>102</v>
      </c>
      <c r="X112" t="s">
        <v>1974</v>
      </c>
      <c r="Y112" t="s">
        <v>8</v>
      </c>
      <c r="Z112" t="s">
        <v>104</v>
      </c>
      <c r="AA112" t="s">
        <v>793</v>
      </c>
      <c r="AB112" s="37">
        <v>1</v>
      </c>
      <c r="AC112" t="s">
        <v>106</v>
      </c>
      <c r="AD112" s="37">
        <v>65960</v>
      </c>
      <c r="AE112" s="37">
        <v>75096</v>
      </c>
      <c r="AF112" s="37">
        <v>65960</v>
      </c>
    </row>
    <row r="113" spans="1:32">
      <c r="A113" t="s">
        <v>113</v>
      </c>
      <c r="B113" t="s">
        <v>114</v>
      </c>
      <c r="C113" t="s">
        <v>115</v>
      </c>
      <c r="D113" t="s">
        <v>1715</v>
      </c>
      <c r="E113" t="s">
        <v>1975</v>
      </c>
      <c r="F113" t="s">
        <v>1976</v>
      </c>
      <c r="G113" t="s">
        <v>1121</v>
      </c>
      <c r="H113" t="s">
        <v>366</v>
      </c>
      <c r="I113" t="s">
        <v>1718</v>
      </c>
      <c r="J113" t="s">
        <v>1977</v>
      </c>
      <c r="K113" t="s">
        <v>96</v>
      </c>
      <c r="L113" t="s">
        <v>1978</v>
      </c>
      <c r="M113" s="36">
        <v>45966.333333333343</v>
      </c>
      <c r="N113" s="36">
        <v>45966.413888888892</v>
      </c>
      <c r="O113" t="s">
        <v>1125</v>
      </c>
      <c r="P113" t="s">
        <v>1126</v>
      </c>
      <c r="Q113" t="s">
        <v>1186</v>
      </c>
      <c r="R113" t="s">
        <v>1186</v>
      </c>
      <c r="S113" t="s">
        <v>98</v>
      </c>
      <c r="T113" t="s">
        <v>99</v>
      </c>
      <c r="U113" t="s">
        <v>100</v>
      </c>
      <c r="V113" t="s">
        <v>1979</v>
      </c>
      <c r="W113" t="s">
        <v>102</v>
      </c>
      <c r="X113" t="s">
        <v>1980</v>
      </c>
      <c r="Y113" t="s">
        <v>11</v>
      </c>
      <c r="Z113" t="s">
        <v>104</v>
      </c>
      <c r="AA113" t="s">
        <v>1030</v>
      </c>
      <c r="AB113" s="37">
        <v>1</v>
      </c>
      <c r="AC113" t="s">
        <v>106</v>
      </c>
      <c r="AD113" s="37">
        <v>144968</v>
      </c>
      <c r="AE113" s="37">
        <v>140396</v>
      </c>
      <c r="AF113" s="37">
        <v>144968</v>
      </c>
    </row>
    <row r="114" spans="1:32">
      <c r="A114" t="s">
        <v>704</v>
      </c>
      <c r="B114" t="s">
        <v>381</v>
      </c>
      <c r="C114" t="s">
        <v>382</v>
      </c>
      <c r="D114" t="s">
        <v>1981</v>
      </c>
      <c r="E114" t="s">
        <v>1982</v>
      </c>
      <c r="F114" t="s">
        <v>1983</v>
      </c>
      <c r="G114" t="s">
        <v>1121</v>
      </c>
      <c r="H114" t="s">
        <v>708</v>
      </c>
      <c r="I114" t="s">
        <v>1984</v>
      </c>
      <c r="J114" t="s">
        <v>1985</v>
      </c>
      <c r="K114" t="s">
        <v>96</v>
      </c>
      <c r="L114" t="s">
        <v>1986</v>
      </c>
      <c r="M114" s="36">
        <v>45966.333333333343</v>
      </c>
      <c r="N114" s="36">
        <v>45966.671527777777</v>
      </c>
      <c r="O114" t="s">
        <v>1125</v>
      </c>
      <c r="P114" t="s">
        <v>1126</v>
      </c>
      <c r="Q114" t="s">
        <v>1235</v>
      </c>
      <c r="R114" t="s">
        <v>1545</v>
      </c>
      <c r="S114" t="s">
        <v>1130</v>
      </c>
      <c r="T114" t="s">
        <v>1130</v>
      </c>
      <c r="U114" t="s">
        <v>100</v>
      </c>
      <c r="V114" t="s">
        <v>1987</v>
      </c>
      <c r="W114" t="s">
        <v>102</v>
      </c>
      <c r="X114" t="s">
        <v>1988</v>
      </c>
      <c r="Y114" t="s">
        <v>11</v>
      </c>
      <c r="Z114" t="s">
        <v>104</v>
      </c>
      <c r="AA114" t="s">
        <v>1732</v>
      </c>
      <c r="AB114" s="37">
        <v>1</v>
      </c>
      <c r="AC114" t="s">
        <v>106</v>
      </c>
      <c r="AD114" s="37">
        <v>144968</v>
      </c>
      <c r="AE114" s="37">
        <v>140396</v>
      </c>
      <c r="AF114" s="37">
        <v>144968</v>
      </c>
    </row>
    <row r="115" spans="1:32">
      <c r="A115" t="s">
        <v>398</v>
      </c>
      <c r="B115" t="s">
        <v>86</v>
      </c>
      <c r="C115" t="s">
        <v>87</v>
      </c>
      <c r="D115" t="s">
        <v>1989</v>
      </c>
      <c r="E115" t="s">
        <v>1990</v>
      </c>
      <c r="F115" t="s">
        <v>1991</v>
      </c>
      <c r="G115" t="s">
        <v>1121</v>
      </c>
      <c r="H115" t="s">
        <v>848</v>
      </c>
      <c r="I115" t="s">
        <v>1992</v>
      </c>
      <c r="J115" t="s">
        <v>1993</v>
      </c>
      <c r="K115" t="s">
        <v>96</v>
      </c>
      <c r="L115" t="s">
        <v>1994</v>
      </c>
      <c r="M115" s="36">
        <v>45966.333333333343</v>
      </c>
      <c r="N115" s="36">
        <v>45971.359027777777</v>
      </c>
      <c r="O115" t="s">
        <v>1125</v>
      </c>
      <c r="P115" t="s">
        <v>1126</v>
      </c>
      <c r="Q115" t="s">
        <v>1158</v>
      </c>
      <c r="R115" t="s">
        <v>1159</v>
      </c>
      <c r="S115" t="s">
        <v>1130</v>
      </c>
      <c r="T115" t="s">
        <v>1130</v>
      </c>
      <c r="U115" t="s">
        <v>100</v>
      </c>
      <c r="V115" t="s">
        <v>1995</v>
      </c>
      <c r="W115" t="s">
        <v>102</v>
      </c>
      <c r="X115" t="s">
        <v>1996</v>
      </c>
      <c r="Y115" t="s">
        <v>13</v>
      </c>
      <c r="Z115" t="s">
        <v>104</v>
      </c>
      <c r="AA115" t="s">
        <v>854</v>
      </c>
      <c r="AB115" s="37">
        <v>1</v>
      </c>
      <c r="AC115" t="s">
        <v>106</v>
      </c>
      <c r="AD115" s="37">
        <v>275729</v>
      </c>
      <c r="AE115" s="37">
        <v>196537</v>
      </c>
      <c r="AF115" s="37">
        <v>275729</v>
      </c>
    </row>
    <row r="116" spans="1:32">
      <c r="A116" t="s">
        <v>113</v>
      </c>
      <c r="B116" t="s">
        <v>114</v>
      </c>
      <c r="C116" t="s">
        <v>115</v>
      </c>
      <c r="D116" t="s">
        <v>1997</v>
      </c>
      <c r="E116" t="s">
        <v>1998</v>
      </c>
      <c r="F116" t="s">
        <v>1999</v>
      </c>
      <c r="G116" t="s">
        <v>1121</v>
      </c>
      <c r="H116" t="s">
        <v>366</v>
      </c>
      <c r="I116" t="s">
        <v>2000</v>
      </c>
      <c r="J116" t="s">
        <v>2001</v>
      </c>
      <c r="K116" t="s">
        <v>96</v>
      </c>
      <c r="L116" t="s">
        <v>2002</v>
      </c>
      <c r="M116" s="36">
        <v>45966.333333333343</v>
      </c>
      <c r="N116" s="36">
        <v>45972.499305555553</v>
      </c>
      <c r="O116" t="s">
        <v>1125</v>
      </c>
      <c r="P116" t="s">
        <v>1126</v>
      </c>
      <c r="Q116" t="s">
        <v>1192</v>
      </c>
      <c r="R116" t="s">
        <v>1193</v>
      </c>
      <c r="S116" t="s">
        <v>1130</v>
      </c>
      <c r="T116" t="s">
        <v>1130</v>
      </c>
      <c r="U116" t="s">
        <v>100</v>
      </c>
      <c r="V116" t="s">
        <v>2003</v>
      </c>
      <c r="W116" t="s">
        <v>102</v>
      </c>
      <c r="X116" t="s">
        <v>2004</v>
      </c>
      <c r="Y116" t="s">
        <v>15</v>
      </c>
      <c r="Z116" t="s">
        <v>104</v>
      </c>
      <c r="AA116" t="s">
        <v>1367</v>
      </c>
      <c r="AB116" s="37">
        <v>1</v>
      </c>
      <c r="AC116" t="s">
        <v>106</v>
      </c>
      <c r="AD116" s="37">
        <v>479589</v>
      </c>
      <c r="AE116" s="37">
        <v>196537</v>
      </c>
      <c r="AF116" s="37">
        <v>479589</v>
      </c>
    </row>
    <row r="117" spans="1:32">
      <c r="A117" t="s">
        <v>583</v>
      </c>
      <c r="B117" t="s">
        <v>256</v>
      </c>
      <c r="C117" t="s">
        <v>257</v>
      </c>
      <c r="D117" t="s">
        <v>720</v>
      </c>
      <c r="E117" t="s">
        <v>2005</v>
      </c>
      <c r="F117" t="s">
        <v>2006</v>
      </c>
      <c r="G117" t="s">
        <v>1121</v>
      </c>
      <c r="H117" t="s">
        <v>587</v>
      </c>
      <c r="I117" t="s">
        <v>583</v>
      </c>
      <c r="J117" t="s">
        <v>2007</v>
      </c>
      <c r="K117" t="s">
        <v>96</v>
      </c>
      <c r="L117" t="s">
        <v>2008</v>
      </c>
      <c r="M117" s="36">
        <v>45966.333333333343</v>
      </c>
      <c r="N117" s="36">
        <v>45966.654861111107</v>
      </c>
      <c r="O117" t="s">
        <v>1125</v>
      </c>
      <c r="P117" t="s">
        <v>1126</v>
      </c>
      <c r="Q117" t="s">
        <v>1235</v>
      </c>
      <c r="R117" t="s">
        <v>1236</v>
      </c>
      <c r="S117" t="s">
        <v>147</v>
      </c>
      <c r="T117" t="s">
        <v>1364</v>
      </c>
      <c r="U117" t="s">
        <v>100</v>
      </c>
      <c r="V117" t="s">
        <v>2009</v>
      </c>
      <c r="W117" t="s">
        <v>102</v>
      </c>
      <c r="X117" t="s">
        <v>2010</v>
      </c>
      <c r="Y117" t="s">
        <v>8</v>
      </c>
      <c r="Z117" t="s">
        <v>104</v>
      </c>
      <c r="AA117" t="s">
        <v>727</v>
      </c>
      <c r="AB117" s="37">
        <v>1</v>
      </c>
      <c r="AC117" t="s">
        <v>106</v>
      </c>
      <c r="AD117" s="37">
        <v>65960</v>
      </c>
      <c r="AE117" s="37">
        <v>75096</v>
      </c>
      <c r="AF117" s="37">
        <v>65960</v>
      </c>
    </row>
    <row r="118" spans="1:32">
      <c r="A118" t="s">
        <v>113</v>
      </c>
      <c r="B118" t="s">
        <v>114</v>
      </c>
      <c r="C118" t="s">
        <v>115</v>
      </c>
      <c r="D118" t="s">
        <v>1282</v>
      </c>
      <c r="E118" t="s">
        <v>2011</v>
      </c>
      <c r="F118" t="s">
        <v>2012</v>
      </c>
      <c r="G118" t="s">
        <v>1121</v>
      </c>
      <c r="H118" t="s">
        <v>366</v>
      </c>
      <c r="I118" t="s">
        <v>1285</v>
      </c>
      <c r="J118" t="s">
        <v>2013</v>
      </c>
      <c r="K118" t="s">
        <v>96</v>
      </c>
      <c r="L118" t="s">
        <v>2014</v>
      </c>
      <c r="M118" s="36">
        <v>45966.333333333343</v>
      </c>
      <c r="N118" s="36">
        <v>45967.394444444442</v>
      </c>
      <c r="O118" t="s">
        <v>1125</v>
      </c>
      <c r="P118" t="s">
        <v>1126</v>
      </c>
      <c r="Q118" t="s">
        <v>1235</v>
      </c>
      <c r="R118" t="s">
        <v>1269</v>
      </c>
      <c r="S118" t="s">
        <v>98</v>
      </c>
      <c r="T118" t="s">
        <v>470</v>
      </c>
      <c r="U118" t="s">
        <v>100</v>
      </c>
      <c r="V118" t="s">
        <v>2015</v>
      </c>
      <c r="W118" t="s">
        <v>102</v>
      </c>
      <c r="X118" t="s">
        <v>2016</v>
      </c>
      <c r="Y118" t="s">
        <v>8</v>
      </c>
      <c r="Z118" t="s">
        <v>104</v>
      </c>
      <c r="AA118" t="s">
        <v>379</v>
      </c>
      <c r="AB118" s="37">
        <v>1</v>
      </c>
      <c r="AC118" t="s">
        <v>106</v>
      </c>
      <c r="AD118" s="37">
        <v>65960</v>
      </c>
      <c r="AE118" s="37">
        <v>75096</v>
      </c>
      <c r="AF118" s="37">
        <v>65960</v>
      </c>
    </row>
    <row r="119" spans="1:32">
      <c r="A119" t="s">
        <v>113</v>
      </c>
      <c r="B119" t="s">
        <v>114</v>
      </c>
      <c r="C119" t="s">
        <v>115</v>
      </c>
      <c r="D119" t="s">
        <v>1357</v>
      </c>
      <c r="E119" t="s">
        <v>2017</v>
      </c>
      <c r="F119" t="s">
        <v>2018</v>
      </c>
      <c r="G119" t="s">
        <v>1121</v>
      </c>
      <c r="H119" t="s">
        <v>366</v>
      </c>
      <c r="I119" t="s">
        <v>1360</v>
      </c>
      <c r="J119" t="s">
        <v>2019</v>
      </c>
      <c r="K119" t="s">
        <v>96</v>
      </c>
      <c r="L119" t="s">
        <v>2020</v>
      </c>
      <c r="M119" s="36">
        <v>45966.333333333343</v>
      </c>
      <c r="N119" s="36">
        <v>45967.484722222223</v>
      </c>
      <c r="O119" t="s">
        <v>1125</v>
      </c>
      <c r="P119" t="s">
        <v>1126</v>
      </c>
      <c r="Q119" t="s">
        <v>1614</v>
      </c>
      <c r="R119" t="s">
        <v>1615</v>
      </c>
      <c r="S119" t="s">
        <v>1130</v>
      </c>
      <c r="T119" t="s">
        <v>1130</v>
      </c>
      <c r="U119" t="s">
        <v>100</v>
      </c>
      <c r="V119" t="s">
        <v>2021</v>
      </c>
      <c r="W119" t="s">
        <v>102</v>
      </c>
      <c r="X119" t="s">
        <v>2022</v>
      </c>
      <c r="Y119" t="s">
        <v>13</v>
      </c>
      <c r="Z119" t="s">
        <v>104</v>
      </c>
      <c r="AA119" t="s">
        <v>1367</v>
      </c>
      <c r="AB119" s="37">
        <v>1</v>
      </c>
      <c r="AC119" t="s">
        <v>106</v>
      </c>
      <c r="AD119" s="37">
        <v>275729</v>
      </c>
      <c r="AE119" s="37">
        <v>196537</v>
      </c>
      <c r="AF119" s="37">
        <v>275729</v>
      </c>
    </row>
    <row r="120" spans="1:32">
      <c r="A120" t="s">
        <v>380</v>
      </c>
      <c r="B120" t="s">
        <v>381</v>
      </c>
      <c r="C120" t="s">
        <v>382</v>
      </c>
      <c r="D120" t="s">
        <v>1701</v>
      </c>
      <c r="E120" t="s">
        <v>2023</v>
      </c>
      <c r="F120" t="s">
        <v>2024</v>
      </c>
      <c r="G120" t="s">
        <v>1121</v>
      </c>
      <c r="H120" t="s">
        <v>659</v>
      </c>
      <c r="I120" t="s">
        <v>1704</v>
      </c>
      <c r="J120" t="s">
        <v>2025</v>
      </c>
      <c r="K120" t="s">
        <v>96</v>
      </c>
      <c r="L120" t="s">
        <v>2026</v>
      </c>
      <c r="M120" s="36">
        <v>45966.333333333343</v>
      </c>
      <c r="N120" s="36">
        <v>45966.508333333331</v>
      </c>
      <c r="O120" t="s">
        <v>1125</v>
      </c>
      <c r="P120" t="s">
        <v>1126</v>
      </c>
      <c r="Q120" t="s">
        <v>1148</v>
      </c>
      <c r="R120" t="s">
        <v>1128</v>
      </c>
      <c r="S120" t="s">
        <v>98</v>
      </c>
      <c r="T120" t="s">
        <v>99</v>
      </c>
      <c r="U120" t="s">
        <v>100</v>
      </c>
      <c r="V120" t="s">
        <v>2027</v>
      </c>
      <c r="W120" t="s">
        <v>102</v>
      </c>
      <c r="X120" t="s">
        <v>2028</v>
      </c>
      <c r="Y120" t="s">
        <v>13</v>
      </c>
      <c r="Z120" t="s">
        <v>104</v>
      </c>
      <c r="AA120" t="s">
        <v>1043</v>
      </c>
      <c r="AB120" s="37">
        <v>1</v>
      </c>
      <c r="AC120" t="s">
        <v>106</v>
      </c>
      <c r="AD120" s="37">
        <v>275729</v>
      </c>
      <c r="AE120" s="37">
        <v>196537</v>
      </c>
      <c r="AF120" s="37">
        <v>275729</v>
      </c>
    </row>
    <row r="121" spans="1:32">
      <c r="A121" t="s">
        <v>138</v>
      </c>
      <c r="B121" t="s">
        <v>139</v>
      </c>
      <c r="C121" t="s">
        <v>140</v>
      </c>
      <c r="D121" t="s">
        <v>212</v>
      </c>
      <c r="E121" t="s">
        <v>2029</v>
      </c>
      <c r="F121" t="s">
        <v>2030</v>
      </c>
      <c r="G121" t="s">
        <v>1121</v>
      </c>
      <c r="H121" t="s">
        <v>144</v>
      </c>
      <c r="I121" t="s">
        <v>215</v>
      </c>
      <c r="J121" t="s">
        <v>2031</v>
      </c>
      <c r="K121" t="s">
        <v>96</v>
      </c>
      <c r="L121" t="s">
        <v>2032</v>
      </c>
      <c r="M121" s="36">
        <v>45966.347268518519</v>
      </c>
      <c r="N121" s="36">
        <v>45967.497916666667</v>
      </c>
      <c r="O121" t="s">
        <v>1125</v>
      </c>
      <c r="P121" t="s">
        <v>1126</v>
      </c>
      <c r="Q121" t="s">
        <v>1158</v>
      </c>
      <c r="R121" t="s">
        <v>1159</v>
      </c>
      <c r="S121" t="s">
        <v>1130</v>
      </c>
      <c r="T121" t="s">
        <v>1130</v>
      </c>
      <c r="U121" t="s">
        <v>100</v>
      </c>
      <c r="V121" t="s">
        <v>2033</v>
      </c>
      <c r="W121" t="s">
        <v>102</v>
      </c>
      <c r="X121" t="s">
        <v>2034</v>
      </c>
      <c r="Y121" t="s">
        <v>11</v>
      </c>
      <c r="Z121" t="s">
        <v>104</v>
      </c>
      <c r="AA121" t="s">
        <v>1172</v>
      </c>
      <c r="AB121" s="37">
        <v>1</v>
      </c>
      <c r="AC121" t="s">
        <v>106</v>
      </c>
      <c r="AD121" s="37">
        <v>144968</v>
      </c>
      <c r="AE121" s="37">
        <v>140396</v>
      </c>
      <c r="AF121" s="37">
        <v>144968</v>
      </c>
    </row>
    <row r="122" spans="1:32">
      <c r="A122" t="s">
        <v>138</v>
      </c>
      <c r="B122" t="s">
        <v>139</v>
      </c>
      <c r="C122" t="s">
        <v>140</v>
      </c>
      <c r="D122" t="s">
        <v>2035</v>
      </c>
      <c r="E122" t="s">
        <v>2036</v>
      </c>
      <c r="F122" t="s">
        <v>2037</v>
      </c>
      <c r="G122" t="s">
        <v>1121</v>
      </c>
      <c r="H122" t="s">
        <v>144</v>
      </c>
      <c r="I122" t="s">
        <v>2038</v>
      </c>
      <c r="J122" t="s">
        <v>2039</v>
      </c>
      <c r="K122" t="s">
        <v>96</v>
      </c>
      <c r="L122" t="s">
        <v>2040</v>
      </c>
      <c r="M122" s="36">
        <v>45966.356747685182</v>
      </c>
      <c r="N122" s="36">
        <v>45968.410416666673</v>
      </c>
      <c r="O122" t="s">
        <v>1125</v>
      </c>
      <c r="P122" t="s">
        <v>1126</v>
      </c>
      <c r="Q122" t="s">
        <v>1218</v>
      </c>
      <c r="R122" t="s">
        <v>1128</v>
      </c>
      <c r="S122" t="s">
        <v>98</v>
      </c>
      <c r="T122" t="s">
        <v>470</v>
      </c>
      <c r="U122" t="s">
        <v>100</v>
      </c>
      <c r="V122" t="s">
        <v>2041</v>
      </c>
      <c r="W122" t="s">
        <v>102</v>
      </c>
      <c r="X122" t="s">
        <v>2042</v>
      </c>
      <c r="Y122" t="s">
        <v>15</v>
      </c>
      <c r="Z122" t="s">
        <v>104</v>
      </c>
      <c r="AA122" t="s">
        <v>644</v>
      </c>
      <c r="AB122" s="37">
        <v>1</v>
      </c>
      <c r="AC122" t="s">
        <v>106</v>
      </c>
      <c r="AD122" s="37">
        <v>479589</v>
      </c>
      <c r="AE122" s="37">
        <v>196537</v>
      </c>
      <c r="AF122" s="37">
        <v>479589</v>
      </c>
    </row>
    <row r="123" spans="1:32">
      <c r="A123" t="s">
        <v>509</v>
      </c>
      <c r="B123" t="s">
        <v>139</v>
      </c>
      <c r="C123" t="s">
        <v>140</v>
      </c>
      <c r="D123" t="s">
        <v>1402</v>
      </c>
      <c r="E123" t="s">
        <v>2043</v>
      </c>
      <c r="F123" t="s">
        <v>2044</v>
      </c>
      <c r="G123" t="s">
        <v>1121</v>
      </c>
      <c r="H123" t="s">
        <v>144</v>
      </c>
      <c r="I123" t="s">
        <v>509</v>
      </c>
      <c r="J123" t="s">
        <v>2045</v>
      </c>
      <c r="K123" t="s">
        <v>96</v>
      </c>
      <c r="L123" t="s">
        <v>2046</v>
      </c>
      <c r="M123" s="36">
        <v>45966.358437499999</v>
      </c>
      <c r="N123" s="36">
        <v>45966.510416666657</v>
      </c>
      <c r="O123" t="s">
        <v>1125</v>
      </c>
      <c r="P123" t="s">
        <v>1126</v>
      </c>
      <c r="Q123" t="s">
        <v>1374</v>
      </c>
      <c r="R123" t="s">
        <v>1128</v>
      </c>
      <c r="S123" t="s">
        <v>147</v>
      </c>
      <c r="T123" t="s">
        <v>1364</v>
      </c>
      <c r="U123" t="s">
        <v>100</v>
      </c>
      <c r="V123" t="s">
        <v>2047</v>
      </c>
      <c r="W123" t="s">
        <v>102</v>
      </c>
      <c r="X123" t="s">
        <v>2048</v>
      </c>
      <c r="Y123" t="s">
        <v>8</v>
      </c>
      <c r="Z123" t="s">
        <v>104</v>
      </c>
      <c r="AA123" t="s">
        <v>518</v>
      </c>
      <c r="AB123" s="37">
        <v>1</v>
      </c>
      <c r="AC123" t="s">
        <v>106</v>
      </c>
      <c r="AD123" s="37">
        <v>65960</v>
      </c>
      <c r="AE123" s="37">
        <v>75096</v>
      </c>
      <c r="AF123" s="37">
        <v>65960</v>
      </c>
    </row>
    <row r="124" spans="1:32">
      <c r="A124" t="s">
        <v>800</v>
      </c>
      <c r="B124" t="s">
        <v>381</v>
      </c>
      <c r="C124" t="s">
        <v>382</v>
      </c>
      <c r="D124" t="s">
        <v>2049</v>
      </c>
      <c r="E124" t="s">
        <v>2050</v>
      </c>
      <c r="F124" t="s">
        <v>2051</v>
      </c>
      <c r="G124" t="s">
        <v>1121</v>
      </c>
      <c r="H124" t="s">
        <v>2052</v>
      </c>
      <c r="I124" t="s">
        <v>2053</v>
      </c>
      <c r="J124" t="s">
        <v>2054</v>
      </c>
      <c r="K124" t="s">
        <v>96</v>
      </c>
      <c r="L124" t="s">
        <v>2055</v>
      </c>
      <c r="M124" s="36">
        <v>45966.364930555559</v>
      </c>
      <c r="N124" s="36">
        <v>45967.461805555547</v>
      </c>
      <c r="O124" t="s">
        <v>1125</v>
      </c>
      <c r="P124" t="s">
        <v>1126</v>
      </c>
      <c r="Q124" t="s">
        <v>1148</v>
      </c>
      <c r="R124" t="s">
        <v>1128</v>
      </c>
      <c r="S124" t="s">
        <v>98</v>
      </c>
      <c r="T124" t="s">
        <v>99</v>
      </c>
      <c r="U124" t="s">
        <v>100</v>
      </c>
      <c r="V124" t="s">
        <v>2056</v>
      </c>
      <c r="W124" t="s">
        <v>102</v>
      </c>
      <c r="X124" t="s">
        <v>2057</v>
      </c>
      <c r="Y124" t="s">
        <v>15</v>
      </c>
      <c r="Z124" t="s">
        <v>104</v>
      </c>
      <c r="AA124" t="s">
        <v>2058</v>
      </c>
      <c r="AB124" s="37">
        <v>1</v>
      </c>
      <c r="AC124" t="s">
        <v>106</v>
      </c>
      <c r="AD124" s="37">
        <v>479589</v>
      </c>
      <c r="AE124" s="37">
        <v>196537</v>
      </c>
      <c r="AF124" s="37">
        <v>479589</v>
      </c>
    </row>
    <row r="125" spans="1:32">
      <c r="A125" t="s">
        <v>800</v>
      </c>
      <c r="B125" t="s">
        <v>381</v>
      </c>
      <c r="C125" t="s">
        <v>382</v>
      </c>
      <c r="D125" t="s">
        <v>2059</v>
      </c>
      <c r="E125" t="s">
        <v>2060</v>
      </c>
      <c r="F125" t="s">
        <v>2061</v>
      </c>
      <c r="G125" t="s">
        <v>1121</v>
      </c>
      <c r="H125" t="s">
        <v>804</v>
      </c>
      <c r="I125" t="s">
        <v>2062</v>
      </c>
      <c r="J125" t="s">
        <v>2063</v>
      </c>
      <c r="K125" t="s">
        <v>96</v>
      </c>
      <c r="L125" t="s">
        <v>2064</v>
      </c>
      <c r="M125" s="36">
        <v>45966.379259259258</v>
      </c>
      <c r="N125" s="36">
        <v>45968.45</v>
      </c>
      <c r="O125" t="s">
        <v>1125</v>
      </c>
      <c r="P125" t="s">
        <v>1126</v>
      </c>
      <c r="Q125" t="s">
        <v>1235</v>
      </c>
      <c r="R125" t="s">
        <v>1306</v>
      </c>
      <c r="S125" t="s">
        <v>147</v>
      </c>
      <c r="T125" t="s">
        <v>600</v>
      </c>
      <c r="U125" t="s">
        <v>2065</v>
      </c>
      <c r="V125" t="s">
        <v>2066</v>
      </c>
      <c r="W125" t="s">
        <v>102</v>
      </c>
      <c r="X125" t="s">
        <v>2067</v>
      </c>
      <c r="Y125" t="s">
        <v>13</v>
      </c>
      <c r="Z125" t="s">
        <v>104</v>
      </c>
      <c r="AA125" t="s">
        <v>2068</v>
      </c>
      <c r="AB125" s="37">
        <v>2</v>
      </c>
      <c r="AC125" t="s">
        <v>106</v>
      </c>
      <c r="AD125" s="37">
        <v>551458</v>
      </c>
      <c r="AE125" s="37">
        <v>196537</v>
      </c>
      <c r="AF125" s="37">
        <v>551458</v>
      </c>
    </row>
    <row r="126" spans="1:32">
      <c r="A126" t="s">
        <v>152</v>
      </c>
      <c r="B126" t="s">
        <v>153</v>
      </c>
      <c r="C126" t="s">
        <v>154</v>
      </c>
      <c r="D126" t="s">
        <v>155</v>
      </c>
      <c r="E126" t="s">
        <v>2069</v>
      </c>
      <c r="F126" t="s">
        <v>2070</v>
      </c>
      <c r="G126" t="s">
        <v>1121</v>
      </c>
      <c r="H126" t="s">
        <v>153</v>
      </c>
      <c r="I126" t="s">
        <v>152</v>
      </c>
      <c r="J126" t="s">
        <v>2071</v>
      </c>
      <c r="K126" t="s">
        <v>96</v>
      </c>
      <c r="L126" t="s">
        <v>2072</v>
      </c>
      <c r="M126" s="36">
        <v>45966.388356481482</v>
      </c>
      <c r="N126" s="36">
        <v>45967.578472222223</v>
      </c>
      <c r="O126" t="s">
        <v>1125</v>
      </c>
      <c r="P126" t="s">
        <v>1126</v>
      </c>
      <c r="Q126" t="s">
        <v>1127</v>
      </c>
      <c r="R126" t="s">
        <v>1128</v>
      </c>
      <c r="S126" t="s">
        <v>147</v>
      </c>
      <c r="T126" t="s">
        <v>2073</v>
      </c>
      <c r="U126" t="s">
        <v>100</v>
      </c>
      <c r="V126" t="s">
        <v>2074</v>
      </c>
      <c r="W126" t="s">
        <v>102</v>
      </c>
      <c r="X126" t="s">
        <v>2075</v>
      </c>
      <c r="Y126" t="s">
        <v>8</v>
      </c>
      <c r="Z126" t="s">
        <v>104</v>
      </c>
      <c r="AA126" t="s">
        <v>1262</v>
      </c>
      <c r="AB126" s="37">
        <v>1</v>
      </c>
      <c r="AC126" t="s">
        <v>106</v>
      </c>
      <c r="AD126" s="37">
        <v>65960</v>
      </c>
      <c r="AE126" s="37">
        <v>75096</v>
      </c>
      <c r="AF126" s="37">
        <v>65960</v>
      </c>
    </row>
    <row r="127" spans="1:32">
      <c r="A127" t="s">
        <v>603</v>
      </c>
      <c r="B127" t="s">
        <v>381</v>
      </c>
      <c r="C127" t="s">
        <v>382</v>
      </c>
      <c r="D127" t="s">
        <v>2076</v>
      </c>
      <c r="E127" t="s">
        <v>2077</v>
      </c>
      <c r="F127" t="s">
        <v>2078</v>
      </c>
      <c r="G127" t="s">
        <v>1121</v>
      </c>
      <c r="H127" t="s">
        <v>607</v>
      </c>
      <c r="I127" t="s">
        <v>2079</v>
      </c>
      <c r="J127" t="s">
        <v>2080</v>
      </c>
      <c r="K127" t="s">
        <v>96</v>
      </c>
      <c r="L127" t="s">
        <v>2081</v>
      </c>
      <c r="M127" s="36">
        <v>45966.411064814813</v>
      </c>
      <c r="N127" s="36">
        <v>45968.395138888889</v>
      </c>
      <c r="P127" t="s">
        <v>1227</v>
      </c>
      <c r="Q127" t="s">
        <v>1158</v>
      </c>
      <c r="R127" t="s">
        <v>1740</v>
      </c>
      <c r="S127" t="s">
        <v>98</v>
      </c>
      <c r="T127" t="s">
        <v>99</v>
      </c>
      <c r="V127" t="s">
        <v>2082</v>
      </c>
      <c r="W127" t="s">
        <v>1195</v>
      </c>
      <c r="Y127" t="s">
        <v>11</v>
      </c>
      <c r="Z127" t="s">
        <v>104</v>
      </c>
      <c r="AA127" t="s">
        <v>612</v>
      </c>
      <c r="AB127" s="37">
        <v>0</v>
      </c>
      <c r="AC127" t="s">
        <v>106</v>
      </c>
      <c r="AD127" s="37">
        <v>41241</v>
      </c>
      <c r="AE127" s="37">
        <v>0</v>
      </c>
      <c r="AF127" s="37">
        <v>41241</v>
      </c>
    </row>
    <row r="128" spans="1:32">
      <c r="A128" t="s">
        <v>244</v>
      </c>
      <c r="B128" t="s">
        <v>114</v>
      </c>
      <c r="C128" t="s">
        <v>115</v>
      </c>
      <c r="D128" t="s">
        <v>2083</v>
      </c>
      <c r="E128" t="s">
        <v>2084</v>
      </c>
      <c r="F128" t="s">
        <v>2085</v>
      </c>
      <c r="G128" t="s">
        <v>1121</v>
      </c>
      <c r="H128" t="s">
        <v>248</v>
      </c>
      <c r="I128" t="s">
        <v>2086</v>
      </c>
      <c r="J128" t="s">
        <v>2087</v>
      </c>
      <c r="K128" t="s">
        <v>96</v>
      </c>
      <c r="L128" t="s">
        <v>2088</v>
      </c>
      <c r="M128" s="36">
        <v>45966.443865740737</v>
      </c>
      <c r="N128" s="36">
        <v>45967.654166666667</v>
      </c>
      <c r="O128" t="s">
        <v>1125</v>
      </c>
      <c r="P128" t="s">
        <v>1126</v>
      </c>
      <c r="Q128" t="s">
        <v>1614</v>
      </c>
      <c r="R128" t="s">
        <v>1615</v>
      </c>
      <c r="S128" t="s">
        <v>1130</v>
      </c>
      <c r="T128" t="s">
        <v>1130</v>
      </c>
      <c r="U128" t="s">
        <v>100</v>
      </c>
      <c r="V128" t="s">
        <v>2089</v>
      </c>
      <c r="W128" t="s">
        <v>102</v>
      </c>
      <c r="X128" t="s">
        <v>2090</v>
      </c>
      <c r="Y128" t="s">
        <v>13</v>
      </c>
      <c r="Z128" t="s">
        <v>104</v>
      </c>
      <c r="AA128" t="s">
        <v>1272</v>
      </c>
      <c r="AB128" s="37">
        <v>1</v>
      </c>
      <c r="AC128" t="s">
        <v>106</v>
      </c>
      <c r="AD128" s="37">
        <v>275729</v>
      </c>
      <c r="AE128" s="37">
        <v>196537</v>
      </c>
      <c r="AF128" s="37">
        <v>275729</v>
      </c>
    </row>
    <row r="129" spans="1:32">
      <c r="A129" t="s">
        <v>113</v>
      </c>
      <c r="B129" t="s">
        <v>114</v>
      </c>
      <c r="C129" t="s">
        <v>115</v>
      </c>
      <c r="D129" t="s">
        <v>363</v>
      </c>
      <c r="E129" t="s">
        <v>2091</v>
      </c>
      <c r="F129" t="s">
        <v>2092</v>
      </c>
      <c r="G129" t="s">
        <v>1121</v>
      </c>
      <c r="H129" t="s">
        <v>366</v>
      </c>
      <c r="I129" t="s">
        <v>113</v>
      </c>
      <c r="J129" t="s">
        <v>2093</v>
      </c>
      <c r="K129" t="s">
        <v>96</v>
      </c>
      <c r="L129" t="s">
        <v>2094</v>
      </c>
      <c r="M129" s="36">
        <v>45966.446562500001</v>
      </c>
      <c r="N129" s="36">
        <v>45966.705555555563</v>
      </c>
      <c r="O129" t="s">
        <v>1125</v>
      </c>
      <c r="P129" t="s">
        <v>1227</v>
      </c>
      <c r="Q129" t="s">
        <v>1169</v>
      </c>
      <c r="R129" t="s">
        <v>1228</v>
      </c>
      <c r="S129" t="s">
        <v>98</v>
      </c>
      <c r="T129" t="s">
        <v>470</v>
      </c>
      <c r="U129" t="s">
        <v>100</v>
      </c>
      <c r="V129" t="s">
        <v>2095</v>
      </c>
      <c r="W129" t="s">
        <v>102</v>
      </c>
      <c r="X129" t="s">
        <v>2096</v>
      </c>
      <c r="Y129" t="s">
        <v>8</v>
      </c>
      <c r="Z129" t="s">
        <v>104</v>
      </c>
      <c r="AA129" t="s">
        <v>547</v>
      </c>
      <c r="AB129" s="37">
        <v>1</v>
      </c>
      <c r="AC129" t="s">
        <v>106</v>
      </c>
      <c r="AD129" s="37">
        <v>65960</v>
      </c>
      <c r="AE129" s="37">
        <v>75096</v>
      </c>
      <c r="AF129" s="37">
        <v>65960</v>
      </c>
    </row>
    <row r="130" spans="1:32">
      <c r="A130" t="s">
        <v>509</v>
      </c>
      <c r="B130" t="s">
        <v>139</v>
      </c>
      <c r="C130" t="s">
        <v>140</v>
      </c>
      <c r="D130" t="s">
        <v>1402</v>
      </c>
      <c r="E130" t="s">
        <v>2097</v>
      </c>
      <c r="F130" t="s">
        <v>2098</v>
      </c>
      <c r="G130" t="s">
        <v>1121</v>
      </c>
      <c r="H130" t="s">
        <v>144</v>
      </c>
      <c r="I130" t="s">
        <v>509</v>
      </c>
      <c r="J130" t="s">
        <v>2099</v>
      </c>
      <c r="K130" t="s">
        <v>96</v>
      </c>
      <c r="L130" t="s">
        <v>2100</v>
      </c>
      <c r="M130" s="36">
        <v>45966.484814814823</v>
      </c>
      <c r="N130" s="36">
        <v>45967.468055555553</v>
      </c>
      <c r="O130" t="s">
        <v>1125</v>
      </c>
      <c r="P130" t="s">
        <v>1126</v>
      </c>
      <c r="Q130" t="s">
        <v>1235</v>
      </c>
      <c r="R130" t="s">
        <v>1545</v>
      </c>
      <c r="S130" t="s">
        <v>98</v>
      </c>
      <c r="T130" t="s">
        <v>470</v>
      </c>
      <c r="U130" t="s">
        <v>100</v>
      </c>
      <c r="V130" t="s">
        <v>2101</v>
      </c>
      <c r="W130" t="s">
        <v>102</v>
      </c>
      <c r="X130" t="s">
        <v>2102</v>
      </c>
      <c r="Y130" t="s">
        <v>8</v>
      </c>
      <c r="Z130" t="s">
        <v>104</v>
      </c>
      <c r="AA130" t="s">
        <v>518</v>
      </c>
      <c r="AB130" s="37">
        <v>1</v>
      </c>
      <c r="AC130" t="s">
        <v>106</v>
      </c>
      <c r="AD130" s="37">
        <v>65960</v>
      </c>
      <c r="AE130" s="37">
        <v>75096</v>
      </c>
      <c r="AF130" s="37">
        <v>65960</v>
      </c>
    </row>
    <row r="131" spans="1:32">
      <c r="A131" t="s">
        <v>975</v>
      </c>
      <c r="B131" t="s">
        <v>256</v>
      </c>
      <c r="C131" t="s">
        <v>257</v>
      </c>
      <c r="D131" t="s">
        <v>976</v>
      </c>
      <c r="E131" t="s">
        <v>2103</v>
      </c>
      <c r="F131" t="s">
        <v>2104</v>
      </c>
      <c r="G131" t="s">
        <v>1121</v>
      </c>
      <c r="H131" t="s">
        <v>979</v>
      </c>
      <c r="I131" t="s">
        <v>975</v>
      </c>
      <c r="J131" t="s">
        <v>2105</v>
      </c>
      <c r="K131" t="s">
        <v>96</v>
      </c>
      <c r="L131" t="s">
        <v>2106</v>
      </c>
      <c r="M131" s="36">
        <v>45966.485590277778</v>
      </c>
      <c r="N131" s="36">
        <v>45967.396527777782</v>
      </c>
      <c r="O131" t="s">
        <v>1125</v>
      </c>
      <c r="P131" t="s">
        <v>1126</v>
      </c>
      <c r="Q131" t="s">
        <v>1186</v>
      </c>
      <c r="R131" t="s">
        <v>1186</v>
      </c>
      <c r="S131" t="s">
        <v>1130</v>
      </c>
      <c r="T131" t="s">
        <v>1130</v>
      </c>
      <c r="U131" t="s">
        <v>100</v>
      </c>
      <c r="V131" t="s">
        <v>2107</v>
      </c>
      <c r="W131" t="s">
        <v>102</v>
      </c>
      <c r="X131" t="s">
        <v>2108</v>
      </c>
      <c r="Y131" t="s">
        <v>8</v>
      </c>
      <c r="Z131" t="s">
        <v>104</v>
      </c>
      <c r="AA131" t="s">
        <v>2109</v>
      </c>
      <c r="AB131" s="37">
        <v>1</v>
      </c>
      <c r="AC131" t="s">
        <v>106</v>
      </c>
      <c r="AD131" s="37">
        <v>65960</v>
      </c>
      <c r="AE131" s="37">
        <v>75096</v>
      </c>
      <c r="AF131" s="37">
        <v>65960</v>
      </c>
    </row>
    <row r="132" spans="1:32">
      <c r="A132" t="s">
        <v>255</v>
      </c>
      <c r="B132" t="s">
        <v>256</v>
      </c>
      <c r="C132" t="s">
        <v>257</v>
      </c>
      <c r="D132" t="s">
        <v>2110</v>
      </c>
      <c r="E132" t="s">
        <v>2111</v>
      </c>
      <c r="F132" t="s">
        <v>2112</v>
      </c>
      <c r="G132" t="s">
        <v>1121</v>
      </c>
      <c r="H132" t="s">
        <v>144</v>
      </c>
      <c r="I132" t="s">
        <v>2113</v>
      </c>
      <c r="J132" t="s">
        <v>2114</v>
      </c>
      <c r="K132" t="s">
        <v>96</v>
      </c>
      <c r="L132" t="s">
        <v>2115</v>
      </c>
      <c r="M132" s="36">
        <v>45966.495000000003</v>
      </c>
      <c r="N132" s="36">
        <v>45968.539583333331</v>
      </c>
      <c r="O132" t="s">
        <v>1125</v>
      </c>
      <c r="P132" t="s">
        <v>1227</v>
      </c>
      <c r="Q132" t="s">
        <v>1637</v>
      </c>
      <c r="R132" t="s">
        <v>1638</v>
      </c>
      <c r="S132" t="s">
        <v>1130</v>
      </c>
      <c r="T132" t="s">
        <v>1130</v>
      </c>
      <c r="U132" t="s">
        <v>100</v>
      </c>
      <c r="V132" t="s">
        <v>2116</v>
      </c>
      <c r="W132" t="s">
        <v>102</v>
      </c>
      <c r="X132" t="s">
        <v>2117</v>
      </c>
      <c r="Y132" t="s">
        <v>15</v>
      </c>
      <c r="Z132" t="s">
        <v>104</v>
      </c>
      <c r="AA132" t="s">
        <v>958</v>
      </c>
      <c r="AB132" s="37">
        <v>1</v>
      </c>
      <c r="AC132" t="s">
        <v>106</v>
      </c>
      <c r="AD132" s="37">
        <v>479589</v>
      </c>
      <c r="AE132" s="37">
        <v>196537</v>
      </c>
      <c r="AF132" s="37">
        <v>479589</v>
      </c>
    </row>
    <row r="133" spans="1:32">
      <c r="A133" t="s">
        <v>398</v>
      </c>
      <c r="B133" t="s">
        <v>86</v>
      </c>
      <c r="C133" t="s">
        <v>87</v>
      </c>
      <c r="D133" t="s">
        <v>2118</v>
      </c>
      <c r="E133" t="s">
        <v>2119</v>
      </c>
      <c r="F133" t="s">
        <v>2120</v>
      </c>
      <c r="G133" t="s">
        <v>1121</v>
      </c>
      <c r="H133" t="s">
        <v>402</v>
      </c>
      <c r="I133" t="s">
        <v>2121</v>
      </c>
      <c r="J133" t="s">
        <v>2122</v>
      </c>
      <c r="K133" t="s">
        <v>96</v>
      </c>
      <c r="L133" t="s">
        <v>2123</v>
      </c>
      <c r="M133" s="36">
        <v>45966.488078703696</v>
      </c>
      <c r="N133" s="36">
        <v>45967.454861111109</v>
      </c>
      <c r="O133" t="s">
        <v>1125</v>
      </c>
      <c r="P133" t="s">
        <v>1126</v>
      </c>
      <c r="Q133" t="s">
        <v>1235</v>
      </c>
      <c r="R133" t="s">
        <v>1545</v>
      </c>
      <c r="S133" t="s">
        <v>1130</v>
      </c>
      <c r="T133" t="s">
        <v>1130</v>
      </c>
      <c r="U133" t="s">
        <v>100</v>
      </c>
      <c r="V133" t="s">
        <v>2124</v>
      </c>
      <c r="W133" t="s">
        <v>102</v>
      </c>
      <c r="X133" t="s">
        <v>2125</v>
      </c>
      <c r="Y133" t="s">
        <v>8</v>
      </c>
      <c r="Z133" t="s">
        <v>104</v>
      </c>
      <c r="AA133" t="s">
        <v>414</v>
      </c>
      <c r="AB133" s="37">
        <v>1</v>
      </c>
      <c r="AC133" t="s">
        <v>106</v>
      </c>
      <c r="AD133" s="37">
        <v>65960</v>
      </c>
      <c r="AE133" s="37">
        <v>75096</v>
      </c>
      <c r="AF133" s="37">
        <v>65960</v>
      </c>
    </row>
    <row r="134" spans="1:32">
      <c r="A134" t="s">
        <v>975</v>
      </c>
      <c r="B134" t="s">
        <v>256</v>
      </c>
      <c r="C134" t="s">
        <v>257</v>
      </c>
      <c r="D134" t="s">
        <v>976</v>
      </c>
      <c r="E134" t="s">
        <v>2126</v>
      </c>
      <c r="F134" t="s">
        <v>2127</v>
      </c>
      <c r="G134" t="s">
        <v>1121</v>
      </c>
      <c r="H134" t="s">
        <v>979</v>
      </c>
      <c r="I134" t="s">
        <v>975</v>
      </c>
      <c r="J134" t="s">
        <v>2128</v>
      </c>
      <c r="K134" t="s">
        <v>96</v>
      </c>
      <c r="L134" t="s">
        <v>2129</v>
      </c>
      <c r="M134" s="36">
        <v>45966.49359953704</v>
      </c>
      <c r="N134" s="36">
        <v>45967.398611111108</v>
      </c>
      <c r="P134" t="s">
        <v>1227</v>
      </c>
      <c r="Q134" t="s">
        <v>1637</v>
      </c>
      <c r="R134" t="s">
        <v>1638</v>
      </c>
      <c r="S134" t="s">
        <v>1130</v>
      </c>
      <c r="T134" t="s">
        <v>1130</v>
      </c>
      <c r="V134" t="s">
        <v>2130</v>
      </c>
      <c r="W134" t="s">
        <v>1195</v>
      </c>
      <c r="Y134" t="s">
        <v>8</v>
      </c>
      <c r="Z134" t="s">
        <v>104</v>
      </c>
      <c r="AA134" t="s">
        <v>984</v>
      </c>
      <c r="AB134" s="37">
        <v>0</v>
      </c>
      <c r="AC134" t="s">
        <v>106</v>
      </c>
      <c r="AD134" s="37">
        <v>41241</v>
      </c>
      <c r="AE134" s="37">
        <v>0</v>
      </c>
      <c r="AF134" s="37">
        <v>41241</v>
      </c>
    </row>
    <row r="135" spans="1:32">
      <c r="A135" t="s">
        <v>138</v>
      </c>
      <c r="B135" t="s">
        <v>139</v>
      </c>
      <c r="C135" t="s">
        <v>140</v>
      </c>
      <c r="D135" t="s">
        <v>141</v>
      </c>
      <c r="E135" t="s">
        <v>2131</v>
      </c>
      <c r="F135" t="s">
        <v>2132</v>
      </c>
      <c r="G135" t="s">
        <v>1121</v>
      </c>
      <c r="H135" t="s">
        <v>144</v>
      </c>
      <c r="I135" t="s">
        <v>138</v>
      </c>
      <c r="J135" t="s">
        <v>2133</v>
      </c>
      <c r="K135" t="s">
        <v>96</v>
      </c>
      <c r="L135" t="s">
        <v>2134</v>
      </c>
      <c r="M135" s="36">
        <v>45966.529652777783</v>
      </c>
      <c r="N135" s="36">
        <v>45967.425000000003</v>
      </c>
      <c r="O135" t="s">
        <v>1125</v>
      </c>
      <c r="P135" t="s">
        <v>1126</v>
      </c>
      <c r="Q135" t="s">
        <v>1235</v>
      </c>
      <c r="R135" t="s">
        <v>1236</v>
      </c>
      <c r="S135" t="s">
        <v>98</v>
      </c>
      <c r="T135" t="s">
        <v>470</v>
      </c>
      <c r="U135" t="s">
        <v>100</v>
      </c>
      <c r="V135" t="s">
        <v>2135</v>
      </c>
      <c r="W135" t="s">
        <v>102</v>
      </c>
      <c r="X135" t="s">
        <v>2136</v>
      </c>
      <c r="Y135" t="s">
        <v>8</v>
      </c>
      <c r="Z135" t="s">
        <v>104</v>
      </c>
      <c r="AA135" t="s">
        <v>151</v>
      </c>
      <c r="AB135" s="37">
        <v>1</v>
      </c>
      <c r="AC135" t="s">
        <v>106</v>
      </c>
      <c r="AD135" s="37">
        <v>65960</v>
      </c>
      <c r="AE135" s="37">
        <v>75096</v>
      </c>
      <c r="AF135" s="37">
        <v>65960</v>
      </c>
    </row>
    <row r="136" spans="1:32">
      <c r="A136" t="s">
        <v>310</v>
      </c>
      <c r="B136" t="s">
        <v>114</v>
      </c>
      <c r="C136" t="s">
        <v>115</v>
      </c>
      <c r="D136" t="s">
        <v>2137</v>
      </c>
      <c r="E136" t="s">
        <v>2138</v>
      </c>
      <c r="F136" t="s">
        <v>2139</v>
      </c>
      <c r="G136" t="s">
        <v>1121</v>
      </c>
      <c r="H136" t="s">
        <v>314</v>
      </c>
      <c r="I136" t="s">
        <v>2140</v>
      </c>
      <c r="J136" t="s">
        <v>2141</v>
      </c>
      <c r="K136" t="s">
        <v>96</v>
      </c>
      <c r="L136" t="s">
        <v>2142</v>
      </c>
      <c r="M136" s="36">
        <v>45966.5312037037</v>
      </c>
      <c r="N136" s="36">
        <v>45973.736805555563</v>
      </c>
      <c r="O136" t="s">
        <v>1125</v>
      </c>
      <c r="P136" t="s">
        <v>1126</v>
      </c>
      <c r="Q136" t="s">
        <v>1158</v>
      </c>
      <c r="R136" t="s">
        <v>1159</v>
      </c>
      <c r="S136" t="s">
        <v>1130</v>
      </c>
      <c r="T136" t="s">
        <v>1130</v>
      </c>
      <c r="U136" t="s">
        <v>100</v>
      </c>
      <c r="V136" t="s">
        <v>2143</v>
      </c>
      <c r="W136" t="s">
        <v>102</v>
      </c>
      <c r="X136" t="s">
        <v>2144</v>
      </c>
      <c r="Y136" t="s">
        <v>15</v>
      </c>
      <c r="Z136" t="s">
        <v>104</v>
      </c>
      <c r="AA136" t="s">
        <v>1367</v>
      </c>
      <c r="AB136" s="37">
        <v>1</v>
      </c>
      <c r="AC136" t="s">
        <v>106</v>
      </c>
      <c r="AD136" s="37">
        <v>479589</v>
      </c>
      <c r="AE136" s="37">
        <v>196537</v>
      </c>
      <c r="AF136" s="37">
        <v>479589</v>
      </c>
    </row>
    <row r="137" spans="1:32">
      <c r="A137" t="s">
        <v>310</v>
      </c>
      <c r="B137" t="s">
        <v>114</v>
      </c>
      <c r="C137" t="s">
        <v>115</v>
      </c>
      <c r="D137" t="s">
        <v>342</v>
      </c>
      <c r="E137" t="s">
        <v>2145</v>
      </c>
      <c r="F137" t="s">
        <v>2146</v>
      </c>
      <c r="G137" t="s">
        <v>1121</v>
      </c>
      <c r="H137" t="s">
        <v>314</v>
      </c>
      <c r="I137" t="s">
        <v>345</v>
      </c>
      <c r="J137" t="s">
        <v>2147</v>
      </c>
      <c r="K137" t="s">
        <v>96</v>
      </c>
      <c r="L137" t="s">
        <v>2148</v>
      </c>
      <c r="M137" s="36">
        <v>45966.536134259259</v>
      </c>
      <c r="N137" s="36">
        <v>45971.443749999999</v>
      </c>
      <c r="O137" t="s">
        <v>1125</v>
      </c>
      <c r="P137" t="s">
        <v>1126</v>
      </c>
      <c r="Q137" t="s">
        <v>1158</v>
      </c>
      <c r="R137" t="s">
        <v>1128</v>
      </c>
      <c r="S137" t="s">
        <v>98</v>
      </c>
      <c r="T137" t="s">
        <v>470</v>
      </c>
      <c r="U137" t="s">
        <v>100</v>
      </c>
      <c r="V137" t="s">
        <v>2149</v>
      </c>
      <c r="W137" t="s">
        <v>102</v>
      </c>
      <c r="X137" t="s">
        <v>2150</v>
      </c>
      <c r="Y137" t="s">
        <v>125</v>
      </c>
      <c r="Z137" t="s">
        <v>104</v>
      </c>
      <c r="AA137" t="s">
        <v>333</v>
      </c>
      <c r="AB137" s="37">
        <v>1</v>
      </c>
      <c r="AC137" t="s">
        <v>106</v>
      </c>
      <c r="AD137" s="37">
        <v>479589</v>
      </c>
      <c r="AE137" s="37">
        <v>196537</v>
      </c>
      <c r="AF137" s="37">
        <v>479589</v>
      </c>
    </row>
    <row r="138" spans="1:32">
      <c r="A138" t="s">
        <v>1646</v>
      </c>
      <c r="B138" t="s">
        <v>256</v>
      </c>
      <c r="C138" t="s">
        <v>257</v>
      </c>
      <c r="D138" t="s">
        <v>1926</v>
      </c>
      <c r="E138" t="s">
        <v>2151</v>
      </c>
      <c r="F138" t="s">
        <v>2152</v>
      </c>
      <c r="G138" t="s">
        <v>1121</v>
      </c>
      <c r="H138" t="s">
        <v>689</v>
      </c>
      <c r="I138" t="s">
        <v>1929</v>
      </c>
      <c r="J138" t="s">
        <v>2153</v>
      </c>
      <c r="K138" t="s">
        <v>96</v>
      </c>
      <c r="L138" t="s">
        <v>2154</v>
      </c>
      <c r="M138" s="36">
        <v>45966.536979166667</v>
      </c>
      <c r="N138" s="36">
        <v>45967.504861111112</v>
      </c>
      <c r="O138" t="s">
        <v>1125</v>
      </c>
      <c r="P138" t="s">
        <v>1126</v>
      </c>
      <c r="Q138" t="s">
        <v>1148</v>
      </c>
      <c r="R138" t="s">
        <v>1128</v>
      </c>
      <c r="S138" t="s">
        <v>1130</v>
      </c>
      <c r="T138" t="s">
        <v>1130</v>
      </c>
      <c r="U138" t="s">
        <v>100</v>
      </c>
      <c r="V138" t="s">
        <v>2155</v>
      </c>
      <c r="W138" t="s">
        <v>102</v>
      </c>
      <c r="X138" t="s">
        <v>2156</v>
      </c>
      <c r="Y138" t="s">
        <v>15</v>
      </c>
      <c r="Z138" t="s">
        <v>104</v>
      </c>
      <c r="AA138" t="s">
        <v>527</v>
      </c>
      <c r="AB138" s="37">
        <v>1</v>
      </c>
      <c r="AC138" t="s">
        <v>106</v>
      </c>
      <c r="AD138" s="37">
        <v>479589</v>
      </c>
      <c r="AE138" s="37">
        <v>196537</v>
      </c>
      <c r="AF138" s="37">
        <v>479589</v>
      </c>
    </row>
    <row r="139" spans="1:32">
      <c r="A139" t="s">
        <v>244</v>
      </c>
      <c r="B139" t="s">
        <v>114</v>
      </c>
      <c r="C139" t="s">
        <v>115</v>
      </c>
      <c r="D139" t="s">
        <v>2157</v>
      </c>
      <c r="E139" t="s">
        <v>2158</v>
      </c>
      <c r="F139" t="s">
        <v>2159</v>
      </c>
      <c r="G139" t="s">
        <v>1121</v>
      </c>
      <c r="H139" t="s">
        <v>248</v>
      </c>
      <c r="I139" t="s">
        <v>2160</v>
      </c>
      <c r="J139" t="s">
        <v>2161</v>
      </c>
      <c r="K139" t="s">
        <v>96</v>
      </c>
      <c r="L139" t="s">
        <v>2162</v>
      </c>
      <c r="M139" s="36">
        <v>45966.538923611108</v>
      </c>
      <c r="N139" s="36">
        <v>45968.49722222222</v>
      </c>
      <c r="O139" t="s">
        <v>1125</v>
      </c>
      <c r="P139" t="s">
        <v>1126</v>
      </c>
      <c r="Q139" t="s">
        <v>1614</v>
      </c>
      <c r="R139" t="s">
        <v>1615</v>
      </c>
      <c r="S139" t="s">
        <v>98</v>
      </c>
      <c r="T139" t="s">
        <v>99</v>
      </c>
      <c r="U139" t="s">
        <v>100</v>
      </c>
      <c r="V139" t="s">
        <v>2163</v>
      </c>
      <c r="W139" t="s">
        <v>102</v>
      </c>
      <c r="X139" t="s">
        <v>2164</v>
      </c>
      <c r="Y139" t="s">
        <v>11</v>
      </c>
      <c r="Z139" t="s">
        <v>104</v>
      </c>
      <c r="AA139" t="s">
        <v>1941</v>
      </c>
      <c r="AB139" s="37">
        <v>1</v>
      </c>
      <c r="AC139" t="s">
        <v>106</v>
      </c>
      <c r="AD139" s="37">
        <v>144968</v>
      </c>
      <c r="AE139" s="37">
        <v>140396</v>
      </c>
      <c r="AF139" s="37">
        <v>144968</v>
      </c>
    </row>
    <row r="140" spans="1:32">
      <c r="A140" t="s">
        <v>85</v>
      </c>
      <c r="B140" t="s">
        <v>86</v>
      </c>
      <c r="C140" t="s">
        <v>87</v>
      </c>
      <c r="D140" t="s">
        <v>296</v>
      </c>
      <c r="E140" t="s">
        <v>2165</v>
      </c>
      <c r="F140" t="s">
        <v>2166</v>
      </c>
      <c r="G140" t="s">
        <v>1121</v>
      </c>
      <c r="H140" t="s">
        <v>93</v>
      </c>
      <c r="I140" t="s">
        <v>85</v>
      </c>
      <c r="J140" t="s">
        <v>2167</v>
      </c>
      <c r="K140" t="s">
        <v>96</v>
      </c>
      <c r="L140" t="s">
        <v>2168</v>
      </c>
      <c r="M140" s="36">
        <v>45966.556527777779</v>
      </c>
      <c r="N140" s="36">
        <v>45967.479166666657</v>
      </c>
      <c r="O140" t="s">
        <v>1125</v>
      </c>
      <c r="P140" t="s">
        <v>1126</v>
      </c>
      <c r="Q140" t="s">
        <v>1218</v>
      </c>
      <c r="R140" t="s">
        <v>1128</v>
      </c>
      <c r="S140" t="s">
        <v>147</v>
      </c>
      <c r="T140" t="s">
        <v>600</v>
      </c>
      <c r="U140" t="s">
        <v>100</v>
      </c>
      <c r="V140" t="s">
        <v>2169</v>
      </c>
      <c r="W140" t="s">
        <v>102</v>
      </c>
      <c r="X140" t="s">
        <v>2170</v>
      </c>
      <c r="Y140" t="s">
        <v>8</v>
      </c>
      <c r="Z140" t="s">
        <v>104</v>
      </c>
      <c r="AA140" t="s">
        <v>438</v>
      </c>
      <c r="AB140" s="37">
        <v>1</v>
      </c>
      <c r="AC140" t="s">
        <v>106</v>
      </c>
      <c r="AD140" s="37">
        <v>65960</v>
      </c>
      <c r="AE140" s="37">
        <v>75096</v>
      </c>
      <c r="AF140" s="37">
        <v>65960</v>
      </c>
    </row>
    <row r="141" spans="1:32">
      <c r="A141" t="s">
        <v>113</v>
      </c>
      <c r="B141" t="s">
        <v>114</v>
      </c>
      <c r="C141" t="s">
        <v>115</v>
      </c>
      <c r="D141" t="s">
        <v>1715</v>
      </c>
      <c r="E141" t="s">
        <v>2171</v>
      </c>
      <c r="F141" t="s">
        <v>2172</v>
      </c>
      <c r="G141" t="s">
        <v>1121</v>
      </c>
      <c r="H141" t="s">
        <v>366</v>
      </c>
      <c r="I141" t="s">
        <v>1718</v>
      </c>
      <c r="J141" t="s">
        <v>2173</v>
      </c>
      <c r="K141" t="s">
        <v>96</v>
      </c>
      <c r="L141" t="s">
        <v>2174</v>
      </c>
      <c r="M141" s="36">
        <v>45966.533043981479</v>
      </c>
      <c r="N141" s="36">
        <v>45967.672222222223</v>
      </c>
      <c r="O141" t="s">
        <v>1125</v>
      </c>
      <c r="P141" t="s">
        <v>1126</v>
      </c>
      <c r="Q141" t="s">
        <v>1158</v>
      </c>
      <c r="R141" t="s">
        <v>1159</v>
      </c>
      <c r="S141" t="s">
        <v>98</v>
      </c>
      <c r="T141" t="s">
        <v>470</v>
      </c>
      <c r="U141" t="s">
        <v>100</v>
      </c>
      <c r="V141" t="s">
        <v>2175</v>
      </c>
      <c r="W141" t="s">
        <v>102</v>
      </c>
      <c r="X141" t="s">
        <v>2176</v>
      </c>
      <c r="Y141" t="s">
        <v>11</v>
      </c>
      <c r="Z141" t="s">
        <v>104</v>
      </c>
      <c r="AA141" t="s">
        <v>1723</v>
      </c>
      <c r="AB141" s="37">
        <v>1</v>
      </c>
      <c r="AC141" t="s">
        <v>106</v>
      </c>
      <c r="AD141" s="37">
        <v>144968</v>
      </c>
      <c r="AE141" s="37">
        <v>140396</v>
      </c>
      <c r="AF141" s="37">
        <v>144968</v>
      </c>
    </row>
    <row r="142" spans="1:32">
      <c r="A142" t="s">
        <v>152</v>
      </c>
      <c r="B142" t="s">
        <v>153</v>
      </c>
      <c r="C142" t="s">
        <v>154</v>
      </c>
      <c r="D142" t="s">
        <v>155</v>
      </c>
      <c r="E142" t="s">
        <v>2177</v>
      </c>
      <c r="F142" t="s">
        <v>2178</v>
      </c>
      <c r="G142" t="s">
        <v>1121</v>
      </c>
      <c r="H142" t="s">
        <v>153</v>
      </c>
      <c r="I142" t="s">
        <v>152</v>
      </c>
      <c r="J142" t="s">
        <v>2179</v>
      </c>
      <c r="K142" t="s">
        <v>96</v>
      </c>
      <c r="L142" t="s">
        <v>2180</v>
      </c>
      <c r="M142" s="36">
        <v>45966.534675925926</v>
      </c>
      <c r="N142" s="36">
        <v>45967.421527777777</v>
      </c>
      <c r="P142" t="s">
        <v>1126</v>
      </c>
      <c r="Q142" t="s">
        <v>1127</v>
      </c>
      <c r="R142" t="s">
        <v>1128</v>
      </c>
      <c r="S142" t="s">
        <v>98</v>
      </c>
      <c r="T142" t="s">
        <v>470</v>
      </c>
      <c r="V142" t="s">
        <v>2181</v>
      </c>
      <c r="W142" t="s">
        <v>1195</v>
      </c>
      <c r="Y142" t="s">
        <v>8</v>
      </c>
      <c r="Z142" t="s">
        <v>104</v>
      </c>
      <c r="AA142" t="s">
        <v>2182</v>
      </c>
      <c r="AB142" s="37">
        <v>0</v>
      </c>
      <c r="AC142" t="s">
        <v>106</v>
      </c>
      <c r="AD142" s="37">
        <v>41241</v>
      </c>
      <c r="AE142" s="37">
        <v>0</v>
      </c>
      <c r="AF142" s="37">
        <v>41241</v>
      </c>
    </row>
    <row r="143" spans="1:32">
      <c r="A143" t="s">
        <v>138</v>
      </c>
      <c r="B143" t="s">
        <v>139</v>
      </c>
      <c r="C143" t="s">
        <v>140</v>
      </c>
      <c r="D143" t="s">
        <v>2183</v>
      </c>
      <c r="E143" t="s">
        <v>2184</v>
      </c>
      <c r="F143" t="s">
        <v>2185</v>
      </c>
      <c r="G143" t="s">
        <v>1121</v>
      </c>
      <c r="H143" t="s">
        <v>144</v>
      </c>
      <c r="I143" t="s">
        <v>2186</v>
      </c>
      <c r="J143" t="s">
        <v>2187</v>
      </c>
      <c r="K143" t="s">
        <v>96</v>
      </c>
      <c r="L143" t="s">
        <v>2188</v>
      </c>
      <c r="M143" s="36">
        <v>45966.549976851849</v>
      </c>
      <c r="N143" s="36">
        <v>45967.575694444437</v>
      </c>
      <c r="O143" t="s">
        <v>1125</v>
      </c>
      <c r="P143" t="s">
        <v>1126</v>
      </c>
      <c r="Q143" t="s">
        <v>1192</v>
      </c>
      <c r="R143" t="s">
        <v>1193</v>
      </c>
      <c r="S143" t="s">
        <v>1130</v>
      </c>
      <c r="T143" t="s">
        <v>1130</v>
      </c>
      <c r="U143" t="s">
        <v>100</v>
      </c>
      <c r="V143" t="s">
        <v>2189</v>
      </c>
      <c r="W143" t="s">
        <v>102</v>
      </c>
      <c r="X143" t="s">
        <v>2190</v>
      </c>
      <c r="Y143" t="s">
        <v>8</v>
      </c>
      <c r="Z143" t="s">
        <v>104</v>
      </c>
      <c r="AA143" t="s">
        <v>176</v>
      </c>
      <c r="AB143" s="37">
        <v>1</v>
      </c>
      <c r="AC143" t="s">
        <v>106</v>
      </c>
      <c r="AD143" s="37">
        <v>65960</v>
      </c>
      <c r="AE143" s="37">
        <v>75096</v>
      </c>
      <c r="AF143" s="37">
        <v>65960</v>
      </c>
    </row>
    <row r="144" spans="1:32">
      <c r="A144" t="s">
        <v>152</v>
      </c>
      <c r="B144" t="s">
        <v>153</v>
      </c>
      <c r="C144" t="s">
        <v>154</v>
      </c>
      <c r="D144" t="s">
        <v>155</v>
      </c>
      <c r="E144" t="s">
        <v>2191</v>
      </c>
      <c r="F144" t="s">
        <v>2192</v>
      </c>
      <c r="G144" t="s">
        <v>1121</v>
      </c>
      <c r="H144" t="s">
        <v>153</v>
      </c>
      <c r="I144" t="s">
        <v>152</v>
      </c>
      <c r="J144" t="s">
        <v>2193</v>
      </c>
      <c r="K144" t="s">
        <v>96</v>
      </c>
      <c r="L144" t="s">
        <v>2194</v>
      </c>
      <c r="M144" s="36">
        <v>45966.560231481482</v>
      </c>
      <c r="N144" s="36">
        <v>45967.511805555558</v>
      </c>
      <c r="O144" t="s">
        <v>1125</v>
      </c>
      <c r="P144" t="s">
        <v>1126</v>
      </c>
      <c r="Q144" t="s">
        <v>1158</v>
      </c>
      <c r="R144" t="s">
        <v>1243</v>
      </c>
      <c r="S144" t="s">
        <v>98</v>
      </c>
      <c r="T144" t="s">
        <v>99</v>
      </c>
      <c r="U144" t="s">
        <v>100</v>
      </c>
      <c r="V144" t="s">
        <v>2195</v>
      </c>
      <c r="W144" t="s">
        <v>102</v>
      </c>
      <c r="X144" t="s">
        <v>2196</v>
      </c>
      <c r="Y144" t="s">
        <v>8</v>
      </c>
      <c r="Z144" t="s">
        <v>104</v>
      </c>
      <c r="AA144" t="s">
        <v>1911</v>
      </c>
      <c r="AB144" s="37">
        <v>1</v>
      </c>
      <c r="AC144" t="s">
        <v>106</v>
      </c>
      <c r="AD144" s="37">
        <v>65960</v>
      </c>
      <c r="AE144" s="37">
        <v>75096</v>
      </c>
      <c r="AF144" s="37">
        <v>65960</v>
      </c>
    </row>
    <row r="145" spans="1:32">
      <c r="A145" t="s">
        <v>85</v>
      </c>
      <c r="B145" t="s">
        <v>86</v>
      </c>
      <c r="C145" t="s">
        <v>87</v>
      </c>
      <c r="D145" t="s">
        <v>296</v>
      </c>
      <c r="E145" t="s">
        <v>2197</v>
      </c>
      <c r="F145" t="s">
        <v>2198</v>
      </c>
      <c r="G145" t="s">
        <v>1121</v>
      </c>
      <c r="H145" t="s">
        <v>93</v>
      </c>
      <c r="I145" t="s">
        <v>85</v>
      </c>
      <c r="J145" t="s">
        <v>2199</v>
      </c>
      <c r="K145" t="s">
        <v>96</v>
      </c>
      <c r="L145" t="s">
        <v>2200</v>
      </c>
      <c r="M145" s="36">
        <v>45966.584861111107</v>
      </c>
      <c r="N145" s="36">
        <v>45967.409722222219</v>
      </c>
      <c r="O145" t="s">
        <v>1125</v>
      </c>
      <c r="P145" t="s">
        <v>1227</v>
      </c>
      <c r="Q145" t="s">
        <v>1158</v>
      </c>
      <c r="R145" t="s">
        <v>2201</v>
      </c>
      <c r="S145" t="s">
        <v>147</v>
      </c>
      <c r="T145" t="s">
        <v>600</v>
      </c>
      <c r="U145" t="s">
        <v>100</v>
      </c>
      <c r="V145" t="s">
        <v>2202</v>
      </c>
      <c r="W145" t="s">
        <v>102</v>
      </c>
      <c r="X145" t="s">
        <v>2203</v>
      </c>
      <c r="Y145" t="s">
        <v>8</v>
      </c>
      <c r="Z145" t="s">
        <v>104</v>
      </c>
      <c r="AA145" t="s">
        <v>438</v>
      </c>
      <c r="AB145" s="37">
        <v>1</v>
      </c>
      <c r="AC145" t="s">
        <v>106</v>
      </c>
      <c r="AD145" s="37">
        <v>65960</v>
      </c>
      <c r="AE145" s="37">
        <v>75096</v>
      </c>
      <c r="AF145" s="37">
        <v>65960</v>
      </c>
    </row>
    <row r="146" spans="1:32">
      <c r="A146" t="s">
        <v>398</v>
      </c>
      <c r="B146" t="s">
        <v>86</v>
      </c>
      <c r="C146" t="s">
        <v>87</v>
      </c>
      <c r="D146" t="s">
        <v>399</v>
      </c>
      <c r="E146" t="s">
        <v>2204</v>
      </c>
      <c r="F146" t="s">
        <v>2205</v>
      </c>
      <c r="G146" t="s">
        <v>1121</v>
      </c>
      <c r="H146" t="s">
        <v>402</v>
      </c>
      <c r="I146" t="s">
        <v>398</v>
      </c>
      <c r="J146" t="s">
        <v>2206</v>
      </c>
      <c r="K146" t="s">
        <v>96</v>
      </c>
      <c r="L146" t="s">
        <v>2207</v>
      </c>
      <c r="M146" s="36">
        <v>45966.614398148151</v>
      </c>
      <c r="N146" s="36">
        <v>45967.482638888891</v>
      </c>
      <c r="O146" t="s">
        <v>1125</v>
      </c>
      <c r="P146" t="s">
        <v>1126</v>
      </c>
      <c r="Q146" t="s">
        <v>1235</v>
      </c>
      <c r="R146" t="s">
        <v>1269</v>
      </c>
      <c r="S146" t="s">
        <v>147</v>
      </c>
      <c r="T146" t="s">
        <v>1364</v>
      </c>
      <c r="U146" t="s">
        <v>100</v>
      </c>
      <c r="V146" t="s">
        <v>2208</v>
      </c>
      <c r="W146" t="s">
        <v>102</v>
      </c>
      <c r="X146" t="s">
        <v>2209</v>
      </c>
      <c r="Y146" t="s">
        <v>8</v>
      </c>
      <c r="Z146" t="s">
        <v>104</v>
      </c>
      <c r="AA146" t="s">
        <v>824</v>
      </c>
      <c r="AB146" s="37">
        <v>1</v>
      </c>
      <c r="AC146" t="s">
        <v>106</v>
      </c>
      <c r="AD146" s="37">
        <v>65960</v>
      </c>
      <c r="AE146" s="37">
        <v>75096</v>
      </c>
      <c r="AF146" s="37">
        <v>65960</v>
      </c>
    </row>
    <row r="147" spans="1:32">
      <c r="A147" t="s">
        <v>351</v>
      </c>
      <c r="B147" t="s">
        <v>86</v>
      </c>
      <c r="C147" t="s">
        <v>352</v>
      </c>
      <c r="D147" t="s">
        <v>2210</v>
      </c>
      <c r="E147" t="s">
        <v>2211</v>
      </c>
      <c r="F147" t="s">
        <v>2212</v>
      </c>
      <c r="G147" t="s">
        <v>1121</v>
      </c>
      <c r="H147" t="s">
        <v>2213</v>
      </c>
      <c r="I147" t="s">
        <v>2214</v>
      </c>
      <c r="J147" t="s">
        <v>2215</v>
      </c>
      <c r="K147" t="s">
        <v>96</v>
      </c>
      <c r="L147" t="s">
        <v>2216</v>
      </c>
      <c r="M147" s="36">
        <v>45966.620972222219</v>
      </c>
      <c r="N147" s="36">
        <v>45968.434027777781</v>
      </c>
      <c r="O147" t="s">
        <v>1125</v>
      </c>
      <c r="P147" t="s">
        <v>1227</v>
      </c>
      <c r="Q147" t="s">
        <v>1169</v>
      </c>
      <c r="R147" t="s">
        <v>1228</v>
      </c>
      <c r="S147" t="s">
        <v>98</v>
      </c>
      <c r="T147" t="s">
        <v>470</v>
      </c>
      <c r="U147" t="s">
        <v>100</v>
      </c>
      <c r="V147" t="s">
        <v>2217</v>
      </c>
      <c r="W147" t="s">
        <v>102</v>
      </c>
      <c r="X147" t="s">
        <v>2218</v>
      </c>
      <c r="Y147" t="s">
        <v>11</v>
      </c>
      <c r="Z147" t="s">
        <v>104</v>
      </c>
      <c r="AA147" t="s">
        <v>1089</v>
      </c>
      <c r="AB147" s="37">
        <v>1</v>
      </c>
      <c r="AC147" t="s">
        <v>106</v>
      </c>
      <c r="AD147" s="37">
        <v>144968</v>
      </c>
      <c r="AE147" s="37">
        <v>140396</v>
      </c>
      <c r="AF147" s="37">
        <v>144968</v>
      </c>
    </row>
    <row r="148" spans="1:32">
      <c r="A148" t="s">
        <v>398</v>
      </c>
      <c r="B148" t="s">
        <v>86</v>
      </c>
      <c r="C148" t="s">
        <v>87</v>
      </c>
      <c r="D148" t="s">
        <v>399</v>
      </c>
      <c r="E148" t="s">
        <v>2219</v>
      </c>
      <c r="F148" t="s">
        <v>2220</v>
      </c>
      <c r="G148" t="s">
        <v>1121</v>
      </c>
      <c r="H148" t="s">
        <v>402</v>
      </c>
      <c r="I148" t="s">
        <v>398</v>
      </c>
      <c r="J148" t="s">
        <v>2221</v>
      </c>
      <c r="K148" t="s">
        <v>96</v>
      </c>
      <c r="L148" t="s">
        <v>2222</v>
      </c>
      <c r="M148" s="36">
        <v>45966.622546296298</v>
      </c>
      <c r="N148" s="36">
        <v>45967.545138888891</v>
      </c>
      <c r="P148" t="s">
        <v>1227</v>
      </c>
      <c r="Q148" t="s">
        <v>1169</v>
      </c>
      <c r="R148" t="s">
        <v>1228</v>
      </c>
      <c r="S148" t="s">
        <v>147</v>
      </c>
      <c r="T148" t="s">
        <v>600</v>
      </c>
      <c r="V148" t="s">
        <v>2223</v>
      </c>
      <c r="W148" t="s">
        <v>1195</v>
      </c>
      <c r="Y148" t="s">
        <v>8</v>
      </c>
      <c r="Z148" t="s">
        <v>104</v>
      </c>
      <c r="AA148" t="s">
        <v>429</v>
      </c>
      <c r="AB148" s="37">
        <v>0</v>
      </c>
      <c r="AC148" t="s">
        <v>106</v>
      </c>
      <c r="AD148" s="37">
        <v>41241</v>
      </c>
      <c r="AE148" s="37">
        <v>0</v>
      </c>
      <c r="AF148" s="37">
        <v>41241</v>
      </c>
    </row>
    <row r="149" spans="1:32">
      <c r="A149" t="s">
        <v>310</v>
      </c>
      <c r="B149" t="s">
        <v>114</v>
      </c>
      <c r="C149" t="s">
        <v>115</v>
      </c>
      <c r="D149" t="s">
        <v>342</v>
      </c>
      <c r="E149" t="s">
        <v>2224</v>
      </c>
      <c r="F149" t="s">
        <v>2225</v>
      </c>
      <c r="G149" t="s">
        <v>1121</v>
      </c>
      <c r="H149" t="s">
        <v>314</v>
      </c>
      <c r="I149" t="s">
        <v>345</v>
      </c>
      <c r="J149" t="s">
        <v>2226</v>
      </c>
      <c r="K149" t="s">
        <v>96</v>
      </c>
      <c r="L149" t="s">
        <v>2227</v>
      </c>
      <c r="M149" s="36">
        <v>45966.618750000001</v>
      </c>
      <c r="N149" s="36">
        <v>45967.476388888892</v>
      </c>
      <c r="O149" t="s">
        <v>1125</v>
      </c>
      <c r="P149" t="s">
        <v>1126</v>
      </c>
      <c r="Q149" t="s">
        <v>1186</v>
      </c>
      <c r="R149" t="s">
        <v>1186</v>
      </c>
      <c r="S149" t="s">
        <v>1130</v>
      </c>
      <c r="T149" t="s">
        <v>1130</v>
      </c>
      <c r="U149" t="s">
        <v>100</v>
      </c>
      <c r="V149" t="s">
        <v>2228</v>
      </c>
      <c r="W149" t="s">
        <v>102</v>
      </c>
      <c r="X149" t="s">
        <v>2229</v>
      </c>
      <c r="Y149" t="s">
        <v>125</v>
      </c>
      <c r="Z149" t="s">
        <v>104</v>
      </c>
      <c r="AA149" t="s">
        <v>319</v>
      </c>
      <c r="AB149" s="37">
        <v>1</v>
      </c>
      <c r="AC149" t="s">
        <v>106</v>
      </c>
      <c r="AD149" s="37">
        <v>479589</v>
      </c>
      <c r="AE149" s="37">
        <v>196537</v>
      </c>
      <c r="AF149" s="37">
        <v>479589</v>
      </c>
    </row>
    <row r="150" spans="1:32">
      <c r="A150" t="s">
        <v>113</v>
      </c>
      <c r="B150" t="s">
        <v>114</v>
      </c>
      <c r="C150" t="s">
        <v>115</v>
      </c>
      <c r="D150" t="s">
        <v>363</v>
      </c>
      <c r="E150" t="s">
        <v>2230</v>
      </c>
      <c r="F150" t="s">
        <v>2231</v>
      </c>
      <c r="G150" t="s">
        <v>1121</v>
      </c>
      <c r="H150" t="s">
        <v>366</v>
      </c>
      <c r="I150" t="s">
        <v>113</v>
      </c>
      <c r="J150" t="s">
        <v>2232</v>
      </c>
      <c r="K150" t="s">
        <v>96</v>
      </c>
      <c r="L150" t="s">
        <v>2233</v>
      </c>
      <c r="M150" s="36">
        <v>45966.631863425922</v>
      </c>
      <c r="N150" s="36">
        <v>45967.470833333333</v>
      </c>
      <c r="O150" t="s">
        <v>1125</v>
      </c>
      <c r="P150" t="s">
        <v>1126</v>
      </c>
      <c r="Q150" t="s">
        <v>1169</v>
      </c>
      <c r="R150" t="s">
        <v>1279</v>
      </c>
      <c r="S150" t="s">
        <v>147</v>
      </c>
      <c r="T150" t="s">
        <v>600</v>
      </c>
      <c r="U150" t="s">
        <v>100</v>
      </c>
      <c r="V150" t="s">
        <v>2234</v>
      </c>
      <c r="W150" t="s">
        <v>102</v>
      </c>
      <c r="X150" t="s">
        <v>2235</v>
      </c>
      <c r="Y150" t="s">
        <v>8</v>
      </c>
      <c r="Z150" t="s">
        <v>104</v>
      </c>
      <c r="AA150" t="s">
        <v>1462</v>
      </c>
      <c r="AB150" s="37">
        <v>1</v>
      </c>
      <c r="AC150" t="s">
        <v>106</v>
      </c>
      <c r="AD150" s="37">
        <v>65960</v>
      </c>
      <c r="AE150" s="37">
        <v>75096</v>
      </c>
      <c r="AF150" s="37">
        <v>65960</v>
      </c>
    </row>
    <row r="151" spans="1:32">
      <c r="A151" t="s">
        <v>152</v>
      </c>
      <c r="B151" t="s">
        <v>153</v>
      </c>
      <c r="C151" t="s">
        <v>154</v>
      </c>
      <c r="D151" t="s">
        <v>155</v>
      </c>
      <c r="E151" t="s">
        <v>2236</v>
      </c>
      <c r="F151" t="s">
        <v>2237</v>
      </c>
      <c r="G151" t="s">
        <v>1121</v>
      </c>
      <c r="H151" t="s">
        <v>153</v>
      </c>
      <c r="I151" t="s">
        <v>152</v>
      </c>
      <c r="J151" t="s">
        <v>2238</v>
      </c>
      <c r="K151" t="s">
        <v>96</v>
      </c>
      <c r="L151" t="s">
        <v>2239</v>
      </c>
      <c r="M151" s="36">
        <v>45966.634513888886</v>
      </c>
      <c r="N151" s="36">
        <v>45967.525694444441</v>
      </c>
      <c r="O151" t="s">
        <v>1125</v>
      </c>
      <c r="P151" t="s">
        <v>1126</v>
      </c>
      <c r="Q151" t="s">
        <v>1374</v>
      </c>
      <c r="R151" t="s">
        <v>1375</v>
      </c>
      <c r="S151" t="s">
        <v>98</v>
      </c>
      <c r="T151" t="s">
        <v>470</v>
      </c>
      <c r="U151" t="s">
        <v>100</v>
      </c>
      <c r="V151" t="s">
        <v>2240</v>
      </c>
      <c r="W151" t="s">
        <v>102</v>
      </c>
      <c r="X151" t="s">
        <v>2241</v>
      </c>
      <c r="Y151" t="s">
        <v>8</v>
      </c>
      <c r="Z151" t="s">
        <v>104</v>
      </c>
      <c r="AA151" t="s">
        <v>2242</v>
      </c>
      <c r="AB151" s="37">
        <v>1</v>
      </c>
      <c r="AC151" t="s">
        <v>106</v>
      </c>
      <c r="AD151" s="37">
        <v>65960</v>
      </c>
      <c r="AE151" s="37">
        <v>75096</v>
      </c>
      <c r="AF151" s="37">
        <v>65960</v>
      </c>
    </row>
    <row r="152" spans="1:32">
      <c r="A152" t="s">
        <v>277</v>
      </c>
      <c r="B152" t="s">
        <v>256</v>
      </c>
      <c r="C152" t="s">
        <v>257</v>
      </c>
      <c r="D152" t="s">
        <v>2243</v>
      </c>
      <c r="E152" t="s">
        <v>2244</v>
      </c>
      <c r="F152" t="s">
        <v>2245</v>
      </c>
      <c r="G152" t="s">
        <v>1121</v>
      </c>
      <c r="H152" t="s">
        <v>291</v>
      </c>
      <c r="I152" t="s">
        <v>2246</v>
      </c>
      <c r="J152" t="s">
        <v>2247</v>
      </c>
      <c r="K152" t="s">
        <v>96</v>
      </c>
      <c r="L152" t="s">
        <v>2248</v>
      </c>
      <c r="M152" s="36">
        <v>45966.664849537039</v>
      </c>
      <c r="N152" s="36">
        <v>45967.537499999999</v>
      </c>
      <c r="O152" t="s">
        <v>1125</v>
      </c>
      <c r="P152" t="s">
        <v>1126</v>
      </c>
      <c r="Q152" t="s">
        <v>1127</v>
      </c>
      <c r="R152" t="s">
        <v>1128</v>
      </c>
      <c r="S152" t="s">
        <v>1130</v>
      </c>
      <c r="T152" t="s">
        <v>1130</v>
      </c>
      <c r="U152" t="s">
        <v>100</v>
      </c>
      <c r="V152" t="s">
        <v>2249</v>
      </c>
      <c r="W152" t="s">
        <v>102</v>
      </c>
      <c r="X152" t="s">
        <v>2250</v>
      </c>
      <c r="Y152" t="s">
        <v>13</v>
      </c>
      <c r="Z152" t="s">
        <v>104</v>
      </c>
      <c r="AA152" t="s">
        <v>287</v>
      </c>
      <c r="AB152" s="37">
        <v>1</v>
      </c>
      <c r="AC152" t="s">
        <v>106</v>
      </c>
      <c r="AD152" s="37">
        <v>275729</v>
      </c>
      <c r="AE152" s="37">
        <v>196537</v>
      </c>
      <c r="AF152" s="37">
        <v>275729</v>
      </c>
    </row>
    <row r="153" spans="1:32">
      <c r="A153" t="s">
        <v>138</v>
      </c>
      <c r="B153" t="s">
        <v>139</v>
      </c>
      <c r="C153" t="s">
        <v>140</v>
      </c>
      <c r="D153" t="s">
        <v>141</v>
      </c>
      <c r="E153" t="s">
        <v>2251</v>
      </c>
      <c r="F153" t="s">
        <v>2252</v>
      </c>
      <c r="G153" t="s">
        <v>1121</v>
      </c>
      <c r="H153" t="s">
        <v>144</v>
      </c>
      <c r="I153" t="s">
        <v>138</v>
      </c>
      <c r="J153" t="s">
        <v>2253</v>
      </c>
      <c r="K153" t="s">
        <v>96</v>
      </c>
      <c r="L153" t="s">
        <v>2254</v>
      </c>
      <c r="M153" s="36">
        <v>45966.658506944441</v>
      </c>
      <c r="N153" s="36">
        <v>45967.513888888891</v>
      </c>
      <c r="O153" t="s">
        <v>1125</v>
      </c>
      <c r="P153" t="s">
        <v>1126</v>
      </c>
      <c r="Q153" t="s">
        <v>1169</v>
      </c>
      <c r="R153" t="s">
        <v>1128</v>
      </c>
      <c r="S153" t="s">
        <v>1130</v>
      </c>
      <c r="T153" t="s">
        <v>1130</v>
      </c>
      <c r="U153" t="s">
        <v>1179</v>
      </c>
      <c r="V153" t="s">
        <v>2255</v>
      </c>
      <c r="W153" t="s">
        <v>102</v>
      </c>
      <c r="X153" t="s">
        <v>2256</v>
      </c>
      <c r="Y153" t="s">
        <v>8</v>
      </c>
      <c r="Z153" t="s">
        <v>104</v>
      </c>
      <c r="AA153" t="s">
        <v>1322</v>
      </c>
      <c r="AB153" s="37">
        <v>1</v>
      </c>
      <c r="AC153" t="s">
        <v>106</v>
      </c>
      <c r="AD153" s="37">
        <v>65960</v>
      </c>
      <c r="AE153" s="37">
        <v>75096</v>
      </c>
      <c r="AF153" s="37">
        <v>65960</v>
      </c>
    </row>
    <row r="154" spans="1:32">
      <c r="A154" t="s">
        <v>152</v>
      </c>
      <c r="B154" t="s">
        <v>153</v>
      </c>
      <c r="C154" t="s">
        <v>154</v>
      </c>
      <c r="D154" t="s">
        <v>2257</v>
      </c>
      <c r="E154" t="s">
        <v>2258</v>
      </c>
      <c r="F154" t="s">
        <v>2259</v>
      </c>
      <c r="G154" t="s">
        <v>1121</v>
      </c>
      <c r="H154" t="s">
        <v>153</v>
      </c>
      <c r="I154" t="s">
        <v>2260</v>
      </c>
      <c r="J154" t="s">
        <v>2261</v>
      </c>
      <c r="K154" t="s">
        <v>96</v>
      </c>
      <c r="L154" t="s">
        <v>2262</v>
      </c>
      <c r="M154" s="36">
        <v>45966.724722222221</v>
      </c>
      <c r="N154" s="36">
        <v>45967.665972222218</v>
      </c>
      <c r="O154" t="s">
        <v>1125</v>
      </c>
      <c r="P154" t="s">
        <v>1126</v>
      </c>
      <c r="Q154" t="s">
        <v>1218</v>
      </c>
      <c r="R154" t="s">
        <v>1128</v>
      </c>
      <c r="S154" t="s">
        <v>1130</v>
      </c>
      <c r="T154" t="s">
        <v>1130</v>
      </c>
      <c r="U154" t="s">
        <v>100</v>
      </c>
      <c r="V154" t="s">
        <v>2263</v>
      </c>
      <c r="W154" t="s">
        <v>102</v>
      </c>
      <c r="X154" t="s">
        <v>2264</v>
      </c>
      <c r="Y154" t="s">
        <v>13</v>
      </c>
      <c r="Z154" t="s">
        <v>104</v>
      </c>
      <c r="AA154" t="s">
        <v>786</v>
      </c>
      <c r="AB154" s="37">
        <v>1</v>
      </c>
      <c r="AC154" t="s">
        <v>106</v>
      </c>
      <c r="AD154" s="37">
        <v>275729</v>
      </c>
      <c r="AE154" s="37">
        <v>196537</v>
      </c>
      <c r="AF154" s="37">
        <v>275729</v>
      </c>
    </row>
    <row r="155" spans="1:32">
      <c r="A155" t="s">
        <v>138</v>
      </c>
      <c r="B155" t="s">
        <v>139</v>
      </c>
      <c r="C155" t="s">
        <v>140</v>
      </c>
      <c r="D155" t="s">
        <v>1152</v>
      </c>
      <c r="E155" t="s">
        <v>2265</v>
      </c>
      <c r="F155" t="s">
        <v>2266</v>
      </c>
      <c r="G155" t="s">
        <v>1121</v>
      </c>
      <c r="H155" t="s">
        <v>144</v>
      </c>
      <c r="I155" t="s">
        <v>1155</v>
      </c>
      <c r="J155" t="s">
        <v>2267</v>
      </c>
      <c r="K155" t="s">
        <v>96</v>
      </c>
      <c r="L155" t="s">
        <v>2268</v>
      </c>
      <c r="M155" s="36">
        <v>45966.725601851853</v>
      </c>
      <c r="N155" s="36">
        <v>45969.40347222222</v>
      </c>
      <c r="O155" t="s">
        <v>1125</v>
      </c>
      <c r="P155" t="s">
        <v>1126</v>
      </c>
      <c r="Q155" t="s">
        <v>1192</v>
      </c>
      <c r="R155" t="s">
        <v>1193</v>
      </c>
      <c r="S155" t="s">
        <v>1130</v>
      </c>
      <c r="T155" t="s">
        <v>1130</v>
      </c>
      <c r="U155" t="s">
        <v>100</v>
      </c>
      <c r="V155" t="s">
        <v>2269</v>
      </c>
      <c r="W155" t="s">
        <v>102</v>
      </c>
      <c r="X155" t="s">
        <v>2270</v>
      </c>
      <c r="Y155" t="s">
        <v>13</v>
      </c>
      <c r="Z155" t="s">
        <v>104</v>
      </c>
      <c r="AA155" t="s">
        <v>761</v>
      </c>
      <c r="AB155" s="37">
        <v>1</v>
      </c>
      <c r="AC155" t="s">
        <v>106</v>
      </c>
      <c r="AD155" s="37">
        <v>275729</v>
      </c>
      <c r="AE155" s="37">
        <v>196537</v>
      </c>
      <c r="AF155" s="37">
        <v>275729</v>
      </c>
    </row>
    <row r="156" spans="1:32">
      <c r="A156" t="s">
        <v>800</v>
      </c>
      <c r="B156" t="s">
        <v>381</v>
      </c>
      <c r="C156" t="s">
        <v>382</v>
      </c>
      <c r="D156" t="s">
        <v>2271</v>
      </c>
      <c r="E156" t="s">
        <v>2272</v>
      </c>
      <c r="F156" t="s">
        <v>2273</v>
      </c>
      <c r="G156" t="s">
        <v>1121</v>
      </c>
      <c r="H156" t="s">
        <v>804</v>
      </c>
      <c r="I156" t="s">
        <v>800</v>
      </c>
      <c r="J156" t="s">
        <v>2274</v>
      </c>
      <c r="K156" t="s">
        <v>96</v>
      </c>
      <c r="L156" t="s">
        <v>2275</v>
      </c>
      <c r="M156" s="36">
        <v>45967.333333333343</v>
      </c>
      <c r="N156" s="36">
        <v>45967.618750000001</v>
      </c>
      <c r="O156" t="s">
        <v>1125</v>
      </c>
      <c r="P156" t="s">
        <v>1126</v>
      </c>
      <c r="Q156" t="s">
        <v>1127</v>
      </c>
      <c r="R156" t="s">
        <v>1128</v>
      </c>
      <c r="S156" t="s">
        <v>1130</v>
      </c>
      <c r="T156" t="s">
        <v>1130</v>
      </c>
      <c r="U156" t="s">
        <v>100</v>
      </c>
      <c r="V156" t="s">
        <v>2276</v>
      </c>
      <c r="W156" t="s">
        <v>102</v>
      </c>
      <c r="X156" t="s">
        <v>2277</v>
      </c>
      <c r="Y156" t="s">
        <v>8</v>
      </c>
      <c r="Z156" t="s">
        <v>104</v>
      </c>
      <c r="AA156" t="s">
        <v>810</v>
      </c>
      <c r="AB156" s="37">
        <v>1</v>
      </c>
      <c r="AC156" t="s">
        <v>106</v>
      </c>
      <c r="AD156" s="37">
        <v>65960</v>
      </c>
      <c r="AE156" s="37">
        <v>75096</v>
      </c>
      <c r="AF156" s="37">
        <v>65960</v>
      </c>
    </row>
    <row r="157" spans="1:32">
      <c r="A157" t="s">
        <v>398</v>
      </c>
      <c r="B157" t="s">
        <v>86</v>
      </c>
      <c r="C157" t="s">
        <v>87</v>
      </c>
      <c r="D157" t="s">
        <v>399</v>
      </c>
      <c r="E157" t="s">
        <v>2278</v>
      </c>
      <c r="F157" t="s">
        <v>2279</v>
      </c>
      <c r="G157" t="s">
        <v>1121</v>
      </c>
      <c r="H157" t="s">
        <v>402</v>
      </c>
      <c r="I157" t="s">
        <v>398</v>
      </c>
      <c r="J157" t="s">
        <v>2280</v>
      </c>
      <c r="K157" t="s">
        <v>96</v>
      </c>
      <c r="L157" t="s">
        <v>2281</v>
      </c>
      <c r="M157" s="36">
        <v>45967.333333333343</v>
      </c>
      <c r="N157" s="36">
        <v>45967.649305555547</v>
      </c>
      <c r="P157" t="s">
        <v>1126</v>
      </c>
      <c r="Q157" t="s">
        <v>1169</v>
      </c>
      <c r="R157" t="s">
        <v>1279</v>
      </c>
      <c r="S157" t="s">
        <v>98</v>
      </c>
      <c r="T157" t="s">
        <v>470</v>
      </c>
      <c r="V157" t="s">
        <v>2282</v>
      </c>
      <c r="W157" t="s">
        <v>1195</v>
      </c>
      <c r="Y157" t="s">
        <v>8</v>
      </c>
      <c r="Z157" t="s">
        <v>104</v>
      </c>
      <c r="AA157" t="s">
        <v>2283</v>
      </c>
      <c r="AB157" s="37">
        <v>0</v>
      </c>
      <c r="AC157" t="s">
        <v>106</v>
      </c>
      <c r="AD157" s="37">
        <v>41241</v>
      </c>
      <c r="AE157" s="37">
        <v>0</v>
      </c>
      <c r="AF157" s="37">
        <v>41241</v>
      </c>
    </row>
    <row r="158" spans="1:32">
      <c r="A158" t="s">
        <v>583</v>
      </c>
      <c r="B158" t="s">
        <v>256</v>
      </c>
      <c r="C158" t="s">
        <v>257</v>
      </c>
      <c r="D158" t="s">
        <v>584</v>
      </c>
      <c r="E158" t="s">
        <v>2284</v>
      </c>
      <c r="F158" t="s">
        <v>2285</v>
      </c>
      <c r="G158" t="s">
        <v>1121</v>
      </c>
      <c r="H158" t="s">
        <v>587</v>
      </c>
      <c r="I158" t="s">
        <v>588</v>
      </c>
      <c r="J158" t="s">
        <v>2286</v>
      </c>
      <c r="K158" t="s">
        <v>96</v>
      </c>
      <c r="L158" t="s">
        <v>2287</v>
      </c>
      <c r="M158" s="36">
        <v>45966.737974537027</v>
      </c>
      <c r="N158" s="36">
        <v>45967.651388888888</v>
      </c>
      <c r="O158" t="s">
        <v>1125</v>
      </c>
      <c r="P158" t="s">
        <v>1126</v>
      </c>
      <c r="Q158" t="s">
        <v>1235</v>
      </c>
      <c r="R158" t="s">
        <v>1236</v>
      </c>
      <c r="S158" t="s">
        <v>98</v>
      </c>
      <c r="T158" t="s">
        <v>99</v>
      </c>
      <c r="U158" t="s">
        <v>100</v>
      </c>
      <c r="V158" t="s">
        <v>2288</v>
      </c>
      <c r="W158" t="s">
        <v>102</v>
      </c>
      <c r="X158" t="s">
        <v>2289</v>
      </c>
      <c r="Y158" t="s">
        <v>13</v>
      </c>
      <c r="Z158" t="s">
        <v>104</v>
      </c>
      <c r="AA158" t="s">
        <v>1482</v>
      </c>
      <c r="AB158" s="37">
        <v>1</v>
      </c>
      <c r="AC158" t="s">
        <v>106</v>
      </c>
      <c r="AD158" s="37">
        <v>275729</v>
      </c>
      <c r="AE158" s="37">
        <v>196537</v>
      </c>
      <c r="AF158" s="37">
        <v>275729</v>
      </c>
    </row>
    <row r="159" spans="1:32">
      <c r="A159" t="s">
        <v>138</v>
      </c>
      <c r="B159" t="s">
        <v>139</v>
      </c>
      <c r="C159" t="s">
        <v>140</v>
      </c>
      <c r="D159" t="s">
        <v>196</v>
      </c>
      <c r="E159" t="s">
        <v>2290</v>
      </c>
      <c r="F159" t="s">
        <v>2291</v>
      </c>
      <c r="G159" t="s">
        <v>1121</v>
      </c>
      <c r="H159" t="s">
        <v>144</v>
      </c>
      <c r="I159" t="s">
        <v>199</v>
      </c>
      <c r="J159" t="s">
        <v>2292</v>
      </c>
      <c r="K159" t="s">
        <v>96</v>
      </c>
      <c r="L159" t="s">
        <v>2293</v>
      </c>
      <c r="M159" s="36">
        <v>45967.333333333343</v>
      </c>
      <c r="N159" s="36">
        <v>45967.51666666667</v>
      </c>
      <c r="O159" t="s">
        <v>1125</v>
      </c>
      <c r="P159" t="s">
        <v>1126</v>
      </c>
      <c r="Q159" t="s">
        <v>1374</v>
      </c>
      <c r="R159" t="s">
        <v>1414</v>
      </c>
      <c r="S159" t="s">
        <v>98</v>
      </c>
      <c r="T159" t="s">
        <v>470</v>
      </c>
      <c r="U159" t="s">
        <v>100</v>
      </c>
      <c r="V159" t="s">
        <v>2294</v>
      </c>
      <c r="W159" t="s">
        <v>102</v>
      </c>
      <c r="X159" t="s">
        <v>2295</v>
      </c>
      <c r="Y159" t="s">
        <v>8</v>
      </c>
      <c r="Z159" t="s">
        <v>104</v>
      </c>
      <c r="AA159" t="s">
        <v>176</v>
      </c>
      <c r="AB159" s="37">
        <v>1</v>
      </c>
      <c r="AC159" t="s">
        <v>106</v>
      </c>
      <c r="AD159" s="37">
        <v>65960</v>
      </c>
      <c r="AE159" s="37">
        <v>75096</v>
      </c>
      <c r="AF159" s="37">
        <v>65960</v>
      </c>
    </row>
    <row r="160" spans="1:32">
      <c r="A160" t="s">
        <v>152</v>
      </c>
      <c r="B160" t="s">
        <v>153</v>
      </c>
      <c r="C160" t="s">
        <v>154</v>
      </c>
      <c r="D160" t="s">
        <v>155</v>
      </c>
      <c r="E160" t="s">
        <v>2296</v>
      </c>
      <c r="F160" t="s">
        <v>1970</v>
      </c>
      <c r="G160" t="s">
        <v>1121</v>
      </c>
      <c r="H160" t="s">
        <v>153</v>
      </c>
      <c r="I160" t="s">
        <v>152</v>
      </c>
      <c r="J160" t="s">
        <v>1971</v>
      </c>
      <c r="K160" t="s">
        <v>96</v>
      </c>
      <c r="L160" t="s">
        <v>2297</v>
      </c>
      <c r="M160" s="36">
        <v>45967.333333333343</v>
      </c>
      <c r="N160" s="36">
        <v>45967.629166666673</v>
      </c>
      <c r="O160" t="s">
        <v>1125</v>
      </c>
      <c r="P160" t="s">
        <v>1126</v>
      </c>
      <c r="Q160" t="s">
        <v>1363</v>
      </c>
      <c r="R160" t="s">
        <v>2298</v>
      </c>
      <c r="S160" t="s">
        <v>1130</v>
      </c>
      <c r="T160" t="s">
        <v>1130</v>
      </c>
      <c r="U160" t="s">
        <v>100</v>
      </c>
      <c r="V160" t="s">
        <v>2299</v>
      </c>
      <c r="W160" t="s">
        <v>102</v>
      </c>
      <c r="X160" t="s">
        <v>2300</v>
      </c>
      <c r="Y160" t="s">
        <v>8</v>
      </c>
      <c r="Z160" t="s">
        <v>104</v>
      </c>
      <c r="AA160" t="s">
        <v>1110</v>
      </c>
      <c r="AB160" s="37">
        <v>1</v>
      </c>
      <c r="AC160" t="s">
        <v>106</v>
      </c>
      <c r="AD160" s="37">
        <v>65960</v>
      </c>
      <c r="AE160" s="37">
        <v>75096</v>
      </c>
      <c r="AF160" s="37">
        <v>65960</v>
      </c>
    </row>
    <row r="161" spans="1:32">
      <c r="A161" t="s">
        <v>509</v>
      </c>
      <c r="B161" t="s">
        <v>139</v>
      </c>
      <c r="C161" t="s">
        <v>140</v>
      </c>
      <c r="D161" t="s">
        <v>2301</v>
      </c>
      <c r="E161" t="s">
        <v>2302</v>
      </c>
      <c r="F161" t="s">
        <v>2303</v>
      </c>
      <c r="G161" t="s">
        <v>1121</v>
      </c>
      <c r="H161" t="s">
        <v>144</v>
      </c>
      <c r="I161" t="s">
        <v>2304</v>
      </c>
      <c r="J161" t="s">
        <v>2305</v>
      </c>
      <c r="K161" t="s">
        <v>96</v>
      </c>
      <c r="L161" t="s">
        <v>2306</v>
      </c>
      <c r="M161" s="36">
        <v>45967.335717592592</v>
      </c>
      <c r="N161" s="36">
        <v>45968.40625</v>
      </c>
      <c r="O161" t="s">
        <v>1125</v>
      </c>
      <c r="P161" t="s">
        <v>1126</v>
      </c>
      <c r="Q161" t="s">
        <v>1235</v>
      </c>
      <c r="R161" t="s">
        <v>1545</v>
      </c>
      <c r="S161" t="s">
        <v>1130</v>
      </c>
      <c r="T161" t="s">
        <v>1130</v>
      </c>
      <c r="U161" t="s">
        <v>100</v>
      </c>
      <c r="V161" t="s">
        <v>2307</v>
      </c>
      <c r="W161" t="s">
        <v>102</v>
      </c>
      <c r="X161" t="s">
        <v>2308</v>
      </c>
      <c r="Y161" t="s">
        <v>11</v>
      </c>
      <c r="Z161" t="s">
        <v>104</v>
      </c>
      <c r="AA161" t="s">
        <v>518</v>
      </c>
      <c r="AB161" s="37">
        <v>1</v>
      </c>
      <c r="AC161" t="s">
        <v>106</v>
      </c>
      <c r="AD161" s="37">
        <v>144968</v>
      </c>
      <c r="AE161" s="37">
        <v>140396</v>
      </c>
      <c r="AF161" s="37">
        <v>144968</v>
      </c>
    </row>
    <row r="162" spans="1:32">
      <c r="A162" t="s">
        <v>255</v>
      </c>
      <c r="B162" t="s">
        <v>256</v>
      </c>
      <c r="C162" t="s">
        <v>257</v>
      </c>
      <c r="D162" t="s">
        <v>1664</v>
      </c>
      <c r="E162" t="s">
        <v>2309</v>
      </c>
      <c r="F162" t="s">
        <v>2310</v>
      </c>
      <c r="G162" t="s">
        <v>1121</v>
      </c>
      <c r="H162" t="s">
        <v>261</v>
      </c>
      <c r="I162" t="s">
        <v>255</v>
      </c>
      <c r="J162" t="s">
        <v>2311</v>
      </c>
      <c r="K162" t="s">
        <v>96</v>
      </c>
      <c r="L162" t="s">
        <v>2312</v>
      </c>
      <c r="M162" s="36">
        <v>45967.342592592591</v>
      </c>
      <c r="N162" s="36">
        <v>45967.730555555558</v>
      </c>
      <c r="O162" t="s">
        <v>1125</v>
      </c>
      <c r="P162" t="s">
        <v>1126</v>
      </c>
      <c r="Q162" t="s">
        <v>1235</v>
      </c>
      <c r="R162" t="s">
        <v>1306</v>
      </c>
      <c r="S162" t="s">
        <v>98</v>
      </c>
      <c r="T162" t="s">
        <v>99</v>
      </c>
      <c r="U162" t="s">
        <v>100</v>
      </c>
      <c r="V162" t="s">
        <v>2313</v>
      </c>
      <c r="W162" t="s">
        <v>102</v>
      </c>
      <c r="X162" t="s">
        <v>2314</v>
      </c>
      <c r="Y162" t="s">
        <v>8</v>
      </c>
      <c r="Z162" t="s">
        <v>104</v>
      </c>
      <c r="AA162" t="s">
        <v>267</v>
      </c>
      <c r="AB162" s="37">
        <v>1</v>
      </c>
      <c r="AC162" t="s">
        <v>106</v>
      </c>
      <c r="AD162" s="37">
        <v>65960</v>
      </c>
      <c r="AE162" s="37">
        <v>75096</v>
      </c>
      <c r="AF162" s="37">
        <v>65960</v>
      </c>
    </row>
    <row r="163" spans="1:32">
      <c r="A163" t="s">
        <v>398</v>
      </c>
      <c r="B163" t="s">
        <v>86</v>
      </c>
      <c r="C163" t="s">
        <v>87</v>
      </c>
      <c r="D163" t="s">
        <v>399</v>
      </c>
      <c r="E163" t="s">
        <v>2315</v>
      </c>
      <c r="F163" t="s">
        <v>2316</v>
      </c>
      <c r="G163" t="s">
        <v>1121</v>
      </c>
      <c r="H163" t="s">
        <v>402</v>
      </c>
      <c r="I163" t="s">
        <v>398</v>
      </c>
      <c r="J163" t="s">
        <v>2317</v>
      </c>
      <c r="K163" t="s">
        <v>96</v>
      </c>
      <c r="L163" t="s">
        <v>2318</v>
      </c>
      <c r="M163" s="36">
        <v>45967.337835648148</v>
      </c>
      <c r="N163" s="36">
        <v>45967.726388888892</v>
      </c>
      <c r="O163" t="s">
        <v>1125</v>
      </c>
      <c r="P163" t="s">
        <v>1126</v>
      </c>
      <c r="Q163" t="s">
        <v>1363</v>
      </c>
      <c r="R163" t="s">
        <v>1218</v>
      </c>
      <c r="S163" t="s">
        <v>147</v>
      </c>
      <c r="T163" t="s">
        <v>2319</v>
      </c>
      <c r="U163" t="s">
        <v>100</v>
      </c>
      <c r="V163" t="s">
        <v>2320</v>
      </c>
      <c r="W163" t="s">
        <v>102</v>
      </c>
      <c r="X163" t="s">
        <v>2321</v>
      </c>
      <c r="Y163" t="s">
        <v>8</v>
      </c>
      <c r="Z163" t="s">
        <v>104</v>
      </c>
      <c r="AA163" t="s">
        <v>429</v>
      </c>
      <c r="AB163" s="37">
        <v>1</v>
      </c>
      <c r="AC163" t="s">
        <v>106</v>
      </c>
      <c r="AD163" s="37">
        <v>65960</v>
      </c>
      <c r="AE163" s="37">
        <v>75096</v>
      </c>
      <c r="AF163" s="37">
        <v>65960</v>
      </c>
    </row>
    <row r="164" spans="1:32">
      <c r="A164" t="s">
        <v>85</v>
      </c>
      <c r="B164" t="s">
        <v>86</v>
      </c>
      <c r="C164" t="s">
        <v>87</v>
      </c>
      <c r="D164" t="s">
        <v>2322</v>
      </c>
      <c r="E164" t="s">
        <v>2323</v>
      </c>
      <c r="F164" t="s">
        <v>2324</v>
      </c>
      <c r="G164" t="s">
        <v>1121</v>
      </c>
      <c r="H164" t="s">
        <v>93</v>
      </c>
      <c r="I164" t="s">
        <v>2325</v>
      </c>
      <c r="J164" t="s">
        <v>2326</v>
      </c>
      <c r="K164" t="s">
        <v>96</v>
      </c>
      <c r="L164" t="s">
        <v>2327</v>
      </c>
      <c r="M164" s="36">
        <v>45967.367337962962</v>
      </c>
      <c r="N164" s="36">
        <v>45968.538888888892</v>
      </c>
      <c r="O164" t="s">
        <v>1125</v>
      </c>
      <c r="P164" t="s">
        <v>1126</v>
      </c>
      <c r="Q164" t="s">
        <v>1235</v>
      </c>
      <c r="R164" t="s">
        <v>1306</v>
      </c>
      <c r="S164" t="s">
        <v>98</v>
      </c>
      <c r="T164" t="s">
        <v>99</v>
      </c>
      <c r="U164" t="s">
        <v>100</v>
      </c>
      <c r="V164" t="s">
        <v>2328</v>
      </c>
      <c r="W164" t="s">
        <v>102</v>
      </c>
      <c r="X164" t="s">
        <v>2329</v>
      </c>
      <c r="Y164" t="s">
        <v>11</v>
      </c>
      <c r="Z164" t="s">
        <v>104</v>
      </c>
      <c r="AA164" t="s">
        <v>1151</v>
      </c>
      <c r="AB164" s="37">
        <v>1</v>
      </c>
      <c r="AC164" t="s">
        <v>106</v>
      </c>
      <c r="AD164" s="37">
        <v>144968</v>
      </c>
      <c r="AE164" s="37">
        <v>140396</v>
      </c>
      <c r="AF164" s="37">
        <v>144968</v>
      </c>
    </row>
    <row r="165" spans="1:32">
      <c r="A165" t="s">
        <v>351</v>
      </c>
      <c r="B165" t="s">
        <v>86</v>
      </c>
      <c r="C165" t="s">
        <v>352</v>
      </c>
      <c r="D165" t="s">
        <v>2330</v>
      </c>
      <c r="E165" t="s">
        <v>2331</v>
      </c>
      <c r="F165" t="s">
        <v>2332</v>
      </c>
      <c r="G165" t="s">
        <v>1121</v>
      </c>
      <c r="H165" t="s">
        <v>402</v>
      </c>
      <c r="I165" t="s">
        <v>2333</v>
      </c>
      <c r="J165" t="s">
        <v>2334</v>
      </c>
      <c r="K165" t="s">
        <v>96</v>
      </c>
      <c r="L165" t="s">
        <v>2335</v>
      </c>
      <c r="M165" s="36">
        <v>45967.37226851852</v>
      </c>
      <c r="N165" s="36">
        <v>45968.669444444437</v>
      </c>
      <c r="O165" t="s">
        <v>1125</v>
      </c>
      <c r="P165" t="s">
        <v>1126</v>
      </c>
      <c r="Q165" t="s">
        <v>1158</v>
      </c>
      <c r="R165" t="s">
        <v>1128</v>
      </c>
      <c r="S165" t="s">
        <v>1130</v>
      </c>
      <c r="T165" t="s">
        <v>1130</v>
      </c>
      <c r="U165" t="s">
        <v>100</v>
      </c>
      <c r="V165" t="s">
        <v>2336</v>
      </c>
      <c r="W165" t="s">
        <v>102</v>
      </c>
      <c r="X165" t="s">
        <v>2337</v>
      </c>
      <c r="Y165" t="s">
        <v>13</v>
      </c>
      <c r="Z165" t="s">
        <v>104</v>
      </c>
      <c r="AA165" t="s">
        <v>2338</v>
      </c>
      <c r="AB165" s="37">
        <v>1</v>
      </c>
      <c r="AC165" t="s">
        <v>106</v>
      </c>
      <c r="AD165" s="37">
        <v>275729</v>
      </c>
      <c r="AE165" s="37">
        <v>196537</v>
      </c>
      <c r="AF165" s="37">
        <v>275729</v>
      </c>
    </row>
    <row r="166" spans="1:32">
      <c r="A166" t="s">
        <v>351</v>
      </c>
      <c r="B166" t="s">
        <v>86</v>
      </c>
      <c r="C166" t="s">
        <v>352</v>
      </c>
      <c r="D166" t="s">
        <v>811</v>
      </c>
      <c r="E166" t="s">
        <v>2339</v>
      </c>
      <c r="F166" t="s">
        <v>2340</v>
      </c>
      <c r="G166" t="s">
        <v>1121</v>
      </c>
      <c r="H166" t="s">
        <v>356</v>
      </c>
      <c r="I166" t="s">
        <v>351</v>
      </c>
      <c r="J166" t="s">
        <v>2341</v>
      </c>
      <c r="K166" t="s">
        <v>96</v>
      </c>
      <c r="L166" t="s">
        <v>2342</v>
      </c>
      <c r="M166" s="36">
        <v>45967.381793981483</v>
      </c>
      <c r="N166" s="36">
        <v>45967.64166666667</v>
      </c>
      <c r="O166" t="s">
        <v>1125</v>
      </c>
      <c r="P166" t="s">
        <v>1126</v>
      </c>
      <c r="Q166" t="s">
        <v>1235</v>
      </c>
      <c r="R166" t="s">
        <v>1236</v>
      </c>
      <c r="S166" t="s">
        <v>1130</v>
      </c>
      <c r="T166" t="s">
        <v>1130</v>
      </c>
      <c r="U166" t="s">
        <v>100</v>
      </c>
      <c r="V166" t="s">
        <v>2343</v>
      </c>
      <c r="W166" t="s">
        <v>102</v>
      </c>
      <c r="X166" t="s">
        <v>2344</v>
      </c>
      <c r="Y166" t="s">
        <v>8</v>
      </c>
      <c r="Z166" t="s">
        <v>104</v>
      </c>
      <c r="AA166" t="s">
        <v>362</v>
      </c>
      <c r="AB166" s="37">
        <v>1</v>
      </c>
      <c r="AC166" t="s">
        <v>106</v>
      </c>
      <c r="AD166" s="37">
        <v>65960</v>
      </c>
      <c r="AE166" s="37">
        <v>75096</v>
      </c>
      <c r="AF166" s="37">
        <v>65960</v>
      </c>
    </row>
    <row r="167" spans="1:32">
      <c r="A167" t="s">
        <v>398</v>
      </c>
      <c r="B167" t="s">
        <v>86</v>
      </c>
      <c r="C167" t="s">
        <v>87</v>
      </c>
      <c r="D167" t="s">
        <v>2345</v>
      </c>
      <c r="E167" t="s">
        <v>2346</v>
      </c>
      <c r="F167" t="s">
        <v>2347</v>
      </c>
      <c r="G167" t="s">
        <v>1121</v>
      </c>
      <c r="H167" t="s">
        <v>848</v>
      </c>
      <c r="I167" t="s">
        <v>2348</v>
      </c>
      <c r="J167" t="s">
        <v>2349</v>
      </c>
      <c r="K167" t="s">
        <v>96</v>
      </c>
      <c r="L167" t="s">
        <v>2350</v>
      </c>
      <c r="M167" s="36">
        <v>45967.382754629631</v>
      </c>
      <c r="N167" s="36">
        <v>45967.645833333343</v>
      </c>
      <c r="O167" t="s">
        <v>1125</v>
      </c>
      <c r="P167" t="s">
        <v>1126</v>
      </c>
      <c r="Q167" t="s">
        <v>1258</v>
      </c>
      <c r="R167" t="s">
        <v>1218</v>
      </c>
      <c r="S167" t="s">
        <v>98</v>
      </c>
      <c r="T167" t="s">
        <v>99</v>
      </c>
      <c r="U167" t="s">
        <v>100</v>
      </c>
      <c r="V167" t="s">
        <v>2351</v>
      </c>
      <c r="W167" t="s">
        <v>102</v>
      </c>
      <c r="X167" t="s">
        <v>2352</v>
      </c>
      <c r="Y167" t="s">
        <v>11</v>
      </c>
      <c r="Z167" t="s">
        <v>104</v>
      </c>
      <c r="AA167" t="s">
        <v>740</v>
      </c>
      <c r="AB167" s="37">
        <v>1</v>
      </c>
      <c r="AC167" t="s">
        <v>106</v>
      </c>
      <c r="AD167" s="37">
        <v>144968</v>
      </c>
      <c r="AE167" s="37">
        <v>140396</v>
      </c>
      <c r="AF167" s="37">
        <v>144968</v>
      </c>
    </row>
    <row r="168" spans="1:32">
      <c r="A168" t="s">
        <v>138</v>
      </c>
      <c r="B168" t="s">
        <v>139</v>
      </c>
      <c r="C168" t="s">
        <v>140</v>
      </c>
      <c r="D168" t="s">
        <v>2353</v>
      </c>
      <c r="E168" t="s">
        <v>2354</v>
      </c>
      <c r="F168" t="s">
        <v>2355</v>
      </c>
      <c r="G168" t="s">
        <v>1121</v>
      </c>
      <c r="H168" t="s">
        <v>1507</v>
      </c>
      <c r="I168" t="s">
        <v>2356</v>
      </c>
      <c r="J168" t="s">
        <v>2357</v>
      </c>
      <c r="K168" t="s">
        <v>96</v>
      </c>
      <c r="L168" t="s">
        <v>2358</v>
      </c>
      <c r="M168" s="36">
        <v>45967.394907407397</v>
      </c>
      <c r="N168" s="36">
        <v>45971.525694444441</v>
      </c>
      <c r="O168" t="s">
        <v>1125</v>
      </c>
      <c r="P168" t="s">
        <v>1126</v>
      </c>
      <c r="Q168" t="s">
        <v>1169</v>
      </c>
      <c r="R168" t="s">
        <v>1279</v>
      </c>
      <c r="S168" t="s">
        <v>1129</v>
      </c>
      <c r="T168" t="s">
        <v>1130</v>
      </c>
      <c r="U168" t="s">
        <v>100</v>
      </c>
      <c r="V168" t="s">
        <v>2359</v>
      </c>
      <c r="W168" t="s">
        <v>102</v>
      </c>
      <c r="X168" t="s">
        <v>2360</v>
      </c>
      <c r="Y168" t="s">
        <v>125</v>
      </c>
      <c r="Z168" t="s">
        <v>126</v>
      </c>
      <c r="AA168" t="s">
        <v>637</v>
      </c>
      <c r="AB168" s="37">
        <v>1</v>
      </c>
      <c r="AC168" t="s">
        <v>106</v>
      </c>
      <c r="AD168" s="37">
        <v>988463</v>
      </c>
      <c r="AE168" s="37">
        <v>196537</v>
      </c>
      <c r="AF168" s="37">
        <v>988463</v>
      </c>
    </row>
    <row r="169" spans="1:32">
      <c r="A169" t="s">
        <v>975</v>
      </c>
      <c r="B169" t="s">
        <v>256</v>
      </c>
      <c r="C169" t="s">
        <v>257</v>
      </c>
      <c r="D169" t="s">
        <v>1291</v>
      </c>
      <c r="E169" t="s">
        <v>2361</v>
      </c>
      <c r="F169" t="s">
        <v>2362</v>
      </c>
      <c r="G169" t="s">
        <v>1121</v>
      </c>
      <c r="H169" t="s">
        <v>979</v>
      </c>
      <c r="I169" t="s">
        <v>1294</v>
      </c>
      <c r="J169" t="s">
        <v>2363</v>
      </c>
      <c r="K169" t="s">
        <v>96</v>
      </c>
      <c r="L169" t="s">
        <v>2364</v>
      </c>
      <c r="M169" s="36">
        <v>45967.383877314824</v>
      </c>
      <c r="N169" s="36">
        <v>45967.655555555553</v>
      </c>
      <c r="O169" t="s">
        <v>1125</v>
      </c>
      <c r="P169" t="s">
        <v>1126</v>
      </c>
      <c r="Q169" t="s">
        <v>1158</v>
      </c>
      <c r="R169" t="s">
        <v>1159</v>
      </c>
      <c r="S169" t="s">
        <v>1130</v>
      </c>
      <c r="T169" t="s">
        <v>1130</v>
      </c>
      <c r="U169" t="s">
        <v>100</v>
      </c>
      <c r="V169" t="s">
        <v>2365</v>
      </c>
      <c r="W169" t="s">
        <v>102</v>
      </c>
      <c r="X169" t="s">
        <v>2366</v>
      </c>
      <c r="Y169" t="s">
        <v>8</v>
      </c>
      <c r="Z169" t="s">
        <v>104</v>
      </c>
      <c r="AA169" t="s">
        <v>2109</v>
      </c>
      <c r="AB169" s="37">
        <v>1</v>
      </c>
      <c r="AC169" t="s">
        <v>106</v>
      </c>
      <c r="AD169" s="37">
        <v>65960</v>
      </c>
      <c r="AE169" s="37">
        <v>75096</v>
      </c>
      <c r="AF169" s="37">
        <v>65960</v>
      </c>
    </row>
    <row r="170" spans="1:32">
      <c r="A170" t="s">
        <v>1001</v>
      </c>
      <c r="B170" t="s">
        <v>86</v>
      </c>
      <c r="C170" t="s">
        <v>352</v>
      </c>
      <c r="D170" t="s">
        <v>2367</v>
      </c>
      <c r="E170" t="s">
        <v>2368</v>
      </c>
      <c r="F170" t="s">
        <v>2369</v>
      </c>
      <c r="G170" t="s">
        <v>1121</v>
      </c>
      <c r="H170" t="s">
        <v>659</v>
      </c>
      <c r="I170" t="s">
        <v>2370</v>
      </c>
      <c r="J170" t="s">
        <v>2371</v>
      </c>
      <c r="K170" t="s">
        <v>96</v>
      </c>
      <c r="L170" t="s">
        <v>2372</v>
      </c>
      <c r="M170" s="36">
        <v>45967.399421296293</v>
      </c>
      <c r="N170" s="36">
        <v>45974.511805555558</v>
      </c>
      <c r="P170" t="s">
        <v>1126</v>
      </c>
      <c r="Q170" t="s">
        <v>1192</v>
      </c>
      <c r="R170" t="s">
        <v>1193</v>
      </c>
      <c r="S170" t="s">
        <v>98</v>
      </c>
      <c r="T170" t="s">
        <v>99</v>
      </c>
      <c r="V170" t="s">
        <v>2373</v>
      </c>
      <c r="W170" t="s">
        <v>1195</v>
      </c>
      <c r="Y170" t="s">
        <v>13</v>
      </c>
      <c r="Z170" t="s">
        <v>104</v>
      </c>
      <c r="AA170" t="s">
        <v>2374</v>
      </c>
      <c r="AB170" s="37">
        <v>0</v>
      </c>
      <c r="AC170" t="s">
        <v>106</v>
      </c>
      <c r="AD170" s="37">
        <v>41241</v>
      </c>
      <c r="AE170" s="37">
        <v>0</v>
      </c>
      <c r="AF170" s="37">
        <v>41241</v>
      </c>
    </row>
    <row r="171" spans="1:32">
      <c r="A171" t="s">
        <v>152</v>
      </c>
      <c r="B171" t="s">
        <v>153</v>
      </c>
      <c r="C171" t="s">
        <v>154</v>
      </c>
      <c r="D171" t="s">
        <v>268</v>
      </c>
      <c r="E171" t="s">
        <v>2375</v>
      </c>
      <c r="F171" t="s">
        <v>2376</v>
      </c>
      <c r="G171" t="s">
        <v>1121</v>
      </c>
      <c r="H171" t="s">
        <v>153</v>
      </c>
      <c r="I171" t="s">
        <v>271</v>
      </c>
      <c r="J171" t="s">
        <v>2377</v>
      </c>
      <c r="K171" t="s">
        <v>96</v>
      </c>
      <c r="L171" t="s">
        <v>2378</v>
      </c>
      <c r="M171" s="36">
        <v>45967.41128472222</v>
      </c>
      <c r="N171" s="36">
        <v>45967.623611111107</v>
      </c>
      <c r="O171" t="s">
        <v>1125</v>
      </c>
      <c r="P171" t="s">
        <v>1126</v>
      </c>
      <c r="Q171" t="s">
        <v>1148</v>
      </c>
      <c r="R171" t="s">
        <v>1128</v>
      </c>
      <c r="S171" t="s">
        <v>1130</v>
      </c>
      <c r="T171" t="s">
        <v>1130</v>
      </c>
      <c r="U171" t="s">
        <v>100</v>
      </c>
      <c r="V171" t="s">
        <v>2379</v>
      </c>
      <c r="W171" t="s">
        <v>102</v>
      </c>
      <c r="X171" t="s">
        <v>2380</v>
      </c>
      <c r="Y171" t="s">
        <v>8</v>
      </c>
      <c r="Z171" t="s">
        <v>104</v>
      </c>
      <c r="AA171" t="s">
        <v>276</v>
      </c>
      <c r="AB171" s="37">
        <v>1</v>
      </c>
      <c r="AC171" t="s">
        <v>106</v>
      </c>
      <c r="AD171" s="37">
        <v>65960</v>
      </c>
      <c r="AE171" s="37">
        <v>75096</v>
      </c>
      <c r="AF171" s="37">
        <v>65960</v>
      </c>
    </row>
    <row r="172" spans="1:32">
      <c r="A172" t="s">
        <v>138</v>
      </c>
      <c r="B172" t="s">
        <v>139</v>
      </c>
      <c r="C172" t="s">
        <v>140</v>
      </c>
      <c r="D172" t="s">
        <v>141</v>
      </c>
      <c r="E172" t="s">
        <v>2381</v>
      </c>
      <c r="F172" t="s">
        <v>2382</v>
      </c>
      <c r="G172" t="s">
        <v>1121</v>
      </c>
      <c r="H172" t="s">
        <v>144</v>
      </c>
      <c r="I172" t="s">
        <v>138</v>
      </c>
      <c r="J172" t="s">
        <v>2383</v>
      </c>
      <c r="K172" t="s">
        <v>96</v>
      </c>
      <c r="L172" t="s">
        <v>2384</v>
      </c>
      <c r="M172" s="36">
        <v>45967.412928240738</v>
      </c>
      <c r="N172" s="36">
        <v>45967.800740740742</v>
      </c>
      <c r="O172" t="s">
        <v>1125</v>
      </c>
      <c r="P172" t="s">
        <v>1126</v>
      </c>
      <c r="Q172" t="s">
        <v>1192</v>
      </c>
      <c r="R172" t="s">
        <v>1193</v>
      </c>
      <c r="S172" t="s">
        <v>98</v>
      </c>
      <c r="T172" t="s">
        <v>99</v>
      </c>
      <c r="U172" t="s">
        <v>100</v>
      </c>
      <c r="V172" t="s">
        <v>2385</v>
      </c>
      <c r="W172" t="s">
        <v>102</v>
      </c>
      <c r="X172" t="s">
        <v>2386</v>
      </c>
      <c r="Y172" t="s">
        <v>8</v>
      </c>
      <c r="Z172" t="s">
        <v>104</v>
      </c>
      <c r="AA172" t="s">
        <v>1348</v>
      </c>
      <c r="AB172" s="37">
        <v>1</v>
      </c>
      <c r="AC172" t="s">
        <v>106</v>
      </c>
      <c r="AD172" s="37">
        <v>65960</v>
      </c>
      <c r="AE172" s="37">
        <v>75096</v>
      </c>
      <c r="AF172" s="37">
        <v>65960</v>
      </c>
    </row>
    <row r="173" spans="1:32">
      <c r="A173" t="s">
        <v>138</v>
      </c>
      <c r="B173" t="s">
        <v>139</v>
      </c>
      <c r="C173" t="s">
        <v>140</v>
      </c>
      <c r="D173" t="s">
        <v>141</v>
      </c>
      <c r="E173" t="s">
        <v>2387</v>
      </c>
      <c r="F173" t="s">
        <v>2388</v>
      </c>
      <c r="G173" t="s">
        <v>1121</v>
      </c>
      <c r="H173" t="s">
        <v>144</v>
      </c>
      <c r="I173" t="s">
        <v>138</v>
      </c>
      <c r="J173" t="s">
        <v>2389</v>
      </c>
      <c r="K173" t="s">
        <v>96</v>
      </c>
      <c r="L173" t="s">
        <v>2390</v>
      </c>
      <c r="M173" s="36">
        <v>45967.425983796304</v>
      </c>
      <c r="N173" s="36">
        <v>45967.659722222219</v>
      </c>
      <c r="O173" t="s">
        <v>1125</v>
      </c>
      <c r="P173" t="s">
        <v>1126</v>
      </c>
      <c r="Q173" t="s">
        <v>1158</v>
      </c>
      <c r="R173" t="s">
        <v>1243</v>
      </c>
      <c r="S173" t="s">
        <v>98</v>
      </c>
      <c r="T173" t="s">
        <v>470</v>
      </c>
      <c r="U173" t="s">
        <v>100</v>
      </c>
      <c r="V173" t="s">
        <v>2391</v>
      </c>
      <c r="W173" t="s">
        <v>102</v>
      </c>
      <c r="X173" t="s">
        <v>2392</v>
      </c>
      <c r="Y173" t="s">
        <v>8</v>
      </c>
      <c r="Z173" t="s">
        <v>104</v>
      </c>
      <c r="AA173" t="s">
        <v>1322</v>
      </c>
      <c r="AB173" s="37">
        <v>1</v>
      </c>
      <c r="AC173" t="s">
        <v>106</v>
      </c>
      <c r="AD173" s="37">
        <v>65960</v>
      </c>
      <c r="AE173" s="37">
        <v>75096</v>
      </c>
      <c r="AF173" s="37">
        <v>65960</v>
      </c>
    </row>
    <row r="174" spans="1:32">
      <c r="A174" t="s">
        <v>398</v>
      </c>
      <c r="B174" t="s">
        <v>86</v>
      </c>
      <c r="C174" t="s">
        <v>87</v>
      </c>
      <c r="D174" t="s">
        <v>891</v>
      </c>
      <c r="E174" t="s">
        <v>2393</v>
      </c>
      <c r="F174" t="s">
        <v>2394</v>
      </c>
      <c r="G174" t="s">
        <v>1121</v>
      </c>
      <c r="H174" t="s">
        <v>402</v>
      </c>
      <c r="I174" t="s">
        <v>894</v>
      </c>
      <c r="J174" t="s">
        <v>2395</v>
      </c>
      <c r="K174" t="s">
        <v>96</v>
      </c>
      <c r="L174" t="s">
        <v>2396</v>
      </c>
      <c r="M174" s="36">
        <v>45967.431851851848</v>
      </c>
      <c r="N174" s="36">
        <v>45968.693749999999</v>
      </c>
      <c r="O174" t="s">
        <v>1125</v>
      </c>
      <c r="P174" t="s">
        <v>1126</v>
      </c>
      <c r="Q174" t="s">
        <v>1235</v>
      </c>
      <c r="R174" t="s">
        <v>1236</v>
      </c>
      <c r="S174" t="s">
        <v>1130</v>
      </c>
      <c r="T174" t="s">
        <v>1130</v>
      </c>
      <c r="U174" t="s">
        <v>100</v>
      </c>
      <c r="V174" t="s">
        <v>2397</v>
      </c>
      <c r="W174" t="s">
        <v>102</v>
      </c>
      <c r="X174" t="s">
        <v>2398</v>
      </c>
      <c r="Y174" t="s">
        <v>11</v>
      </c>
      <c r="Z174" t="s">
        <v>104</v>
      </c>
      <c r="AA174" t="s">
        <v>479</v>
      </c>
      <c r="AB174" s="37">
        <v>1</v>
      </c>
      <c r="AC174" t="s">
        <v>106</v>
      </c>
      <c r="AD174" s="37">
        <v>144968</v>
      </c>
      <c r="AE174" s="37">
        <v>140396</v>
      </c>
      <c r="AF174" s="37">
        <v>144968</v>
      </c>
    </row>
    <row r="175" spans="1:32">
      <c r="A175" t="s">
        <v>85</v>
      </c>
      <c r="B175" t="s">
        <v>86</v>
      </c>
      <c r="C175" t="s">
        <v>87</v>
      </c>
      <c r="D175" t="s">
        <v>2399</v>
      </c>
      <c r="E175" t="s">
        <v>2400</v>
      </c>
      <c r="F175" t="s">
        <v>2401</v>
      </c>
      <c r="G175" t="s">
        <v>1121</v>
      </c>
      <c r="H175" t="s">
        <v>131</v>
      </c>
      <c r="I175" t="s">
        <v>2402</v>
      </c>
      <c r="J175" t="s">
        <v>2403</v>
      </c>
      <c r="K175" t="s">
        <v>96</v>
      </c>
      <c r="L175" t="s">
        <v>2404</v>
      </c>
      <c r="M175" s="36">
        <v>45967.432222222233</v>
      </c>
      <c r="N175" s="36">
        <v>45967.743750000001</v>
      </c>
      <c r="O175" t="s">
        <v>1125</v>
      </c>
      <c r="P175" t="s">
        <v>1126</v>
      </c>
      <c r="Q175" t="s">
        <v>1148</v>
      </c>
      <c r="R175" t="s">
        <v>1128</v>
      </c>
      <c r="S175" t="s">
        <v>98</v>
      </c>
      <c r="T175" t="s">
        <v>470</v>
      </c>
      <c r="U175" t="s">
        <v>100</v>
      </c>
      <c r="V175" t="s">
        <v>2405</v>
      </c>
      <c r="W175" t="s">
        <v>102</v>
      </c>
      <c r="X175" t="s">
        <v>2406</v>
      </c>
      <c r="Y175" t="s">
        <v>15</v>
      </c>
      <c r="Z175" t="s">
        <v>104</v>
      </c>
      <c r="AA175" t="s">
        <v>137</v>
      </c>
      <c r="AB175" s="37">
        <v>1</v>
      </c>
      <c r="AC175" t="s">
        <v>106</v>
      </c>
      <c r="AD175" s="37">
        <v>479589</v>
      </c>
      <c r="AE175" s="37">
        <v>196537</v>
      </c>
      <c r="AF175" s="37">
        <v>479589</v>
      </c>
    </row>
    <row r="176" spans="1:32">
      <c r="A176" t="s">
        <v>398</v>
      </c>
      <c r="B176" t="s">
        <v>86</v>
      </c>
      <c r="C176" t="s">
        <v>87</v>
      </c>
      <c r="D176" t="s">
        <v>1432</v>
      </c>
      <c r="E176" t="s">
        <v>2407</v>
      </c>
      <c r="F176" t="s">
        <v>2408</v>
      </c>
      <c r="G176" t="s">
        <v>1121</v>
      </c>
      <c r="H176" t="s">
        <v>402</v>
      </c>
      <c r="I176" t="s">
        <v>1435</v>
      </c>
      <c r="J176" t="s">
        <v>2409</v>
      </c>
      <c r="K176" t="s">
        <v>96</v>
      </c>
      <c r="L176" t="s">
        <v>2410</v>
      </c>
      <c r="M176" s="36">
        <v>45967.447835648149</v>
      </c>
      <c r="N176" s="36">
        <v>45968.412499999999</v>
      </c>
      <c r="O176" t="s">
        <v>1125</v>
      </c>
      <c r="P176" t="s">
        <v>1126</v>
      </c>
      <c r="Q176" t="s">
        <v>1148</v>
      </c>
      <c r="R176" t="s">
        <v>1128</v>
      </c>
      <c r="S176" t="s">
        <v>147</v>
      </c>
      <c r="T176" t="s">
        <v>600</v>
      </c>
      <c r="U176" t="s">
        <v>100</v>
      </c>
      <c r="V176" t="s">
        <v>2411</v>
      </c>
      <c r="W176" t="s">
        <v>102</v>
      </c>
      <c r="X176" t="s">
        <v>2412</v>
      </c>
      <c r="Y176" t="s">
        <v>8</v>
      </c>
      <c r="Z176" t="s">
        <v>104</v>
      </c>
      <c r="AA176" t="s">
        <v>1439</v>
      </c>
      <c r="AB176" s="37">
        <v>1</v>
      </c>
      <c r="AC176" t="s">
        <v>106</v>
      </c>
      <c r="AD176" s="37">
        <v>65960</v>
      </c>
      <c r="AE176" s="37">
        <v>75096</v>
      </c>
      <c r="AF176" s="37">
        <v>65960</v>
      </c>
    </row>
    <row r="177" spans="1:32">
      <c r="A177" t="s">
        <v>991</v>
      </c>
      <c r="B177" t="s">
        <v>256</v>
      </c>
      <c r="C177" t="s">
        <v>257</v>
      </c>
      <c r="D177" t="s">
        <v>2413</v>
      </c>
      <c r="E177" t="s">
        <v>2414</v>
      </c>
      <c r="F177" t="s">
        <v>2415</v>
      </c>
      <c r="G177" t="s">
        <v>1121</v>
      </c>
      <c r="H177" t="s">
        <v>224</v>
      </c>
      <c r="I177" t="s">
        <v>2416</v>
      </c>
      <c r="J177" t="s">
        <v>2417</v>
      </c>
      <c r="K177" t="s">
        <v>96</v>
      </c>
      <c r="L177" t="s">
        <v>2418</v>
      </c>
      <c r="M177" s="36">
        <v>45967.449386574073</v>
      </c>
      <c r="N177" s="36">
        <v>45972.545138888891</v>
      </c>
      <c r="O177" t="s">
        <v>1125</v>
      </c>
      <c r="P177" t="s">
        <v>1227</v>
      </c>
      <c r="Q177" t="s">
        <v>1169</v>
      </c>
      <c r="R177" t="s">
        <v>1407</v>
      </c>
      <c r="S177" t="s">
        <v>1129</v>
      </c>
      <c r="T177" t="s">
        <v>1130</v>
      </c>
      <c r="U177" t="s">
        <v>100</v>
      </c>
      <c r="V177" t="s">
        <v>2419</v>
      </c>
      <c r="W177" t="s">
        <v>102</v>
      </c>
      <c r="X177" t="s">
        <v>2420</v>
      </c>
      <c r="Y177" t="s">
        <v>15</v>
      </c>
      <c r="Z177" t="s">
        <v>104</v>
      </c>
      <c r="AA177" t="s">
        <v>958</v>
      </c>
      <c r="AB177" s="37">
        <v>1</v>
      </c>
      <c r="AC177" t="s">
        <v>106</v>
      </c>
      <c r="AD177" s="37">
        <v>479589</v>
      </c>
      <c r="AE177" s="37">
        <v>196537</v>
      </c>
      <c r="AF177" s="37">
        <v>479589</v>
      </c>
    </row>
    <row r="178" spans="1:32">
      <c r="A178" t="s">
        <v>113</v>
      </c>
      <c r="B178" t="s">
        <v>114</v>
      </c>
      <c r="C178" t="s">
        <v>115</v>
      </c>
      <c r="D178" t="s">
        <v>363</v>
      </c>
      <c r="E178" t="s">
        <v>2421</v>
      </c>
      <c r="F178" t="s">
        <v>2422</v>
      </c>
      <c r="G178" t="s">
        <v>1121</v>
      </c>
      <c r="H178" t="s">
        <v>366</v>
      </c>
      <c r="I178" t="s">
        <v>113</v>
      </c>
      <c r="J178" t="s">
        <v>2423</v>
      </c>
      <c r="K178" t="s">
        <v>96</v>
      </c>
      <c r="L178" t="s">
        <v>2424</v>
      </c>
      <c r="M178" s="36">
        <v>45967.478182870371</v>
      </c>
      <c r="N178" s="36">
        <v>45968.456944444442</v>
      </c>
      <c r="O178" t="s">
        <v>1125</v>
      </c>
      <c r="P178" t="s">
        <v>1227</v>
      </c>
      <c r="Q178" t="s">
        <v>1336</v>
      </c>
      <c r="R178" t="s">
        <v>1445</v>
      </c>
      <c r="S178" t="s">
        <v>1130</v>
      </c>
      <c r="T178" t="s">
        <v>1130</v>
      </c>
      <c r="U178" t="s">
        <v>100</v>
      </c>
      <c r="V178" t="s">
        <v>2425</v>
      </c>
      <c r="W178" t="s">
        <v>102</v>
      </c>
      <c r="X178" t="s">
        <v>2426</v>
      </c>
      <c r="Y178" t="s">
        <v>8</v>
      </c>
      <c r="Z178" t="s">
        <v>104</v>
      </c>
      <c r="AA178" t="s">
        <v>1030</v>
      </c>
      <c r="AB178" s="37">
        <v>1</v>
      </c>
      <c r="AC178" t="s">
        <v>106</v>
      </c>
      <c r="AD178" s="37">
        <v>65960</v>
      </c>
      <c r="AE178" s="37">
        <v>75096</v>
      </c>
      <c r="AF178" s="37">
        <v>65960</v>
      </c>
    </row>
    <row r="179" spans="1:32">
      <c r="A179" t="s">
        <v>991</v>
      </c>
      <c r="B179" t="s">
        <v>256</v>
      </c>
      <c r="C179" t="s">
        <v>257</v>
      </c>
      <c r="D179" t="s">
        <v>992</v>
      </c>
      <c r="E179" t="s">
        <v>2427</v>
      </c>
      <c r="F179" t="s">
        <v>2428</v>
      </c>
      <c r="G179" t="s">
        <v>1121</v>
      </c>
      <c r="H179" t="s">
        <v>224</v>
      </c>
      <c r="I179" t="s">
        <v>995</v>
      </c>
      <c r="J179" t="s">
        <v>2429</v>
      </c>
      <c r="K179" t="s">
        <v>96</v>
      </c>
      <c r="L179" t="s">
        <v>2430</v>
      </c>
      <c r="M179" s="36">
        <v>45967.485706018517</v>
      </c>
      <c r="N179" s="36">
        <v>45968.655555555553</v>
      </c>
      <c r="O179" t="s">
        <v>1125</v>
      </c>
      <c r="P179" t="s">
        <v>1126</v>
      </c>
      <c r="Q179" t="s">
        <v>1235</v>
      </c>
      <c r="R179" t="s">
        <v>1236</v>
      </c>
      <c r="S179" t="s">
        <v>98</v>
      </c>
      <c r="T179" t="s">
        <v>470</v>
      </c>
      <c r="U179" t="s">
        <v>100</v>
      </c>
      <c r="V179" t="s">
        <v>2431</v>
      </c>
      <c r="W179" t="s">
        <v>102</v>
      </c>
      <c r="X179" t="s">
        <v>2432</v>
      </c>
      <c r="Y179" t="s">
        <v>11</v>
      </c>
      <c r="Z179" t="s">
        <v>104</v>
      </c>
      <c r="AA179" t="s">
        <v>1448</v>
      </c>
      <c r="AB179" s="37">
        <v>1</v>
      </c>
      <c r="AC179" t="s">
        <v>106</v>
      </c>
      <c r="AD179" s="37">
        <v>144968</v>
      </c>
      <c r="AE179" s="37">
        <v>140396</v>
      </c>
      <c r="AF179" s="37">
        <v>144968</v>
      </c>
    </row>
    <row r="180" spans="1:32">
      <c r="A180" t="s">
        <v>255</v>
      </c>
      <c r="B180" t="s">
        <v>256</v>
      </c>
      <c r="C180" t="s">
        <v>257</v>
      </c>
      <c r="D180" t="s">
        <v>2433</v>
      </c>
      <c r="E180" t="s">
        <v>2434</v>
      </c>
      <c r="F180" t="s">
        <v>2435</v>
      </c>
      <c r="G180" t="s">
        <v>1121</v>
      </c>
      <c r="H180" t="s">
        <v>144</v>
      </c>
      <c r="I180" t="s">
        <v>2436</v>
      </c>
      <c r="J180" t="s">
        <v>2437</v>
      </c>
      <c r="K180" t="s">
        <v>96</v>
      </c>
      <c r="L180" t="s">
        <v>2438</v>
      </c>
      <c r="M180" s="36">
        <v>45967.494687500002</v>
      </c>
      <c r="N180" s="36">
        <v>45968.527083333327</v>
      </c>
      <c r="O180" t="s">
        <v>1125</v>
      </c>
      <c r="P180" t="s">
        <v>1126</v>
      </c>
      <c r="Q180" t="s">
        <v>1235</v>
      </c>
      <c r="R180" t="s">
        <v>1269</v>
      </c>
      <c r="S180" t="s">
        <v>98</v>
      </c>
      <c r="T180" t="s">
        <v>470</v>
      </c>
      <c r="U180" t="s">
        <v>100</v>
      </c>
      <c r="V180" t="s">
        <v>2439</v>
      </c>
      <c r="W180" t="s">
        <v>102</v>
      </c>
      <c r="X180" t="s">
        <v>2440</v>
      </c>
      <c r="Y180" t="s">
        <v>11</v>
      </c>
      <c r="Z180" t="s">
        <v>104</v>
      </c>
      <c r="AA180" t="s">
        <v>703</v>
      </c>
      <c r="AB180" s="37">
        <v>1</v>
      </c>
      <c r="AC180" t="s">
        <v>106</v>
      </c>
      <c r="AD180" s="37">
        <v>144968</v>
      </c>
      <c r="AE180" s="37">
        <v>140396</v>
      </c>
      <c r="AF180" s="37">
        <v>144968</v>
      </c>
    </row>
    <row r="181" spans="1:32">
      <c r="A181" t="s">
        <v>138</v>
      </c>
      <c r="B181" t="s">
        <v>139</v>
      </c>
      <c r="C181" t="s">
        <v>140</v>
      </c>
      <c r="D181" t="s">
        <v>2441</v>
      </c>
      <c r="E181" t="s">
        <v>2442</v>
      </c>
      <c r="F181" t="s">
        <v>2443</v>
      </c>
      <c r="G181" t="s">
        <v>1121</v>
      </c>
      <c r="H181" t="s">
        <v>144</v>
      </c>
      <c r="I181" t="s">
        <v>2444</v>
      </c>
      <c r="J181" t="s">
        <v>2445</v>
      </c>
      <c r="K181" t="s">
        <v>96</v>
      </c>
      <c r="L181" t="s">
        <v>2446</v>
      </c>
      <c r="M181" s="36">
        <v>45967.498553240737</v>
      </c>
      <c r="N181" s="36">
        <v>45967.625694444447</v>
      </c>
      <c r="O181" t="s">
        <v>1125</v>
      </c>
      <c r="P181" t="s">
        <v>1126</v>
      </c>
      <c r="Q181" t="s">
        <v>1169</v>
      </c>
      <c r="R181" t="s">
        <v>1279</v>
      </c>
      <c r="S181" t="s">
        <v>1130</v>
      </c>
      <c r="T181" t="s">
        <v>1130</v>
      </c>
      <c r="U181" t="s">
        <v>100</v>
      </c>
      <c r="V181" t="s">
        <v>2447</v>
      </c>
      <c r="W181" t="s">
        <v>102</v>
      </c>
      <c r="X181" t="s">
        <v>2448</v>
      </c>
      <c r="Y181" t="s">
        <v>11</v>
      </c>
      <c r="Z181" t="s">
        <v>104</v>
      </c>
      <c r="AA181" t="s">
        <v>644</v>
      </c>
      <c r="AB181" s="37">
        <v>1</v>
      </c>
      <c r="AC181" t="s">
        <v>106</v>
      </c>
      <c r="AD181" s="37">
        <v>144968</v>
      </c>
      <c r="AE181" s="37">
        <v>140396</v>
      </c>
      <c r="AF181" s="37">
        <v>144968</v>
      </c>
    </row>
    <row r="182" spans="1:32">
      <c r="A182" t="s">
        <v>991</v>
      </c>
      <c r="B182" t="s">
        <v>256</v>
      </c>
      <c r="C182" t="s">
        <v>257</v>
      </c>
      <c r="D182" t="s">
        <v>2449</v>
      </c>
      <c r="E182" t="s">
        <v>2450</v>
      </c>
      <c r="F182" t="s">
        <v>2451</v>
      </c>
      <c r="G182" t="s">
        <v>1121</v>
      </c>
      <c r="H182" t="s">
        <v>224</v>
      </c>
      <c r="I182" t="s">
        <v>2452</v>
      </c>
      <c r="J182" t="s">
        <v>2453</v>
      </c>
      <c r="K182" t="s">
        <v>96</v>
      </c>
      <c r="L182" t="s">
        <v>2454</v>
      </c>
      <c r="M182" s="36">
        <v>45967.49894675926</v>
      </c>
      <c r="N182" s="36">
        <v>45968.444444444453</v>
      </c>
      <c r="O182" t="s">
        <v>1125</v>
      </c>
      <c r="P182" t="s">
        <v>1126</v>
      </c>
      <c r="Q182" t="s">
        <v>1186</v>
      </c>
      <c r="R182" t="s">
        <v>1186</v>
      </c>
      <c r="S182" t="s">
        <v>1130</v>
      </c>
      <c r="T182" t="s">
        <v>1130</v>
      </c>
      <c r="U182" t="s">
        <v>100</v>
      </c>
      <c r="V182" t="s">
        <v>2455</v>
      </c>
      <c r="W182" t="s">
        <v>102</v>
      </c>
      <c r="X182" t="s">
        <v>2456</v>
      </c>
      <c r="Y182" t="s">
        <v>11</v>
      </c>
      <c r="Z182" t="s">
        <v>104</v>
      </c>
      <c r="AA182" t="s">
        <v>1448</v>
      </c>
      <c r="AB182" s="37">
        <v>1</v>
      </c>
      <c r="AC182" t="s">
        <v>106</v>
      </c>
      <c r="AD182" s="37">
        <v>144968</v>
      </c>
      <c r="AE182" s="37">
        <v>140396</v>
      </c>
      <c r="AF182" s="37">
        <v>144968</v>
      </c>
    </row>
    <row r="183" spans="1:32">
      <c r="A183" t="s">
        <v>398</v>
      </c>
      <c r="B183" t="s">
        <v>86</v>
      </c>
      <c r="C183" t="s">
        <v>87</v>
      </c>
      <c r="D183" t="s">
        <v>594</v>
      </c>
      <c r="E183" t="s">
        <v>2457</v>
      </c>
      <c r="F183" t="s">
        <v>2458</v>
      </c>
      <c r="G183" t="s">
        <v>1121</v>
      </c>
      <c r="H183" t="s">
        <v>402</v>
      </c>
      <c r="I183" t="s">
        <v>597</v>
      </c>
      <c r="J183" t="s">
        <v>2459</v>
      </c>
      <c r="K183" t="s">
        <v>96</v>
      </c>
      <c r="L183" t="s">
        <v>2460</v>
      </c>
      <c r="M183" s="36">
        <v>45967.496550925927</v>
      </c>
      <c r="N183" s="36">
        <v>45969.459722222222</v>
      </c>
      <c r="O183" t="s">
        <v>1125</v>
      </c>
      <c r="P183" t="s">
        <v>1126</v>
      </c>
      <c r="Q183" t="s">
        <v>1398</v>
      </c>
      <c r="R183" t="s">
        <v>1399</v>
      </c>
      <c r="S183" t="s">
        <v>98</v>
      </c>
      <c r="T183" t="s">
        <v>99</v>
      </c>
      <c r="U183" t="s">
        <v>100</v>
      </c>
      <c r="V183" t="s">
        <v>2461</v>
      </c>
      <c r="W183" t="s">
        <v>102</v>
      </c>
      <c r="X183" t="s">
        <v>2462</v>
      </c>
      <c r="Y183" t="s">
        <v>11</v>
      </c>
      <c r="Z183" t="s">
        <v>104</v>
      </c>
      <c r="AA183" t="s">
        <v>2283</v>
      </c>
      <c r="AB183" s="37">
        <v>1</v>
      </c>
      <c r="AC183" t="s">
        <v>106</v>
      </c>
      <c r="AD183" s="37">
        <v>144968</v>
      </c>
      <c r="AE183" s="37">
        <v>140396</v>
      </c>
      <c r="AF183" s="37">
        <v>144968</v>
      </c>
    </row>
    <row r="184" spans="1:32">
      <c r="A184" t="s">
        <v>138</v>
      </c>
      <c r="B184" t="s">
        <v>139</v>
      </c>
      <c r="C184" t="s">
        <v>140</v>
      </c>
      <c r="D184" t="s">
        <v>141</v>
      </c>
      <c r="E184" t="s">
        <v>2463</v>
      </c>
      <c r="F184" t="s">
        <v>2464</v>
      </c>
      <c r="G184" t="s">
        <v>1121</v>
      </c>
      <c r="H184" t="s">
        <v>144</v>
      </c>
      <c r="I184" t="s">
        <v>138</v>
      </c>
      <c r="J184" t="s">
        <v>2465</v>
      </c>
      <c r="K184" t="s">
        <v>96</v>
      </c>
      <c r="L184" t="s">
        <v>2466</v>
      </c>
      <c r="M184" s="36">
        <v>45967.510115740741</v>
      </c>
      <c r="N184" s="36">
        <v>45968.429861111108</v>
      </c>
      <c r="O184" t="s">
        <v>1125</v>
      </c>
      <c r="P184" t="s">
        <v>1227</v>
      </c>
      <c r="Q184" t="s">
        <v>1637</v>
      </c>
      <c r="R184" t="s">
        <v>1638</v>
      </c>
      <c r="S184" t="s">
        <v>147</v>
      </c>
      <c r="T184" t="s">
        <v>148</v>
      </c>
      <c r="U184" t="s">
        <v>100</v>
      </c>
      <c r="V184" t="s">
        <v>2467</v>
      </c>
      <c r="W184" t="s">
        <v>102</v>
      </c>
      <c r="X184" t="s">
        <v>2468</v>
      </c>
      <c r="Y184" t="s">
        <v>8</v>
      </c>
      <c r="Z184" t="s">
        <v>104</v>
      </c>
      <c r="AA184" t="s">
        <v>1322</v>
      </c>
      <c r="AB184" s="37">
        <v>1</v>
      </c>
      <c r="AC184" t="s">
        <v>106</v>
      </c>
      <c r="AD184" s="37">
        <v>65960</v>
      </c>
      <c r="AE184" s="37">
        <v>75096</v>
      </c>
      <c r="AF184" s="37">
        <v>65960</v>
      </c>
    </row>
    <row r="185" spans="1:32">
      <c r="A185" t="s">
        <v>398</v>
      </c>
      <c r="B185" t="s">
        <v>86</v>
      </c>
      <c r="C185" t="s">
        <v>87</v>
      </c>
      <c r="D185" t="s">
        <v>1748</v>
      </c>
      <c r="E185" t="s">
        <v>2469</v>
      </c>
      <c r="F185" t="s">
        <v>2470</v>
      </c>
      <c r="G185" t="s">
        <v>1121</v>
      </c>
      <c r="H185" t="s">
        <v>848</v>
      </c>
      <c r="I185" t="s">
        <v>1751</v>
      </c>
      <c r="J185" t="s">
        <v>2471</v>
      </c>
      <c r="K185" t="s">
        <v>96</v>
      </c>
      <c r="L185" t="s">
        <v>2472</v>
      </c>
      <c r="M185" s="36">
        <v>45967.52484953704</v>
      </c>
      <c r="N185" s="36">
        <v>45968.569444444453</v>
      </c>
      <c r="O185" t="s">
        <v>1125</v>
      </c>
      <c r="P185" t="s">
        <v>1126</v>
      </c>
      <c r="Q185" t="s">
        <v>1148</v>
      </c>
      <c r="R185" t="s">
        <v>1128</v>
      </c>
      <c r="S185" t="s">
        <v>98</v>
      </c>
      <c r="T185" t="s">
        <v>99</v>
      </c>
      <c r="U185" t="s">
        <v>100</v>
      </c>
      <c r="V185" t="s">
        <v>2473</v>
      </c>
      <c r="W185" t="s">
        <v>102</v>
      </c>
      <c r="X185" t="s">
        <v>2474</v>
      </c>
      <c r="Y185" t="s">
        <v>13</v>
      </c>
      <c r="Z185" t="s">
        <v>104</v>
      </c>
      <c r="AA185" t="s">
        <v>429</v>
      </c>
      <c r="AB185" s="37">
        <v>1</v>
      </c>
      <c r="AC185" t="s">
        <v>106</v>
      </c>
      <c r="AD185" s="37">
        <v>275729</v>
      </c>
      <c r="AE185" s="37">
        <v>196537</v>
      </c>
      <c r="AF185" s="37">
        <v>275729</v>
      </c>
    </row>
    <row r="186" spans="1:32">
      <c r="A186" t="s">
        <v>113</v>
      </c>
      <c r="B186" t="s">
        <v>114</v>
      </c>
      <c r="C186" t="s">
        <v>115</v>
      </c>
      <c r="D186" t="s">
        <v>2475</v>
      </c>
      <c r="E186" t="s">
        <v>2476</v>
      </c>
      <c r="F186" t="s">
        <v>2477</v>
      </c>
      <c r="G186" t="s">
        <v>1121</v>
      </c>
      <c r="H186" t="s">
        <v>689</v>
      </c>
      <c r="I186" t="s">
        <v>2478</v>
      </c>
      <c r="J186" t="s">
        <v>2479</v>
      </c>
      <c r="K186" t="s">
        <v>96</v>
      </c>
      <c r="L186" t="s">
        <v>2480</v>
      </c>
      <c r="M186" s="36">
        <v>45967.510879629634</v>
      </c>
      <c r="N186" s="36">
        <v>45968.698611111111</v>
      </c>
      <c r="O186" t="s">
        <v>1125</v>
      </c>
      <c r="P186" t="s">
        <v>1126</v>
      </c>
      <c r="Q186" t="s">
        <v>1192</v>
      </c>
      <c r="R186" t="s">
        <v>1128</v>
      </c>
      <c r="S186" t="s">
        <v>98</v>
      </c>
      <c r="T186" t="s">
        <v>99</v>
      </c>
      <c r="U186" t="s">
        <v>100</v>
      </c>
      <c r="V186" t="s">
        <v>2481</v>
      </c>
      <c r="W186" t="s">
        <v>102</v>
      </c>
      <c r="X186" t="s">
        <v>2482</v>
      </c>
      <c r="Y186" t="s">
        <v>13</v>
      </c>
      <c r="Z186" t="s">
        <v>104</v>
      </c>
      <c r="AA186" t="s">
        <v>1462</v>
      </c>
      <c r="AB186" s="37">
        <v>1</v>
      </c>
      <c r="AC186" t="s">
        <v>106</v>
      </c>
      <c r="AD186" s="37">
        <v>275729</v>
      </c>
      <c r="AE186" s="37">
        <v>196537</v>
      </c>
      <c r="AF186" s="37">
        <v>275729</v>
      </c>
    </row>
    <row r="187" spans="1:32">
      <c r="A187" t="s">
        <v>975</v>
      </c>
      <c r="B187" t="s">
        <v>256</v>
      </c>
      <c r="C187" t="s">
        <v>257</v>
      </c>
      <c r="D187" t="s">
        <v>2483</v>
      </c>
      <c r="E187" t="s">
        <v>2484</v>
      </c>
      <c r="F187" t="s">
        <v>2485</v>
      </c>
      <c r="G187" t="s">
        <v>1121</v>
      </c>
      <c r="H187" t="s">
        <v>979</v>
      </c>
      <c r="I187" t="s">
        <v>2486</v>
      </c>
      <c r="J187" t="s">
        <v>2487</v>
      </c>
      <c r="K187" t="s">
        <v>96</v>
      </c>
      <c r="L187" t="s">
        <v>2488</v>
      </c>
      <c r="M187" s="36">
        <v>45967.518784722219</v>
      </c>
      <c r="N187" s="36">
        <v>45968.659722222219</v>
      </c>
      <c r="O187" t="s">
        <v>1125</v>
      </c>
      <c r="P187" t="s">
        <v>1126</v>
      </c>
      <c r="Q187" t="s">
        <v>1363</v>
      </c>
      <c r="R187" t="s">
        <v>1128</v>
      </c>
      <c r="S187" t="s">
        <v>1129</v>
      </c>
      <c r="T187" t="s">
        <v>1129</v>
      </c>
      <c r="U187" t="s">
        <v>100</v>
      </c>
      <c r="V187" t="s">
        <v>2489</v>
      </c>
      <c r="W187" t="s">
        <v>102</v>
      </c>
      <c r="X187" t="s">
        <v>2490</v>
      </c>
      <c r="Y187" t="s">
        <v>11</v>
      </c>
      <c r="Z187" t="s">
        <v>104</v>
      </c>
      <c r="AA187" t="s">
        <v>984</v>
      </c>
      <c r="AB187" s="37">
        <v>1</v>
      </c>
      <c r="AC187" t="s">
        <v>106</v>
      </c>
      <c r="AD187" s="37">
        <v>144968</v>
      </c>
      <c r="AE187" s="37">
        <v>140396</v>
      </c>
      <c r="AF187" s="37">
        <v>144968</v>
      </c>
    </row>
    <row r="188" spans="1:32">
      <c r="A188" t="s">
        <v>398</v>
      </c>
      <c r="B188" t="s">
        <v>86</v>
      </c>
      <c r="C188" t="s">
        <v>87</v>
      </c>
      <c r="D188" t="s">
        <v>399</v>
      </c>
      <c r="E188" t="s">
        <v>2491</v>
      </c>
      <c r="F188" t="s">
        <v>2492</v>
      </c>
      <c r="G188" t="s">
        <v>1121</v>
      </c>
      <c r="H188" t="s">
        <v>402</v>
      </c>
      <c r="I188" t="s">
        <v>398</v>
      </c>
      <c r="J188" t="s">
        <v>2493</v>
      </c>
      <c r="K188" t="s">
        <v>96</v>
      </c>
      <c r="L188" t="s">
        <v>2494</v>
      </c>
      <c r="M188" s="36">
        <v>45967.533854166657</v>
      </c>
      <c r="N188" s="36">
        <v>45967.693055555559</v>
      </c>
      <c r="O188" t="s">
        <v>1125</v>
      </c>
      <c r="P188" t="s">
        <v>1126</v>
      </c>
      <c r="Q188" t="s">
        <v>1235</v>
      </c>
      <c r="R188" t="s">
        <v>1545</v>
      </c>
      <c r="S188" t="s">
        <v>98</v>
      </c>
      <c r="T188" t="s">
        <v>99</v>
      </c>
      <c r="U188" t="s">
        <v>100</v>
      </c>
      <c r="V188" t="s">
        <v>2495</v>
      </c>
      <c r="W188" t="s">
        <v>102</v>
      </c>
      <c r="X188" t="s">
        <v>2496</v>
      </c>
      <c r="Y188" t="s">
        <v>8</v>
      </c>
      <c r="Z188" t="s">
        <v>104</v>
      </c>
      <c r="AA188" t="s">
        <v>824</v>
      </c>
      <c r="AB188" s="37">
        <v>1</v>
      </c>
      <c r="AC188" t="s">
        <v>106</v>
      </c>
      <c r="AD188" s="37">
        <v>65960</v>
      </c>
      <c r="AE188" s="37">
        <v>75096</v>
      </c>
      <c r="AF188" s="37">
        <v>65960</v>
      </c>
    </row>
    <row r="189" spans="1:32">
      <c r="A189" t="s">
        <v>138</v>
      </c>
      <c r="B189" t="s">
        <v>139</v>
      </c>
      <c r="C189" t="s">
        <v>140</v>
      </c>
      <c r="D189" t="s">
        <v>141</v>
      </c>
      <c r="E189" t="s">
        <v>2497</v>
      </c>
      <c r="F189" t="s">
        <v>2498</v>
      </c>
      <c r="G189" t="s">
        <v>1121</v>
      </c>
      <c r="H189" t="s">
        <v>144</v>
      </c>
      <c r="I189" t="s">
        <v>138</v>
      </c>
      <c r="J189" t="s">
        <v>2499</v>
      </c>
      <c r="K189" t="s">
        <v>96</v>
      </c>
      <c r="L189" t="s">
        <v>2500</v>
      </c>
      <c r="M189" s="36">
        <v>45967.534814814811</v>
      </c>
      <c r="N189" s="36">
        <v>45972.466666666667</v>
      </c>
      <c r="O189" t="s">
        <v>1125</v>
      </c>
      <c r="P189" t="s">
        <v>1126</v>
      </c>
      <c r="Q189" t="s">
        <v>1336</v>
      </c>
      <c r="R189" t="s">
        <v>2501</v>
      </c>
      <c r="S189" t="s">
        <v>98</v>
      </c>
      <c r="T189" t="s">
        <v>470</v>
      </c>
      <c r="U189" t="s">
        <v>100</v>
      </c>
      <c r="V189" t="s">
        <v>2502</v>
      </c>
      <c r="W189" t="s">
        <v>102</v>
      </c>
      <c r="X189" t="s">
        <v>2503</v>
      </c>
      <c r="Y189" t="s">
        <v>8</v>
      </c>
      <c r="Z189" t="s">
        <v>104</v>
      </c>
      <c r="AA189" t="s">
        <v>220</v>
      </c>
      <c r="AB189" s="37">
        <v>1</v>
      </c>
      <c r="AC189" t="s">
        <v>106</v>
      </c>
      <c r="AD189" s="37">
        <v>65960</v>
      </c>
      <c r="AE189" s="37">
        <v>75096</v>
      </c>
      <c r="AF189" s="37">
        <v>65960</v>
      </c>
    </row>
    <row r="190" spans="1:32">
      <c r="A190" t="s">
        <v>704</v>
      </c>
      <c r="B190" t="s">
        <v>381</v>
      </c>
      <c r="C190" t="s">
        <v>382</v>
      </c>
      <c r="D190" t="s">
        <v>1724</v>
      </c>
      <c r="E190" t="s">
        <v>2504</v>
      </c>
      <c r="F190" t="s">
        <v>2505</v>
      </c>
      <c r="G190" t="s">
        <v>1121</v>
      </c>
      <c r="H190" t="s">
        <v>708</v>
      </c>
      <c r="I190" t="s">
        <v>1727</v>
      </c>
      <c r="J190" t="s">
        <v>2506</v>
      </c>
      <c r="K190" t="s">
        <v>96</v>
      </c>
      <c r="L190" t="s">
        <v>2507</v>
      </c>
      <c r="M190" s="36">
        <v>45967.550092592603</v>
      </c>
      <c r="N190" s="36">
        <v>45968.431944444441</v>
      </c>
      <c r="O190" t="s">
        <v>1125</v>
      </c>
      <c r="P190" t="s">
        <v>1126</v>
      </c>
      <c r="Q190" t="s">
        <v>1192</v>
      </c>
      <c r="R190" t="s">
        <v>1128</v>
      </c>
      <c r="S190" t="s">
        <v>147</v>
      </c>
      <c r="T190" t="s">
        <v>1364</v>
      </c>
      <c r="U190" t="s">
        <v>100</v>
      </c>
      <c r="V190" t="s">
        <v>2508</v>
      </c>
      <c r="W190" t="s">
        <v>102</v>
      </c>
      <c r="X190" t="s">
        <v>2509</v>
      </c>
      <c r="Y190" t="s">
        <v>11</v>
      </c>
      <c r="Z190" t="s">
        <v>104</v>
      </c>
      <c r="AA190" t="s">
        <v>1603</v>
      </c>
      <c r="AB190" s="37">
        <v>1</v>
      </c>
      <c r="AC190" t="s">
        <v>106</v>
      </c>
      <c r="AD190" s="37">
        <v>144968</v>
      </c>
      <c r="AE190" s="37">
        <v>140396</v>
      </c>
      <c r="AF190" s="37">
        <v>144968</v>
      </c>
    </row>
    <row r="191" spans="1:32">
      <c r="A191" t="s">
        <v>991</v>
      </c>
      <c r="B191" t="s">
        <v>256</v>
      </c>
      <c r="C191" t="s">
        <v>257</v>
      </c>
      <c r="D191" t="s">
        <v>2510</v>
      </c>
      <c r="E191" t="s">
        <v>2511</v>
      </c>
      <c r="F191" t="s">
        <v>2512</v>
      </c>
      <c r="G191" t="s">
        <v>1121</v>
      </c>
      <c r="H191" t="s">
        <v>224</v>
      </c>
      <c r="I191" t="s">
        <v>2513</v>
      </c>
      <c r="J191" t="s">
        <v>2514</v>
      </c>
      <c r="K191" t="s">
        <v>96</v>
      </c>
      <c r="L191" t="s">
        <v>2515</v>
      </c>
      <c r="M191" s="36">
        <v>45967.528414351851</v>
      </c>
      <c r="N191" s="36">
        <v>45968.559027777781</v>
      </c>
      <c r="O191" t="s">
        <v>1125</v>
      </c>
      <c r="P191" t="s">
        <v>1126</v>
      </c>
      <c r="Q191" t="s">
        <v>1186</v>
      </c>
      <c r="R191" t="s">
        <v>1186</v>
      </c>
      <c r="S191" t="s">
        <v>1130</v>
      </c>
      <c r="T191" t="s">
        <v>1130</v>
      </c>
      <c r="U191" t="s">
        <v>100</v>
      </c>
      <c r="V191" t="s">
        <v>2516</v>
      </c>
      <c r="W191" t="s">
        <v>102</v>
      </c>
      <c r="X191" t="s">
        <v>2517</v>
      </c>
      <c r="Y191" t="s">
        <v>11</v>
      </c>
      <c r="Z191" t="s">
        <v>104</v>
      </c>
      <c r="AA191" t="s">
        <v>1448</v>
      </c>
      <c r="AB191" s="37">
        <v>1</v>
      </c>
      <c r="AC191" t="s">
        <v>106</v>
      </c>
      <c r="AD191" s="37">
        <v>144968</v>
      </c>
      <c r="AE191" s="37">
        <v>140396</v>
      </c>
      <c r="AF191" s="37">
        <v>144968</v>
      </c>
    </row>
    <row r="192" spans="1:32">
      <c r="A192" t="s">
        <v>277</v>
      </c>
      <c r="B192" t="s">
        <v>256</v>
      </c>
      <c r="C192" t="s">
        <v>257</v>
      </c>
      <c r="D192" t="s">
        <v>1015</v>
      </c>
      <c r="E192" t="s">
        <v>2518</v>
      </c>
      <c r="F192" t="s">
        <v>2519</v>
      </c>
      <c r="G192" t="s">
        <v>1121</v>
      </c>
      <c r="H192" t="s">
        <v>281</v>
      </c>
      <c r="I192" t="s">
        <v>1018</v>
      </c>
      <c r="J192" t="s">
        <v>2520</v>
      </c>
      <c r="K192" t="s">
        <v>96</v>
      </c>
      <c r="L192" t="s">
        <v>2521</v>
      </c>
      <c r="M192" s="36">
        <v>45967.592557870368</v>
      </c>
      <c r="N192" s="36">
        <v>45972.652083333327</v>
      </c>
      <c r="O192" t="s">
        <v>1125</v>
      </c>
      <c r="P192" t="s">
        <v>1227</v>
      </c>
      <c r="Q192" t="s">
        <v>1177</v>
      </c>
      <c r="R192" t="s">
        <v>2522</v>
      </c>
      <c r="S192" t="s">
        <v>98</v>
      </c>
      <c r="T192" t="s">
        <v>470</v>
      </c>
      <c r="U192" t="s">
        <v>100</v>
      </c>
      <c r="V192" t="s">
        <v>2523</v>
      </c>
      <c r="W192" t="s">
        <v>102</v>
      </c>
      <c r="X192" t="s">
        <v>2524</v>
      </c>
      <c r="Y192" t="s">
        <v>15</v>
      </c>
      <c r="Z192" t="s">
        <v>104</v>
      </c>
      <c r="AA192" t="s">
        <v>287</v>
      </c>
      <c r="AB192" s="37">
        <v>1</v>
      </c>
      <c r="AC192" t="s">
        <v>106</v>
      </c>
      <c r="AD192" s="37">
        <v>479589</v>
      </c>
      <c r="AE192" s="37">
        <v>196537</v>
      </c>
      <c r="AF192" s="37">
        <v>479589</v>
      </c>
    </row>
    <row r="193" spans="1:32">
      <c r="A193" t="s">
        <v>1646</v>
      </c>
      <c r="B193" t="s">
        <v>256</v>
      </c>
      <c r="C193" t="s">
        <v>257</v>
      </c>
      <c r="D193" t="s">
        <v>1926</v>
      </c>
      <c r="E193" t="s">
        <v>2525</v>
      </c>
      <c r="F193" t="s">
        <v>2526</v>
      </c>
      <c r="G193" t="s">
        <v>1121</v>
      </c>
      <c r="H193" t="s">
        <v>689</v>
      </c>
      <c r="I193" t="s">
        <v>1929</v>
      </c>
      <c r="J193" t="s">
        <v>2527</v>
      </c>
      <c r="K193" t="s">
        <v>96</v>
      </c>
      <c r="L193" t="s">
        <v>2528</v>
      </c>
      <c r="M193" s="36">
        <v>45967.60664351852</v>
      </c>
      <c r="N193" s="36">
        <v>45971.420138888891</v>
      </c>
      <c r="P193" t="s">
        <v>1126</v>
      </c>
      <c r="Q193" t="s">
        <v>1235</v>
      </c>
      <c r="R193" t="s">
        <v>1269</v>
      </c>
      <c r="S193" t="s">
        <v>1130</v>
      </c>
      <c r="T193" t="s">
        <v>1130</v>
      </c>
      <c r="V193" t="s">
        <v>2529</v>
      </c>
      <c r="W193" t="s">
        <v>1195</v>
      </c>
      <c r="Y193" t="s">
        <v>15</v>
      </c>
      <c r="Z193" t="s">
        <v>104</v>
      </c>
      <c r="AA193" t="s">
        <v>1663</v>
      </c>
      <c r="AB193" s="37">
        <v>0</v>
      </c>
      <c r="AC193" t="s">
        <v>106</v>
      </c>
      <c r="AD193" s="37">
        <v>41241</v>
      </c>
      <c r="AE193" s="37">
        <v>0</v>
      </c>
      <c r="AF193" s="37">
        <v>41241</v>
      </c>
    </row>
    <row r="194" spans="1:32">
      <c r="A194" t="s">
        <v>398</v>
      </c>
      <c r="B194" t="s">
        <v>86</v>
      </c>
      <c r="C194" t="s">
        <v>87</v>
      </c>
      <c r="D194" t="s">
        <v>1432</v>
      </c>
      <c r="E194" t="s">
        <v>2530</v>
      </c>
      <c r="F194" t="s">
        <v>2531</v>
      </c>
      <c r="G194" t="s">
        <v>1121</v>
      </c>
      <c r="H194" t="s">
        <v>402</v>
      </c>
      <c r="I194" t="s">
        <v>1435</v>
      </c>
      <c r="J194" t="s">
        <v>2532</v>
      </c>
      <c r="K194" t="s">
        <v>96</v>
      </c>
      <c r="L194" t="s">
        <v>2533</v>
      </c>
      <c r="M194" s="36">
        <v>45967.610717592594</v>
      </c>
      <c r="N194" s="36">
        <v>45968.461805555547</v>
      </c>
      <c r="O194" t="s">
        <v>1125</v>
      </c>
      <c r="P194" t="s">
        <v>1126</v>
      </c>
      <c r="Q194" t="s">
        <v>1169</v>
      </c>
      <c r="R194" t="s">
        <v>1279</v>
      </c>
      <c r="S194" t="s">
        <v>1130</v>
      </c>
      <c r="T194" t="s">
        <v>1130</v>
      </c>
      <c r="U194" t="s">
        <v>100</v>
      </c>
      <c r="V194" t="s">
        <v>2534</v>
      </c>
      <c r="W194" t="s">
        <v>102</v>
      </c>
      <c r="X194" t="s">
        <v>2535</v>
      </c>
      <c r="Y194" t="s">
        <v>8</v>
      </c>
      <c r="Z194" t="s">
        <v>104</v>
      </c>
      <c r="AA194" t="s">
        <v>1439</v>
      </c>
      <c r="AB194" s="37">
        <v>1</v>
      </c>
      <c r="AC194" t="s">
        <v>106</v>
      </c>
      <c r="AD194" s="37">
        <v>65960</v>
      </c>
      <c r="AE194" s="37">
        <v>75096</v>
      </c>
      <c r="AF194" s="37">
        <v>65960</v>
      </c>
    </row>
    <row r="195" spans="1:32">
      <c r="A195" t="s">
        <v>509</v>
      </c>
      <c r="B195" t="s">
        <v>139</v>
      </c>
      <c r="C195" t="s">
        <v>140</v>
      </c>
      <c r="D195" t="s">
        <v>1402</v>
      </c>
      <c r="E195" t="s">
        <v>2536</v>
      </c>
      <c r="F195" t="s">
        <v>2537</v>
      </c>
      <c r="G195" t="s">
        <v>1121</v>
      </c>
      <c r="H195" t="s">
        <v>144</v>
      </c>
      <c r="I195" t="s">
        <v>509</v>
      </c>
      <c r="J195" t="s">
        <v>2538</v>
      </c>
      <c r="K195" t="s">
        <v>96</v>
      </c>
      <c r="L195" t="s">
        <v>2539</v>
      </c>
      <c r="M195" s="36">
        <v>45967.60224537037</v>
      </c>
      <c r="N195" s="36">
        <v>45968.53125</v>
      </c>
      <c r="O195" t="s">
        <v>1125</v>
      </c>
      <c r="P195" t="s">
        <v>1126</v>
      </c>
      <c r="Q195" t="s">
        <v>1235</v>
      </c>
      <c r="R195" t="s">
        <v>1128</v>
      </c>
      <c r="S195" t="s">
        <v>98</v>
      </c>
      <c r="T195" t="s">
        <v>99</v>
      </c>
      <c r="U195" t="s">
        <v>100</v>
      </c>
      <c r="V195" t="s">
        <v>2540</v>
      </c>
      <c r="W195" t="s">
        <v>102</v>
      </c>
      <c r="X195" t="s">
        <v>2541</v>
      </c>
      <c r="Y195" t="s">
        <v>8</v>
      </c>
      <c r="Z195" t="s">
        <v>104</v>
      </c>
      <c r="AA195" t="s">
        <v>518</v>
      </c>
      <c r="AB195" s="37">
        <v>1</v>
      </c>
      <c r="AC195" t="s">
        <v>106</v>
      </c>
      <c r="AD195" s="37">
        <v>65960</v>
      </c>
      <c r="AE195" s="37">
        <v>75096</v>
      </c>
      <c r="AF195" s="37">
        <v>65960</v>
      </c>
    </row>
    <row r="196" spans="1:32">
      <c r="A196" t="s">
        <v>380</v>
      </c>
      <c r="B196" t="s">
        <v>381</v>
      </c>
      <c r="C196" t="s">
        <v>382</v>
      </c>
      <c r="D196" t="s">
        <v>2542</v>
      </c>
      <c r="E196" t="s">
        <v>2543</v>
      </c>
      <c r="F196" t="s">
        <v>2544</v>
      </c>
      <c r="G196" t="s">
        <v>1121</v>
      </c>
      <c r="H196" t="s">
        <v>386</v>
      </c>
      <c r="I196" t="s">
        <v>2545</v>
      </c>
      <c r="J196" t="s">
        <v>2546</v>
      </c>
      <c r="K196" t="s">
        <v>96</v>
      </c>
      <c r="L196" t="s">
        <v>2547</v>
      </c>
      <c r="M196" s="36">
        <v>45967.615254629629</v>
      </c>
      <c r="N196" s="36">
        <v>45968.511805555558</v>
      </c>
      <c r="O196" t="s">
        <v>1125</v>
      </c>
      <c r="P196" t="s">
        <v>1126</v>
      </c>
      <c r="Q196" t="s">
        <v>1148</v>
      </c>
      <c r="R196" t="s">
        <v>1128</v>
      </c>
      <c r="S196" t="s">
        <v>1130</v>
      </c>
      <c r="T196" t="s">
        <v>1130</v>
      </c>
      <c r="U196" t="s">
        <v>100</v>
      </c>
      <c r="V196" t="s">
        <v>2548</v>
      </c>
      <c r="W196" t="s">
        <v>102</v>
      </c>
      <c r="X196" t="s">
        <v>2549</v>
      </c>
      <c r="Y196" t="s">
        <v>13</v>
      </c>
      <c r="Z196" t="s">
        <v>104</v>
      </c>
      <c r="AA196" t="s">
        <v>1043</v>
      </c>
      <c r="AB196" s="37">
        <v>1</v>
      </c>
      <c r="AC196" t="s">
        <v>106</v>
      </c>
      <c r="AD196" s="37">
        <v>275729</v>
      </c>
      <c r="AE196" s="37">
        <v>196537</v>
      </c>
      <c r="AF196" s="37">
        <v>275729</v>
      </c>
    </row>
    <row r="197" spans="1:32">
      <c r="A197" t="s">
        <v>138</v>
      </c>
      <c r="B197" t="s">
        <v>139</v>
      </c>
      <c r="C197" t="s">
        <v>140</v>
      </c>
      <c r="D197" t="s">
        <v>1868</v>
      </c>
      <c r="E197" t="s">
        <v>2550</v>
      </c>
      <c r="F197" t="s">
        <v>1870</v>
      </c>
      <c r="G197" t="s">
        <v>1121</v>
      </c>
      <c r="H197" t="s">
        <v>144</v>
      </c>
      <c r="I197" t="s">
        <v>1871</v>
      </c>
      <c r="J197" t="s">
        <v>1872</v>
      </c>
      <c r="K197" t="s">
        <v>96</v>
      </c>
      <c r="L197" t="s">
        <v>2551</v>
      </c>
      <c r="M197" s="36">
        <v>45967.628287037027</v>
      </c>
      <c r="N197" s="36">
        <v>45968.463888888888</v>
      </c>
      <c r="O197" t="s">
        <v>1125</v>
      </c>
      <c r="P197" t="s">
        <v>1126</v>
      </c>
      <c r="Q197" t="s">
        <v>1218</v>
      </c>
      <c r="R197" t="s">
        <v>1128</v>
      </c>
      <c r="S197" t="s">
        <v>98</v>
      </c>
      <c r="T197" t="s">
        <v>99</v>
      </c>
      <c r="U197" t="s">
        <v>100</v>
      </c>
      <c r="V197" t="s">
        <v>2552</v>
      </c>
      <c r="W197" t="s">
        <v>102</v>
      </c>
      <c r="X197" t="s">
        <v>1875</v>
      </c>
      <c r="Y197" t="s">
        <v>11</v>
      </c>
      <c r="Z197" t="s">
        <v>104</v>
      </c>
      <c r="AA197" t="s">
        <v>220</v>
      </c>
      <c r="AB197" s="37">
        <v>1</v>
      </c>
      <c r="AC197" t="s">
        <v>106</v>
      </c>
      <c r="AD197" s="37">
        <v>144968</v>
      </c>
      <c r="AE197" s="37">
        <v>140396</v>
      </c>
      <c r="AF197" s="37">
        <v>144968</v>
      </c>
    </row>
    <row r="198" spans="1:32">
      <c r="A198" t="s">
        <v>138</v>
      </c>
      <c r="B198" t="s">
        <v>139</v>
      </c>
      <c r="C198" t="s">
        <v>140</v>
      </c>
      <c r="D198" t="s">
        <v>2553</v>
      </c>
      <c r="E198" t="s">
        <v>2554</v>
      </c>
      <c r="F198" t="s">
        <v>2555</v>
      </c>
      <c r="G198" t="s">
        <v>1121</v>
      </c>
      <c r="H198" t="s">
        <v>144</v>
      </c>
      <c r="I198" t="s">
        <v>2556</v>
      </c>
      <c r="J198" t="s">
        <v>2557</v>
      </c>
      <c r="K198" t="s">
        <v>96</v>
      </c>
      <c r="L198" t="s">
        <v>2558</v>
      </c>
      <c r="M198" s="36">
        <v>45967.647002314807</v>
      </c>
      <c r="N198" s="36">
        <v>45968.46875</v>
      </c>
      <c r="O198" t="s">
        <v>1125</v>
      </c>
      <c r="P198" t="s">
        <v>1126</v>
      </c>
      <c r="Q198" t="s">
        <v>1614</v>
      </c>
      <c r="R198" t="s">
        <v>1615</v>
      </c>
      <c r="S198" t="s">
        <v>98</v>
      </c>
      <c r="T198" t="s">
        <v>99</v>
      </c>
      <c r="U198" t="s">
        <v>100</v>
      </c>
      <c r="V198" t="s">
        <v>2559</v>
      </c>
      <c r="W198" t="s">
        <v>102</v>
      </c>
      <c r="X198" t="s">
        <v>2560</v>
      </c>
      <c r="Y198" t="s">
        <v>13</v>
      </c>
      <c r="Z198" t="s">
        <v>104</v>
      </c>
      <c r="AA198" t="s">
        <v>1162</v>
      </c>
      <c r="AB198" s="37">
        <v>1</v>
      </c>
      <c r="AC198" t="s">
        <v>106</v>
      </c>
      <c r="AD198" s="37">
        <v>275729</v>
      </c>
      <c r="AE198" s="37">
        <v>196537</v>
      </c>
      <c r="AF198" s="37">
        <v>275729</v>
      </c>
    </row>
    <row r="199" spans="1:32">
      <c r="A199" t="s">
        <v>152</v>
      </c>
      <c r="B199" t="s">
        <v>153</v>
      </c>
      <c r="C199" t="s">
        <v>154</v>
      </c>
      <c r="D199" t="s">
        <v>155</v>
      </c>
      <c r="E199" t="s">
        <v>2561</v>
      </c>
      <c r="F199" t="s">
        <v>2562</v>
      </c>
      <c r="G199" t="s">
        <v>1121</v>
      </c>
      <c r="H199" t="s">
        <v>153</v>
      </c>
      <c r="I199" t="s">
        <v>152</v>
      </c>
      <c r="J199" t="s">
        <v>2563</v>
      </c>
      <c r="K199" t="s">
        <v>96</v>
      </c>
      <c r="L199" t="s">
        <v>2564</v>
      </c>
      <c r="M199" s="36">
        <v>45967.648611111108</v>
      </c>
      <c r="N199" s="36">
        <v>45968.509027777778</v>
      </c>
      <c r="O199" t="s">
        <v>1125</v>
      </c>
      <c r="P199" t="s">
        <v>1126</v>
      </c>
      <c r="Q199" t="s">
        <v>1374</v>
      </c>
      <c r="R199" t="s">
        <v>1414</v>
      </c>
      <c r="S199" t="s">
        <v>98</v>
      </c>
      <c r="T199" t="s">
        <v>470</v>
      </c>
      <c r="U199" t="s">
        <v>100</v>
      </c>
      <c r="V199" t="s">
        <v>2565</v>
      </c>
      <c r="W199" t="s">
        <v>102</v>
      </c>
      <c r="X199" t="s">
        <v>2566</v>
      </c>
      <c r="Y199" t="s">
        <v>8</v>
      </c>
      <c r="Z199" t="s">
        <v>104</v>
      </c>
      <c r="AA199" t="s">
        <v>574</v>
      </c>
      <c r="AB199" s="37">
        <v>1</v>
      </c>
      <c r="AC199" t="s">
        <v>106</v>
      </c>
      <c r="AD199" s="37">
        <v>65960</v>
      </c>
      <c r="AE199" s="37">
        <v>75096</v>
      </c>
      <c r="AF199" s="37">
        <v>65960</v>
      </c>
    </row>
    <row r="200" spans="1:32">
      <c r="A200" t="s">
        <v>113</v>
      </c>
      <c r="B200" t="s">
        <v>114</v>
      </c>
      <c r="C200" t="s">
        <v>115</v>
      </c>
      <c r="D200" t="s">
        <v>1357</v>
      </c>
      <c r="E200" t="s">
        <v>2567</v>
      </c>
      <c r="F200" t="s">
        <v>2568</v>
      </c>
      <c r="G200" t="s">
        <v>1121</v>
      </c>
      <c r="H200" t="s">
        <v>366</v>
      </c>
      <c r="I200" t="s">
        <v>1360</v>
      </c>
      <c r="J200" t="s">
        <v>2569</v>
      </c>
      <c r="K200" t="s">
        <v>96</v>
      </c>
      <c r="L200" t="s">
        <v>2570</v>
      </c>
      <c r="M200" s="36">
        <v>45967.650821759264</v>
      </c>
      <c r="N200" s="36">
        <v>45968.620138888888</v>
      </c>
      <c r="P200" t="s">
        <v>1126</v>
      </c>
      <c r="Q200" t="s">
        <v>1374</v>
      </c>
      <c r="R200" t="s">
        <v>1414</v>
      </c>
      <c r="S200" t="s">
        <v>98</v>
      </c>
      <c r="T200" t="s">
        <v>99</v>
      </c>
      <c r="V200" t="s">
        <v>2571</v>
      </c>
      <c r="W200" t="s">
        <v>1195</v>
      </c>
      <c r="Y200" t="s">
        <v>13</v>
      </c>
      <c r="Z200" t="s">
        <v>104</v>
      </c>
      <c r="AA200" t="s">
        <v>547</v>
      </c>
      <c r="AB200" s="37">
        <v>0</v>
      </c>
      <c r="AC200" t="s">
        <v>106</v>
      </c>
      <c r="AD200" s="37">
        <v>41241</v>
      </c>
      <c r="AE200" s="37">
        <v>0</v>
      </c>
      <c r="AF200" s="37">
        <v>41241</v>
      </c>
    </row>
    <row r="201" spans="1:32">
      <c r="A201" t="s">
        <v>138</v>
      </c>
      <c r="B201" t="s">
        <v>139</v>
      </c>
      <c r="C201" t="s">
        <v>140</v>
      </c>
      <c r="D201" t="s">
        <v>494</v>
      </c>
      <c r="E201" t="s">
        <v>2572</v>
      </c>
      <c r="F201" t="s">
        <v>2573</v>
      </c>
      <c r="G201" t="s">
        <v>1121</v>
      </c>
      <c r="H201" t="s">
        <v>144</v>
      </c>
      <c r="I201" t="s">
        <v>497</v>
      </c>
      <c r="J201" t="s">
        <v>2574</v>
      </c>
      <c r="K201" t="s">
        <v>96</v>
      </c>
      <c r="L201" t="s">
        <v>2575</v>
      </c>
      <c r="M201" s="36">
        <v>45967.654722222222</v>
      </c>
      <c r="N201" s="36">
        <v>45968.40347222222</v>
      </c>
      <c r="O201" t="s">
        <v>1125</v>
      </c>
      <c r="P201" t="s">
        <v>1126</v>
      </c>
      <c r="Q201" t="s">
        <v>1235</v>
      </c>
      <c r="R201" t="s">
        <v>1545</v>
      </c>
      <c r="S201" t="s">
        <v>1130</v>
      </c>
      <c r="T201" t="s">
        <v>1130</v>
      </c>
      <c r="U201" t="s">
        <v>100</v>
      </c>
      <c r="V201" t="s">
        <v>2576</v>
      </c>
      <c r="W201" t="s">
        <v>102</v>
      </c>
      <c r="X201" t="s">
        <v>2577</v>
      </c>
      <c r="Y201" t="s">
        <v>8</v>
      </c>
      <c r="Z201" t="s">
        <v>104</v>
      </c>
      <c r="AA201" t="s">
        <v>1348</v>
      </c>
      <c r="AB201" s="37">
        <v>1</v>
      </c>
      <c r="AC201" t="s">
        <v>106</v>
      </c>
      <c r="AD201" s="37">
        <v>65960</v>
      </c>
      <c r="AE201" s="37">
        <v>75096</v>
      </c>
      <c r="AF201" s="37">
        <v>65960</v>
      </c>
    </row>
    <row r="202" spans="1:32">
      <c r="A202" t="s">
        <v>398</v>
      </c>
      <c r="B202" t="s">
        <v>86</v>
      </c>
      <c r="C202" t="s">
        <v>87</v>
      </c>
      <c r="D202" t="s">
        <v>399</v>
      </c>
      <c r="E202" t="s">
        <v>2578</v>
      </c>
      <c r="F202" t="s">
        <v>2579</v>
      </c>
      <c r="G202" t="s">
        <v>1121</v>
      </c>
      <c r="H202" t="s">
        <v>402</v>
      </c>
      <c r="I202" t="s">
        <v>398</v>
      </c>
      <c r="J202" t="s">
        <v>2580</v>
      </c>
      <c r="K202" t="s">
        <v>96</v>
      </c>
      <c r="L202" t="s">
        <v>2581</v>
      </c>
      <c r="M202" s="36">
        <v>45967.655324074083</v>
      </c>
      <c r="N202" s="36">
        <v>45968.51666666667</v>
      </c>
      <c r="O202" t="s">
        <v>1125</v>
      </c>
      <c r="P202" t="s">
        <v>1227</v>
      </c>
      <c r="Q202" t="s">
        <v>1169</v>
      </c>
      <c r="R202" t="s">
        <v>1407</v>
      </c>
      <c r="S202" t="s">
        <v>98</v>
      </c>
      <c r="T202" t="s">
        <v>470</v>
      </c>
      <c r="U202" t="s">
        <v>100</v>
      </c>
      <c r="V202" t="s">
        <v>2582</v>
      </c>
      <c r="W202" t="s">
        <v>102</v>
      </c>
      <c r="X202" t="s">
        <v>2583</v>
      </c>
      <c r="Y202" t="s">
        <v>8</v>
      </c>
      <c r="Z202" t="s">
        <v>104</v>
      </c>
      <c r="AA202" t="s">
        <v>740</v>
      </c>
      <c r="AB202" s="37">
        <v>1</v>
      </c>
      <c r="AC202" t="s">
        <v>106</v>
      </c>
      <c r="AD202" s="37">
        <v>65960</v>
      </c>
      <c r="AE202" s="37">
        <v>75096</v>
      </c>
      <c r="AF202" s="37">
        <v>65960</v>
      </c>
    </row>
    <row r="203" spans="1:32">
      <c r="A203" t="s">
        <v>152</v>
      </c>
      <c r="B203" t="s">
        <v>153</v>
      </c>
      <c r="C203" t="s">
        <v>154</v>
      </c>
      <c r="D203" t="s">
        <v>155</v>
      </c>
      <c r="E203" t="s">
        <v>2584</v>
      </c>
      <c r="F203" t="s">
        <v>2585</v>
      </c>
      <c r="G203" t="s">
        <v>1121</v>
      </c>
      <c r="H203" t="s">
        <v>153</v>
      </c>
      <c r="I203" t="s">
        <v>152</v>
      </c>
      <c r="J203" t="s">
        <v>2586</v>
      </c>
      <c r="K203" t="s">
        <v>96</v>
      </c>
      <c r="L203" t="s">
        <v>2587</v>
      </c>
      <c r="M203" s="36">
        <v>45967.657453703701</v>
      </c>
      <c r="N203" s="36">
        <v>45968.644444444442</v>
      </c>
      <c r="O203" t="s">
        <v>1125</v>
      </c>
      <c r="P203" t="s">
        <v>1126</v>
      </c>
      <c r="Q203" t="s">
        <v>1363</v>
      </c>
      <c r="R203" t="s">
        <v>2298</v>
      </c>
      <c r="S203" t="s">
        <v>147</v>
      </c>
      <c r="T203" t="s">
        <v>1364</v>
      </c>
      <c r="U203" t="s">
        <v>100</v>
      </c>
      <c r="V203" t="s">
        <v>2588</v>
      </c>
      <c r="W203" t="s">
        <v>102</v>
      </c>
      <c r="X203" t="s">
        <v>2589</v>
      </c>
      <c r="Y203" t="s">
        <v>8</v>
      </c>
      <c r="Z203" t="s">
        <v>104</v>
      </c>
      <c r="AA203" t="s">
        <v>1378</v>
      </c>
      <c r="AB203" s="37">
        <v>1</v>
      </c>
      <c r="AC203" t="s">
        <v>106</v>
      </c>
      <c r="AD203" s="37">
        <v>65960</v>
      </c>
      <c r="AE203" s="37">
        <v>75096</v>
      </c>
      <c r="AF203" s="37">
        <v>65960</v>
      </c>
    </row>
    <row r="204" spans="1:32">
      <c r="A204" t="s">
        <v>138</v>
      </c>
      <c r="B204" t="s">
        <v>139</v>
      </c>
      <c r="C204" t="s">
        <v>140</v>
      </c>
      <c r="D204" t="s">
        <v>141</v>
      </c>
      <c r="E204" t="s">
        <v>2590</v>
      </c>
      <c r="F204" t="s">
        <v>2591</v>
      </c>
      <c r="G204" t="s">
        <v>1121</v>
      </c>
      <c r="H204" t="s">
        <v>144</v>
      </c>
      <c r="I204" t="s">
        <v>138</v>
      </c>
      <c r="J204" t="s">
        <v>2592</v>
      </c>
      <c r="K204" t="s">
        <v>96</v>
      </c>
      <c r="L204" t="s">
        <v>2593</v>
      </c>
      <c r="M204" s="36">
        <v>45967.69667824074</v>
      </c>
      <c r="N204" s="36">
        <v>45968.522222222222</v>
      </c>
      <c r="O204" t="s">
        <v>1125</v>
      </c>
      <c r="P204" t="s">
        <v>1126</v>
      </c>
      <c r="Q204" t="s">
        <v>1148</v>
      </c>
      <c r="R204" t="s">
        <v>1128</v>
      </c>
      <c r="S204" t="s">
        <v>1130</v>
      </c>
      <c r="T204" t="s">
        <v>1130</v>
      </c>
      <c r="U204" t="s">
        <v>100</v>
      </c>
      <c r="V204" t="s">
        <v>2594</v>
      </c>
      <c r="W204" t="s">
        <v>102</v>
      </c>
      <c r="X204" t="s">
        <v>2595</v>
      </c>
      <c r="Y204" t="s">
        <v>8</v>
      </c>
      <c r="Z204" t="s">
        <v>104</v>
      </c>
      <c r="AA204" t="s">
        <v>1322</v>
      </c>
      <c r="AB204" s="37">
        <v>1</v>
      </c>
      <c r="AC204" t="s">
        <v>106</v>
      </c>
      <c r="AD204" s="37">
        <v>65960</v>
      </c>
      <c r="AE204" s="37">
        <v>75096</v>
      </c>
      <c r="AF204" s="37">
        <v>65960</v>
      </c>
    </row>
    <row r="205" spans="1:32">
      <c r="A205" t="s">
        <v>138</v>
      </c>
      <c r="B205" t="s">
        <v>139</v>
      </c>
      <c r="C205" t="s">
        <v>140</v>
      </c>
      <c r="D205" t="s">
        <v>196</v>
      </c>
      <c r="E205" t="s">
        <v>2596</v>
      </c>
      <c r="F205" t="s">
        <v>2597</v>
      </c>
      <c r="G205" t="s">
        <v>1121</v>
      </c>
      <c r="H205" t="s">
        <v>144</v>
      </c>
      <c r="I205" t="s">
        <v>199</v>
      </c>
      <c r="J205" t="s">
        <v>2598</v>
      </c>
      <c r="K205" t="s">
        <v>96</v>
      </c>
      <c r="L205" t="s">
        <v>2599</v>
      </c>
      <c r="M205" s="36">
        <v>45967.713842592602</v>
      </c>
      <c r="N205" s="36">
        <v>45968.732638888891</v>
      </c>
      <c r="O205" t="s">
        <v>1125</v>
      </c>
      <c r="P205" t="s">
        <v>1126</v>
      </c>
      <c r="Q205" t="s">
        <v>1192</v>
      </c>
      <c r="R205" t="s">
        <v>1128</v>
      </c>
      <c r="S205" t="s">
        <v>98</v>
      </c>
      <c r="T205" t="s">
        <v>470</v>
      </c>
      <c r="U205" t="s">
        <v>100</v>
      </c>
      <c r="V205" t="s">
        <v>2600</v>
      </c>
      <c r="W205" t="s">
        <v>102</v>
      </c>
      <c r="X205" t="s">
        <v>2601</v>
      </c>
      <c r="Y205" t="s">
        <v>8</v>
      </c>
      <c r="Z205" t="s">
        <v>104</v>
      </c>
      <c r="AA205" t="s">
        <v>189</v>
      </c>
      <c r="AB205" s="37">
        <v>1</v>
      </c>
      <c r="AC205" t="s">
        <v>106</v>
      </c>
      <c r="AD205" s="37">
        <v>65960</v>
      </c>
      <c r="AE205" s="37">
        <v>75096</v>
      </c>
      <c r="AF205" s="37">
        <v>65960</v>
      </c>
    </row>
    <row r="206" spans="1:32">
      <c r="A206" t="s">
        <v>152</v>
      </c>
      <c r="B206" t="s">
        <v>153</v>
      </c>
      <c r="C206" t="s">
        <v>154</v>
      </c>
      <c r="D206" t="s">
        <v>155</v>
      </c>
      <c r="E206" t="s">
        <v>2602</v>
      </c>
      <c r="F206" t="s">
        <v>2603</v>
      </c>
      <c r="G206" t="s">
        <v>1121</v>
      </c>
      <c r="H206" t="s">
        <v>153</v>
      </c>
      <c r="I206" t="s">
        <v>152</v>
      </c>
      <c r="J206" t="s">
        <v>2604</v>
      </c>
      <c r="K206" t="s">
        <v>96</v>
      </c>
      <c r="L206" t="s">
        <v>2605</v>
      </c>
      <c r="M206" s="36">
        <v>45967.716956018521</v>
      </c>
      <c r="N206" s="36">
        <v>45968.5</v>
      </c>
      <c r="O206" t="s">
        <v>1125</v>
      </c>
      <c r="P206" t="s">
        <v>1126</v>
      </c>
      <c r="Q206" t="s">
        <v>1374</v>
      </c>
      <c r="R206" t="s">
        <v>1128</v>
      </c>
      <c r="S206" t="s">
        <v>147</v>
      </c>
      <c r="T206" t="s">
        <v>1364</v>
      </c>
      <c r="U206" t="s">
        <v>100</v>
      </c>
      <c r="V206" t="s">
        <v>2606</v>
      </c>
      <c r="W206" t="s">
        <v>102</v>
      </c>
      <c r="X206" t="s">
        <v>1238</v>
      </c>
      <c r="Y206" t="s">
        <v>8</v>
      </c>
      <c r="Z206" t="s">
        <v>104</v>
      </c>
      <c r="AA206" t="s">
        <v>1378</v>
      </c>
      <c r="AB206" s="37">
        <v>1</v>
      </c>
      <c r="AC206" t="s">
        <v>106</v>
      </c>
      <c r="AD206" s="37">
        <v>65960</v>
      </c>
      <c r="AE206" s="37">
        <v>75096</v>
      </c>
      <c r="AF206" s="37">
        <v>65960</v>
      </c>
    </row>
    <row r="207" spans="1:32">
      <c r="A207" t="s">
        <v>152</v>
      </c>
      <c r="B207" t="s">
        <v>153</v>
      </c>
      <c r="C207" t="s">
        <v>154</v>
      </c>
      <c r="D207" t="s">
        <v>155</v>
      </c>
      <c r="E207" t="s">
        <v>2607</v>
      </c>
      <c r="F207" t="s">
        <v>2608</v>
      </c>
      <c r="G207" t="s">
        <v>1121</v>
      </c>
      <c r="H207" t="s">
        <v>153</v>
      </c>
      <c r="I207" t="s">
        <v>152</v>
      </c>
      <c r="J207" t="s">
        <v>2609</v>
      </c>
      <c r="K207" t="s">
        <v>96</v>
      </c>
      <c r="L207" t="s">
        <v>2610</v>
      </c>
      <c r="M207" s="36">
        <v>45967.711828703701</v>
      </c>
      <c r="N207" s="36">
        <v>45968.702777777777</v>
      </c>
      <c r="O207" t="s">
        <v>1125</v>
      </c>
      <c r="P207" t="s">
        <v>1126</v>
      </c>
      <c r="Q207" t="s">
        <v>1258</v>
      </c>
      <c r="R207" t="s">
        <v>1218</v>
      </c>
      <c r="S207" t="s">
        <v>98</v>
      </c>
      <c r="T207" t="s">
        <v>470</v>
      </c>
      <c r="U207" t="s">
        <v>100</v>
      </c>
      <c r="V207" t="s">
        <v>2611</v>
      </c>
      <c r="W207" t="s">
        <v>102</v>
      </c>
      <c r="X207" t="s">
        <v>2612</v>
      </c>
      <c r="Y207" t="s">
        <v>8</v>
      </c>
      <c r="Z207" t="s">
        <v>104</v>
      </c>
      <c r="AA207" t="s">
        <v>2242</v>
      </c>
      <c r="AB207" s="37">
        <v>1</v>
      </c>
      <c r="AC207" t="s">
        <v>106</v>
      </c>
      <c r="AD207" s="37">
        <v>65960</v>
      </c>
      <c r="AE207" s="37">
        <v>75096</v>
      </c>
      <c r="AF207" s="37">
        <v>65960</v>
      </c>
    </row>
    <row r="208" spans="1:32">
      <c r="A208" t="s">
        <v>152</v>
      </c>
      <c r="B208" t="s">
        <v>153</v>
      </c>
      <c r="C208" t="s">
        <v>154</v>
      </c>
      <c r="D208" t="s">
        <v>2613</v>
      </c>
      <c r="E208" t="s">
        <v>2614</v>
      </c>
      <c r="F208" t="s">
        <v>2615</v>
      </c>
      <c r="G208" t="s">
        <v>1121</v>
      </c>
      <c r="H208" t="s">
        <v>153</v>
      </c>
      <c r="I208" t="s">
        <v>2616</v>
      </c>
      <c r="J208" t="s">
        <v>2617</v>
      </c>
      <c r="K208" t="s">
        <v>96</v>
      </c>
      <c r="L208" t="s">
        <v>2618</v>
      </c>
      <c r="M208" s="36">
        <v>45967.737962962958</v>
      </c>
      <c r="N208" s="36">
        <v>45968.599305555559</v>
      </c>
      <c r="O208" t="s">
        <v>1125</v>
      </c>
      <c r="P208" t="s">
        <v>1126</v>
      </c>
      <c r="Q208" t="s">
        <v>1158</v>
      </c>
      <c r="R208" t="s">
        <v>1243</v>
      </c>
      <c r="S208" t="s">
        <v>1130</v>
      </c>
      <c r="T208" t="s">
        <v>1130</v>
      </c>
      <c r="U208" t="s">
        <v>100</v>
      </c>
      <c r="V208" t="s">
        <v>2619</v>
      </c>
      <c r="W208" t="s">
        <v>102</v>
      </c>
      <c r="X208" t="s">
        <v>2620</v>
      </c>
      <c r="Y208" t="s">
        <v>11</v>
      </c>
      <c r="Z208" t="s">
        <v>104</v>
      </c>
      <c r="AA208" t="s">
        <v>1331</v>
      </c>
      <c r="AB208" s="37">
        <v>1</v>
      </c>
      <c r="AC208" t="s">
        <v>106</v>
      </c>
      <c r="AD208" s="37">
        <v>144968</v>
      </c>
      <c r="AE208" s="37">
        <v>140396</v>
      </c>
      <c r="AF208" s="37">
        <v>144968</v>
      </c>
    </row>
    <row r="209" spans="1:32">
      <c r="A209" t="s">
        <v>351</v>
      </c>
      <c r="B209" t="s">
        <v>86</v>
      </c>
      <c r="C209" t="s">
        <v>352</v>
      </c>
      <c r="D209" t="s">
        <v>2621</v>
      </c>
      <c r="E209" t="s">
        <v>2622</v>
      </c>
      <c r="F209" t="s">
        <v>2623</v>
      </c>
      <c r="G209" t="s">
        <v>1121</v>
      </c>
      <c r="H209" t="s">
        <v>402</v>
      </c>
      <c r="I209" t="s">
        <v>2624</v>
      </c>
      <c r="J209" t="s">
        <v>2625</v>
      </c>
      <c r="K209" t="s">
        <v>96</v>
      </c>
      <c r="L209" t="s">
        <v>2626</v>
      </c>
      <c r="M209" s="36">
        <v>45967.746157407397</v>
      </c>
      <c r="N209" s="36">
        <v>45968.504166666673</v>
      </c>
      <c r="O209" t="s">
        <v>1125</v>
      </c>
      <c r="P209" t="s">
        <v>1126</v>
      </c>
      <c r="Q209" t="s">
        <v>1258</v>
      </c>
      <c r="R209" t="s">
        <v>1754</v>
      </c>
      <c r="S209" t="s">
        <v>98</v>
      </c>
      <c r="T209" t="s">
        <v>99</v>
      </c>
      <c r="U209" t="s">
        <v>100</v>
      </c>
      <c r="V209" t="s">
        <v>2627</v>
      </c>
      <c r="W209" t="s">
        <v>102</v>
      </c>
      <c r="X209" t="s">
        <v>2628</v>
      </c>
      <c r="Y209" t="s">
        <v>8</v>
      </c>
      <c r="Z209" t="s">
        <v>104</v>
      </c>
      <c r="AA209" t="s">
        <v>2338</v>
      </c>
      <c r="AB209" s="37">
        <v>1</v>
      </c>
      <c r="AC209" t="s">
        <v>106</v>
      </c>
      <c r="AD209" s="37">
        <v>65960</v>
      </c>
      <c r="AE209" s="37">
        <v>75096</v>
      </c>
      <c r="AF209" s="37">
        <v>65960</v>
      </c>
    </row>
    <row r="210" spans="1:32">
      <c r="A210" t="s">
        <v>351</v>
      </c>
      <c r="B210" t="s">
        <v>86</v>
      </c>
      <c r="C210" t="s">
        <v>352</v>
      </c>
      <c r="D210" t="s">
        <v>2629</v>
      </c>
      <c r="E210" t="s">
        <v>2630</v>
      </c>
      <c r="F210" t="s">
        <v>2631</v>
      </c>
      <c r="G210" t="s">
        <v>1121</v>
      </c>
      <c r="H210" t="s">
        <v>402</v>
      </c>
      <c r="I210" t="s">
        <v>2632</v>
      </c>
      <c r="J210" t="s">
        <v>2633</v>
      </c>
      <c r="K210" t="s">
        <v>96</v>
      </c>
      <c r="L210" t="s">
        <v>2634</v>
      </c>
      <c r="M210" s="36">
        <v>45968.333333333343</v>
      </c>
      <c r="N210" s="36">
        <v>45968.668055555558</v>
      </c>
      <c r="O210" t="s">
        <v>1125</v>
      </c>
      <c r="P210" t="s">
        <v>1126</v>
      </c>
      <c r="Q210" t="s">
        <v>1192</v>
      </c>
      <c r="R210" t="s">
        <v>1193</v>
      </c>
      <c r="S210" t="s">
        <v>98</v>
      </c>
      <c r="T210" t="s">
        <v>99</v>
      </c>
      <c r="U210" t="s">
        <v>100</v>
      </c>
      <c r="V210" t="s">
        <v>2635</v>
      </c>
      <c r="W210" t="s">
        <v>102</v>
      </c>
      <c r="X210" t="s">
        <v>2636</v>
      </c>
      <c r="Y210" t="s">
        <v>11</v>
      </c>
      <c r="Z210" t="s">
        <v>104</v>
      </c>
      <c r="AA210" t="s">
        <v>2338</v>
      </c>
      <c r="AB210" s="37">
        <v>1</v>
      </c>
      <c r="AC210" t="s">
        <v>106</v>
      </c>
      <c r="AD210" s="37">
        <v>144968</v>
      </c>
      <c r="AE210" s="37">
        <v>140396</v>
      </c>
      <c r="AF210" s="37">
        <v>144968</v>
      </c>
    </row>
    <row r="211" spans="1:32">
      <c r="A211" t="s">
        <v>152</v>
      </c>
      <c r="B211" t="s">
        <v>153</v>
      </c>
      <c r="C211" t="s">
        <v>154</v>
      </c>
      <c r="D211" t="s">
        <v>2637</v>
      </c>
      <c r="E211" t="s">
        <v>2638</v>
      </c>
      <c r="F211" t="s">
        <v>2639</v>
      </c>
      <c r="G211" t="s">
        <v>1121</v>
      </c>
      <c r="H211" t="s">
        <v>153</v>
      </c>
      <c r="I211" t="s">
        <v>2640</v>
      </c>
      <c r="J211" t="s">
        <v>2641</v>
      </c>
      <c r="K211" t="s">
        <v>96</v>
      </c>
      <c r="L211" t="s">
        <v>2642</v>
      </c>
      <c r="M211" s="36">
        <v>45968.333333333343</v>
      </c>
      <c r="N211" s="36">
        <v>45969.64166666667</v>
      </c>
      <c r="O211" t="s">
        <v>1125</v>
      </c>
      <c r="P211" t="s">
        <v>1126</v>
      </c>
      <c r="Q211" t="s">
        <v>1288</v>
      </c>
      <c r="R211" t="s">
        <v>1128</v>
      </c>
      <c r="S211" t="s">
        <v>98</v>
      </c>
      <c r="T211" t="s">
        <v>470</v>
      </c>
      <c r="U211" t="s">
        <v>100</v>
      </c>
      <c r="V211" t="s">
        <v>2643</v>
      </c>
      <c r="W211" t="s">
        <v>102</v>
      </c>
      <c r="X211" t="s">
        <v>2644</v>
      </c>
      <c r="Y211" t="s">
        <v>13</v>
      </c>
      <c r="Z211" t="s">
        <v>104</v>
      </c>
      <c r="AA211" t="s">
        <v>786</v>
      </c>
      <c r="AB211" s="37">
        <v>1</v>
      </c>
      <c r="AC211" t="s">
        <v>106</v>
      </c>
      <c r="AD211" s="37">
        <v>275729</v>
      </c>
      <c r="AE211" s="37">
        <v>196537</v>
      </c>
      <c r="AF211" s="37">
        <v>275729</v>
      </c>
    </row>
    <row r="212" spans="1:32">
      <c r="A212" t="s">
        <v>255</v>
      </c>
      <c r="B212" t="s">
        <v>256</v>
      </c>
      <c r="C212" t="s">
        <v>257</v>
      </c>
      <c r="D212" t="s">
        <v>1664</v>
      </c>
      <c r="E212" t="s">
        <v>2645</v>
      </c>
      <c r="F212" t="s">
        <v>2646</v>
      </c>
      <c r="G212" t="s">
        <v>1121</v>
      </c>
      <c r="H212" t="s">
        <v>261</v>
      </c>
      <c r="I212" t="s">
        <v>255</v>
      </c>
      <c r="J212" t="s">
        <v>2647</v>
      </c>
      <c r="K212" t="s">
        <v>96</v>
      </c>
      <c r="L212" t="s">
        <v>2648</v>
      </c>
      <c r="M212" s="36">
        <v>45968.333333333343</v>
      </c>
      <c r="N212" s="36">
        <v>45968.691666666673</v>
      </c>
      <c r="O212" t="s">
        <v>1125</v>
      </c>
      <c r="P212" t="s">
        <v>1126</v>
      </c>
      <c r="Q212" t="s">
        <v>1363</v>
      </c>
      <c r="R212" t="s">
        <v>1218</v>
      </c>
      <c r="S212" t="s">
        <v>98</v>
      </c>
      <c r="T212" t="s">
        <v>99</v>
      </c>
      <c r="U212" t="s">
        <v>100</v>
      </c>
      <c r="V212" t="s">
        <v>2649</v>
      </c>
      <c r="W212" t="s">
        <v>102</v>
      </c>
      <c r="X212" t="s">
        <v>2650</v>
      </c>
      <c r="Y212" t="s">
        <v>8</v>
      </c>
      <c r="Z212" t="s">
        <v>104</v>
      </c>
      <c r="AA212" t="s">
        <v>2651</v>
      </c>
      <c r="AB212" s="37">
        <v>1</v>
      </c>
      <c r="AC212" t="s">
        <v>106</v>
      </c>
      <c r="AD212" s="37">
        <v>65960</v>
      </c>
      <c r="AE212" s="37">
        <v>75096</v>
      </c>
      <c r="AF212" s="37">
        <v>65960</v>
      </c>
    </row>
    <row r="213" spans="1:32">
      <c r="A213" t="s">
        <v>138</v>
      </c>
      <c r="B213" t="s">
        <v>139</v>
      </c>
      <c r="C213" t="s">
        <v>140</v>
      </c>
      <c r="D213" t="s">
        <v>1794</v>
      </c>
      <c r="E213" t="s">
        <v>2652</v>
      </c>
      <c r="F213" t="s">
        <v>2653</v>
      </c>
      <c r="G213" t="s">
        <v>1121</v>
      </c>
      <c r="H213" t="s">
        <v>144</v>
      </c>
      <c r="I213" t="s">
        <v>1797</v>
      </c>
      <c r="J213" t="s">
        <v>2654</v>
      </c>
      <c r="K213" t="s">
        <v>96</v>
      </c>
      <c r="L213" t="s">
        <v>2655</v>
      </c>
      <c r="M213" s="36">
        <v>45968.361006944448</v>
      </c>
      <c r="N213" s="36">
        <v>45969.534722222219</v>
      </c>
      <c r="O213" t="s">
        <v>1125</v>
      </c>
      <c r="P213" t="s">
        <v>1126</v>
      </c>
      <c r="Q213" t="s">
        <v>1158</v>
      </c>
      <c r="R213" t="s">
        <v>1243</v>
      </c>
      <c r="S213" t="s">
        <v>98</v>
      </c>
      <c r="T213" t="s">
        <v>470</v>
      </c>
      <c r="U213" t="s">
        <v>100</v>
      </c>
      <c r="V213" t="s">
        <v>2656</v>
      </c>
      <c r="W213" t="s">
        <v>102</v>
      </c>
      <c r="X213" t="s">
        <v>2657</v>
      </c>
      <c r="Y213" t="s">
        <v>11</v>
      </c>
      <c r="Z213" t="s">
        <v>104</v>
      </c>
      <c r="AA213" t="s">
        <v>176</v>
      </c>
      <c r="AB213" s="37">
        <v>1</v>
      </c>
      <c r="AC213" t="s">
        <v>106</v>
      </c>
      <c r="AD213" s="37">
        <v>144968</v>
      </c>
      <c r="AE213" s="37">
        <v>140396</v>
      </c>
      <c r="AF213" s="37">
        <v>144968</v>
      </c>
    </row>
    <row r="214" spans="1:32">
      <c r="A214" t="s">
        <v>1646</v>
      </c>
      <c r="B214" t="s">
        <v>256</v>
      </c>
      <c r="C214" t="s">
        <v>257</v>
      </c>
      <c r="D214" t="s">
        <v>2658</v>
      </c>
      <c r="E214" t="s">
        <v>2659</v>
      </c>
      <c r="F214" t="s">
        <v>2660</v>
      </c>
      <c r="G214" t="s">
        <v>1121</v>
      </c>
      <c r="H214" t="s">
        <v>689</v>
      </c>
      <c r="I214" t="s">
        <v>2661</v>
      </c>
      <c r="J214" t="s">
        <v>2662</v>
      </c>
      <c r="K214" t="s">
        <v>96</v>
      </c>
      <c r="L214" t="s">
        <v>2663</v>
      </c>
      <c r="M214" s="36">
        <v>45968.355798611112</v>
      </c>
      <c r="N214" s="36">
        <v>45969.42083333333</v>
      </c>
      <c r="P214" t="s">
        <v>1126</v>
      </c>
      <c r="Q214" t="s">
        <v>1169</v>
      </c>
      <c r="R214" t="s">
        <v>1279</v>
      </c>
      <c r="S214" t="s">
        <v>1130</v>
      </c>
      <c r="T214" t="s">
        <v>1130</v>
      </c>
      <c r="V214" t="s">
        <v>2664</v>
      </c>
      <c r="W214" t="s">
        <v>1195</v>
      </c>
      <c r="Y214" t="s">
        <v>11</v>
      </c>
      <c r="Z214" t="s">
        <v>104</v>
      </c>
      <c r="AA214" t="s">
        <v>527</v>
      </c>
      <c r="AB214" s="37">
        <v>0</v>
      </c>
      <c r="AC214" t="s">
        <v>106</v>
      </c>
      <c r="AD214" s="37">
        <v>41241</v>
      </c>
      <c r="AE214" s="37">
        <v>0</v>
      </c>
      <c r="AF214" s="37">
        <v>41241</v>
      </c>
    </row>
    <row r="215" spans="1:32">
      <c r="A215" t="s">
        <v>85</v>
      </c>
      <c r="B215" t="s">
        <v>86</v>
      </c>
      <c r="C215" t="s">
        <v>87</v>
      </c>
      <c r="D215" t="s">
        <v>2399</v>
      </c>
      <c r="E215" t="s">
        <v>2665</v>
      </c>
      <c r="F215" t="s">
        <v>2666</v>
      </c>
      <c r="G215" t="s">
        <v>1121</v>
      </c>
      <c r="H215" t="s">
        <v>131</v>
      </c>
      <c r="I215" t="s">
        <v>2402</v>
      </c>
      <c r="J215" t="s">
        <v>2667</v>
      </c>
      <c r="K215" t="s">
        <v>96</v>
      </c>
      <c r="L215" t="s">
        <v>2668</v>
      </c>
      <c r="M215" s="36">
        <v>45968.380312499998</v>
      </c>
      <c r="N215" s="36">
        <v>45972.371527777781</v>
      </c>
      <c r="P215" t="s">
        <v>1126</v>
      </c>
      <c r="Q215" t="s">
        <v>1169</v>
      </c>
      <c r="R215" t="s">
        <v>1279</v>
      </c>
      <c r="S215" t="s">
        <v>98</v>
      </c>
      <c r="T215" t="s">
        <v>99</v>
      </c>
      <c r="V215" t="s">
        <v>2669</v>
      </c>
      <c r="W215" t="s">
        <v>1195</v>
      </c>
      <c r="Y215" t="s">
        <v>15</v>
      </c>
      <c r="Z215" t="s">
        <v>104</v>
      </c>
      <c r="AA215" t="s">
        <v>105</v>
      </c>
      <c r="AB215" s="37">
        <v>0</v>
      </c>
      <c r="AC215" t="s">
        <v>106</v>
      </c>
      <c r="AD215" s="37">
        <v>41241</v>
      </c>
      <c r="AE215" s="37">
        <v>0</v>
      </c>
      <c r="AF215" s="37">
        <v>41241</v>
      </c>
    </row>
    <row r="216" spans="1:32">
      <c r="A216" t="s">
        <v>85</v>
      </c>
      <c r="B216" t="s">
        <v>86</v>
      </c>
      <c r="C216" t="s">
        <v>87</v>
      </c>
      <c r="D216" t="s">
        <v>296</v>
      </c>
      <c r="E216" t="s">
        <v>2670</v>
      </c>
      <c r="F216" t="s">
        <v>2671</v>
      </c>
      <c r="G216" t="s">
        <v>1121</v>
      </c>
      <c r="H216" t="s">
        <v>93</v>
      </c>
      <c r="I216" t="s">
        <v>85</v>
      </c>
      <c r="J216" t="s">
        <v>2672</v>
      </c>
      <c r="K216" t="s">
        <v>96</v>
      </c>
      <c r="L216" t="s">
        <v>2673</v>
      </c>
      <c r="M216" s="36">
        <v>45968.380810185183</v>
      </c>
      <c r="N216" s="36">
        <v>45968.524305555547</v>
      </c>
      <c r="O216" t="s">
        <v>1125</v>
      </c>
      <c r="P216" t="s">
        <v>1126</v>
      </c>
      <c r="Q216" t="s">
        <v>1186</v>
      </c>
      <c r="R216" t="s">
        <v>1186</v>
      </c>
      <c r="S216" t="s">
        <v>98</v>
      </c>
      <c r="T216" t="s">
        <v>99</v>
      </c>
      <c r="U216" t="s">
        <v>100</v>
      </c>
      <c r="V216" t="s">
        <v>2674</v>
      </c>
      <c r="W216" t="s">
        <v>102</v>
      </c>
      <c r="X216" t="s">
        <v>2675</v>
      </c>
      <c r="Y216" t="s">
        <v>8</v>
      </c>
      <c r="Z216" t="s">
        <v>104</v>
      </c>
      <c r="AA216" t="s">
        <v>105</v>
      </c>
      <c r="AB216" s="37">
        <v>1</v>
      </c>
      <c r="AC216" t="s">
        <v>106</v>
      </c>
      <c r="AD216" s="37">
        <v>65960</v>
      </c>
      <c r="AE216" s="37">
        <v>75096</v>
      </c>
      <c r="AF216" s="37">
        <v>65960</v>
      </c>
    </row>
    <row r="217" spans="1:32">
      <c r="A217" t="s">
        <v>138</v>
      </c>
      <c r="B217" t="s">
        <v>139</v>
      </c>
      <c r="C217" t="s">
        <v>140</v>
      </c>
      <c r="D217" t="s">
        <v>494</v>
      </c>
      <c r="E217" t="s">
        <v>2676</v>
      </c>
      <c r="F217" t="s">
        <v>2677</v>
      </c>
      <c r="G217" t="s">
        <v>1121</v>
      </c>
      <c r="H217" t="s">
        <v>144</v>
      </c>
      <c r="I217" t="s">
        <v>497</v>
      </c>
      <c r="J217" t="s">
        <v>2678</v>
      </c>
      <c r="K217" t="s">
        <v>96</v>
      </c>
      <c r="L217" t="s">
        <v>2679</v>
      </c>
      <c r="M217" s="36">
        <v>45968.390277777777</v>
      </c>
      <c r="N217" s="36">
        <v>45969.372916666667</v>
      </c>
      <c r="P217" t="s">
        <v>1126</v>
      </c>
      <c r="Q217" t="s">
        <v>1158</v>
      </c>
      <c r="R217" t="s">
        <v>1128</v>
      </c>
      <c r="S217" t="s">
        <v>1129</v>
      </c>
      <c r="T217" t="s">
        <v>1130</v>
      </c>
      <c r="U217" t="s">
        <v>2680</v>
      </c>
      <c r="V217" t="s">
        <v>2681</v>
      </c>
      <c r="W217" t="s">
        <v>1195</v>
      </c>
      <c r="Y217" t="s">
        <v>8</v>
      </c>
      <c r="Z217" t="s">
        <v>104</v>
      </c>
      <c r="AA217" t="s">
        <v>2682</v>
      </c>
      <c r="AB217" s="37">
        <v>0</v>
      </c>
      <c r="AC217" t="s">
        <v>106</v>
      </c>
      <c r="AD217" s="37">
        <v>41241</v>
      </c>
      <c r="AE217" s="37">
        <v>0</v>
      </c>
      <c r="AF217" s="37">
        <v>41241</v>
      </c>
    </row>
    <row r="218" spans="1:32">
      <c r="A218" t="s">
        <v>113</v>
      </c>
      <c r="B218" t="s">
        <v>114</v>
      </c>
      <c r="C218" t="s">
        <v>115</v>
      </c>
      <c r="D218" t="s">
        <v>1715</v>
      </c>
      <c r="E218" t="s">
        <v>2683</v>
      </c>
      <c r="F218" t="s">
        <v>2684</v>
      </c>
      <c r="G218" t="s">
        <v>1121</v>
      </c>
      <c r="H218" t="s">
        <v>366</v>
      </c>
      <c r="I218" t="s">
        <v>1718</v>
      </c>
      <c r="J218" t="s">
        <v>2685</v>
      </c>
      <c r="K218" t="s">
        <v>96</v>
      </c>
      <c r="L218" t="s">
        <v>2686</v>
      </c>
      <c r="M218" s="36">
        <v>45968.398541666669</v>
      </c>
      <c r="N218" s="36">
        <v>45969.630555555559</v>
      </c>
      <c r="O218" t="s">
        <v>1125</v>
      </c>
      <c r="P218" t="s">
        <v>1126</v>
      </c>
      <c r="Q218" t="s">
        <v>1169</v>
      </c>
      <c r="R218" t="s">
        <v>1279</v>
      </c>
      <c r="S218" t="s">
        <v>98</v>
      </c>
      <c r="T218" t="s">
        <v>470</v>
      </c>
      <c r="U218" t="s">
        <v>2687</v>
      </c>
      <c r="V218" t="s">
        <v>2688</v>
      </c>
      <c r="W218" t="s">
        <v>102</v>
      </c>
      <c r="X218" t="s">
        <v>2689</v>
      </c>
      <c r="Y218" t="s">
        <v>11</v>
      </c>
      <c r="Z218" t="s">
        <v>104</v>
      </c>
      <c r="AA218" t="s">
        <v>1723</v>
      </c>
      <c r="AB218" s="37">
        <v>2</v>
      </c>
      <c r="AC218" t="s">
        <v>106</v>
      </c>
      <c r="AD218" s="37">
        <v>289936</v>
      </c>
      <c r="AE218" s="37">
        <v>140396</v>
      </c>
      <c r="AF218" s="37">
        <v>289936</v>
      </c>
    </row>
    <row r="219" spans="1:32">
      <c r="A219" t="s">
        <v>113</v>
      </c>
      <c r="B219" t="s">
        <v>114</v>
      </c>
      <c r="C219" t="s">
        <v>115</v>
      </c>
      <c r="D219" t="s">
        <v>2690</v>
      </c>
      <c r="E219" t="s">
        <v>2691</v>
      </c>
      <c r="F219" t="s">
        <v>2692</v>
      </c>
      <c r="G219" t="s">
        <v>1121</v>
      </c>
      <c r="H219" t="s">
        <v>366</v>
      </c>
      <c r="I219" t="s">
        <v>2693</v>
      </c>
      <c r="J219" t="s">
        <v>2694</v>
      </c>
      <c r="K219" t="s">
        <v>96</v>
      </c>
      <c r="L219" t="s">
        <v>2695</v>
      </c>
      <c r="M219" s="36">
        <v>45968.415625000001</v>
      </c>
      <c r="N219" s="36">
        <v>45969.461805555547</v>
      </c>
      <c r="O219" t="s">
        <v>1125</v>
      </c>
      <c r="P219" t="s">
        <v>1126</v>
      </c>
      <c r="Q219" t="s">
        <v>1169</v>
      </c>
      <c r="R219" t="s">
        <v>1279</v>
      </c>
      <c r="S219" t="s">
        <v>98</v>
      </c>
      <c r="T219" t="s">
        <v>99</v>
      </c>
      <c r="U219" t="s">
        <v>100</v>
      </c>
      <c r="V219" t="s">
        <v>2696</v>
      </c>
      <c r="W219" t="s">
        <v>102</v>
      </c>
      <c r="X219" t="s">
        <v>2697</v>
      </c>
      <c r="Y219" t="s">
        <v>11</v>
      </c>
      <c r="Z219" t="s">
        <v>104</v>
      </c>
      <c r="AA219" t="s">
        <v>1723</v>
      </c>
      <c r="AB219" s="37">
        <v>1</v>
      </c>
      <c r="AC219" t="s">
        <v>106</v>
      </c>
      <c r="AD219" s="37">
        <v>144968</v>
      </c>
      <c r="AE219" s="37">
        <v>140396</v>
      </c>
      <c r="AF219" s="37">
        <v>144968</v>
      </c>
    </row>
    <row r="220" spans="1:32">
      <c r="A220" t="s">
        <v>704</v>
      </c>
      <c r="B220" t="s">
        <v>381</v>
      </c>
      <c r="C220" t="s">
        <v>382</v>
      </c>
      <c r="D220" t="s">
        <v>705</v>
      </c>
      <c r="E220" t="s">
        <v>2698</v>
      </c>
      <c r="F220" t="s">
        <v>1232</v>
      </c>
      <c r="G220" t="s">
        <v>1121</v>
      </c>
      <c r="H220" t="s">
        <v>708</v>
      </c>
      <c r="I220" t="s">
        <v>704</v>
      </c>
      <c r="J220" t="s">
        <v>1233</v>
      </c>
      <c r="K220" t="s">
        <v>96</v>
      </c>
      <c r="L220" t="s">
        <v>2699</v>
      </c>
      <c r="M220" s="36">
        <v>45968.403587962966</v>
      </c>
      <c r="N220" s="36">
        <v>45968.536805555559</v>
      </c>
      <c r="O220" t="s">
        <v>1125</v>
      </c>
      <c r="P220" t="s">
        <v>1126</v>
      </c>
      <c r="Q220" t="s">
        <v>1235</v>
      </c>
      <c r="R220" t="s">
        <v>1545</v>
      </c>
      <c r="S220" t="s">
        <v>1130</v>
      </c>
      <c r="T220" t="s">
        <v>1130</v>
      </c>
      <c r="U220" t="s">
        <v>100</v>
      </c>
      <c r="V220" t="s">
        <v>2700</v>
      </c>
      <c r="W220" t="s">
        <v>102</v>
      </c>
      <c r="X220" t="s">
        <v>2701</v>
      </c>
      <c r="Y220" t="s">
        <v>8</v>
      </c>
      <c r="Z220" t="s">
        <v>104</v>
      </c>
      <c r="AA220" t="s">
        <v>1253</v>
      </c>
      <c r="AB220" s="37">
        <v>1</v>
      </c>
      <c r="AC220" t="s">
        <v>106</v>
      </c>
      <c r="AD220" s="37">
        <v>65960</v>
      </c>
      <c r="AE220" s="37">
        <v>75096</v>
      </c>
      <c r="AF220" s="37">
        <v>65960</v>
      </c>
    </row>
    <row r="221" spans="1:32">
      <c r="A221" t="s">
        <v>85</v>
      </c>
      <c r="B221" t="s">
        <v>86</v>
      </c>
      <c r="C221" t="s">
        <v>87</v>
      </c>
      <c r="D221" t="s">
        <v>2702</v>
      </c>
      <c r="E221" t="s">
        <v>2703</v>
      </c>
      <c r="F221" t="s">
        <v>2704</v>
      </c>
      <c r="G221" t="s">
        <v>1121</v>
      </c>
      <c r="H221" t="s">
        <v>93</v>
      </c>
      <c r="I221" t="s">
        <v>2705</v>
      </c>
      <c r="J221" t="s">
        <v>2706</v>
      </c>
      <c r="K221" t="s">
        <v>96</v>
      </c>
      <c r="L221" t="s">
        <v>2707</v>
      </c>
      <c r="M221" s="36">
        <v>45968.406701388893</v>
      </c>
      <c r="N221" s="36">
        <v>45971.565972222219</v>
      </c>
      <c r="O221" t="s">
        <v>1125</v>
      </c>
      <c r="P221" t="s">
        <v>1227</v>
      </c>
      <c r="Q221" t="s">
        <v>1218</v>
      </c>
      <c r="R221" t="s">
        <v>1763</v>
      </c>
      <c r="S221" t="s">
        <v>1130</v>
      </c>
      <c r="T221" t="s">
        <v>1130</v>
      </c>
      <c r="U221" t="s">
        <v>100</v>
      </c>
      <c r="V221" t="s">
        <v>2708</v>
      </c>
      <c r="W221" t="s">
        <v>102</v>
      </c>
      <c r="X221" t="s">
        <v>2709</v>
      </c>
      <c r="Y221" t="s">
        <v>13</v>
      </c>
      <c r="Z221" t="s">
        <v>104</v>
      </c>
      <c r="AA221" t="s">
        <v>438</v>
      </c>
      <c r="AB221" s="37">
        <v>1</v>
      </c>
      <c r="AC221" t="s">
        <v>106</v>
      </c>
      <c r="AD221" s="37">
        <v>275729</v>
      </c>
      <c r="AE221" s="37">
        <v>196537</v>
      </c>
      <c r="AF221" s="37">
        <v>275729</v>
      </c>
    </row>
    <row r="222" spans="1:32">
      <c r="A222" t="s">
        <v>398</v>
      </c>
      <c r="B222" t="s">
        <v>86</v>
      </c>
      <c r="C222" t="s">
        <v>87</v>
      </c>
      <c r="D222" t="s">
        <v>1514</v>
      </c>
      <c r="E222" t="s">
        <v>2710</v>
      </c>
      <c r="F222" t="s">
        <v>2711</v>
      </c>
      <c r="G222" t="s">
        <v>1121</v>
      </c>
      <c r="H222" t="s">
        <v>402</v>
      </c>
      <c r="I222" t="s">
        <v>1517</v>
      </c>
      <c r="J222" t="s">
        <v>2712</v>
      </c>
      <c r="K222" t="s">
        <v>96</v>
      </c>
      <c r="L222" t="s">
        <v>2713</v>
      </c>
      <c r="M222" s="36">
        <v>45968.4297337963</v>
      </c>
      <c r="N222" s="36">
        <v>45971.48541666667</v>
      </c>
      <c r="O222" t="s">
        <v>1125</v>
      </c>
      <c r="P222" t="s">
        <v>1126</v>
      </c>
      <c r="Q222" t="s">
        <v>1235</v>
      </c>
      <c r="R222" t="s">
        <v>1269</v>
      </c>
      <c r="S222" t="s">
        <v>147</v>
      </c>
      <c r="T222" t="s">
        <v>1364</v>
      </c>
      <c r="U222" t="s">
        <v>100</v>
      </c>
      <c r="V222" t="s">
        <v>2714</v>
      </c>
      <c r="W222" t="s">
        <v>102</v>
      </c>
      <c r="X222" t="s">
        <v>2715</v>
      </c>
      <c r="Y222" t="s">
        <v>13</v>
      </c>
      <c r="Z222" t="s">
        <v>104</v>
      </c>
      <c r="AA222" t="s">
        <v>2283</v>
      </c>
      <c r="AB222" s="37">
        <v>1</v>
      </c>
      <c r="AC222" t="s">
        <v>106</v>
      </c>
      <c r="AD222" s="37">
        <v>275729</v>
      </c>
      <c r="AE222" s="37">
        <v>196537</v>
      </c>
      <c r="AF222" s="37">
        <v>275729</v>
      </c>
    </row>
    <row r="223" spans="1:32">
      <c r="A223" t="s">
        <v>398</v>
      </c>
      <c r="B223" t="s">
        <v>86</v>
      </c>
      <c r="C223" t="s">
        <v>87</v>
      </c>
      <c r="D223" t="s">
        <v>1432</v>
      </c>
      <c r="E223" t="s">
        <v>2716</v>
      </c>
      <c r="F223" t="s">
        <v>2717</v>
      </c>
      <c r="G223" t="s">
        <v>1121</v>
      </c>
      <c r="H223" t="s">
        <v>402</v>
      </c>
      <c r="I223" t="s">
        <v>1435</v>
      </c>
      <c r="J223" t="s">
        <v>2718</v>
      </c>
      <c r="K223" t="s">
        <v>96</v>
      </c>
      <c r="L223" t="s">
        <v>2719</v>
      </c>
      <c r="M223" s="36">
        <v>45968.431793981479</v>
      </c>
      <c r="N223" s="36">
        <v>45969.470833333333</v>
      </c>
      <c r="O223" t="s">
        <v>1125</v>
      </c>
      <c r="P223" t="s">
        <v>1126</v>
      </c>
      <c r="Q223" t="s">
        <v>1398</v>
      </c>
      <c r="R223" t="s">
        <v>1399</v>
      </c>
      <c r="S223" t="s">
        <v>98</v>
      </c>
      <c r="T223" t="s">
        <v>470</v>
      </c>
      <c r="U223" t="s">
        <v>100</v>
      </c>
      <c r="V223" t="s">
        <v>2720</v>
      </c>
      <c r="W223" t="s">
        <v>102</v>
      </c>
      <c r="X223" t="s">
        <v>2721</v>
      </c>
      <c r="Y223" t="s">
        <v>8</v>
      </c>
      <c r="Z223" t="s">
        <v>104</v>
      </c>
      <c r="AA223" t="s">
        <v>1439</v>
      </c>
      <c r="AB223" s="37">
        <v>1</v>
      </c>
      <c r="AC223" t="s">
        <v>106</v>
      </c>
      <c r="AD223" s="37">
        <v>65960</v>
      </c>
      <c r="AE223" s="37">
        <v>75096</v>
      </c>
      <c r="AF223" s="37">
        <v>65960</v>
      </c>
    </row>
    <row r="224" spans="1:32">
      <c r="A224" t="s">
        <v>138</v>
      </c>
      <c r="B224" t="s">
        <v>139</v>
      </c>
      <c r="C224" t="s">
        <v>140</v>
      </c>
      <c r="D224" t="s">
        <v>141</v>
      </c>
      <c r="E224" t="s">
        <v>2722</v>
      </c>
      <c r="F224" t="s">
        <v>2723</v>
      </c>
      <c r="G224" t="s">
        <v>1121</v>
      </c>
      <c r="H224" t="s">
        <v>144</v>
      </c>
      <c r="I224" t="s">
        <v>138</v>
      </c>
      <c r="J224" t="s">
        <v>2724</v>
      </c>
      <c r="K224" t="s">
        <v>96</v>
      </c>
      <c r="L224" t="s">
        <v>2725</v>
      </c>
      <c r="M224" s="36">
        <v>45968.425949074073</v>
      </c>
      <c r="N224" s="36">
        <v>45968.654861111107</v>
      </c>
      <c r="O224" t="s">
        <v>1125</v>
      </c>
      <c r="P224" t="s">
        <v>1126</v>
      </c>
      <c r="Q224" t="s">
        <v>1235</v>
      </c>
      <c r="R224" t="s">
        <v>1545</v>
      </c>
      <c r="S224" t="s">
        <v>1130</v>
      </c>
      <c r="T224" t="s">
        <v>1130</v>
      </c>
      <c r="U224" t="s">
        <v>100</v>
      </c>
      <c r="V224" t="s">
        <v>2726</v>
      </c>
      <c r="W224" t="s">
        <v>102</v>
      </c>
      <c r="X224" t="s">
        <v>2727</v>
      </c>
      <c r="Y224" t="s">
        <v>8</v>
      </c>
      <c r="Z224" t="s">
        <v>104</v>
      </c>
      <c r="AA224" t="s">
        <v>1322</v>
      </c>
      <c r="AB224" s="37">
        <v>1</v>
      </c>
      <c r="AC224" t="s">
        <v>106</v>
      </c>
      <c r="AD224" s="37">
        <v>65960</v>
      </c>
      <c r="AE224" s="37">
        <v>75096</v>
      </c>
      <c r="AF224" s="37">
        <v>65960</v>
      </c>
    </row>
    <row r="225" spans="1:32">
      <c r="A225" t="s">
        <v>603</v>
      </c>
      <c r="B225" t="s">
        <v>381</v>
      </c>
      <c r="C225" t="s">
        <v>382</v>
      </c>
      <c r="D225" t="s">
        <v>2728</v>
      </c>
      <c r="E225" t="s">
        <v>2729</v>
      </c>
      <c r="F225" t="s">
        <v>2730</v>
      </c>
      <c r="G225" t="s">
        <v>1121</v>
      </c>
      <c r="H225" t="s">
        <v>607</v>
      </c>
      <c r="I225" t="s">
        <v>2731</v>
      </c>
      <c r="J225" t="s">
        <v>2732</v>
      </c>
      <c r="K225" t="s">
        <v>96</v>
      </c>
      <c r="L225" t="s">
        <v>2733</v>
      </c>
      <c r="M225" s="36">
        <v>45968.44431712963</v>
      </c>
      <c r="N225" s="36">
        <v>45971.681250000001</v>
      </c>
      <c r="O225" t="s">
        <v>1125</v>
      </c>
      <c r="P225" t="s">
        <v>1126</v>
      </c>
      <c r="Q225" t="s">
        <v>1398</v>
      </c>
      <c r="R225" t="s">
        <v>1399</v>
      </c>
      <c r="S225" t="s">
        <v>98</v>
      </c>
      <c r="T225" t="s">
        <v>99</v>
      </c>
      <c r="U225" t="s">
        <v>100</v>
      </c>
      <c r="V225" t="s">
        <v>2734</v>
      </c>
      <c r="W225" t="s">
        <v>102</v>
      </c>
      <c r="X225" t="s">
        <v>2735</v>
      </c>
      <c r="Y225" t="s">
        <v>11</v>
      </c>
      <c r="Z225" t="s">
        <v>104</v>
      </c>
      <c r="AA225" t="s">
        <v>612</v>
      </c>
      <c r="AB225" s="37">
        <v>1</v>
      </c>
      <c r="AC225" t="s">
        <v>106</v>
      </c>
      <c r="AD225" s="37">
        <v>144968</v>
      </c>
      <c r="AE225" s="37">
        <v>140396</v>
      </c>
      <c r="AF225" s="37">
        <v>144968</v>
      </c>
    </row>
    <row r="226" spans="1:32">
      <c r="A226" t="s">
        <v>152</v>
      </c>
      <c r="B226" t="s">
        <v>153</v>
      </c>
      <c r="C226" t="s">
        <v>154</v>
      </c>
      <c r="D226" t="s">
        <v>155</v>
      </c>
      <c r="E226" t="s">
        <v>2736</v>
      </c>
      <c r="F226" t="s">
        <v>2737</v>
      </c>
      <c r="G226" t="s">
        <v>1121</v>
      </c>
      <c r="H226" t="s">
        <v>153</v>
      </c>
      <c r="I226" t="s">
        <v>152</v>
      </c>
      <c r="J226" t="s">
        <v>2738</v>
      </c>
      <c r="K226" t="s">
        <v>96</v>
      </c>
      <c r="L226" t="s">
        <v>2739</v>
      </c>
      <c r="M226" s="36">
        <v>45968.470601851863</v>
      </c>
      <c r="N226" s="36">
        <v>45968.658333333333</v>
      </c>
      <c r="O226" t="s">
        <v>1125</v>
      </c>
      <c r="P226" t="s">
        <v>1126</v>
      </c>
      <c r="Q226" t="s">
        <v>1148</v>
      </c>
      <c r="R226" t="s">
        <v>1128</v>
      </c>
      <c r="S226" t="s">
        <v>98</v>
      </c>
      <c r="T226" t="s">
        <v>470</v>
      </c>
      <c r="U226" t="s">
        <v>1179</v>
      </c>
      <c r="V226" t="s">
        <v>2740</v>
      </c>
      <c r="W226" t="s">
        <v>102</v>
      </c>
      <c r="X226" t="s">
        <v>1125</v>
      </c>
      <c r="Y226" t="s">
        <v>8</v>
      </c>
      <c r="Z226" t="s">
        <v>104</v>
      </c>
      <c r="AA226" t="s">
        <v>2741</v>
      </c>
      <c r="AB226" s="37">
        <v>1</v>
      </c>
      <c r="AC226" t="s">
        <v>106</v>
      </c>
      <c r="AD226" s="37">
        <v>65960</v>
      </c>
      <c r="AE226" s="37">
        <v>75096</v>
      </c>
      <c r="AF226" s="37">
        <v>65960</v>
      </c>
    </row>
    <row r="227" spans="1:32">
      <c r="A227" t="s">
        <v>380</v>
      </c>
      <c r="B227" t="s">
        <v>381</v>
      </c>
      <c r="C227" t="s">
        <v>382</v>
      </c>
      <c r="D227" t="s">
        <v>383</v>
      </c>
      <c r="E227" t="s">
        <v>2742</v>
      </c>
      <c r="F227" t="s">
        <v>2743</v>
      </c>
      <c r="G227" t="s">
        <v>1121</v>
      </c>
      <c r="H227" t="s">
        <v>386</v>
      </c>
      <c r="I227" t="s">
        <v>380</v>
      </c>
      <c r="J227" t="s">
        <v>2744</v>
      </c>
      <c r="K227" t="s">
        <v>96</v>
      </c>
      <c r="L227" t="s">
        <v>2745</v>
      </c>
      <c r="M227" s="36">
        <v>45968.475798611107</v>
      </c>
      <c r="N227" s="36">
        <v>45968.588194444441</v>
      </c>
      <c r="O227" t="s">
        <v>1125</v>
      </c>
      <c r="P227" t="s">
        <v>1126</v>
      </c>
      <c r="Q227" t="s">
        <v>1235</v>
      </c>
      <c r="R227" t="s">
        <v>1236</v>
      </c>
      <c r="S227" t="s">
        <v>147</v>
      </c>
      <c r="T227" t="s">
        <v>600</v>
      </c>
      <c r="U227" t="s">
        <v>100</v>
      </c>
      <c r="V227" t="s">
        <v>2746</v>
      </c>
      <c r="W227" t="s">
        <v>102</v>
      </c>
      <c r="X227" t="s">
        <v>2747</v>
      </c>
      <c r="Y227" t="s">
        <v>8</v>
      </c>
      <c r="Z227" t="s">
        <v>104</v>
      </c>
      <c r="AA227" t="s">
        <v>391</v>
      </c>
      <c r="AB227" s="37">
        <v>1</v>
      </c>
      <c r="AC227" t="s">
        <v>106</v>
      </c>
      <c r="AD227" s="37">
        <v>65960</v>
      </c>
      <c r="AE227" s="37">
        <v>75096</v>
      </c>
      <c r="AF227" s="37">
        <v>65960</v>
      </c>
    </row>
    <row r="228" spans="1:32">
      <c r="A228" t="s">
        <v>138</v>
      </c>
      <c r="B228" t="s">
        <v>139</v>
      </c>
      <c r="C228" t="s">
        <v>140</v>
      </c>
      <c r="D228" t="s">
        <v>494</v>
      </c>
      <c r="E228" t="s">
        <v>2748</v>
      </c>
      <c r="F228" t="s">
        <v>2749</v>
      </c>
      <c r="G228" t="s">
        <v>1121</v>
      </c>
      <c r="H228" t="s">
        <v>144</v>
      </c>
      <c r="I228" t="s">
        <v>497</v>
      </c>
      <c r="J228" t="s">
        <v>2750</v>
      </c>
      <c r="K228" t="s">
        <v>96</v>
      </c>
      <c r="L228" t="s">
        <v>2751</v>
      </c>
      <c r="M228" s="36">
        <v>45968.468333333331</v>
      </c>
      <c r="N228" s="36">
        <v>45968.567361111112</v>
      </c>
      <c r="O228" t="s">
        <v>1125</v>
      </c>
      <c r="P228" t="s">
        <v>1126</v>
      </c>
      <c r="Q228" t="s">
        <v>1158</v>
      </c>
      <c r="R228" t="s">
        <v>1128</v>
      </c>
      <c r="S228" t="s">
        <v>98</v>
      </c>
      <c r="T228" t="s">
        <v>470</v>
      </c>
      <c r="U228" t="s">
        <v>100</v>
      </c>
      <c r="V228" t="s">
        <v>2752</v>
      </c>
      <c r="W228" t="s">
        <v>102</v>
      </c>
      <c r="X228" t="s">
        <v>2753</v>
      </c>
      <c r="Y228" t="s">
        <v>8</v>
      </c>
      <c r="Z228" t="s">
        <v>104</v>
      </c>
      <c r="AA228" t="s">
        <v>1172</v>
      </c>
      <c r="AB228" s="37">
        <v>1</v>
      </c>
      <c r="AC228" t="s">
        <v>106</v>
      </c>
      <c r="AD228" s="37">
        <v>65960</v>
      </c>
      <c r="AE228" s="37">
        <v>75096</v>
      </c>
      <c r="AF228" s="37">
        <v>65960</v>
      </c>
    </row>
    <row r="229" spans="1:32">
      <c r="A229" t="s">
        <v>138</v>
      </c>
      <c r="B229" t="s">
        <v>139</v>
      </c>
      <c r="C229" t="s">
        <v>140</v>
      </c>
      <c r="D229" t="s">
        <v>196</v>
      </c>
      <c r="E229" t="s">
        <v>2754</v>
      </c>
      <c r="F229" t="s">
        <v>2755</v>
      </c>
      <c r="G229" t="s">
        <v>1121</v>
      </c>
      <c r="H229" t="s">
        <v>144</v>
      </c>
      <c r="I229" t="s">
        <v>199</v>
      </c>
      <c r="J229" t="s">
        <v>2756</v>
      </c>
      <c r="K229" t="s">
        <v>96</v>
      </c>
      <c r="L229" t="s">
        <v>2757</v>
      </c>
      <c r="M229" s="36">
        <v>45968.472418981481</v>
      </c>
      <c r="N229" s="36">
        <v>45968.663888888892</v>
      </c>
      <c r="O229" t="s">
        <v>1125</v>
      </c>
      <c r="P229" t="s">
        <v>1126</v>
      </c>
      <c r="Q229" t="s">
        <v>1398</v>
      </c>
      <c r="R229" t="s">
        <v>1399</v>
      </c>
      <c r="S229" t="s">
        <v>1473</v>
      </c>
      <c r="T229" t="s">
        <v>2758</v>
      </c>
      <c r="U229" t="s">
        <v>100</v>
      </c>
      <c r="V229" t="s">
        <v>2759</v>
      </c>
      <c r="W229" t="s">
        <v>102</v>
      </c>
      <c r="X229" t="s">
        <v>2760</v>
      </c>
      <c r="Y229" t="s">
        <v>8</v>
      </c>
      <c r="Z229" t="s">
        <v>104</v>
      </c>
      <c r="AA229" t="s">
        <v>189</v>
      </c>
      <c r="AB229" s="37">
        <v>1</v>
      </c>
      <c r="AC229" t="s">
        <v>106</v>
      </c>
      <c r="AD229" s="37">
        <v>65960</v>
      </c>
      <c r="AE229" s="37">
        <v>75096</v>
      </c>
      <c r="AF229" s="37">
        <v>65960</v>
      </c>
    </row>
    <row r="230" spans="1:32">
      <c r="A230" t="s">
        <v>138</v>
      </c>
      <c r="B230" t="s">
        <v>139</v>
      </c>
      <c r="C230" t="s">
        <v>140</v>
      </c>
      <c r="D230" t="s">
        <v>141</v>
      </c>
      <c r="E230" t="s">
        <v>2761</v>
      </c>
      <c r="F230" t="s">
        <v>2762</v>
      </c>
      <c r="G230" t="s">
        <v>1121</v>
      </c>
      <c r="H230" t="s">
        <v>144</v>
      </c>
      <c r="I230" t="s">
        <v>138</v>
      </c>
      <c r="J230" t="s">
        <v>2763</v>
      </c>
      <c r="K230" t="s">
        <v>96</v>
      </c>
      <c r="L230" t="s">
        <v>2764</v>
      </c>
      <c r="M230" s="36">
        <v>45968.492951388893</v>
      </c>
      <c r="N230" s="36">
        <v>45968.652083333327</v>
      </c>
      <c r="O230" t="s">
        <v>1125</v>
      </c>
      <c r="P230" t="s">
        <v>1126</v>
      </c>
      <c r="Q230" t="s">
        <v>1363</v>
      </c>
      <c r="R230" t="s">
        <v>1453</v>
      </c>
      <c r="S230" t="s">
        <v>147</v>
      </c>
      <c r="T230" t="s">
        <v>1364</v>
      </c>
      <c r="U230" t="s">
        <v>100</v>
      </c>
      <c r="V230" t="s">
        <v>2765</v>
      </c>
      <c r="W230" t="s">
        <v>102</v>
      </c>
      <c r="X230" t="s">
        <v>2766</v>
      </c>
      <c r="Y230" t="s">
        <v>8</v>
      </c>
      <c r="Z230" t="s">
        <v>104</v>
      </c>
      <c r="AA230" t="s">
        <v>1172</v>
      </c>
      <c r="AB230" s="37">
        <v>1</v>
      </c>
      <c r="AC230" t="s">
        <v>106</v>
      </c>
      <c r="AD230" s="37">
        <v>65960</v>
      </c>
      <c r="AE230" s="37">
        <v>75096</v>
      </c>
      <c r="AF230" s="37">
        <v>65960</v>
      </c>
    </row>
    <row r="231" spans="1:32">
      <c r="A231" t="s">
        <v>398</v>
      </c>
      <c r="B231" t="s">
        <v>86</v>
      </c>
      <c r="C231" t="s">
        <v>87</v>
      </c>
      <c r="D231" t="s">
        <v>399</v>
      </c>
      <c r="E231" t="s">
        <v>2767</v>
      </c>
      <c r="F231" t="s">
        <v>474</v>
      </c>
      <c r="G231" t="s">
        <v>1121</v>
      </c>
      <c r="H231" t="s">
        <v>402</v>
      </c>
      <c r="I231" t="s">
        <v>398</v>
      </c>
      <c r="J231" t="s">
        <v>475</v>
      </c>
      <c r="K231" t="s">
        <v>96</v>
      </c>
      <c r="L231" t="s">
        <v>2768</v>
      </c>
      <c r="M231" s="36">
        <v>45968.498240740737</v>
      </c>
      <c r="N231" s="36">
        <v>45969.519444444442</v>
      </c>
      <c r="O231" t="s">
        <v>1125</v>
      </c>
      <c r="P231" t="s">
        <v>1126</v>
      </c>
      <c r="Q231" t="s">
        <v>1235</v>
      </c>
      <c r="R231" t="s">
        <v>1545</v>
      </c>
      <c r="S231" t="s">
        <v>98</v>
      </c>
      <c r="T231" t="s">
        <v>99</v>
      </c>
      <c r="U231" t="s">
        <v>100</v>
      </c>
      <c r="V231" t="s">
        <v>2769</v>
      </c>
      <c r="W231" t="s">
        <v>102</v>
      </c>
      <c r="X231" t="s">
        <v>2770</v>
      </c>
      <c r="Y231" t="s">
        <v>8</v>
      </c>
      <c r="Z231" t="s">
        <v>104</v>
      </c>
      <c r="AA231" t="s">
        <v>414</v>
      </c>
      <c r="AB231" s="37">
        <v>1</v>
      </c>
      <c r="AC231" t="s">
        <v>106</v>
      </c>
      <c r="AD231" s="37">
        <v>65960</v>
      </c>
      <c r="AE231" s="37">
        <v>75096</v>
      </c>
      <c r="AF231" s="37">
        <v>65960</v>
      </c>
    </row>
    <row r="232" spans="1:32">
      <c r="A232" t="s">
        <v>85</v>
      </c>
      <c r="B232" t="s">
        <v>86</v>
      </c>
      <c r="C232" t="s">
        <v>87</v>
      </c>
      <c r="D232" t="s">
        <v>296</v>
      </c>
      <c r="E232" t="s">
        <v>2771</v>
      </c>
      <c r="F232" t="s">
        <v>2772</v>
      </c>
      <c r="G232" t="s">
        <v>1121</v>
      </c>
      <c r="H232" t="s">
        <v>93</v>
      </c>
      <c r="I232" t="s">
        <v>85</v>
      </c>
      <c r="J232" t="s">
        <v>2773</v>
      </c>
      <c r="K232" t="s">
        <v>96</v>
      </c>
      <c r="L232" t="s">
        <v>2774</v>
      </c>
      <c r="M232" s="36">
        <v>45968.512453703697</v>
      </c>
      <c r="N232" s="36">
        <v>45969.447222222218</v>
      </c>
      <c r="O232" t="s">
        <v>1125</v>
      </c>
      <c r="P232" t="s">
        <v>1126</v>
      </c>
      <c r="Q232" t="s">
        <v>1398</v>
      </c>
      <c r="R232" t="s">
        <v>1399</v>
      </c>
      <c r="S232" t="s">
        <v>98</v>
      </c>
      <c r="T232" t="s">
        <v>470</v>
      </c>
      <c r="U232" t="s">
        <v>100</v>
      </c>
      <c r="V232" t="s">
        <v>2775</v>
      </c>
      <c r="W232" t="s">
        <v>102</v>
      </c>
      <c r="X232" t="s">
        <v>2776</v>
      </c>
      <c r="Y232" t="s">
        <v>8</v>
      </c>
      <c r="Z232" t="s">
        <v>104</v>
      </c>
      <c r="AA232" t="s">
        <v>438</v>
      </c>
      <c r="AB232" s="37">
        <v>1</v>
      </c>
      <c r="AC232" t="s">
        <v>106</v>
      </c>
      <c r="AD232" s="37">
        <v>65960</v>
      </c>
      <c r="AE232" s="37">
        <v>75096</v>
      </c>
      <c r="AF232" s="37">
        <v>65960</v>
      </c>
    </row>
    <row r="233" spans="1:32">
      <c r="A233" t="s">
        <v>138</v>
      </c>
      <c r="B233" t="s">
        <v>139</v>
      </c>
      <c r="C233" t="s">
        <v>140</v>
      </c>
      <c r="D233" t="s">
        <v>494</v>
      </c>
      <c r="E233" t="s">
        <v>2777</v>
      </c>
      <c r="F233" t="s">
        <v>2778</v>
      </c>
      <c r="G233" t="s">
        <v>1121</v>
      </c>
      <c r="H233" t="s">
        <v>144</v>
      </c>
      <c r="I233" t="s">
        <v>497</v>
      </c>
      <c r="J233" t="s">
        <v>2779</v>
      </c>
      <c r="K233" t="s">
        <v>96</v>
      </c>
      <c r="L233" t="s">
        <v>2780</v>
      </c>
      <c r="M233" s="36">
        <v>45968.508356481478</v>
      </c>
      <c r="N233" s="36">
        <v>45968.616666666669</v>
      </c>
      <c r="O233" t="s">
        <v>1125</v>
      </c>
      <c r="P233" t="s">
        <v>1126</v>
      </c>
      <c r="Q233" t="s">
        <v>1148</v>
      </c>
      <c r="R233" t="s">
        <v>1128</v>
      </c>
      <c r="S233" t="s">
        <v>98</v>
      </c>
      <c r="T233" t="s">
        <v>470</v>
      </c>
      <c r="U233" t="s">
        <v>100</v>
      </c>
      <c r="V233" t="s">
        <v>2781</v>
      </c>
      <c r="W233" t="s">
        <v>102</v>
      </c>
      <c r="X233" t="s">
        <v>2782</v>
      </c>
      <c r="Y233" t="s">
        <v>8</v>
      </c>
      <c r="Z233" t="s">
        <v>104</v>
      </c>
      <c r="AA233" t="s">
        <v>1348</v>
      </c>
      <c r="AB233" s="37">
        <v>1</v>
      </c>
      <c r="AC233" t="s">
        <v>106</v>
      </c>
      <c r="AD233" s="37">
        <v>65960</v>
      </c>
      <c r="AE233" s="37">
        <v>75096</v>
      </c>
      <c r="AF233" s="37">
        <v>65960</v>
      </c>
    </row>
    <row r="234" spans="1:32">
      <c r="A234" t="s">
        <v>85</v>
      </c>
      <c r="B234" t="s">
        <v>86</v>
      </c>
      <c r="C234" t="s">
        <v>87</v>
      </c>
      <c r="D234" t="s">
        <v>88</v>
      </c>
      <c r="E234" t="s">
        <v>2783</v>
      </c>
      <c r="F234" t="s">
        <v>108</v>
      </c>
      <c r="G234" t="s">
        <v>1121</v>
      </c>
      <c r="H234" t="s">
        <v>93</v>
      </c>
      <c r="I234" t="s">
        <v>94</v>
      </c>
      <c r="J234" t="s">
        <v>109</v>
      </c>
      <c r="K234" t="s">
        <v>96</v>
      </c>
      <c r="L234" t="s">
        <v>2784</v>
      </c>
      <c r="M234" s="36">
        <v>45968.543865740743</v>
      </c>
      <c r="N234" s="36">
        <v>45969.431944444441</v>
      </c>
      <c r="P234" t="s">
        <v>1126</v>
      </c>
      <c r="Q234" t="s">
        <v>1235</v>
      </c>
      <c r="R234" t="s">
        <v>1236</v>
      </c>
      <c r="S234" t="s">
        <v>98</v>
      </c>
      <c r="T234" t="s">
        <v>99</v>
      </c>
      <c r="V234" t="s">
        <v>2785</v>
      </c>
      <c r="W234" t="s">
        <v>1195</v>
      </c>
      <c r="Y234" t="s">
        <v>13</v>
      </c>
      <c r="Z234" t="s">
        <v>104</v>
      </c>
      <c r="AA234" t="s">
        <v>2374</v>
      </c>
      <c r="AB234" s="37">
        <v>0</v>
      </c>
      <c r="AC234" t="s">
        <v>106</v>
      </c>
      <c r="AD234" s="37">
        <v>41241</v>
      </c>
      <c r="AE234" s="37">
        <v>0</v>
      </c>
      <c r="AF234" s="37">
        <v>41241</v>
      </c>
    </row>
    <row r="235" spans="1:32">
      <c r="A235" t="s">
        <v>351</v>
      </c>
      <c r="B235" t="s">
        <v>86</v>
      </c>
      <c r="C235" t="s">
        <v>352</v>
      </c>
      <c r="D235" t="s">
        <v>2786</v>
      </c>
      <c r="E235" t="s">
        <v>2787</v>
      </c>
      <c r="F235" t="s">
        <v>2788</v>
      </c>
      <c r="G235" t="s">
        <v>1121</v>
      </c>
      <c r="H235" t="s">
        <v>2213</v>
      </c>
      <c r="I235" t="s">
        <v>2789</v>
      </c>
      <c r="J235" t="s">
        <v>2790</v>
      </c>
      <c r="K235" t="s">
        <v>96</v>
      </c>
      <c r="L235" t="s">
        <v>2791</v>
      </c>
      <c r="M235" s="36">
        <v>45968.575046296297</v>
      </c>
      <c r="N235" s="36">
        <v>45969.536805555559</v>
      </c>
      <c r="O235" t="s">
        <v>1125</v>
      </c>
      <c r="P235" t="s">
        <v>1126</v>
      </c>
      <c r="Q235" t="s">
        <v>1288</v>
      </c>
      <c r="R235" t="s">
        <v>1128</v>
      </c>
      <c r="S235" t="s">
        <v>1130</v>
      </c>
      <c r="T235" t="s">
        <v>1130</v>
      </c>
      <c r="U235" t="s">
        <v>100</v>
      </c>
      <c r="V235" t="s">
        <v>2792</v>
      </c>
      <c r="W235" t="s">
        <v>102</v>
      </c>
      <c r="X235" t="s">
        <v>2793</v>
      </c>
      <c r="Y235" t="s">
        <v>11</v>
      </c>
      <c r="Z235" t="s">
        <v>104</v>
      </c>
      <c r="AA235" t="s">
        <v>2338</v>
      </c>
      <c r="AB235" s="37">
        <v>1</v>
      </c>
      <c r="AC235" t="s">
        <v>106</v>
      </c>
      <c r="AD235" s="37">
        <v>144968</v>
      </c>
      <c r="AE235" s="37">
        <v>140396</v>
      </c>
      <c r="AF235" s="37">
        <v>144968</v>
      </c>
    </row>
    <row r="236" spans="1:32">
      <c r="A236" t="s">
        <v>244</v>
      </c>
      <c r="B236" t="s">
        <v>114</v>
      </c>
      <c r="C236" t="s">
        <v>115</v>
      </c>
      <c r="D236" t="s">
        <v>2794</v>
      </c>
      <c r="E236" t="s">
        <v>2795</v>
      </c>
      <c r="F236" t="s">
        <v>2796</v>
      </c>
      <c r="G236" t="s">
        <v>1121</v>
      </c>
      <c r="H236" t="s">
        <v>248</v>
      </c>
      <c r="I236" t="s">
        <v>2797</v>
      </c>
      <c r="J236" t="s">
        <v>2798</v>
      </c>
      <c r="K236" t="s">
        <v>96</v>
      </c>
      <c r="L236" t="s">
        <v>2799</v>
      </c>
      <c r="M236" s="36">
        <v>45968.575798611113</v>
      </c>
      <c r="N236" s="36">
        <v>45971.506944444453</v>
      </c>
      <c r="O236" t="s">
        <v>1125</v>
      </c>
      <c r="P236" t="s">
        <v>1126</v>
      </c>
      <c r="Q236" t="s">
        <v>1186</v>
      </c>
      <c r="R236" t="s">
        <v>1186</v>
      </c>
      <c r="S236" t="s">
        <v>1130</v>
      </c>
      <c r="T236" t="s">
        <v>1130</v>
      </c>
      <c r="U236" t="s">
        <v>100</v>
      </c>
      <c r="V236" t="s">
        <v>2800</v>
      </c>
      <c r="W236" t="s">
        <v>102</v>
      </c>
      <c r="X236" t="s">
        <v>2801</v>
      </c>
      <c r="Y236" t="s">
        <v>13</v>
      </c>
      <c r="Z236" t="s">
        <v>104</v>
      </c>
      <c r="AA236" t="s">
        <v>1941</v>
      </c>
      <c r="AB236" s="37">
        <v>1</v>
      </c>
      <c r="AC236" t="s">
        <v>106</v>
      </c>
      <c r="AD236" s="37">
        <v>275729</v>
      </c>
      <c r="AE236" s="37">
        <v>196537</v>
      </c>
      <c r="AF236" s="37">
        <v>275729</v>
      </c>
    </row>
    <row r="237" spans="1:32">
      <c r="A237" t="s">
        <v>138</v>
      </c>
      <c r="B237" t="s">
        <v>139</v>
      </c>
      <c r="C237" t="s">
        <v>140</v>
      </c>
      <c r="D237" t="s">
        <v>2802</v>
      </c>
      <c r="E237" t="s">
        <v>2803</v>
      </c>
      <c r="F237" t="s">
        <v>2804</v>
      </c>
      <c r="G237" t="s">
        <v>1121</v>
      </c>
      <c r="H237" t="s">
        <v>144</v>
      </c>
      <c r="I237" t="s">
        <v>2805</v>
      </c>
      <c r="J237" t="s">
        <v>2806</v>
      </c>
      <c r="K237" t="s">
        <v>96</v>
      </c>
      <c r="L237" t="s">
        <v>2807</v>
      </c>
      <c r="M237" s="36">
        <v>45968.588831018518</v>
      </c>
      <c r="N237" s="36">
        <v>45969.443749999999</v>
      </c>
      <c r="O237" t="s">
        <v>1125</v>
      </c>
      <c r="P237" t="s">
        <v>1126</v>
      </c>
      <c r="Q237" t="s">
        <v>1192</v>
      </c>
      <c r="R237" t="s">
        <v>1193</v>
      </c>
      <c r="S237" t="s">
        <v>147</v>
      </c>
      <c r="T237" t="s">
        <v>600</v>
      </c>
      <c r="U237" t="s">
        <v>100</v>
      </c>
      <c r="V237" t="s">
        <v>2808</v>
      </c>
      <c r="W237" t="s">
        <v>102</v>
      </c>
      <c r="X237" t="s">
        <v>2809</v>
      </c>
      <c r="Y237" t="s">
        <v>11</v>
      </c>
      <c r="Z237" t="s">
        <v>104</v>
      </c>
      <c r="AA237" t="s">
        <v>176</v>
      </c>
      <c r="AB237" s="37">
        <v>1</v>
      </c>
      <c r="AC237" t="s">
        <v>106</v>
      </c>
      <c r="AD237" s="37">
        <v>144968</v>
      </c>
      <c r="AE237" s="37">
        <v>140396</v>
      </c>
      <c r="AF237" s="37">
        <v>144968</v>
      </c>
    </row>
    <row r="238" spans="1:32">
      <c r="A238" t="s">
        <v>509</v>
      </c>
      <c r="B238" t="s">
        <v>139</v>
      </c>
      <c r="C238" t="s">
        <v>140</v>
      </c>
      <c r="D238" t="s">
        <v>1402</v>
      </c>
      <c r="E238" t="s">
        <v>2810</v>
      </c>
      <c r="F238" t="s">
        <v>2811</v>
      </c>
      <c r="G238" t="s">
        <v>1121</v>
      </c>
      <c r="H238" t="s">
        <v>144</v>
      </c>
      <c r="I238" t="s">
        <v>509</v>
      </c>
      <c r="J238" t="s">
        <v>2812</v>
      </c>
      <c r="K238" t="s">
        <v>96</v>
      </c>
      <c r="L238" t="s">
        <v>2813</v>
      </c>
      <c r="M238" s="36">
        <v>45968.600706018522</v>
      </c>
      <c r="N238" s="36">
        <v>45969.525694444441</v>
      </c>
      <c r="O238" t="s">
        <v>1125</v>
      </c>
      <c r="P238" t="s">
        <v>1126</v>
      </c>
      <c r="Q238" t="s">
        <v>1169</v>
      </c>
      <c r="R238" t="s">
        <v>1128</v>
      </c>
      <c r="S238" t="s">
        <v>98</v>
      </c>
      <c r="T238" t="s">
        <v>99</v>
      </c>
      <c r="U238" t="s">
        <v>100</v>
      </c>
      <c r="V238" t="s">
        <v>2814</v>
      </c>
      <c r="W238" t="s">
        <v>102</v>
      </c>
      <c r="X238" t="s">
        <v>2815</v>
      </c>
      <c r="Y238" t="s">
        <v>8</v>
      </c>
      <c r="Z238" t="s">
        <v>104</v>
      </c>
      <c r="AA238" t="s">
        <v>518</v>
      </c>
      <c r="AB238" s="37">
        <v>1</v>
      </c>
      <c r="AC238" t="s">
        <v>106</v>
      </c>
      <c r="AD238" s="37">
        <v>65960</v>
      </c>
      <c r="AE238" s="37">
        <v>75096</v>
      </c>
      <c r="AF238" s="37">
        <v>65960</v>
      </c>
    </row>
    <row r="239" spans="1:32">
      <c r="A239" t="s">
        <v>138</v>
      </c>
      <c r="B239" t="s">
        <v>139</v>
      </c>
      <c r="C239" t="s">
        <v>140</v>
      </c>
      <c r="D239" t="s">
        <v>959</v>
      </c>
      <c r="E239" t="s">
        <v>2816</v>
      </c>
      <c r="F239" t="s">
        <v>2817</v>
      </c>
      <c r="G239" t="s">
        <v>1121</v>
      </c>
      <c r="H239" t="s">
        <v>144</v>
      </c>
      <c r="I239" t="s">
        <v>962</v>
      </c>
      <c r="J239" t="s">
        <v>2818</v>
      </c>
      <c r="K239" t="s">
        <v>96</v>
      </c>
      <c r="L239" t="s">
        <v>2819</v>
      </c>
      <c r="M239" s="36">
        <v>45968.600023148138</v>
      </c>
      <c r="N239" s="36">
        <v>45969.495833333327</v>
      </c>
      <c r="O239" t="s">
        <v>1125</v>
      </c>
      <c r="P239" t="s">
        <v>1126</v>
      </c>
      <c r="Q239" t="s">
        <v>1186</v>
      </c>
      <c r="R239" t="s">
        <v>1186</v>
      </c>
      <c r="S239" t="s">
        <v>1130</v>
      </c>
      <c r="T239" t="s">
        <v>1130</v>
      </c>
      <c r="U239" t="s">
        <v>100</v>
      </c>
      <c r="V239" t="s">
        <v>2820</v>
      </c>
      <c r="W239" t="s">
        <v>102</v>
      </c>
      <c r="X239" t="s">
        <v>2821</v>
      </c>
      <c r="Y239" t="s">
        <v>11</v>
      </c>
      <c r="Z239" t="s">
        <v>104</v>
      </c>
      <c r="AA239" t="s">
        <v>176</v>
      </c>
      <c r="AB239" s="37">
        <v>1</v>
      </c>
      <c r="AC239" t="s">
        <v>106</v>
      </c>
      <c r="AD239" s="37">
        <v>144968</v>
      </c>
      <c r="AE239" s="37">
        <v>140396</v>
      </c>
      <c r="AF239" s="37">
        <v>144968</v>
      </c>
    </row>
    <row r="240" spans="1:32">
      <c r="A240" t="s">
        <v>152</v>
      </c>
      <c r="B240" t="s">
        <v>153</v>
      </c>
      <c r="C240" t="s">
        <v>154</v>
      </c>
      <c r="D240" t="s">
        <v>2822</v>
      </c>
      <c r="E240" t="s">
        <v>2823</v>
      </c>
      <c r="F240" t="s">
        <v>2824</v>
      </c>
      <c r="G240" t="s">
        <v>1121</v>
      </c>
      <c r="H240" t="s">
        <v>153</v>
      </c>
      <c r="I240" t="s">
        <v>2825</v>
      </c>
      <c r="J240" t="s">
        <v>2826</v>
      </c>
      <c r="K240" t="s">
        <v>96</v>
      </c>
      <c r="L240" t="s">
        <v>2827</v>
      </c>
      <c r="M240" s="36">
        <v>45968.672685185193</v>
      </c>
      <c r="N240" s="36">
        <v>45969.486111111109</v>
      </c>
      <c r="O240" t="s">
        <v>1125</v>
      </c>
      <c r="P240" t="s">
        <v>1227</v>
      </c>
      <c r="Q240" t="s">
        <v>1336</v>
      </c>
      <c r="R240" t="s">
        <v>1445</v>
      </c>
      <c r="S240" t="s">
        <v>147</v>
      </c>
      <c r="T240" t="s">
        <v>600</v>
      </c>
      <c r="U240" t="s">
        <v>100</v>
      </c>
      <c r="V240" t="s">
        <v>2828</v>
      </c>
      <c r="W240" t="s">
        <v>102</v>
      </c>
      <c r="X240" t="s">
        <v>2829</v>
      </c>
      <c r="Y240" t="s">
        <v>11</v>
      </c>
      <c r="Z240" t="s">
        <v>104</v>
      </c>
      <c r="AA240" t="s">
        <v>1331</v>
      </c>
      <c r="AB240" s="37">
        <v>1</v>
      </c>
      <c r="AC240" t="s">
        <v>106</v>
      </c>
      <c r="AD240" s="37">
        <v>144968</v>
      </c>
      <c r="AE240" s="37">
        <v>140396</v>
      </c>
      <c r="AF240" s="37">
        <v>144968</v>
      </c>
    </row>
    <row r="241" spans="1:32">
      <c r="A241" t="s">
        <v>603</v>
      </c>
      <c r="B241" t="s">
        <v>381</v>
      </c>
      <c r="C241" t="s">
        <v>382</v>
      </c>
      <c r="D241" t="s">
        <v>604</v>
      </c>
      <c r="E241" t="s">
        <v>2830</v>
      </c>
      <c r="F241" t="s">
        <v>2831</v>
      </c>
      <c r="G241" t="s">
        <v>1121</v>
      </c>
      <c r="H241" t="s">
        <v>607</v>
      </c>
      <c r="I241" t="s">
        <v>603</v>
      </c>
      <c r="J241" t="s">
        <v>2832</v>
      </c>
      <c r="K241" t="s">
        <v>96</v>
      </c>
      <c r="L241" t="s">
        <v>2833</v>
      </c>
      <c r="M241" s="36">
        <v>45968.674201388887</v>
      </c>
      <c r="N241" s="36">
        <v>45969.538194444453</v>
      </c>
      <c r="O241" t="s">
        <v>1125</v>
      </c>
      <c r="P241" t="s">
        <v>1126</v>
      </c>
      <c r="Q241" t="s">
        <v>1398</v>
      </c>
      <c r="R241" t="s">
        <v>1399</v>
      </c>
      <c r="S241" t="s">
        <v>147</v>
      </c>
      <c r="T241" t="s">
        <v>600</v>
      </c>
      <c r="U241" t="s">
        <v>100</v>
      </c>
      <c r="V241" t="s">
        <v>2834</v>
      </c>
      <c r="W241" t="s">
        <v>102</v>
      </c>
      <c r="X241" t="s">
        <v>2835</v>
      </c>
      <c r="Y241" t="s">
        <v>8</v>
      </c>
      <c r="Z241" t="s">
        <v>104</v>
      </c>
      <c r="AA241" t="s">
        <v>612</v>
      </c>
      <c r="AB241" s="37">
        <v>1</v>
      </c>
      <c r="AC241" t="s">
        <v>106</v>
      </c>
      <c r="AD241" s="37">
        <v>65960</v>
      </c>
      <c r="AE241" s="37">
        <v>75096</v>
      </c>
      <c r="AF241" s="37">
        <v>65960</v>
      </c>
    </row>
    <row r="242" spans="1:32">
      <c r="A242" t="s">
        <v>380</v>
      </c>
      <c r="B242" t="s">
        <v>381</v>
      </c>
      <c r="C242" t="s">
        <v>382</v>
      </c>
      <c r="D242" t="s">
        <v>2836</v>
      </c>
      <c r="E242" t="s">
        <v>2837</v>
      </c>
      <c r="F242" t="s">
        <v>2838</v>
      </c>
      <c r="G242" t="s">
        <v>1121</v>
      </c>
      <c r="H242" t="s">
        <v>386</v>
      </c>
      <c r="I242" t="s">
        <v>2839</v>
      </c>
      <c r="J242" t="s">
        <v>2840</v>
      </c>
      <c r="K242" t="s">
        <v>96</v>
      </c>
      <c r="L242" t="s">
        <v>2841</v>
      </c>
      <c r="M242" s="36">
        <v>45968.698344907411</v>
      </c>
      <c r="N242" s="36">
        <v>45969.545138888891</v>
      </c>
      <c r="O242" t="s">
        <v>1125</v>
      </c>
      <c r="P242" t="s">
        <v>1126</v>
      </c>
      <c r="Q242" t="s">
        <v>1398</v>
      </c>
      <c r="R242" t="s">
        <v>1399</v>
      </c>
      <c r="S242" t="s">
        <v>1130</v>
      </c>
      <c r="T242" t="s">
        <v>1130</v>
      </c>
      <c r="U242" t="s">
        <v>100</v>
      </c>
      <c r="V242" t="s">
        <v>2842</v>
      </c>
      <c r="W242" t="s">
        <v>102</v>
      </c>
      <c r="X242" t="s">
        <v>2843</v>
      </c>
      <c r="Y242" t="s">
        <v>11</v>
      </c>
      <c r="Z242" t="s">
        <v>104</v>
      </c>
      <c r="AA242" t="s">
        <v>1043</v>
      </c>
      <c r="AB242" s="37">
        <v>1</v>
      </c>
      <c r="AC242" t="s">
        <v>106</v>
      </c>
      <c r="AD242" s="37">
        <v>144968</v>
      </c>
      <c r="AE242" s="37">
        <v>140396</v>
      </c>
      <c r="AF242" s="37">
        <v>144968</v>
      </c>
    </row>
    <row r="243" spans="1:32">
      <c r="A243" t="s">
        <v>398</v>
      </c>
      <c r="B243" t="s">
        <v>86</v>
      </c>
      <c r="C243" t="s">
        <v>87</v>
      </c>
      <c r="D243" t="s">
        <v>1432</v>
      </c>
      <c r="E243" t="s">
        <v>2844</v>
      </c>
      <c r="F243" t="s">
        <v>2845</v>
      </c>
      <c r="G243" t="s">
        <v>1121</v>
      </c>
      <c r="H243" t="s">
        <v>402</v>
      </c>
      <c r="I243" t="s">
        <v>1435</v>
      </c>
      <c r="J243" t="s">
        <v>2846</v>
      </c>
      <c r="K243" t="s">
        <v>96</v>
      </c>
      <c r="L243" t="s">
        <v>2847</v>
      </c>
      <c r="M243" s="36">
        <v>45968.696284722217</v>
      </c>
      <c r="N243" s="36">
        <v>45969.490972222222</v>
      </c>
      <c r="O243" t="s">
        <v>1125</v>
      </c>
      <c r="P243" t="s">
        <v>1126</v>
      </c>
      <c r="Q243" t="s">
        <v>1218</v>
      </c>
      <c r="R243" t="s">
        <v>1128</v>
      </c>
      <c r="S243" t="s">
        <v>98</v>
      </c>
      <c r="T243" t="s">
        <v>99</v>
      </c>
      <c r="U243" t="s">
        <v>100</v>
      </c>
      <c r="V243" t="s">
        <v>2848</v>
      </c>
      <c r="W243" t="s">
        <v>102</v>
      </c>
      <c r="X243" t="s">
        <v>2849</v>
      </c>
      <c r="Y243" t="s">
        <v>8</v>
      </c>
      <c r="Z243" t="s">
        <v>104</v>
      </c>
      <c r="AA243" t="s">
        <v>824</v>
      </c>
      <c r="AB243" s="37">
        <v>1</v>
      </c>
      <c r="AC243" t="s">
        <v>106</v>
      </c>
      <c r="AD243" s="37">
        <v>65960</v>
      </c>
      <c r="AE243" s="37">
        <v>75096</v>
      </c>
      <c r="AF243" s="37">
        <v>65960</v>
      </c>
    </row>
    <row r="244" spans="1:32">
      <c r="A244" t="s">
        <v>398</v>
      </c>
      <c r="B244" t="s">
        <v>86</v>
      </c>
      <c r="C244" t="s">
        <v>87</v>
      </c>
      <c r="D244" t="s">
        <v>399</v>
      </c>
      <c r="E244" t="s">
        <v>2850</v>
      </c>
      <c r="F244" t="s">
        <v>2851</v>
      </c>
      <c r="G244" t="s">
        <v>1121</v>
      </c>
      <c r="H244" t="s">
        <v>402</v>
      </c>
      <c r="I244" t="s">
        <v>398</v>
      </c>
      <c r="J244" t="s">
        <v>2852</v>
      </c>
      <c r="K244" t="s">
        <v>96</v>
      </c>
      <c r="L244" t="s">
        <v>2853</v>
      </c>
      <c r="M244" s="36">
        <v>45968.715740740743</v>
      </c>
      <c r="N244" s="36">
        <v>45969.445833333331</v>
      </c>
      <c r="O244" t="s">
        <v>1125</v>
      </c>
      <c r="P244" t="s">
        <v>1126</v>
      </c>
      <c r="Q244" t="s">
        <v>1235</v>
      </c>
      <c r="R244" t="s">
        <v>1545</v>
      </c>
      <c r="S244" t="s">
        <v>98</v>
      </c>
      <c r="T244" t="s">
        <v>99</v>
      </c>
      <c r="U244" t="s">
        <v>100</v>
      </c>
      <c r="V244" t="s">
        <v>2854</v>
      </c>
      <c r="W244" t="s">
        <v>102</v>
      </c>
      <c r="X244" t="s">
        <v>2855</v>
      </c>
      <c r="Y244" t="s">
        <v>8</v>
      </c>
      <c r="Z244" t="s">
        <v>104</v>
      </c>
      <c r="AA244" t="s">
        <v>429</v>
      </c>
      <c r="AB244" s="37">
        <v>1</v>
      </c>
      <c r="AC244" t="s">
        <v>106</v>
      </c>
      <c r="AD244" s="37">
        <v>65960</v>
      </c>
      <c r="AE244" s="37">
        <v>75096</v>
      </c>
      <c r="AF244" s="37">
        <v>65960</v>
      </c>
    </row>
    <row r="245" spans="1:32">
      <c r="A245" t="s">
        <v>152</v>
      </c>
      <c r="B245" t="s">
        <v>153</v>
      </c>
      <c r="C245" t="s">
        <v>154</v>
      </c>
      <c r="D245" t="s">
        <v>2856</v>
      </c>
      <c r="E245" t="s">
        <v>2857</v>
      </c>
      <c r="F245" t="s">
        <v>2858</v>
      </c>
      <c r="G245" t="s">
        <v>1121</v>
      </c>
      <c r="H245" t="s">
        <v>153</v>
      </c>
      <c r="I245" t="s">
        <v>2859</v>
      </c>
      <c r="J245" t="s">
        <v>2860</v>
      </c>
      <c r="K245" t="s">
        <v>96</v>
      </c>
      <c r="L245" t="s">
        <v>2861</v>
      </c>
      <c r="M245" s="36">
        <v>45968.701921296299</v>
      </c>
      <c r="N245" s="36">
        <v>45971.623611111107</v>
      </c>
      <c r="O245" t="s">
        <v>1125</v>
      </c>
      <c r="P245" t="s">
        <v>1126</v>
      </c>
      <c r="Q245" t="s">
        <v>1235</v>
      </c>
      <c r="R245" t="s">
        <v>1269</v>
      </c>
      <c r="S245" t="s">
        <v>98</v>
      </c>
      <c r="T245" t="s">
        <v>470</v>
      </c>
      <c r="U245" t="s">
        <v>100</v>
      </c>
      <c r="V245" t="s">
        <v>2862</v>
      </c>
      <c r="W245" t="s">
        <v>102</v>
      </c>
      <c r="X245" t="s">
        <v>2863</v>
      </c>
      <c r="Y245" t="s">
        <v>11</v>
      </c>
      <c r="Z245" t="s">
        <v>104</v>
      </c>
      <c r="AA245" t="s">
        <v>838</v>
      </c>
      <c r="AB245" s="37">
        <v>1</v>
      </c>
      <c r="AC245" t="s">
        <v>106</v>
      </c>
      <c r="AD245" s="37">
        <v>144968</v>
      </c>
      <c r="AE245" s="37">
        <v>140396</v>
      </c>
      <c r="AF245" s="37">
        <v>144968</v>
      </c>
    </row>
    <row r="246" spans="1:32">
      <c r="A246" t="s">
        <v>85</v>
      </c>
      <c r="B246" t="s">
        <v>86</v>
      </c>
      <c r="C246" t="s">
        <v>87</v>
      </c>
      <c r="D246" t="s">
        <v>2864</v>
      </c>
      <c r="E246" t="s">
        <v>2865</v>
      </c>
      <c r="F246" t="s">
        <v>2866</v>
      </c>
      <c r="G246" t="s">
        <v>1121</v>
      </c>
      <c r="H246" t="s">
        <v>93</v>
      </c>
      <c r="I246" t="s">
        <v>2867</v>
      </c>
      <c r="J246" t="s">
        <v>2868</v>
      </c>
      <c r="K246" t="s">
        <v>96</v>
      </c>
      <c r="L246" t="s">
        <v>2869</v>
      </c>
      <c r="M246" s="36">
        <v>45968.703229166669</v>
      </c>
      <c r="N246" s="36">
        <v>45972.501388888893</v>
      </c>
      <c r="O246" t="s">
        <v>1125</v>
      </c>
      <c r="P246" t="s">
        <v>1126</v>
      </c>
      <c r="Q246" t="s">
        <v>1374</v>
      </c>
      <c r="R246" t="s">
        <v>1414</v>
      </c>
      <c r="S246" t="s">
        <v>1130</v>
      </c>
      <c r="T246" t="s">
        <v>1130</v>
      </c>
      <c r="U246" t="s">
        <v>100</v>
      </c>
      <c r="V246" t="s">
        <v>2870</v>
      </c>
      <c r="W246" t="s">
        <v>102</v>
      </c>
      <c r="X246" t="s">
        <v>2871</v>
      </c>
      <c r="Y246" t="s">
        <v>15</v>
      </c>
      <c r="Z246" t="s">
        <v>104</v>
      </c>
      <c r="AA246" t="s">
        <v>1151</v>
      </c>
      <c r="AB246" s="37">
        <v>1</v>
      </c>
      <c r="AC246" t="s">
        <v>106</v>
      </c>
      <c r="AD246" s="37">
        <v>479589</v>
      </c>
      <c r="AE246" s="37">
        <v>196537</v>
      </c>
      <c r="AF246" s="37">
        <v>479589</v>
      </c>
    </row>
    <row r="247" spans="1:32">
      <c r="A247" t="s">
        <v>138</v>
      </c>
      <c r="B247" t="s">
        <v>139</v>
      </c>
      <c r="C247" t="s">
        <v>140</v>
      </c>
      <c r="D247" t="s">
        <v>141</v>
      </c>
      <c r="E247" t="s">
        <v>2872</v>
      </c>
      <c r="F247" t="s">
        <v>2873</v>
      </c>
      <c r="G247" t="s">
        <v>1121</v>
      </c>
      <c r="H247" t="s">
        <v>144</v>
      </c>
      <c r="I247" t="s">
        <v>138</v>
      </c>
      <c r="J247" t="s">
        <v>2874</v>
      </c>
      <c r="K247" t="s">
        <v>96</v>
      </c>
      <c r="L247" t="s">
        <v>2875</v>
      </c>
      <c r="M247" s="36">
        <v>45968.725451388891</v>
      </c>
      <c r="N247" s="36">
        <v>45969.529166666667</v>
      </c>
      <c r="O247" t="s">
        <v>1125</v>
      </c>
      <c r="P247" t="s">
        <v>1126</v>
      </c>
      <c r="Q247" t="s">
        <v>1177</v>
      </c>
      <c r="R247" t="s">
        <v>1178</v>
      </c>
      <c r="S247" t="s">
        <v>1130</v>
      </c>
      <c r="T247" t="s">
        <v>1130</v>
      </c>
      <c r="U247" t="s">
        <v>100</v>
      </c>
      <c r="V247" t="s">
        <v>2876</v>
      </c>
      <c r="W247" t="s">
        <v>102</v>
      </c>
      <c r="X247" t="s">
        <v>2877</v>
      </c>
      <c r="Y247" t="s">
        <v>8</v>
      </c>
      <c r="Z247" t="s">
        <v>104</v>
      </c>
      <c r="AA247" t="s">
        <v>644</v>
      </c>
      <c r="AB247" s="37">
        <v>1</v>
      </c>
      <c r="AC247" t="s">
        <v>106</v>
      </c>
      <c r="AD247" s="37">
        <v>65960</v>
      </c>
      <c r="AE247" s="37">
        <v>75096</v>
      </c>
      <c r="AF247" s="37">
        <v>65960</v>
      </c>
    </row>
    <row r="248" spans="1:32">
      <c r="A248" t="s">
        <v>398</v>
      </c>
      <c r="B248" t="s">
        <v>86</v>
      </c>
      <c r="C248" t="s">
        <v>87</v>
      </c>
      <c r="D248" t="s">
        <v>399</v>
      </c>
      <c r="E248" t="s">
        <v>2878</v>
      </c>
      <c r="F248" t="s">
        <v>2879</v>
      </c>
      <c r="G248" t="s">
        <v>1121</v>
      </c>
      <c r="H248" t="s">
        <v>402</v>
      </c>
      <c r="I248" t="s">
        <v>398</v>
      </c>
      <c r="J248" t="s">
        <v>2880</v>
      </c>
      <c r="K248" t="s">
        <v>96</v>
      </c>
      <c r="L248" t="s">
        <v>2881</v>
      </c>
      <c r="M248" s="36">
        <v>45969.333333333343</v>
      </c>
      <c r="N248" s="36">
        <v>45969.502083333333</v>
      </c>
      <c r="O248" t="s">
        <v>1125</v>
      </c>
      <c r="P248" t="s">
        <v>1227</v>
      </c>
      <c r="Q248" t="s">
        <v>2882</v>
      </c>
      <c r="R248" t="s">
        <v>2882</v>
      </c>
      <c r="S248" t="s">
        <v>98</v>
      </c>
      <c r="T248" t="s">
        <v>470</v>
      </c>
      <c r="U248" t="s">
        <v>100</v>
      </c>
      <c r="V248" t="s">
        <v>2883</v>
      </c>
      <c r="W248" t="s">
        <v>102</v>
      </c>
      <c r="X248" t="s">
        <v>2884</v>
      </c>
      <c r="Y248" t="s">
        <v>8</v>
      </c>
      <c r="Z248" t="s">
        <v>104</v>
      </c>
      <c r="AA248" t="s">
        <v>407</v>
      </c>
      <c r="AB248" s="37">
        <v>1</v>
      </c>
      <c r="AC248" t="s">
        <v>106</v>
      </c>
      <c r="AD248" s="37">
        <v>65960</v>
      </c>
      <c r="AE248" s="37">
        <v>75096</v>
      </c>
      <c r="AF248" s="37">
        <v>65960</v>
      </c>
    </row>
    <row r="249" spans="1:32">
      <c r="A249" t="s">
        <v>991</v>
      </c>
      <c r="B249" t="s">
        <v>256</v>
      </c>
      <c r="C249" t="s">
        <v>257</v>
      </c>
      <c r="D249" t="s">
        <v>1440</v>
      </c>
      <c r="E249" t="s">
        <v>2885</v>
      </c>
      <c r="F249" t="s">
        <v>2886</v>
      </c>
      <c r="G249" t="s">
        <v>1121</v>
      </c>
      <c r="H249" t="s">
        <v>224</v>
      </c>
      <c r="I249" t="s">
        <v>991</v>
      </c>
      <c r="J249" t="s">
        <v>2887</v>
      </c>
      <c r="K249" t="s">
        <v>96</v>
      </c>
      <c r="L249" t="s">
        <v>2888</v>
      </c>
      <c r="M249" s="36">
        <v>45968.735069444447</v>
      </c>
      <c r="N249" s="36">
        <v>45969.422222222223</v>
      </c>
      <c r="O249" t="s">
        <v>1125</v>
      </c>
      <c r="P249" t="s">
        <v>1126</v>
      </c>
      <c r="Q249" t="s">
        <v>1186</v>
      </c>
      <c r="R249" t="s">
        <v>1186</v>
      </c>
      <c r="S249" t="s">
        <v>1130</v>
      </c>
      <c r="T249" t="s">
        <v>1130</v>
      </c>
      <c r="U249" t="s">
        <v>100</v>
      </c>
      <c r="V249" t="s">
        <v>2889</v>
      </c>
      <c r="W249" t="s">
        <v>102</v>
      </c>
      <c r="X249" t="s">
        <v>2890</v>
      </c>
      <c r="Y249" t="s">
        <v>8</v>
      </c>
      <c r="Z249" t="s">
        <v>104</v>
      </c>
      <c r="AA249" t="s">
        <v>1448</v>
      </c>
      <c r="AB249" s="37">
        <v>1</v>
      </c>
      <c r="AC249" t="s">
        <v>106</v>
      </c>
      <c r="AD249" s="37">
        <v>65960</v>
      </c>
      <c r="AE249" s="37">
        <v>75096</v>
      </c>
      <c r="AF249" s="37">
        <v>65960</v>
      </c>
    </row>
    <row r="250" spans="1:32">
      <c r="A250" t="s">
        <v>1001</v>
      </c>
      <c r="B250" t="s">
        <v>86</v>
      </c>
      <c r="C250" t="s">
        <v>352</v>
      </c>
      <c r="D250" t="s">
        <v>1002</v>
      </c>
      <c r="E250" t="s">
        <v>2891</v>
      </c>
      <c r="F250" t="s">
        <v>2892</v>
      </c>
      <c r="G250" t="s">
        <v>1121</v>
      </c>
      <c r="H250" t="s">
        <v>659</v>
      </c>
      <c r="I250" t="s">
        <v>1001</v>
      </c>
      <c r="J250" t="s">
        <v>2893</v>
      </c>
      <c r="K250" t="s">
        <v>96</v>
      </c>
      <c r="L250" t="s">
        <v>2894</v>
      </c>
      <c r="M250" s="36">
        <v>45969.333333333343</v>
      </c>
      <c r="N250" s="36">
        <v>45971.476388888892</v>
      </c>
      <c r="O250" t="s">
        <v>1125</v>
      </c>
      <c r="P250" t="s">
        <v>1126</v>
      </c>
      <c r="Q250" t="s">
        <v>1192</v>
      </c>
      <c r="R250" t="s">
        <v>1128</v>
      </c>
      <c r="S250" t="s">
        <v>1130</v>
      </c>
      <c r="T250" t="s">
        <v>1130</v>
      </c>
      <c r="U250" t="s">
        <v>100</v>
      </c>
      <c r="V250" t="s">
        <v>2895</v>
      </c>
      <c r="W250" t="s">
        <v>102</v>
      </c>
      <c r="X250" t="s">
        <v>2896</v>
      </c>
      <c r="Y250" t="s">
        <v>8</v>
      </c>
      <c r="Z250" t="s">
        <v>104</v>
      </c>
      <c r="AA250" t="s">
        <v>362</v>
      </c>
      <c r="AB250" s="37">
        <v>1</v>
      </c>
      <c r="AC250" t="s">
        <v>106</v>
      </c>
      <c r="AD250" s="37">
        <v>65960</v>
      </c>
      <c r="AE250" s="37">
        <v>75096</v>
      </c>
      <c r="AF250" s="37">
        <v>65960</v>
      </c>
    </row>
    <row r="251" spans="1:32">
      <c r="A251" t="s">
        <v>800</v>
      </c>
      <c r="B251" t="s">
        <v>381</v>
      </c>
      <c r="C251" t="s">
        <v>382</v>
      </c>
      <c r="D251" t="s">
        <v>2059</v>
      </c>
      <c r="E251" t="s">
        <v>2897</v>
      </c>
      <c r="F251" t="s">
        <v>2898</v>
      </c>
      <c r="G251" t="s">
        <v>1121</v>
      </c>
      <c r="H251" t="s">
        <v>804</v>
      </c>
      <c r="I251" t="s">
        <v>2062</v>
      </c>
      <c r="J251" t="s">
        <v>2899</v>
      </c>
      <c r="K251" t="s">
        <v>96</v>
      </c>
      <c r="L251" t="s">
        <v>2900</v>
      </c>
      <c r="M251" s="36">
        <v>45969.395636574067</v>
      </c>
      <c r="N251" s="36">
        <v>45972.370138888888</v>
      </c>
      <c r="O251" t="s">
        <v>1125</v>
      </c>
      <c r="P251" t="s">
        <v>1126</v>
      </c>
      <c r="Q251" t="s">
        <v>1235</v>
      </c>
      <c r="R251" t="s">
        <v>1128</v>
      </c>
      <c r="S251" t="s">
        <v>1130</v>
      </c>
      <c r="T251" t="s">
        <v>1130</v>
      </c>
      <c r="U251" t="s">
        <v>100</v>
      </c>
      <c r="V251" t="s">
        <v>2901</v>
      </c>
      <c r="W251" t="s">
        <v>102</v>
      </c>
      <c r="X251" t="s">
        <v>2902</v>
      </c>
      <c r="Y251" t="s">
        <v>13</v>
      </c>
      <c r="Z251" t="s">
        <v>104</v>
      </c>
      <c r="AA251" t="s">
        <v>810</v>
      </c>
      <c r="AB251" s="37">
        <v>1</v>
      </c>
      <c r="AC251" t="s">
        <v>106</v>
      </c>
      <c r="AD251" s="37">
        <v>275729</v>
      </c>
      <c r="AE251" s="37">
        <v>196537</v>
      </c>
      <c r="AF251" s="37">
        <v>275729</v>
      </c>
    </row>
    <row r="252" spans="1:32">
      <c r="A252" t="s">
        <v>991</v>
      </c>
      <c r="B252" t="s">
        <v>256</v>
      </c>
      <c r="C252" t="s">
        <v>257</v>
      </c>
      <c r="D252" t="s">
        <v>2903</v>
      </c>
      <c r="E252" t="s">
        <v>2904</v>
      </c>
      <c r="F252" t="s">
        <v>2905</v>
      </c>
      <c r="G252" t="s">
        <v>1121</v>
      </c>
      <c r="H252" t="s">
        <v>224</v>
      </c>
      <c r="I252" t="s">
        <v>2906</v>
      </c>
      <c r="J252" t="s">
        <v>2907</v>
      </c>
      <c r="K252" t="s">
        <v>96</v>
      </c>
      <c r="L252" t="s">
        <v>2908</v>
      </c>
      <c r="M252" s="36">
        <v>45969.439386574071</v>
      </c>
      <c r="N252" s="36">
        <v>45971.640277777777</v>
      </c>
      <c r="O252" t="s">
        <v>1125</v>
      </c>
      <c r="P252" t="s">
        <v>1126</v>
      </c>
      <c r="Q252" t="s">
        <v>1235</v>
      </c>
      <c r="R252" t="s">
        <v>1236</v>
      </c>
      <c r="S252" t="s">
        <v>1130</v>
      </c>
      <c r="T252" t="s">
        <v>1130</v>
      </c>
      <c r="U252" t="s">
        <v>100</v>
      </c>
      <c r="V252" t="s">
        <v>2909</v>
      </c>
      <c r="W252" t="s">
        <v>102</v>
      </c>
      <c r="X252" t="s">
        <v>2910</v>
      </c>
      <c r="Y252" t="s">
        <v>11</v>
      </c>
      <c r="Z252" t="s">
        <v>104</v>
      </c>
      <c r="AA252" t="s">
        <v>1000</v>
      </c>
      <c r="AB252" s="37">
        <v>1</v>
      </c>
      <c r="AC252" t="s">
        <v>106</v>
      </c>
      <c r="AD252" s="37">
        <v>144968</v>
      </c>
      <c r="AE252" s="37">
        <v>140396</v>
      </c>
      <c r="AF252" s="37">
        <v>144968</v>
      </c>
    </row>
    <row r="253" spans="1:32">
      <c r="A253" t="s">
        <v>509</v>
      </c>
      <c r="B253" t="s">
        <v>139</v>
      </c>
      <c r="C253" t="s">
        <v>140</v>
      </c>
      <c r="D253" t="s">
        <v>1402</v>
      </c>
      <c r="E253" t="s">
        <v>2911</v>
      </c>
      <c r="F253" t="s">
        <v>2912</v>
      </c>
      <c r="G253" t="s">
        <v>1121</v>
      </c>
      <c r="H253" t="s">
        <v>144</v>
      </c>
      <c r="I253" t="s">
        <v>509</v>
      </c>
      <c r="J253" t="s">
        <v>2913</v>
      </c>
      <c r="K253" t="s">
        <v>96</v>
      </c>
      <c r="L253" t="s">
        <v>2914</v>
      </c>
      <c r="M253" s="36">
        <v>45969.333333333343</v>
      </c>
      <c r="N253" s="36">
        <v>45969.627083333333</v>
      </c>
      <c r="O253" t="s">
        <v>1125</v>
      </c>
      <c r="P253" t="s">
        <v>1126</v>
      </c>
      <c r="Q253" t="s">
        <v>1169</v>
      </c>
      <c r="R253" t="s">
        <v>1128</v>
      </c>
      <c r="S253" t="s">
        <v>98</v>
      </c>
      <c r="T253" t="s">
        <v>470</v>
      </c>
      <c r="U253" t="s">
        <v>100</v>
      </c>
      <c r="V253" t="s">
        <v>2915</v>
      </c>
      <c r="W253" t="s">
        <v>102</v>
      </c>
      <c r="X253" t="s">
        <v>2916</v>
      </c>
      <c r="Y253" t="s">
        <v>8</v>
      </c>
      <c r="Z253" t="s">
        <v>104</v>
      </c>
      <c r="AA253" t="s">
        <v>518</v>
      </c>
      <c r="AB253" s="37">
        <v>1</v>
      </c>
      <c r="AC253" t="s">
        <v>106</v>
      </c>
      <c r="AD253" s="37">
        <v>65960</v>
      </c>
      <c r="AE253" s="37">
        <v>75096</v>
      </c>
      <c r="AF253" s="37">
        <v>65960</v>
      </c>
    </row>
    <row r="254" spans="1:32">
      <c r="A254" t="s">
        <v>991</v>
      </c>
      <c r="B254" t="s">
        <v>256</v>
      </c>
      <c r="C254" t="s">
        <v>257</v>
      </c>
      <c r="D254" t="s">
        <v>2917</v>
      </c>
      <c r="E254" t="s">
        <v>2918</v>
      </c>
      <c r="F254" t="s">
        <v>2919</v>
      </c>
      <c r="G254" t="s">
        <v>1121</v>
      </c>
      <c r="H254" t="s">
        <v>224</v>
      </c>
      <c r="I254" t="s">
        <v>2920</v>
      </c>
      <c r="J254" t="s">
        <v>2921</v>
      </c>
      <c r="K254" t="s">
        <v>96</v>
      </c>
      <c r="L254" t="s">
        <v>2922</v>
      </c>
      <c r="M254" s="36">
        <v>45969.351793981477</v>
      </c>
      <c r="N254" s="36">
        <v>45971.7</v>
      </c>
      <c r="O254" t="s">
        <v>1125</v>
      </c>
      <c r="P254" t="s">
        <v>1227</v>
      </c>
      <c r="Q254" t="s">
        <v>1169</v>
      </c>
      <c r="R254" t="s">
        <v>1407</v>
      </c>
      <c r="S254" t="s">
        <v>1130</v>
      </c>
      <c r="T254" t="s">
        <v>1130</v>
      </c>
      <c r="U254" t="s">
        <v>100</v>
      </c>
      <c r="V254" t="s">
        <v>2923</v>
      </c>
      <c r="W254" t="s">
        <v>102</v>
      </c>
      <c r="X254" t="s">
        <v>2924</v>
      </c>
      <c r="Y254" t="s">
        <v>13</v>
      </c>
      <c r="Z254" t="s">
        <v>104</v>
      </c>
      <c r="AA254" t="s">
        <v>1482</v>
      </c>
      <c r="AB254" s="37">
        <v>1</v>
      </c>
      <c r="AC254" t="s">
        <v>106</v>
      </c>
      <c r="AD254" s="37">
        <v>275729</v>
      </c>
      <c r="AE254" s="37">
        <v>196537</v>
      </c>
      <c r="AF254" s="37">
        <v>275729</v>
      </c>
    </row>
    <row r="255" spans="1:32">
      <c r="A255" t="s">
        <v>138</v>
      </c>
      <c r="B255" t="s">
        <v>139</v>
      </c>
      <c r="C255" t="s">
        <v>140</v>
      </c>
      <c r="D255" t="s">
        <v>196</v>
      </c>
      <c r="E255" t="s">
        <v>2925</v>
      </c>
      <c r="F255" t="s">
        <v>2926</v>
      </c>
      <c r="G255" t="s">
        <v>1121</v>
      </c>
      <c r="H255" t="s">
        <v>144</v>
      </c>
      <c r="I255" t="s">
        <v>199</v>
      </c>
      <c r="J255" t="s">
        <v>2927</v>
      </c>
      <c r="K255" t="s">
        <v>96</v>
      </c>
      <c r="L255" t="s">
        <v>2928</v>
      </c>
      <c r="M255" s="36">
        <v>45969.423136574071</v>
      </c>
      <c r="N255" s="36">
        <v>45969.633333333331</v>
      </c>
      <c r="O255" t="s">
        <v>1125</v>
      </c>
      <c r="P255" t="s">
        <v>1126</v>
      </c>
      <c r="Q255" t="s">
        <v>1127</v>
      </c>
      <c r="R255" t="s">
        <v>1128</v>
      </c>
      <c r="S255" t="s">
        <v>98</v>
      </c>
      <c r="T255" t="s">
        <v>470</v>
      </c>
      <c r="U255" t="s">
        <v>100</v>
      </c>
      <c r="V255" t="s">
        <v>2929</v>
      </c>
      <c r="W255" t="s">
        <v>102</v>
      </c>
      <c r="X255" t="s">
        <v>2930</v>
      </c>
      <c r="Y255" t="s">
        <v>8</v>
      </c>
      <c r="Z255" t="s">
        <v>104</v>
      </c>
      <c r="AA255" t="s">
        <v>169</v>
      </c>
      <c r="AB255" s="37">
        <v>1</v>
      </c>
      <c r="AC255" t="s">
        <v>106</v>
      </c>
      <c r="AD255" s="37">
        <v>65960</v>
      </c>
      <c r="AE255" s="37">
        <v>75096</v>
      </c>
      <c r="AF255" s="37">
        <v>65960</v>
      </c>
    </row>
    <row r="256" spans="1:32">
      <c r="A256" t="s">
        <v>583</v>
      </c>
      <c r="B256" t="s">
        <v>256</v>
      </c>
      <c r="C256" t="s">
        <v>257</v>
      </c>
      <c r="D256" t="s">
        <v>720</v>
      </c>
      <c r="E256" t="s">
        <v>2931</v>
      </c>
      <c r="F256" t="s">
        <v>2932</v>
      </c>
      <c r="G256" t="s">
        <v>1121</v>
      </c>
      <c r="H256" t="s">
        <v>587</v>
      </c>
      <c r="I256" t="s">
        <v>583</v>
      </c>
      <c r="J256" t="s">
        <v>2933</v>
      </c>
      <c r="K256" t="s">
        <v>96</v>
      </c>
      <c r="L256" t="s">
        <v>2934</v>
      </c>
      <c r="M256" s="36">
        <v>45969.42428240741</v>
      </c>
      <c r="N256" s="36">
        <v>45971.512499999997</v>
      </c>
      <c r="O256" t="s">
        <v>1125</v>
      </c>
      <c r="P256" t="s">
        <v>1126</v>
      </c>
      <c r="Q256" t="s">
        <v>1148</v>
      </c>
      <c r="R256" t="s">
        <v>1128</v>
      </c>
      <c r="S256" t="s">
        <v>147</v>
      </c>
      <c r="T256" t="s">
        <v>600</v>
      </c>
      <c r="U256" t="s">
        <v>100</v>
      </c>
      <c r="V256" t="s">
        <v>2935</v>
      </c>
      <c r="W256" t="s">
        <v>102</v>
      </c>
      <c r="X256" t="s">
        <v>2936</v>
      </c>
      <c r="Y256" t="s">
        <v>8</v>
      </c>
      <c r="Z256" t="s">
        <v>104</v>
      </c>
      <c r="AA256" t="s">
        <v>727</v>
      </c>
      <c r="AB256" s="37">
        <v>1</v>
      </c>
      <c r="AC256" t="s">
        <v>106</v>
      </c>
      <c r="AD256" s="37">
        <v>65960</v>
      </c>
      <c r="AE256" s="37">
        <v>75096</v>
      </c>
      <c r="AF256" s="37">
        <v>65960</v>
      </c>
    </row>
    <row r="257" spans="1:32">
      <c r="A257" t="s">
        <v>138</v>
      </c>
      <c r="B257" t="s">
        <v>139</v>
      </c>
      <c r="C257" t="s">
        <v>140</v>
      </c>
      <c r="D257" t="s">
        <v>141</v>
      </c>
      <c r="E257" t="s">
        <v>2937</v>
      </c>
      <c r="F257" t="s">
        <v>2938</v>
      </c>
      <c r="G257" t="s">
        <v>1121</v>
      </c>
      <c r="H257" t="s">
        <v>144</v>
      </c>
      <c r="I257" t="s">
        <v>138</v>
      </c>
      <c r="J257" t="s">
        <v>2939</v>
      </c>
      <c r="K257" t="s">
        <v>96</v>
      </c>
      <c r="L257" t="s">
        <v>2940</v>
      </c>
      <c r="M257" s="36">
        <v>45969.424733796302</v>
      </c>
      <c r="N257" s="36">
        <v>45969.5</v>
      </c>
      <c r="O257" t="s">
        <v>1125</v>
      </c>
      <c r="P257" t="s">
        <v>1227</v>
      </c>
      <c r="Q257" t="s">
        <v>1158</v>
      </c>
      <c r="R257" t="s">
        <v>1740</v>
      </c>
      <c r="S257" t="s">
        <v>98</v>
      </c>
      <c r="T257" t="s">
        <v>470</v>
      </c>
      <c r="U257" t="s">
        <v>100</v>
      </c>
      <c r="V257" t="s">
        <v>2941</v>
      </c>
      <c r="W257" t="s">
        <v>102</v>
      </c>
      <c r="X257" t="s">
        <v>2942</v>
      </c>
      <c r="Y257" t="s">
        <v>8</v>
      </c>
      <c r="Z257" t="s">
        <v>104</v>
      </c>
      <c r="AA257" t="s">
        <v>1322</v>
      </c>
      <c r="AB257" s="37">
        <v>1</v>
      </c>
      <c r="AC257" t="s">
        <v>106</v>
      </c>
      <c r="AD257" s="37">
        <v>65960</v>
      </c>
      <c r="AE257" s="37">
        <v>75096</v>
      </c>
      <c r="AF257" s="37">
        <v>65960</v>
      </c>
    </row>
    <row r="258" spans="1:32">
      <c r="A258" t="s">
        <v>398</v>
      </c>
      <c r="B258" t="s">
        <v>86</v>
      </c>
      <c r="C258" t="s">
        <v>87</v>
      </c>
      <c r="D258" t="s">
        <v>480</v>
      </c>
      <c r="E258" t="s">
        <v>2943</v>
      </c>
      <c r="F258" t="s">
        <v>2944</v>
      </c>
      <c r="G258" t="s">
        <v>1121</v>
      </c>
      <c r="H258" t="s">
        <v>402</v>
      </c>
      <c r="I258" t="s">
        <v>484</v>
      </c>
      <c r="J258" t="s">
        <v>2945</v>
      </c>
      <c r="K258" t="s">
        <v>96</v>
      </c>
      <c r="L258" t="s">
        <v>2946</v>
      </c>
      <c r="M258" s="36">
        <v>45972.338194444441</v>
      </c>
      <c r="N258" s="36">
        <v>45972.522916666669</v>
      </c>
      <c r="O258" t="s">
        <v>1125</v>
      </c>
      <c r="P258" t="s">
        <v>1126</v>
      </c>
      <c r="Q258" t="s">
        <v>1218</v>
      </c>
      <c r="R258" t="s">
        <v>1128</v>
      </c>
      <c r="S258" t="s">
        <v>1130</v>
      </c>
      <c r="T258" t="s">
        <v>1130</v>
      </c>
      <c r="U258" t="s">
        <v>100</v>
      </c>
      <c r="V258" t="s">
        <v>2947</v>
      </c>
      <c r="W258" t="s">
        <v>102</v>
      </c>
      <c r="X258" t="s">
        <v>2948</v>
      </c>
      <c r="Y258" t="s">
        <v>11</v>
      </c>
      <c r="Z258" t="s">
        <v>104</v>
      </c>
      <c r="AA258" t="s">
        <v>1439</v>
      </c>
      <c r="AB258" s="37">
        <v>1</v>
      </c>
      <c r="AC258" t="s">
        <v>106</v>
      </c>
      <c r="AD258" s="37">
        <v>144968</v>
      </c>
      <c r="AE258" s="37">
        <v>140396</v>
      </c>
      <c r="AF258" s="37">
        <v>144968</v>
      </c>
    </row>
    <row r="259" spans="1:32">
      <c r="A259" t="s">
        <v>138</v>
      </c>
      <c r="B259" t="s">
        <v>139</v>
      </c>
      <c r="C259" t="s">
        <v>140</v>
      </c>
      <c r="D259" t="s">
        <v>2949</v>
      </c>
      <c r="E259" t="s">
        <v>2950</v>
      </c>
      <c r="F259" t="s">
        <v>2951</v>
      </c>
      <c r="G259" t="s">
        <v>1121</v>
      </c>
      <c r="H259" t="s">
        <v>144</v>
      </c>
      <c r="I259" t="s">
        <v>2952</v>
      </c>
      <c r="J259" t="s">
        <v>2953</v>
      </c>
      <c r="K259" t="s">
        <v>96</v>
      </c>
      <c r="L259" t="s">
        <v>2954</v>
      </c>
      <c r="M259" s="36">
        <v>45969.434872685182</v>
      </c>
      <c r="N259" s="36">
        <v>45971.668055555558</v>
      </c>
      <c r="O259" t="s">
        <v>1125</v>
      </c>
      <c r="P259" t="s">
        <v>1126</v>
      </c>
      <c r="Q259" t="s">
        <v>1218</v>
      </c>
      <c r="R259" t="s">
        <v>1128</v>
      </c>
      <c r="S259" t="s">
        <v>1130</v>
      </c>
      <c r="T259" t="s">
        <v>1130</v>
      </c>
      <c r="U259" t="s">
        <v>100</v>
      </c>
      <c r="V259" t="s">
        <v>2955</v>
      </c>
      <c r="W259" t="s">
        <v>102</v>
      </c>
      <c r="X259" t="s">
        <v>2956</v>
      </c>
      <c r="Y259" t="s">
        <v>15</v>
      </c>
      <c r="Z259" t="s">
        <v>104</v>
      </c>
      <c r="AA259" t="s">
        <v>1172</v>
      </c>
      <c r="AB259" s="37">
        <v>1</v>
      </c>
      <c r="AC259" t="s">
        <v>106</v>
      </c>
      <c r="AD259" s="37">
        <v>479589</v>
      </c>
      <c r="AE259" s="37">
        <v>196537</v>
      </c>
      <c r="AF259" s="37">
        <v>479589</v>
      </c>
    </row>
    <row r="260" spans="1:32">
      <c r="A260" t="s">
        <v>1646</v>
      </c>
      <c r="B260" t="s">
        <v>256</v>
      </c>
      <c r="C260" t="s">
        <v>257</v>
      </c>
      <c r="D260" t="s">
        <v>2957</v>
      </c>
      <c r="E260" t="s">
        <v>2958</v>
      </c>
      <c r="F260" t="s">
        <v>2959</v>
      </c>
      <c r="G260" t="s">
        <v>1121</v>
      </c>
      <c r="H260" t="s">
        <v>689</v>
      </c>
      <c r="I260" t="s">
        <v>2960</v>
      </c>
      <c r="J260" t="s">
        <v>2961</v>
      </c>
      <c r="K260" t="s">
        <v>96</v>
      </c>
      <c r="L260" t="s">
        <v>2962</v>
      </c>
      <c r="M260" s="36">
        <v>45969.382986111108</v>
      </c>
      <c r="N260" s="36">
        <v>45971.634027777778</v>
      </c>
      <c r="O260" t="s">
        <v>1125</v>
      </c>
      <c r="P260" t="s">
        <v>1126</v>
      </c>
      <c r="Q260" t="s">
        <v>1186</v>
      </c>
      <c r="R260" t="s">
        <v>1186</v>
      </c>
      <c r="S260" t="s">
        <v>1130</v>
      </c>
      <c r="T260" t="s">
        <v>1130</v>
      </c>
      <c r="U260" t="s">
        <v>100</v>
      </c>
      <c r="V260" t="s">
        <v>2963</v>
      </c>
      <c r="W260" t="s">
        <v>102</v>
      </c>
      <c r="X260" t="s">
        <v>2964</v>
      </c>
      <c r="Y260" t="s">
        <v>11</v>
      </c>
      <c r="Z260" t="s">
        <v>104</v>
      </c>
      <c r="AA260" t="s">
        <v>527</v>
      </c>
      <c r="AB260" s="37">
        <v>1</v>
      </c>
      <c r="AC260" t="s">
        <v>106</v>
      </c>
      <c r="AD260" s="37">
        <v>144968</v>
      </c>
      <c r="AE260" s="37">
        <v>140396</v>
      </c>
      <c r="AF260" s="37">
        <v>144968</v>
      </c>
    </row>
    <row r="261" spans="1:32">
      <c r="A261" t="s">
        <v>152</v>
      </c>
      <c r="B261" t="s">
        <v>153</v>
      </c>
      <c r="C261" t="s">
        <v>154</v>
      </c>
      <c r="D261" t="s">
        <v>2965</v>
      </c>
      <c r="E261" t="s">
        <v>2966</v>
      </c>
      <c r="F261" t="s">
        <v>2967</v>
      </c>
      <c r="G261" t="s">
        <v>1121</v>
      </c>
      <c r="H261" t="s">
        <v>153</v>
      </c>
      <c r="I261" t="s">
        <v>2968</v>
      </c>
      <c r="J261" t="s">
        <v>2969</v>
      </c>
      <c r="K261" t="s">
        <v>96</v>
      </c>
      <c r="L261" t="s">
        <v>2970</v>
      </c>
      <c r="M261" s="36">
        <v>45969.438148148147</v>
      </c>
      <c r="N261" s="36">
        <v>45971.577777777777</v>
      </c>
      <c r="O261" t="s">
        <v>1125</v>
      </c>
      <c r="P261" t="s">
        <v>1126</v>
      </c>
      <c r="Q261" t="s">
        <v>1148</v>
      </c>
      <c r="R261" t="s">
        <v>1128</v>
      </c>
      <c r="S261" t="s">
        <v>1129</v>
      </c>
      <c r="T261" t="s">
        <v>1130</v>
      </c>
      <c r="U261" t="s">
        <v>100</v>
      </c>
      <c r="V261" t="s">
        <v>2971</v>
      </c>
      <c r="W261" t="s">
        <v>102</v>
      </c>
      <c r="X261" t="s">
        <v>2972</v>
      </c>
      <c r="Y261" t="s">
        <v>11</v>
      </c>
      <c r="Z261" t="s">
        <v>104</v>
      </c>
      <c r="AA261" t="s">
        <v>793</v>
      </c>
      <c r="AB261" s="37">
        <v>1</v>
      </c>
      <c r="AC261" t="s">
        <v>106</v>
      </c>
      <c r="AD261" s="37">
        <v>144968</v>
      </c>
      <c r="AE261" s="37">
        <v>140396</v>
      </c>
      <c r="AF261" s="37">
        <v>144968</v>
      </c>
    </row>
    <row r="262" spans="1:32">
      <c r="A262" t="s">
        <v>152</v>
      </c>
      <c r="B262" t="s">
        <v>153</v>
      </c>
      <c r="C262" t="s">
        <v>154</v>
      </c>
      <c r="D262" t="s">
        <v>268</v>
      </c>
      <c r="E262" t="s">
        <v>2973</v>
      </c>
      <c r="F262" t="s">
        <v>2974</v>
      </c>
      <c r="G262" t="s">
        <v>1121</v>
      </c>
      <c r="H262" t="s">
        <v>153</v>
      </c>
      <c r="I262" t="s">
        <v>271</v>
      </c>
      <c r="J262" t="s">
        <v>2975</v>
      </c>
      <c r="K262" t="s">
        <v>96</v>
      </c>
      <c r="L262" t="s">
        <v>2976</v>
      </c>
      <c r="M262" s="36">
        <v>45969.497499999998</v>
      </c>
      <c r="N262" s="36">
        <v>45971.509027777778</v>
      </c>
      <c r="O262" t="s">
        <v>1125</v>
      </c>
      <c r="P262" t="s">
        <v>1126</v>
      </c>
      <c r="Q262" t="s">
        <v>1363</v>
      </c>
      <c r="R262" t="s">
        <v>1128</v>
      </c>
      <c r="S262" t="s">
        <v>1130</v>
      </c>
      <c r="T262" t="s">
        <v>1130</v>
      </c>
      <c r="U262" t="s">
        <v>100</v>
      </c>
      <c r="V262" t="s">
        <v>2977</v>
      </c>
      <c r="W262" t="s">
        <v>102</v>
      </c>
      <c r="X262" t="s">
        <v>2978</v>
      </c>
      <c r="Y262" t="s">
        <v>8</v>
      </c>
      <c r="Z262" t="s">
        <v>104</v>
      </c>
      <c r="AA262" t="s">
        <v>276</v>
      </c>
      <c r="AB262" s="37">
        <v>1</v>
      </c>
      <c r="AC262" t="s">
        <v>106</v>
      </c>
      <c r="AD262" s="37">
        <v>65960</v>
      </c>
      <c r="AE262" s="37">
        <v>75096</v>
      </c>
      <c r="AF262" s="37">
        <v>65960</v>
      </c>
    </row>
    <row r="263" spans="1:32">
      <c r="A263" t="s">
        <v>398</v>
      </c>
      <c r="B263" t="s">
        <v>86</v>
      </c>
      <c r="C263" t="s">
        <v>87</v>
      </c>
      <c r="D263" t="s">
        <v>1432</v>
      </c>
      <c r="E263" t="s">
        <v>2979</v>
      </c>
      <c r="F263" t="s">
        <v>2980</v>
      </c>
      <c r="G263" t="s">
        <v>1121</v>
      </c>
      <c r="H263" t="s">
        <v>402</v>
      </c>
      <c r="I263" t="s">
        <v>1435</v>
      </c>
      <c r="J263" t="s">
        <v>2981</v>
      </c>
      <c r="K263" t="s">
        <v>96</v>
      </c>
      <c r="L263" t="s">
        <v>2982</v>
      </c>
      <c r="M263" s="36">
        <v>45969.589085648149</v>
      </c>
      <c r="N263" s="36">
        <v>45971.441666666673</v>
      </c>
      <c r="O263" t="s">
        <v>1125</v>
      </c>
      <c r="P263" t="s">
        <v>1126</v>
      </c>
      <c r="Q263" t="s">
        <v>1169</v>
      </c>
      <c r="R263" t="s">
        <v>1128</v>
      </c>
      <c r="S263" t="s">
        <v>98</v>
      </c>
      <c r="T263" t="s">
        <v>99</v>
      </c>
      <c r="U263" t="s">
        <v>100</v>
      </c>
      <c r="V263" t="s">
        <v>2983</v>
      </c>
      <c r="W263" t="s">
        <v>102</v>
      </c>
      <c r="X263" t="s">
        <v>2984</v>
      </c>
      <c r="Y263" t="s">
        <v>8</v>
      </c>
      <c r="Z263" t="s">
        <v>104</v>
      </c>
      <c r="AA263" t="s">
        <v>824</v>
      </c>
      <c r="AB263" s="37">
        <v>2</v>
      </c>
      <c r="AC263" t="s">
        <v>106</v>
      </c>
      <c r="AD263" s="37">
        <v>131920</v>
      </c>
      <c r="AE263" s="37">
        <v>75096</v>
      </c>
      <c r="AF263" s="37">
        <v>131920</v>
      </c>
    </row>
    <row r="264" spans="1:32">
      <c r="A264" t="s">
        <v>509</v>
      </c>
      <c r="B264" t="s">
        <v>139</v>
      </c>
      <c r="C264" t="s">
        <v>140</v>
      </c>
      <c r="D264" t="s">
        <v>2985</v>
      </c>
      <c r="E264" t="s">
        <v>2986</v>
      </c>
      <c r="F264" t="s">
        <v>2987</v>
      </c>
      <c r="G264" t="s">
        <v>1121</v>
      </c>
      <c r="H264" t="s">
        <v>144</v>
      </c>
      <c r="I264" t="s">
        <v>2988</v>
      </c>
      <c r="J264" t="s">
        <v>2989</v>
      </c>
      <c r="K264" t="s">
        <v>96</v>
      </c>
      <c r="L264" t="s">
        <v>2990</v>
      </c>
      <c r="M264" s="36">
        <v>45969.616631944453</v>
      </c>
      <c r="N264" s="36">
        <v>45971.567361111112</v>
      </c>
      <c r="O264" t="s">
        <v>1125</v>
      </c>
      <c r="P264" t="s">
        <v>1227</v>
      </c>
      <c r="Q264" t="s">
        <v>2991</v>
      </c>
      <c r="R264" t="s">
        <v>2992</v>
      </c>
      <c r="S264" t="s">
        <v>98</v>
      </c>
      <c r="T264" t="s">
        <v>99</v>
      </c>
      <c r="U264" t="s">
        <v>100</v>
      </c>
      <c r="V264" t="s">
        <v>2993</v>
      </c>
      <c r="W264" t="s">
        <v>102</v>
      </c>
      <c r="X264" t="s">
        <v>2994</v>
      </c>
      <c r="Y264" t="s">
        <v>11</v>
      </c>
      <c r="Z264" t="s">
        <v>104</v>
      </c>
      <c r="AA264" t="s">
        <v>1385</v>
      </c>
      <c r="AB264" s="37">
        <v>1</v>
      </c>
      <c r="AC264" t="s">
        <v>106</v>
      </c>
      <c r="AD264" s="37">
        <v>144968</v>
      </c>
      <c r="AE264" s="37">
        <v>140396</v>
      </c>
      <c r="AF264" s="37">
        <v>144968</v>
      </c>
    </row>
    <row r="265" spans="1:32">
      <c r="A265" t="s">
        <v>398</v>
      </c>
      <c r="B265" t="s">
        <v>86</v>
      </c>
      <c r="C265" t="s">
        <v>87</v>
      </c>
      <c r="D265" t="s">
        <v>845</v>
      </c>
      <c r="E265" t="s">
        <v>2995</v>
      </c>
      <c r="F265" t="s">
        <v>2996</v>
      </c>
      <c r="G265" t="s">
        <v>1121</v>
      </c>
      <c r="H265" t="s">
        <v>848</v>
      </c>
      <c r="I265" t="s">
        <v>849</v>
      </c>
      <c r="J265" t="s">
        <v>2997</v>
      </c>
      <c r="K265" t="s">
        <v>96</v>
      </c>
      <c r="L265" t="s">
        <v>2998</v>
      </c>
      <c r="M265" s="36">
        <v>45969.526145833333</v>
      </c>
      <c r="N265" s="36">
        <v>45971.484027777777</v>
      </c>
      <c r="O265" t="s">
        <v>1125</v>
      </c>
      <c r="P265" t="s">
        <v>1126</v>
      </c>
      <c r="Q265" t="s">
        <v>1148</v>
      </c>
      <c r="R265" t="s">
        <v>1128</v>
      </c>
      <c r="S265" t="s">
        <v>1130</v>
      </c>
      <c r="T265" t="s">
        <v>1130</v>
      </c>
      <c r="U265" t="s">
        <v>100</v>
      </c>
      <c r="V265" t="s">
        <v>2999</v>
      </c>
      <c r="W265" t="s">
        <v>102</v>
      </c>
      <c r="X265" t="s">
        <v>3000</v>
      </c>
      <c r="Y265" t="s">
        <v>13</v>
      </c>
      <c r="Z265" t="s">
        <v>104</v>
      </c>
      <c r="AA265" t="s">
        <v>854</v>
      </c>
      <c r="AB265" s="37">
        <v>1</v>
      </c>
      <c r="AC265" t="s">
        <v>106</v>
      </c>
      <c r="AD265" s="37">
        <v>275729</v>
      </c>
      <c r="AE265" s="37">
        <v>196537</v>
      </c>
      <c r="AF265" s="37">
        <v>275729</v>
      </c>
    </row>
    <row r="266" spans="1:32">
      <c r="A266" t="s">
        <v>113</v>
      </c>
      <c r="B266" t="s">
        <v>114</v>
      </c>
      <c r="C266" t="s">
        <v>115</v>
      </c>
      <c r="D266" t="s">
        <v>1282</v>
      </c>
      <c r="E266" t="s">
        <v>3001</v>
      </c>
      <c r="F266" t="s">
        <v>3002</v>
      </c>
      <c r="G266" t="s">
        <v>1121</v>
      </c>
      <c r="H266" t="s">
        <v>366</v>
      </c>
      <c r="I266" t="s">
        <v>1285</v>
      </c>
      <c r="J266" t="s">
        <v>3003</v>
      </c>
      <c r="K266" t="s">
        <v>96</v>
      </c>
      <c r="L266" t="s">
        <v>3004</v>
      </c>
      <c r="M266" s="36">
        <v>45969.542071759257</v>
      </c>
      <c r="N266" s="36">
        <v>45971.361805555563</v>
      </c>
      <c r="O266" t="s">
        <v>1125</v>
      </c>
      <c r="P266" t="s">
        <v>1126</v>
      </c>
      <c r="Q266" t="s">
        <v>1158</v>
      </c>
      <c r="R266" t="s">
        <v>1159</v>
      </c>
      <c r="S266" t="s">
        <v>98</v>
      </c>
      <c r="T266" t="s">
        <v>470</v>
      </c>
      <c r="U266" t="s">
        <v>100</v>
      </c>
      <c r="V266" t="s">
        <v>3005</v>
      </c>
      <c r="W266" t="s">
        <v>102</v>
      </c>
      <c r="X266" t="s">
        <v>3006</v>
      </c>
      <c r="Y266" t="s">
        <v>8</v>
      </c>
      <c r="Z266" t="s">
        <v>104</v>
      </c>
      <c r="AA266" t="s">
        <v>1030</v>
      </c>
      <c r="AB266" s="37">
        <v>1</v>
      </c>
      <c r="AC266" t="s">
        <v>106</v>
      </c>
      <c r="AD266" s="37">
        <v>65960</v>
      </c>
      <c r="AE266" s="37">
        <v>75096</v>
      </c>
      <c r="AF266" s="37">
        <v>65960</v>
      </c>
    </row>
    <row r="267" spans="1:32">
      <c r="A267" t="s">
        <v>255</v>
      </c>
      <c r="B267" t="s">
        <v>256</v>
      </c>
      <c r="C267" t="s">
        <v>257</v>
      </c>
      <c r="D267" t="s">
        <v>1664</v>
      </c>
      <c r="E267" t="s">
        <v>3007</v>
      </c>
      <c r="F267" t="s">
        <v>3008</v>
      </c>
      <c r="G267" t="s">
        <v>1121</v>
      </c>
      <c r="H267" t="s">
        <v>261</v>
      </c>
      <c r="I267" t="s">
        <v>255</v>
      </c>
      <c r="J267" t="s">
        <v>3009</v>
      </c>
      <c r="K267" t="s">
        <v>96</v>
      </c>
      <c r="L267" t="s">
        <v>3010</v>
      </c>
      <c r="M267" s="36">
        <v>45969.621041666673</v>
      </c>
      <c r="N267" s="36">
        <v>45971.495833333327</v>
      </c>
      <c r="O267" t="s">
        <v>1125</v>
      </c>
      <c r="P267" t="s">
        <v>1126</v>
      </c>
      <c r="Q267" t="s">
        <v>1235</v>
      </c>
      <c r="R267" t="s">
        <v>1236</v>
      </c>
      <c r="S267" t="s">
        <v>1130</v>
      </c>
      <c r="T267" t="s">
        <v>1130</v>
      </c>
      <c r="U267" t="s">
        <v>1179</v>
      </c>
      <c r="V267" t="s">
        <v>3011</v>
      </c>
      <c r="W267" t="s">
        <v>102</v>
      </c>
      <c r="X267" t="s">
        <v>1181</v>
      </c>
      <c r="Y267" t="s">
        <v>8</v>
      </c>
      <c r="Z267" t="s">
        <v>104</v>
      </c>
      <c r="AA267" t="s">
        <v>1904</v>
      </c>
      <c r="AB267" s="37">
        <v>1</v>
      </c>
      <c r="AC267" t="s">
        <v>106</v>
      </c>
      <c r="AD267" s="37">
        <v>65960</v>
      </c>
      <c r="AE267" s="37">
        <v>75096</v>
      </c>
      <c r="AF267" s="37">
        <v>65960</v>
      </c>
    </row>
    <row r="268" spans="1:32">
      <c r="A268" t="s">
        <v>991</v>
      </c>
      <c r="B268" t="s">
        <v>256</v>
      </c>
      <c r="C268" t="s">
        <v>257</v>
      </c>
      <c r="D268" t="s">
        <v>1440</v>
      </c>
      <c r="E268" t="s">
        <v>3012</v>
      </c>
      <c r="F268" t="s">
        <v>3013</v>
      </c>
      <c r="G268" t="s">
        <v>1121</v>
      </c>
      <c r="H268" t="s">
        <v>224</v>
      </c>
      <c r="I268" t="s">
        <v>991</v>
      </c>
      <c r="J268" t="s">
        <v>3014</v>
      </c>
      <c r="K268" t="s">
        <v>96</v>
      </c>
      <c r="L268" t="s">
        <v>3015</v>
      </c>
      <c r="M268" s="36">
        <v>45969.697222222218</v>
      </c>
      <c r="N268" s="36">
        <v>45970.554861111108</v>
      </c>
      <c r="P268" t="s">
        <v>1126</v>
      </c>
      <c r="Q268" t="s">
        <v>1374</v>
      </c>
      <c r="R268" t="s">
        <v>1375</v>
      </c>
      <c r="S268" t="s">
        <v>1473</v>
      </c>
      <c r="T268" t="s">
        <v>1474</v>
      </c>
      <c r="U268" t="s">
        <v>2680</v>
      </c>
      <c r="W268" t="s">
        <v>1195</v>
      </c>
      <c r="Y268" t="s">
        <v>8</v>
      </c>
      <c r="Z268" t="s">
        <v>104</v>
      </c>
      <c r="AA268" t="s">
        <v>3016</v>
      </c>
      <c r="AB268" s="37">
        <v>0</v>
      </c>
      <c r="AC268" t="s">
        <v>106</v>
      </c>
      <c r="AD268" s="37">
        <v>41241</v>
      </c>
      <c r="AE268" s="37">
        <v>0</v>
      </c>
      <c r="AF268" s="37">
        <v>41241</v>
      </c>
    </row>
    <row r="269" spans="1:32">
      <c r="A269" t="s">
        <v>85</v>
      </c>
      <c r="B269" t="s">
        <v>86</v>
      </c>
      <c r="C269" t="s">
        <v>87</v>
      </c>
      <c r="D269" t="s">
        <v>3017</v>
      </c>
      <c r="E269" t="s">
        <v>3018</v>
      </c>
      <c r="F269" t="s">
        <v>3019</v>
      </c>
      <c r="G269" t="s">
        <v>1121</v>
      </c>
      <c r="H269" t="s">
        <v>131</v>
      </c>
      <c r="I269" t="s">
        <v>3020</v>
      </c>
      <c r="J269" t="s">
        <v>3021</v>
      </c>
      <c r="K269" t="s">
        <v>96</v>
      </c>
      <c r="L269" t="s">
        <v>3022</v>
      </c>
      <c r="M269" s="36">
        <v>45970.370046296302</v>
      </c>
      <c r="N269" s="36">
        <v>45972.629166666673</v>
      </c>
      <c r="O269" t="s">
        <v>1125</v>
      </c>
      <c r="P269" t="s">
        <v>1126</v>
      </c>
      <c r="Q269" t="s">
        <v>1186</v>
      </c>
      <c r="R269" t="s">
        <v>1186</v>
      </c>
      <c r="S269" t="s">
        <v>98</v>
      </c>
      <c r="T269" t="s">
        <v>99</v>
      </c>
      <c r="U269" t="s">
        <v>100</v>
      </c>
      <c r="V269" t="s">
        <v>3023</v>
      </c>
      <c r="W269" t="s">
        <v>102</v>
      </c>
      <c r="X269" t="s">
        <v>3024</v>
      </c>
      <c r="Y269" t="s">
        <v>15</v>
      </c>
      <c r="Z269" t="s">
        <v>104</v>
      </c>
      <c r="AA269" t="s">
        <v>105</v>
      </c>
      <c r="AB269" s="37">
        <v>1</v>
      </c>
      <c r="AC269" t="s">
        <v>106</v>
      </c>
      <c r="AD269" s="37">
        <v>479589</v>
      </c>
      <c r="AE269" s="37">
        <v>196537</v>
      </c>
      <c r="AF269" s="37">
        <v>479589</v>
      </c>
    </row>
    <row r="270" spans="1:32">
      <c r="A270" t="s">
        <v>704</v>
      </c>
      <c r="B270" t="s">
        <v>381</v>
      </c>
      <c r="C270" t="s">
        <v>382</v>
      </c>
      <c r="D270" t="s">
        <v>1300</v>
      </c>
      <c r="E270" t="s">
        <v>3025</v>
      </c>
      <c r="F270" t="s">
        <v>1302</v>
      </c>
      <c r="G270" t="s">
        <v>1121</v>
      </c>
      <c r="H270" t="s">
        <v>708</v>
      </c>
      <c r="I270" t="s">
        <v>1303</v>
      </c>
      <c r="J270" t="s">
        <v>1304</v>
      </c>
      <c r="K270" t="s">
        <v>96</v>
      </c>
      <c r="L270" t="s">
        <v>3026</v>
      </c>
      <c r="M270" s="36">
        <v>45970.401435185187</v>
      </c>
      <c r="N270" s="36">
        <v>45971.588194444441</v>
      </c>
      <c r="O270" t="s">
        <v>1125</v>
      </c>
      <c r="P270" t="s">
        <v>1126</v>
      </c>
      <c r="Q270" t="s">
        <v>1235</v>
      </c>
      <c r="R270" t="s">
        <v>1269</v>
      </c>
      <c r="S270" t="s">
        <v>1130</v>
      </c>
      <c r="T270" t="s">
        <v>1130</v>
      </c>
      <c r="U270" t="s">
        <v>100</v>
      </c>
      <c r="V270" t="s">
        <v>3027</v>
      </c>
      <c r="W270" t="s">
        <v>102</v>
      </c>
      <c r="X270" t="s">
        <v>1308</v>
      </c>
      <c r="Y270" t="s">
        <v>11</v>
      </c>
      <c r="Z270" t="s">
        <v>104</v>
      </c>
      <c r="AA270" t="s">
        <v>1686</v>
      </c>
      <c r="AB270" s="37">
        <v>1</v>
      </c>
      <c r="AC270" t="s">
        <v>106</v>
      </c>
      <c r="AD270" s="37">
        <v>144968</v>
      </c>
      <c r="AE270" s="37">
        <v>140396</v>
      </c>
      <c r="AF270" s="37">
        <v>144968</v>
      </c>
    </row>
    <row r="271" spans="1:32">
      <c r="A271" t="s">
        <v>138</v>
      </c>
      <c r="B271" t="s">
        <v>139</v>
      </c>
      <c r="C271" t="s">
        <v>140</v>
      </c>
      <c r="D271" t="s">
        <v>141</v>
      </c>
      <c r="E271" t="s">
        <v>3028</v>
      </c>
      <c r="F271" t="s">
        <v>3029</v>
      </c>
      <c r="G271" t="s">
        <v>1121</v>
      </c>
      <c r="H271" t="s">
        <v>144</v>
      </c>
      <c r="I271" t="s">
        <v>138</v>
      </c>
      <c r="J271" t="s">
        <v>3030</v>
      </c>
      <c r="K271" t="s">
        <v>96</v>
      </c>
      <c r="L271" t="s">
        <v>3031</v>
      </c>
      <c r="M271" s="36">
        <v>45970.499398148153</v>
      </c>
      <c r="N271" s="36">
        <v>45971.556250000001</v>
      </c>
      <c r="O271" t="s">
        <v>1125</v>
      </c>
      <c r="P271" t="s">
        <v>1126</v>
      </c>
      <c r="Q271" t="s">
        <v>1218</v>
      </c>
      <c r="R271" t="s">
        <v>1128</v>
      </c>
      <c r="S271" t="s">
        <v>1130</v>
      </c>
      <c r="T271" t="s">
        <v>1130</v>
      </c>
      <c r="U271" t="s">
        <v>100</v>
      </c>
      <c r="V271" t="s">
        <v>3032</v>
      </c>
      <c r="W271" t="s">
        <v>102</v>
      </c>
      <c r="X271" t="s">
        <v>3033</v>
      </c>
      <c r="Y271" t="s">
        <v>8</v>
      </c>
      <c r="Z271" t="s">
        <v>104</v>
      </c>
      <c r="AA271" t="s">
        <v>1322</v>
      </c>
      <c r="AB271" s="37">
        <v>1</v>
      </c>
      <c r="AC271" t="s">
        <v>106</v>
      </c>
      <c r="AD271" s="37">
        <v>65960</v>
      </c>
      <c r="AE271" s="37">
        <v>75096</v>
      </c>
      <c r="AF271" s="37">
        <v>65960</v>
      </c>
    </row>
    <row r="272" spans="1:32">
      <c r="A272" t="s">
        <v>603</v>
      </c>
      <c r="B272" t="s">
        <v>381</v>
      </c>
      <c r="C272" t="s">
        <v>382</v>
      </c>
      <c r="D272" t="s">
        <v>3034</v>
      </c>
      <c r="E272" t="s">
        <v>3035</v>
      </c>
      <c r="F272" t="s">
        <v>3036</v>
      </c>
      <c r="G272" t="s">
        <v>1121</v>
      </c>
      <c r="H272" t="s">
        <v>607</v>
      </c>
      <c r="I272" t="s">
        <v>3037</v>
      </c>
      <c r="J272" t="s">
        <v>3038</v>
      </c>
      <c r="K272" t="s">
        <v>96</v>
      </c>
      <c r="L272" t="s">
        <v>3039</v>
      </c>
      <c r="M272" s="36">
        <v>45970.54614583333</v>
      </c>
      <c r="N272" s="36">
        <v>45972.481944444437</v>
      </c>
      <c r="O272" t="s">
        <v>1125</v>
      </c>
      <c r="P272" t="s">
        <v>1126</v>
      </c>
      <c r="Q272" t="s">
        <v>1398</v>
      </c>
      <c r="R272" t="s">
        <v>1399</v>
      </c>
      <c r="S272" t="s">
        <v>98</v>
      </c>
      <c r="T272" t="s">
        <v>99</v>
      </c>
      <c r="U272" t="s">
        <v>100</v>
      </c>
      <c r="V272" t="s">
        <v>3040</v>
      </c>
      <c r="W272" t="s">
        <v>102</v>
      </c>
      <c r="X272" t="s">
        <v>3041</v>
      </c>
      <c r="Y272" t="s">
        <v>11</v>
      </c>
      <c r="Z272" t="s">
        <v>104</v>
      </c>
      <c r="AA272" t="s">
        <v>612</v>
      </c>
      <c r="AB272" s="37">
        <v>1</v>
      </c>
      <c r="AC272" t="s">
        <v>106</v>
      </c>
      <c r="AD272" s="37">
        <v>144968</v>
      </c>
      <c r="AE272" s="37">
        <v>140396</v>
      </c>
      <c r="AF272" s="37">
        <v>144968</v>
      </c>
    </row>
    <row r="273" spans="1:32">
      <c r="A273" t="s">
        <v>152</v>
      </c>
      <c r="B273" t="s">
        <v>153</v>
      </c>
      <c r="C273" t="s">
        <v>154</v>
      </c>
      <c r="D273" t="s">
        <v>155</v>
      </c>
      <c r="E273" t="s">
        <v>3042</v>
      </c>
      <c r="F273" t="s">
        <v>3043</v>
      </c>
      <c r="G273" t="s">
        <v>1121</v>
      </c>
      <c r="H273" t="s">
        <v>153</v>
      </c>
      <c r="I273" t="s">
        <v>152</v>
      </c>
      <c r="J273" t="s">
        <v>3044</v>
      </c>
      <c r="K273" t="s">
        <v>96</v>
      </c>
      <c r="L273" t="s">
        <v>3045</v>
      </c>
      <c r="M273" s="36">
        <v>45969.578819444447</v>
      </c>
      <c r="N273" s="36">
        <v>45971.503472222219</v>
      </c>
      <c r="O273" t="s">
        <v>1125</v>
      </c>
      <c r="P273" t="s">
        <v>1126</v>
      </c>
      <c r="Q273" t="s">
        <v>1374</v>
      </c>
      <c r="R273" t="s">
        <v>1414</v>
      </c>
      <c r="S273" t="s">
        <v>98</v>
      </c>
      <c r="T273" t="s">
        <v>470</v>
      </c>
      <c r="U273" t="s">
        <v>100</v>
      </c>
      <c r="V273" t="s">
        <v>3046</v>
      </c>
      <c r="W273" t="s">
        <v>102</v>
      </c>
      <c r="X273" t="s">
        <v>3047</v>
      </c>
      <c r="Y273" t="s">
        <v>8</v>
      </c>
      <c r="Z273" t="s">
        <v>104</v>
      </c>
      <c r="AA273" t="s">
        <v>1110</v>
      </c>
      <c r="AB273" s="37">
        <v>1</v>
      </c>
      <c r="AC273" t="s">
        <v>106</v>
      </c>
      <c r="AD273" s="37">
        <v>65960</v>
      </c>
      <c r="AE273" s="37">
        <v>75096</v>
      </c>
      <c r="AF273" s="37">
        <v>65960</v>
      </c>
    </row>
    <row r="274" spans="1:32">
      <c r="A274" t="s">
        <v>138</v>
      </c>
      <c r="B274" t="s">
        <v>139</v>
      </c>
      <c r="C274" t="s">
        <v>140</v>
      </c>
      <c r="D274" t="s">
        <v>1757</v>
      </c>
      <c r="E274" t="s">
        <v>3048</v>
      </c>
      <c r="F274" t="s">
        <v>1759</v>
      </c>
      <c r="G274" t="s">
        <v>1121</v>
      </c>
      <c r="H274" t="s">
        <v>1507</v>
      </c>
      <c r="I274" t="s">
        <v>1760</v>
      </c>
      <c r="J274" t="s">
        <v>1761</v>
      </c>
      <c r="K274" t="s">
        <v>96</v>
      </c>
      <c r="L274" t="s">
        <v>3049</v>
      </c>
      <c r="M274" s="36">
        <v>45969.586898148147</v>
      </c>
      <c r="N274" s="36">
        <v>45971.714583333327</v>
      </c>
      <c r="O274" t="s">
        <v>1125</v>
      </c>
      <c r="P274" t="s">
        <v>1126</v>
      </c>
      <c r="Q274" t="s">
        <v>1158</v>
      </c>
      <c r="R274" t="s">
        <v>1159</v>
      </c>
      <c r="S274" t="s">
        <v>1130</v>
      </c>
      <c r="T274" t="s">
        <v>1130</v>
      </c>
      <c r="U274" t="s">
        <v>100</v>
      </c>
      <c r="V274" t="s">
        <v>3050</v>
      </c>
      <c r="W274" t="s">
        <v>102</v>
      </c>
      <c r="X274" t="s">
        <v>1765</v>
      </c>
      <c r="Y274" t="s">
        <v>125</v>
      </c>
      <c r="Z274" t="s">
        <v>126</v>
      </c>
      <c r="AA274" t="s">
        <v>637</v>
      </c>
      <c r="AB274" s="37">
        <v>1</v>
      </c>
      <c r="AC274" t="s">
        <v>106</v>
      </c>
      <c r="AD274" s="37">
        <v>988463</v>
      </c>
      <c r="AE274" s="37">
        <v>196537</v>
      </c>
      <c r="AF274" s="37">
        <v>988463</v>
      </c>
    </row>
    <row r="275" spans="1:32">
      <c r="A275" t="s">
        <v>152</v>
      </c>
      <c r="B275" t="s">
        <v>153</v>
      </c>
      <c r="C275" t="s">
        <v>154</v>
      </c>
      <c r="D275" t="s">
        <v>155</v>
      </c>
      <c r="E275" t="s">
        <v>3051</v>
      </c>
      <c r="F275" t="s">
        <v>3052</v>
      </c>
      <c r="G275" t="s">
        <v>1121</v>
      </c>
      <c r="H275" t="s">
        <v>153</v>
      </c>
      <c r="I275" t="s">
        <v>152</v>
      </c>
      <c r="J275" t="s">
        <v>3053</v>
      </c>
      <c r="K275" t="s">
        <v>96</v>
      </c>
      <c r="L275" t="s">
        <v>3054</v>
      </c>
      <c r="M275" s="36">
        <v>45969.590370370373</v>
      </c>
      <c r="N275" s="36">
        <v>45971.530555555553</v>
      </c>
      <c r="O275" t="s">
        <v>1125</v>
      </c>
      <c r="P275" t="s">
        <v>1126</v>
      </c>
      <c r="Q275" t="s">
        <v>1148</v>
      </c>
      <c r="R275" t="s">
        <v>1128</v>
      </c>
      <c r="S275" t="s">
        <v>98</v>
      </c>
      <c r="T275" t="s">
        <v>470</v>
      </c>
      <c r="U275" t="s">
        <v>100</v>
      </c>
      <c r="V275" t="s">
        <v>3055</v>
      </c>
      <c r="W275" t="s">
        <v>102</v>
      </c>
      <c r="X275" t="s">
        <v>3056</v>
      </c>
      <c r="Y275" t="s">
        <v>8</v>
      </c>
      <c r="Z275" t="s">
        <v>104</v>
      </c>
      <c r="AA275" t="s">
        <v>2741</v>
      </c>
      <c r="AB275" s="37">
        <v>1</v>
      </c>
      <c r="AC275" t="s">
        <v>106</v>
      </c>
      <c r="AD275" s="37">
        <v>65960</v>
      </c>
      <c r="AE275" s="37">
        <v>75096</v>
      </c>
      <c r="AF275" s="37">
        <v>65960</v>
      </c>
    </row>
    <row r="276" spans="1:32">
      <c r="A276" t="s">
        <v>85</v>
      </c>
      <c r="B276" t="s">
        <v>86</v>
      </c>
      <c r="C276" t="s">
        <v>87</v>
      </c>
      <c r="D276" t="s">
        <v>3057</v>
      </c>
      <c r="E276" t="s">
        <v>3058</v>
      </c>
      <c r="F276" t="s">
        <v>3059</v>
      </c>
      <c r="G276" t="s">
        <v>1121</v>
      </c>
      <c r="H276" t="s">
        <v>93</v>
      </c>
      <c r="I276" t="s">
        <v>3060</v>
      </c>
      <c r="J276" t="s">
        <v>3061</v>
      </c>
      <c r="K276" t="s">
        <v>96</v>
      </c>
      <c r="L276" t="s">
        <v>3062</v>
      </c>
      <c r="M276" s="36">
        <v>45971.333333333343</v>
      </c>
      <c r="N276" s="36">
        <v>45985.43472222222</v>
      </c>
      <c r="O276" t="s">
        <v>1125</v>
      </c>
      <c r="P276" t="s">
        <v>1126</v>
      </c>
      <c r="Q276" t="s">
        <v>1235</v>
      </c>
      <c r="R276" t="s">
        <v>1128</v>
      </c>
      <c r="S276" t="s">
        <v>1129</v>
      </c>
      <c r="T276" t="s">
        <v>1129</v>
      </c>
      <c r="U276" t="s">
        <v>100</v>
      </c>
      <c r="V276" t="s">
        <v>3063</v>
      </c>
      <c r="W276" t="s">
        <v>102</v>
      </c>
      <c r="X276" t="s">
        <v>3064</v>
      </c>
      <c r="Y276" t="s">
        <v>125</v>
      </c>
      <c r="Z276" t="s">
        <v>3065</v>
      </c>
      <c r="AA276" t="s">
        <v>1151</v>
      </c>
      <c r="AB276" s="37">
        <v>1</v>
      </c>
      <c r="AC276" t="s">
        <v>106</v>
      </c>
      <c r="AD276" s="37">
        <v>479589</v>
      </c>
      <c r="AE276" s="37">
        <v>196537</v>
      </c>
      <c r="AF276" s="37">
        <v>479589</v>
      </c>
    </row>
    <row r="277" spans="1:32">
      <c r="A277" t="s">
        <v>1001</v>
      </c>
      <c r="B277" t="s">
        <v>86</v>
      </c>
      <c r="C277" t="s">
        <v>352</v>
      </c>
      <c r="D277" t="s">
        <v>3066</v>
      </c>
      <c r="E277" t="s">
        <v>3067</v>
      </c>
      <c r="F277" t="s">
        <v>3068</v>
      </c>
      <c r="G277" t="s">
        <v>1121</v>
      </c>
      <c r="H277" t="s">
        <v>659</v>
      </c>
      <c r="I277" t="s">
        <v>3069</v>
      </c>
      <c r="J277" t="s">
        <v>3070</v>
      </c>
      <c r="K277" t="s">
        <v>96</v>
      </c>
      <c r="L277" t="s">
        <v>3071</v>
      </c>
      <c r="M277" s="36">
        <v>45970.420983796299</v>
      </c>
      <c r="N277" s="36">
        <v>45973.675000000003</v>
      </c>
      <c r="O277" t="s">
        <v>1125</v>
      </c>
      <c r="P277" t="s">
        <v>1126</v>
      </c>
      <c r="Q277" t="s">
        <v>1169</v>
      </c>
      <c r="R277" t="s">
        <v>1279</v>
      </c>
      <c r="S277" t="s">
        <v>1130</v>
      </c>
      <c r="T277" t="s">
        <v>1130</v>
      </c>
      <c r="U277" t="s">
        <v>100</v>
      </c>
      <c r="V277" t="s">
        <v>3072</v>
      </c>
      <c r="W277" t="s">
        <v>102</v>
      </c>
      <c r="X277" t="s">
        <v>3073</v>
      </c>
      <c r="Y277" t="s">
        <v>15</v>
      </c>
      <c r="Z277" t="s">
        <v>104</v>
      </c>
      <c r="AA277" t="s">
        <v>1009</v>
      </c>
      <c r="AB277" s="37">
        <v>1</v>
      </c>
      <c r="AC277" t="s">
        <v>106</v>
      </c>
      <c r="AD277" s="37">
        <v>479589</v>
      </c>
      <c r="AE277" s="37">
        <v>196537</v>
      </c>
      <c r="AF277" s="37">
        <v>479589</v>
      </c>
    </row>
    <row r="278" spans="1:32">
      <c r="A278" t="s">
        <v>138</v>
      </c>
      <c r="B278" t="s">
        <v>139</v>
      </c>
      <c r="C278" t="s">
        <v>140</v>
      </c>
      <c r="D278" t="s">
        <v>141</v>
      </c>
      <c r="E278" t="s">
        <v>3074</v>
      </c>
      <c r="F278" t="s">
        <v>3075</v>
      </c>
      <c r="G278" t="s">
        <v>1121</v>
      </c>
      <c r="H278" t="s">
        <v>144</v>
      </c>
      <c r="I278" t="s">
        <v>138</v>
      </c>
      <c r="J278" t="s">
        <v>3076</v>
      </c>
      <c r="K278" t="s">
        <v>96</v>
      </c>
      <c r="L278" t="s">
        <v>3077</v>
      </c>
      <c r="M278" s="36">
        <v>45970.495138888888</v>
      </c>
      <c r="N278" s="36">
        <v>45971.425694444442</v>
      </c>
      <c r="O278" t="s">
        <v>1125</v>
      </c>
      <c r="P278" t="s">
        <v>1126</v>
      </c>
      <c r="Q278" t="s">
        <v>1158</v>
      </c>
      <c r="R278" t="s">
        <v>1159</v>
      </c>
      <c r="S278" t="s">
        <v>98</v>
      </c>
      <c r="T278" t="s">
        <v>470</v>
      </c>
      <c r="U278" t="s">
        <v>100</v>
      </c>
      <c r="V278" t="s">
        <v>3078</v>
      </c>
      <c r="W278" t="s">
        <v>102</v>
      </c>
      <c r="X278" t="s">
        <v>3079</v>
      </c>
      <c r="Y278" t="s">
        <v>8</v>
      </c>
      <c r="Z278" t="s">
        <v>104</v>
      </c>
      <c r="AA278" t="s">
        <v>1322</v>
      </c>
      <c r="AB278" s="37">
        <v>1</v>
      </c>
      <c r="AC278" t="s">
        <v>106</v>
      </c>
      <c r="AD278" s="37">
        <v>65960</v>
      </c>
      <c r="AE278" s="37">
        <v>75096</v>
      </c>
      <c r="AF278" s="37">
        <v>65960</v>
      </c>
    </row>
    <row r="279" spans="1:32">
      <c r="A279" t="s">
        <v>138</v>
      </c>
      <c r="B279" t="s">
        <v>139</v>
      </c>
      <c r="C279" t="s">
        <v>140</v>
      </c>
      <c r="D279" t="s">
        <v>3080</v>
      </c>
      <c r="E279" t="s">
        <v>3081</v>
      </c>
      <c r="F279" t="s">
        <v>3082</v>
      </c>
      <c r="G279" t="s">
        <v>1121</v>
      </c>
      <c r="H279" t="s">
        <v>144</v>
      </c>
      <c r="I279" t="s">
        <v>3083</v>
      </c>
      <c r="J279" t="s">
        <v>3084</v>
      </c>
      <c r="K279" t="s">
        <v>96</v>
      </c>
      <c r="L279" t="s">
        <v>3085</v>
      </c>
      <c r="M279" s="36">
        <v>45971.333333333343</v>
      </c>
      <c r="N279" s="36">
        <v>45973.365277777782</v>
      </c>
      <c r="O279" t="s">
        <v>1125</v>
      </c>
      <c r="P279" t="s">
        <v>1126</v>
      </c>
      <c r="Q279" t="s">
        <v>1158</v>
      </c>
      <c r="R279" t="s">
        <v>1159</v>
      </c>
      <c r="S279" t="s">
        <v>98</v>
      </c>
      <c r="T279" t="s">
        <v>99</v>
      </c>
      <c r="U279" t="s">
        <v>100</v>
      </c>
      <c r="V279" t="s">
        <v>3086</v>
      </c>
      <c r="W279" t="s">
        <v>102</v>
      </c>
      <c r="X279" t="s">
        <v>3087</v>
      </c>
      <c r="Y279" t="s">
        <v>13</v>
      </c>
      <c r="Z279" t="s">
        <v>104</v>
      </c>
      <c r="AA279" t="s">
        <v>761</v>
      </c>
      <c r="AB279" s="37">
        <v>1</v>
      </c>
      <c r="AC279" t="s">
        <v>106</v>
      </c>
      <c r="AD279" s="37">
        <v>275729</v>
      </c>
      <c r="AE279" s="37">
        <v>196537</v>
      </c>
      <c r="AF279" s="37">
        <v>275729</v>
      </c>
    </row>
    <row r="280" spans="1:32">
      <c r="A280" t="s">
        <v>244</v>
      </c>
      <c r="B280" t="s">
        <v>114</v>
      </c>
      <c r="C280" t="s">
        <v>115</v>
      </c>
      <c r="D280" t="s">
        <v>3088</v>
      </c>
      <c r="E280" t="s">
        <v>3089</v>
      </c>
      <c r="F280" t="s">
        <v>3090</v>
      </c>
      <c r="G280" t="s">
        <v>1121</v>
      </c>
      <c r="H280" t="s">
        <v>248</v>
      </c>
      <c r="I280" t="s">
        <v>3091</v>
      </c>
      <c r="J280" t="s">
        <v>3092</v>
      </c>
      <c r="K280" t="s">
        <v>96</v>
      </c>
      <c r="L280" t="s">
        <v>3093</v>
      </c>
      <c r="M280" s="36">
        <v>45971.333333333343</v>
      </c>
      <c r="N280" s="36">
        <v>45972.506249999999</v>
      </c>
      <c r="O280" t="s">
        <v>1125</v>
      </c>
      <c r="P280" t="s">
        <v>1126</v>
      </c>
      <c r="Q280" t="s">
        <v>1148</v>
      </c>
      <c r="R280" t="s">
        <v>1128</v>
      </c>
      <c r="S280" t="s">
        <v>98</v>
      </c>
      <c r="T280" t="s">
        <v>470</v>
      </c>
      <c r="U280" t="s">
        <v>100</v>
      </c>
      <c r="V280" t="s">
        <v>3094</v>
      </c>
      <c r="W280" t="s">
        <v>102</v>
      </c>
      <c r="X280" t="s">
        <v>3095</v>
      </c>
      <c r="Y280" t="s">
        <v>11</v>
      </c>
      <c r="Z280" t="s">
        <v>104</v>
      </c>
      <c r="AA280" t="s">
        <v>1538</v>
      </c>
      <c r="AB280" s="37">
        <v>1</v>
      </c>
      <c r="AC280" t="s">
        <v>106</v>
      </c>
      <c r="AD280" s="37">
        <v>144968</v>
      </c>
      <c r="AE280" s="37">
        <v>140396</v>
      </c>
      <c r="AF280" s="37">
        <v>144968</v>
      </c>
    </row>
    <row r="281" spans="1:32">
      <c r="A281" t="s">
        <v>1646</v>
      </c>
      <c r="B281" t="s">
        <v>256</v>
      </c>
      <c r="C281" t="s">
        <v>257</v>
      </c>
      <c r="D281" t="s">
        <v>3096</v>
      </c>
      <c r="E281" t="s">
        <v>3097</v>
      </c>
      <c r="F281" t="s">
        <v>3098</v>
      </c>
      <c r="G281" t="s">
        <v>1121</v>
      </c>
      <c r="H281" t="s">
        <v>689</v>
      </c>
      <c r="I281" t="s">
        <v>3099</v>
      </c>
      <c r="J281" t="s">
        <v>3100</v>
      </c>
      <c r="K281" t="s">
        <v>96</v>
      </c>
      <c r="L281" t="s">
        <v>3101</v>
      </c>
      <c r="M281" s="36">
        <v>45971.333333333343</v>
      </c>
      <c r="N281" s="36">
        <v>45972.685416666667</v>
      </c>
      <c r="O281" t="s">
        <v>1125</v>
      </c>
      <c r="P281" t="s">
        <v>1227</v>
      </c>
      <c r="Q281" t="s">
        <v>1177</v>
      </c>
      <c r="R281" t="s">
        <v>2522</v>
      </c>
      <c r="S281" t="s">
        <v>1130</v>
      </c>
      <c r="T281" t="s">
        <v>1130</v>
      </c>
      <c r="U281" t="s">
        <v>100</v>
      </c>
      <c r="V281" t="s">
        <v>3102</v>
      </c>
      <c r="W281" t="s">
        <v>102</v>
      </c>
      <c r="X281" t="s">
        <v>3103</v>
      </c>
      <c r="Y281" t="s">
        <v>15</v>
      </c>
      <c r="Z281" t="s">
        <v>104</v>
      </c>
      <c r="AA281" t="s">
        <v>1663</v>
      </c>
      <c r="AB281" s="37">
        <v>1</v>
      </c>
      <c r="AC281" t="s">
        <v>106</v>
      </c>
      <c r="AD281" s="37">
        <v>479589</v>
      </c>
      <c r="AE281" s="37">
        <v>196537</v>
      </c>
      <c r="AF281" s="37">
        <v>479589</v>
      </c>
    </row>
    <row r="282" spans="1:32">
      <c r="A282" t="s">
        <v>138</v>
      </c>
      <c r="B282" t="s">
        <v>139</v>
      </c>
      <c r="C282" t="s">
        <v>140</v>
      </c>
      <c r="D282" t="s">
        <v>3104</v>
      </c>
      <c r="E282" t="s">
        <v>3105</v>
      </c>
      <c r="F282" t="s">
        <v>3106</v>
      </c>
      <c r="G282" t="s">
        <v>1121</v>
      </c>
      <c r="H282" t="s">
        <v>144</v>
      </c>
      <c r="I282" t="s">
        <v>3107</v>
      </c>
      <c r="J282" t="s">
        <v>3108</v>
      </c>
      <c r="K282" t="s">
        <v>96</v>
      </c>
      <c r="L282" t="s">
        <v>3109</v>
      </c>
      <c r="M282" s="36">
        <v>45971.343657407408</v>
      </c>
      <c r="N282" s="36">
        <v>45971.473611111112</v>
      </c>
      <c r="O282" t="s">
        <v>1125</v>
      </c>
      <c r="P282" t="s">
        <v>1126</v>
      </c>
      <c r="Q282" t="s">
        <v>1158</v>
      </c>
      <c r="R282" t="s">
        <v>1159</v>
      </c>
      <c r="S282" t="s">
        <v>147</v>
      </c>
      <c r="T282" t="s">
        <v>2319</v>
      </c>
      <c r="U282" t="s">
        <v>100</v>
      </c>
      <c r="V282" t="s">
        <v>3110</v>
      </c>
      <c r="W282" t="s">
        <v>102</v>
      </c>
      <c r="X282" t="s">
        <v>3111</v>
      </c>
      <c r="Y282" t="s">
        <v>8</v>
      </c>
      <c r="Z282" t="s">
        <v>104</v>
      </c>
      <c r="AA282" t="s">
        <v>1348</v>
      </c>
      <c r="AB282" s="37">
        <v>1</v>
      </c>
      <c r="AC282" t="s">
        <v>106</v>
      </c>
      <c r="AD282" s="37">
        <v>65960</v>
      </c>
      <c r="AE282" s="37">
        <v>75096</v>
      </c>
      <c r="AF282" s="37">
        <v>65960</v>
      </c>
    </row>
    <row r="283" spans="1:32">
      <c r="A283" t="s">
        <v>152</v>
      </c>
      <c r="B283" t="s">
        <v>153</v>
      </c>
      <c r="C283" t="s">
        <v>154</v>
      </c>
      <c r="D283" t="s">
        <v>3112</v>
      </c>
      <c r="E283" t="s">
        <v>3113</v>
      </c>
      <c r="F283" t="s">
        <v>3114</v>
      </c>
      <c r="G283" t="s">
        <v>1121</v>
      </c>
      <c r="H283" t="s">
        <v>153</v>
      </c>
      <c r="I283" t="s">
        <v>3115</v>
      </c>
      <c r="J283" t="s">
        <v>3116</v>
      </c>
      <c r="K283" t="s">
        <v>96</v>
      </c>
      <c r="L283" t="s">
        <v>3117</v>
      </c>
      <c r="M283" s="36">
        <v>45971.347777777781</v>
      </c>
      <c r="N283" s="36">
        <v>45971.693055555559</v>
      </c>
      <c r="O283" t="s">
        <v>1125</v>
      </c>
      <c r="P283" t="s">
        <v>1126</v>
      </c>
      <c r="Q283" t="s">
        <v>1127</v>
      </c>
      <c r="R283" t="s">
        <v>1128</v>
      </c>
      <c r="S283" t="s">
        <v>147</v>
      </c>
      <c r="T283" t="s">
        <v>1364</v>
      </c>
      <c r="U283" t="s">
        <v>100</v>
      </c>
      <c r="V283" t="s">
        <v>3118</v>
      </c>
      <c r="W283" t="s">
        <v>102</v>
      </c>
      <c r="X283" t="s">
        <v>3119</v>
      </c>
      <c r="Y283" t="s">
        <v>11</v>
      </c>
      <c r="Z283" t="s">
        <v>104</v>
      </c>
      <c r="AA283" t="s">
        <v>1262</v>
      </c>
      <c r="AB283" s="37">
        <v>1</v>
      </c>
      <c r="AC283" t="s">
        <v>106</v>
      </c>
      <c r="AD283" s="37">
        <v>144968</v>
      </c>
      <c r="AE283" s="37">
        <v>140396</v>
      </c>
      <c r="AF283" s="37">
        <v>144968</v>
      </c>
    </row>
    <row r="284" spans="1:32">
      <c r="A284" t="s">
        <v>152</v>
      </c>
      <c r="B284" t="s">
        <v>153</v>
      </c>
      <c r="C284" t="s">
        <v>154</v>
      </c>
      <c r="D284" t="s">
        <v>155</v>
      </c>
      <c r="E284" t="s">
        <v>3120</v>
      </c>
      <c r="F284" t="s">
        <v>3121</v>
      </c>
      <c r="G284" t="s">
        <v>1121</v>
      </c>
      <c r="H284" t="s">
        <v>153</v>
      </c>
      <c r="I284" t="s">
        <v>152</v>
      </c>
      <c r="J284" t="s">
        <v>3122</v>
      </c>
      <c r="K284" t="s">
        <v>96</v>
      </c>
      <c r="L284" t="s">
        <v>3123</v>
      </c>
      <c r="M284" s="36">
        <v>45971.364537037043</v>
      </c>
      <c r="N284" s="36">
        <v>45972.36041666667</v>
      </c>
      <c r="O284" t="s">
        <v>1125</v>
      </c>
      <c r="P284" t="s">
        <v>1227</v>
      </c>
      <c r="Q284" t="s">
        <v>1336</v>
      </c>
      <c r="R284" t="s">
        <v>1445</v>
      </c>
      <c r="S284" t="s">
        <v>98</v>
      </c>
      <c r="T284" t="s">
        <v>470</v>
      </c>
      <c r="U284" t="s">
        <v>1179</v>
      </c>
      <c r="V284" t="s">
        <v>3124</v>
      </c>
      <c r="W284" t="s">
        <v>102</v>
      </c>
      <c r="X284" t="s">
        <v>106</v>
      </c>
      <c r="Y284" t="s">
        <v>8</v>
      </c>
      <c r="Z284" t="s">
        <v>104</v>
      </c>
      <c r="AA284" t="s">
        <v>793</v>
      </c>
      <c r="AB284" s="37">
        <v>1</v>
      </c>
      <c r="AC284" t="s">
        <v>106</v>
      </c>
      <c r="AD284" s="37">
        <v>65960</v>
      </c>
      <c r="AE284" s="37">
        <v>75096</v>
      </c>
      <c r="AF284" s="37">
        <v>65960</v>
      </c>
    </row>
    <row r="285" spans="1:32">
      <c r="A285" t="s">
        <v>152</v>
      </c>
      <c r="B285" t="s">
        <v>153</v>
      </c>
      <c r="C285" t="s">
        <v>154</v>
      </c>
      <c r="D285" t="s">
        <v>268</v>
      </c>
      <c r="E285" t="s">
        <v>3125</v>
      </c>
      <c r="F285" t="s">
        <v>3126</v>
      </c>
      <c r="G285" t="s">
        <v>1121</v>
      </c>
      <c r="H285" t="s">
        <v>153</v>
      </c>
      <c r="I285" t="s">
        <v>271</v>
      </c>
      <c r="J285" t="s">
        <v>3127</v>
      </c>
      <c r="K285" t="s">
        <v>96</v>
      </c>
      <c r="L285" t="s">
        <v>3128</v>
      </c>
      <c r="M285" s="36">
        <v>45971.375011574077</v>
      </c>
      <c r="N285" s="36">
        <v>45972.345138888893</v>
      </c>
      <c r="O285" t="s">
        <v>1125</v>
      </c>
      <c r="P285" t="s">
        <v>1126</v>
      </c>
      <c r="Q285" t="s">
        <v>1235</v>
      </c>
      <c r="R285" t="s">
        <v>1236</v>
      </c>
      <c r="S285" t="s">
        <v>147</v>
      </c>
      <c r="T285" t="s">
        <v>148</v>
      </c>
      <c r="U285" t="s">
        <v>1179</v>
      </c>
      <c r="V285" t="s">
        <v>3129</v>
      </c>
      <c r="W285" t="s">
        <v>102</v>
      </c>
      <c r="X285" t="s">
        <v>3130</v>
      </c>
      <c r="Y285" t="s">
        <v>8</v>
      </c>
      <c r="Z285" t="s">
        <v>104</v>
      </c>
      <c r="AA285" t="s">
        <v>1331</v>
      </c>
      <c r="AB285" s="37">
        <v>1</v>
      </c>
      <c r="AC285" t="s">
        <v>106</v>
      </c>
      <c r="AD285" s="37">
        <v>65960</v>
      </c>
      <c r="AE285" s="37">
        <v>75096</v>
      </c>
      <c r="AF285" s="37">
        <v>65960</v>
      </c>
    </row>
    <row r="286" spans="1:32">
      <c r="A286" t="s">
        <v>138</v>
      </c>
      <c r="B286" t="s">
        <v>139</v>
      </c>
      <c r="C286" t="s">
        <v>140</v>
      </c>
      <c r="D286" t="s">
        <v>1794</v>
      </c>
      <c r="E286" t="s">
        <v>3131</v>
      </c>
      <c r="F286" t="s">
        <v>3132</v>
      </c>
      <c r="G286" t="s">
        <v>1121</v>
      </c>
      <c r="H286" t="s">
        <v>144</v>
      </c>
      <c r="I286" t="s">
        <v>1797</v>
      </c>
      <c r="J286" t="s">
        <v>3133</v>
      </c>
      <c r="K286" t="s">
        <v>96</v>
      </c>
      <c r="L286" t="s">
        <v>3134</v>
      </c>
      <c r="M286" s="36">
        <v>45971.387013888889</v>
      </c>
      <c r="N286" s="36">
        <v>45972.547222222223</v>
      </c>
      <c r="O286" t="s">
        <v>1125</v>
      </c>
      <c r="P286" t="s">
        <v>1126</v>
      </c>
      <c r="Q286" t="s">
        <v>1148</v>
      </c>
      <c r="R286" t="s">
        <v>1128</v>
      </c>
      <c r="S286" t="s">
        <v>98</v>
      </c>
      <c r="T286" t="s">
        <v>99</v>
      </c>
      <c r="U286" t="s">
        <v>100</v>
      </c>
      <c r="V286" t="s">
        <v>3135</v>
      </c>
      <c r="W286" t="s">
        <v>102</v>
      </c>
      <c r="X286" t="s">
        <v>3136</v>
      </c>
      <c r="Y286" t="s">
        <v>11</v>
      </c>
      <c r="Z286" t="s">
        <v>104</v>
      </c>
      <c r="AA286" t="s">
        <v>1322</v>
      </c>
      <c r="AB286" s="37">
        <v>1</v>
      </c>
      <c r="AC286" t="s">
        <v>106</v>
      </c>
      <c r="AD286" s="37">
        <v>144968</v>
      </c>
      <c r="AE286" s="37">
        <v>140396</v>
      </c>
      <c r="AF286" s="37">
        <v>144968</v>
      </c>
    </row>
    <row r="287" spans="1:32">
      <c r="A287" t="s">
        <v>152</v>
      </c>
      <c r="B287" t="s">
        <v>153</v>
      </c>
      <c r="C287" t="s">
        <v>154</v>
      </c>
      <c r="D287" t="s">
        <v>155</v>
      </c>
      <c r="E287" t="s">
        <v>3137</v>
      </c>
      <c r="F287" t="s">
        <v>3138</v>
      </c>
      <c r="G287" t="s">
        <v>1121</v>
      </c>
      <c r="H287" t="s">
        <v>153</v>
      </c>
      <c r="I287" t="s">
        <v>152</v>
      </c>
      <c r="J287" t="s">
        <v>3139</v>
      </c>
      <c r="K287" t="s">
        <v>96</v>
      </c>
      <c r="L287" t="s">
        <v>3140</v>
      </c>
      <c r="M287" s="36">
        <v>45971.392581018517</v>
      </c>
      <c r="N287" s="36">
        <v>45971.563194444447</v>
      </c>
      <c r="O287" t="s">
        <v>1125</v>
      </c>
      <c r="P287" t="s">
        <v>1126</v>
      </c>
      <c r="Q287" t="s">
        <v>1235</v>
      </c>
      <c r="R287" t="s">
        <v>1545</v>
      </c>
      <c r="S287" t="s">
        <v>147</v>
      </c>
      <c r="T287" t="s">
        <v>1364</v>
      </c>
      <c r="U287" t="s">
        <v>100</v>
      </c>
      <c r="V287" t="s">
        <v>3141</v>
      </c>
      <c r="W287" t="s">
        <v>102</v>
      </c>
      <c r="X287" t="s">
        <v>3142</v>
      </c>
      <c r="Y287" t="s">
        <v>8</v>
      </c>
      <c r="Z287" t="s">
        <v>104</v>
      </c>
      <c r="AA287" t="s">
        <v>1331</v>
      </c>
      <c r="AB287" s="37">
        <v>1</v>
      </c>
      <c r="AC287" t="s">
        <v>106</v>
      </c>
      <c r="AD287" s="37">
        <v>65960</v>
      </c>
      <c r="AE287" s="37">
        <v>75096</v>
      </c>
      <c r="AF287" s="37">
        <v>65960</v>
      </c>
    </row>
    <row r="288" spans="1:32">
      <c r="A288" t="s">
        <v>509</v>
      </c>
      <c r="B288" t="s">
        <v>139</v>
      </c>
      <c r="C288" t="s">
        <v>140</v>
      </c>
      <c r="D288" t="s">
        <v>2985</v>
      </c>
      <c r="E288" t="s">
        <v>3143</v>
      </c>
      <c r="F288" t="s">
        <v>3144</v>
      </c>
      <c r="G288" t="s">
        <v>1121</v>
      </c>
      <c r="H288" t="s">
        <v>144</v>
      </c>
      <c r="I288" t="s">
        <v>2988</v>
      </c>
      <c r="J288" t="s">
        <v>3145</v>
      </c>
      <c r="K288" t="s">
        <v>96</v>
      </c>
      <c r="L288" t="s">
        <v>3146</v>
      </c>
      <c r="M288" s="36">
        <v>45971.410960648151</v>
      </c>
      <c r="N288" s="36">
        <v>45971.615277777782</v>
      </c>
      <c r="O288" t="s">
        <v>1125</v>
      </c>
      <c r="P288" t="s">
        <v>1126</v>
      </c>
      <c r="Q288" t="s">
        <v>1235</v>
      </c>
      <c r="R288" t="s">
        <v>1545</v>
      </c>
      <c r="S288" t="s">
        <v>1130</v>
      </c>
      <c r="T288" t="s">
        <v>1130</v>
      </c>
      <c r="U288" t="s">
        <v>100</v>
      </c>
      <c r="V288" t="s">
        <v>3147</v>
      </c>
      <c r="W288" t="s">
        <v>102</v>
      </c>
      <c r="X288" t="s">
        <v>3148</v>
      </c>
      <c r="Y288" t="s">
        <v>11</v>
      </c>
      <c r="Z288" t="s">
        <v>104</v>
      </c>
      <c r="AA288" t="s">
        <v>1385</v>
      </c>
      <c r="AB288" s="37">
        <v>1</v>
      </c>
      <c r="AC288" t="s">
        <v>106</v>
      </c>
      <c r="AD288" s="37">
        <v>144968</v>
      </c>
      <c r="AE288" s="37">
        <v>140396</v>
      </c>
      <c r="AF288" s="37">
        <v>144968</v>
      </c>
    </row>
    <row r="289" spans="1:32">
      <c r="A289" t="s">
        <v>138</v>
      </c>
      <c r="B289" t="s">
        <v>139</v>
      </c>
      <c r="C289" t="s">
        <v>140</v>
      </c>
      <c r="D289" t="s">
        <v>141</v>
      </c>
      <c r="E289" t="s">
        <v>3149</v>
      </c>
      <c r="F289" t="s">
        <v>3150</v>
      </c>
      <c r="G289" t="s">
        <v>1121</v>
      </c>
      <c r="H289" t="s">
        <v>144</v>
      </c>
      <c r="I289" t="s">
        <v>138</v>
      </c>
      <c r="J289" t="s">
        <v>3151</v>
      </c>
      <c r="K289" t="s">
        <v>96</v>
      </c>
      <c r="L289" t="s">
        <v>3152</v>
      </c>
      <c r="M289" s="36">
        <v>45971.421736111108</v>
      </c>
      <c r="N289" s="36">
        <v>45971.541666666657</v>
      </c>
      <c r="O289" t="s">
        <v>1125</v>
      </c>
      <c r="P289" t="s">
        <v>1126</v>
      </c>
      <c r="Q289" t="s">
        <v>1169</v>
      </c>
      <c r="R289" t="s">
        <v>1279</v>
      </c>
      <c r="S289" t="s">
        <v>98</v>
      </c>
      <c r="T289" t="s">
        <v>99</v>
      </c>
      <c r="U289" t="s">
        <v>100</v>
      </c>
      <c r="V289" t="s">
        <v>3153</v>
      </c>
      <c r="W289" t="s">
        <v>102</v>
      </c>
      <c r="X289" t="s">
        <v>3154</v>
      </c>
      <c r="Y289" t="s">
        <v>8</v>
      </c>
      <c r="Z289" t="s">
        <v>104</v>
      </c>
      <c r="AA289" t="s">
        <v>761</v>
      </c>
      <c r="AB289" s="37">
        <v>1</v>
      </c>
      <c r="AC289" t="s">
        <v>106</v>
      </c>
      <c r="AD289" s="37">
        <v>65960</v>
      </c>
      <c r="AE289" s="37">
        <v>75096</v>
      </c>
      <c r="AF289" s="37">
        <v>65960</v>
      </c>
    </row>
    <row r="290" spans="1:32">
      <c r="A290" t="s">
        <v>398</v>
      </c>
      <c r="B290" t="s">
        <v>86</v>
      </c>
      <c r="C290" t="s">
        <v>87</v>
      </c>
      <c r="D290" t="s">
        <v>594</v>
      </c>
      <c r="E290" t="s">
        <v>3155</v>
      </c>
      <c r="F290" t="s">
        <v>3156</v>
      </c>
      <c r="G290" t="s">
        <v>1121</v>
      </c>
      <c r="H290" t="s">
        <v>402</v>
      </c>
      <c r="I290" t="s">
        <v>597</v>
      </c>
      <c r="J290" t="s">
        <v>3157</v>
      </c>
      <c r="K290" t="s">
        <v>96</v>
      </c>
      <c r="L290" t="s">
        <v>3158</v>
      </c>
      <c r="M290" s="36">
        <v>45971.435868055552</v>
      </c>
      <c r="N290" s="36">
        <v>45972.646527777782</v>
      </c>
      <c r="O290" t="s">
        <v>1125</v>
      </c>
      <c r="P290" t="s">
        <v>1227</v>
      </c>
      <c r="Q290" t="s">
        <v>1177</v>
      </c>
      <c r="R290" t="s">
        <v>2522</v>
      </c>
      <c r="S290" t="s">
        <v>1129</v>
      </c>
      <c r="T290" t="s">
        <v>1129</v>
      </c>
      <c r="U290" t="s">
        <v>100</v>
      </c>
      <c r="V290" t="s">
        <v>3159</v>
      </c>
      <c r="W290" t="s">
        <v>102</v>
      </c>
      <c r="X290" t="s">
        <v>3160</v>
      </c>
      <c r="Y290" t="s">
        <v>11</v>
      </c>
      <c r="Z290" t="s">
        <v>104</v>
      </c>
      <c r="AA290" t="s">
        <v>407</v>
      </c>
      <c r="AB290" s="37">
        <v>1</v>
      </c>
      <c r="AC290" t="s">
        <v>106</v>
      </c>
      <c r="AD290" s="37">
        <v>144968</v>
      </c>
      <c r="AE290" s="37">
        <v>140396</v>
      </c>
      <c r="AF290" s="37">
        <v>144968</v>
      </c>
    </row>
    <row r="291" spans="1:32">
      <c r="A291" t="s">
        <v>152</v>
      </c>
      <c r="B291" t="s">
        <v>153</v>
      </c>
      <c r="C291" t="s">
        <v>154</v>
      </c>
      <c r="D291" t="s">
        <v>155</v>
      </c>
      <c r="E291" t="s">
        <v>3161</v>
      </c>
      <c r="F291" t="s">
        <v>2603</v>
      </c>
      <c r="G291" t="s">
        <v>1121</v>
      </c>
      <c r="H291" t="s">
        <v>153</v>
      </c>
      <c r="I291" t="s">
        <v>152</v>
      </c>
      <c r="J291" t="s">
        <v>2604</v>
      </c>
      <c r="K291" t="s">
        <v>96</v>
      </c>
      <c r="L291" t="s">
        <v>3162</v>
      </c>
      <c r="M291" s="36">
        <v>45971.473078703697</v>
      </c>
      <c r="N291" s="36">
        <v>45972.45208333333</v>
      </c>
      <c r="O291" t="s">
        <v>1125</v>
      </c>
      <c r="P291" t="s">
        <v>1126</v>
      </c>
      <c r="Q291" t="s">
        <v>1258</v>
      </c>
      <c r="R291" t="s">
        <v>1218</v>
      </c>
      <c r="S291" t="s">
        <v>147</v>
      </c>
      <c r="T291" t="s">
        <v>1364</v>
      </c>
      <c r="U291" t="s">
        <v>100</v>
      </c>
      <c r="V291" t="s">
        <v>3163</v>
      </c>
      <c r="W291" t="s">
        <v>102</v>
      </c>
      <c r="X291" t="s">
        <v>3164</v>
      </c>
      <c r="Y291" t="s">
        <v>8</v>
      </c>
      <c r="Z291" t="s">
        <v>104</v>
      </c>
      <c r="AA291" t="s">
        <v>838</v>
      </c>
      <c r="AB291" s="37">
        <v>1</v>
      </c>
      <c r="AC291" t="s">
        <v>106</v>
      </c>
      <c r="AD291" s="37">
        <v>65960</v>
      </c>
      <c r="AE291" s="37">
        <v>75096</v>
      </c>
      <c r="AF291" s="37">
        <v>65960</v>
      </c>
    </row>
    <row r="292" spans="1:32">
      <c r="A292" t="s">
        <v>310</v>
      </c>
      <c r="B292" t="s">
        <v>114</v>
      </c>
      <c r="C292" t="s">
        <v>115</v>
      </c>
      <c r="D292" t="s">
        <v>311</v>
      </c>
      <c r="E292" t="s">
        <v>3165</v>
      </c>
      <c r="F292" t="s">
        <v>3166</v>
      </c>
      <c r="G292" t="s">
        <v>1121</v>
      </c>
      <c r="H292" t="s">
        <v>314</v>
      </c>
      <c r="I292" t="s">
        <v>310</v>
      </c>
      <c r="J292" t="s">
        <v>3167</v>
      </c>
      <c r="K292" t="s">
        <v>96</v>
      </c>
      <c r="L292" t="s">
        <v>3168</v>
      </c>
      <c r="M292" s="36">
        <v>45971.471250000002</v>
      </c>
      <c r="N292" s="36">
        <v>45971.695138888892</v>
      </c>
      <c r="O292" t="s">
        <v>1125</v>
      </c>
      <c r="P292" t="s">
        <v>1227</v>
      </c>
      <c r="Q292" t="s">
        <v>1158</v>
      </c>
      <c r="R292" t="s">
        <v>1740</v>
      </c>
      <c r="S292" t="s">
        <v>1129</v>
      </c>
      <c r="T292" t="s">
        <v>1129</v>
      </c>
      <c r="U292" t="s">
        <v>100</v>
      </c>
      <c r="V292" t="s">
        <v>3169</v>
      </c>
      <c r="W292" t="s">
        <v>102</v>
      </c>
      <c r="X292" t="s">
        <v>3170</v>
      </c>
      <c r="Y292" t="s">
        <v>8</v>
      </c>
      <c r="Z292" t="s">
        <v>104</v>
      </c>
      <c r="AA292" t="s">
        <v>319</v>
      </c>
      <c r="AB292" s="37">
        <v>1</v>
      </c>
      <c r="AC292" t="s">
        <v>106</v>
      </c>
      <c r="AD292" s="37">
        <v>65960</v>
      </c>
      <c r="AE292" s="37">
        <v>75096</v>
      </c>
      <c r="AF292" s="37">
        <v>65960</v>
      </c>
    </row>
    <row r="293" spans="1:32">
      <c r="A293" t="s">
        <v>351</v>
      </c>
      <c r="B293" t="s">
        <v>86</v>
      </c>
      <c r="C293" t="s">
        <v>352</v>
      </c>
      <c r="D293" t="s">
        <v>3171</v>
      </c>
      <c r="E293" t="s">
        <v>3172</v>
      </c>
      <c r="F293" t="s">
        <v>3173</v>
      </c>
      <c r="G293" t="s">
        <v>1121</v>
      </c>
      <c r="H293" t="s">
        <v>356</v>
      </c>
      <c r="I293" t="s">
        <v>3174</v>
      </c>
      <c r="J293" t="s">
        <v>3175</v>
      </c>
      <c r="K293" t="s">
        <v>96</v>
      </c>
      <c r="L293" t="s">
        <v>3176</v>
      </c>
      <c r="M293" s="36">
        <v>45971.48778935185</v>
      </c>
      <c r="N293" s="36">
        <v>45972.728472222218</v>
      </c>
      <c r="O293" t="s">
        <v>1125</v>
      </c>
      <c r="P293" t="s">
        <v>1227</v>
      </c>
      <c r="Q293" t="s">
        <v>1637</v>
      </c>
      <c r="R293" t="s">
        <v>1638</v>
      </c>
      <c r="S293" t="s">
        <v>1130</v>
      </c>
      <c r="T293" t="s">
        <v>1130</v>
      </c>
      <c r="U293" t="s">
        <v>100</v>
      </c>
      <c r="V293" t="s">
        <v>3177</v>
      </c>
      <c r="W293" t="s">
        <v>102</v>
      </c>
      <c r="X293" t="s">
        <v>3178</v>
      </c>
      <c r="Y293" t="s">
        <v>11</v>
      </c>
      <c r="Z293" t="s">
        <v>104</v>
      </c>
      <c r="AA293" t="s">
        <v>1141</v>
      </c>
      <c r="AB293" s="37">
        <v>1</v>
      </c>
      <c r="AC293" t="s">
        <v>106</v>
      </c>
      <c r="AD293" s="37">
        <v>144968</v>
      </c>
      <c r="AE293" s="37">
        <v>140396</v>
      </c>
      <c r="AF293" s="37">
        <v>144968</v>
      </c>
    </row>
    <row r="294" spans="1:32">
      <c r="A294" t="s">
        <v>509</v>
      </c>
      <c r="B294" t="s">
        <v>139</v>
      </c>
      <c r="C294" t="s">
        <v>140</v>
      </c>
      <c r="D294" t="s">
        <v>1402</v>
      </c>
      <c r="E294" t="s">
        <v>3179</v>
      </c>
      <c r="F294" t="s">
        <v>2912</v>
      </c>
      <c r="G294" t="s">
        <v>1121</v>
      </c>
      <c r="H294" t="s">
        <v>144</v>
      </c>
      <c r="I294" t="s">
        <v>509</v>
      </c>
      <c r="J294" t="s">
        <v>2913</v>
      </c>
      <c r="K294" t="s">
        <v>96</v>
      </c>
      <c r="L294" t="s">
        <v>3180</v>
      </c>
      <c r="M294" s="36">
        <v>45971.489340277767</v>
      </c>
      <c r="N294" s="36">
        <v>45972.456944444442</v>
      </c>
      <c r="O294" t="s">
        <v>1125</v>
      </c>
      <c r="P294" t="s">
        <v>1126</v>
      </c>
      <c r="Q294" t="s">
        <v>1158</v>
      </c>
      <c r="R294" t="s">
        <v>1128</v>
      </c>
      <c r="S294" t="s">
        <v>98</v>
      </c>
      <c r="T294" t="s">
        <v>470</v>
      </c>
      <c r="U294" t="s">
        <v>100</v>
      </c>
      <c r="V294" t="s">
        <v>3181</v>
      </c>
      <c r="W294" t="s">
        <v>102</v>
      </c>
      <c r="X294" t="s">
        <v>2916</v>
      </c>
      <c r="Y294" t="s">
        <v>8</v>
      </c>
      <c r="Z294" t="s">
        <v>104</v>
      </c>
      <c r="AA294" t="s">
        <v>518</v>
      </c>
      <c r="AB294" s="37">
        <v>1</v>
      </c>
      <c r="AC294" t="s">
        <v>106</v>
      </c>
      <c r="AD294" s="37">
        <v>65960</v>
      </c>
      <c r="AE294" s="37">
        <v>75096</v>
      </c>
      <c r="AF294" s="37">
        <v>65960</v>
      </c>
    </row>
    <row r="295" spans="1:32">
      <c r="A295" t="s">
        <v>244</v>
      </c>
      <c r="B295" t="s">
        <v>114</v>
      </c>
      <c r="C295" t="s">
        <v>115</v>
      </c>
      <c r="D295" t="s">
        <v>1933</v>
      </c>
      <c r="E295" t="s">
        <v>3182</v>
      </c>
      <c r="F295" t="s">
        <v>1935</v>
      </c>
      <c r="G295" t="s">
        <v>1121</v>
      </c>
      <c r="H295" t="s">
        <v>248</v>
      </c>
      <c r="I295" t="s">
        <v>1936</v>
      </c>
      <c r="J295" t="s">
        <v>1937</v>
      </c>
      <c r="K295" t="s">
        <v>96</v>
      </c>
      <c r="L295" t="s">
        <v>3183</v>
      </c>
      <c r="M295" s="36">
        <v>45971.481747685182</v>
      </c>
      <c r="N295" s="36">
        <v>45972.484027777777</v>
      </c>
      <c r="O295" t="s">
        <v>1125</v>
      </c>
      <c r="P295" t="s">
        <v>1126</v>
      </c>
      <c r="Q295" t="s">
        <v>1235</v>
      </c>
      <c r="R295" t="s">
        <v>1269</v>
      </c>
      <c r="S295" t="s">
        <v>1130</v>
      </c>
      <c r="T295" t="s">
        <v>1130</v>
      </c>
      <c r="U295" t="s">
        <v>100</v>
      </c>
      <c r="V295" t="s">
        <v>3184</v>
      </c>
      <c r="W295" t="s">
        <v>102</v>
      </c>
      <c r="X295" t="s">
        <v>1940</v>
      </c>
      <c r="Y295" t="s">
        <v>13</v>
      </c>
      <c r="Z295" t="s">
        <v>104</v>
      </c>
      <c r="AA295" t="s">
        <v>254</v>
      </c>
      <c r="AB295" s="37">
        <v>1</v>
      </c>
      <c r="AC295" t="s">
        <v>106</v>
      </c>
      <c r="AD295" s="37">
        <v>275729</v>
      </c>
      <c r="AE295" s="37">
        <v>196537</v>
      </c>
      <c r="AF295" s="37">
        <v>275729</v>
      </c>
    </row>
    <row r="296" spans="1:32">
      <c r="A296" t="s">
        <v>509</v>
      </c>
      <c r="B296" t="s">
        <v>139</v>
      </c>
      <c r="C296" t="s">
        <v>140</v>
      </c>
      <c r="D296" t="s">
        <v>1402</v>
      </c>
      <c r="E296" t="s">
        <v>3185</v>
      </c>
      <c r="F296" t="s">
        <v>2811</v>
      </c>
      <c r="G296" t="s">
        <v>1121</v>
      </c>
      <c r="H296" t="s">
        <v>144</v>
      </c>
      <c r="I296" t="s">
        <v>509</v>
      </c>
      <c r="J296" t="s">
        <v>2812</v>
      </c>
      <c r="K296" t="s">
        <v>96</v>
      </c>
      <c r="L296" t="s">
        <v>3186</v>
      </c>
      <c r="M296" s="36">
        <v>45971.486319444448</v>
      </c>
      <c r="N296" s="36">
        <v>45972.441666666673</v>
      </c>
      <c r="O296" t="s">
        <v>1125</v>
      </c>
      <c r="P296" t="s">
        <v>1126</v>
      </c>
      <c r="Q296" t="s">
        <v>1398</v>
      </c>
      <c r="R296" t="s">
        <v>1399</v>
      </c>
      <c r="S296" t="s">
        <v>98</v>
      </c>
      <c r="T296" t="s">
        <v>99</v>
      </c>
      <c r="U296" t="s">
        <v>100</v>
      </c>
      <c r="V296" t="s">
        <v>3187</v>
      </c>
      <c r="W296" t="s">
        <v>102</v>
      </c>
      <c r="X296" t="s">
        <v>3188</v>
      </c>
      <c r="Y296" t="s">
        <v>8</v>
      </c>
      <c r="Z296" t="s">
        <v>104</v>
      </c>
      <c r="AA296" t="s">
        <v>518</v>
      </c>
      <c r="AB296" s="37">
        <v>1</v>
      </c>
      <c r="AC296" t="s">
        <v>106</v>
      </c>
      <c r="AD296" s="37">
        <v>65960</v>
      </c>
      <c r="AE296" s="37">
        <v>75096</v>
      </c>
      <c r="AF296" s="37">
        <v>65960</v>
      </c>
    </row>
    <row r="297" spans="1:32">
      <c r="A297" t="s">
        <v>152</v>
      </c>
      <c r="B297" t="s">
        <v>153</v>
      </c>
      <c r="C297" t="s">
        <v>154</v>
      </c>
      <c r="D297" t="s">
        <v>3189</v>
      </c>
      <c r="E297" t="s">
        <v>3190</v>
      </c>
      <c r="F297" t="s">
        <v>3191</v>
      </c>
      <c r="G297" t="s">
        <v>1121</v>
      </c>
      <c r="H297" t="s">
        <v>153</v>
      </c>
      <c r="I297" t="s">
        <v>3192</v>
      </c>
      <c r="J297" t="s">
        <v>3193</v>
      </c>
      <c r="K297" t="s">
        <v>96</v>
      </c>
      <c r="L297" t="s">
        <v>3194</v>
      </c>
      <c r="M297" s="36">
        <v>45971.500856481478</v>
      </c>
      <c r="N297" s="36">
        <v>45972.534722222219</v>
      </c>
      <c r="O297" t="s">
        <v>1125</v>
      </c>
      <c r="P297" t="s">
        <v>1126</v>
      </c>
      <c r="Q297" t="s">
        <v>1258</v>
      </c>
      <c r="R297" t="s">
        <v>1754</v>
      </c>
      <c r="S297" t="s">
        <v>1130</v>
      </c>
      <c r="T297" t="s">
        <v>1130</v>
      </c>
      <c r="U297" t="s">
        <v>100</v>
      </c>
      <c r="V297" t="s">
        <v>3195</v>
      </c>
      <c r="W297" t="s">
        <v>102</v>
      </c>
      <c r="X297" t="s">
        <v>3196</v>
      </c>
      <c r="Y297" t="s">
        <v>11</v>
      </c>
      <c r="Z297" t="s">
        <v>104</v>
      </c>
      <c r="AA297" t="s">
        <v>1378</v>
      </c>
      <c r="AB297" s="37">
        <v>1</v>
      </c>
      <c r="AC297" t="s">
        <v>106</v>
      </c>
      <c r="AD297" s="37">
        <v>144968</v>
      </c>
      <c r="AE297" s="37">
        <v>140396</v>
      </c>
      <c r="AF297" s="37">
        <v>144968</v>
      </c>
    </row>
    <row r="298" spans="1:32">
      <c r="A298" t="s">
        <v>800</v>
      </c>
      <c r="B298" t="s">
        <v>381</v>
      </c>
      <c r="C298" t="s">
        <v>382</v>
      </c>
      <c r="D298" t="s">
        <v>3197</v>
      </c>
      <c r="E298" t="s">
        <v>3198</v>
      </c>
      <c r="F298" t="s">
        <v>3199</v>
      </c>
      <c r="G298" t="s">
        <v>1121</v>
      </c>
      <c r="H298" t="s">
        <v>804</v>
      </c>
      <c r="I298" t="s">
        <v>3200</v>
      </c>
      <c r="J298" t="s">
        <v>3201</v>
      </c>
      <c r="K298" t="s">
        <v>96</v>
      </c>
      <c r="L298" t="s">
        <v>3202</v>
      </c>
      <c r="M298" s="36">
        <v>45971.51121527778</v>
      </c>
      <c r="N298" s="36">
        <v>45971.758333333331</v>
      </c>
      <c r="O298" t="s">
        <v>1125</v>
      </c>
      <c r="P298" t="s">
        <v>1227</v>
      </c>
      <c r="Q298" t="s">
        <v>1158</v>
      </c>
      <c r="R298" t="s">
        <v>1740</v>
      </c>
      <c r="S298" t="s">
        <v>98</v>
      </c>
      <c r="T298" t="s">
        <v>99</v>
      </c>
      <c r="U298" t="s">
        <v>100</v>
      </c>
      <c r="V298" t="s">
        <v>3203</v>
      </c>
      <c r="W298" t="s">
        <v>102</v>
      </c>
      <c r="X298" t="s">
        <v>3204</v>
      </c>
      <c r="Y298" t="s">
        <v>11</v>
      </c>
      <c r="Z298" t="s">
        <v>104</v>
      </c>
      <c r="AA298" t="s">
        <v>2068</v>
      </c>
      <c r="AB298" s="37">
        <v>1</v>
      </c>
      <c r="AC298" t="s">
        <v>106</v>
      </c>
      <c r="AD298" s="37">
        <v>144968</v>
      </c>
      <c r="AE298" s="37">
        <v>140396</v>
      </c>
      <c r="AF298" s="37">
        <v>144968</v>
      </c>
    </row>
    <row r="299" spans="1:32">
      <c r="A299" t="s">
        <v>138</v>
      </c>
      <c r="B299" t="s">
        <v>139</v>
      </c>
      <c r="C299" t="s">
        <v>140</v>
      </c>
      <c r="D299" t="s">
        <v>141</v>
      </c>
      <c r="E299" t="s">
        <v>3205</v>
      </c>
      <c r="F299" t="s">
        <v>3206</v>
      </c>
      <c r="G299" t="s">
        <v>1121</v>
      </c>
      <c r="H299" t="s">
        <v>144</v>
      </c>
      <c r="I299" t="s">
        <v>138</v>
      </c>
      <c r="J299" t="s">
        <v>3207</v>
      </c>
      <c r="K299" t="s">
        <v>96</v>
      </c>
      <c r="L299" t="s">
        <v>3208</v>
      </c>
      <c r="M299" s="36">
        <v>45971.521435185183</v>
      </c>
      <c r="N299" s="36">
        <v>45972.433333333327</v>
      </c>
      <c r="O299" t="s">
        <v>1125</v>
      </c>
      <c r="P299" t="s">
        <v>1126</v>
      </c>
      <c r="Q299" t="s">
        <v>1186</v>
      </c>
      <c r="R299" t="s">
        <v>1186</v>
      </c>
      <c r="S299" t="s">
        <v>98</v>
      </c>
      <c r="T299" t="s">
        <v>470</v>
      </c>
      <c r="U299" t="s">
        <v>100</v>
      </c>
      <c r="V299" t="s">
        <v>3209</v>
      </c>
      <c r="W299" t="s">
        <v>102</v>
      </c>
      <c r="X299" t="s">
        <v>3210</v>
      </c>
      <c r="Y299" t="s">
        <v>8</v>
      </c>
      <c r="Z299" t="s">
        <v>104</v>
      </c>
      <c r="AA299" t="s">
        <v>1807</v>
      </c>
      <c r="AB299" s="37">
        <v>1</v>
      </c>
      <c r="AC299" t="s">
        <v>106</v>
      </c>
      <c r="AD299" s="37">
        <v>65960</v>
      </c>
      <c r="AE299" s="37">
        <v>75096</v>
      </c>
      <c r="AF299" s="37">
        <v>65960</v>
      </c>
    </row>
    <row r="300" spans="1:32">
      <c r="A300" t="s">
        <v>398</v>
      </c>
      <c r="B300" t="s">
        <v>86</v>
      </c>
      <c r="C300" t="s">
        <v>87</v>
      </c>
      <c r="D300" t="s">
        <v>399</v>
      </c>
      <c r="E300" t="s">
        <v>3211</v>
      </c>
      <c r="F300" t="s">
        <v>3212</v>
      </c>
      <c r="G300" t="s">
        <v>1121</v>
      </c>
      <c r="H300" t="s">
        <v>402</v>
      </c>
      <c r="I300" t="s">
        <v>398</v>
      </c>
      <c r="J300" t="s">
        <v>3213</v>
      </c>
      <c r="K300" t="s">
        <v>96</v>
      </c>
      <c r="L300" t="s">
        <v>3214</v>
      </c>
      <c r="M300" s="36">
        <v>45971.519513888888</v>
      </c>
      <c r="N300" s="36">
        <v>45971.756249999999</v>
      </c>
      <c r="O300" t="s">
        <v>1125</v>
      </c>
      <c r="P300" t="s">
        <v>1126</v>
      </c>
      <c r="Q300" t="s">
        <v>1614</v>
      </c>
      <c r="R300" t="s">
        <v>1615</v>
      </c>
      <c r="S300" t="s">
        <v>98</v>
      </c>
      <c r="T300" t="s">
        <v>470</v>
      </c>
      <c r="U300" t="s">
        <v>100</v>
      </c>
      <c r="V300" t="s">
        <v>3215</v>
      </c>
      <c r="W300" t="s">
        <v>102</v>
      </c>
      <c r="X300" t="s">
        <v>3216</v>
      </c>
      <c r="Y300" t="s">
        <v>8</v>
      </c>
      <c r="Z300" t="s">
        <v>104</v>
      </c>
      <c r="AA300" t="s">
        <v>740</v>
      </c>
      <c r="AB300" s="37">
        <v>1</v>
      </c>
      <c r="AC300" t="s">
        <v>106</v>
      </c>
      <c r="AD300" s="37">
        <v>65960</v>
      </c>
      <c r="AE300" s="37">
        <v>75096</v>
      </c>
      <c r="AF300" s="37">
        <v>65960</v>
      </c>
    </row>
    <row r="301" spans="1:32">
      <c r="A301" t="s">
        <v>398</v>
      </c>
      <c r="B301" t="s">
        <v>86</v>
      </c>
      <c r="C301" t="s">
        <v>87</v>
      </c>
      <c r="D301" t="s">
        <v>399</v>
      </c>
      <c r="E301" t="s">
        <v>3217</v>
      </c>
      <c r="F301" t="s">
        <v>3218</v>
      </c>
      <c r="G301" t="s">
        <v>1121</v>
      </c>
      <c r="H301" t="s">
        <v>402</v>
      </c>
      <c r="I301" t="s">
        <v>398</v>
      </c>
      <c r="J301" t="s">
        <v>3219</v>
      </c>
      <c r="K301" t="s">
        <v>96</v>
      </c>
      <c r="L301" t="s">
        <v>3220</v>
      </c>
      <c r="M301" s="36">
        <v>45971.586342592593</v>
      </c>
      <c r="N301" s="36">
        <v>45971.727777777778</v>
      </c>
      <c r="O301" t="s">
        <v>1125</v>
      </c>
      <c r="P301" t="s">
        <v>1126</v>
      </c>
      <c r="Q301" t="s">
        <v>1218</v>
      </c>
      <c r="R301" t="s">
        <v>1128</v>
      </c>
      <c r="S301" t="s">
        <v>1473</v>
      </c>
      <c r="T301" t="s">
        <v>3221</v>
      </c>
      <c r="U301" t="s">
        <v>100</v>
      </c>
      <c r="V301" t="s">
        <v>3222</v>
      </c>
      <c r="W301" t="s">
        <v>102</v>
      </c>
      <c r="X301" t="s">
        <v>3223</v>
      </c>
      <c r="Y301" t="s">
        <v>8</v>
      </c>
      <c r="Z301" t="s">
        <v>104</v>
      </c>
      <c r="AA301" t="s">
        <v>824</v>
      </c>
      <c r="AB301" s="37">
        <v>1</v>
      </c>
      <c r="AC301" t="s">
        <v>106</v>
      </c>
      <c r="AD301" s="37">
        <v>65960</v>
      </c>
      <c r="AE301" s="37">
        <v>75096</v>
      </c>
      <c r="AF301" s="37">
        <v>65960</v>
      </c>
    </row>
    <row r="302" spans="1:32">
      <c r="A302" t="s">
        <v>398</v>
      </c>
      <c r="B302" t="s">
        <v>86</v>
      </c>
      <c r="C302" t="s">
        <v>87</v>
      </c>
      <c r="D302" t="s">
        <v>399</v>
      </c>
      <c r="E302" t="s">
        <v>3224</v>
      </c>
      <c r="F302" t="s">
        <v>3225</v>
      </c>
      <c r="G302" t="s">
        <v>1121</v>
      </c>
      <c r="H302" t="s">
        <v>402</v>
      </c>
      <c r="I302" t="s">
        <v>398</v>
      </c>
      <c r="J302" t="s">
        <v>3226</v>
      </c>
      <c r="K302" t="s">
        <v>96</v>
      </c>
      <c r="L302" t="s">
        <v>3227</v>
      </c>
      <c r="M302" s="36">
        <v>45971.622164351851</v>
      </c>
      <c r="N302" s="36">
        <v>45972.490277777782</v>
      </c>
      <c r="O302" t="s">
        <v>1125</v>
      </c>
      <c r="P302" t="s">
        <v>1126</v>
      </c>
      <c r="Q302" t="s">
        <v>1235</v>
      </c>
      <c r="R302" t="s">
        <v>1236</v>
      </c>
      <c r="S302" t="s">
        <v>98</v>
      </c>
      <c r="T302" t="s">
        <v>470</v>
      </c>
      <c r="U302" t="s">
        <v>100</v>
      </c>
      <c r="V302" t="s">
        <v>3228</v>
      </c>
      <c r="W302" t="s">
        <v>102</v>
      </c>
      <c r="X302" t="s">
        <v>3229</v>
      </c>
      <c r="Y302" t="s">
        <v>8</v>
      </c>
      <c r="Z302" t="s">
        <v>104</v>
      </c>
      <c r="AA302" t="s">
        <v>429</v>
      </c>
      <c r="AB302" s="37">
        <v>1</v>
      </c>
      <c r="AC302" t="s">
        <v>106</v>
      </c>
      <c r="AD302" s="37">
        <v>65960</v>
      </c>
      <c r="AE302" s="37">
        <v>75096</v>
      </c>
      <c r="AF302" s="37">
        <v>65960</v>
      </c>
    </row>
    <row r="303" spans="1:32">
      <c r="A303" t="s">
        <v>1646</v>
      </c>
      <c r="B303" t="s">
        <v>256</v>
      </c>
      <c r="C303" t="s">
        <v>257</v>
      </c>
      <c r="D303" t="s">
        <v>1926</v>
      </c>
      <c r="E303" t="s">
        <v>3230</v>
      </c>
      <c r="F303" t="s">
        <v>3231</v>
      </c>
      <c r="G303" t="s">
        <v>1121</v>
      </c>
      <c r="H303" t="s">
        <v>689</v>
      </c>
      <c r="I303" t="s">
        <v>1929</v>
      </c>
      <c r="J303" t="s">
        <v>3232</v>
      </c>
      <c r="K303" t="s">
        <v>96</v>
      </c>
      <c r="L303" t="s">
        <v>3233</v>
      </c>
      <c r="M303" s="36">
        <v>45971.616574074083</v>
      </c>
      <c r="N303" s="36">
        <v>45972.479861111111</v>
      </c>
      <c r="P303" t="s">
        <v>1227</v>
      </c>
      <c r="Q303" t="s">
        <v>1169</v>
      </c>
      <c r="R303" t="s">
        <v>1228</v>
      </c>
      <c r="S303" t="s">
        <v>98</v>
      </c>
      <c r="T303" t="s">
        <v>99</v>
      </c>
      <c r="V303" t="s">
        <v>3234</v>
      </c>
      <c r="W303" t="s">
        <v>1195</v>
      </c>
      <c r="Y303" t="s">
        <v>15</v>
      </c>
      <c r="Z303" t="s">
        <v>104</v>
      </c>
      <c r="AA303" t="s">
        <v>1663</v>
      </c>
      <c r="AB303" s="37">
        <v>0</v>
      </c>
      <c r="AC303" t="s">
        <v>106</v>
      </c>
      <c r="AD303" s="37">
        <v>41241</v>
      </c>
      <c r="AE303" s="37">
        <v>0</v>
      </c>
      <c r="AF303" s="37">
        <v>41241</v>
      </c>
    </row>
    <row r="304" spans="1:32">
      <c r="A304" t="s">
        <v>85</v>
      </c>
      <c r="B304" t="s">
        <v>86</v>
      </c>
      <c r="C304" t="s">
        <v>87</v>
      </c>
      <c r="D304" t="s">
        <v>2399</v>
      </c>
      <c r="E304" t="s">
        <v>3235</v>
      </c>
      <c r="F304" t="s">
        <v>3236</v>
      </c>
      <c r="G304" t="s">
        <v>1121</v>
      </c>
      <c r="H304" t="s">
        <v>131</v>
      </c>
      <c r="I304" t="s">
        <v>2402</v>
      </c>
      <c r="J304" t="s">
        <v>3237</v>
      </c>
      <c r="K304" t="s">
        <v>96</v>
      </c>
      <c r="L304" t="s">
        <v>3238</v>
      </c>
      <c r="M304" s="36">
        <v>45971.651585648149</v>
      </c>
      <c r="N304" s="36">
        <v>45973.623611111107</v>
      </c>
      <c r="O304" t="s">
        <v>1125</v>
      </c>
      <c r="P304" t="s">
        <v>1227</v>
      </c>
      <c r="Q304" t="s">
        <v>1336</v>
      </c>
      <c r="R304" t="s">
        <v>1337</v>
      </c>
      <c r="S304" t="s">
        <v>98</v>
      </c>
      <c r="T304" t="s">
        <v>99</v>
      </c>
      <c r="U304" t="s">
        <v>100</v>
      </c>
      <c r="V304" t="s">
        <v>3239</v>
      </c>
      <c r="W304" t="s">
        <v>102</v>
      </c>
      <c r="X304" t="s">
        <v>3240</v>
      </c>
      <c r="Y304" t="s">
        <v>15</v>
      </c>
      <c r="Z304" t="s">
        <v>104</v>
      </c>
      <c r="AA304" t="s">
        <v>105</v>
      </c>
      <c r="AB304" s="37">
        <v>1</v>
      </c>
      <c r="AC304" t="s">
        <v>106</v>
      </c>
      <c r="AD304" s="37">
        <v>479589</v>
      </c>
      <c r="AE304" s="37">
        <v>196537</v>
      </c>
      <c r="AF304" s="37">
        <v>479589</v>
      </c>
    </row>
    <row r="305" spans="1:32">
      <c r="A305" t="s">
        <v>152</v>
      </c>
      <c r="B305" t="s">
        <v>153</v>
      </c>
      <c r="C305" t="s">
        <v>154</v>
      </c>
      <c r="D305" t="s">
        <v>3241</v>
      </c>
      <c r="E305" t="s">
        <v>3242</v>
      </c>
      <c r="F305" t="s">
        <v>3243</v>
      </c>
      <c r="G305" t="s">
        <v>1121</v>
      </c>
      <c r="H305" t="s">
        <v>153</v>
      </c>
      <c r="I305" t="s">
        <v>3244</v>
      </c>
      <c r="J305" t="s">
        <v>3245</v>
      </c>
      <c r="K305" t="s">
        <v>96</v>
      </c>
      <c r="L305" t="s">
        <v>3246</v>
      </c>
      <c r="M305" s="36">
        <v>45971.656724537039</v>
      </c>
      <c r="N305" s="36">
        <v>45972.495833333327</v>
      </c>
      <c r="O305" t="s">
        <v>1125</v>
      </c>
      <c r="P305" t="s">
        <v>1126</v>
      </c>
      <c r="Q305" t="s">
        <v>1186</v>
      </c>
      <c r="R305" t="s">
        <v>1186</v>
      </c>
      <c r="S305" t="s">
        <v>147</v>
      </c>
      <c r="T305" t="s">
        <v>2073</v>
      </c>
      <c r="U305" t="s">
        <v>100</v>
      </c>
      <c r="V305" t="s">
        <v>3247</v>
      </c>
      <c r="W305" t="s">
        <v>102</v>
      </c>
      <c r="X305" t="s">
        <v>3248</v>
      </c>
      <c r="Y305" t="s">
        <v>11</v>
      </c>
      <c r="Z305" t="s">
        <v>104</v>
      </c>
      <c r="AA305" t="s">
        <v>162</v>
      </c>
      <c r="AB305" s="37">
        <v>1</v>
      </c>
      <c r="AC305" t="s">
        <v>106</v>
      </c>
      <c r="AD305" s="37">
        <v>144968</v>
      </c>
      <c r="AE305" s="37">
        <v>140396</v>
      </c>
      <c r="AF305" s="37">
        <v>144968</v>
      </c>
    </row>
    <row r="306" spans="1:32">
      <c r="A306" t="s">
        <v>398</v>
      </c>
      <c r="B306" t="s">
        <v>86</v>
      </c>
      <c r="C306" t="s">
        <v>87</v>
      </c>
      <c r="D306" t="s">
        <v>399</v>
      </c>
      <c r="E306" t="s">
        <v>3249</v>
      </c>
      <c r="F306" t="s">
        <v>3250</v>
      </c>
      <c r="G306" t="s">
        <v>1121</v>
      </c>
      <c r="H306" t="s">
        <v>402</v>
      </c>
      <c r="I306" t="s">
        <v>398</v>
      </c>
      <c r="J306" t="s">
        <v>3251</v>
      </c>
      <c r="K306" t="s">
        <v>96</v>
      </c>
      <c r="L306" t="s">
        <v>3252</v>
      </c>
      <c r="M306" s="36">
        <v>45971.667118055557</v>
      </c>
      <c r="N306" s="36">
        <v>45972.464583333327</v>
      </c>
      <c r="O306" t="s">
        <v>1125</v>
      </c>
      <c r="P306" t="s">
        <v>1126</v>
      </c>
      <c r="Q306" t="s">
        <v>1258</v>
      </c>
      <c r="R306" t="s">
        <v>3253</v>
      </c>
      <c r="S306" t="s">
        <v>147</v>
      </c>
      <c r="T306" t="s">
        <v>1364</v>
      </c>
      <c r="U306" t="s">
        <v>100</v>
      </c>
      <c r="V306" t="s">
        <v>3254</v>
      </c>
      <c r="W306" t="s">
        <v>102</v>
      </c>
      <c r="X306" t="s">
        <v>3255</v>
      </c>
      <c r="Y306" t="s">
        <v>8</v>
      </c>
      <c r="Z306" t="s">
        <v>104</v>
      </c>
      <c r="AA306" t="s">
        <v>824</v>
      </c>
      <c r="AB306" s="37">
        <v>1</v>
      </c>
      <c r="AC306" t="s">
        <v>106</v>
      </c>
      <c r="AD306" s="37">
        <v>65960</v>
      </c>
      <c r="AE306" s="37">
        <v>75096</v>
      </c>
      <c r="AF306" s="37">
        <v>65960</v>
      </c>
    </row>
    <row r="307" spans="1:32">
      <c r="A307" t="s">
        <v>398</v>
      </c>
      <c r="B307" t="s">
        <v>86</v>
      </c>
      <c r="C307" t="s">
        <v>87</v>
      </c>
      <c r="D307" t="s">
        <v>1514</v>
      </c>
      <c r="E307" t="s">
        <v>3256</v>
      </c>
      <c r="F307" t="s">
        <v>3257</v>
      </c>
      <c r="G307" t="s">
        <v>1121</v>
      </c>
      <c r="H307" t="s">
        <v>402</v>
      </c>
      <c r="I307" t="s">
        <v>1517</v>
      </c>
      <c r="J307" t="s">
        <v>3258</v>
      </c>
      <c r="K307" t="s">
        <v>96</v>
      </c>
      <c r="L307" t="s">
        <v>3259</v>
      </c>
      <c r="M307" s="36">
        <v>45971.674502314818</v>
      </c>
      <c r="N307" s="36">
        <v>45973.5625</v>
      </c>
      <c r="O307" t="s">
        <v>1125</v>
      </c>
      <c r="P307" t="s">
        <v>1126</v>
      </c>
      <c r="Q307" t="s">
        <v>1186</v>
      </c>
      <c r="R307" t="s">
        <v>1186</v>
      </c>
      <c r="S307" t="s">
        <v>98</v>
      </c>
      <c r="T307" t="s">
        <v>470</v>
      </c>
      <c r="U307" t="s">
        <v>100</v>
      </c>
      <c r="V307" t="s">
        <v>3260</v>
      </c>
      <c r="W307" t="s">
        <v>102</v>
      </c>
      <c r="X307" t="s">
        <v>3261</v>
      </c>
      <c r="Y307" t="s">
        <v>13</v>
      </c>
      <c r="Z307" t="s">
        <v>104</v>
      </c>
      <c r="AA307" t="s">
        <v>740</v>
      </c>
      <c r="AB307" s="37">
        <v>1</v>
      </c>
      <c r="AC307" t="s">
        <v>106</v>
      </c>
      <c r="AD307" s="37">
        <v>275729</v>
      </c>
      <c r="AE307" s="37">
        <v>196537</v>
      </c>
      <c r="AF307" s="37">
        <v>275729</v>
      </c>
    </row>
    <row r="308" spans="1:32">
      <c r="A308" t="s">
        <v>138</v>
      </c>
      <c r="B308" t="s">
        <v>139</v>
      </c>
      <c r="C308" t="s">
        <v>140</v>
      </c>
      <c r="D308" t="s">
        <v>3262</v>
      </c>
      <c r="E308" t="s">
        <v>3263</v>
      </c>
      <c r="F308" t="s">
        <v>3264</v>
      </c>
      <c r="G308" t="s">
        <v>1121</v>
      </c>
      <c r="H308" t="s">
        <v>144</v>
      </c>
      <c r="I308" t="s">
        <v>3265</v>
      </c>
      <c r="J308" t="s">
        <v>3266</v>
      </c>
      <c r="K308" t="s">
        <v>96</v>
      </c>
      <c r="L308" t="s">
        <v>3267</v>
      </c>
      <c r="M308" s="36">
        <v>45971.676319444443</v>
      </c>
      <c r="N308" s="36">
        <v>45973.575694444437</v>
      </c>
      <c r="O308" t="s">
        <v>1125</v>
      </c>
      <c r="P308" t="s">
        <v>1126</v>
      </c>
      <c r="Q308" t="s">
        <v>1148</v>
      </c>
      <c r="R308" t="s">
        <v>1128</v>
      </c>
      <c r="S308" t="s">
        <v>98</v>
      </c>
      <c r="T308" t="s">
        <v>99</v>
      </c>
      <c r="U308" t="s">
        <v>100</v>
      </c>
      <c r="V308" t="s">
        <v>3268</v>
      </c>
      <c r="W308" t="s">
        <v>102</v>
      </c>
      <c r="X308" t="s">
        <v>3269</v>
      </c>
      <c r="Y308" t="s">
        <v>13</v>
      </c>
      <c r="Z308" t="s">
        <v>104</v>
      </c>
      <c r="AA308" t="s">
        <v>189</v>
      </c>
      <c r="AB308" s="37">
        <v>1</v>
      </c>
      <c r="AC308" t="s">
        <v>106</v>
      </c>
      <c r="AD308" s="37">
        <v>275729</v>
      </c>
      <c r="AE308" s="37">
        <v>196537</v>
      </c>
      <c r="AF308" s="37">
        <v>275729</v>
      </c>
    </row>
    <row r="309" spans="1:32">
      <c r="A309" t="s">
        <v>152</v>
      </c>
      <c r="B309" t="s">
        <v>153</v>
      </c>
      <c r="C309" t="s">
        <v>154</v>
      </c>
      <c r="D309" t="s">
        <v>2613</v>
      </c>
      <c r="E309" t="s">
        <v>3270</v>
      </c>
      <c r="F309" t="s">
        <v>3271</v>
      </c>
      <c r="G309" t="s">
        <v>1121</v>
      </c>
      <c r="H309" t="s">
        <v>153</v>
      </c>
      <c r="I309" t="s">
        <v>2616</v>
      </c>
      <c r="J309" t="s">
        <v>3272</v>
      </c>
      <c r="K309" t="s">
        <v>96</v>
      </c>
      <c r="L309" t="s">
        <v>3273</v>
      </c>
      <c r="M309" s="36">
        <v>45971.671053240738</v>
      </c>
      <c r="N309" s="36">
        <v>45973.618750000001</v>
      </c>
      <c r="O309" t="s">
        <v>1125</v>
      </c>
      <c r="P309" t="s">
        <v>1126</v>
      </c>
      <c r="Q309" t="s">
        <v>3274</v>
      </c>
      <c r="R309" t="s">
        <v>1128</v>
      </c>
      <c r="S309" t="s">
        <v>1130</v>
      </c>
      <c r="T309" t="s">
        <v>1130</v>
      </c>
      <c r="U309" t="s">
        <v>100</v>
      </c>
      <c r="V309" t="s">
        <v>3275</v>
      </c>
      <c r="W309" t="s">
        <v>102</v>
      </c>
      <c r="X309" t="s">
        <v>3276</v>
      </c>
      <c r="Y309" t="s">
        <v>11</v>
      </c>
      <c r="Z309" t="s">
        <v>104</v>
      </c>
      <c r="AA309" t="s">
        <v>793</v>
      </c>
      <c r="AB309" s="37">
        <v>1</v>
      </c>
      <c r="AC309" t="s">
        <v>106</v>
      </c>
      <c r="AD309" s="37">
        <v>144968</v>
      </c>
      <c r="AE309" s="37">
        <v>140396</v>
      </c>
      <c r="AF309" s="37">
        <v>144968</v>
      </c>
    </row>
    <row r="310" spans="1:32">
      <c r="A310" t="s">
        <v>310</v>
      </c>
      <c r="B310" t="s">
        <v>114</v>
      </c>
      <c r="C310" t="s">
        <v>115</v>
      </c>
      <c r="D310" t="s">
        <v>311</v>
      </c>
      <c r="E310" t="s">
        <v>3277</v>
      </c>
      <c r="F310" t="s">
        <v>3278</v>
      </c>
      <c r="G310" t="s">
        <v>1121</v>
      </c>
      <c r="H310" t="s">
        <v>314</v>
      </c>
      <c r="I310" t="s">
        <v>310</v>
      </c>
      <c r="J310" t="s">
        <v>3279</v>
      </c>
      <c r="K310" t="s">
        <v>96</v>
      </c>
      <c r="L310" t="s">
        <v>3280</v>
      </c>
      <c r="M310" s="36">
        <v>45971.724351851852</v>
      </c>
      <c r="N310" s="36">
        <v>45972.724305555559</v>
      </c>
      <c r="O310" t="s">
        <v>1125</v>
      </c>
      <c r="P310" t="s">
        <v>1126</v>
      </c>
      <c r="Q310" t="s">
        <v>1374</v>
      </c>
      <c r="R310" t="s">
        <v>1414</v>
      </c>
      <c r="S310" t="s">
        <v>98</v>
      </c>
      <c r="T310" t="s">
        <v>470</v>
      </c>
      <c r="U310" t="s">
        <v>100</v>
      </c>
      <c r="V310" t="s">
        <v>3281</v>
      </c>
      <c r="W310" t="s">
        <v>102</v>
      </c>
      <c r="X310" t="s">
        <v>3282</v>
      </c>
      <c r="Y310" t="s">
        <v>8</v>
      </c>
      <c r="Z310" t="s">
        <v>104</v>
      </c>
      <c r="AA310" t="s">
        <v>319</v>
      </c>
      <c r="AB310" s="37">
        <v>1</v>
      </c>
      <c r="AC310" t="s">
        <v>106</v>
      </c>
      <c r="AD310" s="37">
        <v>65960</v>
      </c>
      <c r="AE310" s="37">
        <v>75096</v>
      </c>
      <c r="AF310" s="37">
        <v>65960</v>
      </c>
    </row>
    <row r="311" spans="1:32">
      <c r="A311" t="s">
        <v>800</v>
      </c>
      <c r="B311" t="s">
        <v>381</v>
      </c>
      <c r="C311" t="s">
        <v>382</v>
      </c>
      <c r="D311" t="s">
        <v>3283</v>
      </c>
      <c r="E311" t="s">
        <v>3284</v>
      </c>
      <c r="F311" t="s">
        <v>3285</v>
      </c>
      <c r="G311" t="s">
        <v>1121</v>
      </c>
      <c r="H311" t="s">
        <v>2052</v>
      </c>
      <c r="I311" t="s">
        <v>3286</v>
      </c>
      <c r="J311" t="s">
        <v>3287</v>
      </c>
      <c r="K311" t="s">
        <v>96</v>
      </c>
      <c r="L311" t="s">
        <v>3288</v>
      </c>
      <c r="M311" s="36">
        <v>45971.725659722222</v>
      </c>
      <c r="N311" s="36">
        <v>45973.424305555563</v>
      </c>
      <c r="O311" t="s">
        <v>1125</v>
      </c>
      <c r="P311" t="s">
        <v>1126</v>
      </c>
      <c r="Q311" t="s">
        <v>1374</v>
      </c>
      <c r="R311" t="s">
        <v>1128</v>
      </c>
      <c r="S311" t="s">
        <v>98</v>
      </c>
      <c r="T311" t="s">
        <v>99</v>
      </c>
      <c r="U311" t="s">
        <v>100</v>
      </c>
      <c r="V311" t="s">
        <v>3289</v>
      </c>
      <c r="W311" t="s">
        <v>102</v>
      </c>
      <c r="X311" t="s">
        <v>3290</v>
      </c>
      <c r="Y311" t="s">
        <v>15</v>
      </c>
      <c r="Z311" t="s">
        <v>104</v>
      </c>
      <c r="AA311" t="s">
        <v>2058</v>
      </c>
      <c r="AB311" s="37">
        <v>1</v>
      </c>
      <c r="AC311" t="s">
        <v>106</v>
      </c>
      <c r="AD311" s="37">
        <v>479589</v>
      </c>
      <c r="AE311" s="37">
        <v>196537</v>
      </c>
      <c r="AF311" s="37">
        <v>479589</v>
      </c>
    </row>
    <row r="312" spans="1:32">
      <c r="A312" t="s">
        <v>152</v>
      </c>
      <c r="B312" t="s">
        <v>153</v>
      </c>
      <c r="C312" t="s">
        <v>154</v>
      </c>
      <c r="D312" t="s">
        <v>155</v>
      </c>
      <c r="E312" t="s">
        <v>3291</v>
      </c>
      <c r="F312" t="s">
        <v>3292</v>
      </c>
      <c r="G312" t="s">
        <v>1121</v>
      </c>
      <c r="H312" t="s">
        <v>153</v>
      </c>
      <c r="I312" t="s">
        <v>152</v>
      </c>
      <c r="J312" t="s">
        <v>3293</v>
      </c>
      <c r="K312" t="s">
        <v>96</v>
      </c>
      <c r="L312" t="s">
        <v>3294</v>
      </c>
      <c r="M312" s="36">
        <v>45971.74627314815</v>
      </c>
      <c r="N312" s="36">
        <v>45972.538194444453</v>
      </c>
      <c r="O312" t="s">
        <v>1125</v>
      </c>
      <c r="P312" t="s">
        <v>1126</v>
      </c>
      <c r="Q312" t="s">
        <v>1235</v>
      </c>
      <c r="R312" t="s">
        <v>1306</v>
      </c>
      <c r="S312" t="s">
        <v>147</v>
      </c>
      <c r="T312" t="s">
        <v>1364</v>
      </c>
      <c r="U312" t="s">
        <v>100</v>
      </c>
      <c r="V312" t="s">
        <v>3295</v>
      </c>
      <c r="W312" t="s">
        <v>102</v>
      </c>
      <c r="X312" t="s">
        <v>3296</v>
      </c>
      <c r="Y312" t="s">
        <v>8</v>
      </c>
      <c r="Z312" t="s">
        <v>104</v>
      </c>
      <c r="AA312" t="s">
        <v>1262</v>
      </c>
      <c r="AB312" s="37">
        <v>1</v>
      </c>
      <c r="AC312" t="s">
        <v>106</v>
      </c>
      <c r="AD312" s="37">
        <v>65960</v>
      </c>
      <c r="AE312" s="37">
        <v>75096</v>
      </c>
      <c r="AF312" s="37">
        <v>65960</v>
      </c>
    </row>
    <row r="313" spans="1:32">
      <c r="A313" t="s">
        <v>398</v>
      </c>
      <c r="B313" t="s">
        <v>86</v>
      </c>
      <c r="C313" t="s">
        <v>87</v>
      </c>
      <c r="D313" t="s">
        <v>1432</v>
      </c>
      <c r="E313" t="s">
        <v>3297</v>
      </c>
      <c r="F313" t="s">
        <v>3298</v>
      </c>
      <c r="G313" t="s">
        <v>1121</v>
      </c>
      <c r="H313" t="s">
        <v>402</v>
      </c>
      <c r="I313" t="s">
        <v>1435</v>
      </c>
      <c r="J313" t="s">
        <v>3299</v>
      </c>
      <c r="K313" t="s">
        <v>96</v>
      </c>
      <c r="L313" t="s">
        <v>3300</v>
      </c>
      <c r="M313" s="36">
        <v>45972.333333333343</v>
      </c>
      <c r="N313" s="36">
        <v>45972.512499999997</v>
      </c>
      <c r="O313" t="s">
        <v>1125</v>
      </c>
      <c r="P313" t="s">
        <v>1126</v>
      </c>
      <c r="Q313" t="s">
        <v>1186</v>
      </c>
      <c r="R313" t="s">
        <v>1186</v>
      </c>
      <c r="S313" t="s">
        <v>98</v>
      </c>
      <c r="T313" t="s">
        <v>99</v>
      </c>
      <c r="U313" t="s">
        <v>100</v>
      </c>
      <c r="V313" t="s">
        <v>3301</v>
      </c>
      <c r="W313" t="s">
        <v>102</v>
      </c>
      <c r="X313" t="s">
        <v>3302</v>
      </c>
      <c r="Y313" t="s">
        <v>8</v>
      </c>
      <c r="Z313" t="s">
        <v>104</v>
      </c>
      <c r="AA313" t="s">
        <v>740</v>
      </c>
      <c r="AB313" s="37">
        <v>1</v>
      </c>
      <c r="AC313" t="s">
        <v>106</v>
      </c>
      <c r="AD313" s="37">
        <v>65960</v>
      </c>
      <c r="AE313" s="37">
        <v>75096</v>
      </c>
      <c r="AF313" s="37">
        <v>65960</v>
      </c>
    </row>
    <row r="314" spans="1:32">
      <c r="A314" t="s">
        <v>975</v>
      </c>
      <c r="B314" t="s">
        <v>256</v>
      </c>
      <c r="C314" t="s">
        <v>257</v>
      </c>
      <c r="D314" t="s">
        <v>3303</v>
      </c>
      <c r="E314" t="s">
        <v>3304</v>
      </c>
      <c r="F314" t="s">
        <v>3305</v>
      </c>
      <c r="G314" t="s">
        <v>1121</v>
      </c>
      <c r="H314" t="s">
        <v>291</v>
      </c>
      <c r="I314" t="s">
        <v>3306</v>
      </c>
      <c r="J314" t="s">
        <v>3307</v>
      </c>
      <c r="K314" t="s">
        <v>96</v>
      </c>
      <c r="L314" t="s">
        <v>3308</v>
      </c>
      <c r="M314" s="36">
        <v>45972.333333333343</v>
      </c>
      <c r="N314" s="36">
        <v>45973.466666666667</v>
      </c>
      <c r="O314" t="s">
        <v>1125</v>
      </c>
      <c r="P314" t="s">
        <v>1126</v>
      </c>
      <c r="Q314" t="s">
        <v>1235</v>
      </c>
      <c r="R314" t="s">
        <v>1236</v>
      </c>
      <c r="S314" t="s">
        <v>98</v>
      </c>
      <c r="T314" t="s">
        <v>99</v>
      </c>
      <c r="U314" t="s">
        <v>100</v>
      </c>
      <c r="V314" t="s">
        <v>3309</v>
      </c>
      <c r="W314" t="s">
        <v>102</v>
      </c>
      <c r="X314" t="s">
        <v>3310</v>
      </c>
      <c r="Y314" t="s">
        <v>11</v>
      </c>
      <c r="Z314" t="s">
        <v>104</v>
      </c>
      <c r="AA314" t="s">
        <v>1960</v>
      </c>
      <c r="AB314" s="37">
        <v>1</v>
      </c>
      <c r="AC314" t="s">
        <v>106</v>
      </c>
      <c r="AD314" s="37">
        <v>144968</v>
      </c>
      <c r="AE314" s="37">
        <v>140396</v>
      </c>
      <c r="AF314" s="37">
        <v>144968</v>
      </c>
    </row>
    <row r="315" spans="1:32">
      <c r="A315" t="s">
        <v>113</v>
      </c>
      <c r="B315" t="s">
        <v>114</v>
      </c>
      <c r="C315" t="s">
        <v>115</v>
      </c>
      <c r="D315" t="s">
        <v>3311</v>
      </c>
      <c r="E315" t="s">
        <v>3312</v>
      </c>
      <c r="F315" t="s">
        <v>3313</v>
      </c>
      <c r="G315" t="s">
        <v>1121</v>
      </c>
      <c r="H315" t="s">
        <v>366</v>
      </c>
      <c r="I315" t="s">
        <v>3314</v>
      </c>
      <c r="J315" t="s">
        <v>3315</v>
      </c>
      <c r="K315" t="s">
        <v>96</v>
      </c>
      <c r="L315" t="s">
        <v>3316</v>
      </c>
      <c r="M315" s="36">
        <v>45972.355983796297</v>
      </c>
      <c r="N315" s="36">
        <v>45972.518750000003</v>
      </c>
      <c r="O315" t="s">
        <v>1125</v>
      </c>
      <c r="P315" t="s">
        <v>1126</v>
      </c>
      <c r="Q315" t="s">
        <v>1363</v>
      </c>
      <c r="R315" t="s">
        <v>1128</v>
      </c>
      <c r="S315" t="s">
        <v>147</v>
      </c>
      <c r="T315" t="s">
        <v>600</v>
      </c>
      <c r="U315" t="s">
        <v>100</v>
      </c>
      <c r="V315" t="s">
        <v>3317</v>
      </c>
      <c r="W315" t="s">
        <v>102</v>
      </c>
      <c r="X315" t="s">
        <v>3318</v>
      </c>
      <c r="Y315" t="s">
        <v>8</v>
      </c>
      <c r="Z315" t="s">
        <v>104</v>
      </c>
      <c r="AA315" t="s">
        <v>127</v>
      </c>
      <c r="AB315" s="37">
        <v>1</v>
      </c>
      <c r="AC315" t="s">
        <v>106</v>
      </c>
      <c r="AD315" s="37">
        <v>65960</v>
      </c>
      <c r="AE315" s="37">
        <v>75096</v>
      </c>
      <c r="AF315" s="37">
        <v>65960</v>
      </c>
    </row>
    <row r="316" spans="1:32">
      <c r="A316" t="s">
        <v>398</v>
      </c>
      <c r="B316" t="s">
        <v>86</v>
      </c>
      <c r="C316" t="s">
        <v>87</v>
      </c>
      <c r="D316" t="s">
        <v>399</v>
      </c>
      <c r="E316" t="s">
        <v>3319</v>
      </c>
      <c r="F316" t="s">
        <v>3320</v>
      </c>
      <c r="G316" t="s">
        <v>1121</v>
      </c>
      <c r="H316" t="s">
        <v>402</v>
      </c>
      <c r="I316" t="s">
        <v>398</v>
      </c>
      <c r="J316" t="s">
        <v>3321</v>
      </c>
      <c r="K316" t="s">
        <v>96</v>
      </c>
      <c r="L316" t="s">
        <v>3322</v>
      </c>
      <c r="M316" s="36">
        <v>45972.369363425933</v>
      </c>
      <c r="N316" s="36">
        <v>45972.636111111111</v>
      </c>
      <c r="O316" t="s">
        <v>1125</v>
      </c>
      <c r="P316" t="s">
        <v>1227</v>
      </c>
      <c r="Q316" t="s">
        <v>1169</v>
      </c>
      <c r="R316" t="s">
        <v>1407</v>
      </c>
      <c r="S316" t="s">
        <v>147</v>
      </c>
      <c r="T316" t="s">
        <v>600</v>
      </c>
      <c r="U316" t="s">
        <v>100</v>
      </c>
      <c r="V316" t="s">
        <v>3323</v>
      </c>
      <c r="W316" t="s">
        <v>102</v>
      </c>
      <c r="X316" t="s">
        <v>3324</v>
      </c>
      <c r="Y316" t="s">
        <v>8</v>
      </c>
      <c r="Z316" t="s">
        <v>104</v>
      </c>
      <c r="AA316" t="s">
        <v>740</v>
      </c>
      <c r="AB316" s="37">
        <v>1</v>
      </c>
      <c r="AC316" t="s">
        <v>106</v>
      </c>
      <c r="AD316" s="37">
        <v>65960</v>
      </c>
      <c r="AE316" s="37">
        <v>75096</v>
      </c>
      <c r="AF316" s="37">
        <v>65960</v>
      </c>
    </row>
    <row r="317" spans="1:32">
      <c r="A317" t="s">
        <v>244</v>
      </c>
      <c r="B317" t="s">
        <v>114</v>
      </c>
      <c r="C317" t="s">
        <v>115</v>
      </c>
      <c r="D317" t="s">
        <v>3325</v>
      </c>
      <c r="E317" t="s">
        <v>3326</v>
      </c>
      <c r="F317" t="s">
        <v>3327</v>
      </c>
      <c r="G317" t="s">
        <v>1121</v>
      </c>
      <c r="H317" t="s">
        <v>248</v>
      </c>
      <c r="I317" t="s">
        <v>3328</v>
      </c>
      <c r="J317" t="s">
        <v>3329</v>
      </c>
      <c r="K317" t="s">
        <v>96</v>
      </c>
      <c r="L317" t="s">
        <v>3330</v>
      </c>
      <c r="M317" s="36">
        <v>45972.383472222216</v>
      </c>
      <c r="N317" s="36">
        <v>45973.508333333331</v>
      </c>
      <c r="O317" t="s">
        <v>1125</v>
      </c>
      <c r="P317" t="s">
        <v>1126</v>
      </c>
      <c r="Q317" t="s">
        <v>1148</v>
      </c>
      <c r="R317" t="s">
        <v>1128</v>
      </c>
      <c r="S317" t="s">
        <v>98</v>
      </c>
      <c r="T317" t="s">
        <v>470</v>
      </c>
      <c r="U317" t="s">
        <v>100</v>
      </c>
      <c r="V317" t="s">
        <v>3331</v>
      </c>
      <c r="W317" t="s">
        <v>102</v>
      </c>
      <c r="X317" t="s">
        <v>3332</v>
      </c>
      <c r="Y317" t="s">
        <v>11</v>
      </c>
      <c r="Z317" t="s">
        <v>104</v>
      </c>
      <c r="AA317" t="s">
        <v>1941</v>
      </c>
      <c r="AB317" s="37">
        <v>1</v>
      </c>
      <c r="AC317" t="s">
        <v>106</v>
      </c>
      <c r="AD317" s="37">
        <v>144968</v>
      </c>
      <c r="AE317" s="37">
        <v>140396</v>
      </c>
      <c r="AF317" s="37">
        <v>144968</v>
      </c>
    </row>
    <row r="318" spans="1:32">
      <c r="A318" t="s">
        <v>152</v>
      </c>
      <c r="B318" t="s">
        <v>153</v>
      </c>
      <c r="C318" t="s">
        <v>154</v>
      </c>
      <c r="D318" t="s">
        <v>155</v>
      </c>
      <c r="E318" t="s">
        <v>3333</v>
      </c>
      <c r="F318" t="s">
        <v>2737</v>
      </c>
      <c r="G318" t="s">
        <v>1121</v>
      </c>
      <c r="H318" t="s">
        <v>153</v>
      </c>
      <c r="I318" t="s">
        <v>152</v>
      </c>
      <c r="J318" t="s">
        <v>2738</v>
      </c>
      <c r="K318" t="s">
        <v>96</v>
      </c>
      <c r="L318" t="s">
        <v>3334</v>
      </c>
      <c r="M318" s="36">
        <v>45972.413541666669</v>
      </c>
      <c r="N318" s="36">
        <v>45972.656944444447</v>
      </c>
      <c r="O318" t="s">
        <v>1125</v>
      </c>
      <c r="P318" t="s">
        <v>1126</v>
      </c>
      <c r="Q318" t="s">
        <v>1398</v>
      </c>
      <c r="R318" t="s">
        <v>1399</v>
      </c>
      <c r="S318" t="s">
        <v>98</v>
      </c>
      <c r="T318" t="s">
        <v>470</v>
      </c>
      <c r="U318" t="s">
        <v>100</v>
      </c>
      <c r="V318" t="s">
        <v>3335</v>
      </c>
      <c r="W318" t="s">
        <v>102</v>
      </c>
      <c r="X318" t="s">
        <v>3336</v>
      </c>
      <c r="Y318" t="s">
        <v>8</v>
      </c>
      <c r="Z318" t="s">
        <v>104</v>
      </c>
      <c r="AA318" t="s">
        <v>838</v>
      </c>
      <c r="AB318" s="37">
        <v>1</v>
      </c>
      <c r="AC318" t="s">
        <v>106</v>
      </c>
      <c r="AD318" s="37">
        <v>65960</v>
      </c>
      <c r="AE318" s="37">
        <v>75096</v>
      </c>
      <c r="AF318" s="37">
        <v>65960</v>
      </c>
    </row>
    <row r="319" spans="1:32">
      <c r="A319" t="s">
        <v>138</v>
      </c>
      <c r="B319" t="s">
        <v>139</v>
      </c>
      <c r="C319" t="s">
        <v>140</v>
      </c>
      <c r="D319" t="s">
        <v>141</v>
      </c>
      <c r="E319" t="s">
        <v>3337</v>
      </c>
      <c r="F319" t="s">
        <v>3338</v>
      </c>
      <c r="G319" t="s">
        <v>1121</v>
      </c>
      <c r="H319" t="s">
        <v>144</v>
      </c>
      <c r="I319" t="s">
        <v>138</v>
      </c>
      <c r="J319" t="s">
        <v>3339</v>
      </c>
      <c r="K319" t="s">
        <v>96</v>
      </c>
      <c r="L319" t="s">
        <v>3340</v>
      </c>
      <c r="M319" s="36">
        <v>45972.439247685194</v>
      </c>
      <c r="N319" s="36">
        <v>45972.530555555553</v>
      </c>
      <c r="O319" t="s">
        <v>1125</v>
      </c>
      <c r="P319" t="s">
        <v>1126</v>
      </c>
      <c r="Q319" t="s">
        <v>1258</v>
      </c>
      <c r="R319" t="s">
        <v>1128</v>
      </c>
      <c r="S319" t="s">
        <v>147</v>
      </c>
      <c r="T319" t="s">
        <v>1364</v>
      </c>
      <c r="U319" t="s">
        <v>100</v>
      </c>
      <c r="V319" t="s">
        <v>3341</v>
      </c>
      <c r="W319" t="s">
        <v>102</v>
      </c>
      <c r="X319" t="s">
        <v>3342</v>
      </c>
      <c r="Y319" t="s">
        <v>8</v>
      </c>
      <c r="Z319" t="s">
        <v>104</v>
      </c>
      <c r="AA319" t="s">
        <v>1807</v>
      </c>
      <c r="AB319" s="37">
        <v>1</v>
      </c>
      <c r="AC319" t="s">
        <v>106</v>
      </c>
      <c r="AD319" s="37">
        <v>65960</v>
      </c>
      <c r="AE319" s="37">
        <v>75096</v>
      </c>
      <c r="AF319" s="37">
        <v>65960</v>
      </c>
    </row>
    <row r="320" spans="1:32">
      <c r="A320" t="s">
        <v>152</v>
      </c>
      <c r="B320" t="s">
        <v>153</v>
      </c>
      <c r="C320" t="s">
        <v>154</v>
      </c>
      <c r="D320" t="s">
        <v>3189</v>
      </c>
      <c r="E320" t="s">
        <v>3343</v>
      </c>
      <c r="F320" t="s">
        <v>3344</v>
      </c>
      <c r="G320" t="s">
        <v>1121</v>
      </c>
      <c r="H320" t="s">
        <v>153</v>
      </c>
      <c r="I320" t="s">
        <v>3192</v>
      </c>
      <c r="J320" t="s">
        <v>3345</v>
      </c>
      <c r="K320" t="s">
        <v>96</v>
      </c>
      <c r="L320" t="s">
        <v>3346</v>
      </c>
      <c r="M320" s="36">
        <v>45972.449675925927</v>
      </c>
      <c r="N320" s="36">
        <v>45972.62777777778</v>
      </c>
      <c r="O320" t="s">
        <v>1125</v>
      </c>
      <c r="P320" t="s">
        <v>1126</v>
      </c>
      <c r="Q320" t="s">
        <v>1218</v>
      </c>
      <c r="R320" t="s">
        <v>1128</v>
      </c>
      <c r="S320" t="s">
        <v>1130</v>
      </c>
      <c r="T320" t="s">
        <v>1130</v>
      </c>
      <c r="U320" t="s">
        <v>100</v>
      </c>
      <c r="V320" t="s">
        <v>3347</v>
      </c>
      <c r="W320" t="s">
        <v>102</v>
      </c>
      <c r="X320" t="s">
        <v>3348</v>
      </c>
      <c r="Y320" t="s">
        <v>11</v>
      </c>
      <c r="Z320" t="s">
        <v>104</v>
      </c>
      <c r="AA320" t="s">
        <v>1378</v>
      </c>
      <c r="AB320" s="37">
        <v>1</v>
      </c>
      <c r="AC320" t="s">
        <v>106</v>
      </c>
      <c r="AD320" s="37">
        <v>144968</v>
      </c>
      <c r="AE320" s="37">
        <v>140396</v>
      </c>
      <c r="AF320" s="37">
        <v>144968</v>
      </c>
    </row>
    <row r="321" spans="1:32">
      <c r="A321" t="s">
        <v>138</v>
      </c>
      <c r="B321" t="s">
        <v>139</v>
      </c>
      <c r="C321" t="s">
        <v>140</v>
      </c>
      <c r="D321" t="s">
        <v>3349</v>
      </c>
      <c r="E321" t="s">
        <v>3350</v>
      </c>
      <c r="F321" t="s">
        <v>3351</v>
      </c>
      <c r="G321" t="s">
        <v>1121</v>
      </c>
      <c r="H321" t="s">
        <v>248</v>
      </c>
      <c r="I321" t="s">
        <v>3352</v>
      </c>
      <c r="J321" t="s">
        <v>3353</v>
      </c>
      <c r="K321" t="s">
        <v>96</v>
      </c>
      <c r="L321" t="s">
        <v>3354</v>
      </c>
      <c r="M321" s="36">
        <v>45972.463402777779</v>
      </c>
      <c r="N321" s="36">
        <v>45975.410416666673</v>
      </c>
      <c r="O321" t="s">
        <v>1125</v>
      </c>
      <c r="P321" t="s">
        <v>1126</v>
      </c>
      <c r="Q321" t="s">
        <v>1169</v>
      </c>
      <c r="R321" t="s">
        <v>1128</v>
      </c>
      <c r="S321" t="s">
        <v>98</v>
      </c>
      <c r="T321" t="s">
        <v>99</v>
      </c>
      <c r="U321" t="s">
        <v>100</v>
      </c>
      <c r="V321" t="s">
        <v>3355</v>
      </c>
      <c r="W321" t="s">
        <v>102</v>
      </c>
      <c r="X321" t="s">
        <v>3356</v>
      </c>
      <c r="Y321" t="s">
        <v>15</v>
      </c>
      <c r="Z321" t="s">
        <v>104</v>
      </c>
      <c r="AA321" t="s">
        <v>189</v>
      </c>
      <c r="AB321" s="37">
        <v>1</v>
      </c>
      <c r="AC321" t="s">
        <v>106</v>
      </c>
      <c r="AD321" s="37">
        <v>479589</v>
      </c>
      <c r="AE321" s="37">
        <v>196537</v>
      </c>
      <c r="AF321" s="37">
        <v>479589</v>
      </c>
    </row>
    <row r="322" spans="1:32">
      <c r="A322" t="s">
        <v>277</v>
      </c>
      <c r="B322" t="s">
        <v>256</v>
      </c>
      <c r="C322" t="s">
        <v>257</v>
      </c>
      <c r="D322" t="s">
        <v>3357</v>
      </c>
      <c r="E322" t="s">
        <v>3358</v>
      </c>
      <c r="F322" t="s">
        <v>3359</v>
      </c>
      <c r="G322" t="s">
        <v>1121</v>
      </c>
      <c r="H322" t="s">
        <v>291</v>
      </c>
      <c r="I322" t="s">
        <v>3360</v>
      </c>
      <c r="J322" t="s">
        <v>3361</v>
      </c>
      <c r="K322" t="s">
        <v>96</v>
      </c>
      <c r="L322" t="s">
        <v>3362</v>
      </c>
      <c r="M322" s="36">
        <v>45972.464108796303</v>
      </c>
      <c r="N322" s="36">
        <v>45973.589583333327</v>
      </c>
      <c r="O322" t="s">
        <v>1125</v>
      </c>
      <c r="P322" t="s">
        <v>1126</v>
      </c>
      <c r="Q322" t="s">
        <v>1235</v>
      </c>
      <c r="R322" t="s">
        <v>1269</v>
      </c>
      <c r="S322" t="s">
        <v>98</v>
      </c>
      <c r="T322" t="s">
        <v>470</v>
      </c>
      <c r="U322" t="s">
        <v>100</v>
      </c>
      <c r="V322" t="s">
        <v>3363</v>
      </c>
      <c r="W322" t="s">
        <v>102</v>
      </c>
      <c r="X322" t="s">
        <v>3364</v>
      </c>
      <c r="Y322" t="s">
        <v>11</v>
      </c>
      <c r="Z322" t="s">
        <v>104</v>
      </c>
      <c r="AA322" t="s">
        <v>287</v>
      </c>
      <c r="AB322" s="37">
        <v>1</v>
      </c>
      <c r="AC322" t="s">
        <v>106</v>
      </c>
      <c r="AD322" s="37">
        <v>144968</v>
      </c>
      <c r="AE322" s="37">
        <v>140396</v>
      </c>
      <c r="AF322" s="37">
        <v>144968</v>
      </c>
    </row>
    <row r="323" spans="1:32">
      <c r="A323" t="s">
        <v>398</v>
      </c>
      <c r="B323" t="s">
        <v>86</v>
      </c>
      <c r="C323" t="s">
        <v>87</v>
      </c>
      <c r="D323" t="s">
        <v>399</v>
      </c>
      <c r="E323" t="s">
        <v>3365</v>
      </c>
      <c r="F323" t="s">
        <v>3366</v>
      </c>
      <c r="G323" t="s">
        <v>1121</v>
      </c>
      <c r="H323" t="s">
        <v>402</v>
      </c>
      <c r="I323" t="s">
        <v>398</v>
      </c>
      <c r="J323" t="s">
        <v>3367</v>
      </c>
      <c r="K323" t="s">
        <v>96</v>
      </c>
      <c r="L323" t="s">
        <v>3368</v>
      </c>
      <c r="M323" s="36">
        <v>45972.462418981479</v>
      </c>
      <c r="N323" s="36">
        <v>45972.650694444441</v>
      </c>
      <c r="O323" t="s">
        <v>1125</v>
      </c>
      <c r="P323" t="s">
        <v>1126</v>
      </c>
      <c r="Q323" t="s">
        <v>1235</v>
      </c>
      <c r="R323" t="s">
        <v>1269</v>
      </c>
      <c r="S323" t="s">
        <v>147</v>
      </c>
      <c r="T323" t="s">
        <v>1364</v>
      </c>
      <c r="U323" t="s">
        <v>100</v>
      </c>
      <c r="V323" t="s">
        <v>3369</v>
      </c>
      <c r="W323" t="s">
        <v>102</v>
      </c>
      <c r="X323" t="s">
        <v>3370</v>
      </c>
      <c r="Y323" t="s">
        <v>8</v>
      </c>
      <c r="Z323" t="s">
        <v>104</v>
      </c>
      <c r="AA323" t="s">
        <v>824</v>
      </c>
      <c r="AB323" s="37">
        <v>1</v>
      </c>
      <c r="AC323" t="s">
        <v>106</v>
      </c>
      <c r="AD323" s="37">
        <v>65960</v>
      </c>
      <c r="AE323" s="37">
        <v>75096</v>
      </c>
      <c r="AF323" s="37">
        <v>65960</v>
      </c>
    </row>
    <row r="324" spans="1:32">
      <c r="A324" t="s">
        <v>138</v>
      </c>
      <c r="B324" t="s">
        <v>139</v>
      </c>
      <c r="C324" t="s">
        <v>140</v>
      </c>
      <c r="D324" t="s">
        <v>1757</v>
      </c>
      <c r="E324" t="s">
        <v>3371</v>
      </c>
      <c r="F324" t="s">
        <v>3372</v>
      </c>
      <c r="G324" t="s">
        <v>1121</v>
      </c>
      <c r="H324" t="s">
        <v>1507</v>
      </c>
      <c r="I324" t="s">
        <v>1760</v>
      </c>
      <c r="J324" t="s">
        <v>3373</v>
      </c>
      <c r="K324" t="s">
        <v>96</v>
      </c>
      <c r="L324" t="s">
        <v>3374</v>
      </c>
      <c r="M324" s="36">
        <v>45972.467974537038</v>
      </c>
      <c r="N324" s="36">
        <v>45972.56527777778</v>
      </c>
      <c r="O324" t="s">
        <v>1125</v>
      </c>
      <c r="P324" t="s">
        <v>1126</v>
      </c>
      <c r="Q324" t="s">
        <v>1169</v>
      </c>
      <c r="R324" t="s">
        <v>1279</v>
      </c>
      <c r="S324" t="s">
        <v>1130</v>
      </c>
      <c r="T324" t="s">
        <v>1130</v>
      </c>
      <c r="U324" t="s">
        <v>100</v>
      </c>
      <c r="V324" t="s">
        <v>3375</v>
      </c>
      <c r="W324" t="s">
        <v>102</v>
      </c>
      <c r="X324" t="s">
        <v>3376</v>
      </c>
      <c r="Y324" t="s">
        <v>125</v>
      </c>
      <c r="Z324" t="s">
        <v>126</v>
      </c>
      <c r="AA324" t="s">
        <v>637</v>
      </c>
      <c r="AB324" s="37">
        <v>1</v>
      </c>
      <c r="AC324" t="s">
        <v>106</v>
      </c>
      <c r="AD324" s="37">
        <v>988463</v>
      </c>
      <c r="AE324" s="37">
        <v>196537</v>
      </c>
      <c r="AF324" s="37">
        <v>988463</v>
      </c>
    </row>
    <row r="325" spans="1:32">
      <c r="A325" t="s">
        <v>138</v>
      </c>
      <c r="B325" t="s">
        <v>139</v>
      </c>
      <c r="C325" t="s">
        <v>140</v>
      </c>
      <c r="D325" t="s">
        <v>3104</v>
      </c>
      <c r="E325" t="s">
        <v>3377</v>
      </c>
      <c r="F325" t="s">
        <v>3378</v>
      </c>
      <c r="G325" t="s">
        <v>1121</v>
      </c>
      <c r="H325" t="s">
        <v>144</v>
      </c>
      <c r="I325" t="s">
        <v>3107</v>
      </c>
      <c r="J325" t="s">
        <v>3379</v>
      </c>
      <c r="K325" t="s">
        <v>96</v>
      </c>
      <c r="L325" t="s">
        <v>3380</v>
      </c>
      <c r="M325" s="36">
        <v>45972.464965277781</v>
      </c>
      <c r="N325" s="36">
        <v>45972.662499999999</v>
      </c>
      <c r="O325" t="s">
        <v>1125</v>
      </c>
      <c r="P325" t="s">
        <v>1126</v>
      </c>
      <c r="Q325" t="s">
        <v>1148</v>
      </c>
      <c r="R325" t="s">
        <v>1128</v>
      </c>
      <c r="S325" t="s">
        <v>98</v>
      </c>
      <c r="T325" t="s">
        <v>99</v>
      </c>
      <c r="U325" t="s">
        <v>100</v>
      </c>
      <c r="V325" t="s">
        <v>3381</v>
      </c>
      <c r="W325" t="s">
        <v>102</v>
      </c>
      <c r="X325" t="s">
        <v>3382</v>
      </c>
      <c r="Y325" t="s">
        <v>8</v>
      </c>
      <c r="Z325" t="s">
        <v>104</v>
      </c>
      <c r="AA325" t="s">
        <v>1162</v>
      </c>
      <c r="AB325" s="37">
        <v>1</v>
      </c>
      <c r="AC325" t="s">
        <v>106</v>
      </c>
      <c r="AD325" s="37">
        <v>65960</v>
      </c>
      <c r="AE325" s="37">
        <v>75096</v>
      </c>
      <c r="AF325" s="37">
        <v>65960</v>
      </c>
    </row>
    <row r="326" spans="1:32">
      <c r="A326" t="s">
        <v>1646</v>
      </c>
      <c r="B326" t="s">
        <v>256</v>
      </c>
      <c r="C326" t="s">
        <v>257</v>
      </c>
      <c r="D326" t="s">
        <v>1926</v>
      </c>
      <c r="E326" t="s">
        <v>3383</v>
      </c>
      <c r="F326" t="s">
        <v>2526</v>
      </c>
      <c r="G326" t="s">
        <v>1121</v>
      </c>
      <c r="H326" t="s">
        <v>689</v>
      </c>
      <c r="I326" t="s">
        <v>1929</v>
      </c>
      <c r="J326" t="s">
        <v>2527</v>
      </c>
      <c r="K326" t="s">
        <v>96</v>
      </c>
      <c r="L326" t="s">
        <v>3384</v>
      </c>
      <c r="M326" s="36">
        <v>45972.465995370367</v>
      </c>
      <c r="N326" s="36">
        <v>45972.527777777781</v>
      </c>
      <c r="O326" t="s">
        <v>1125</v>
      </c>
      <c r="P326" t="s">
        <v>1126</v>
      </c>
      <c r="Q326" t="s">
        <v>1235</v>
      </c>
      <c r="R326" t="s">
        <v>1269</v>
      </c>
      <c r="S326" t="s">
        <v>1130</v>
      </c>
      <c r="T326" t="s">
        <v>1130</v>
      </c>
      <c r="U326" t="s">
        <v>100</v>
      </c>
      <c r="V326" t="s">
        <v>3385</v>
      </c>
      <c r="W326" t="s">
        <v>102</v>
      </c>
      <c r="X326" t="s">
        <v>3386</v>
      </c>
      <c r="Y326" t="s">
        <v>15</v>
      </c>
      <c r="Z326" t="s">
        <v>104</v>
      </c>
      <c r="AA326" t="s">
        <v>1663</v>
      </c>
      <c r="AB326" s="37">
        <v>1</v>
      </c>
      <c r="AC326" t="s">
        <v>106</v>
      </c>
      <c r="AD326" s="37">
        <v>479589</v>
      </c>
      <c r="AE326" s="37">
        <v>196537</v>
      </c>
      <c r="AF326" s="37">
        <v>479589</v>
      </c>
    </row>
    <row r="327" spans="1:32">
      <c r="A327" t="s">
        <v>152</v>
      </c>
      <c r="B327" t="s">
        <v>153</v>
      </c>
      <c r="C327" t="s">
        <v>154</v>
      </c>
      <c r="D327" t="s">
        <v>155</v>
      </c>
      <c r="E327" t="s">
        <v>3387</v>
      </c>
      <c r="F327" t="s">
        <v>3388</v>
      </c>
      <c r="G327" t="s">
        <v>1121</v>
      </c>
      <c r="H327" t="s">
        <v>153</v>
      </c>
      <c r="I327" t="s">
        <v>152</v>
      </c>
      <c r="J327" t="s">
        <v>3389</v>
      </c>
      <c r="K327" t="s">
        <v>96</v>
      </c>
      <c r="L327" t="s">
        <v>3390</v>
      </c>
      <c r="M327" s="36">
        <v>45972.487523148149</v>
      </c>
      <c r="N327" s="36">
        <v>45972.556944444441</v>
      </c>
      <c r="O327" t="s">
        <v>1125</v>
      </c>
      <c r="P327" t="s">
        <v>1126</v>
      </c>
      <c r="Q327" t="s">
        <v>1158</v>
      </c>
      <c r="R327" t="s">
        <v>1159</v>
      </c>
      <c r="S327" t="s">
        <v>98</v>
      </c>
      <c r="T327" t="s">
        <v>99</v>
      </c>
      <c r="U327" t="s">
        <v>100</v>
      </c>
      <c r="V327" t="s">
        <v>3391</v>
      </c>
      <c r="W327" t="s">
        <v>102</v>
      </c>
      <c r="X327" t="s">
        <v>3392</v>
      </c>
      <c r="Y327" t="s">
        <v>8</v>
      </c>
      <c r="Z327" t="s">
        <v>104</v>
      </c>
      <c r="AA327" t="s">
        <v>574</v>
      </c>
      <c r="AB327" s="37">
        <v>1</v>
      </c>
      <c r="AC327" t="s">
        <v>106</v>
      </c>
      <c r="AD327" s="37">
        <v>65960</v>
      </c>
      <c r="AE327" s="37">
        <v>75096</v>
      </c>
      <c r="AF327" s="37">
        <v>65960</v>
      </c>
    </row>
    <row r="328" spans="1:32">
      <c r="A328" t="s">
        <v>991</v>
      </c>
      <c r="B328" t="s">
        <v>256</v>
      </c>
      <c r="C328" t="s">
        <v>257</v>
      </c>
      <c r="D328" t="s">
        <v>1440</v>
      </c>
      <c r="E328" t="s">
        <v>3393</v>
      </c>
      <c r="F328" t="s">
        <v>3394</v>
      </c>
      <c r="G328" t="s">
        <v>1121</v>
      </c>
      <c r="H328" t="s">
        <v>224</v>
      </c>
      <c r="I328" t="s">
        <v>991</v>
      </c>
      <c r="J328" t="s">
        <v>3395</v>
      </c>
      <c r="K328" t="s">
        <v>96</v>
      </c>
      <c r="L328" t="s">
        <v>3396</v>
      </c>
      <c r="M328" s="36">
        <v>45972.489432870367</v>
      </c>
      <c r="N328" s="36">
        <v>45973.413194444453</v>
      </c>
      <c r="O328" t="s">
        <v>1125</v>
      </c>
      <c r="P328" t="s">
        <v>1126</v>
      </c>
      <c r="Q328" t="s">
        <v>1235</v>
      </c>
      <c r="R328" t="s">
        <v>1236</v>
      </c>
      <c r="S328" t="s">
        <v>98</v>
      </c>
      <c r="T328" t="s">
        <v>470</v>
      </c>
      <c r="U328" t="s">
        <v>100</v>
      </c>
      <c r="V328" t="s">
        <v>3397</v>
      </c>
      <c r="W328" t="s">
        <v>102</v>
      </c>
      <c r="X328" t="s">
        <v>3398</v>
      </c>
      <c r="Y328" t="s">
        <v>8</v>
      </c>
      <c r="Z328" t="s">
        <v>104</v>
      </c>
      <c r="AA328" t="s">
        <v>1000</v>
      </c>
      <c r="AB328" s="37">
        <v>1</v>
      </c>
      <c r="AC328" t="s">
        <v>106</v>
      </c>
      <c r="AD328" s="37">
        <v>65960</v>
      </c>
      <c r="AE328" s="37">
        <v>75096</v>
      </c>
      <c r="AF328" s="37">
        <v>65960</v>
      </c>
    </row>
    <row r="329" spans="1:32">
      <c r="A329" t="s">
        <v>398</v>
      </c>
      <c r="B329" t="s">
        <v>86</v>
      </c>
      <c r="C329" t="s">
        <v>87</v>
      </c>
      <c r="D329" t="s">
        <v>399</v>
      </c>
      <c r="E329" t="s">
        <v>3399</v>
      </c>
      <c r="F329" t="s">
        <v>3218</v>
      </c>
      <c r="G329" t="s">
        <v>1121</v>
      </c>
      <c r="H329" t="s">
        <v>402</v>
      </c>
      <c r="I329" t="s">
        <v>398</v>
      </c>
      <c r="J329" t="s">
        <v>3219</v>
      </c>
      <c r="K329" t="s">
        <v>96</v>
      </c>
      <c r="L329" t="s">
        <v>3400</v>
      </c>
      <c r="M329" s="36">
        <v>45972.486759259264</v>
      </c>
      <c r="N329" s="36">
        <v>45973.445833333331</v>
      </c>
      <c r="O329" t="s">
        <v>1125</v>
      </c>
      <c r="P329" t="s">
        <v>1126</v>
      </c>
      <c r="Q329" t="s">
        <v>1235</v>
      </c>
      <c r="R329" t="s">
        <v>1128</v>
      </c>
      <c r="S329" t="s">
        <v>1473</v>
      </c>
      <c r="T329" t="s">
        <v>3221</v>
      </c>
      <c r="U329" t="s">
        <v>100</v>
      </c>
      <c r="V329" t="s">
        <v>3401</v>
      </c>
      <c r="W329" t="s">
        <v>102</v>
      </c>
      <c r="X329" t="s">
        <v>3223</v>
      </c>
      <c r="Y329" t="s">
        <v>8</v>
      </c>
      <c r="Z329" t="s">
        <v>104</v>
      </c>
      <c r="AA329" t="s">
        <v>824</v>
      </c>
      <c r="AB329" s="37">
        <v>1</v>
      </c>
      <c r="AC329" t="s">
        <v>106</v>
      </c>
      <c r="AD329" s="37">
        <v>65960</v>
      </c>
      <c r="AE329" s="37">
        <v>75096</v>
      </c>
      <c r="AF329" s="37">
        <v>65960</v>
      </c>
    </row>
    <row r="330" spans="1:32">
      <c r="A330" t="s">
        <v>152</v>
      </c>
      <c r="B330" t="s">
        <v>153</v>
      </c>
      <c r="C330" t="s">
        <v>154</v>
      </c>
      <c r="D330" t="s">
        <v>3112</v>
      </c>
      <c r="E330" t="s">
        <v>3402</v>
      </c>
      <c r="F330" t="s">
        <v>3403</v>
      </c>
      <c r="G330" t="s">
        <v>1121</v>
      </c>
      <c r="H330" t="s">
        <v>153</v>
      </c>
      <c r="I330" t="s">
        <v>3115</v>
      </c>
      <c r="J330" t="s">
        <v>3404</v>
      </c>
      <c r="K330" t="s">
        <v>96</v>
      </c>
      <c r="L330" t="s">
        <v>3405</v>
      </c>
      <c r="M330" s="36">
        <v>45972.488541666673</v>
      </c>
      <c r="N330" s="36">
        <v>45973.560416666667</v>
      </c>
      <c r="O330" t="s">
        <v>1125</v>
      </c>
      <c r="P330" t="s">
        <v>1126</v>
      </c>
      <c r="Q330" t="s">
        <v>1363</v>
      </c>
      <c r="R330" t="s">
        <v>1128</v>
      </c>
      <c r="S330" t="s">
        <v>98</v>
      </c>
      <c r="T330" t="s">
        <v>99</v>
      </c>
      <c r="U330" t="s">
        <v>1179</v>
      </c>
      <c r="V330" t="s">
        <v>3406</v>
      </c>
      <c r="W330" t="s">
        <v>102</v>
      </c>
      <c r="X330" t="s">
        <v>106</v>
      </c>
      <c r="Y330" t="s">
        <v>11</v>
      </c>
      <c r="Z330" t="s">
        <v>104</v>
      </c>
      <c r="AA330" t="s">
        <v>1331</v>
      </c>
      <c r="AB330" s="37">
        <v>2</v>
      </c>
      <c r="AC330" t="s">
        <v>106</v>
      </c>
      <c r="AD330" s="37">
        <v>289936</v>
      </c>
      <c r="AE330" s="37">
        <v>140396</v>
      </c>
      <c r="AF330" s="37">
        <v>289936</v>
      </c>
    </row>
    <row r="331" spans="1:32">
      <c r="A331" t="s">
        <v>255</v>
      </c>
      <c r="B331" t="s">
        <v>256</v>
      </c>
      <c r="C331" t="s">
        <v>257</v>
      </c>
      <c r="D331" t="s">
        <v>2433</v>
      </c>
      <c r="E331" t="s">
        <v>3407</v>
      </c>
      <c r="F331" t="s">
        <v>3408</v>
      </c>
      <c r="G331" t="s">
        <v>1121</v>
      </c>
      <c r="H331" t="s">
        <v>144</v>
      </c>
      <c r="I331" t="s">
        <v>2436</v>
      </c>
      <c r="J331" t="s">
        <v>3409</v>
      </c>
      <c r="K331" t="s">
        <v>96</v>
      </c>
      <c r="L331" t="s">
        <v>3410</v>
      </c>
      <c r="M331" s="36">
        <v>45972.490081018521</v>
      </c>
      <c r="N331" s="36">
        <v>45973.5</v>
      </c>
      <c r="O331" t="s">
        <v>1125</v>
      </c>
      <c r="P331" t="s">
        <v>1126</v>
      </c>
      <c r="Q331" t="s">
        <v>1363</v>
      </c>
      <c r="R331" t="s">
        <v>1128</v>
      </c>
      <c r="S331" t="s">
        <v>98</v>
      </c>
      <c r="T331" t="s">
        <v>99</v>
      </c>
      <c r="U331" t="s">
        <v>100</v>
      </c>
      <c r="V331" t="s">
        <v>3411</v>
      </c>
      <c r="W331" t="s">
        <v>102</v>
      </c>
      <c r="X331" t="s">
        <v>3412</v>
      </c>
      <c r="Y331" t="s">
        <v>11</v>
      </c>
      <c r="Z331" t="s">
        <v>104</v>
      </c>
      <c r="AA331" t="s">
        <v>703</v>
      </c>
      <c r="AB331" s="37">
        <v>1</v>
      </c>
      <c r="AC331" t="s">
        <v>106</v>
      </c>
      <c r="AD331" s="37">
        <v>144968</v>
      </c>
      <c r="AE331" s="37">
        <v>140396</v>
      </c>
      <c r="AF331" s="37">
        <v>144968</v>
      </c>
    </row>
    <row r="332" spans="1:32">
      <c r="A332" t="s">
        <v>398</v>
      </c>
      <c r="B332" t="s">
        <v>86</v>
      </c>
      <c r="C332" t="s">
        <v>87</v>
      </c>
      <c r="D332" t="s">
        <v>399</v>
      </c>
      <c r="E332" t="s">
        <v>3413</v>
      </c>
      <c r="F332" t="s">
        <v>3414</v>
      </c>
      <c r="G332" t="s">
        <v>1121</v>
      </c>
      <c r="H332" t="s">
        <v>402</v>
      </c>
      <c r="I332" t="s">
        <v>398</v>
      </c>
      <c r="J332" t="s">
        <v>3415</v>
      </c>
      <c r="K332" t="s">
        <v>96</v>
      </c>
      <c r="L332" t="s">
        <v>3416</v>
      </c>
      <c r="M332" s="36">
        <v>45972.535960648151</v>
      </c>
      <c r="N332" s="36">
        <v>45973.459027777782</v>
      </c>
      <c r="O332" t="s">
        <v>1125</v>
      </c>
      <c r="P332" t="s">
        <v>1126</v>
      </c>
      <c r="Q332" t="s">
        <v>1169</v>
      </c>
      <c r="R332" t="s">
        <v>1279</v>
      </c>
      <c r="S332" t="s">
        <v>98</v>
      </c>
      <c r="T332" t="s">
        <v>470</v>
      </c>
      <c r="U332" t="s">
        <v>100</v>
      </c>
      <c r="V332" t="s">
        <v>3417</v>
      </c>
      <c r="W332" t="s">
        <v>102</v>
      </c>
      <c r="X332" t="s">
        <v>3418</v>
      </c>
      <c r="Y332" t="s">
        <v>8</v>
      </c>
      <c r="Z332" t="s">
        <v>104</v>
      </c>
      <c r="AA332" t="s">
        <v>414</v>
      </c>
      <c r="AB332" s="37">
        <v>1</v>
      </c>
      <c r="AC332" t="s">
        <v>106</v>
      </c>
      <c r="AD332" s="37">
        <v>65960</v>
      </c>
      <c r="AE332" s="37">
        <v>75096</v>
      </c>
      <c r="AF332" s="37">
        <v>65960</v>
      </c>
    </row>
    <row r="333" spans="1:32">
      <c r="A333" t="s">
        <v>398</v>
      </c>
      <c r="B333" t="s">
        <v>86</v>
      </c>
      <c r="C333" t="s">
        <v>87</v>
      </c>
      <c r="D333" t="s">
        <v>480</v>
      </c>
      <c r="E333" t="s">
        <v>3419</v>
      </c>
      <c r="F333" t="s">
        <v>3420</v>
      </c>
      <c r="G333" t="s">
        <v>1121</v>
      </c>
      <c r="H333" t="s">
        <v>402</v>
      </c>
      <c r="I333" t="s">
        <v>484</v>
      </c>
      <c r="J333" t="s">
        <v>3421</v>
      </c>
      <c r="K333" t="s">
        <v>96</v>
      </c>
      <c r="L333" t="s">
        <v>3422</v>
      </c>
      <c r="M333" s="36">
        <v>45972.532013888893</v>
      </c>
      <c r="N333" s="36">
        <v>45973.59375</v>
      </c>
      <c r="O333" t="s">
        <v>1125</v>
      </c>
      <c r="P333" t="s">
        <v>1126</v>
      </c>
      <c r="Q333" t="s">
        <v>1614</v>
      </c>
      <c r="R333" t="s">
        <v>1615</v>
      </c>
      <c r="S333" t="s">
        <v>98</v>
      </c>
      <c r="T333" t="s">
        <v>99</v>
      </c>
      <c r="U333" t="s">
        <v>100</v>
      </c>
      <c r="V333" t="s">
        <v>3423</v>
      </c>
      <c r="W333" t="s">
        <v>102</v>
      </c>
      <c r="X333" t="s">
        <v>3424</v>
      </c>
      <c r="Y333" t="s">
        <v>11</v>
      </c>
      <c r="Z333" t="s">
        <v>104</v>
      </c>
      <c r="AA333" t="s">
        <v>479</v>
      </c>
      <c r="AB333" s="37">
        <v>1</v>
      </c>
      <c r="AC333" t="s">
        <v>106</v>
      </c>
      <c r="AD333" s="37">
        <v>144968</v>
      </c>
      <c r="AE333" s="37">
        <v>140396</v>
      </c>
      <c r="AF333" s="37">
        <v>144968</v>
      </c>
    </row>
    <row r="334" spans="1:32">
      <c r="A334" t="s">
        <v>255</v>
      </c>
      <c r="B334" t="s">
        <v>256</v>
      </c>
      <c r="C334" t="s">
        <v>257</v>
      </c>
      <c r="D334" t="s">
        <v>1876</v>
      </c>
      <c r="E334" t="s">
        <v>3425</v>
      </c>
      <c r="F334" t="s">
        <v>3426</v>
      </c>
      <c r="G334" t="s">
        <v>1121</v>
      </c>
      <c r="H334" t="s">
        <v>261</v>
      </c>
      <c r="I334" t="s">
        <v>1879</v>
      </c>
      <c r="J334" t="s">
        <v>3427</v>
      </c>
      <c r="K334" t="s">
        <v>96</v>
      </c>
      <c r="L334" t="s">
        <v>3428</v>
      </c>
      <c r="M334" s="36">
        <v>45972.538587962961</v>
      </c>
      <c r="N334" s="36">
        <v>45973.47152777778</v>
      </c>
      <c r="O334" t="s">
        <v>1125</v>
      </c>
      <c r="P334" t="s">
        <v>1126</v>
      </c>
      <c r="Q334" t="s">
        <v>1363</v>
      </c>
      <c r="R334" t="s">
        <v>1128</v>
      </c>
      <c r="S334" t="s">
        <v>1130</v>
      </c>
      <c r="T334" t="s">
        <v>1130</v>
      </c>
      <c r="U334" t="s">
        <v>100</v>
      </c>
      <c r="V334" t="s">
        <v>3429</v>
      </c>
      <c r="W334" t="s">
        <v>102</v>
      </c>
      <c r="X334" t="s">
        <v>3430</v>
      </c>
      <c r="Y334" t="s">
        <v>8</v>
      </c>
      <c r="Z334" t="s">
        <v>104</v>
      </c>
      <c r="AA334" t="s">
        <v>593</v>
      </c>
      <c r="AB334" s="37">
        <v>1</v>
      </c>
      <c r="AC334" t="s">
        <v>106</v>
      </c>
      <c r="AD334" s="37">
        <v>65960</v>
      </c>
      <c r="AE334" s="37">
        <v>75096</v>
      </c>
      <c r="AF334" s="37">
        <v>65960</v>
      </c>
    </row>
    <row r="335" spans="1:32">
      <c r="A335" t="s">
        <v>152</v>
      </c>
      <c r="B335" t="s">
        <v>153</v>
      </c>
      <c r="C335" t="s">
        <v>154</v>
      </c>
      <c r="D335" t="s">
        <v>3431</v>
      </c>
      <c r="E335" t="s">
        <v>3432</v>
      </c>
      <c r="F335" t="s">
        <v>3433</v>
      </c>
      <c r="G335" t="s">
        <v>1121</v>
      </c>
      <c r="H335" t="s">
        <v>153</v>
      </c>
      <c r="I335" t="s">
        <v>3434</v>
      </c>
      <c r="J335" t="s">
        <v>3435</v>
      </c>
      <c r="K335" t="s">
        <v>96</v>
      </c>
      <c r="L335" t="s">
        <v>3436</v>
      </c>
      <c r="M335" s="36">
        <v>45972.548483796287</v>
      </c>
      <c r="N335" s="36">
        <v>45973.536111111112</v>
      </c>
      <c r="O335" t="s">
        <v>1125</v>
      </c>
      <c r="P335" t="s">
        <v>1126</v>
      </c>
      <c r="Q335" t="s">
        <v>1235</v>
      </c>
      <c r="R335" t="s">
        <v>1545</v>
      </c>
      <c r="S335" t="s">
        <v>1129</v>
      </c>
      <c r="T335" t="s">
        <v>1129</v>
      </c>
      <c r="U335" t="s">
        <v>100</v>
      </c>
      <c r="V335" t="s">
        <v>3437</v>
      </c>
      <c r="W335" t="s">
        <v>102</v>
      </c>
      <c r="X335" t="s">
        <v>3438</v>
      </c>
      <c r="Y335" t="s">
        <v>11</v>
      </c>
      <c r="Z335" t="s">
        <v>104</v>
      </c>
      <c r="AA335" t="s">
        <v>574</v>
      </c>
      <c r="AB335" s="37">
        <v>1</v>
      </c>
      <c r="AC335" t="s">
        <v>106</v>
      </c>
      <c r="AD335" s="37">
        <v>144968</v>
      </c>
      <c r="AE335" s="37">
        <v>140396</v>
      </c>
      <c r="AF335" s="37">
        <v>144968</v>
      </c>
    </row>
    <row r="336" spans="1:32">
      <c r="A336" t="s">
        <v>1646</v>
      </c>
      <c r="B336" t="s">
        <v>256</v>
      </c>
      <c r="C336" t="s">
        <v>257</v>
      </c>
      <c r="D336" t="s">
        <v>3439</v>
      </c>
      <c r="E336" t="s">
        <v>3440</v>
      </c>
      <c r="F336" t="s">
        <v>3441</v>
      </c>
      <c r="G336" t="s">
        <v>1121</v>
      </c>
      <c r="H336" t="s">
        <v>689</v>
      </c>
      <c r="I336" t="s">
        <v>3442</v>
      </c>
      <c r="J336" t="s">
        <v>3443</v>
      </c>
      <c r="K336" t="s">
        <v>96</v>
      </c>
      <c r="L336" t="s">
        <v>3444</v>
      </c>
      <c r="M336" s="36">
        <v>45972.540347222217</v>
      </c>
      <c r="N336" s="36">
        <v>45973.61041666667</v>
      </c>
      <c r="O336" t="s">
        <v>1125</v>
      </c>
      <c r="P336" t="s">
        <v>1126</v>
      </c>
      <c r="Q336" t="s">
        <v>1235</v>
      </c>
      <c r="R336" t="s">
        <v>1545</v>
      </c>
      <c r="S336" t="s">
        <v>1130</v>
      </c>
      <c r="T336" t="s">
        <v>1130</v>
      </c>
      <c r="U336" t="s">
        <v>100</v>
      </c>
      <c r="V336" t="s">
        <v>3445</v>
      </c>
      <c r="W336" t="s">
        <v>102</v>
      </c>
      <c r="X336" t="s">
        <v>3446</v>
      </c>
      <c r="Y336" t="s">
        <v>13</v>
      </c>
      <c r="Z336" t="s">
        <v>104</v>
      </c>
      <c r="AA336" t="s">
        <v>527</v>
      </c>
      <c r="AB336" s="37">
        <v>1</v>
      </c>
      <c r="AC336" t="s">
        <v>106</v>
      </c>
      <c r="AD336" s="37">
        <v>275729</v>
      </c>
      <c r="AE336" s="37">
        <v>196537</v>
      </c>
      <c r="AF336" s="37">
        <v>275729</v>
      </c>
    </row>
    <row r="337" spans="1:32">
      <c r="A337" t="s">
        <v>152</v>
      </c>
      <c r="B337" t="s">
        <v>153</v>
      </c>
      <c r="C337" t="s">
        <v>154</v>
      </c>
      <c r="D337" t="s">
        <v>155</v>
      </c>
      <c r="E337" t="s">
        <v>3447</v>
      </c>
      <c r="F337" t="s">
        <v>3121</v>
      </c>
      <c r="G337" t="s">
        <v>1121</v>
      </c>
      <c r="H337" t="s">
        <v>153</v>
      </c>
      <c r="I337" t="s">
        <v>152</v>
      </c>
      <c r="J337" t="s">
        <v>3122</v>
      </c>
      <c r="K337" t="s">
        <v>96</v>
      </c>
      <c r="L337" t="s">
        <v>3448</v>
      </c>
      <c r="M337" s="36">
        <v>45972.541030092587</v>
      </c>
      <c r="N337" s="36">
        <v>45972.731944444437</v>
      </c>
      <c r="O337" t="s">
        <v>1125</v>
      </c>
      <c r="P337" t="s">
        <v>1227</v>
      </c>
      <c r="Q337" t="s">
        <v>1336</v>
      </c>
      <c r="R337" t="s">
        <v>1445</v>
      </c>
      <c r="S337" t="s">
        <v>98</v>
      </c>
      <c r="T337" t="s">
        <v>470</v>
      </c>
      <c r="U337" t="s">
        <v>100</v>
      </c>
      <c r="V337" t="s">
        <v>3449</v>
      </c>
      <c r="W337" t="s">
        <v>102</v>
      </c>
      <c r="X337" t="s">
        <v>3450</v>
      </c>
      <c r="Y337" t="s">
        <v>8</v>
      </c>
      <c r="Z337" t="s">
        <v>104</v>
      </c>
      <c r="AA337" t="s">
        <v>793</v>
      </c>
      <c r="AB337" s="37">
        <v>1</v>
      </c>
      <c r="AC337" t="s">
        <v>106</v>
      </c>
      <c r="AD337" s="37">
        <v>65960</v>
      </c>
      <c r="AE337" s="37">
        <v>75096</v>
      </c>
      <c r="AF337" s="37">
        <v>65960</v>
      </c>
    </row>
    <row r="338" spans="1:32">
      <c r="A338" t="s">
        <v>277</v>
      </c>
      <c r="B338" t="s">
        <v>256</v>
      </c>
      <c r="C338" t="s">
        <v>257</v>
      </c>
      <c r="D338" t="s">
        <v>3451</v>
      </c>
      <c r="E338" t="s">
        <v>3452</v>
      </c>
      <c r="F338" t="s">
        <v>3453</v>
      </c>
      <c r="G338" t="s">
        <v>1121</v>
      </c>
      <c r="H338" t="s">
        <v>281</v>
      </c>
      <c r="I338" t="s">
        <v>3454</v>
      </c>
      <c r="J338" t="s">
        <v>3455</v>
      </c>
      <c r="K338" t="s">
        <v>96</v>
      </c>
      <c r="L338" t="s">
        <v>3456</v>
      </c>
      <c r="M338" s="36">
        <v>45972.547569444447</v>
      </c>
      <c r="N338" s="36">
        <v>45975.390277777777</v>
      </c>
      <c r="O338" t="s">
        <v>1125</v>
      </c>
      <c r="P338" t="s">
        <v>1126</v>
      </c>
      <c r="Q338" t="s">
        <v>1235</v>
      </c>
      <c r="R338" t="s">
        <v>1236</v>
      </c>
      <c r="S338" t="s">
        <v>98</v>
      </c>
      <c r="T338" t="s">
        <v>99</v>
      </c>
      <c r="U338" t="s">
        <v>100</v>
      </c>
      <c r="V338" t="s">
        <v>3457</v>
      </c>
      <c r="W338" t="s">
        <v>102</v>
      </c>
      <c r="X338" t="s">
        <v>3458</v>
      </c>
      <c r="Y338" t="s">
        <v>13</v>
      </c>
      <c r="Z338" t="s">
        <v>104</v>
      </c>
      <c r="AA338" t="s">
        <v>527</v>
      </c>
      <c r="AB338" s="37">
        <v>1</v>
      </c>
      <c r="AC338" t="s">
        <v>106</v>
      </c>
      <c r="AD338" s="37">
        <v>275729</v>
      </c>
      <c r="AE338" s="37">
        <v>196537</v>
      </c>
      <c r="AF338" s="37">
        <v>275729</v>
      </c>
    </row>
    <row r="339" spans="1:32">
      <c r="A339" t="s">
        <v>152</v>
      </c>
      <c r="B339" t="s">
        <v>153</v>
      </c>
      <c r="C339" t="s">
        <v>154</v>
      </c>
      <c r="D339" t="s">
        <v>155</v>
      </c>
      <c r="E339" t="s">
        <v>3459</v>
      </c>
      <c r="F339" t="s">
        <v>3460</v>
      </c>
      <c r="G339" t="s">
        <v>1121</v>
      </c>
      <c r="H339" t="s">
        <v>153</v>
      </c>
      <c r="I339" t="s">
        <v>152</v>
      </c>
      <c r="J339" t="s">
        <v>3461</v>
      </c>
      <c r="K339" t="s">
        <v>96</v>
      </c>
      <c r="L339" t="s">
        <v>3462</v>
      </c>
      <c r="M339" s="36">
        <v>45972.563680555562</v>
      </c>
      <c r="N339" s="36">
        <v>45973.518055555563</v>
      </c>
      <c r="O339" t="s">
        <v>1125</v>
      </c>
      <c r="P339" t="s">
        <v>1126</v>
      </c>
      <c r="Q339" t="s">
        <v>1235</v>
      </c>
      <c r="R339" t="s">
        <v>1545</v>
      </c>
      <c r="S339" t="s">
        <v>1129</v>
      </c>
      <c r="T339" t="s">
        <v>1130</v>
      </c>
      <c r="U339" t="s">
        <v>100</v>
      </c>
      <c r="V339" t="s">
        <v>3463</v>
      </c>
      <c r="W339" t="s">
        <v>102</v>
      </c>
      <c r="X339" t="s">
        <v>3464</v>
      </c>
      <c r="Y339" t="s">
        <v>8</v>
      </c>
      <c r="Z339" t="s">
        <v>104</v>
      </c>
      <c r="AA339" t="s">
        <v>1911</v>
      </c>
      <c r="AB339" s="37">
        <v>1</v>
      </c>
      <c r="AC339" t="s">
        <v>106</v>
      </c>
      <c r="AD339" s="37">
        <v>65960</v>
      </c>
      <c r="AE339" s="37">
        <v>75096</v>
      </c>
      <c r="AF339" s="37">
        <v>65960</v>
      </c>
    </row>
    <row r="340" spans="1:32">
      <c r="A340" t="s">
        <v>704</v>
      </c>
      <c r="B340" t="s">
        <v>381</v>
      </c>
      <c r="C340" t="s">
        <v>382</v>
      </c>
      <c r="D340" t="s">
        <v>3465</v>
      </c>
      <c r="E340" t="s">
        <v>3466</v>
      </c>
      <c r="F340" t="s">
        <v>3467</v>
      </c>
      <c r="G340" t="s">
        <v>1121</v>
      </c>
      <c r="H340" t="s">
        <v>708</v>
      </c>
      <c r="I340" t="s">
        <v>3468</v>
      </c>
      <c r="J340" t="s">
        <v>3469</v>
      </c>
      <c r="K340" t="s">
        <v>96</v>
      </c>
      <c r="L340" t="s">
        <v>3470</v>
      </c>
      <c r="M340" s="36">
        <v>45972.546967592592</v>
      </c>
      <c r="N340" s="36">
        <v>45974.554861111108</v>
      </c>
      <c r="O340" t="s">
        <v>1125</v>
      </c>
      <c r="P340" t="s">
        <v>1126</v>
      </c>
      <c r="Q340" t="s">
        <v>1398</v>
      </c>
      <c r="R340" t="s">
        <v>1399</v>
      </c>
      <c r="S340" t="s">
        <v>1130</v>
      </c>
      <c r="T340" t="s">
        <v>1130</v>
      </c>
      <c r="U340" t="s">
        <v>100</v>
      </c>
      <c r="V340" t="s">
        <v>3471</v>
      </c>
      <c r="W340" t="s">
        <v>102</v>
      </c>
      <c r="X340" t="s">
        <v>3472</v>
      </c>
      <c r="Y340" t="s">
        <v>13</v>
      </c>
      <c r="Z340" t="s">
        <v>104</v>
      </c>
      <c r="AA340" t="s">
        <v>1686</v>
      </c>
      <c r="AB340" s="37">
        <v>1</v>
      </c>
      <c r="AC340" t="s">
        <v>106</v>
      </c>
      <c r="AD340" s="37">
        <v>275729</v>
      </c>
      <c r="AE340" s="37">
        <v>196537</v>
      </c>
      <c r="AF340" s="37">
        <v>275729</v>
      </c>
    </row>
    <row r="341" spans="1:32">
      <c r="A341" t="s">
        <v>351</v>
      </c>
      <c r="B341" t="s">
        <v>86</v>
      </c>
      <c r="C341" t="s">
        <v>352</v>
      </c>
      <c r="D341" t="s">
        <v>811</v>
      </c>
      <c r="E341" t="s">
        <v>3473</v>
      </c>
      <c r="F341" t="s">
        <v>3474</v>
      </c>
      <c r="G341" t="s">
        <v>1121</v>
      </c>
      <c r="H341" t="s">
        <v>356</v>
      </c>
      <c r="I341" t="s">
        <v>351</v>
      </c>
      <c r="J341" t="s">
        <v>3475</v>
      </c>
      <c r="K341" t="s">
        <v>96</v>
      </c>
      <c r="L341" t="s">
        <v>3476</v>
      </c>
      <c r="M341" s="36">
        <v>45972.557106481479</v>
      </c>
      <c r="N341" s="36">
        <v>45973.492361111108</v>
      </c>
      <c r="O341" t="s">
        <v>1125</v>
      </c>
      <c r="P341" t="s">
        <v>1126</v>
      </c>
      <c r="Q341" t="s">
        <v>1258</v>
      </c>
      <c r="R341" t="s">
        <v>3253</v>
      </c>
      <c r="S341" t="s">
        <v>98</v>
      </c>
      <c r="T341" t="s">
        <v>470</v>
      </c>
      <c r="U341" t="s">
        <v>100</v>
      </c>
      <c r="V341" t="s">
        <v>3477</v>
      </c>
      <c r="W341" t="s">
        <v>102</v>
      </c>
      <c r="X341" t="s">
        <v>3478</v>
      </c>
      <c r="Y341" t="s">
        <v>8</v>
      </c>
      <c r="Z341" t="s">
        <v>104</v>
      </c>
      <c r="AA341" t="s">
        <v>362</v>
      </c>
      <c r="AB341" s="37">
        <v>1</v>
      </c>
      <c r="AC341" t="s">
        <v>106</v>
      </c>
      <c r="AD341" s="37">
        <v>65960</v>
      </c>
      <c r="AE341" s="37">
        <v>75096</v>
      </c>
      <c r="AF341" s="37">
        <v>65960</v>
      </c>
    </row>
    <row r="342" spans="1:32">
      <c r="A342" t="s">
        <v>975</v>
      </c>
      <c r="B342" t="s">
        <v>256</v>
      </c>
      <c r="C342" t="s">
        <v>257</v>
      </c>
      <c r="D342" t="s">
        <v>3479</v>
      </c>
      <c r="E342" t="s">
        <v>3480</v>
      </c>
      <c r="F342" t="s">
        <v>3481</v>
      </c>
      <c r="G342" t="s">
        <v>1121</v>
      </c>
      <c r="H342" t="s">
        <v>979</v>
      </c>
      <c r="I342" t="s">
        <v>3482</v>
      </c>
      <c r="J342" t="s">
        <v>3483</v>
      </c>
      <c r="K342" t="s">
        <v>96</v>
      </c>
      <c r="L342" t="s">
        <v>3484</v>
      </c>
      <c r="M342" s="36">
        <v>45972.612187500003</v>
      </c>
      <c r="N342" s="36">
        <v>45973.595833333333</v>
      </c>
      <c r="O342" t="s">
        <v>1125</v>
      </c>
      <c r="P342" t="s">
        <v>1126</v>
      </c>
      <c r="Q342" t="s">
        <v>1235</v>
      </c>
      <c r="R342" t="s">
        <v>1545</v>
      </c>
      <c r="S342" t="s">
        <v>1129</v>
      </c>
      <c r="T342" t="s">
        <v>1129</v>
      </c>
      <c r="U342" t="s">
        <v>100</v>
      </c>
      <c r="V342" t="s">
        <v>3485</v>
      </c>
      <c r="W342" t="s">
        <v>102</v>
      </c>
      <c r="X342" t="s">
        <v>3486</v>
      </c>
      <c r="Y342" t="s">
        <v>11</v>
      </c>
      <c r="Z342" t="s">
        <v>104</v>
      </c>
      <c r="AA342" t="s">
        <v>1960</v>
      </c>
      <c r="AB342" s="37">
        <v>1</v>
      </c>
      <c r="AC342" t="s">
        <v>106</v>
      </c>
      <c r="AD342" s="37">
        <v>144968</v>
      </c>
      <c r="AE342" s="37">
        <v>140396</v>
      </c>
      <c r="AF342" s="37">
        <v>144968</v>
      </c>
    </row>
    <row r="343" spans="1:32">
      <c r="A343" t="s">
        <v>1646</v>
      </c>
      <c r="B343" t="s">
        <v>256</v>
      </c>
      <c r="C343" t="s">
        <v>257</v>
      </c>
      <c r="D343" t="s">
        <v>1655</v>
      </c>
      <c r="E343" t="s">
        <v>3487</v>
      </c>
      <c r="F343" t="s">
        <v>3488</v>
      </c>
      <c r="G343" t="s">
        <v>1121</v>
      </c>
      <c r="H343" t="s">
        <v>281</v>
      </c>
      <c r="I343" t="s">
        <v>1658</v>
      </c>
      <c r="J343" t="s">
        <v>1658</v>
      </c>
      <c r="K343" t="s">
        <v>96</v>
      </c>
      <c r="L343" t="s">
        <v>3489</v>
      </c>
      <c r="M343" s="36">
        <v>45972.61346064815</v>
      </c>
      <c r="N343" s="36">
        <v>45973.462500000001</v>
      </c>
      <c r="O343" t="s">
        <v>1125</v>
      </c>
      <c r="P343" t="s">
        <v>1126</v>
      </c>
      <c r="Q343" t="s">
        <v>1235</v>
      </c>
      <c r="R343" t="s">
        <v>1269</v>
      </c>
      <c r="S343" t="s">
        <v>147</v>
      </c>
      <c r="T343" t="s">
        <v>2073</v>
      </c>
      <c r="U343" t="s">
        <v>100</v>
      </c>
      <c r="V343" t="s">
        <v>3490</v>
      </c>
      <c r="W343" t="s">
        <v>102</v>
      </c>
      <c r="X343" t="s">
        <v>3491</v>
      </c>
      <c r="Y343" t="s">
        <v>11</v>
      </c>
      <c r="Z343" t="s">
        <v>104</v>
      </c>
      <c r="AA343" t="s">
        <v>1663</v>
      </c>
      <c r="AB343" s="37">
        <v>1</v>
      </c>
      <c r="AC343" t="s">
        <v>106</v>
      </c>
      <c r="AD343" s="37">
        <v>144968</v>
      </c>
      <c r="AE343" s="37">
        <v>140396</v>
      </c>
      <c r="AF343" s="37">
        <v>144968</v>
      </c>
    </row>
    <row r="344" spans="1:32">
      <c r="A344" t="s">
        <v>509</v>
      </c>
      <c r="B344" t="s">
        <v>139</v>
      </c>
      <c r="C344" t="s">
        <v>140</v>
      </c>
      <c r="D344" t="s">
        <v>3492</v>
      </c>
      <c r="E344" t="s">
        <v>3493</v>
      </c>
      <c r="F344" t="s">
        <v>3494</v>
      </c>
      <c r="G344" t="s">
        <v>1121</v>
      </c>
      <c r="H344" t="s">
        <v>1507</v>
      </c>
      <c r="I344" t="s">
        <v>3495</v>
      </c>
      <c r="J344" t="s">
        <v>3496</v>
      </c>
      <c r="K344" t="s">
        <v>96</v>
      </c>
      <c r="L344" t="s">
        <v>3497</v>
      </c>
      <c r="M344" s="36">
        <v>45972.616249999999</v>
      </c>
      <c r="N344" s="36">
        <v>45973.569444444453</v>
      </c>
      <c r="O344" t="s">
        <v>1125</v>
      </c>
      <c r="P344" t="s">
        <v>1126</v>
      </c>
      <c r="Q344" t="s">
        <v>1169</v>
      </c>
      <c r="R344" t="s">
        <v>1279</v>
      </c>
      <c r="S344" t="s">
        <v>98</v>
      </c>
      <c r="T344" t="s">
        <v>99</v>
      </c>
      <c r="U344" t="s">
        <v>100</v>
      </c>
      <c r="V344" t="s">
        <v>3498</v>
      </c>
      <c r="W344" t="s">
        <v>102</v>
      </c>
      <c r="X344" t="s">
        <v>3499</v>
      </c>
      <c r="Y344" t="s">
        <v>125</v>
      </c>
      <c r="Z344" t="s">
        <v>230</v>
      </c>
      <c r="AA344" t="s">
        <v>518</v>
      </c>
      <c r="AB344" s="37">
        <v>1</v>
      </c>
      <c r="AC344" t="s">
        <v>106</v>
      </c>
      <c r="AD344" s="37">
        <v>479589</v>
      </c>
      <c r="AE344" s="37">
        <v>196537</v>
      </c>
      <c r="AF344" s="37">
        <v>479589</v>
      </c>
    </row>
    <row r="345" spans="1:32">
      <c r="A345" t="s">
        <v>1646</v>
      </c>
      <c r="B345" t="s">
        <v>256</v>
      </c>
      <c r="C345" t="s">
        <v>257</v>
      </c>
      <c r="D345" t="s">
        <v>3500</v>
      </c>
      <c r="E345" t="s">
        <v>3501</v>
      </c>
      <c r="F345" t="s">
        <v>3502</v>
      </c>
      <c r="G345" t="s">
        <v>1121</v>
      </c>
      <c r="H345" t="s">
        <v>689</v>
      </c>
      <c r="I345" t="s">
        <v>3503</v>
      </c>
      <c r="J345" t="s">
        <v>3504</v>
      </c>
      <c r="K345" t="s">
        <v>96</v>
      </c>
      <c r="L345" t="s">
        <v>3505</v>
      </c>
      <c r="M345" s="36">
        <v>45972.657372685193</v>
      </c>
      <c r="N345" s="36">
        <v>45973.496527777781</v>
      </c>
      <c r="O345" t="s">
        <v>1125</v>
      </c>
      <c r="P345" t="s">
        <v>1126</v>
      </c>
      <c r="Q345" t="s">
        <v>1186</v>
      </c>
      <c r="R345" t="s">
        <v>1186</v>
      </c>
      <c r="S345" t="s">
        <v>1130</v>
      </c>
      <c r="T345" t="s">
        <v>1130</v>
      </c>
      <c r="U345" t="s">
        <v>100</v>
      </c>
      <c r="V345" t="s">
        <v>3506</v>
      </c>
      <c r="W345" t="s">
        <v>102</v>
      </c>
      <c r="X345" t="s">
        <v>3507</v>
      </c>
      <c r="Y345" t="s">
        <v>15</v>
      </c>
      <c r="Z345" t="s">
        <v>104</v>
      </c>
      <c r="AA345" t="s">
        <v>527</v>
      </c>
      <c r="AB345" s="37">
        <v>1</v>
      </c>
      <c r="AC345" t="s">
        <v>106</v>
      </c>
      <c r="AD345" s="37">
        <v>479589</v>
      </c>
      <c r="AE345" s="37">
        <v>196537</v>
      </c>
      <c r="AF345" s="37">
        <v>479589</v>
      </c>
    </row>
    <row r="346" spans="1:32">
      <c r="A346" t="s">
        <v>138</v>
      </c>
      <c r="B346" t="s">
        <v>139</v>
      </c>
      <c r="C346" t="s">
        <v>140</v>
      </c>
      <c r="D346" t="s">
        <v>2035</v>
      </c>
      <c r="E346" t="s">
        <v>3508</v>
      </c>
      <c r="F346" t="s">
        <v>2037</v>
      </c>
      <c r="G346" t="s">
        <v>1121</v>
      </c>
      <c r="H346" t="s">
        <v>144</v>
      </c>
      <c r="I346" t="s">
        <v>2038</v>
      </c>
      <c r="J346" t="s">
        <v>2039</v>
      </c>
      <c r="K346" t="s">
        <v>96</v>
      </c>
      <c r="L346" t="s">
        <v>3509</v>
      </c>
      <c r="M346" s="36">
        <v>45972.659571759257</v>
      </c>
      <c r="N346" s="36">
        <v>45973.363194444442</v>
      </c>
      <c r="O346" t="s">
        <v>1125</v>
      </c>
      <c r="P346" t="s">
        <v>1126</v>
      </c>
      <c r="Q346" t="s">
        <v>1363</v>
      </c>
      <c r="R346" t="s">
        <v>1128</v>
      </c>
      <c r="S346" t="s">
        <v>98</v>
      </c>
      <c r="T346" t="s">
        <v>470</v>
      </c>
      <c r="U346" t="s">
        <v>100</v>
      </c>
      <c r="V346" t="s">
        <v>3510</v>
      </c>
      <c r="W346" t="s">
        <v>102</v>
      </c>
      <c r="X346" t="s">
        <v>2042</v>
      </c>
      <c r="Y346" t="s">
        <v>15</v>
      </c>
      <c r="Z346" t="s">
        <v>104</v>
      </c>
      <c r="AA346" t="s">
        <v>151</v>
      </c>
      <c r="AB346" s="37">
        <v>1</v>
      </c>
      <c r="AC346" t="s">
        <v>106</v>
      </c>
      <c r="AD346" s="37">
        <v>479589</v>
      </c>
      <c r="AE346" s="37">
        <v>196537</v>
      </c>
      <c r="AF346" s="37">
        <v>479589</v>
      </c>
    </row>
    <row r="347" spans="1:32">
      <c r="A347" t="s">
        <v>310</v>
      </c>
      <c r="B347" t="s">
        <v>114</v>
      </c>
      <c r="C347" t="s">
        <v>115</v>
      </c>
      <c r="D347" t="s">
        <v>311</v>
      </c>
      <c r="E347" t="s">
        <v>3511</v>
      </c>
      <c r="F347" t="s">
        <v>3512</v>
      </c>
      <c r="G347" t="s">
        <v>1121</v>
      </c>
      <c r="H347" t="s">
        <v>314</v>
      </c>
      <c r="I347" t="s">
        <v>310</v>
      </c>
      <c r="J347" t="s">
        <v>3513</v>
      </c>
      <c r="K347" t="s">
        <v>96</v>
      </c>
      <c r="L347" t="s">
        <v>3514</v>
      </c>
      <c r="M347" s="36">
        <v>45972.671782407408</v>
      </c>
      <c r="N347" s="36">
        <v>45973.65902777778</v>
      </c>
      <c r="P347" t="s">
        <v>1227</v>
      </c>
      <c r="Q347" t="s">
        <v>1169</v>
      </c>
      <c r="R347" t="s">
        <v>1228</v>
      </c>
      <c r="S347" t="s">
        <v>98</v>
      </c>
      <c r="T347" t="s">
        <v>470</v>
      </c>
      <c r="V347" t="s">
        <v>3515</v>
      </c>
      <c r="W347" t="s">
        <v>1195</v>
      </c>
      <c r="Y347" t="s">
        <v>8</v>
      </c>
      <c r="Z347" t="s">
        <v>104</v>
      </c>
      <c r="AA347" t="s">
        <v>319</v>
      </c>
      <c r="AB347" s="37">
        <v>0</v>
      </c>
      <c r="AC347" t="s">
        <v>106</v>
      </c>
      <c r="AD347" s="37">
        <v>41241</v>
      </c>
      <c r="AE347" s="37">
        <v>0</v>
      </c>
      <c r="AF347" s="37">
        <v>41241</v>
      </c>
    </row>
    <row r="348" spans="1:32">
      <c r="A348" t="s">
        <v>351</v>
      </c>
      <c r="B348" t="s">
        <v>86</v>
      </c>
      <c r="C348" t="s">
        <v>352</v>
      </c>
      <c r="D348" t="s">
        <v>811</v>
      </c>
      <c r="E348" t="s">
        <v>3516</v>
      </c>
      <c r="F348" t="s">
        <v>3517</v>
      </c>
      <c r="G348" t="s">
        <v>1121</v>
      </c>
      <c r="H348" t="s">
        <v>356</v>
      </c>
      <c r="I348" t="s">
        <v>351</v>
      </c>
      <c r="J348" t="s">
        <v>3518</v>
      </c>
      <c r="K348" t="s">
        <v>96</v>
      </c>
      <c r="L348" t="s">
        <v>3519</v>
      </c>
      <c r="M348" s="36">
        <v>45972.685972222222</v>
      </c>
      <c r="N348" s="36">
        <v>45973.556250000001</v>
      </c>
      <c r="O348" t="s">
        <v>1125</v>
      </c>
      <c r="P348" t="s">
        <v>1126</v>
      </c>
      <c r="Q348" t="s">
        <v>1235</v>
      </c>
      <c r="R348" t="s">
        <v>1236</v>
      </c>
      <c r="S348" t="s">
        <v>98</v>
      </c>
      <c r="T348" t="s">
        <v>470</v>
      </c>
      <c r="U348" t="s">
        <v>100</v>
      </c>
      <c r="V348" t="s">
        <v>3520</v>
      </c>
      <c r="W348" t="s">
        <v>102</v>
      </c>
      <c r="X348" t="s">
        <v>3521</v>
      </c>
      <c r="Y348" t="s">
        <v>8</v>
      </c>
      <c r="Z348" t="s">
        <v>104</v>
      </c>
      <c r="AA348" t="s">
        <v>1141</v>
      </c>
      <c r="AB348" s="37">
        <v>1</v>
      </c>
      <c r="AC348" t="s">
        <v>106</v>
      </c>
      <c r="AD348" s="37">
        <v>65960</v>
      </c>
      <c r="AE348" s="37">
        <v>75096</v>
      </c>
      <c r="AF348" s="37">
        <v>65960</v>
      </c>
    </row>
    <row r="349" spans="1:32">
      <c r="A349" t="s">
        <v>152</v>
      </c>
      <c r="B349" t="s">
        <v>153</v>
      </c>
      <c r="C349" t="s">
        <v>154</v>
      </c>
      <c r="D349" t="s">
        <v>155</v>
      </c>
      <c r="E349" t="s">
        <v>3522</v>
      </c>
      <c r="F349" t="s">
        <v>3523</v>
      </c>
      <c r="G349" t="s">
        <v>1121</v>
      </c>
      <c r="H349" t="s">
        <v>153</v>
      </c>
      <c r="I349" t="s">
        <v>152</v>
      </c>
      <c r="J349" t="s">
        <v>3524</v>
      </c>
      <c r="K349" t="s">
        <v>96</v>
      </c>
      <c r="L349" t="s">
        <v>3525</v>
      </c>
      <c r="M349" s="36">
        <v>45973.333333333343</v>
      </c>
      <c r="N349" s="36">
        <v>45973.525000000001</v>
      </c>
      <c r="O349" t="s">
        <v>1125</v>
      </c>
      <c r="P349" t="s">
        <v>1126</v>
      </c>
      <c r="Q349" t="s">
        <v>1235</v>
      </c>
      <c r="R349" t="s">
        <v>1236</v>
      </c>
      <c r="S349" t="s">
        <v>147</v>
      </c>
      <c r="T349" t="s">
        <v>1364</v>
      </c>
      <c r="U349" t="s">
        <v>100</v>
      </c>
      <c r="V349" t="s">
        <v>3526</v>
      </c>
      <c r="W349" t="s">
        <v>102</v>
      </c>
      <c r="X349" t="s">
        <v>3527</v>
      </c>
      <c r="Y349" t="s">
        <v>8</v>
      </c>
      <c r="Z349" t="s">
        <v>104</v>
      </c>
      <c r="AA349" t="s">
        <v>162</v>
      </c>
      <c r="AB349" s="37">
        <v>1</v>
      </c>
      <c r="AC349" t="s">
        <v>106</v>
      </c>
      <c r="AD349" s="37">
        <v>65960</v>
      </c>
      <c r="AE349" s="37">
        <v>75096</v>
      </c>
      <c r="AF349" s="37">
        <v>65960</v>
      </c>
    </row>
    <row r="350" spans="1:32">
      <c r="A350" t="s">
        <v>138</v>
      </c>
      <c r="B350" t="s">
        <v>139</v>
      </c>
      <c r="C350" t="s">
        <v>140</v>
      </c>
      <c r="D350" t="s">
        <v>3528</v>
      </c>
      <c r="E350" t="s">
        <v>3529</v>
      </c>
      <c r="F350" t="s">
        <v>3530</v>
      </c>
      <c r="G350" t="s">
        <v>1121</v>
      </c>
      <c r="H350" t="s">
        <v>144</v>
      </c>
      <c r="I350" t="s">
        <v>3531</v>
      </c>
      <c r="J350" t="s">
        <v>3532</v>
      </c>
      <c r="K350" t="s">
        <v>96</v>
      </c>
      <c r="L350" t="s">
        <v>3533</v>
      </c>
      <c r="M350" s="36">
        <v>45973.333333333343</v>
      </c>
      <c r="N350" s="36">
        <v>45974.602777777778</v>
      </c>
      <c r="O350" t="s">
        <v>1125</v>
      </c>
      <c r="P350" t="s">
        <v>1126</v>
      </c>
      <c r="Q350" t="s">
        <v>1235</v>
      </c>
      <c r="R350" t="s">
        <v>1236</v>
      </c>
      <c r="S350" t="s">
        <v>1130</v>
      </c>
      <c r="T350" t="s">
        <v>1130</v>
      </c>
      <c r="U350" t="s">
        <v>100</v>
      </c>
      <c r="V350" t="s">
        <v>3534</v>
      </c>
      <c r="W350" t="s">
        <v>102</v>
      </c>
      <c r="X350" t="s">
        <v>3535</v>
      </c>
      <c r="Y350" t="s">
        <v>11</v>
      </c>
      <c r="Z350" t="s">
        <v>104</v>
      </c>
      <c r="AA350" t="s">
        <v>644</v>
      </c>
      <c r="AB350" s="37">
        <v>1</v>
      </c>
      <c r="AC350" t="s">
        <v>106</v>
      </c>
      <c r="AD350" s="37">
        <v>144968</v>
      </c>
      <c r="AE350" s="37">
        <v>140396</v>
      </c>
      <c r="AF350" s="37">
        <v>144968</v>
      </c>
    </row>
    <row r="351" spans="1:32">
      <c r="A351" t="s">
        <v>138</v>
      </c>
      <c r="B351" t="s">
        <v>139</v>
      </c>
      <c r="C351" t="s">
        <v>140</v>
      </c>
      <c r="D351" t="s">
        <v>3528</v>
      </c>
      <c r="E351" t="s">
        <v>3536</v>
      </c>
      <c r="F351" t="s">
        <v>3537</v>
      </c>
      <c r="G351" t="s">
        <v>1121</v>
      </c>
      <c r="H351" t="s">
        <v>144</v>
      </c>
      <c r="I351" t="s">
        <v>3531</v>
      </c>
      <c r="J351" t="s">
        <v>3538</v>
      </c>
      <c r="K351" t="s">
        <v>96</v>
      </c>
      <c r="L351" t="s">
        <v>3539</v>
      </c>
      <c r="M351" s="36">
        <v>45973.333333333343</v>
      </c>
      <c r="N351" s="36">
        <v>45974.611805555563</v>
      </c>
      <c r="O351" t="s">
        <v>1125</v>
      </c>
      <c r="P351" t="s">
        <v>1126</v>
      </c>
      <c r="Q351" t="s">
        <v>1158</v>
      </c>
      <c r="R351" t="s">
        <v>1159</v>
      </c>
      <c r="S351" t="s">
        <v>1130</v>
      </c>
      <c r="T351" t="s">
        <v>1130</v>
      </c>
      <c r="U351" t="s">
        <v>100</v>
      </c>
      <c r="V351" t="s">
        <v>3540</v>
      </c>
      <c r="W351" t="s">
        <v>102</v>
      </c>
      <c r="X351" t="s">
        <v>3541</v>
      </c>
      <c r="Y351" t="s">
        <v>11</v>
      </c>
      <c r="Z351" t="s">
        <v>104</v>
      </c>
      <c r="AA351" t="s">
        <v>644</v>
      </c>
      <c r="AB351" s="37">
        <v>1</v>
      </c>
      <c r="AC351" t="s">
        <v>106</v>
      </c>
      <c r="AD351" s="37">
        <v>144968</v>
      </c>
      <c r="AE351" s="37">
        <v>140396</v>
      </c>
      <c r="AF351" s="37">
        <v>144968</v>
      </c>
    </row>
    <row r="352" spans="1:32">
      <c r="A352" t="s">
        <v>398</v>
      </c>
      <c r="B352" t="s">
        <v>86</v>
      </c>
      <c r="C352" t="s">
        <v>87</v>
      </c>
      <c r="D352" t="s">
        <v>1432</v>
      </c>
      <c r="E352" t="s">
        <v>3542</v>
      </c>
      <c r="F352" t="s">
        <v>3543</v>
      </c>
      <c r="G352" t="s">
        <v>1121</v>
      </c>
      <c r="H352" t="s">
        <v>402</v>
      </c>
      <c r="I352" t="s">
        <v>1435</v>
      </c>
      <c r="J352" t="s">
        <v>3544</v>
      </c>
      <c r="K352" t="s">
        <v>96</v>
      </c>
      <c r="L352" t="s">
        <v>3545</v>
      </c>
      <c r="M352" s="36">
        <v>45973.333333333343</v>
      </c>
      <c r="N352" s="36">
        <v>45973.482638888891</v>
      </c>
      <c r="O352" t="s">
        <v>1125</v>
      </c>
      <c r="P352" t="s">
        <v>1227</v>
      </c>
      <c r="Q352" t="s">
        <v>1169</v>
      </c>
      <c r="R352" t="s">
        <v>1407</v>
      </c>
      <c r="S352" t="s">
        <v>98</v>
      </c>
      <c r="T352" t="s">
        <v>470</v>
      </c>
      <c r="U352" t="s">
        <v>100</v>
      </c>
      <c r="V352" t="s">
        <v>3546</v>
      </c>
      <c r="W352" t="s">
        <v>102</v>
      </c>
      <c r="X352" t="s">
        <v>3547</v>
      </c>
      <c r="Y352" t="s">
        <v>8</v>
      </c>
      <c r="Z352" t="s">
        <v>104</v>
      </c>
      <c r="AA352" t="s">
        <v>1439</v>
      </c>
      <c r="AB352" s="37">
        <v>1</v>
      </c>
      <c r="AC352" t="s">
        <v>106</v>
      </c>
      <c r="AD352" s="37">
        <v>65960</v>
      </c>
      <c r="AE352" s="37">
        <v>75096</v>
      </c>
      <c r="AF352" s="37">
        <v>65960</v>
      </c>
    </row>
    <row r="353" spans="1:32">
      <c r="A353" t="s">
        <v>85</v>
      </c>
      <c r="B353" t="s">
        <v>86</v>
      </c>
      <c r="C353" t="s">
        <v>87</v>
      </c>
      <c r="D353" t="s">
        <v>3548</v>
      </c>
      <c r="E353" t="s">
        <v>3549</v>
      </c>
      <c r="F353" t="s">
        <v>3550</v>
      </c>
      <c r="G353" t="s">
        <v>1121</v>
      </c>
      <c r="H353" t="s">
        <v>93</v>
      </c>
      <c r="I353" t="s">
        <v>3551</v>
      </c>
      <c r="J353" t="s">
        <v>3552</v>
      </c>
      <c r="K353" t="s">
        <v>96</v>
      </c>
      <c r="L353" t="s">
        <v>3553</v>
      </c>
      <c r="M353" s="36">
        <v>45973.333333333343</v>
      </c>
      <c r="N353" s="36">
        <v>45974.50277777778</v>
      </c>
      <c r="O353" t="s">
        <v>1125</v>
      </c>
      <c r="P353" t="s">
        <v>1126</v>
      </c>
      <c r="Q353" t="s">
        <v>1235</v>
      </c>
      <c r="R353" t="s">
        <v>1306</v>
      </c>
      <c r="S353" t="s">
        <v>98</v>
      </c>
      <c r="T353" t="s">
        <v>470</v>
      </c>
      <c r="U353" t="s">
        <v>100</v>
      </c>
      <c r="V353" t="s">
        <v>3554</v>
      </c>
      <c r="W353" t="s">
        <v>102</v>
      </c>
      <c r="X353" t="s">
        <v>3555</v>
      </c>
      <c r="Y353" t="s">
        <v>11</v>
      </c>
      <c r="Z353" t="s">
        <v>104</v>
      </c>
      <c r="AA353" t="s">
        <v>137</v>
      </c>
      <c r="AB353" s="37">
        <v>1</v>
      </c>
      <c r="AC353" t="s">
        <v>106</v>
      </c>
      <c r="AD353" s="37">
        <v>144968</v>
      </c>
      <c r="AE353" s="37">
        <v>140396</v>
      </c>
      <c r="AF353" s="37">
        <v>144968</v>
      </c>
    </row>
    <row r="354" spans="1:32">
      <c r="A354" t="s">
        <v>152</v>
      </c>
      <c r="B354" t="s">
        <v>153</v>
      </c>
      <c r="C354" t="s">
        <v>154</v>
      </c>
      <c r="D354" t="s">
        <v>155</v>
      </c>
      <c r="E354" t="s">
        <v>3556</v>
      </c>
      <c r="F354" t="s">
        <v>3557</v>
      </c>
      <c r="G354" t="s">
        <v>1121</v>
      </c>
      <c r="H354" t="s">
        <v>153</v>
      </c>
      <c r="I354" t="s">
        <v>152</v>
      </c>
      <c r="J354" t="s">
        <v>3558</v>
      </c>
      <c r="K354" t="s">
        <v>96</v>
      </c>
      <c r="L354" t="s">
        <v>3559</v>
      </c>
      <c r="M354" s="36">
        <v>45973.333333333343</v>
      </c>
      <c r="N354" s="36">
        <v>45973.54583333333</v>
      </c>
      <c r="O354" t="s">
        <v>1125</v>
      </c>
      <c r="P354" t="s">
        <v>1227</v>
      </c>
      <c r="Q354" t="s">
        <v>1169</v>
      </c>
      <c r="R354" t="s">
        <v>1228</v>
      </c>
      <c r="S354" t="s">
        <v>1129</v>
      </c>
      <c r="T354" t="s">
        <v>1130</v>
      </c>
      <c r="U354" t="s">
        <v>100</v>
      </c>
      <c r="V354" t="s">
        <v>3560</v>
      </c>
      <c r="W354" t="s">
        <v>102</v>
      </c>
      <c r="X354" t="s">
        <v>3561</v>
      </c>
      <c r="Y354" t="s">
        <v>8</v>
      </c>
      <c r="Z354" t="s">
        <v>104</v>
      </c>
      <c r="AA354" t="s">
        <v>838</v>
      </c>
      <c r="AB354" s="37">
        <v>1</v>
      </c>
      <c r="AC354" t="s">
        <v>106</v>
      </c>
      <c r="AD354" s="37">
        <v>65960</v>
      </c>
      <c r="AE354" s="37">
        <v>75096</v>
      </c>
      <c r="AF354" s="37">
        <v>65960</v>
      </c>
    </row>
    <row r="355" spans="1:32">
      <c r="A355" t="s">
        <v>152</v>
      </c>
      <c r="B355" t="s">
        <v>153</v>
      </c>
      <c r="C355" t="s">
        <v>154</v>
      </c>
      <c r="D355" t="s">
        <v>3562</v>
      </c>
      <c r="E355" t="s">
        <v>3563</v>
      </c>
      <c r="F355" t="s">
        <v>3564</v>
      </c>
      <c r="G355" t="s">
        <v>1121</v>
      </c>
      <c r="H355" t="s">
        <v>153</v>
      </c>
      <c r="I355" t="s">
        <v>3565</v>
      </c>
      <c r="J355" t="s">
        <v>3566</v>
      </c>
      <c r="K355" t="s">
        <v>96</v>
      </c>
      <c r="L355" t="s">
        <v>3567</v>
      </c>
      <c r="M355" s="36">
        <v>45973.333333333343</v>
      </c>
      <c r="N355" s="36">
        <v>45974.63958333333</v>
      </c>
      <c r="O355" t="s">
        <v>1125</v>
      </c>
      <c r="P355" t="s">
        <v>1126</v>
      </c>
      <c r="Q355" t="s">
        <v>1148</v>
      </c>
      <c r="R355" t="s">
        <v>1128</v>
      </c>
      <c r="S355" t="s">
        <v>1130</v>
      </c>
      <c r="T355" t="s">
        <v>1130</v>
      </c>
      <c r="U355" t="s">
        <v>100</v>
      </c>
      <c r="V355" t="s">
        <v>3568</v>
      </c>
      <c r="W355" t="s">
        <v>102</v>
      </c>
      <c r="X355" t="s">
        <v>3569</v>
      </c>
      <c r="Y355" t="s">
        <v>15</v>
      </c>
      <c r="Z355" t="s">
        <v>104</v>
      </c>
      <c r="AA355" t="s">
        <v>1911</v>
      </c>
      <c r="AB355" s="37">
        <v>1</v>
      </c>
      <c r="AC355" t="s">
        <v>106</v>
      </c>
      <c r="AD355" s="37">
        <v>479589</v>
      </c>
      <c r="AE355" s="37">
        <v>196537</v>
      </c>
      <c r="AF355" s="37">
        <v>479589</v>
      </c>
    </row>
    <row r="356" spans="1:32">
      <c r="A356" t="s">
        <v>138</v>
      </c>
      <c r="B356" t="s">
        <v>139</v>
      </c>
      <c r="C356" t="s">
        <v>140</v>
      </c>
      <c r="D356" t="s">
        <v>3570</v>
      </c>
      <c r="E356" t="s">
        <v>3571</v>
      </c>
      <c r="F356" t="s">
        <v>3572</v>
      </c>
      <c r="G356" t="s">
        <v>1121</v>
      </c>
      <c r="H356" t="s">
        <v>144</v>
      </c>
      <c r="I356" t="s">
        <v>3573</v>
      </c>
      <c r="J356" t="s">
        <v>3574</v>
      </c>
      <c r="K356" t="s">
        <v>96</v>
      </c>
      <c r="L356" t="s">
        <v>3575</v>
      </c>
      <c r="M356" s="36">
        <v>45973.357557870368</v>
      </c>
      <c r="N356" s="36">
        <v>45975.378472222219</v>
      </c>
      <c r="P356" t="s">
        <v>1126</v>
      </c>
      <c r="Q356" t="s">
        <v>1169</v>
      </c>
      <c r="R356" t="s">
        <v>1279</v>
      </c>
      <c r="S356" t="s">
        <v>98</v>
      </c>
      <c r="T356" t="s">
        <v>99</v>
      </c>
      <c r="V356" t="s">
        <v>3576</v>
      </c>
      <c r="W356" t="s">
        <v>1195</v>
      </c>
      <c r="Y356" t="s">
        <v>15</v>
      </c>
      <c r="Z356" t="s">
        <v>104</v>
      </c>
      <c r="AA356" t="s">
        <v>220</v>
      </c>
      <c r="AB356" s="37">
        <v>0</v>
      </c>
      <c r="AC356" t="s">
        <v>106</v>
      </c>
      <c r="AD356" s="37">
        <v>41241</v>
      </c>
      <c r="AE356" s="37">
        <v>0</v>
      </c>
      <c r="AF356" s="37">
        <v>41241</v>
      </c>
    </row>
    <row r="357" spans="1:32">
      <c r="A357" t="s">
        <v>138</v>
      </c>
      <c r="B357" t="s">
        <v>139</v>
      </c>
      <c r="C357" t="s">
        <v>140</v>
      </c>
      <c r="D357" t="s">
        <v>141</v>
      </c>
      <c r="E357" t="s">
        <v>3577</v>
      </c>
      <c r="F357" t="s">
        <v>3578</v>
      </c>
      <c r="G357" t="s">
        <v>1121</v>
      </c>
      <c r="H357" t="s">
        <v>144</v>
      </c>
      <c r="I357" t="s">
        <v>138</v>
      </c>
      <c r="J357" t="s">
        <v>3579</v>
      </c>
      <c r="K357" t="s">
        <v>96</v>
      </c>
      <c r="L357" t="s">
        <v>3580</v>
      </c>
      <c r="M357" s="36">
        <v>45973.363310185188</v>
      </c>
      <c r="N357" s="36">
        <v>45973.51458333333</v>
      </c>
      <c r="O357" t="s">
        <v>1125</v>
      </c>
      <c r="P357" t="s">
        <v>1227</v>
      </c>
      <c r="Q357" t="s">
        <v>1336</v>
      </c>
      <c r="R357" t="s">
        <v>1445</v>
      </c>
      <c r="S357" t="s">
        <v>147</v>
      </c>
      <c r="T357" t="s">
        <v>2073</v>
      </c>
      <c r="U357" t="s">
        <v>100</v>
      </c>
      <c r="V357" t="s">
        <v>3581</v>
      </c>
      <c r="W357" t="s">
        <v>102</v>
      </c>
      <c r="X357" t="s">
        <v>3582</v>
      </c>
      <c r="Y357" t="s">
        <v>8</v>
      </c>
      <c r="Z357" t="s">
        <v>104</v>
      </c>
      <c r="AA357" t="s">
        <v>1162</v>
      </c>
      <c r="AB357" s="37">
        <v>1</v>
      </c>
      <c r="AC357" t="s">
        <v>106</v>
      </c>
      <c r="AD357" s="37">
        <v>65960</v>
      </c>
      <c r="AE357" s="37">
        <v>75096</v>
      </c>
      <c r="AF357" s="37">
        <v>65960</v>
      </c>
    </row>
    <row r="358" spans="1:32">
      <c r="A358" t="s">
        <v>85</v>
      </c>
      <c r="B358" t="s">
        <v>86</v>
      </c>
      <c r="C358" t="s">
        <v>87</v>
      </c>
      <c r="D358" t="s">
        <v>2864</v>
      </c>
      <c r="E358" t="s">
        <v>3583</v>
      </c>
      <c r="F358" t="s">
        <v>3584</v>
      </c>
      <c r="G358" t="s">
        <v>1121</v>
      </c>
      <c r="H358" t="s">
        <v>93</v>
      </c>
      <c r="I358" t="s">
        <v>2867</v>
      </c>
      <c r="J358" t="s">
        <v>3585</v>
      </c>
      <c r="K358" t="s">
        <v>96</v>
      </c>
      <c r="L358" t="s">
        <v>3586</v>
      </c>
      <c r="M358" s="36">
        <v>45973.364733796298</v>
      </c>
      <c r="N358" s="36">
        <v>45979.4375</v>
      </c>
      <c r="P358" t="s">
        <v>1126</v>
      </c>
      <c r="Q358" t="s">
        <v>1235</v>
      </c>
      <c r="R358" t="s">
        <v>1236</v>
      </c>
      <c r="S358" t="s">
        <v>147</v>
      </c>
      <c r="T358" t="s">
        <v>600</v>
      </c>
      <c r="V358" t="s">
        <v>3587</v>
      </c>
      <c r="W358" t="s">
        <v>1195</v>
      </c>
      <c r="Y358" t="s">
        <v>15</v>
      </c>
      <c r="Z358" t="s">
        <v>104</v>
      </c>
      <c r="AA358" t="s">
        <v>1151</v>
      </c>
      <c r="AB358" s="37">
        <v>0</v>
      </c>
      <c r="AC358" t="s">
        <v>106</v>
      </c>
      <c r="AD358" s="37">
        <v>41241</v>
      </c>
      <c r="AE358" s="37">
        <v>0</v>
      </c>
      <c r="AF358" s="37">
        <v>41241</v>
      </c>
    </row>
    <row r="359" spans="1:32">
      <c r="A359" t="s">
        <v>244</v>
      </c>
      <c r="B359" t="s">
        <v>114</v>
      </c>
      <c r="C359" t="s">
        <v>115</v>
      </c>
      <c r="D359" t="s">
        <v>1263</v>
      </c>
      <c r="E359" t="s">
        <v>3588</v>
      </c>
      <c r="F359" t="s">
        <v>3589</v>
      </c>
      <c r="G359" t="s">
        <v>1121</v>
      </c>
      <c r="H359" t="s">
        <v>248</v>
      </c>
      <c r="I359" t="s">
        <v>1266</v>
      </c>
      <c r="J359" t="s">
        <v>3590</v>
      </c>
      <c r="K359" t="s">
        <v>96</v>
      </c>
      <c r="L359" t="s">
        <v>3591</v>
      </c>
      <c r="M359" s="36">
        <v>45973.359525462962</v>
      </c>
      <c r="N359" s="36">
        <v>45974.429861111108</v>
      </c>
      <c r="O359" t="s">
        <v>1125</v>
      </c>
      <c r="P359" t="s">
        <v>1227</v>
      </c>
      <c r="Q359" t="s">
        <v>1336</v>
      </c>
      <c r="R359" t="s">
        <v>1445</v>
      </c>
      <c r="S359" t="s">
        <v>1130</v>
      </c>
      <c r="T359" t="s">
        <v>1130</v>
      </c>
      <c r="U359" t="s">
        <v>100</v>
      </c>
      <c r="V359" t="s">
        <v>3592</v>
      </c>
      <c r="W359" t="s">
        <v>102</v>
      </c>
      <c r="X359" t="s">
        <v>3593</v>
      </c>
      <c r="Y359" t="s">
        <v>11</v>
      </c>
      <c r="Z359" t="s">
        <v>104</v>
      </c>
      <c r="AA359" t="s">
        <v>1538</v>
      </c>
      <c r="AB359" s="37">
        <v>1</v>
      </c>
      <c r="AC359" t="s">
        <v>106</v>
      </c>
      <c r="AD359" s="37">
        <v>144968</v>
      </c>
      <c r="AE359" s="37">
        <v>140396</v>
      </c>
      <c r="AF359" s="37">
        <v>144968</v>
      </c>
    </row>
    <row r="360" spans="1:32">
      <c r="A360" t="s">
        <v>138</v>
      </c>
      <c r="B360" t="s">
        <v>139</v>
      </c>
      <c r="C360" t="s">
        <v>140</v>
      </c>
      <c r="D360" t="s">
        <v>2183</v>
      </c>
      <c r="E360" t="s">
        <v>3594</v>
      </c>
      <c r="F360" t="s">
        <v>3595</v>
      </c>
      <c r="G360" t="s">
        <v>1121</v>
      </c>
      <c r="H360" t="s">
        <v>144</v>
      </c>
      <c r="I360" t="s">
        <v>2186</v>
      </c>
      <c r="J360" t="s">
        <v>3596</v>
      </c>
      <c r="K360" t="s">
        <v>96</v>
      </c>
      <c r="L360" t="s">
        <v>3597</v>
      </c>
      <c r="M360" s="36">
        <v>45973.380833333344</v>
      </c>
      <c r="N360" s="36">
        <v>45973.558333333327</v>
      </c>
      <c r="O360" t="s">
        <v>1125</v>
      </c>
      <c r="P360" t="s">
        <v>1126</v>
      </c>
      <c r="Q360" t="s">
        <v>1235</v>
      </c>
      <c r="R360" t="s">
        <v>1236</v>
      </c>
      <c r="S360" t="s">
        <v>1130</v>
      </c>
      <c r="T360" t="s">
        <v>1130</v>
      </c>
      <c r="U360" t="s">
        <v>100</v>
      </c>
      <c r="V360" t="s">
        <v>3598</v>
      </c>
      <c r="W360" t="s">
        <v>102</v>
      </c>
      <c r="X360" t="s">
        <v>3599</v>
      </c>
      <c r="Y360" t="s">
        <v>8</v>
      </c>
      <c r="Z360" t="s">
        <v>104</v>
      </c>
      <c r="AA360" t="s">
        <v>176</v>
      </c>
      <c r="AB360" s="37">
        <v>1</v>
      </c>
      <c r="AC360" t="s">
        <v>106</v>
      </c>
      <c r="AD360" s="37">
        <v>65960</v>
      </c>
      <c r="AE360" s="37">
        <v>75096</v>
      </c>
      <c r="AF360" s="37">
        <v>65960</v>
      </c>
    </row>
    <row r="361" spans="1:32">
      <c r="A361" t="s">
        <v>138</v>
      </c>
      <c r="B361" t="s">
        <v>139</v>
      </c>
      <c r="C361" t="s">
        <v>140</v>
      </c>
      <c r="D361" t="s">
        <v>141</v>
      </c>
      <c r="E361" t="s">
        <v>3600</v>
      </c>
      <c r="F361" t="s">
        <v>3601</v>
      </c>
      <c r="G361" t="s">
        <v>1121</v>
      </c>
      <c r="H361" t="s">
        <v>144</v>
      </c>
      <c r="I361" t="s">
        <v>138</v>
      </c>
      <c r="J361" t="s">
        <v>3602</v>
      </c>
      <c r="K361" t="s">
        <v>96</v>
      </c>
      <c r="L361" t="s">
        <v>3603</v>
      </c>
      <c r="M361" s="36">
        <v>45973.393946759257</v>
      </c>
      <c r="N361" s="36">
        <v>45973.579861111109</v>
      </c>
      <c r="O361" t="s">
        <v>1125</v>
      </c>
      <c r="P361" t="s">
        <v>1126</v>
      </c>
      <c r="Q361" t="s">
        <v>1158</v>
      </c>
      <c r="R361" t="s">
        <v>1128</v>
      </c>
      <c r="S361" t="s">
        <v>98</v>
      </c>
      <c r="T361" t="s">
        <v>470</v>
      </c>
      <c r="U361" t="s">
        <v>100</v>
      </c>
      <c r="V361" t="s">
        <v>3604</v>
      </c>
      <c r="W361" t="s">
        <v>102</v>
      </c>
      <c r="X361" t="s">
        <v>3605</v>
      </c>
      <c r="Y361" t="s">
        <v>8</v>
      </c>
      <c r="Z361" t="s">
        <v>104</v>
      </c>
      <c r="AA361" t="s">
        <v>1322</v>
      </c>
      <c r="AB361" s="37">
        <v>1</v>
      </c>
      <c r="AC361" t="s">
        <v>106</v>
      </c>
      <c r="AD361" s="37">
        <v>65960</v>
      </c>
      <c r="AE361" s="37">
        <v>75096</v>
      </c>
      <c r="AF361" s="37">
        <v>65960</v>
      </c>
    </row>
    <row r="362" spans="1:32">
      <c r="A362" t="s">
        <v>152</v>
      </c>
      <c r="B362" t="s">
        <v>153</v>
      </c>
      <c r="C362" t="s">
        <v>154</v>
      </c>
      <c r="D362" t="s">
        <v>2613</v>
      </c>
      <c r="E362" t="s">
        <v>3606</v>
      </c>
      <c r="F362" t="s">
        <v>3607</v>
      </c>
      <c r="G362" t="s">
        <v>1121</v>
      </c>
      <c r="H362" t="s">
        <v>153</v>
      </c>
      <c r="I362" t="s">
        <v>2616</v>
      </c>
      <c r="J362" t="s">
        <v>3608</v>
      </c>
      <c r="K362" t="s">
        <v>96</v>
      </c>
      <c r="L362" t="s">
        <v>3609</v>
      </c>
      <c r="M362" s="36">
        <v>45973.394814814812</v>
      </c>
      <c r="N362" s="36">
        <v>45973.668055555558</v>
      </c>
      <c r="O362" t="s">
        <v>1125</v>
      </c>
      <c r="P362" t="s">
        <v>1126</v>
      </c>
      <c r="Q362" t="s">
        <v>1235</v>
      </c>
      <c r="R362" t="s">
        <v>1236</v>
      </c>
      <c r="S362" t="s">
        <v>1129</v>
      </c>
      <c r="T362" t="s">
        <v>1129</v>
      </c>
      <c r="U362" t="s">
        <v>100</v>
      </c>
      <c r="V362" t="s">
        <v>3610</v>
      </c>
      <c r="W362" t="s">
        <v>102</v>
      </c>
      <c r="X362" t="s">
        <v>3611</v>
      </c>
      <c r="Y362" t="s">
        <v>11</v>
      </c>
      <c r="Z362" t="s">
        <v>104</v>
      </c>
      <c r="AA362" t="s">
        <v>793</v>
      </c>
      <c r="AB362" s="37">
        <v>1</v>
      </c>
      <c r="AC362" t="s">
        <v>106</v>
      </c>
      <c r="AD362" s="37">
        <v>144968</v>
      </c>
      <c r="AE362" s="37">
        <v>140396</v>
      </c>
      <c r="AF362" s="37">
        <v>144968</v>
      </c>
    </row>
    <row r="363" spans="1:32">
      <c r="A363" t="s">
        <v>975</v>
      </c>
      <c r="B363" t="s">
        <v>256</v>
      </c>
      <c r="C363" t="s">
        <v>257</v>
      </c>
      <c r="D363" t="s">
        <v>3612</v>
      </c>
      <c r="E363" t="s">
        <v>3613</v>
      </c>
      <c r="F363" t="s">
        <v>3614</v>
      </c>
      <c r="G363" t="s">
        <v>1121</v>
      </c>
      <c r="H363" t="s">
        <v>979</v>
      </c>
      <c r="I363" t="s">
        <v>3615</v>
      </c>
      <c r="J363" t="s">
        <v>3616</v>
      </c>
      <c r="K363" t="s">
        <v>96</v>
      </c>
      <c r="L363" t="s">
        <v>3617</v>
      </c>
      <c r="M363" s="36">
        <v>45973.397280092591</v>
      </c>
      <c r="N363" s="36">
        <v>45973.554166666669</v>
      </c>
      <c r="O363" t="s">
        <v>1125</v>
      </c>
      <c r="P363" t="s">
        <v>1126</v>
      </c>
      <c r="Q363" t="s">
        <v>1235</v>
      </c>
      <c r="R363" t="s">
        <v>1545</v>
      </c>
      <c r="S363" t="s">
        <v>147</v>
      </c>
      <c r="T363" t="s">
        <v>600</v>
      </c>
      <c r="U363" t="s">
        <v>100</v>
      </c>
      <c r="V363" t="s">
        <v>3618</v>
      </c>
      <c r="W363" t="s">
        <v>102</v>
      </c>
      <c r="X363" t="s">
        <v>3619</v>
      </c>
      <c r="Y363" t="s">
        <v>11</v>
      </c>
      <c r="Z363" t="s">
        <v>104</v>
      </c>
      <c r="AA363" t="s">
        <v>984</v>
      </c>
      <c r="AB363" s="37">
        <v>1</v>
      </c>
      <c r="AC363" t="s">
        <v>106</v>
      </c>
      <c r="AD363" s="37">
        <v>144968</v>
      </c>
      <c r="AE363" s="37">
        <v>140396</v>
      </c>
      <c r="AF363" s="37">
        <v>144968</v>
      </c>
    </row>
    <row r="364" spans="1:32">
      <c r="A364" t="s">
        <v>152</v>
      </c>
      <c r="B364" t="s">
        <v>153</v>
      </c>
      <c r="C364" t="s">
        <v>154</v>
      </c>
      <c r="D364" t="s">
        <v>3620</v>
      </c>
      <c r="E364" t="s">
        <v>3621</v>
      </c>
      <c r="F364" t="s">
        <v>3622</v>
      </c>
      <c r="G364" t="s">
        <v>1121</v>
      </c>
      <c r="H364" t="s">
        <v>153</v>
      </c>
      <c r="I364" t="s">
        <v>3623</v>
      </c>
      <c r="J364" t="s">
        <v>3624</v>
      </c>
      <c r="K364" t="s">
        <v>96</v>
      </c>
      <c r="L364" t="s">
        <v>3625</v>
      </c>
      <c r="M364" s="36">
        <v>45973.418912037043</v>
      </c>
      <c r="N364" s="36">
        <v>45975.455555555563</v>
      </c>
      <c r="O364" t="s">
        <v>1125</v>
      </c>
      <c r="P364" t="s">
        <v>1126</v>
      </c>
      <c r="Q364" t="s">
        <v>1158</v>
      </c>
      <c r="R364" t="s">
        <v>1159</v>
      </c>
      <c r="S364" t="s">
        <v>1130</v>
      </c>
      <c r="T364" t="s">
        <v>1130</v>
      </c>
      <c r="U364" t="s">
        <v>100</v>
      </c>
      <c r="V364" t="s">
        <v>3626</v>
      </c>
      <c r="W364" t="s">
        <v>102</v>
      </c>
      <c r="X364" t="s">
        <v>3627</v>
      </c>
      <c r="Y364" t="s">
        <v>13</v>
      </c>
      <c r="Z364" t="s">
        <v>104</v>
      </c>
      <c r="AA364" t="s">
        <v>162</v>
      </c>
      <c r="AB364" s="37">
        <v>1</v>
      </c>
      <c r="AC364" t="s">
        <v>106</v>
      </c>
      <c r="AD364" s="37">
        <v>275729</v>
      </c>
      <c r="AE364" s="37">
        <v>196537</v>
      </c>
      <c r="AF364" s="37">
        <v>275729</v>
      </c>
    </row>
    <row r="365" spans="1:32">
      <c r="A365" t="s">
        <v>138</v>
      </c>
      <c r="B365" t="s">
        <v>139</v>
      </c>
      <c r="C365" t="s">
        <v>140</v>
      </c>
      <c r="D365" t="s">
        <v>3628</v>
      </c>
      <c r="E365" t="s">
        <v>3629</v>
      </c>
      <c r="F365" t="s">
        <v>3630</v>
      </c>
      <c r="G365" t="s">
        <v>1121</v>
      </c>
      <c r="H365" t="s">
        <v>144</v>
      </c>
      <c r="I365" t="s">
        <v>3631</v>
      </c>
      <c r="J365" t="s">
        <v>3632</v>
      </c>
      <c r="K365" t="s">
        <v>96</v>
      </c>
      <c r="L365" t="s">
        <v>3633</v>
      </c>
      <c r="M365" s="36">
        <v>45973.413553240738</v>
      </c>
      <c r="N365" s="36">
        <v>45974.624305555553</v>
      </c>
      <c r="O365" t="s">
        <v>1125</v>
      </c>
      <c r="P365" t="s">
        <v>1126</v>
      </c>
      <c r="Q365" t="s">
        <v>1235</v>
      </c>
      <c r="R365" t="s">
        <v>1236</v>
      </c>
      <c r="S365" t="s">
        <v>1130</v>
      </c>
      <c r="T365" t="s">
        <v>1130</v>
      </c>
      <c r="U365" t="s">
        <v>100</v>
      </c>
      <c r="V365" t="s">
        <v>3634</v>
      </c>
      <c r="W365" t="s">
        <v>102</v>
      </c>
      <c r="X365" t="s">
        <v>3635</v>
      </c>
      <c r="Y365" t="s">
        <v>13</v>
      </c>
      <c r="Z365" t="s">
        <v>104</v>
      </c>
      <c r="AA365" t="s">
        <v>220</v>
      </c>
      <c r="AB365" s="37">
        <v>1</v>
      </c>
      <c r="AC365" t="s">
        <v>106</v>
      </c>
      <c r="AD365" s="37">
        <v>275729</v>
      </c>
      <c r="AE365" s="37">
        <v>196537</v>
      </c>
      <c r="AF365" s="37">
        <v>275729</v>
      </c>
    </row>
    <row r="366" spans="1:32">
      <c r="A366" t="s">
        <v>351</v>
      </c>
      <c r="B366" t="s">
        <v>86</v>
      </c>
      <c r="C366" t="s">
        <v>352</v>
      </c>
      <c r="D366" t="s">
        <v>3636</v>
      </c>
      <c r="E366" t="s">
        <v>3637</v>
      </c>
      <c r="F366" t="s">
        <v>3638</v>
      </c>
      <c r="G366" t="s">
        <v>1121</v>
      </c>
      <c r="H366" t="s">
        <v>2213</v>
      </c>
      <c r="I366" t="s">
        <v>3639</v>
      </c>
      <c r="J366" t="s">
        <v>3640</v>
      </c>
      <c r="K366" t="s">
        <v>96</v>
      </c>
      <c r="L366" t="s">
        <v>3641</v>
      </c>
      <c r="M366" s="36">
        <v>45973.424340277779</v>
      </c>
      <c r="N366" s="36">
        <v>45974.490277777782</v>
      </c>
      <c r="O366" t="s">
        <v>1125</v>
      </c>
      <c r="P366" t="s">
        <v>1227</v>
      </c>
      <c r="Q366" t="s">
        <v>1169</v>
      </c>
      <c r="R366" t="s">
        <v>1228</v>
      </c>
      <c r="S366" t="s">
        <v>98</v>
      </c>
      <c r="T366" t="s">
        <v>99</v>
      </c>
      <c r="U366" t="s">
        <v>100</v>
      </c>
      <c r="V366" t="s">
        <v>3642</v>
      </c>
      <c r="W366" t="s">
        <v>102</v>
      </c>
      <c r="X366" t="s">
        <v>3643</v>
      </c>
      <c r="Y366" t="s">
        <v>11</v>
      </c>
      <c r="Z366" t="s">
        <v>104</v>
      </c>
      <c r="AA366" t="s">
        <v>1089</v>
      </c>
      <c r="AB366" s="37">
        <v>1</v>
      </c>
      <c r="AC366" t="s">
        <v>106</v>
      </c>
      <c r="AD366" s="37">
        <v>144968</v>
      </c>
      <c r="AE366" s="37">
        <v>140396</v>
      </c>
      <c r="AF366" s="37">
        <v>144968</v>
      </c>
    </row>
    <row r="367" spans="1:32">
      <c r="A367" t="s">
        <v>398</v>
      </c>
      <c r="B367" t="s">
        <v>86</v>
      </c>
      <c r="C367" t="s">
        <v>87</v>
      </c>
      <c r="D367" t="s">
        <v>399</v>
      </c>
      <c r="E367" t="s">
        <v>3644</v>
      </c>
      <c r="F367" t="s">
        <v>3645</v>
      </c>
      <c r="G367" t="s">
        <v>1121</v>
      </c>
      <c r="H367" t="s">
        <v>402</v>
      </c>
      <c r="I367" t="s">
        <v>398</v>
      </c>
      <c r="J367" t="s">
        <v>3646</v>
      </c>
      <c r="K367" t="s">
        <v>96</v>
      </c>
      <c r="L367" t="s">
        <v>3647</v>
      </c>
      <c r="M367" s="36">
        <v>45973.431377314817</v>
      </c>
      <c r="N367" s="36">
        <v>45973.772916666669</v>
      </c>
      <c r="O367" t="s">
        <v>1125</v>
      </c>
      <c r="P367" t="s">
        <v>1227</v>
      </c>
      <c r="Q367" t="s">
        <v>1177</v>
      </c>
      <c r="R367" t="s">
        <v>2522</v>
      </c>
      <c r="S367" t="s">
        <v>1130</v>
      </c>
      <c r="T367" t="s">
        <v>1130</v>
      </c>
      <c r="U367" t="s">
        <v>100</v>
      </c>
      <c r="V367" t="s">
        <v>3648</v>
      </c>
      <c r="W367" t="s">
        <v>102</v>
      </c>
      <c r="X367" t="s">
        <v>3649</v>
      </c>
      <c r="Y367" t="s">
        <v>8</v>
      </c>
      <c r="Z367" t="s">
        <v>104</v>
      </c>
      <c r="AA367" t="s">
        <v>407</v>
      </c>
      <c r="AB367" s="37">
        <v>1</v>
      </c>
      <c r="AC367" t="s">
        <v>106</v>
      </c>
      <c r="AD367" s="37">
        <v>65960</v>
      </c>
      <c r="AE367" s="37">
        <v>75096</v>
      </c>
      <c r="AF367" s="37">
        <v>65960</v>
      </c>
    </row>
    <row r="368" spans="1:32">
      <c r="A368" t="s">
        <v>138</v>
      </c>
      <c r="B368" t="s">
        <v>139</v>
      </c>
      <c r="C368" t="s">
        <v>140</v>
      </c>
      <c r="D368" t="s">
        <v>141</v>
      </c>
      <c r="E368" t="s">
        <v>3650</v>
      </c>
      <c r="F368" t="s">
        <v>3651</v>
      </c>
      <c r="G368" t="s">
        <v>1121</v>
      </c>
      <c r="H368" t="s">
        <v>144</v>
      </c>
      <c r="I368" t="s">
        <v>138</v>
      </c>
      <c r="J368" t="s">
        <v>3652</v>
      </c>
      <c r="K368" t="s">
        <v>96</v>
      </c>
      <c r="L368" t="s">
        <v>3653</v>
      </c>
      <c r="M368" s="36">
        <v>45973.434571759259</v>
      </c>
      <c r="N368" s="36">
        <v>45974.388888888891</v>
      </c>
      <c r="O368" t="s">
        <v>1125</v>
      </c>
      <c r="P368" t="s">
        <v>1227</v>
      </c>
      <c r="Q368" t="s">
        <v>1169</v>
      </c>
      <c r="R368" t="s">
        <v>1407</v>
      </c>
      <c r="S368" t="s">
        <v>98</v>
      </c>
      <c r="T368" t="s">
        <v>470</v>
      </c>
      <c r="U368" t="s">
        <v>100</v>
      </c>
      <c r="V368" t="s">
        <v>3654</v>
      </c>
      <c r="W368" t="s">
        <v>102</v>
      </c>
      <c r="X368" t="s">
        <v>3655</v>
      </c>
      <c r="Y368" t="s">
        <v>8</v>
      </c>
      <c r="Z368" t="s">
        <v>104</v>
      </c>
      <c r="AA368" t="s">
        <v>1322</v>
      </c>
      <c r="AB368" s="37">
        <v>1</v>
      </c>
      <c r="AC368" t="s">
        <v>106</v>
      </c>
      <c r="AD368" s="37">
        <v>65960</v>
      </c>
      <c r="AE368" s="37">
        <v>75096</v>
      </c>
      <c r="AF368" s="37">
        <v>65960</v>
      </c>
    </row>
    <row r="369" spans="1:32">
      <c r="A369" t="s">
        <v>113</v>
      </c>
      <c r="B369" t="s">
        <v>114</v>
      </c>
      <c r="C369" t="s">
        <v>115</v>
      </c>
      <c r="D369" t="s">
        <v>3656</v>
      </c>
      <c r="E369" t="s">
        <v>3657</v>
      </c>
      <c r="F369" t="s">
        <v>3658</v>
      </c>
      <c r="G369" t="s">
        <v>1121</v>
      </c>
      <c r="H369" t="s">
        <v>366</v>
      </c>
      <c r="I369" t="s">
        <v>3659</v>
      </c>
      <c r="J369" t="s">
        <v>3660</v>
      </c>
      <c r="K369" t="s">
        <v>96</v>
      </c>
      <c r="L369" t="s">
        <v>3661</v>
      </c>
      <c r="M369" s="36">
        <v>45973.451354166667</v>
      </c>
      <c r="N369" s="36">
        <v>45974.509722222218</v>
      </c>
      <c r="O369" t="s">
        <v>1125</v>
      </c>
      <c r="P369" t="s">
        <v>1126</v>
      </c>
      <c r="Q369" t="s">
        <v>1192</v>
      </c>
      <c r="R369" t="s">
        <v>1128</v>
      </c>
      <c r="S369" t="s">
        <v>1130</v>
      </c>
      <c r="T369" t="s">
        <v>1130</v>
      </c>
      <c r="U369" t="s">
        <v>100</v>
      </c>
      <c r="V369" t="s">
        <v>3662</v>
      </c>
      <c r="W369" t="s">
        <v>102</v>
      </c>
      <c r="X369" t="s">
        <v>3663</v>
      </c>
      <c r="Y369" t="s">
        <v>13</v>
      </c>
      <c r="Z369" t="s">
        <v>104</v>
      </c>
      <c r="AA369" t="s">
        <v>1632</v>
      </c>
      <c r="AB369" s="37">
        <v>1</v>
      </c>
      <c r="AC369" t="s">
        <v>106</v>
      </c>
      <c r="AD369" s="37">
        <v>275729</v>
      </c>
      <c r="AE369" s="37">
        <v>196537</v>
      </c>
      <c r="AF369" s="37">
        <v>275729</v>
      </c>
    </row>
    <row r="370" spans="1:32">
      <c r="A370" t="s">
        <v>509</v>
      </c>
      <c r="B370" t="s">
        <v>139</v>
      </c>
      <c r="C370" t="s">
        <v>140</v>
      </c>
      <c r="D370" t="s">
        <v>1402</v>
      </c>
      <c r="E370" t="s">
        <v>3664</v>
      </c>
      <c r="F370" t="s">
        <v>3665</v>
      </c>
      <c r="G370" t="s">
        <v>1121</v>
      </c>
      <c r="H370" t="s">
        <v>144</v>
      </c>
      <c r="I370" t="s">
        <v>509</v>
      </c>
      <c r="J370" t="s">
        <v>3666</v>
      </c>
      <c r="K370" t="s">
        <v>96</v>
      </c>
      <c r="L370" t="s">
        <v>3667</v>
      </c>
      <c r="M370" s="36">
        <v>45973.459282407413</v>
      </c>
      <c r="N370" s="36">
        <v>45973.70208333333</v>
      </c>
      <c r="O370" t="s">
        <v>1125</v>
      </c>
      <c r="P370" t="s">
        <v>1126</v>
      </c>
      <c r="Q370" t="s">
        <v>1235</v>
      </c>
      <c r="R370" t="s">
        <v>1269</v>
      </c>
      <c r="S370" t="s">
        <v>98</v>
      </c>
      <c r="T370" t="s">
        <v>99</v>
      </c>
      <c r="U370" t="s">
        <v>100</v>
      </c>
      <c r="V370" t="s">
        <v>3668</v>
      </c>
      <c r="W370" t="s">
        <v>102</v>
      </c>
      <c r="X370" t="s">
        <v>3669</v>
      </c>
      <c r="Y370" t="s">
        <v>8</v>
      </c>
      <c r="Z370" t="s">
        <v>104</v>
      </c>
      <c r="AA370" t="s">
        <v>1385</v>
      </c>
      <c r="AB370" s="37">
        <v>1</v>
      </c>
      <c r="AC370" t="s">
        <v>106</v>
      </c>
      <c r="AD370" s="37">
        <v>65960</v>
      </c>
      <c r="AE370" s="37">
        <v>75096</v>
      </c>
      <c r="AF370" s="37">
        <v>65960</v>
      </c>
    </row>
    <row r="371" spans="1:32">
      <c r="A371" t="s">
        <v>152</v>
      </c>
      <c r="B371" t="s">
        <v>153</v>
      </c>
      <c r="C371" t="s">
        <v>154</v>
      </c>
      <c r="D371" t="s">
        <v>155</v>
      </c>
      <c r="E371" t="s">
        <v>3670</v>
      </c>
      <c r="F371" t="s">
        <v>3671</v>
      </c>
      <c r="G371" t="s">
        <v>1121</v>
      </c>
      <c r="H371" t="s">
        <v>153</v>
      </c>
      <c r="I371" t="s">
        <v>152</v>
      </c>
      <c r="J371" t="s">
        <v>3672</v>
      </c>
      <c r="K371" t="s">
        <v>96</v>
      </c>
      <c r="L371" t="s">
        <v>3673</v>
      </c>
      <c r="M371" s="36">
        <v>45973.492071759261</v>
      </c>
      <c r="N371" s="36">
        <v>45973.579861111109</v>
      </c>
      <c r="O371" t="s">
        <v>1125</v>
      </c>
      <c r="P371" t="s">
        <v>1126</v>
      </c>
      <c r="Q371" t="s">
        <v>1363</v>
      </c>
      <c r="R371" t="s">
        <v>3674</v>
      </c>
      <c r="S371" t="s">
        <v>147</v>
      </c>
      <c r="T371" t="s">
        <v>2073</v>
      </c>
      <c r="U371" t="s">
        <v>100</v>
      </c>
      <c r="V371" t="s">
        <v>3675</v>
      </c>
      <c r="W371" t="s">
        <v>102</v>
      </c>
      <c r="X371" t="s">
        <v>3676</v>
      </c>
      <c r="Y371" t="s">
        <v>8</v>
      </c>
      <c r="Z371" t="s">
        <v>104</v>
      </c>
      <c r="AA371" t="s">
        <v>1911</v>
      </c>
      <c r="AB371" s="37">
        <v>1</v>
      </c>
      <c r="AC371" t="s">
        <v>106</v>
      </c>
      <c r="AD371" s="37">
        <v>65960</v>
      </c>
      <c r="AE371" s="37">
        <v>75096</v>
      </c>
      <c r="AF371" s="37">
        <v>65960</v>
      </c>
    </row>
    <row r="372" spans="1:32">
      <c r="A372" t="s">
        <v>975</v>
      </c>
      <c r="B372" t="s">
        <v>256</v>
      </c>
      <c r="C372" t="s">
        <v>257</v>
      </c>
      <c r="D372" t="s">
        <v>1291</v>
      </c>
      <c r="E372" t="s">
        <v>3677</v>
      </c>
      <c r="F372" t="s">
        <v>3678</v>
      </c>
      <c r="G372" t="s">
        <v>1121</v>
      </c>
      <c r="H372" t="s">
        <v>979</v>
      </c>
      <c r="I372" t="s">
        <v>1294</v>
      </c>
      <c r="J372" t="s">
        <v>3679</v>
      </c>
      <c r="K372" t="s">
        <v>96</v>
      </c>
      <c r="L372" t="s">
        <v>3680</v>
      </c>
      <c r="M372" s="36">
        <v>45973.494745370372</v>
      </c>
      <c r="N372" s="36">
        <v>45974.405555555553</v>
      </c>
      <c r="O372" t="s">
        <v>1125</v>
      </c>
      <c r="P372" t="s">
        <v>1126</v>
      </c>
      <c r="Q372" t="s">
        <v>1158</v>
      </c>
      <c r="R372" t="s">
        <v>1128</v>
      </c>
      <c r="S372" t="s">
        <v>98</v>
      </c>
      <c r="T372" t="s">
        <v>470</v>
      </c>
      <c r="U372" t="s">
        <v>100</v>
      </c>
      <c r="V372" t="s">
        <v>3681</v>
      </c>
      <c r="W372" t="s">
        <v>102</v>
      </c>
      <c r="X372" t="s">
        <v>3682</v>
      </c>
      <c r="Y372" t="s">
        <v>8</v>
      </c>
      <c r="Z372" t="s">
        <v>104</v>
      </c>
      <c r="AA372" t="s">
        <v>1960</v>
      </c>
      <c r="AB372" s="37">
        <v>1</v>
      </c>
      <c r="AC372" t="s">
        <v>106</v>
      </c>
      <c r="AD372" s="37">
        <v>65960</v>
      </c>
      <c r="AE372" s="37">
        <v>75096</v>
      </c>
      <c r="AF372" s="37">
        <v>65960</v>
      </c>
    </row>
    <row r="373" spans="1:32">
      <c r="A373" t="s">
        <v>138</v>
      </c>
      <c r="B373" t="s">
        <v>139</v>
      </c>
      <c r="C373" t="s">
        <v>140</v>
      </c>
      <c r="D373" t="s">
        <v>141</v>
      </c>
      <c r="E373" t="s">
        <v>3683</v>
      </c>
      <c r="F373" t="s">
        <v>3684</v>
      </c>
      <c r="G373" t="s">
        <v>1121</v>
      </c>
      <c r="H373" t="s">
        <v>144</v>
      </c>
      <c r="I373" t="s">
        <v>138</v>
      </c>
      <c r="J373" t="s">
        <v>3685</v>
      </c>
      <c r="K373" t="s">
        <v>96</v>
      </c>
      <c r="L373" t="s">
        <v>3686</v>
      </c>
      <c r="M373" s="36">
        <v>45973.496342592603</v>
      </c>
      <c r="N373" s="36">
        <v>45974.420138888891</v>
      </c>
      <c r="O373" t="s">
        <v>1125</v>
      </c>
      <c r="P373" t="s">
        <v>1126</v>
      </c>
      <c r="Q373" t="s">
        <v>1336</v>
      </c>
      <c r="R373" t="s">
        <v>2501</v>
      </c>
      <c r="S373" t="s">
        <v>98</v>
      </c>
      <c r="T373" t="s">
        <v>99</v>
      </c>
      <c r="U373" t="s">
        <v>100</v>
      </c>
      <c r="V373" t="s">
        <v>3687</v>
      </c>
      <c r="W373" t="s">
        <v>102</v>
      </c>
      <c r="X373" t="s">
        <v>3688</v>
      </c>
      <c r="Y373" t="s">
        <v>8</v>
      </c>
      <c r="Z373" t="s">
        <v>104</v>
      </c>
      <c r="AA373" t="s">
        <v>637</v>
      </c>
      <c r="AB373" s="37">
        <v>1</v>
      </c>
      <c r="AC373" t="s">
        <v>106</v>
      </c>
      <c r="AD373" s="37">
        <v>65960</v>
      </c>
      <c r="AE373" s="37">
        <v>75096</v>
      </c>
      <c r="AF373" s="37">
        <v>65960</v>
      </c>
    </row>
    <row r="374" spans="1:32">
      <c r="A374" t="s">
        <v>138</v>
      </c>
      <c r="B374" t="s">
        <v>139</v>
      </c>
      <c r="C374" t="s">
        <v>140</v>
      </c>
      <c r="D374" t="s">
        <v>141</v>
      </c>
      <c r="E374" t="s">
        <v>3689</v>
      </c>
      <c r="F374" t="s">
        <v>3690</v>
      </c>
      <c r="G374" t="s">
        <v>1121</v>
      </c>
      <c r="H374" t="s">
        <v>144</v>
      </c>
      <c r="I374" t="s">
        <v>138</v>
      </c>
      <c r="J374" t="s">
        <v>3691</v>
      </c>
      <c r="K374" t="s">
        <v>96</v>
      </c>
      <c r="L374" t="s">
        <v>3692</v>
      </c>
      <c r="M374" s="36">
        <v>45973.549351851849</v>
      </c>
      <c r="N374" s="36">
        <v>45974.521527777782</v>
      </c>
      <c r="O374" t="s">
        <v>1125</v>
      </c>
      <c r="P374" t="s">
        <v>1126</v>
      </c>
      <c r="Q374" t="s">
        <v>1363</v>
      </c>
      <c r="R374" t="s">
        <v>1128</v>
      </c>
      <c r="S374" t="s">
        <v>1130</v>
      </c>
      <c r="T374" t="s">
        <v>1130</v>
      </c>
      <c r="U374" t="s">
        <v>100</v>
      </c>
      <c r="V374" t="s">
        <v>3693</v>
      </c>
      <c r="W374" t="s">
        <v>102</v>
      </c>
      <c r="X374" t="s">
        <v>3694</v>
      </c>
      <c r="Y374" t="s">
        <v>8</v>
      </c>
      <c r="Z374" t="s">
        <v>104</v>
      </c>
      <c r="AA374" t="s">
        <v>637</v>
      </c>
      <c r="AB374" s="37">
        <v>1</v>
      </c>
      <c r="AC374" t="s">
        <v>106</v>
      </c>
      <c r="AD374" s="37">
        <v>65960</v>
      </c>
      <c r="AE374" s="37">
        <v>75096</v>
      </c>
      <c r="AF374" s="37">
        <v>65960</v>
      </c>
    </row>
    <row r="375" spans="1:32">
      <c r="A375" t="s">
        <v>138</v>
      </c>
      <c r="B375" t="s">
        <v>139</v>
      </c>
      <c r="C375" t="s">
        <v>140</v>
      </c>
      <c r="D375" t="s">
        <v>141</v>
      </c>
      <c r="E375" t="s">
        <v>3695</v>
      </c>
      <c r="F375" t="s">
        <v>3696</v>
      </c>
      <c r="G375" t="s">
        <v>1121</v>
      </c>
      <c r="H375" t="s">
        <v>144</v>
      </c>
      <c r="I375" t="s">
        <v>138</v>
      </c>
      <c r="J375" t="s">
        <v>3697</v>
      </c>
      <c r="K375" t="s">
        <v>96</v>
      </c>
      <c r="L375" t="s">
        <v>3698</v>
      </c>
      <c r="M375" s="36">
        <v>45973.529687499999</v>
      </c>
      <c r="N375" s="36">
        <v>45974.488194444442</v>
      </c>
      <c r="O375" t="s">
        <v>1125</v>
      </c>
      <c r="P375" t="s">
        <v>1126</v>
      </c>
      <c r="Q375" t="s">
        <v>1148</v>
      </c>
      <c r="R375" t="s">
        <v>1128</v>
      </c>
      <c r="S375" t="s">
        <v>98</v>
      </c>
      <c r="T375" t="s">
        <v>470</v>
      </c>
      <c r="U375" t="s">
        <v>100</v>
      </c>
      <c r="V375" t="s">
        <v>3699</v>
      </c>
      <c r="W375" t="s">
        <v>102</v>
      </c>
      <c r="X375" t="s">
        <v>3700</v>
      </c>
      <c r="Y375" t="s">
        <v>8</v>
      </c>
      <c r="Z375" t="s">
        <v>104</v>
      </c>
      <c r="AA375" t="s">
        <v>637</v>
      </c>
      <c r="AB375" s="37">
        <v>1</v>
      </c>
      <c r="AC375" t="s">
        <v>106</v>
      </c>
      <c r="AD375" s="37">
        <v>65960</v>
      </c>
      <c r="AE375" s="37">
        <v>75096</v>
      </c>
      <c r="AF375" s="37">
        <v>65960</v>
      </c>
    </row>
    <row r="376" spans="1:32">
      <c r="A376" t="s">
        <v>975</v>
      </c>
      <c r="B376" t="s">
        <v>256</v>
      </c>
      <c r="C376" t="s">
        <v>257</v>
      </c>
      <c r="D376" t="s">
        <v>1291</v>
      </c>
      <c r="E376" t="s">
        <v>3701</v>
      </c>
      <c r="F376" t="s">
        <v>3702</v>
      </c>
      <c r="G376" t="s">
        <v>1121</v>
      </c>
      <c r="H376" t="s">
        <v>979</v>
      </c>
      <c r="I376" t="s">
        <v>1294</v>
      </c>
      <c r="J376" t="s">
        <v>3703</v>
      </c>
      <c r="K376" t="s">
        <v>96</v>
      </c>
      <c r="L376" t="s">
        <v>3704</v>
      </c>
      <c r="M376" s="36">
        <v>45973.583611111113</v>
      </c>
      <c r="N376" s="36">
        <v>45974.443055555559</v>
      </c>
      <c r="O376" t="s">
        <v>1125</v>
      </c>
      <c r="P376" t="s">
        <v>1126</v>
      </c>
      <c r="Q376" t="s">
        <v>1169</v>
      </c>
      <c r="R376" t="s">
        <v>1279</v>
      </c>
      <c r="S376" t="s">
        <v>1129</v>
      </c>
      <c r="T376" t="s">
        <v>1129</v>
      </c>
      <c r="U376" t="s">
        <v>100</v>
      </c>
      <c r="V376" t="s">
        <v>3705</v>
      </c>
      <c r="W376" t="s">
        <v>102</v>
      </c>
      <c r="X376" t="s">
        <v>3706</v>
      </c>
      <c r="Y376" t="s">
        <v>8</v>
      </c>
      <c r="Z376" t="s">
        <v>104</v>
      </c>
      <c r="AA376" t="s">
        <v>1960</v>
      </c>
      <c r="AB376" s="37">
        <v>1</v>
      </c>
      <c r="AC376" t="s">
        <v>106</v>
      </c>
      <c r="AD376" s="37">
        <v>65960</v>
      </c>
      <c r="AE376" s="37">
        <v>75096</v>
      </c>
      <c r="AF376" s="37">
        <v>65960</v>
      </c>
    </row>
    <row r="377" spans="1:32">
      <c r="A377" t="s">
        <v>583</v>
      </c>
      <c r="B377" t="s">
        <v>256</v>
      </c>
      <c r="C377" t="s">
        <v>257</v>
      </c>
      <c r="D377" t="s">
        <v>584</v>
      </c>
      <c r="E377" t="s">
        <v>3707</v>
      </c>
      <c r="F377" t="s">
        <v>3708</v>
      </c>
      <c r="G377" t="s">
        <v>1121</v>
      </c>
      <c r="H377" t="s">
        <v>587</v>
      </c>
      <c r="I377" t="s">
        <v>588</v>
      </c>
      <c r="J377" t="s">
        <v>3709</v>
      </c>
      <c r="K377" t="s">
        <v>96</v>
      </c>
      <c r="L377" t="s">
        <v>3710</v>
      </c>
      <c r="M377" s="36">
        <v>45973.596041666657</v>
      </c>
      <c r="N377" s="36">
        <v>45974.643750000003</v>
      </c>
      <c r="O377" t="s">
        <v>1125</v>
      </c>
      <c r="P377" t="s">
        <v>1126</v>
      </c>
      <c r="Q377" t="s">
        <v>1614</v>
      </c>
      <c r="R377" t="s">
        <v>1615</v>
      </c>
      <c r="S377" t="s">
        <v>1130</v>
      </c>
      <c r="T377" t="s">
        <v>1130</v>
      </c>
      <c r="U377" t="s">
        <v>100</v>
      </c>
      <c r="V377" t="s">
        <v>3711</v>
      </c>
      <c r="W377" t="s">
        <v>102</v>
      </c>
      <c r="X377" t="s">
        <v>3712</v>
      </c>
      <c r="Y377" t="s">
        <v>13</v>
      </c>
      <c r="Z377" t="s">
        <v>104</v>
      </c>
      <c r="AA377" t="s">
        <v>593</v>
      </c>
      <c r="AB377" s="37">
        <v>1</v>
      </c>
      <c r="AC377" t="s">
        <v>106</v>
      </c>
      <c r="AD377" s="37">
        <v>275729</v>
      </c>
      <c r="AE377" s="37">
        <v>196537</v>
      </c>
      <c r="AF377" s="37">
        <v>275729</v>
      </c>
    </row>
    <row r="378" spans="1:32">
      <c r="A378" t="s">
        <v>800</v>
      </c>
      <c r="B378" t="s">
        <v>381</v>
      </c>
      <c r="C378" t="s">
        <v>382</v>
      </c>
      <c r="D378" t="s">
        <v>2271</v>
      </c>
      <c r="E378" t="s">
        <v>3713</v>
      </c>
      <c r="F378" t="s">
        <v>2273</v>
      </c>
      <c r="G378" t="s">
        <v>1121</v>
      </c>
      <c r="H378" t="s">
        <v>804</v>
      </c>
      <c r="I378" t="s">
        <v>800</v>
      </c>
      <c r="J378" t="s">
        <v>2274</v>
      </c>
      <c r="K378" t="s">
        <v>96</v>
      </c>
      <c r="L378" t="s">
        <v>3714</v>
      </c>
      <c r="M378" s="36">
        <v>45973.609826388893</v>
      </c>
      <c r="N378" s="36">
        <v>45974.564583333333</v>
      </c>
      <c r="O378" t="s">
        <v>1125</v>
      </c>
      <c r="P378" t="s">
        <v>1227</v>
      </c>
      <c r="Q378" t="s">
        <v>1218</v>
      </c>
      <c r="R378" t="s">
        <v>1763</v>
      </c>
      <c r="S378" t="s">
        <v>1130</v>
      </c>
      <c r="T378" t="s">
        <v>1130</v>
      </c>
      <c r="U378" t="s">
        <v>100</v>
      </c>
      <c r="V378" t="s">
        <v>3715</v>
      </c>
      <c r="W378" t="s">
        <v>102</v>
      </c>
      <c r="X378" t="s">
        <v>2277</v>
      </c>
      <c r="Y378" t="s">
        <v>8</v>
      </c>
      <c r="Z378" t="s">
        <v>104</v>
      </c>
      <c r="AA378" t="s">
        <v>3716</v>
      </c>
      <c r="AB378" s="37">
        <v>1</v>
      </c>
      <c r="AC378" t="s">
        <v>106</v>
      </c>
      <c r="AD378" s="37">
        <v>65960</v>
      </c>
      <c r="AE378" s="37">
        <v>75096</v>
      </c>
      <c r="AF378" s="37">
        <v>65960</v>
      </c>
    </row>
    <row r="379" spans="1:32">
      <c r="A379" t="s">
        <v>138</v>
      </c>
      <c r="B379" t="s">
        <v>139</v>
      </c>
      <c r="C379" t="s">
        <v>140</v>
      </c>
      <c r="D379" t="s">
        <v>494</v>
      </c>
      <c r="E379" t="s">
        <v>3717</v>
      </c>
      <c r="F379" t="s">
        <v>3718</v>
      </c>
      <c r="G379" t="s">
        <v>1121</v>
      </c>
      <c r="H379" t="s">
        <v>144</v>
      </c>
      <c r="I379" t="s">
        <v>497</v>
      </c>
      <c r="J379" t="s">
        <v>3719</v>
      </c>
      <c r="K379" t="s">
        <v>96</v>
      </c>
      <c r="L379" t="s">
        <v>3720</v>
      </c>
      <c r="M379" s="36">
        <v>45973.619699074072</v>
      </c>
      <c r="N379" s="36">
        <v>45974.440972222219</v>
      </c>
      <c r="O379" t="s">
        <v>1125</v>
      </c>
      <c r="P379" t="s">
        <v>1126</v>
      </c>
      <c r="Q379" t="s">
        <v>1186</v>
      </c>
      <c r="R379" t="s">
        <v>1186</v>
      </c>
      <c r="S379" t="s">
        <v>1130</v>
      </c>
      <c r="T379" t="s">
        <v>1130</v>
      </c>
      <c r="U379" t="s">
        <v>100</v>
      </c>
      <c r="V379" t="s">
        <v>3721</v>
      </c>
      <c r="W379" t="s">
        <v>102</v>
      </c>
      <c r="X379" t="s">
        <v>3722</v>
      </c>
      <c r="Y379" t="s">
        <v>8</v>
      </c>
      <c r="Z379" t="s">
        <v>104</v>
      </c>
      <c r="AA379" t="s">
        <v>1162</v>
      </c>
      <c r="AB379" s="37">
        <v>1</v>
      </c>
      <c r="AC379" t="s">
        <v>106</v>
      </c>
      <c r="AD379" s="37">
        <v>65960</v>
      </c>
      <c r="AE379" s="37">
        <v>75096</v>
      </c>
      <c r="AF379" s="37">
        <v>65960</v>
      </c>
    </row>
    <row r="380" spans="1:32">
      <c r="A380" t="s">
        <v>255</v>
      </c>
      <c r="B380" t="s">
        <v>256</v>
      </c>
      <c r="C380" t="s">
        <v>257</v>
      </c>
      <c r="D380" t="s">
        <v>3723</v>
      </c>
      <c r="E380" t="s">
        <v>3724</v>
      </c>
      <c r="F380" t="s">
        <v>3725</v>
      </c>
      <c r="G380" t="s">
        <v>1121</v>
      </c>
      <c r="H380" t="s">
        <v>144</v>
      </c>
      <c r="I380" t="s">
        <v>3726</v>
      </c>
      <c r="J380" t="s">
        <v>3727</v>
      </c>
      <c r="K380" t="s">
        <v>96</v>
      </c>
      <c r="L380" t="s">
        <v>3728</v>
      </c>
      <c r="M380" s="36">
        <v>45973.59715277778</v>
      </c>
      <c r="N380" s="36">
        <v>45974.492361111108</v>
      </c>
      <c r="O380" t="s">
        <v>1125</v>
      </c>
      <c r="P380" t="s">
        <v>1126</v>
      </c>
      <c r="Q380" t="s">
        <v>1192</v>
      </c>
      <c r="R380" t="s">
        <v>1193</v>
      </c>
      <c r="S380" t="s">
        <v>1130</v>
      </c>
      <c r="T380" t="s">
        <v>1130</v>
      </c>
      <c r="U380" t="s">
        <v>100</v>
      </c>
      <c r="V380" t="s">
        <v>3729</v>
      </c>
      <c r="W380" t="s">
        <v>102</v>
      </c>
      <c r="X380" t="s">
        <v>3730</v>
      </c>
      <c r="Y380" t="s">
        <v>11</v>
      </c>
      <c r="Z380" t="s">
        <v>104</v>
      </c>
      <c r="AA380" t="s">
        <v>703</v>
      </c>
      <c r="AB380" s="37">
        <v>1</v>
      </c>
      <c r="AC380" t="s">
        <v>106</v>
      </c>
      <c r="AD380" s="37">
        <v>144968</v>
      </c>
      <c r="AE380" s="37">
        <v>140396</v>
      </c>
      <c r="AF380" s="37">
        <v>144968</v>
      </c>
    </row>
    <row r="381" spans="1:32">
      <c r="A381" t="s">
        <v>138</v>
      </c>
      <c r="B381" t="s">
        <v>139</v>
      </c>
      <c r="C381" t="s">
        <v>140</v>
      </c>
      <c r="D381" t="s">
        <v>1504</v>
      </c>
      <c r="E381" t="s">
        <v>3731</v>
      </c>
      <c r="F381" t="s">
        <v>3732</v>
      </c>
      <c r="G381" t="s">
        <v>1121</v>
      </c>
      <c r="H381" t="s">
        <v>1507</v>
      </c>
      <c r="I381" t="s">
        <v>1508</v>
      </c>
      <c r="J381" t="s">
        <v>3733</v>
      </c>
      <c r="K381" t="s">
        <v>96</v>
      </c>
      <c r="L381" t="s">
        <v>3734</v>
      </c>
      <c r="M381" s="36">
        <v>45973.623819444438</v>
      </c>
      <c r="N381" s="36">
        <v>45975.481249999997</v>
      </c>
      <c r="O381" t="s">
        <v>1125</v>
      </c>
      <c r="P381" t="s">
        <v>1126</v>
      </c>
      <c r="Q381" t="s">
        <v>1218</v>
      </c>
      <c r="R381" t="s">
        <v>1128</v>
      </c>
      <c r="S381" t="s">
        <v>98</v>
      </c>
      <c r="T381" t="s">
        <v>470</v>
      </c>
      <c r="U381" t="s">
        <v>100</v>
      </c>
      <c r="V381" t="s">
        <v>3735</v>
      </c>
      <c r="W381" t="s">
        <v>102</v>
      </c>
      <c r="X381" t="s">
        <v>3736</v>
      </c>
      <c r="Y381" t="s">
        <v>125</v>
      </c>
      <c r="Z381" t="s">
        <v>126</v>
      </c>
      <c r="AA381" t="s">
        <v>1513</v>
      </c>
      <c r="AB381" s="37">
        <v>1</v>
      </c>
      <c r="AC381" t="s">
        <v>106</v>
      </c>
      <c r="AD381" s="37">
        <v>988463</v>
      </c>
      <c r="AE381" s="37">
        <v>196537</v>
      </c>
      <c r="AF381" s="37">
        <v>988463</v>
      </c>
    </row>
    <row r="382" spans="1:32">
      <c r="A382" t="s">
        <v>351</v>
      </c>
      <c r="B382" t="s">
        <v>86</v>
      </c>
      <c r="C382" t="s">
        <v>352</v>
      </c>
      <c r="D382" t="s">
        <v>2210</v>
      </c>
      <c r="E382" t="s">
        <v>3737</v>
      </c>
      <c r="F382" t="s">
        <v>3738</v>
      </c>
      <c r="G382" t="s">
        <v>1121</v>
      </c>
      <c r="H382" t="s">
        <v>2213</v>
      </c>
      <c r="I382" t="s">
        <v>2214</v>
      </c>
      <c r="J382" t="s">
        <v>3739</v>
      </c>
      <c r="K382" t="s">
        <v>96</v>
      </c>
      <c r="L382" t="s">
        <v>3740</v>
      </c>
      <c r="M382" s="36">
        <v>45973.628449074073</v>
      </c>
      <c r="N382" s="36">
        <v>45974.456250000003</v>
      </c>
      <c r="O382" t="s">
        <v>1125</v>
      </c>
      <c r="P382" t="s">
        <v>1227</v>
      </c>
      <c r="Q382" t="s">
        <v>1218</v>
      </c>
      <c r="R382" t="s">
        <v>1763</v>
      </c>
      <c r="S382" t="s">
        <v>147</v>
      </c>
      <c r="T382" t="s">
        <v>600</v>
      </c>
      <c r="U382" t="s">
        <v>100</v>
      </c>
      <c r="V382" t="s">
        <v>3741</v>
      </c>
      <c r="W382" t="s">
        <v>102</v>
      </c>
      <c r="X382" t="s">
        <v>3742</v>
      </c>
      <c r="Y382" t="s">
        <v>11</v>
      </c>
      <c r="Z382" t="s">
        <v>104</v>
      </c>
      <c r="AA382" t="s">
        <v>1089</v>
      </c>
      <c r="AB382" s="37">
        <v>1</v>
      </c>
      <c r="AC382" t="s">
        <v>106</v>
      </c>
      <c r="AD382" s="37">
        <v>144968</v>
      </c>
      <c r="AE382" s="37">
        <v>140396</v>
      </c>
      <c r="AF382" s="37">
        <v>144968</v>
      </c>
    </row>
    <row r="383" spans="1:32">
      <c r="A383" t="s">
        <v>138</v>
      </c>
      <c r="B383" t="s">
        <v>139</v>
      </c>
      <c r="C383" t="s">
        <v>140</v>
      </c>
      <c r="D383" t="s">
        <v>141</v>
      </c>
      <c r="E383" t="s">
        <v>3743</v>
      </c>
      <c r="F383" t="s">
        <v>3744</v>
      </c>
      <c r="G383" t="s">
        <v>1121</v>
      </c>
      <c r="H383" t="s">
        <v>144</v>
      </c>
      <c r="I383" t="s">
        <v>138</v>
      </c>
      <c r="J383" t="s">
        <v>3745</v>
      </c>
      <c r="K383" t="s">
        <v>96</v>
      </c>
      <c r="L383" t="s">
        <v>3746</v>
      </c>
      <c r="M383" s="36">
        <v>45973.630011574067</v>
      </c>
      <c r="N383" s="36">
        <v>45974.543055555558</v>
      </c>
      <c r="P383" t="s">
        <v>1126</v>
      </c>
      <c r="Q383" t="s">
        <v>1374</v>
      </c>
      <c r="R383" t="s">
        <v>1128</v>
      </c>
      <c r="S383" t="s">
        <v>98</v>
      </c>
      <c r="T383" t="s">
        <v>470</v>
      </c>
      <c r="V383" t="s">
        <v>3747</v>
      </c>
      <c r="W383" t="s">
        <v>1195</v>
      </c>
      <c r="Y383" t="s">
        <v>8</v>
      </c>
      <c r="Z383" t="s">
        <v>104</v>
      </c>
      <c r="AA383" t="s">
        <v>1162</v>
      </c>
      <c r="AB383" s="37">
        <v>0</v>
      </c>
      <c r="AC383" t="s">
        <v>106</v>
      </c>
      <c r="AD383" s="37">
        <v>41241</v>
      </c>
      <c r="AE383" s="37">
        <v>0</v>
      </c>
      <c r="AF383" s="37">
        <v>41241</v>
      </c>
    </row>
    <row r="384" spans="1:32">
      <c r="A384" t="s">
        <v>85</v>
      </c>
      <c r="B384" t="s">
        <v>86</v>
      </c>
      <c r="C384" t="s">
        <v>87</v>
      </c>
      <c r="D384" t="s">
        <v>3748</v>
      </c>
      <c r="E384" t="s">
        <v>3749</v>
      </c>
      <c r="F384" t="s">
        <v>3750</v>
      </c>
      <c r="G384" t="s">
        <v>1121</v>
      </c>
      <c r="H384" t="s">
        <v>93</v>
      </c>
      <c r="I384" t="s">
        <v>3751</v>
      </c>
      <c r="J384" t="s">
        <v>3752</v>
      </c>
      <c r="K384" t="s">
        <v>96</v>
      </c>
      <c r="L384" t="s">
        <v>3753</v>
      </c>
      <c r="M384" s="36">
        <v>45973.654942129629</v>
      </c>
      <c r="N384" s="36">
        <v>45974.626388888893</v>
      </c>
      <c r="O384" t="s">
        <v>1125</v>
      </c>
      <c r="P384" t="s">
        <v>1126</v>
      </c>
      <c r="Q384" t="s">
        <v>1158</v>
      </c>
      <c r="R384" t="s">
        <v>1243</v>
      </c>
      <c r="S384" t="s">
        <v>98</v>
      </c>
      <c r="T384" t="s">
        <v>99</v>
      </c>
      <c r="U384" t="s">
        <v>100</v>
      </c>
      <c r="V384" t="s">
        <v>3754</v>
      </c>
      <c r="W384" t="s">
        <v>102</v>
      </c>
      <c r="X384" t="s">
        <v>3755</v>
      </c>
      <c r="Y384" t="s">
        <v>11</v>
      </c>
      <c r="Z384" t="s">
        <v>104</v>
      </c>
      <c r="AA384" t="s">
        <v>137</v>
      </c>
      <c r="AB384" s="37">
        <v>1</v>
      </c>
      <c r="AC384" t="s">
        <v>106</v>
      </c>
      <c r="AD384" s="37">
        <v>144968</v>
      </c>
      <c r="AE384" s="37">
        <v>140396</v>
      </c>
      <c r="AF384" s="37">
        <v>144968</v>
      </c>
    </row>
    <row r="385" spans="1:32">
      <c r="A385" t="s">
        <v>152</v>
      </c>
      <c r="B385" t="s">
        <v>153</v>
      </c>
      <c r="C385" t="s">
        <v>154</v>
      </c>
      <c r="D385" t="s">
        <v>155</v>
      </c>
      <c r="E385" t="s">
        <v>3756</v>
      </c>
      <c r="F385" t="s">
        <v>3757</v>
      </c>
      <c r="G385" t="s">
        <v>1121</v>
      </c>
      <c r="H385" t="s">
        <v>153</v>
      </c>
      <c r="I385" t="s">
        <v>152</v>
      </c>
      <c r="J385" t="s">
        <v>3758</v>
      </c>
      <c r="K385" t="s">
        <v>96</v>
      </c>
      <c r="L385" t="s">
        <v>3759</v>
      </c>
      <c r="M385" s="36">
        <v>45973.655173611107</v>
      </c>
      <c r="N385" s="36">
        <v>45974.634722222218</v>
      </c>
      <c r="O385" t="s">
        <v>1125</v>
      </c>
      <c r="P385" t="s">
        <v>1126</v>
      </c>
      <c r="Q385" t="s">
        <v>1374</v>
      </c>
      <c r="R385" t="s">
        <v>1375</v>
      </c>
      <c r="S385" t="s">
        <v>147</v>
      </c>
      <c r="T385" t="s">
        <v>1364</v>
      </c>
      <c r="U385" t="s">
        <v>100</v>
      </c>
      <c r="V385" t="s">
        <v>3760</v>
      </c>
      <c r="W385" t="s">
        <v>102</v>
      </c>
      <c r="X385" t="s">
        <v>3761</v>
      </c>
      <c r="Y385" t="s">
        <v>8</v>
      </c>
      <c r="Z385" t="s">
        <v>104</v>
      </c>
      <c r="AA385" t="s">
        <v>2242</v>
      </c>
      <c r="AB385" s="37">
        <v>1</v>
      </c>
      <c r="AC385" t="s">
        <v>106</v>
      </c>
      <c r="AD385" s="37">
        <v>65960</v>
      </c>
      <c r="AE385" s="37">
        <v>75096</v>
      </c>
      <c r="AF385" s="37">
        <v>65960</v>
      </c>
    </row>
    <row r="386" spans="1:32">
      <c r="A386" t="s">
        <v>975</v>
      </c>
      <c r="B386" t="s">
        <v>256</v>
      </c>
      <c r="C386" t="s">
        <v>257</v>
      </c>
      <c r="D386" t="s">
        <v>3762</v>
      </c>
      <c r="E386" t="s">
        <v>3763</v>
      </c>
      <c r="F386" t="s">
        <v>3764</v>
      </c>
      <c r="G386" t="s">
        <v>1121</v>
      </c>
      <c r="H386" t="s">
        <v>979</v>
      </c>
      <c r="I386" t="s">
        <v>3765</v>
      </c>
      <c r="J386" t="s">
        <v>3766</v>
      </c>
      <c r="K386" t="s">
        <v>96</v>
      </c>
      <c r="L386" t="s">
        <v>3767</v>
      </c>
      <c r="M386" s="36">
        <v>45973.648969907408</v>
      </c>
      <c r="N386" s="36">
        <v>45974.548611111109</v>
      </c>
      <c r="O386" t="s">
        <v>1125</v>
      </c>
      <c r="P386" t="s">
        <v>1126</v>
      </c>
      <c r="Q386" t="s">
        <v>1158</v>
      </c>
      <c r="R386" t="s">
        <v>1128</v>
      </c>
      <c r="S386" t="s">
        <v>147</v>
      </c>
      <c r="T386" t="s">
        <v>1364</v>
      </c>
      <c r="U386" t="s">
        <v>100</v>
      </c>
      <c r="V386" t="s">
        <v>3768</v>
      </c>
      <c r="W386" t="s">
        <v>102</v>
      </c>
      <c r="X386" t="s">
        <v>3769</v>
      </c>
      <c r="Y386" t="s">
        <v>11</v>
      </c>
      <c r="Z386" t="s">
        <v>104</v>
      </c>
      <c r="AA386" t="s">
        <v>1023</v>
      </c>
      <c r="AB386" s="37">
        <v>1</v>
      </c>
      <c r="AC386" t="s">
        <v>106</v>
      </c>
      <c r="AD386" s="37">
        <v>144968</v>
      </c>
      <c r="AE386" s="37">
        <v>140396</v>
      </c>
      <c r="AF386" s="37">
        <v>144968</v>
      </c>
    </row>
    <row r="387" spans="1:32">
      <c r="A387" t="s">
        <v>138</v>
      </c>
      <c r="B387" t="s">
        <v>139</v>
      </c>
      <c r="C387" t="s">
        <v>140</v>
      </c>
      <c r="D387" t="s">
        <v>141</v>
      </c>
      <c r="E387" t="s">
        <v>3770</v>
      </c>
      <c r="F387" t="s">
        <v>3771</v>
      </c>
      <c r="G387" t="s">
        <v>1121</v>
      </c>
      <c r="H387" t="s">
        <v>144</v>
      </c>
      <c r="I387" t="s">
        <v>138</v>
      </c>
      <c r="J387" t="s">
        <v>3772</v>
      </c>
      <c r="K387" t="s">
        <v>96</v>
      </c>
      <c r="L387" t="s">
        <v>3773</v>
      </c>
      <c r="M387" s="36">
        <v>45973.69872685185</v>
      </c>
      <c r="N387" s="36">
        <v>45974.493750000001</v>
      </c>
      <c r="O387" t="s">
        <v>1125</v>
      </c>
      <c r="P387" t="s">
        <v>1126</v>
      </c>
      <c r="Q387" t="s">
        <v>1148</v>
      </c>
      <c r="R387" t="s">
        <v>1128</v>
      </c>
      <c r="S387" t="s">
        <v>147</v>
      </c>
      <c r="T387" t="s">
        <v>600</v>
      </c>
      <c r="U387" t="s">
        <v>100</v>
      </c>
      <c r="V387" t="s">
        <v>3774</v>
      </c>
      <c r="W387" t="s">
        <v>102</v>
      </c>
      <c r="X387" t="s">
        <v>3775</v>
      </c>
      <c r="Y387" t="s">
        <v>8</v>
      </c>
      <c r="Z387" t="s">
        <v>104</v>
      </c>
      <c r="AA387" t="s">
        <v>1322</v>
      </c>
      <c r="AB387" s="37">
        <v>1</v>
      </c>
      <c r="AC387" t="s">
        <v>106</v>
      </c>
      <c r="AD387" s="37">
        <v>65960</v>
      </c>
      <c r="AE387" s="37">
        <v>75096</v>
      </c>
      <c r="AF387" s="37">
        <v>65960</v>
      </c>
    </row>
    <row r="388" spans="1:32">
      <c r="A388" t="s">
        <v>509</v>
      </c>
      <c r="B388" t="s">
        <v>139</v>
      </c>
      <c r="C388" t="s">
        <v>140</v>
      </c>
      <c r="D388" t="s">
        <v>3776</v>
      </c>
      <c r="E388" t="s">
        <v>3777</v>
      </c>
      <c r="F388" t="s">
        <v>3778</v>
      </c>
      <c r="G388" t="s">
        <v>1121</v>
      </c>
      <c r="H388" t="s">
        <v>1507</v>
      </c>
      <c r="I388" t="s">
        <v>3779</v>
      </c>
      <c r="J388" t="s">
        <v>3780</v>
      </c>
      <c r="K388" t="s">
        <v>96</v>
      </c>
      <c r="L388" t="s">
        <v>3781</v>
      </c>
      <c r="M388" s="36">
        <v>45973.681180555563</v>
      </c>
      <c r="N388" s="36">
        <v>45981.707638888889</v>
      </c>
      <c r="O388" t="s">
        <v>1125</v>
      </c>
      <c r="P388" t="s">
        <v>1126</v>
      </c>
      <c r="Q388" t="s">
        <v>1169</v>
      </c>
      <c r="R388" t="s">
        <v>1279</v>
      </c>
      <c r="S388" t="s">
        <v>1129</v>
      </c>
      <c r="T388" t="s">
        <v>1129</v>
      </c>
      <c r="U388" t="s">
        <v>100</v>
      </c>
      <c r="V388" t="s">
        <v>3782</v>
      </c>
      <c r="W388" t="s">
        <v>102</v>
      </c>
      <c r="X388" t="s">
        <v>3783</v>
      </c>
      <c r="Y388" t="s">
        <v>125</v>
      </c>
      <c r="Z388" t="s">
        <v>126</v>
      </c>
      <c r="AA388" t="s">
        <v>1513</v>
      </c>
      <c r="AB388" s="37">
        <v>1</v>
      </c>
      <c r="AC388" t="s">
        <v>106</v>
      </c>
      <c r="AD388" s="37">
        <v>988463</v>
      </c>
      <c r="AE388" s="37">
        <v>196537</v>
      </c>
      <c r="AF388" s="37">
        <v>988463</v>
      </c>
    </row>
    <row r="389" spans="1:32">
      <c r="A389" t="s">
        <v>603</v>
      </c>
      <c r="B389" t="s">
        <v>381</v>
      </c>
      <c r="C389" t="s">
        <v>382</v>
      </c>
      <c r="D389" t="s">
        <v>604</v>
      </c>
      <c r="E389" t="s">
        <v>3784</v>
      </c>
      <c r="F389" t="s">
        <v>3785</v>
      </c>
      <c r="G389" t="s">
        <v>1121</v>
      </c>
      <c r="H389" t="s">
        <v>607</v>
      </c>
      <c r="I389" t="s">
        <v>603</v>
      </c>
      <c r="J389" t="s">
        <v>3786</v>
      </c>
      <c r="K389" t="s">
        <v>96</v>
      </c>
      <c r="L389" t="s">
        <v>3787</v>
      </c>
      <c r="M389" s="36">
        <v>45974.333333333343</v>
      </c>
      <c r="N389" s="36">
        <v>45974.496527777781</v>
      </c>
      <c r="O389" t="s">
        <v>1125</v>
      </c>
      <c r="P389" t="s">
        <v>1126</v>
      </c>
      <c r="Q389" t="s">
        <v>1398</v>
      </c>
      <c r="R389" t="s">
        <v>1399</v>
      </c>
      <c r="S389" t="s">
        <v>98</v>
      </c>
      <c r="T389" t="s">
        <v>99</v>
      </c>
      <c r="U389" t="s">
        <v>100</v>
      </c>
      <c r="V389" t="s">
        <v>3788</v>
      </c>
      <c r="W389" t="s">
        <v>102</v>
      </c>
      <c r="X389" t="s">
        <v>3789</v>
      </c>
      <c r="Y389" t="s">
        <v>8</v>
      </c>
      <c r="Z389" t="s">
        <v>104</v>
      </c>
      <c r="AA389" t="s">
        <v>612</v>
      </c>
      <c r="AB389" s="37">
        <v>1</v>
      </c>
      <c r="AC389" t="s">
        <v>106</v>
      </c>
      <c r="AD389" s="37">
        <v>65960</v>
      </c>
      <c r="AE389" s="37">
        <v>75096</v>
      </c>
      <c r="AF389" s="37">
        <v>65960</v>
      </c>
    </row>
    <row r="390" spans="1:32">
      <c r="A390" t="s">
        <v>113</v>
      </c>
      <c r="B390" t="s">
        <v>114</v>
      </c>
      <c r="C390" t="s">
        <v>115</v>
      </c>
      <c r="D390" t="s">
        <v>3790</v>
      </c>
      <c r="E390" t="s">
        <v>3791</v>
      </c>
      <c r="F390" t="s">
        <v>3792</v>
      </c>
      <c r="G390" t="s">
        <v>1121</v>
      </c>
      <c r="H390" t="s">
        <v>366</v>
      </c>
      <c r="I390" t="s">
        <v>3793</v>
      </c>
      <c r="J390" t="s">
        <v>3794</v>
      </c>
      <c r="K390" t="s">
        <v>96</v>
      </c>
      <c r="L390" t="s">
        <v>3795</v>
      </c>
      <c r="M390" s="36">
        <v>45973.714178240742</v>
      </c>
      <c r="N390" s="36">
        <v>45974.704861111109</v>
      </c>
      <c r="O390" t="s">
        <v>1125</v>
      </c>
      <c r="P390" t="s">
        <v>1126</v>
      </c>
      <c r="Q390" t="s">
        <v>1374</v>
      </c>
      <c r="R390" t="s">
        <v>1414</v>
      </c>
      <c r="S390" t="s">
        <v>98</v>
      </c>
      <c r="T390" t="s">
        <v>470</v>
      </c>
      <c r="U390" t="s">
        <v>100</v>
      </c>
      <c r="V390" t="s">
        <v>3796</v>
      </c>
      <c r="W390" t="s">
        <v>102</v>
      </c>
      <c r="X390" t="s">
        <v>3797</v>
      </c>
      <c r="Y390" t="s">
        <v>15</v>
      </c>
      <c r="Z390" t="s">
        <v>104</v>
      </c>
      <c r="AA390" t="s">
        <v>231</v>
      </c>
      <c r="AB390" s="37">
        <v>1</v>
      </c>
      <c r="AC390" t="s">
        <v>106</v>
      </c>
      <c r="AD390" s="37">
        <v>479589</v>
      </c>
      <c r="AE390" s="37">
        <v>196537</v>
      </c>
      <c r="AF390" s="37">
        <v>479589</v>
      </c>
    </row>
    <row r="391" spans="1:32">
      <c r="A391" t="s">
        <v>704</v>
      </c>
      <c r="B391" t="s">
        <v>381</v>
      </c>
      <c r="C391" t="s">
        <v>382</v>
      </c>
      <c r="D391" t="s">
        <v>3798</v>
      </c>
      <c r="E391" t="s">
        <v>3799</v>
      </c>
      <c r="F391" t="s">
        <v>3800</v>
      </c>
      <c r="G391" t="s">
        <v>1121</v>
      </c>
      <c r="H391" t="s">
        <v>708</v>
      </c>
      <c r="I391" t="s">
        <v>3801</v>
      </c>
      <c r="J391" t="s">
        <v>3802</v>
      </c>
      <c r="K391" t="s">
        <v>96</v>
      </c>
      <c r="L391" t="s">
        <v>3803</v>
      </c>
      <c r="M391" s="36">
        <v>45974.333333333343</v>
      </c>
      <c r="N391" s="36">
        <v>45975.524305555547</v>
      </c>
      <c r="O391" t="s">
        <v>1125</v>
      </c>
      <c r="P391" t="s">
        <v>1126</v>
      </c>
      <c r="Q391" t="s">
        <v>1186</v>
      </c>
      <c r="R391" t="s">
        <v>1186</v>
      </c>
      <c r="S391" t="s">
        <v>1130</v>
      </c>
      <c r="T391" t="s">
        <v>1130</v>
      </c>
      <c r="U391" t="s">
        <v>100</v>
      </c>
      <c r="V391" t="s">
        <v>3804</v>
      </c>
      <c r="W391" t="s">
        <v>102</v>
      </c>
      <c r="X391" t="s">
        <v>3805</v>
      </c>
      <c r="Y391" t="s">
        <v>11</v>
      </c>
      <c r="Z391" t="s">
        <v>104</v>
      </c>
      <c r="AA391" t="s">
        <v>1253</v>
      </c>
      <c r="AB391" s="37">
        <v>1</v>
      </c>
      <c r="AC391" t="s">
        <v>106</v>
      </c>
      <c r="AD391" s="37">
        <v>144968</v>
      </c>
      <c r="AE391" s="37">
        <v>140396</v>
      </c>
      <c r="AF391" s="37">
        <v>144968</v>
      </c>
    </row>
    <row r="392" spans="1:32">
      <c r="A392" t="s">
        <v>138</v>
      </c>
      <c r="B392" t="s">
        <v>139</v>
      </c>
      <c r="C392" t="s">
        <v>140</v>
      </c>
      <c r="D392" t="s">
        <v>3806</v>
      </c>
      <c r="E392" t="s">
        <v>3807</v>
      </c>
      <c r="F392" t="s">
        <v>3808</v>
      </c>
      <c r="G392" t="s">
        <v>1121</v>
      </c>
      <c r="H392" t="s">
        <v>144</v>
      </c>
      <c r="I392" t="s">
        <v>3809</v>
      </c>
      <c r="J392" t="s">
        <v>3810</v>
      </c>
      <c r="K392" t="s">
        <v>96</v>
      </c>
      <c r="L392" t="s">
        <v>3811</v>
      </c>
      <c r="M392" s="36">
        <v>45974.333333333343</v>
      </c>
      <c r="N392" s="36">
        <v>45975.395833333343</v>
      </c>
      <c r="O392" t="s">
        <v>1125</v>
      </c>
      <c r="P392" t="s">
        <v>1126</v>
      </c>
      <c r="Q392" t="s">
        <v>1148</v>
      </c>
      <c r="R392" t="s">
        <v>1128</v>
      </c>
      <c r="S392" t="s">
        <v>98</v>
      </c>
      <c r="T392" t="s">
        <v>99</v>
      </c>
      <c r="U392" t="s">
        <v>100</v>
      </c>
      <c r="V392" t="s">
        <v>3812</v>
      </c>
      <c r="W392" t="s">
        <v>102</v>
      </c>
      <c r="X392" t="s">
        <v>3813</v>
      </c>
      <c r="Y392" t="s">
        <v>11</v>
      </c>
      <c r="Z392" t="s">
        <v>104</v>
      </c>
      <c r="AA392" t="s">
        <v>1162</v>
      </c>
      <c r="AB392" s="37">
        <v>1</v>
      </c>
      <c r="AC392" t="s">
        <v>106</v>
      </c>
      <c r="AD392" s="37">
        <v>144968</v>
      </c>
      <c r="AE392" s="37">
        <v>140396</v>
      </c>
      <c r="AF392" s="37">
        <v>144968</v>
      </c>
    </row>
    <row r="393" spans="1:32">
      <c r="A393" t="s">
        <v>152</v>
      </c>
      <c r="B393" t="s">
        <v>153</v>
      </c>
      <c r="C393" t="s">
        <v>154</v>
      </c>
      <c r="D393" t="s">
        <v>155</v>
      </c>
      <c r="E393" t="s">
        <v>3814</v>
      </c>
      <c r="F393" t="s">
        <v>3815</v>
      </c>
      <c r="G393" t="s">
        <v>1121</v>
      </c>
      <c r="H393" t="s">
        <v>153</v>
      </c>
      <c r="I393" t="s">
        <v>152</v>
      </c>
      <c r="J393" t="s">
        <v>3816</v>
      </c>
      <c r="K393" t="s">
        <v>96</v>
      </c>
      <c r="L393" t="s">
        <v>3817</v>
      </c>
      <c r="M393" s="36">
        <v>45974.335104166668</v>
      </c>
      <c r="N393" s="36">
        <v>45974.693055555559</v>
      </c>
      <c r="O393" t="s">
        <v>1125</v>
      </c>
      <c r="P393" t="s">
        <v>1126</v>
      </c>
      <c r="Q393" t="s">
        <v>1218</v>
      </c>
      <c r="R393" t="s">
        <v>1128</v>
      </c>
      <c r="S393" t="s">
        <v>147</v>
      </c>
      <c r="T393" t="s">
        <v>1364</v>
      </c>
      <c r="U393" t="s">
        <v>100</v>
      </c>
      <c r="V393" t="s">
        <v>3818</v>
      </c>
      <c r="W393" t="s">
        <v>102</v>
      </c>
      <c r="X393" t="s">
        <v>3819</v>
      </c>
      <c r="Y393" t="s">
        <v>8</v>
      </c>
      <c r="Z393" t="s">
        <v>104</v>
      </c>
      <c r="AA393" t="s">
        <v>2182</v>
      </c>
      <c r="AB393" s="37">
        <v>1</v>
      </c>
      <c r="AC393" t="s">
        <v>106</v>
      </c>
      <c r="AD393" s="37">
        <v>65960</v>
      </c>
      <c r="AE393" s="37">
        <v>75096</v>
      </c>
      <c r="AF393" s="37">
        <v>65960</v>
      </c>
    </row>
    <row r="394" spans="1:32">
      <c r="A394" t="s">
        <v>255</v>
      </c>
      <c r="B394" t="s">
        <v>256</v>
      </c>
      <c r="C394" t="s">
        <v>257</v>
      </c>
      <c r="D394" t="s">
        <v>3820</v>
      </c>
      <c r="E394" t="s">
        <v>3821</v>
      </c>
      <c r="F394" t="s">
        <v>3822</v>
      </c>
      <c r="G394" t="s">
        <v>1121</v>
      </c>
      <c r="H394" t="s">
        <v>261</v>
      </c>
      <c r="I394" t="s">
        <v>3823</v>
      </c>
      <c r="J394" t="s">
        <v>3824</v>
      </c>
      <c r="K394" t="s">
        <v>96</v>
      </c>
      <c r="L394" t="s">
        <v>3825</v>
      </c>
      <c r="M394" s="36">
        <v>45974.360115740739</v>
      </c>
      <c r="N394" s="36">
        <v>45975.624305555553</v>
      </c>
      <c r="O394" t="s">
        <v>1125</v>
      </c>
      <c r="P394" t="s">
        <v>1126</v>
      </c>
      <c r="Q394" t="s">
        <v>1363</v>
      </c>
      <c r="R394" t="s">
        <v>1453</v>
      </c>
      <c r="S394" t="s">
        <v>98</v>
      </c>
      <c r="T394" t="s">
        <v>99</v>
      </c>
      <c r="U394" t="s">
        <v>100</v>
      </c>
      <c r="V394" t="s">
        <v>3826</v>
      </c>
      <c r="W394" t="s">
        <v>102</v>
      </c>
      <c r="X394" t="s">
        <v>3827</v>
      </c>
      <c r="Y394" t="s">
        <v>11</v>
      </c>
      <c r="Z394" t="s">
        <v>104</v>
      </c>
      <c r="AA394" t="s">
        <v>2651</v>
      </c>
      <c r="AB394" s="37">
        <v>1</v>
      </c>
      <c r="AC394" t="s">
        <v>106</v>
      </c>
      <c r="AD394" s="37">
        <v>144968</v>
      </c>
      <c r="AE394" s="37">
        <v>140396</v>
      </c>
      <c r="AF394" s="37">
        <v>144968</v>
      </c>
    </row>
    <row r="395" spans="1:32">
      <c r="A395" t="s">
        <v>138</v>
      </c>
      <c r="B395" t="s">
        <v>139</v>
      </c>
      <c r="C395" t="s">
        <v>140</v>
      </c>
      <c r="D395" t="s">
        <v>3828</v>
      </c>
      <c r="E395" t="s">
        <v>3829</v>
      </c>
      <c r="F395" t="s">
        <v>3830</v>
      </c>
      <c r="G395" t="s">
        <v>1121</v>
      </c>
      <c r="H395" t="s">
        <v>144</v>
      </c>
      <c r="I395" t="s">
        <v>3831</v>
      </c>
      <c r="J395" t="s">
        <v>3832</v>
      </c>
      <c r="K395" t="s">
        <v>96</v>
      </c>
      <c r="L395" t="s">
        <v>3833</v>
      </c>
      <c r="M395" s="36">
        <v>45974.371261574073</v>
      </c>
      <c r="N395" s="36">
        <v>45975.377083333333</v>
      </c>
      <c r="O395" t="s">
        <v>1125</v>
      </c>
      <c r="P395" t="s">
        <v>1126</v>
      </c>
      <c r="Q395" t="s">
        <v>1158</v>
      </c>
      <c r="R395" t="s">
        <v>1128</v>
      </c>
      <c r="S395" t="s">
        <v>1130</v>
      </c>
      <c r="T395" t="s">
        <v>1130</v>
      </c>
      <c r="U395" t="s">
        <v>100</v>
      </c>
      <c r="V395" t="s">
        <v>3834</v>
      </c>
      <c r="W395" t="s">
        <v>102</v>
      </c>
      <c r="X395" t="s">
        <v>3835</v>
      </c>
      <c r="Y395" t="s">
        <v>15</v>
      </c>
      <c r="Z395" t="s">
        <v>104</v>
      </c>
      <c r="AA395" t="s">
        <v>761</v>
      </c>
      <c r="AB395" s="37">
        <v>1</v>
      </c>
      <c r="AC395" t="s">
        <v>106</v>
      </c>
      <c r="AD395" s="37">
        <v>479589</v>
      </c>
      <c r="AE395" s="37">
        <v>196537</v>
      </c>
      <c r="AF395" s="37">
        <v>479589</v>
      </c>
    </row>
    <row r="396" spans="1:32">
      <c r="A396" t="s">
        <v>152</v>
      </c>
      <c r="B396" t="s">
        <v>153</v>
      </c>
      <c r="C396" t="s">
        <v>154</v>
      </c>
      <c r="D396" t="s">
        <v>268</v>
      </c>
      <c r="E396" t="s">
        <v>3836</v>
      </c>
      <c r="F396" t="s">
        <v>3126</v>
      </c>
      <c r="G396" t="s">
        <v>1121</v>
      </c>
      <c r="H396" t="s">
        <v>153</v>
      </c>
      <c r="I396" t="s">
        <v>271</v>
      </c>
      <c r="J396" t="s">
        <v>3127</v>
      </c>
      <c r="K396" t="s">
        <v>96</v>
      </c>
      <c r="L396" t="s">
        <v>3837</v>
      </c>
      <c r="M396" s="36">
        <v>45974.374699074076</v>
      </c>
      <c r="N396" s="36">
        <v>45974.730555555558</v>
      </c>
      <c r="O396" t="s">
        <v>1125</v>
      </c>
      <c r="P396" t="s">
        <v>1126</v>
      </c>
      <c r="Q396" t="s">
        <v>1235</v>
      </c>
      <c r="R396" t="s">
        <v>1236</v>
      </c>
      <c r="S396" t="s">
        <v>147</v>
      </c>
      <c r="T396" t="s">
        <v>148</v>
      </c>
      <c r="U396" t="s">
        <v>100</v>
      </c>
      <c r="V396" t="s">
        <v>3838</v>
      </c>
      <c r="W396" t="s">
        <v>102</v>
      </c>
      <c r="X396" t="s">
        <v>3130</v>
      </c>
      <c r="Y396" t="s">
        <v>8</v>
      </c>
      <c r="Z396" t="s">
        <v>104</v>
      </c>
      <c r="AA396" t="s">
        <v>276</v>
      </c>
      <c r="AB396" s="37">
        <v>1</v>
      </c>
      <c r="AC396" t="s">
        <v>106</v>
      </c>
      <c r="AD396" s="37">
        <v>65960</v>
      </c>
      <c r="AE396" s="37">
        <v>75096</v>
      </c>
      <c r="AF396" s="37">
        <v>65960</v>
      </c>
    </row>
    <row r="397" spans="1:32">
      <c r="A397" t="s">
        <v>152</v>
      </c>
      <c r="B397" t="s">
        <v>153</v>
      </c>
      <c r="C397" t="s">
        <v>154</v>
      </c>
      <c r="D397" t="s">
        <v>155</v>
      </c>
      <c r="E397" t="s">
        <v>3839</v>
      </c>
      <c r="F397" t="s">
        <v>3840</v>
      </c>
      <c r="G397" t="s">
        <v>1121</v>
      </c>
      <c r="H397" t="s">
        <v>153</v>
      </c>
      <c r="I397" t="s">
        <v>152</v>
      </c>
      <c r="J397" t="s">
        <v>3841</v>
      </c>
      <c r="K397" t="s">
        <v>96</v>
      </c>
      <c r="L397" t="s">
        <v>3842</v>
      </c>
      <c r="M397" s="36">
        <v>45974.388645833344</v>
      </c>
      <c r="N397" s="36">
        <v>45975.339583333327</v>
      </c>
      <c r="O397" t="s">
        <v>1125</v>
      </c>
      <c r="P397" t="s">
        <v>1126</v>
      </c>
      <c r="Q397" t="s">
        <v>1186</v>
      </c>
      <c r="R397" t="s">
        <v>1186</v>
      </c>
      <c r="S397" t="s">
        <v>98</v>
      </c>
      <c r="T397" t="s">
        <v>470</v>
      </c>
      <c r="U397" t="s">
        <v>1179</v>
      </c>
      <c r="V397" t="s">
        <v>3843</v>
      </c>
      <c r="W397" t="s">
        <v>102</v>
      </c>
      <c r="X397" t="s">
        <v>106</v>
      </c>
      <c r="Y397" t="s">
        <v>8</v>
      </c>
      <c r="Z397" t="s">
        <v>104</v>
      </c>
      <c r="AA397" t="s">
        <v>2182</v>
      </c>
      <c r="AB397" s="37">
        <v>1</v>
      </c>
      <c r="AC397" t="s">
        <v>106</v>
      </c>
      <c r="AD397" s="37">
        <v>65960</v>
      </c>
      <c r="AE397" s="37">
        <v>75096</v>
      </c>
      <c r="AF397" s="37">
        <v>65960</v>
      </c>
    </row>
    <row r="398" spans="1:32">
      <c r="A398" t="s">
        <v>975</v>
      </c>
      <c r="B398" t="s">
        <v>256</v>
      </c>
      <c r="C398" t="s">
        <v>257</v>
      </c>
      <c r="D398" t="s">
        <v>976</v>
      </c>
      <c r="E398" t="s">
        <v>3844</v>
      </c>
      <c r="F398" t="s">
        <v>3845</v>
      </c>
      <c r="G398" t="s">
        <v>1121</v>
      </c>
      <c r="H398" t="s">
        <v>979</v>
      </c>
      <c r="I398" t="s">
        <v>975</v>
      </c>
      <c r="J398" t="s">
        <v>3846</v>
      </c>
      <c r="K398" t="s">
        <v>96</v>
      </c>
      <c r="L398" t="s">
        <v>3847</v>
      </c>
      <c r="M398" s="36">
        <v>45974.421886574077</v>
      </c>
      <c r="N398" s="36">
        <v>45974.522916666669</v>
      </c>
      <c r="O398" t="s">
        <v>1125</v>
      </c>
      <c r="P398" t="s">
        <v>1126</v>
      </c>
      <c r="Q398" t="s">
        <v>1158</v>
      </c>
      <c r="R398" t="s">
        <v>1128</v>
      </c>
      <c r="S398" t="s">
        <v>147</v>
      </c>
      <c r="T398" t="s">
        <v>1364</v>
      </c>
      <c r="U398" t="s">
        <v>100</v>
      </c>
      <c r="V398" t="s">
        <v>3848</v>
      </c>
      <c r="W398" t="s">
        <v>102</v>
      </c>
      <c r="X398" t="s">
        <v>3849</v>
      </c>
      <c r="Y398" t="s">
        <v>8</v>
      </c>
      <c r="Z398" t="s">
        <v>104</v>
      </c>
      <c r="AA398" t="s">
        <v>1960</v>
      </c>
      <c r="AB398" s="37">
        <v>1</v>
      </c>
      <c r="AC398" t="s">
        <v>106</v>
      </c>
      <c r="AD398" s="37">
        <v>65960</v>
      </c>
      <c r="AE398" s="37">
        <v>75096</v>
      </c>
      <c r="AF398" s="37">
        <v>65960</v>
      </c>
    </row>
    <row r="399" spans="1:32">
      <c r="A399" t="s">
        <v>991</v>
      </c>
      <c r="B399" t="s">
        <v>256</v>
      </c>
      <c r="C399" t="s">
        <v>257</v>
      </c>
      <c r="D399" t="s">
        <v>1440</v>
      </c>
      <c r="E399" t="s">
        <v>3850</v>
      </c>
      <c r="F399" t="s">
        <v>3851</v>
      </c>
      <c r="G399" t="s">
        <v>1121</v>
      </c>
      <c r="H399" t="s">
        <v>224</v>
      </c>
      <c r="I399" t="s">
        <v>991</v>
      </c>
      <c r="J399" t="s">
        <v>3852</v>
      </c>
      <c r="K399" t="s">
        <v>96</v>
      </c>
      <c r="L399" t="s">
        <v>3853</v>
      </c>
      <c r="M399" s="36">
        <v>45974.424421296288</v>
      </c>
      <c r="N399" s="36">
        <v>45974.628472222219</v>
      </c>
      <c r="O399" t="s">
        <v>1125</v>
      </c>
      <c r="P399" t="s">
        <v>1126</v>
      </c>
      <c r="Q399" t="s">
        <v>1288</v>
      </c>
      <c r="R399" t="s">
        <v>1128</v>
      </c>
      <c r="S399" t="s">
        <v>98</v>
      </c>
      <c r="T399" t="s">
        <v>470</v>
      </c>
      <c r="U399" t="s">
        <v>100</v>
      </c>
      <c r="V399" t="s">
        <v>3854</v>
      </c>
      <c r="W399" t="s">
        <v>102</v>
      </c>
      <c r="X399" t="s">
        <v>3855</v>
      </c>
      <c r="Y399" t="s">
        <v>8</v>
      </c>
      <c r="Z399" t="s">
        <v>104</v>
      </c>
      <c r="AA399" t="s">
        <v>1000</v>
      </c>
      <c r="AB399" s="37">
        <v>1</v>
      </c>
      <c r="AC399" t="s">
        <v>106</v>
      </c>
      <c r="AD399" s="37">
        <v>65960</v>
      </c>
      <c r="AE399" s="37">
        <v>75096</v>
      </c>
      <c r="AF399" s="37">
        <v>65960</v>
      </c>
    </row>
    <row r="400" spans="1:32">
      <c r="A400" t="s">
        <v>152</v>
      </c>
      <c r="B400" t="s">
        <v>153</v>
      </c>
      <c r="C400" t="s">
        <v>154</v>
      </c>
      <c r="D400" t="s">
        <v>268</v>
      </c>
      <c r="E400" t="s">
        <v>3856</v>
      </c>
      <c r="F400" t="s">
        <v>3857</v>
      </c>
      <c r="G400" t="s">
        <v>1121</v>
      </c>
      <c r="H400" t="s">
        <v>153</v>
      </c>
      <c r="I400" t="s">
        <v>271</v>
      </c>
      <c r="J400" t="s">
        <v>3858</v>
      </c>
      <c r="K400" t="s">
        <v>96</v>
      </c>
      <c r="L400" t="s">
        <v>3859</v>
      </c>
      <c r="M400" s="36">
        <v>45974.443541666667</v>
      </c>
      <c r="N400" s="36">
        <v>45975.397222222222</v>
      </c>
      <c r="O400" t="s">
        <v>1125</v>
      </c>
      <c r="P400" t="s">
        <v>1227</v>
      </c>
      <c r="Q400" t="s">
        <v>1169</v>
      </c>
      <c r="R400" t="s">
        <v>1407</v>
      </c>
      <c r="S400" t="s">
        <v>1129</v>
      </c>
      <c r="T400" t="s">
        <v>1129</v>
      </c>
      <c r="U400" t="s">
        <v>100</v>
      </c>
      <c r="V400" t="s">
        <v>3860</v>
      </c>
      <c r="W400" t="s">
        <v>102</v>
      </c>
      <c r="X400" t="s">
        <v>3861</v>
      </c>
      <c r="Y400" t="s">
        <v>8</v>
      </c>
      <c r="Z400" t="s">
        <v>104</v>
      </c>
      <c r="AA400" t="s">
        <v>2741</v>
      </c>
      <c r="AB400" s="37">
        <v>1</v>
      </c>
      <c r="AC400" t="s">
        <v>106</v>
      </c>
      <c r="AD400" s="37">
        <v>65960</v>
      </c>
      <c r="AE400" s="37">
        <v>75096</v>
      </c>
      <c r="AF400" s="37">
        <v>65960</v>
      </c>
    </row>
    <row r="401" spans="1:32">
      <c r="A401" t="s">
        <v>603</v>
      </c>
      <c r="B401" t="s">
        <v>381</v>
      </c>
      <c r="C401" t="s">
        <v>382</v>
      </c>
      <c r="D401" t="s">
        <v>604</v>
      </c>
      <c r="E401" t="s">
        <v>3862</v>
      </c>
      <c r="F401" t="s">
        <v>3863</v>
      </c>
      <c r="G401" t="s">
        <v>1121</v>
      </c>
      <c r="H401" t="s">
        <v>607</v>
      </c>
      <c r="I401" t="s">
        <v>603</v>
      </c>
      <c r="J401" t="s">
        <v>3864</v>
      </c>
      <c r="K401" t="s">
        <v>96</v>
      </c>
      <c r="L401" t="s">
        <v>3865</v>
      </c>
      <c r="M401" s="36">
        <v>45974.444548611107</v>
      </c>
      <c r="N401" s="36">
        <v>45974.540972222218</v>
      </c>
      <c r="O401" t="s">
        <v>1125</v>
      </c>
      <c r="P401" t="s">
        <v>1126</v>
      </c>
      <c r="Q401" t="s">
        <v>1398</v>
      </c>
      <c r="R401" t="s">
        <v>1399</v>
      </c>
      <c r="S401" t="s">
        <v>98</v>
      </c>
      <c r="T401" t="s">
        <v>99</v>
      </c>
      <c r="U401" t="s">
        <v>100</v>
      </c>
      <c r="V401" t="s">
        <v>3866</v>
      </c>
      <c r="W401" t="s">
        <v>102</v>
      </c>
      <c r="X401" t="s">
        <v>3867</v>
      </c>
      <c r="Y401" t="s">
        <v>8</v>
      </c>
      <c r="Z401" t="s">
        <v>104</v>
      </c>
      <c r="AA401" t="s">
        <v>612</v>
      </c>
      <c r="AB401" s="37">
        <v>1</v>
      </c>
      <c r="AC401" t="s">
        <v>106</v>
      </c>
      <c r="AD401" s="37">
        <v>65960</v>
      </c>
      <c r="AE401" s="37">
        <v>75096</v>
      </c>
      <c r="AF401" s="37">
        <v>65960</v>
      </c>
    </row>
    <row r="402" spans="1:32">
      <c r="A402" t="s">
        <v>277</v>
      </c>
      <c r="B402" t="s">
        <v>256</v>
      </c>
      <c r="C402" t="s">
        <v>257</v>
      </c>
      <c r="D402" t="s">
        <v>288</v>
      </c>
      <c r="E402" t="s">
        <v>3868</v>
      </c>
      <c r="F402" t="s">
        <v>3869</v>
      </c>
      <c r="G402" t="s">
        <v>1121</v>
      </c>
      <c r="H402" t="s">
        <v>291</v>
      </c>
      <c r="I402" t="s">
        <v>277</v>
      </c>
      <c r="J402" t="s">
        <v>3870</v>
      </c>
      <c r="K402" t="s">
        <v>96</v>
      </c>
      <c r="L402" t="s">
        <v>3871</v>
      </c>
      <c r="M402" s="36">
        <v>45974.440636574072</v>
      </c>
      <c r="N402" s="36">
        <v>45975.429166666669</v>
      </c>
      <c r="O402" t="s">
        <v>1125</v>
      </c>
      <c r="P402" t="s">
        <v>1126</v>
      </c>
      <c r="Q402" t="s">
        <v>1363</v>
      </c>
      <c r="R402" t="s">
        <v>1128</v>
      </c>
      <c r="S402" t="s">
        <v>147</v>
      </c>
      <c r="T402" t="s">
        <v>1364</v>
      </c>
      <c r="U402" t="s">
        <v>100</v>
      </c>
      <c r="V402" t="s">
        <v>3872</v>
      </c>
      <c r="W402" t="s">
        <v>102</v>
      </c>
      <c r="X402" t="s">
        <v>3873</v>
      </c>
      <c r="Y402" t="s">
        <v>8</v>
      </c>
      <c r="Z402" t="s">
        <v>104</v>
      </c>
      <c r="AA402" t="s">
        <v>287</v>
      </c>
      <c r="AB402" s="37">
        <v>1</v>
      </c>
      <c r="AC402" t="s">
        <v>106</v>
      </c>
      <c r="AD402" s="37">
        <v>65960</v>
      </c>
      <c r="AE402" s="37">
        <v>75096</v>
      </c>
      <c r="AF402" s="37">
        <v>65960</v>
      </c>
    </row>
    <row r="403" spans="1:32">
      <c r="A403" t="s">
        <v>991</v>
      </c>
      <c r="B403" t="s">
        <v>256</v>
      </c>
      <c r="C403" t="s">
        <v>257</v>
      </c>
      <c r="D403" t="s">
        <v>1440</v>
      </c>
      <c r="E403" t="s">
        <v>3874</v>
      </c>
      <c r="F403" t="s">
        <v>3875</v>
      </c>
      <c r="G403" t="s">
        <v>1121</v>
      </c>
      <c r="H403" t="s">
        <v>224</v>
      </c>
      <c r="I403" t="s">
        <v>991</v>
      </c>
      <c r="J403" t="s">
        <v>3876</v>
      </c>
      <c r="K403" t="s">
        <v>96</v>
      </c>
      <c r="L403" t="s">
        <v>3877</v>
      </c>
      <c r="M403" s="36">
        <v>45974.478125000001</v>
      </c>
      <c r="N403" s="36">
        <v>45975.429861111108</v>
      </c>
      <c r="O403" t="s">
        <v>1125</v>
      </c>
      <c r="P403" t="s">
        <v>1126</v>
      </c>
      <c r="Q403" t="s">
        <v>1158</v>
      </c>
      <c r="R403" t="s">
        <v>1128</v>
      </c>
      <c r="S403" t="s">
        <v>1130</v>
      </c>
      <c r="T403" t="s">
        <v>1130</v>
      </c>
      <c r="U403" t="s">
        <v>100</v>
      </c>
      <c r="V403" t="s">
        <v>3878</v>
      </c>
      <c r="W403" t="s">
        <v>102</v>
      </c>
      <c r="X403" t="s">
        <v>3879</v>
      </c>
      <c r="Y403" t="s">
        <v>8</v>
      </c>
      <c r="Z403" t="s">
        <v>104</v>
      </c>
      <c r="AA403" t="s">
        <v>1000</v>
      </c>
      <c r="AB403" s="37">
        <v>1</v>
      </c>
      <c r="AC403" t="s">
        <v>106</v>
      </c>
      <c r="AD403" s="37">
        <v>65960</v>
      </c>
      <c r="AE403" s="37">
        <v>75096</v>
      </c>
      <c r="AF403" s="37">
        <v>65960</v>
      </c>
    </row>
    <row r="404" spans="1:32">
      <c r="A404" t="s">
        <v>138</v>
      </c>
      <c r="B404" t="s">
        <v>139</v>
      </c>
      <c r="C404" t="s">
        <v>140</v>
      </c>
      <c r="D404" t="s">
        <v>141</v>
      </c>
      <c r="E404" t="s">
        <v>3880</v>
      </c>
      <c r="F404" t="s">
        <v>3881</v>
      </c>
      <c r="G404" t="s">
        <v>1121</v>
      </c>
      <c r="H404" t="s">
        <v>144</v>
      </c>
      <c r="I404" t="s">
        <v>138</v>
      </c>
      <c r="J404" t="s">
        <v>3882</v>
      </c>
      <c r="K404" t="s">
        <v>96</v>
      </c>
      <c r="L404" t="s">
        <v>3883</v>
      </c>
      <c r="M404" s="36">
        <v>45974.467476851853</v>
      </c>
      <c r="N404" s="36">
        <v>45974.556944444441</v>
      </c>
      <c r="O404" t="s">
        <v>1125</v>
      </c>
      <c r="P404" t="s">
        <v>1126</v>
      </c>
      <c r="Q404" t="s">
        <v>1158</v>
      </c>
      <c r="R404" t="s">
        <v>1128</v>
      </c>
      <c r="S404" t="s">
        <v>98</v>
      </c>
      <c r="T404" t="s">
        <v>99</v>
      </c>
      <c r="U404" t="s">
        <v>100</v>
      </c>
      <c r="V404" t="s">
        <v>3884</v>
      </c>
      <c r="W404" t="s">
        <v>102</v>
      </c>
      <c r="X404" t="s">
        <v>3885</v>
      </c>
      <c r="Y404" t="s">
        <v>8</v>
      </c>
      <c r="Z404" t="s">
        <v>104</v>
      </c>
      <c r="AA404" t="s">
        <v>151</v>
      </c>
      <c r="AB404" s="37">
        <v>1</v>
      </c>
      <c r="AC404" t="s">
        <v>106</v>
      </c>
      <c r="AD404" s="37">
        <v>65960</v>
      </c>
      <c r="AE404" s="37">
        <v>75096</v>
      </c>
      <c r="AF404" s="37">
        <v>65960</v>
      </c>
    </row>
    <row r="405" spans="1:32">
      <c r="A405" t="s">
        <v>255</v>
      </c>
      <c r="B405" t="s">
        <v>256</v>
      </c>
      <c r="C405" t="s">
        <v>257</v>
      </c>
      <c r="D405" t="s">
        <v>258</v>
      </c>
      <c r="E405" t="s">
        <v>3886</v>
      </c>
      <c r="F405" t="s">
        <v>3887</v>
      </c>
      <c r="G405" t="s">
        <v>1121</v>
      </c>
      <c r="H405" t="s">
        <v>261</v>
      </c>
      <c r="I405" t="s">
        <v>262</v>
      </c>
      <c r="J405" t="s">
        <v>3888</v>
      </c>
      <c r="K405" t="s">
        <v>96</v>
      </c>
      <c r="L405" t="s">
        <v>3889</v>
      </c>
      <c r="M405" s="36">
        <v>45974.470925925933</v>
      </c>
      <c r="N405" s="36">
        <v>45974.642361111109</v>
      </c>
      <c r="O405" t="s">
        <v>1125</v>
      </c>
      <c r="P405" t="s">
        <v>1126</v>
      </c>
      <c r="Q405" t="s">
        <v>1127</v>
      </c>
      <c r="R405" t="s">
        <v>1128</v>
      </c>
      <c r="S405" t="s">
        <v>98</v>
      </c>
      <c r="T405" t="s">
        <v>99</v>
      </c>
      <c r="U405" t="s">
        <v>100</v>
      </c>
      <c r="V405" t="s">
        <v>3890</v>
      </c>
      <c r="W405" t="s">
        <v>102</v>
      </c>
      <c r="X405" t="s">
        <v>3891</v>
      </c>
      <c r="Y405" t="s">
        <v>11</v>
      </c>
      <c r="Z405" t="s">
        <v>104</v>
      </c>
      <c r="AA405" t="s">
        <v>1904</v>
      </c>
      <c r="AB405" s="37">
        <v>1</v>
      </c>
      <c r="AC405" t="s">
        <v>106</v>
      </c>
      <c r="AD405" s="37">
        <v>144968</v>
      </c>
      <c r="AE405" s="37">
        <v>140396</v>
      </c>
      <c r="AF405" s="37">
        <v>144968</v>
      </c>
    </row>
    <row r="406" spans="1:32">
      <c r="A406" t="s">
        <v>138</v>
      </c>
      <c r="B406" t="s">
        <v>139</v>
      </c>
      <c r="C406" t="s">
        <v>140</v>
      </c>
      <c r="D406" t="s">
        <v>196</v>
      </c>
      <c r="E406" t="s">
        <v>3892</v>
      </c>
      <c r="F406" t="s">
        <v>3893</v>
      </c>
      <c r="G406" t="s">
        <v>1121</v>
      </c>
      <c r="H406" t="s">
        <v>144</v>
      </c>
      <c r="I406" t="s">
        <v>199</v>
      </c>
      <c r="J406" t="s">
        <v>3894</v>
      </c>
      <c r="K406" t="s">
        <v>96</v>
      </c>
      <c r="L406" t="s">
        <v>3895</v>
      </c>
      <c r="M406" s="36">
        <v>45974.475659722222</v>
      </c>
      <c r="N406" s="36">
        <v>45974.669444444437</v>
      </c>
      <c r="O406" t="s">
        <v>1125</v>
      </c>
      <c r="P406" t="s">
        <v>1126</v>
      </c>
      <c r="Q406" t="s">
        <v>1158</v>
      </c>
      <c r="R406" t="s">
        <v>1159</v>
      </c>
      <c r="S406" t="s">
        <v>98</v>
      </c>
      <c r="T406" t="s">
        <v>99</v>
      </c>
      <c r="U406" t="s">
        <v>100</v>
      </c>
      <c r="V406" t="s">
        <v>3896</v>
      </c>
      <c r="W406" t="s">
        <v>102</v>
      </c>
      <c r="X406" t="s">
        <v>3897</v>
      </c>
      <c r="Y406" t="s">
        <v>8</v>
      </c>
      <c r="Z406" t="s">
        <v>104</v>
      </c>
      <c r="AA406" t="s">
        <v>1807</v>
      </c>
      <c r="AB406" s="37">
        <v>1</v>
      </c>
      <c r="AC406" t="s">
        <v>106</v>
      </c>
      <c r="AD406" s="37">
        <v>65960</v>
      </c>
      <c r="AE406" s="37">
        <v>75096</v>
      </c>
      <c r="AF406" s="37">
        <v>65960</v>
      </c>
    </row>
    <row r="407" spans="1:32">
      <c r="A407" t="s">
        <v>138</v>
      </c>
      <c r="B407" t="s">
        <v>139</v>
      </c>
      <c r="C407" t="s">
        <v>140</v>
      </c>
      <c r="D407" t="s">
        <v>3262</v>
      </c>
      <c r="E407" t="s">
        <v>3898</v>
      </c>
      <c r="F407" t="s">
        <v>3264</v>
      </c>
      <c r="G407" t="s">
        <v>1121</v>
      </c>
      <c r="H407" t="s">
        <v>144</v>
      </c>
      <c r="I407" t="s">
        <v>3265</v>
      </c>
      <c r="J407" t="s">
        <v>3266</v>
      </c>
      <c r="K407" t="s">
        <v>96</v>
      </c>
      <c r="L407" t="s">
        <v>3899</v>
      </c>
      <c r="M407" s="36">
        <v>45974.478946759264</v>
      </c>
      <c r="N407" s="36">
        <v>45975.727777777778</v>
      </c>
      <c r="P407" t="s">
        <v>1227</v>
      </c>
      <c r="Q407" t="s">
        <v>1158</v>
      </c>
      <c r="R407" t="s">
        <v>1740</v>
      </c>
      <c r="S407" t="s">
        <v>98</v>
      </c>
      <c r="T407" t="s">
        <v>99</v>
      </c>
      <c r="V407" t="s">
        <v>3900</v>
      </c>
      <c r="W407" t="s">
        <v>1195</v>
      </c>
      <c r="Y407" t="s">
        <v>13</v>
      </c>
      <c r="Z407" t="s">
        <v>104</v>
      </c>
      <c r="AA407" t="s">
        <v>1162</v>
      </c>
      <c r="AB407" s="37">
        <v>0</v>
      </c>
      <c r="AC407" t="s">
        <v>106</v>
      </c>
      <c r="AD407" s="37">
        <v>41241</v>
      </c>
      <c r="AE407" s="37">
        <v>0</v>
      </c>
      <c r="AF407" s="37">
        <v>41241</v>
      </c>
    </row>
    <row r="408" spans="1:32">
      <c r="A408" t="s">
        <v>991</v>
      </c>
      <c r="B408" t="s">
        <v>256</v>
      </c>
      <c r="C408" t="s">
        <v>257</v>
      </c>
      <c r="D408" t="s">
        <v>1440</v>
      </c>
      <c r="E408" t="s">
        <v>3901</v>
      </c>
      <c r="F408" t="s">
        <v>3902</v>
      </c>
      <c r="G408" t="s">
        <v>1121</v>
      </c>
      <c r="H408" t="s">
        <v>224</v>
      </c>
      <c r="I408" t="s">
        <v>991</v>
      </c>
      <c r="J408" t="s">
        <v>3903</v>
      </c>
      <c r="K408" t="s">
        <v>96</v>
      </c>
      <c r="L408" t="s">
        <v>3904</v>
      </c>
      <c r="M408" s="36">
        <v>45974.47760416667</v>
      </c>
      <c r="N408" s="36">
        <v>45975.474999999999</v>
      </c>
      <c r="O408" t="s">
        <v>1125</v>
      </c>
      <c r="P408" t="s">
        <v>1126</v>
      </c>
      <c r="Q408" t="s">
        <v>1186</v>
      </c>
      <c r="R408" t="s">
        <v>1186</v>
      </c>
      <c r="S408" t="s">
        <v>1130</v>
      </c>
      <c r="T408" t="s">
        <v>1130</v>
      </c>
      <c r="U408" t="s">
        <v>100</v>
      </c>
      <c r="V408" t="s">
        <v>3905</v>
      </c>
      <c r="W408" t="s">
        <v>102</v>
      </c>
      <c r="X408" t="s">
        <v>3906</v>
      </c>
      <c r="Y408" t="s">
        <v>8</v>
      </c>
      <c r="Z408" t="s">
        <v>104</v>
      </c>
      <c r="AA408" t="s">
        <v>1000</v>
      </c>
      <c r="AB408" s="37">
        <v>1</v>
      </c>
      <c r="AC408" t="s">
        <v>106</v>
      </c>
      <c r="AD408" s="37">
        <v>65960</v>
      </c>
      <c r="AE408" s="37">
        <v>75096</v>
      </c>
      <c r="AF408" s="37">
        <v>65960</v>
      </c>
    </row>
    <row r="409" spans="1:32">
      <c r="A409" t="s">
        <v>398</v>
      </c>
      <c r="B409" t="s">
        <v>86</v>
      </c>
      <c r="C409" t="s">
        <v>87</v>
      </c>
      <c r="D409" t="s">
        <v>3907</v>
      </c>
      <c r="E409" t="s">
        <v>3908</v>
      </c>
      <c r="F409" t="s">
        <v>3909</v>
      </c>
      <c r="G409" t="s">
        <v>1121</v>
      </c>
      <c r="H409" t="s">
        <v>402</v>
      </c>
      <c r="I409" t="s">
        <v>3910</v>
      </c>
      <c r="J409" t="s">
        <v>3911</v>
      </c>
      <c r="K409" t="s">
        <v>96</v>
      </c>
      <c r="L409" t="s">
        <v>3912</v>
      </c>
      <c r="M409" s="36">
        <v>45974.481238425928</v>
      </c>
      <c r="N409" s="36">
        <v>45975.511111111111</v>
      </c>
      <c r="O409" t="s">
        <v>1125</v>
      </c>
      <c r="P409" t="s">
        <v>1126</v>
      </c>
      <c r="Q409" t="s">
        <v>1374</v>
      </c>
      <c r="R409" t="s">
        <v>1414</v>
      </c>
      <c r="S409" t="s">
        <v>1129</v>
      </c>
      <c r="T409" t="s">
        <v>1130</v>
      </c>
      <c r="U409" t="s">
        <v>100</v>
      </c>
      <c r="V409" t="s">
        <v>3913</v>
      </c>
      <c r="W409" t="s">
        <v>102</v>
      </c>
      <c r="X409" t="s">
        <v>3914</v>
      </c>
      <c r="Y409" t="s">
        <v>11</v>
      </c>
      <c r="Z409" t="s">
        <v>104</v>
      </c>
      <c r="AA409" t="s">
        <v>414</v>
      </c>
      <c r="AB409" s="37">
        <v>1</v>
      </c>
      <c r="AC409" t="s">
        <v>106</v>
      </c>
      <c r="AD409" s="37">
        <v>144968</v>
      </c>
      <c r="AE409" s="37">
        <v>140396</v>
      </c>
      <c r="AF409" s="37">
        <v>144968</v>
      </c>
    </row>
    <row r="410" spans="1:32">
      <c r="A410" t="s">
        <v>113</v>
      </c>
      <c r="B410" t="s">
        <v>114</v>
      </c>
      <c r="C410" t="s">
        <v>115</v>
      </c>
      <c r="D410" t="s">
        <v>371</v>
      </c>
      <c r="E410" t="s">
        <v>3915</v>
      </c>
      <c r="F410" t="s">
        <v>3916</v>
      </c>
      <c r="G410" t="s">
        <v>1121</v>
      </c>
      <c r="H410" t="s">
        <v>366</v>
      </c>
      <c r="I410" t="s">
        <v>374</v>
      </c>
      <c r="J410" t="s">
        <v>3917</v>
      </c>
      <c r="K410" t="s">
        <v>96</v>
      </c>
      <c r="L410" t="s">
        <v>3918</v>
      </c>
      <c r="M410" s="36">
        <v>45974.499212962961</v>
      </c>
      <c r="N410" s="36">
        <v>45975.459027777782</v>
      </c>
      <c r="O410" t="s">
        <v>1125</v>
      </c>
      <c r="P410" t="s">
        <v>1126</v>
      </c>
      <c r="Q410" t="s">
        <v>1158</v>
      </c>
      <c r="R410" t="s">
        <v>1128</v>
      </c>
      <c r="S410" t="s">
        <v>98</v>
      </c>
      <c r="T410" t="s">
        <v>470</v>
      </c>
      <c r="U410" t="s">
        <v>100</v>
      </c>
      <c r="V410" t="s">
        <v>3919</v>
      </c>
      <c r="W410" t="s">
        <v>102</v>
      </c>
      <c r="X410" t="s">
        <v>3920</v>
      </c>
      <c r="Y410" t="s">
        <v>13</v>
      </c>
      <c r="Z410" t="s">
        <v>104</v>
      </c>
      <c r="AA410" t="s">
        <v>127</v>
      </c>
      <c r="AB410" s="37">
        <v>1</v>
      </c>
      <c r="AC410" t="s">
        <v>106</v>
      </c>
      <c r="AD410" s="37">
        <v>275729</v>
      </c>
      <c r="AE410" s="37">
        <v>196537</v>
      </c>
      <c r="AF410" s="37">
        <v>275729</v>
      </c>
    </row>
    <row r="411" spans="1:32">
      <c r="A411" t="s">
        <v>138</v>
      </c>
      <c r="B411" t="s">
        <v>139</v>
      </c>
      <c r="C411" t="s">
        <v>140</v>
      </c>
      <c r="D411" t="s">
        <v>196</v>
      </c>
      <c r="E411" t="s">
        <v>3921</v>
      </c>
      <c r="F411" t="s">
        <v>3922</v>
      </c>
      <c r="G411" t="s">
        <v>1121</v>
      </c>
      <c r="H411" t="s">
        <v>144</v>
      </c>
      <c r="I411" t="s">
        <v>199</v>
      </c>
      <c r="J411" t="s">
        <v>3923</v>
      </c>
      <c r="K411" t="s">
        <v>96</v>
      </c>
      <c r="L411" t="s">
        <v>3924</v>
      </c>
      <c r="M411" s="36">
        <v>45974.528541666667</v>
      </c>
      <c r="N411" s="36">
        <v>45975.404166666667</v>
      </c>
      <c r="O411" t="s">
        <v>1125</v>
      </c>
      <c r="P411" t="s">
        <v>1126</v>
      </c>
      <c r="Q411" t="s">
        <v>1218</v>
      </c>
      <c r="R411" t="s">
        <v>1128</v>
      </c>
      <c r="S411" t="s">
        <v>147</v>
      </c>
      <c r="T411" t="s">
        <v>148</v>
      </c>
      <c r="U411" t="s">
        <v>100</v>
      </c>
      <c r="V411" t="s">
        <v>3925</v>
      </c>
      <c r="W411" t="s">
        <v>102</v>
      </c>
      <c r="X411" t="s">
        <v>3926</v>
      </c>
      <c r="Y411" t="s">
        <v>8</v>
      </c>
      <c r="Z411" t="s">
        <v>104</v>
      </c>
      <c r="AA411" t="s">
        <v>176</v>
      </c>
      <c r="AB411" s="37">
        <v>1</v>
      </c>
      <c r="AC411" t="s">
        <v>106</v>
      </c>
      <c r="AD411" s="37">
        <v>65960</v>
      </c>
      <c r="AE411" s="37">
        <v>75096</v>
      </c>
      <c r="AF411" s="37">
        <v>65960</v>
      </c>
    </row>
    <row r="412" spans="1:32">
      <c r="A412" t="s">
        <v>603</v>
      </c>
      <c r="B412" t="s">
        <v>381</v>
      </c>
      <c r="C412" t="s">
        <v>382</v>
      </c>
      <c r="D412" t="s">
        <v>604</v>
      </c>
      <c r="E412" t="s">
        <v>3927</v>
      </c>
      <c r="F412" t="s">
        <v>3928</v>
      </c>
      <c r="G412" t="s">
        <v>1121</v>
      </c>
      <c r="H412" t="s">
        <v>607</v>
      </c>
      <c r="I412" t="s">
        <v>603</v>
      </c>
      <c r="J412" t="s">
        <v>3929</v>
      </c>
      <c r="K412" t="s">
        <v>96</v>
      </c>
      <c r="L412" t="s">
        <v>3930</v>
      </c>
      <c r="M412" s="36">
        <v>45974.559166666673</v>
      </c>
      <c r="N412" s="36">
        <v>45975.541666666657</v>
      </c>
      <c r="O412" t="s">
        <v>1125</v>
      </c>
      <c r="P412" t="s">
        <v>1126</v>
      </c>
      <c r="Q412" t="s">
        <v>1398</v>
      </c>
      <c r="R412" t="s">
        <v>1399</v>
      </c>
      <c r="S412" t="s">
        <v>147</v>
      </c>
      <c r="T412" t="s">
        <v>600</v>
      </c>
      <c r="U412" t="s">
        <v>100</v>
      </c>
      <c r="V412" t="s">
        <v>3931</v>
      </c>
      <c r="W412" t="s">
        <v>102</v>
      </c>
      <c r="X412" t="s">
        <v>3932</v>
      </c>
      <c r="Y412" t="s">
        <v>8</v>
      </c>
      <c r="Z412" t="s">
        <v>104</v>
      </c>
      <c r="AA412" t="s">
        <v>612</v>
      </c>
      <c r="AB412" s="37">
        <v>1</v>
      </c>
      <c r="AC412" t="s">
        <v>106</v>
      </c>
      <c r="AD412" s="37">
        <v>65960</v>
      </c>
      <c r="AE412" s="37">
        <v>75096</v>
      </c>
      <c r="AF412" s="37">
        <v>65960</v>
      </c>
    </row>
    <row r="413" spans="1:32">
      <c r="A413" t="s">
        <v>138</v>
      </c>
      <c r="B413" t="s">
        <v>139</v>
      </c>
      <c r="C413" t="s">
        <v>140</v>
      </c>
      <c r="D413" t="s">
        <v>141</v>
      </c>
      <c r="E413" t="s">
        <v>3933</v>
      </c>
      <c r="F413" t="s">
        <v>3934</v>
      </c>
      <c r="G413" t="s">
        <v>1121</v>
      </c>
      <c r="H413" t="s">
        <v>144</v>
      </c>
      <c r="I413" t="s">
        <v>138</v>
      </c>
      <c r="J413" t="s">
        <v>3935</v>
      </c>
      <c r="K413" t="s">
        <v>96</v>
      </c>
      <c r="L413" t="s">
        <v>3936</v>
      </c>
      <c r="M413" s="36">
        <v>45974.562222222223</v>
      </c>
      <c r="N413" s="36">
        <v>45975.494444444441</v>
      </c>
      <c r="O413" t="s">
        <v>1125</v>
      </c>
      <c r="P413" t="s">
        <v>1126</v>
      </c>
      <c r="Q413" t="s">
        <v>1186</v>
      </c>
      <c r="R413" t="s">
        <v>1186</v>
      </c>
      <c r="S413" t="s">
        <v>98</v>
      </c>
      <c r="T413" t="s">
        <v>470</v>
      </c>
      <c r="U413" t="s">
        <v>100</v>
      </c>
      <c r="V413" t="s">
        <v>3937</v>
      </c>
      <c r="W413" t="s">
        <v>102</v>
      </c>
      <c r="X413" t="s">
        <v>3938</v>
      </c>
      <c r="Y413" t="s">
        <v>8</v>
      </c>
      <c r="Z413" t="s">
        <v>104</v>
      </c>
      <c r="AA413" t="s">
        <v>1807</v>
      </c>
      <c r="AB413" s="37">
        <v>1</v>
      </c>
      <c r="AC413" t="s">
        <v>106</v>
      </c>
      <c r="AD413" s="37">
        <v>65960</v>
      </c>
      <c r="AE413" s="37">
        <v>75096</v>
      </c>
      <c r="AF413" s="37">
        <v>65960</v>
      </c>
    </row>
    <row r="414" spans="1:32">
      <c r="A414" t="s">
        <v>351</v>
      </c>
      <c r="B414" t="s">
        <v>86</v>
      </c>
      <c r="C414" t="s">
        <v>352</v>
      </c>
      <c r="D414" t="s">
        <v>811</v>
      </c>
      <c r="E414" t="s">
        <v>3939</v>
      </c>
      <c r="F414" t="s">
        <v>3940</v>
      </c>
      <c r="G414" t="s">
        <v>1121</v>
      </c>
      <c r="H414" t="s">
        <v>356</v>
      </c>
      <c r="I414" t="s">
        <v>351</v>
      </c>
      <c r="J414" t="s">
        <v>3941</v>
      </c>
      <c r="K414" t="s">
        <v>96</v>
      </c>
      <c r="L414" t="s">
        <v>3942</v>
      </c>
      <c r="M414" s="36">
        <v>45974.587164351848</v>
      </c>
      <c r="N414" s="36">
        <v>45975.381249999999</v>
      </c>
      <c r="O414" t="s">
        <v>1125</v>
      </c>
      <c r="P414" t="s">
        <v>1126</v>
      </c>
      <c r="Q414" t="s">
        <v>1258</v>
      </c>
      <c r="R414" t="s">
        <v>1259</v>
      </c>
      <c r="S414" t="s">
        <v>1129</v>
      </c>
      <c r="T414" t="s">
        <v>1129</v>
      </c>
      <c r="U414" t="s">
        <v>100</v>
      </c>
      <c r="V414" t="s">
        <v>3943</v>
      </c>
      <c r="W414" t="s">
        <v>102</v>
      </c>
      <c r="X414" t="s">
        <v>3944</v>
      </c>
      <c r="Y414" t="s">
        <v>8</v>
      </c>
      <c r="Z414" t="s">
        <v>104</v>
      </c>
      <c r="AA414" t="s">
        <v>362</v>
      </c>
      <c r="AB414" s="37">
        <v>1</v>
      </c>
      <c r="AC414" t="s">
        <v>106</v>
      </c>
      <c r="AD414" s="37">
        <v>65960</v>
      </c>
      <c r="AE414" s="37">
        <v>75096</v>
      </c>
      <c r="AF414" s="37">
        <v>65960</v>
      </c>
    </row>
    <row r="415" spans="1:32">
      <c r="A415" t="s">
        <v>255</v>
      </c>
      <c r="B415" t="s">
        <v>256</v>
      </c>
      <c r="C415" t="s">
        <v>257</v>
      </c>
      <c r="D415" t="s">
        <v>2433</v>
      </c>
      <c r="E415" t="s">
        <v>3945</v>
      </c>
      <c r="F415" t="s">
        <v>3946</v>
      </c>
      <c r="G415" t="s">
        <v>1121</v>
      </c>
      <c r="H415" t="s">
        <v>144</v>
      </c>
      <c r="I415" t="s">
        <v>2436</v>
      </c>
      <c r="J415" t="s">
        <v>3947</v>
      </c>
      <c r="K415" t="s">
        <v>96</v>
      </c>
      <c r="L415" t="s">
        <v>3948</v>
      </c>
      <c r="M415" s="36">
        <v>45974.591932870368</v>
      </c>
      <c r="N415" s="36">
        <v>45975.506249999999</v>
      </c>
      <c r="O415" t="s">
        <v>1125</v>
      </c>
      <c r="P415" t="s">
        <v>1126</v>
      </c>
      <c r="Q415" t="s">
        <v>1235</v>
      </c>
      <c r="R415" t="s">
        <v>1306</v>
      </c>
      <c r="S415" t="s">
        <v>1129</v>
      </c>
      <c r="T415" t="s">
        <v>1129</v>
      </c>
      <c r="U415" t="s">
        <v>100</v>
      </c>
      <c r="V415" t="s">
        <v>3949</v>
      </c>
      <c r="W415" t="s">
        <v>102</v>
      </c>
      <c r="X415" t="s">
        <v>3950</v>
      </c>
      <c r="Y415" t="s">
        <v>11</v>
      </c>
      <c r="Z415" t="s">
        <v>104</v>
      </c>
      <c r="AA415" t="s">
        <v>1904</v>
      </c>
      <c r="AB415" s="37">
        <v>1</v>
      </c>
      <c r="AC415" t="s">
        <v>106</v>
      </c>
      <c r="AD415" s="37">
        <v>144968</v>
      </c>
      <c r="AE415" s="37">
        <v>140396</v>
      </c>
      <c r="AF415" s="37">
        <v>144968</v>
      </c>
    </row>
    <row r="416" spans="1:32">
      <c r="A416" t="s">
        <v>138</v>
      </c>
      <c r="B416" t="s">
        <v>139</v>
      </c>
      <c r="C416" t="s">
        <v>140</v>
      </c>
      <c r="D416" t="s">
        <v>1386</v>
      </c>
      <c r="E416" t="s">
        <v>3951</v>
      </c>
      <c r="F416" t="s">
        <v>3952</v>
      </c>
      <c r="G416" t="s">
        <v>1121</v>
      </c>
      <c r="H416" t="s">
        <v>144</v>
      </c>
      <c r="I416" t="s">
        <v>1389</v>
      </c>
      <c r="J416" t="s">
        <v>3953</v>
      </c>
      <c r="K416" t="s">
        <v>96</v>
      </c>
      <c r="L416" t="s">
        <v>3954</v>
      </c>
      <c r="M416" s="36">
        <v>45974.602280092593</v>
      </c>
      <c r="N416" s="36">
        <v>45975.427083333343</v>
      </c>
      <c r="O416" t="s">
        <v>1125</v>
      </c>
      <c r="P416" t="s">
        <v>1126</v>
      </c>
      <c r="Q416" t="s">
        <v>1169</v>
      </c>
      <c r="R416" t="s">
        <v>1279</v>
      </c>
      <c r="S416" t="s">
        <v>98</v>
      </c>
      <c r="T416" t="s">
        <v>470</v>
      </c>
      <c r="U416" t="s">
        <v>100</v>
      </c>
      <c r="V416" t="s">
        <v>3955</v>
      </c>
      <c r="W416" t="s">
        <v>102</v>
      </c>
      <c r="X416" t="s">
        <v>3956</v>
      </c>
      <c r="Y416" t="s">
        <v>8</v>
      </c>
      <c r="Z416" t="s">
        <v>104</v>
      </c>
      <c r="AA416" t="s">
        <v>1348</v>
      </c>
      <c r="AB416" s="37">
        <v>1</v>
      </c>
      <c r="AC416" t="s">
        <v>106</v>
      </c>
      <c r="AD416" s="37">
        <v>65960</v>
      </c>
      <c r="AE416" s="37">
        <v>75096</v>
      </c>
      <c r="AF416" s="37">
        <v>65960</v>
      </c>
    </row>
    <row r="417" spans="1:32">
      <c r="A417" t="s">
        <v>138</v>
      </c>
      <c r="B417" t="s">
        <v>139</v>
      </c>
      <c r="C417" t="s">
        <v>140</v>
      </c>
      <c r="D417" t="s">
        <v>141</v>
      </c>
      <c r="E417" t="s">
        <v>3957</v>
      </c>
      <c r="F417" t="s">
        <v>3958</v>
      </c>
      <c r="G417" t="s">
        <v>1121</v>
      </c>
      <c r="H417" t="s">
        <v>144</v>
      </c>
      <c r="I417" t="s">
        <v>138</v>
      </c>
      <c r="J417" t="s">
        <v>3959</v>
      </c>
      <c r="K417" t="s">
        <v>96</v>
      </c>
      <c r="L417" t="s">
        <v>3960</v>
      </c>
      <c r="M417" s="36">
        <v>45974.605462962973</v>
      </c>
      <c r="N417" s="36">
        <v>45975.435416666667</v>
      </c>
      <c r="O417" t="s">
        <v>1125</v>
      </c>
      <c r="P417" t="s">
        <v>1126</v>
      </c>
      <c r="Q417" t="s">
        <v>1218</v>
      </c>
      <c r="R417" t="s">
        <v>1128</v>
      </c>
      <c r="S417" t="s">
        <v>98</v>
      </c>
      <c r="T417" t="s">
        <v>99</v>
      </c>
      <c r="U417" t="s">
        <v>100</v>
      </c>
      <c r="V417" t="s">
        <v>3961</v>
      </c>
      <c r="W417" t="s">
        <v>102</v>
      </c>
      <c r="X417" t="s">
        <v>3962</v>
      </c>
      <c r="Y417" t="s">
        <v>8</v>
      </c>
      <c r="Z417" t="s">
        <v>104</v>
      </c>
      <c r="AA417" t="s">
        <v>637</v>
      </c>
      <c r="AB417" s="37">
        <v>1</v>
      </c>
      <c r="AC417" t="s">
        <v>106</v>
      </c>
      <c r="AD417" s="37">
        <v>65960</v>
      </c>
      <c r="AE417" s="37">
        <v>75096</v>
      </c>
      <c r="AF417" s="37">
        <v>65960</v>
      </c>
    </row>
    <row r="418" spans="1:32">
      <c r="A418" t="s">
        <v>975</v>
      </c>
      <c r="B418" t="s">
        <v>256</v>
      </c>
      <c r="C418" t="s">
        <v>257</v>
      </c>
      <c r="D418" t="s">
        <v>976</v>
      </c>
      <c r="E418" t="s">
        <v>3963</v>
      </c>
      <c r="F418" t="s">
        <v>3964</v>
      </c>
      <c r="G418" t="s">
        <v>1121</v>
      </c>
      <c r="H418" t="s">
        <v>979</v>
      </c>
      <c r="I418" t="s">
        <v>975</v>
      </c>
      <c r="J418" t="s">
        <v>3965</v>
      </c>
      <c r="K418" t="s">
        <v>96</v>
      </c>
      <c r="L418" t="s">
        <v>3966</v>
      </c>
      <c r="M418" s="36">
        <v>45974.637962962966</v>
      </c>
      <c r="N418" s="36">
        <v>45975.594444444447</v>
      </c>
      <c r="O418" t="s">
        <v>1125</v>
      </c>
      <c r="P418" t="s">
        <v>1126</v>
      </c>
      <c r="Q418" t="s">
        <v>1158</v>
      </c>
      <c r="R418" t="s">
        <v>1128</v>
      </c>
      <c r="S418" t="s">
        <v>147</v>
      </c>
      <c r="T418" t="s">
        <v>1364</v>
      </c>
      <c r="U418" t="s">
        <v>100</v>
      </c>
      <c r="V418" t="s">
        <v>3967</v>
      </c>
      <c r="W418" t="s">
        <v>102</v>
      </c>
      <c r="X418" t="s">
        <v>3968</v>
      </c>
      <c r="Y418" t="s">
        <v>8</v>
      </c>
      <c r="Z418" t="s">
        <v>104</v>
      </c>
      <c r="AA418" t="s">
        <v>984</v>
      </c>
      <c r="AB418" s="37">
        <v>1</v>
      </c>
      <c r="AC418" t="s">
        <v>106</v>
      </c>
      <c r="AD418" s="37">
        <v>65960</v>
      </c>
      <c r="AE418" s="37">
        <v>75096</v>
      </c>
      <c r="AF418" s="37">
        <v>65960</v>
      </c>
    </row>
    <row r="419" spans="1:32">
      <c r="A419" t="s">
        <v>398</v>
      </c>
      <c r="B419" t="s">
        <v>86</v>
      </c>
      <c r="C419" t="s">
        <v>87</v>
      </c>
      <c r="D419" t="s">
        <v>399</v>
      </c>
      <c r="E419" t="s">
        <v>3969</v>
      </c>
      <c r="F419" t="s">
        <v>3970</v>
      </c>
      <c r="G419" t="s">
        <v>1121</v>
      </c>
      <c r="H419" t="s">
        <v>402</v>
      </c>
      <c r="I419" t="s">
        <v>398</v>
      </c>
      <c r="J419" t="s">
        <v>3971</v>
      </c>
      <c r="K419" t="s">
        <v>96</v>
      </c>
      <c r="L419" t="s">
        <v>3972</v>
      </c>
      <c r="M419" s="36">
        <v>45974.624895833331</v>
      </c>
      <c r="N419" s="36">
        <v>45975.464583333327</v>
      </c>
      <c r="O419" t="s">
        <v>1125</v>
      </c>
      <c r="P419" t="s">
        <v>1126</v>
      </c>
      <c r="Q419" t="s">
        <v>1235</v>
      </c>
      <c r="R419" t="s">
        <v>1236</v>
      </c>
      <c r="S419" t="s">
        <v>147</v>
      </c>
      <c r="T419" t="s">
        <v>148</v>
      </c>
      <c r="U419" t="s">
        <v>100</v>
      </c>
      <c r="V419" t="s">
        <v>3973</v>
      </c>
      <c r="W419" t="s">
        <v>102</v>
      </c>
      <c r="X419" t="s">
        <v>3974</v>
      </c>
      <c r="Y419" t="s">
        <v>8</v>
      </c>
      <c r="Z419" t="s">
        <v>104</v>
      </c>
      <c r="AA419" t="s">
        <v>824</v>
      </c>
      <c r="AB419" s="37">
        <v>1</v>
      </c>
      <c r="AC419" t="s">
        <v>106</v>
      </c>
      <c r="AD419" s="37">
        <v>65960</v>
      </c>
      <c r="AE419" s="37">
        <v>75096</v>
      </c>
      <c r="AF419" s="37">
        <v>65960</v>
      </c>
    </row>
    <row r="420" spans="1:32">
      <c r="A420" t="s">
        <v>244</v>
      </c>
      <c r="B420" t="s">
        <v>114</v>
      </c>
      <c r="C420" t="s">
        <v>115</v>
      </c>
      <c r="D420" t="s">
        <v>1263</v>
      </c>
      <c r="E420" t="s">
        <v>3975</v>
      </c>
      <c r="F420" t="s">
        <v>3976</v>
      </c>
      <c r="G420" t="s">
        <v>1121</v>
      </c>
      <c r="H420" t="s">
        <v>248</v>
      </c>
      <c r="I420" t="s">
        <v>1266</v>
      </c>
      <c r="J420" t="s">
        <v>3977</v>
      </c>
      <c r="K420" t="s">
        <v>96</v>
      </c>
      <c r="L420" t="s">
        <v>3978</v>
      </c>
      <c r="M420" s="36">
        <v>45974.688263888893</v>
      </c>
      <c r="N420" s="36">
        <v>45975.508333333331</v>
      </c>
      <c r="O420" t="s">
        <v>1125</v>
      </c>
      <c r="P420" t="s">
        <v>1227</v>
      </c>
      <c r="Q420" t="s">
        <v>1336</v>
      </c>
      <c r="R420" t="s">
        <v>1445</v>
      </c>
      <c r="S420" t="s">
        <v>98</v>
      </c>
      <c r="T420" t="s">
        <v>99</v>
      </c>
      <c r="U420" t="s">
        <v>100</v>
      </c>
      <c r="V420" t="s">
        <v>3979</v>
      </c>
      <c r="W420" t="s">
        <v>102</v>
      </c>
      <c r="X420" t="s">
        <v>3980</v>
      </c>
      <c r="Y420" t="s">
        <v>11</v>
      </c>
      <c r="Z420" t="s">
        <v>104</v>
      </c>
      <c r="AA420" t="s">
        <v>1538</v>
      </c>
      <c r="AB420" s="37">
        <v>1</v>
      </c>
      <c r="AC420" t="s">
        <v>106</v>
      </c>
      <c r="AD420" s="37">
        <v>144968</v>
      </c>
      <c r="AE420" s="37">
        <v>140396</v>
      </c>
      <c r="AF420" s="37">
        <v>144968</v>
      </c>
    </row>
    <row r="421" spans="1:32">
      <c r="A421" t="s">
        <v>138</v>
      </c>
      <c r="B421" t="s">
        <v>139</v>
      </c>
      <c r="C421" t="s">
        <v>140</v>
      </c>
      <c r="D421" t="s">
        <v>141</v>
      </c>
      <c r="E421" t="s">
        <v>3981</v>
      </c>
      <c r="F421" t="s">
        <v>3982</v>
      </c>
      <c r="G421" t="s">
        <v>1121</v>
      </c>
      <c r="H421" t="s">
        <v>144</v>
      </c>
      <c r="I421" t="s">
        <v>138</v>
      </c>
      <c r="J421" t="s">
        <v>3983</v>
      </c>
      <c r="K421" t="s">
        <v>96</v>
      </c>
      <c r="L421" t="s">
        <v>3984</v>
      </c>
      <c r="M421" s="36">
        <v>45974.689780092587</v>
      </c>
      <c r="N421" s="36">
        <v>45975.459027777782</v>
      </c>
      <c r="O421" t="s">
        <v>1125</v>
      </c>
      <c r="P421" t="s">
        <v>1126</v>
      </c>
      <c r="Q421" t="s">
        <v>1192</v>
      </c>
      <c r="R421" t="s">
        <v>1193</v>
      </c>
      <c r="S421" t="s">
        <v>98</v>
      </c>
      <c r="T421" t="s">
        <v>470</v>
      </c>
      <c r="U421" t="s">
        <v>2680</v>
      </c>
      <c r="V421" t="s">
        <v>3985</v>
      </c>
      <c r="W421" t="s">
        <v>102</v>
      </c>
      <c r="Y421" t="s">
        <v>8</v>
      </c>
      <c r="Z421" t="s">
        <v>104</v>
      </c>
      <c r="AA421" t="s">
        <v>637</v>
      </c>
      <c r="AB421" s="37">
        <v>1</v>
      </c>
      <c r="AC421" t="s">
        <v>106</v>
      </c>
      <c r="AD421" s="37">
        <v>65960</v>
      </c>
      <c r="AE421" s="37">
        <v>75096</v>
      </c>
      <c r="AF421" s="37">
        <v>65960</v>
      </c>
    </row>
    <row r="422" spans="1:32">
      <c r="A422" t="s">
        <v>975</v>
      </c>
      <c r="B422" t="s">
        <v>256</v>
      </c>
      <c r="C422" t="s">
        <v>257</v>
      </c>
      <c r="D422" t="s">
        <v>976</v>
      </c>
      <c r="E422" t="s">
        <v>3986</v>
      </c>
      <c r="F422" t="s">
        <v>3987</v>
      </c>
      <c r="G422" t="s">
        <v>1121</v>
      </c>
      <c r="H422" t="s">
        <v>979</v>
      </c>
      <c r="I422" t="s">
        <v>975</v>
      </c>
      <c r="J422" t="s">
        <v>3988</v>
      </c>
      <c r="K422" t="s">
        <v>96</v>
      </c>
      <c r="L422" t="s">
        <v>3989</v>
      </c>
      <c r="M422" s="36">
        <v>45974.707361111112</v>
      </c>
      <c r="N422" s="36">
        <v>45975.43472222222</v>
      </c>
      <c r="O422" t="s">
        <v>1125</v>
      </c>
      <c r="P422" t="s">
        <v>1126</v>
      </c>
      <c r="Q422" t="s">
        <v>1235</v>
      </c>
      <c r="R422" t="s">
        <v>1545</v>
      </c>
      <c r="S422" t="s">
        <v>147</v>
      </c>
      <c r="T422" t="s">
        <v>1364</v>
      </c>
      <c r="U422" t="s">
        <v>100</v>
      </c>
      <c r="V422" t="s">
        <v>3990</v>
      </c>
      <c r="W422" t="s">
        <v>102</v>
      </c>
      <c r="X422" t="s">
        <v>3991</v>
      </c>
      <c r="Y422" t="s">
        <v>8</v>
      </c>
      <c r="Z422" t="s">
        <v>104</v>
      </c>
      <c r="AA422" t="s">
        <v>1023</v>
      </c>
      <c r="AB422" s="37">
        <v>1</v>
      </c>
      <c r="AC422" t="s">
        <v>106</v>
      </c>
      <c r="AD422" s="37">
        <v>65960</v>
      </c>
      <c r="AE422" s="37">
        <v>75096</v>
      </c>
      <c r="AF422" s="37">
        <v>65960</v>
      </c>
    </row>
    <row r="423" spans="1:32">
      <c r="A423" t="s">
        <v>380</v>
      </c>
      <c r="B423" t="s">
        <v>381</v>
      </c>
      <c r="C423" t="s">
        <v>382</v>
      </c>
      <c r="D423" t="s">
        <v>3992</v>
      </c>
      <c r="E423" t="s">
        <v>3993</v>
      </c>
      <c r="F423" t="s">
        <v>3994</v>
      </c>
      <c r="G423" t="s">
        <v>1121</v>
      </c>
      <c r="H423" t="s">
        <v>386</v>
      </c>
      <c r="I423" t="s">
        <v>3995</v>
      </c>
      <c r="J423" t="s">
        <v>3996</v>
      </c>
      <c r="K423" t="s">
        <v>96</v>
      </c>
      <c r="L423" t="s">
        <v>3997</v>
      </c>
      <c r="M423" s="36">
        <v>45974.748738425929</v>
      </c>
      <c r="N423" s="36">
        <v>45980.37777777778</v>
      </c>
      <c r="O423" t="s">
        <v>1125</v>
      </c>
      <c r="P423" t="s">
        <v>1126</v>
      </c>
      <c r="Q423" t="s">
        <v>1148</v>
      </c>
      <c r="R423" t="s">
        <v>1128</v>
      </c>
      <c r="S423" t="s">
        <v>1130</v>
      </c>
      <c r="T423" t="s">
        <v>1130</v>
      </c>
      <c r="U423" t="s">
        <v>100</v>
      </c>
      <c r="V423" t="s">
        <v>3998</v>
      </c>
      <c r="W423" t="s">
        <v>102</v>
      </c>
      <c r="X423" t="s">
        <v>3999</v>
      </c>
      <c r="Y423" t="s">
        <v>15</v>
      </c>
      <c r="Z423" t="s">
        <v>104</v>
      </c>
      <c r="AA423" t="s">
        <v>1043</v>
      </c>
      <c r="AB423" s="37">
        <v>1</v>
      </c>
      <c r="AC423" t="s">
        <v>106</v>
      </c>
      <c r="AD423" s="37">
        <v>479589</v>
      </c>
      <c r="AE423" s="37">
        <v>196537</v>
      </c>
      <c r="AF423" s="37">
        <v>479589</v>
      </c>
    </row>
    <row r="424" spans="1:32">
      <c r="A424" t="s">
        <v>603</v>
      </c>
      <c r="B424" t="s">
        <v>381</v>
      </c>
      <c r="C424" t="s">
        <v>382</v>
      </c>
      <c r="D424" t="s">
        <v>604</v>
      </c>
      <c r="E424" t="s">
        <v>4000</v>
      </c>
      <c r="F424" t="s">
        <v>4001</v>
      </c>
      <c r="G424" t="s">
        <v>1121</v>
      </c>
      <c r="H424" t="s">
        <v>607</v>
      </c>
      <c r="I424" t="s">
        <v>603</v>
      </c>
      <c r="J424" t="s">
        <v>4002</v>
      </c>
      <c r="K424" t="s">
        <v>96</v>
      </c>
      <c r="L424" t="s">
        <v>4003</v>
      </c>
      <c r="M424" s="36">
        <v>45975.333333333343</v>
      </c>
      <c r="N424" s="36">
        <v>45975.715277777781</v>
      </c>
      <c r="O424" t="s">
        <v>1125</v>
      </c>
      <c r="P424" t="s">
        <v>1126</v>
      </c>
      <c r="Q424" t="s">
        <v>1398</v>
      </c>
      <c r="R424" t="s">
        <v>1399</v>
      </c>
      <c r="S424" t="s">
        <v>98</v>
      </c>
      <c r="T424" t="s">
        <v>99</v>
      </c>
      <c r="U424" t="s">
        <v>100</v>
      </c>
      <c r="V424" t="s">
        <v>4004</v>
      </c>
      <c r="W424" t="s">
        <v>102</v>
      </c>
      <c r="X424" t="s">
        <v>4005</v>
      </c>
      <c r="Y424" t="s">
        <v>8</v>
      </c>
      <c r="Z424" t="s">
        <v>104</v>
      </c>
      <c r="AA424" t="s">
        <v>612</v>
      </c>
      <c r="AB424" s="37">
        <v>1</v>
      </c>
      <c r="AC424" t="s">
        <v>106</v>
      </c>
      <c r="AD424" s="37">
        <v>65960</v>
      </c>
      <c r="AE424" s="37">
        <v>75096</v>
      </c>
      <c r="AF424" s="37">
        <v>65960</v>
      </c>
    </row>
    <row r="425" spans="1:32">
      <c r="A425" t="s">
        <v>380</v>
      </c>
      <c r="B425" t="s">
        <v>381</v>
      </c>
      <c r="C425" t="s">
        <v>382</v>
      </c>
      <c r="D425" t="s">
        <v>4006</v>
      </c>
      <c r="E425" t="s">
        <v>4007</v>
      </c>
      <c r="F425" t="s">
        <v>4008</v>
      </c>
      <c r="G425" t="s">
        <v>1121</v>
      </c>
      <c r="H425" t="s">
        <v>386</v>
      </c>
      <c r="I425" t="s">
        <v>4009</v>
      </c>
      <c r="J425" t="s">
        <v>4010</v>
      </c>
      <c r="K425" t="s">
        <v>96</v>
      </c>
      <c r="L425" t="s">
        <v>4011</v>
      </c>
      <c r="M425" s="36">
        <v>45975.333333333343</v>
      </c>
      <c r="N425" s="36">
        <v>45976.51458333333</v>
      </c>
      <c r="O425" t="s">
        <v>1125</v>
      </c>
      <c r="P425" t="s">
        <v>1126</v>
      </c>
      <c r="Q425" t="s">
        <v>1235</v>
      </c>
      <c r="R425" t="s">
        <v>1306</v>
      </c>
      <c r="S425" t="s">
        <v>1130</v>
      </c>
      <c r="T425" t="s">
        <v>1130</v>
      </c>
      <c r="U425" t="s">
        <v>100</v>
      </c>
      <c r="V425" t="s">
        <v>4012</v>
      </c>
      <c r="W425" t="s">
        <v>102</v>
      </c>
      <c r="X425" t="s">
        <v>4013</v>
      </c>
      <c r="Y425" t="s">
        <v>11</v>
      </c>
      <c r="Z425" t="s">
        <v>104</v>
      </c>
      <c r="AA425" t="s">
        <v>1043</v>
      </c>
      <c r="AB425" s="37">
        <v>1</v>
      </c>
      <c r="AC425" t="s">
        <v>106</v>
      </c>
      <c r="AD425" s="37">
        <v>144968</v>
      </c>
      <c r="AE425" s="37">
        <v>140396</v>
      </c>
      <c r="AF425" s="37">
        <v>144968</v>
      </c>
    </row>
    <row r="426" spans="1:32">
      <c r="A426" t="s">
        <v>800</v>
      </c>
      <c r="B426" t="s">
        <v>381</v>
      </c>
      <c r="C426" t="s">
        <v>382</v>
      </c>
      <c r="D426" t="s">
        <v>4014</v>
      </c>
      <c r="E426" t="s">
        <v>4015</v>
      </c>
      <c r="F426" t="s">
        <v>4016</v>
      </c>
      <c r="G426" t="s">
        <v>1121</v>
      </c>
      <c r="H426" t="s">
        <v>2052</v>
      </c>
      <c r="I426" t="s">
        <v>4017</v>
      </c>
      <c r="J426" t="s">
        <v>4018</v>
      </c>
      <c r="K426" t="s">
        <v>96</v>
      </c>
      <c r="L426" t="s">
        <v>4019</v>
      </c>
      <c r="M426" s="36">
        <v>45975.333333333343</v>
      </c>
      <c r="N426" s="36">
        <v>45975.640972222223</v>
      </c>
      <c r="O426" t="s">
        <v>1125</v>
      </c>
      <c r="P426" t="s">
        <v>1126</v>
      </c>
      <c r="Q426" t="s">
        <v>1148</v>
      </c>
      <c r="R426" t="s">
        <v>1128</v>
      </c>
      <c r="S426" t="s">
        <v>1129</v>
      </c>
      <c r="T426" t="s">
        <v>1130</v>
      </c>
      <c r="U426" t="s">
        <v>100</v>
      </c>
      <c r="V426" t="s">
        <v>4020</v>
      </c>
      <c r="W426" t="s">
        <v>102</v>
      </c>
      <c r="X426" t="s">
        <v>4021</v>
      </c>
      <c r="Y426" t="s">
        <v>15</v>
      </c>
      <c r="Z426" t="s">
        <v>104</v>
      </c>
      <c r="AA426" t="s">
        <v>2058</v>
      </c>
      <c r="AB426" s="37">
        <v>1</v>
      </c>
      <c r="AC426" t="s">
        <v>106</v>
      </c>
      <c r="AD426" s="37">
        <v>479589</v>
      </c>
      <c r="AE426" s="37">
        <v>196537</v>
      </c>
      <c r="AF426" s="37">
        <v>479589</v>
      </c>
    </row>
    <row r="427" spans="1:32">
      <c r="A427" t="s">
        <v>152</v>
      </c>
      <c r="B427" t="s">
        <v>153</v>
      </c>
      <c r="C427" t="s">
        <v>154</v>
      </c>
      <c r="D427" t="s">
        <v>4022</v>
      </c>
      <c r="E427" t="s">
        <v>4023</v>
      </c>
      <c r="F427" t="s">
        <v>4024</v>
      </c>
      <c r="G427" t="s">
        <v>1121</v>
      </c>
      <c r="H427" t="s">
        <v>153</v>
      </c>
      <c r="I427" t="s">
        <v>4025</v>
      </c>
      <c r="J427" t="s">
        <v>4026</v>
      </c>
      <c r="K427" t="s">
        <v>96</v>
      </c>
      <c r="L427" t="s">
        <v>4027</v>
      </c>
      <c r="M427" s="36">
        <v>45975.333333333343</v>
      </c>
      <c r="N427" s="36">
        <v>45976.43472222222</v>
      </c>
      <c r="O427" t="s">
        <v>1125</v>
      </c>
      <c r="P427" t="s">
        <v>1126</v>
      </c>
      <c r="Q427" t="s">
        <v>1186</v>
      </c>
      <c r="R427" t="s">
        <v>1186</v>
      </c>
      <c r="S427" t="s">
        <v>1130</v>
      </c>
      <c r="T427" t="s">
        <v>1130</v>
      </c>
      <c r="U427" t="s">
        <v>1179</v>
      </c>
      <c r="V427" t="s">
        <v>4028</v>
      </c>
      <c r="W427" t="s">
        <v>102</v>
      </c>
      <c r="Y427" t="s">
        <v>11</v>
      </c>
      <c r="Z427" t="s">
        <v>104</v>
      </c>
      <c r="AA427" t="s">
        <v>1110</v>
      </c>
      <c r="AB427" s="37">
        <v>1</v>
      </c>
      <c r="AC427" t="s">
        <v>106</v>
      </c>
      <c r="AD427" s="37">
        <v>144968</v>
      </c>
      <c r="AE427" s="37">
        <v>140396</v>
      </c>
      <c r="AF427" s="37">
        <v>144968</v>
      </c>
    </row>
    <row r="428" spans="1:32">
      <c r="A428" t="s">
        <v>138</v>
      </c>
      <c r="B428" t="s">
        <v>139</v>
      </c>
      <c r="C428" t="s">
        <v>140</v>
      </c>
      <c r="D428" t="s">
        <v>141</v>
      </c>
      <c r="E428" t="s">
        <v>4029</v>
      </c>
      <c r="F428" t="s">
        <v>3744</v>
      </c>
      <c r="G428" t="s">
        <v>1121</v>
      </c>
      <c r="H428" t="s">
        <v>144</v>
      </c>
      <c r="I428" t="s">
        <v>138</v>
      </c>
      <c r="J428" t="s">
        <v>3745</v>
      </c>
      <c r="K428" t="s">
        <v>96</v>
      </c>
      <c r="L428" t="s">
        <v>4030</v>
      </c>
      <c r="M428" s="36">
        <v>45975.333333333343</v>
      </c>
      <c r="N428" s="36">
        <v>45975.648611111108</v>
      </c>
      <c r="O428" t="s">
        <v>1125</v>
      </c>
      <c r="P428" t="s">
        <v>1126</v>
      </c>
      <c r="Q428" t="s">
        <v>1374</v>
      </c>
      <c r="R428" t="s">
        <v>1375</v>
      </c>
      <c r="S428" t="s">
        <v>98</v>
      </c>
      <c r="T428" t="s">
        <v>470</v>
      </c>
      <c r="U428" t="s">
        <v>100</v>
      </c>
      <c r="V428" t="s">
        <v>4031</v>
      </c>
      <c r="W428" t="s">
        <v>102</v>
      </c>
      <c r="X428" t="s">
        <v>4032</v>
      </c>
      <c r="Y428" t="s">
        <v>8</v>
      </c>
      <c r="Z428" t="s">
        <v>104</v>
      </c>
      <c r="AA428" t="s">
        <v>1172</v>
      </c>
      <c r="AB428" s="37">
        <v>1</v>
      </c>
      <c r="AC428" t="s">
        <v>106</v>
      </c>
      <c r="AD428" s="37">
        <v>65960</v>
      </c>
      <c r="AE428" s="37">
        <v>75096</v>
      </c>
      <c r="AF428" s="37">
        <v>65960</v>
      </c>
    </row>
    <row r="429" spans="1:32">
      <c r="A429" t="s">
        <v>255</v>
      </c>
      <c r="B429" t="s">
        <v>256</v>
      </c>
      <c r="C429" t="s">
        <v>257</v>
      </c>
      <c r="D429" t="s">
        <v>4033</v>
      </c>
      <c r="E429" t="s">
        <v>4034</v>
      </c>
      <c r="F429" t="s">
        <v>4035</v>
      </c>
      <c r="G429" t="s">
        <v>1121</v>
      </c>
      <c r="H429" t="s">
        <v>261</v>
      </c>
      <c r="I429" t="s">
        <v>4036</v>
      </c>
      <c r="J429" t="s">
        <v>4037</v>
      </c>
      <c r="K429" t="s">
        <v>96</v>
      </c>
      <c r="L429" t="s">
        <v>4038</v>
      </c>
      <c r="M429" s="36">
        <v>45975.354525462957</v>
      </c>
      <c r="N429" s="36">
        <v>45975.706944444442</v>
      </c>
      <c r="O429" t="s">
        <v>1125</v>
      </c>
      <c r="P429" t="s">
        <v>1126</v>
      </c>
      <c r="Q429" t="s">
        <v>1235</v>
      </c>
      <c r="R429" t="s">
        <v>1269</v>
      </c>
      <c r="S429" t="s">
        <v>1130</v>
      </c>
      <c r="T429" t="s">
        <v>1130</v>
      </c>
      <c r="U429" t="s">
        <v>100</v>
      </c>
      <c r="V429" t="s">
        <v>4039</v>
      </c>
      <c r="W429" t="s">
        <v>102</v>
      </c>
      <c r="X429" t="s">
        <v>4040</v>
      </c>
      <c r="Y429" t="s">
        <v>11</v>
      </c>
      <c r="Z429" t="s">
        <v>104</v>
      </c>
      <c r="AA429" t="s">
        <v>703</v>
      </c>
      <c r="AB429" s="37">
        <v>1</v>
      </c>
      <c r="AC429" t="s">
        <v>106</v>
      </c>
      <c r="AD429" s="37">
        <v>144968</v>
      </c>
      <c r="AE429" s="37">
        <v>140396</v>
      </c>
      <c r="AF429" s="37">
        <v>144968</v>
      </c>
    </row>
    <row r="430" spans="1:32">
      <c r="A430" t="s">
        <v>85</v>
      </c>
      <c r="B430" t="s">
        <v>86</v>
      </c>
      <c r="C430" t="s">
        <v>87</v>
      </c>
      <c r="D430" t="s">
        <v>430</v>
      </c>
      <c r="E430" t="s">
        <v>4041</v>
      </c>
      <c r="F430" t="s">
        <v>4042</v>
      </c>
      <c r="G430" t="s">
        <v>1121</v>
      </c>
      <c r="H430" t="s">
        <v>131</v>
      </c>
      <c r="I430" t="s">
        <v>433</v>
      </c>
      <c r="J430" t="s">
        <v>4043</v>
      </c>
      <c r="K430" t="s">
        <v>96</v>
      </c>
      <c r="L430" t="s">
        <v>4044</v>
      </c>
      <c r="M430" s="36">
        <v>45975.335219907407</v>
      </c>
      <c r="N430" s="36">
        <v>45981.39166666667</v>
      </c>
      <c r="O430" t="s">
        <v>1125</v>
      </c>
      <c r="P430" t="s">
        <v>1126</v>
      </c>
      <c r="Q430" t="s">
        <v>1186</v>
      </c>
      <c r="R430" t="s">
        <v>1186</v>
      </c>
      <c r="S430" t="s">
        <v>1130</v>
      </c>
      <c r="T430" t="s">
        <v>1130</v>
      </c>
      <c r="U430" t="s">
        <v>100</v>
      </c>
      <c r="V430" t="s">
        <v>4045</v>
      </c>
      <c r="W430" t="s">
        <v>102</v>
      </c>
      <c r="X430" t="s">
        <v>4046</v>
      </c>
      <c r="Y430" t="s">
        <v>15</v>
      </c>
      <c r="Z430" t="s">
        <v>126</v>
      </c>
      <c r="AA430" t="s">
        <v>438</v>
      </c>
      <c r="AB430" s="37">
        <v>1</v>
      </c>
      <c r="AC430" t="s">
        <v>106</v>
      </c>
      <c r="AD430" s="37">
        <v>988463</v>
      </c>
      <c r="AE430" s="37">
        <v>196537</v>
      </c>
      <c r="AF430" s="37">
        <v>988463</v>
      </c>
    </row>
    <row r="431" spans="1:32">
      <c r="A431" t="s">
        <v>991</v>
      </c>
      <c r="B431" t="s">
        <v>256</v>
      </c>
      <c r="C431" t="s">
        <v>257</v>
      </c>
      <c r="D431" t="s">
        <v>4047</v>
      </c>
      <c r="E431" t="s">
        <v>4048</v>
      </c>
      <c r="F431" t="s">
        <v>4049</v>
      </c>
      <c r="G431" t="s">
        <v>1121</v>
      </c>
      <c r="H431" t="s">
        <v>224</v>
      </c>
      <c r="I431" t="s">
        <v>4050</v>
      </c>
      <c r="J431" t="s">
        <v>4051</v>
      </c>
      <c r="K431" t="s">
        <v>96</v>
      </c>
      <c r="L431" t="s">
        <v>4052</v>
      </c>
      <c r="M431" s="36">
        <v>45975.403680555559</v>
      </c>
      <c r="N431" s="36">
        <v>45976.453472222223</v>
      </c>
      <c r="O431" t="s">
        <v>1125</v>
      </c>
      <c r="P431" t="s">
        <v>1126</v>
      </c>
      <c r="Q431" t="s">
        <v>1169</v>
      </c>
      <c r="R431" t="s">
        <v>1279</v>
      </c>
      <c r="S431" t="s">
        <v>1129</v>
      </c>
      <c r="T431" t="s">
        <v>1130</v>
      </c>
      <c r="U431" t="s">
        <v>100</v>
      </c>
      <c r="V431" t="s">
        <v>4053</v>
      </c>
      <c r="W431" t="s">
        <v>102</v>
      </c>
      <c r="X431" t="s">
        <v>4054</v>
      </c>
      <c r="Y431" t="s">
        <v>11</v>
      </c>
      <c r="Z431" t="s">
        <v>104</v>
      </c>
      <c r="AA431" t="s">
        <v>1000</v>
      </c>
      <c r="AB431" s="37">
        <v>1</v>
      </c>
      <c r="AC431" t="s">
        <v>106</v>
      </c>
      <c r="AD431" s="37">
        <v>144968</v>
      </c>
      <c r="AE431" s="37">
        <v>140396</v>
      </c>
      <c r="AF431" s="37">
        <v>144968</v>
      </c>
    </row>
    <row r="432" spans="1:32">
      <c r="A432" t="s">
        <v>152</v>
      </c>
      <c r="B432" t="s">
        <v>153</v>
      </c>
      <c r="C432" t="s">
        <v>154</v>
      </c>
      <c r="D432" t="s">
        <v>155</v>
      </c>
      <c r="E432" t="s">
        <v>4055</v>
      </c>
      <c r="F432" t="s">
        <v>3840</v>
      </c>
      <c r="G432" t="s">
        <v>1121</v>
      </c>
      <c r="H432" t="s">
        <v>153</v>
      </c>
      <c r="I432" t="s">
        <v>152</v>
      </c>
      <c r="J432" t="s">
        <v>3841</v>
      </c>
      <c r="K432" t="s">
        <v>96</v>
      </c>
      <c r="L432" t="s">
        <v>4056</v>
      </c>
      <c r="M432" s="36">
        <v>45975.403055555558</v>
      </c>
      <c r="N432" s="36">
        <v>45975.685416666667</v>
      </c>
      <c r="O432" t="s">
        <v>1125</v>
      </c>
      <c r="P432" t="s">
        <v>1126</v>
      </c>
      <c r="Q432" t="s">
        <v>1186</v>
      </c>
      <c r="R432" t="s">
        <v>1186</v>
      </c>
      <c r="S432" t="s">
        <v>98</v>
      </c>
      <c r="T432" t="s">
        <v>470</v>
      </c>
      <c r="U432" t="s">
        <v>100</v>
      </c>
      <c r="V432" t="s">
        <v>4057</v>
      </c>
      <c r="W432" t="s">
        <v>102</v>
      </c>
      <c r="X432" t="s">
        <v>4058</v>
      </c>
      <c r="Y432" t="s">
        <v>8</v>
      </c>
      <c r="Z432" t="s">
        <v>104</v>
      </c>
      <c r="AA432" t="s">
        <v>793</v>
      </c>
      <c r="AB432" s="37">
        <v>1</v>
      </c>
      <c r="AC432" t="s">
        <v>106</v>
      </c>
      <c r="AD432" s="37">
        <v>65960</v>
      </c>
      <c r="AE432" s="37">
        <v>75096</v>
      </c>
      <c r="AF432" s="37">
        <v>65960</v>
      </c>
    </row>
    <row r="433" spans="1:32">
      <c r="A433" t="s">
        <v>398</v>
      </c>
      <c r="B433" t="s">
        <v>86</v>
      </c>
      <c r="C433" t="s">
        <v>87</v>
      </c>
      <c r="D433" t="s">
        <v>399</v>
      </c>
      <c r="E433" t="s">
        <v>4059</v>
      </c>
      <c r="F433" t="s">
        <v>4060</v>
      </c>
      <c r="G433" t="s">
        <v>1121</v>
      </c>
      <c r="H433" t="s">
        <v>402</v>
      </c>
      <c r="I433" t="s">
        <v>398</v>
      </c>
      <c r="J433" t="s">
        <v>4061</v>
      </c>
      <c r="K433" t="s">
        <v>96</v>
      </c>
      <c r="L433" t="s">
        <v>4062</v>
      </c>
      <c r="M433" s="36">
        <v>45975.443541666667</v>
      </c>
      <c r="N433" s="36">
        <v>45975.681250000001</v>
      </c>
      <c r="O433" t="s">
        <v>1125</v>
      </c>
      <c r="P433" t="s">
        <v>1126</v>
      </c>
      <c r="Q433" t="s">
        <v>1169</v>
      </c>
      <c r="R433" t="s">
        <v>1279</v>
      </c>
      <c r="S433" t="s">
        <v>147</v>
      </c>
      <c r="T433" t="s">
        <v>2319</v>
      </c>
      <c r="U433" t="s">
        <v>100</v>
      </c>
      <c r="V433" t="s">
        <v>4063</v>
      </c>
      <c r="W433" t="s">
        <v>102</v>
      </c>
      <c r="X433" t="s">
        <v>4064</v>
      </c>
      <c r="Y433" t="s">
        <v>8</v>
      </c>
      <c r="Z433" t="s">
        <v>104</v>
      </c>
      <c r="AA433" t="s">
        <v>824</v>
      </c>
      <c r="AB433" s="37">
        <v>1</v>
      </c>
      <c r="AC433" t="s">
        <v>106</v>
      </c>
      <c r="AD433" s="37">
        <v>65960</v>
      </c>
      <c r="AE433" s="37">
        <v>75096</v>
      </c>
      <c r="AF433" s="37">
        <v>65960</v>
      </c>
    </row>
    <row r="434" spans="1:32">
      <c r="A434" t="s">
        <v>1001</v>
      </c>
      <c r="B434" t="s">
        <v>86</v>
      </c>
      <c r="C434" t="s">
        <v>352</v>
      </c>
      <c r="D434" t="s">
        <v>4065</v>
      </c>
      <c r="E434" t="s">
        <v>4066</v>
      </c>
      <c r="F434" t="s">
        <v>4067</v>
      </c>
      <c r="G434" t="s">
        <v>1121</v>
      </c>
      <c r="H434" t="s">
        <v>659</v>
      </c>
      <c r="I434" t="s">
        <v>4068</v>
      </c>
      <c r="J434" t="s">
        <v>4069</v>
      </c>
      <c r="K434" t="s">
        <v>96</v>
      </c>
      <c r="L434" t="s">
        <v>4070</v>
      </c>
      <c r="M434" s="36">
        <v>45975.446076388893</v>
      </c>
      <c r="N434" s="36">
        <v>45976.473611111112</v>
      </c>
      <c r="O434" t="s">
        <v>1125</v>
      </c>
      <c r="P434" t="s">
        <v>1126</v>
      </c>
      <c r="Q434" t="s">
        <v>1235</v>
      </c>
      <c r="R434" t="s">
        <v>1236</v>
      </c>
      <c r="S434" t="s">
        <v>98</v>
      </c>
      <c r="T434" t="s">
        <v>99</v>
      </c>
      <c r="U434" t="s">
        <v>100</v>
      </c>
      <c r="V434" t="s">
        <v>4071</v>
      </c>
      <c r="W434" t="s">
        <v>102</v>
      </c>
      <c r="X434" t="s">
        <v>4072</v>
      </c>
      <c r="Y434" t="s">
        <v>11</v>
      </c>
      <c r="Z434" t="s">
        <v>104</v>
      </c>
      <c r="AA434" t="s">
        <v>362</v>
      </c>
      <c r="AB434" s="37">
        <v>1</v>
      </c>
      <c r="AC434" t="s">
        <v>106</v>
      </c>
      <c r="AD434" s="37">
        <v>144968</v>
      </c>
      <c r="AE434" s="37">
        <v>140396</v>
      </c>
      <c r="AF434" s="37">
        <v>144968</v>
      </c>
    </row>
    <row r="435" spans="1:32">
      <c r="A435" t="s">
        <v>398</v>
      </c>
      <c r="B435" t="s">
        <v>86</v>
      </c>
      <c r="C435" t="s">
        <v>87</v>
      </c>
      <c r="D435" t="s">
        <v>845</v>
      </c>
      <c r="E435" t="s">
        <v>4073</v>
      </c>
      <c r="F435" t="s">
        <v>4074</v>
      </c>
      <c r="G435" t="s">
        <v>1121</v>
      </c>
      <c r="H435" t="s">
        <v>848</v>
      </c>
      <c r="I435" t="s">
        <v>849</v>
      </c>
      <c r="J435" t="s">
        <v>4075</v>
      </c>
      <c r="K435" t="s">
        <v>96</v>
      </c>
      <c r="L435" t="s">
        <v>4076</v>
      </c>
      <c r="M435" s="36">
        <v>45975.443067129629</v>
      </c>
      <c r="N435" s="36">
        <v>45976.461805555547</v>
      </c>
      <c r="O435" t="s">
        <v>1125</v>
      </c>
      <c r="P435" t="s">
        <v>1126</v>
      </c>
      <c r="Q435" t="s">
        <v>1158</v>
      </c>
      <c r="R435" t="s">
        <v>1243</v>
      </c>
      <c r="S435" t="s">
        <v>1129</v>
      </c>
      <c r="T435" t="s">
        <v>1130</v>
      </c>
      <c r="U435" t="s">
        <v>100</v>
      </c>
      <c r="V435" t="s">
        <v>4077</v>
      </c>
      <c r="W435" t="s">
        <v>102</v>
      </c>
      <c r="X435" t="s">
        <v>4078</v>
      </c>
      <c r="Y435" t="s">
        <v>13</v>
      </c>
      <c r="Z435" t="s">
        <v>104</v>
      </c>
      <c r="AA435" t="s">
        <v>854</v>
      </c>
      <c r="AB435" s="37">
        <v>1</v>
      </c>
      <c r="AC435" t="s">
        <v>106</v>
      </c>
      <c r="AD435" s="37">
        <v>275729</v>
      </c>
      <c r="AE435" s="37">
        <v>196537</v>
      </c>
      <c r="AF435" s="37">
        <v>275729</v>
      </c>
    </row>
    <row r="436" spans="1:32">
      <c r="A436" t="s">
        <v>152</v>
      </c>
      <c r="B436" t="s">
        <v>153</v>
      </c>
      <c r="C436" t="s">
        <v>154</v>
      </c>
      <c r="D436" t="s">
        <v>155</v>
      </c>
      <c r="E436" t="s">
        <v>4079</v>
      </c>
      <c r="F436" t="s">
        <v>4080</v>
      </c>
      <c r="G436" t="s">
        <v>1121</v>
      </c>
      <c r="H436" t="s">
        <v>153</v>
      </c>
      <c r="I436" t="s">
        <v>152</v>
      </c>
      <c r="J436" t="s">
        <v>4081</v>
      </c>
      <c r="K436" t="s">
        <v>96</v>
      </c>
      <c r="L436" t="s">
        <v>4082</v>
      </c>
      <c r="M436" s="36">
        <v>45975.451284722221</v>
      </c>
      <c r="N436" s="36">
        <v>45975.738194444442</v>
      </c>
      <c r="O436" t="s">
        <v>1125</v>
      </c>
      <c r="P436" t="s">
        <v>1227</v>
      </c>
      <c r="Q436" t="s">
        <v>1336</v>
      </c>
      <c r="R436" t="s">
        <v>1445</v>
      </c>
      <c r="S436" t="s">
        <v>98</v>
      </c>
      <c r="T436" t="s">
        <v>470</v>
      </c>
      <c r="U436" t="s">
        <v>2065</v>
      </c>
      <c r="V436" t="s">
        <v>4083</v>
      </c>
      <c r="W436" t="s">
        <v>102</v>
      </c>
      <c r="X436" t="s">
        <v>4084</v>
      </c>
      <c r="Y436" t="s">
        <v>8</v>
      </c>
      <c r="Z436" t="s">
        <v>104</v>
      </c>
      <c r="AA436" t="s">
        <v>1497</v>
      </c>
      <c r="AB436" s="37">
        <v>2</v>
      </c>
      <c r="AC436" t="s">
        <v>106</v>
      </c>
      <c r="AD436" s="37">
        <v>131920</v>
      </c>
      <c r="AE436" s="37">
        <v>75096</v>
      </c>
      <c r="AF436" s="37">
        <v>131920</v>
      </c>
    </row>
    <row r="437" spans="1:32">
      <c r="A437" t="s">
        <v>152</v>
      </c>
      <c r="B437" t="s">
        <v>153</v>
      </c>
      <c r="C437" t="s">
        <v>154</v>
      </c>
      <c r="D437" t="s">
        <v>155</v>
      </c>
      <c r="E437" t="s">
        <v>4085</v>
      </c>
      <c r="F437" t="s">
        <v>4086</v>
      </c>
      <c r="G437" t="s">
        <v>1121</v>
      </c>
      <c r="H437" t="s">
        <v>153</v>
      </c>
      <c r="I437" t="s">
        <v>152</v>
      </c>
      <c r="J437" t="s">
        <v>4087</v>
      </c>
      <c r="K437" t="s">
        <v>96</v>
      </c>
      <c r="L437" t="s">
        <v>4088</v>
      </c>
      <c r="M437" s="36">
        <v>45975.4534375</v>
      </c>
      <c r="N437" s="36">
        <v>45975.693055555559</v>
      </c>
      <c r="O437" t="s">
        <v>1125</v>
      </c>
      <c r="P437" t="s">
        <v>1126</v>
      </c>
      <c r="Q437" t="s">
        <v>1374</v>
      </c>
      <c r="R437" t="s">
        <v>1128</v>
      </c>
      <c r="S437" t="s">
        <v>98</v>
      </c>
      <c r="T437" t="s">
        <v>99</v>
      </c>
      <c r="U437" t="s">
        <v>1179</v>
      </c>
      <c r="V437" t="s">
        <v>4089</v>
      </c>
      <c r="W437" t="s">
        <v>102</v>
      </c>
      <c r="X437" t="s">
        <v>4090</v>
      </c>
      <c r="Y437" t="s">
        <v>8</v>
      </c>
      <c r="Z437" t="s">
        <v>104</v>
      </c>
      <c r="AA437" t="s">
        <v>838</v>
      </c>
      <c r="AB437" s="37">
        <v>1</v>
      </c>
      <c r="AC437" t="s">
        <v>106</v>
      </c>
      <c r="AD437" s="37">
        <v>65960</v>
      </c>
      <c r="AE437" s="37">
        <v>75096</v>
      </c>
      <c r="AF437" s="37">
        <v>65960</v>
      </c>
    </row>
    <row r="438" spans="1:32">
      <c r="A438" t="s">
        <v>398</v>
      </c>
      <c r="B438" t="s">
        <v>86</v>
      </c>
      <c r="C438" t="s">
        <v>87</v>
      </c>
      <c r="D438" t="s">
        <v>480</v>
      </c>
      <c r="E438" t="s">
        <v>4091</v>
      </c>
      <c r="F438" t="s">
        <v>4092</v>
      </c>
      <c r="G438" t="s">
        <v>1121</v>
      </c>
      <c r="H438" t="s">
        <v>402</v>
      </c>
      <c r="I438" t="s">
        <v>484</v>
      </c>
      <c r="J438" t="s">
        <v>4093</v>
      </c>
      <c r="K438" t="s">
        <v>96</v>
      </c>
      <c r="L438" t="s">
        <v>4094</v>
      </c>
      <c r="M438" s="36">
        <v>45975.457291666673</v>
      </c>
      <c r="N438" s="36">
        <v>45976.511111111111</v>
      </c>
      <c r="O438" t="s">
        <v>1125</v>
      </c>
      <c r="P438" t="s">
        <v>1126</v>
      </c>
      <c r="Q438" t="s">
        <v>1235</v>
      </c>
      <c r="R438" t="s">
        <v>1236</v>
      </c>
      <c r="S438" t="s">
        <v>1130</v>
      </c>
      <c r="T438" t="s">
        <v>1130</v>
      </c>
      <c r="U438" t="s">
        <v>100</v>
      </c>
      <c r="V438" t="s">
        <v>4095</v>
      </c>
      <c r="W438" t="s">
        <v>102</v>
      </c>
      <c r="X438" t="s">
        <v>4096</v>
      </c>
      <c r="Y438" t="s">
        <v>11</v>
      </c>
      <c r="Z438" t="s">
        <v>104</v>
      </c>
      <c r="AA438" t="s">
        <v>429</v>
      </c>
      <c r="AB438" s="37">
        <v>1</v>
      </c>
      <c r="AC438" t="s">
        <v>106</v>
      </c>
      <c r="AD438" s="37">
        <v>144968</v>
      </c>
      <c r="AE438" s="37">
        <v>140396</v>
      </c>
      <c r="AF438" s="37">
        <v>144968</v>
      </c>
    </row>
    <row r="439" spans="1:32">
      <c r="A439" t="s">
        <v>800</v>
      </c>
      <c r="B439" t="s">
        <v>381</v>
      </c>
      <c r="C439" t="s">
        <v>382</v>
      </c>
      <c r="D439" t="s">
        <v>4097</v>
      </c>
      <c r="E439" t="s">
        <v>4098</v>
      </c>
      <c r="F439" t="s">
        <v>4099</v>
      </c>
      <c r="G439" t="s">
        <v>1121</v>
      </c>
      <c r="H439" t="s">
        <v>2052</v>
      </c>
      <c r="I439" t="s">
        <v>4100</v>
      </c>
      <c r="J439" t="s">
        <v>4101</v>
      </c>
      <c r="K439" t="s">
        <v>96</v>
      </c>
      <c r="L439" t="s">
        <v>4102</v>
      </c>
      <c r="M439" s="36">
        <v>45975.495497685188</v>
      </c>
      <c r="N439" s="36">
        <v>45979.459027777782</v>
      </c>
      <c r="O439" t="s">
        <v>1125</v>
      </c>
      <c r="P439" t="s">
        <v>1126</v>
      </c>
      <c r="Q439" t="s">
        <v>1169</v>
      </c>
      <c r="R439" t="s">
        <v>1128</v>
      </c>
      <c r="S439" t="s">
        <v>1130</v>
      </c>
      <c r="T439" t="s">
        <v>1130</v>
      </c>
      <c r="U439" t="s">
        <v>100</v>
      </c>
      <c r="V439" t="s">
        <v>4103</v>
      </c>
      <c r="W439" t="s">
        <v>102</v>
      </c>
      <c r="X439" t="s">
        <v>4104</v>
      </c>
      <c r="Y439" t="s">
        <v>15</v>
      </c>
      <c r="Z439" t="s">
        <v>104</v>
      </c>
      <c r="AA439" t="s">
        <v>2058</v>
      </c>
      <c r="AB439" s="37">
        <v>1</v>
      </c>
      <c r="AC439" t="s">
        <v>106</v>
      </c>
      <c r="AD439" s="37">
        <v>479589</v>
      </c>
      <c r="AE439" s="37">
        <v>196537</v>
      </c>
      <c r="AF439" s="37">
        <v>479589</v>
      </c>
    </row>
    <row r="440" spans="1:32">
      <c r="A440" t="s">
        <v>138</v>
      </c>
      <c r="B440" t="s">
        <v>139</v>
      </c>
      <c r="C440" t="s">
        <v>140</v>
      </c>
      <c r="D440" t="s">
        <v>196</v>
      </c>
      <c r="E440" t="s">
        <v>4105</v>
      </c>
      <c r="F440" t="s">
        <v>4106</v>
      </c>
      <c r="G440" t="s">
        <v>1121</v>
      </c>
      <c r="H440" t="s">
        <v>144</v>
      </c>
      <c r="I440" t="s">
        <v>199</v>
      </c>
      <c r="J440" t="s">
        <v>4107</v>
      </c>
      <c r="K440" t="s">
        <v>96</v>
      </c>
      <c r="L440" t="s">
        <v>4108</v>
      </c>
      <c r="M440" s="36">
        <v>45975.502812500003</v>
      </c>
      <c r="N440" s="36">
        <v>45976.493055555547</v>
      </c>
      <c r="O440" t="s">
        <v>1125</v>
      </c>
      <c r="P440" t="s">
        <v>1126</v>
      </c>
      <c r="Q440" t="s">
        <v>1235</v>
      </c>
      <c r="R440" t="s">
        <v>1269</v>
      </c>
      <c r="S440" t="s">
        <v>147</v>
      </c>
      <c r="T440" t="s">
        <v>2073</v>
      </c>
      <c r="U440" t="s">
        <v>100</v>
      </c>
      <c r="V440" t="s">
        <v>4109</v>
      </c>
      <c r="W440" t="s">
        <v>102</v>
      </c>
      <c r="X440" t="s">
        <v>4110</v>
      </c>
      <c r="Y440" t="s">
        <v>8</v>
      </c>
      <c r="Z440" t="s">
        <v>104</v>
      </c>
      <c r="AA440" t="s">
        <v>1807</v>
      </c>
      <c r="AB440" s="37">
        <v>1</v>
      </c>
      <c r="AC440" t="s">
        <v>106</v>
      </c>
      <c r="AD440" s="37">
        <v>65960</v>
      </c>
      <c r="AE440" s="37">
        <v>75096</v>
      </c>
      <c r="AF440" s="37">
        <v>65960</v>
      </c>
    </row>
    <row r="441" spans="1:32">
      <c r="A441" t="s">
        <v>704</v>
      </c>
      <c r="B441" t="s">
        <v>381</v>
      </c>
      <c r="C441" t="s">
        <v>382</v>
      </c>
      <c r="D441" t="s">
        <v>1981</v>
      </c>
      <c r="E441" t="s">
        <v>4111</v>
      </c>
      <c r="F441" t="s">
        <v>4112</v>
      </c>
      <c r="G441" t="s">
        <v>1121</v>
      </c>
      <c r="H441" t="s">
        <v>708</v>
      </c>
      <c r="I441" t="s">
        <v>1984</v>
      </c>
      <c r="J441" t="s">
        <v>4113</v>
      </c>
      <c r="K441" t="s">
        <v>96</v>
      </c>
      <c r="L441" t="s">
        <v>4114</v>
      </c>
      <c r="M441" s="36">
        <v>45975.564803240741</v>
      </c>
      <c r="N441" s="36">
        <v>45976.482638888891</v>
      </c>
      <c r="O441" t="s">
        <v>1125</v>
      </c>
      <c r="P441" t="s">
        <v>1126</v>
      </c>
      <c r="Q441" t="s">
        <v>1192</v>
      </c>
      <c r="R441" t="s">
        <v>1193</v>
      </c>
      <c r="S441" t="s">
        <v>147</v>
      </c>
      <c r="T441" t="s">
        <v>2073</v>
      </c>
      <c r="U441" t="s">
        <v>100</v>
      </c>
      <c r="V441" t="s">
        <v>4115</v>
      </c>
      <c r="W441" t="s">
        <v>102</v>
      </c>
      <c r="X441" t="s">
        <v>4116</v>
      </c>
      <c r="Y441" t="s">
        <v>11</v>
      </c>
      <c r="Z441" t="s">
        <v>104</v>
      </c>
      <c r="AA441" t="s">
        <v>713</v>
      </c>
      <c r="AB441" s="37">
        <v>1</v>
      </c>
      <c r="AC441" t="s">
        <v>106</v>
      </c>
      <c r="AD441" s="37">
        <v>144968</v>
      </c>
      <c r="AE441" s="37">
        <v>140396</v>
      </c>
      <c r="AF441" s="37">
        <v>144968</v>
      </c>
    </row>
    <row r="442" spans="1:32">
      <c r="A442" t="s">
        <v>152</v>
      </c>
      <c r="B442" t="s">
        <v>153</v>
      </c>
      <c r="C442" t="s">
        <v>154</v>
      </c>
      <c r="D442" t="s">
        <v>155</v>
      </c>
      <c r="E442" t="s">
        <v>4117</v>
      </c>
      <c r="F442" t="s">
        <v>4118</v>
      </c>
      <c r="G442" t="s">
        <v>1121</v>
      </c>
      <c r="H442" t="s">
        <v>153</v>
      </c>
      <c r="I442" t="s">
        <v>152</v>
      </c>
      <c r="J442" t="s">
        <v>4119</v>
      </c>
      <c r="K442" t="s">
        <v>96</v>
      </c>
      <c r="L442" t="s">
        <v>4120</v>
      </c>
      <c r="M442" s="36">
        <v>45975.545347222222</v>
      </c>
      <c r="N442" s="36">
        <v>45975.656944444447</v>
      </c>
      <c r="O442" t="s">
        <v>1125</v>
      </c>
      <c r="P442" t="s">
        <v>1126</v>
      </c>
      <c r="Q442" t="s">
        <v>1158</v>
      </c>
      <c r="R442" t="s">
        <v>1159</v>
      </c>
      <c r="S442" t="s">
        <v>1130</v>
      </c>
      <c r="T442" t="s">
        <v>1130</v>
      </c>
      <c r="U442" t="s">
        <v>100</v>
      </c>
      <c r="V442" t="s">
        <v>4121</v>
      </c>
      <c r="W442" t="s">
        <v>102</v>
      </c>
      <c r="X442" t="s">
        <v>4122</v>
      </c>
      <c r="Y442" t="s">
        <v>8</v>
      </c>
      <c r="Z442" t="s">
        <v>104</v>
      </c>
      <c r="AA442" t="s">
        <v>1110</v>
      </c>
      <c r="AB442" s="37">
        <v>1</v>
      </c>
      <c r="AC442" t="s">
        <v>106</v>
      </c>
      <c r="AD442" s="37">
        <v>65960</v>
      </c>
      <c r="AE442" s="37">
        <v>75096</v>
      </c>
      <c r="AF442" s="37">
        <v>65960</v>
      </c>
    </row>
    <row r="443" spans="1:32">
      <c r="A443" t="s">
        <v>138</v>
      </c>
      <c r="B443" t="s">
        <v>139</v>
      </c>
      <c r="C443" t="s">
        <v>140</v>
      </c>
      <c r="D443" t="s">
        <v>494</v>
      </c>
      <c r="E443" t="s">
        <v>4123</v>
      </c>
      <c r="F443" t="s">
        <v>2677</v>
      </c>
      <c r="G443" t="s">
        <v>1121</v>
      </c>
      <c r="H443" t="s">
        <v>144</v>
      </c>
      <c r="I443" t="s">
        <v>497</v>
      </c>
      <c r="J443" t="s">
        <v>2678</v>
      </c>
      <c r="K443" t="s">
        <v>96</v>
      </c>
      <c r="L443" t="s">
        <v>4124</v>
      </c>
      <c r="M443" s="36">
        <v>45975.416666666657</v>
      </c>
      <c r="N443" s="36">
        <v>45975.676388888889</v>
      </c>
      <c r="P443" t="s">
        <v>1126</v>
      </c>
      <c r="Q443" t="s">
        <v>1158</v>
      </c>
      <c r="R443" t="s">
        <v>1128</v>
      </c>
      <c r="S443" t="s">
        <v>1129</v>
      </c>
      <c r="T443" t="s">
        <v>1130</v>
      </c>
      <c r="U443" t="s">
        <v>2680</v>
      </c>
      <c r="V443" t="s">
        <v>4125</v>
      </c>
      <c r="W443" t="s">
        <v>1195</v>
      </c>
      <c r="Y443" t="s">
        <v>8</v>
      </c>
      <c r="Z443" t="s">
        <v>104</v>
      </c>
      <c r="AA443" t="s">
        <v>4126</v>
      </c>
      <c r="AB443" s="37">
        <v>0</v>
      </c>
      <c r="AC443" t="s">
        <v>106</v>
      </c>
      <c r="AD443" s="37">
        <v>41241</v>
      </c>
      <c r="AE443" s="37">
        <v>0</v>
      </c>
      <c r="AF443" s="37">
        <v>41241</v>
      </c>
    </row>
    <row r="444" spans="1:32">
      <c r="A444" t="s">
        <v>138</v>
      </c>
      <c r="B444" t="s">
        <v>139</v>
      </c>
      <c r="C444" t="s">
        <v>140</v>
      </c>
      <c r="D444" t="s">
        <v>196</v>
      </c>
      <c r="E444" t="s">
        <v>4127</v>
      </c>
      <c r="F444" t="s">
        <v>3893</v>
      </c>
      <c r="G444" t="s">
        <v>1121</v>
      </c>
      <c r="H444" t="s">
        <v>144</v>
      </c>
      <c r="I444" t="s">
        <v>199</v>
      </c>
      <c r="J444" t="s">
        <v>3894</v>
      </c>
      <c r="K444" t="s">
        <v>96</v>
      </c>
      <c r="L444" t="s">
        <v>4128</v>
      </c>
      <c r="M444" s="36">
        <v>45975.601979166669</v>
      </c>
      <c r="N444" s="36">
        <v>45976.529861111107</v>
      </c>
      <c r="O444" t="s">
        <v>1125</v>
      </c>
      <c r="P444" t="s">
        <v>1126</v>
      </c>
      <c r="Q444" t="s">
        <v>1158</v>
      </c>
      <c r="R444" t="s">
        <v>1243</v>
      </c>
      <c r="S444" t="s">
        <v>98</v>
      </c>
      <c r="T444" t="s">
        <v>99</v>
      </c>
      <c r="U444" t="s">
        <v>100</v>
      </c>
      <c r="V444" t="s">
        <v>4129</v>
      </c>
      <c r="W444" t="s">
        <v>102</v>
      </c>
      <c r="X444" t="s">
        <v>3897</v>
      </c>
      <c r="Y444" t="s">
        <v>8</v>
      </c>
      <c r="Z444" t="s">
        <v>104</v>
      </c>
      <c r="AA444" t="s">
        <v>176</v>
      </c>
      <c r="AB444" s="37">
        <v>1</v>
      </c>
      <c r="AC444" t="s">
        <v>106</v>
      </c>
      <c r="AD444" s="37">
        <v>65960</v>
      </c>
      <c r="AE444" s="37">
        <v>75096</v>
      </c>
      <c r="AF444" s="37">
        <v>65960</v>
      </c>
    </row>
    <row r="445" spans="1:32">
      <c r="A445" t="s">
        <v>138</v>
      </c>
      <c r="B445" t="s">
        <v>139</v>
      </c>
      <c r="C445" t="s">
        <v>140</v>
      </c>
      <c r="D445" t="s">
        <v>4130</v>
      </c>
      <c r="E445" t="s">
        <v>4131</v>
      </c>
      <c r="F445" t="s">
        <v>4132</v>
      </c>
      <c r="G445" t="s">
        <v>1121</v>
      </c>
      <c r="H445" t="s">
        <v>144</v>
      </c>
      <c r="I445" t="s">
        <v>4133</v>
      </c>
      <c r="J445" t="s">
        <v>4134</v>
      </c>
      <c r="K445" t="s">
        <v>96</v>
      </c>
      <c r="L445" t="s">
        <v>4135</v>
      </c>
      <c r="M445" s="36">
        <v>45975.660682870373</v>
      </c>
      <c r="N445" s="36">
        <v>45976.443055555559</v>
      </c>
      <c r="O445" t="s">
        <v>1125</v>
      </c>
      <c r="P445" t="s">
        <v>1126</v>
      </c>
      <c r="Q445" t="s">
        <v>1288</v>
      </c>
      <c r="R445" t="s">
        <v>1128</v>
      </c>
      <c r="S445" t="s">
        <v>98</v>
      </c>
      <c r="T445" t="s">
        <v>99</v>
      </c>
      <c r="U445" t="s">
        <v>100</v>
      </c>
      <c r="V445" t="s">
        <v>4136</v>
      </c>
      <c r="W445" t="s">
        <v>102</v>
      </c>
      <c r="X445" t="s">
        <v>4137</v>
      </c>
      <c r="Y445" t="s">
        <v>8</v>
      </c>
      <c r="Z445" t="s">
        <v>104</v>
      </c>
      <c r="AA445" t="s">
        <v>1172</v>
      </c>
      <c r="AB445" s="37">
        <v>1</v>
      </c>
      <c r="AC445" t="s">
        <v>106</v>
      </c>
      <c r="AD445" s="37">
        <v>65960</v>
      </c>
      <c r="AE445" s="37">
        <v>75096</v>
      </c>
      <c r="AF445" s="37">
        <v>65960</v>
      </c>
    </row>
    <row r="446" spans="1:32">
      <c r="A446" t="s">
        <v>1646</v>
      </c>
      <c r="B446" t="s">
        <v>256</v>
      </c>
      <c r="C446" t="s">
        <v>257</v>
      </c>
      <c r="D446" t="s">
        <v>4138</v>
      </c>
      <c r="E446" t="s">
        <v>4139</v>
      </c>
      <c r="F446" t="s">
        <v>4140</v>
      </c>
      <c r="G446" t="s">
        <v>1121</v>
      </c>
      <c r="H446" t="s">
        <v>689</v>
      </c>
      <c r="I446" t="s">
        <v>4141</v>
      </c>
      <c r="J446" t="s">
        <v>4142</v>
      </c>
      <c r="K446" t="s">
        <v>96</v>
      </c>
      <c r="L446" t="s">
        <v>4143</v>
      </c>
      <c r="M446" s="36">
        <v>45975.661643518521</v>
      </c>
      <c r="N446" s="36">
        <v>45976.464583333327</v>
      </c>
      <c r="O446" t="s">
        <v>1125</v>
      </c>
      <c r="P446" t="s">
        <v>1126</v>
      </c>
      <c r="Q446" t="s">
        <v>1169</v>
      </c>
      <c r="R446" t="s">
        <v>1128</v>
      </c>
      <c r="S446" t="s">
        <v>1130</v>
      </c>
      <c r="T446" t="s">
        <v>1130</v>
      </c>
      <c r="U446" t="s">
        <v>100</v>
      </c>
      <c r="V446" t="s">
        <v>4144</v>
      </c>
      <c r="W446" t="s">
        <v>102</v>
      </c>
      <c r="X446" t="s">
        <v>4145</v>
      </c>
      <c r="Y446" t="s">
        <v>11</v>
      </c>
      <c r="Z446" t="s">
        <v>104</v>
      </c>
      <c r="AA446" t="s">
        <v>1663</v>
      </c>
      <c r="AB446" s="37">
        <v>1</v>
      </c>
      <c r="AC446" t="s">
        <v>106</v>
      </c>
      <c r="AD446" s="37">
        <v>144968</v>
      </c>
      <c r="AE446" s="37">
        <v>140396</v>
      </c>
      <c r="AF446" s="37">
        <v>144968</v>
      </c>
    </row>
    <row r="447" spans="1:32">
      <c r="A447" t="s">
        <v>975</v>
      </c>
      <c r="B447" t="s">
        <v>256</v>
      </c>
      <c r="C447" t="s">
        <v>257</v>
      </c>
      <c r="D447" t="s">
        <v>4146</v>
      </c>
      <c r="E447" t="s">
        <v>4147</v>
      </c>
      <c r="F447" t="s">
        <v>4148</v>
      </c>
      <c r="G447" t="s">
        <v>1121</v>
      </c>
      <c r="H447" t="s">
        <v>291</v>
      </c>
      <c r="I447" t="s">
        <v>4149</v>
      </c>
      <c r="J447" t="s">
        <v>4150</v>
      </c>
      <c r="K447" t="s">
        <v>96</v>
      </c>
      <c r="L447" t="s">
        <v>4151</v>
      </c>
      <c r="M447" s="36">
        <v>45975.663564814808</v>
      </c>
      <c r="N447" s="36">
        <v>45979.419444444437</v>
      </c>
      <c r="O447" t="s">
        <v>1125</v>
      </c>
      <c r="P447" t="s">
        <v>1126</v>
      </c>
      <c r="Q447" t="s">
        <v>1158</v>
      </c>
      <c r="R447" t="s">
        <v>1159</v>
      </c>
      <c r="S447" t="s">
        <v>98</v>
      </c>
      <c r="T447" t="s">
        <v>99</v>
      </c>
      <c r="U447" t="s">
        <v>100</v>
      </c>
      <c r="V447" t="s">
        <v>4152</v>
      </c>
      <c r="W447" t="s">
        <v>102</v>
      </c>
      <c r="X447" t="s">
        <v>4153</v>
      </c>
      <c r="Y447" t="s">
        <v>13</v>
      </c>
      <c r="Z447" t="s">
        <v>104</v>
      </c>
      <c r="AA447" t="s">
        <v>1960</v>
      </c>
      <c r="AB447" s="37">
        <v>1</v>
      </c>
      <c r="AC447" t="s">
        <v>106</v>
      </c>
      <c r="AD447" s="37">
        <v>275729</v>
      </c>
      <c r="AE447" s="37">
        <v>196537</v>
      </c>
      <c r="AF447" s="37">
        <v>275729</v>
      </c>
    </row>
    <row r="448" spans="1:32">
      <c r="A448" t="s">
        <v>138</v>
      </c>
      <c r="B448" t="s">
        <v>139</v>
      </c>
      <c r="C448" t="s">
        <v>140</v>
      </c>
      <c r="D448" t="s">
        <v>4154</v>
      </c>
      <c r="E448" t="s">
        <v>4155</v>
      </c>
      <c r="F448" t="s">
        <v>4156</v>
      </c>
      <c r="G448" t="s">
        <v>1121</v>
      </c>
      <c r="H448" t="s">
        <v>144</v>
      </c>
      <c r="I448" t="s">
        <v>4157</v>
      </c>
      <c r="J448" t="s">
        <v>4158</v>
      </c>
      <c r="K448" t="s">
        <v>96</v>
      </c>
      <c r="L448" t="s">
        <v>4159</v>
      </c>
      <c r="M448" s="36">
        <v>45975.674942129634</v>
      </c>
      <c r="N448" s="36">
        <v>45975.726388888892</v>
      </c>
      <c r="P448" t="s">
        <v>1227</v>
      </c>
      <c r="Q448" t="s">
        <v>1158</v>
      </c>
      <c r="R448" t="s">
        <v>1740</v>
      </c>
      <c r="S448" t="s">
        <v>1129</v>
      </c>
      <c r="T448" t="s">
        <v>1130</v>
      </c>
      <c r="V448" t="s">
        <v>4160</v>
      </c>
      <c r="W448" t="s">
        <v>1195</v>
      </c>
      <c r="Y448" t="s">
        <v>13</v>
      </c>
      <c r="Z448" t="s">
        <v>104</v>
      </c>
      <c r="AA448" t="s">
        <v>1162</v>
      </c>
      <c r="AB448" s="37">
        <v>0</v>
      </c>
      <c r="AC448" t="s">
        <v>106</v>
      </c>
      <c r="AD448" s="37">
        <v>41241</v>
      </c>
      <c r="AE448" s="37">
        <v>0</v>
      </c>
      <c r="AF448" s="37">
        <v>41241</v>
      </c>
    </row>
    <row r="449" spans="1:32">
      <c r="A449" t="s">
        <v>244</v>
      </c>
      <c r="B449" t="s">
        <v>114</v>
      </c>
      <c r="C449" t="s">
        <v>115</v>
      </c>
      <c r="D449" t="s">
        <v>4161</v>
      </c>
      <c r="E449" t="s">
        <v>4162</v>
      </c>
      <c r="F449" t="s">
        <v>4163</v>
      </c>
      <c r="G449" t="s">
        <v>1121</v>
      </c>
      <c r="H449" t="s">
        <v>248</v>
      </c>
      <c r="I449" t="s">
        <v>4164</v>
      </c>
      <c r="J449" t="s">
        <v>4165</v>
      </c>
      <c r="K449" t="s">
        <v>96</v>
      </c>
      <c r="L449" t="s">
        <v>4166</v>
      </c>
      <c r="M449" s="36">
        <v>45975.741365740738</v>
      </c>
      <c r="N449" s="36">
        <v>45976.587500000001</v>
      </c>
      <c r="O449" t="s">
        <v>1125</v>
      </c>
      <c r="P449" t="s">
        <v>1126</v>
      </c>
      <c r="Q449" t="s">
        <v>1235</v>
      </c>
      <c r="R449" t="s">
        <v>1306</v>
      </c>
      <c r="S449" t="s">
        <v>1130</v>
      </c>
      <c r="T449" t="s">
        <v>1130</v>
      </c>
      <c r="U449" t="s">
        <v>100</v>
      </c>
      <c r="V449" t="s">
        <v>4167</v>
      </c>
      <c r="W449" t="s">
        <v>102</v>
      </c>
      <c r="X449" t="s">
        <v>4168</v>
      </c>
      <c r="Y449" t="s">
        <v>11</v>
      </c>
      <c r="Z449" t="s">
        <v>104</v>
      </c>
      <c r="AA449" t="s">
        <v>4169</v>
      </c>
      <c r="AB449" s="37">
        <v>1</v>
      </c>
      <c r="AC449" t="s">
        <v>106</v>
      </c>
      <c r="AD449" s="37">
        <v>144968</v>
      </c>
      <c r="AE449" s="37">
        <v>140396</v>
      </c>
      <c r="AF449" s="37">
        <v>144968</v>
      </c>
    </row>
    <row r="450" spans="1:32">
      <c r="A450" t="s">
        <v>138</v>
      </c>
      <c r="B450" t="s">
        <v>139</v>
      </c>
      <c r="C450" t="s">
        <v>140</v>
      </c>
      <c r="D450" t="s">
        <v>1868</v>
      </c>
      <c r="E450" t="s">
        <v>4170</v>
      </c>
      <c r="F450" t="s">
        <v>4171</v>
      </c>
      <c r="G450" t="s">
        <v>1121</v>
      </c>
      <c r="H450" t="s">
        <v>144</v>
      </c>
      <c r="I450" t="s">
        <v>1871</v>
      </c>
      <c r="J450" t="s">
        <v>4172</v>
      </c>
      <c r="K450" t="s">
        <v>96</v>
      </c>
      <c r="L450" t="s">
        <v>4173</v>
      </c>
      <c r="M450" s="36">
        <v>45975.694791666669</v>
      </c>
      <c r="N450" s="36">
        <v>45976.50277777778</v>
      </c>
      <c r="O450" t="s">
        <v>1125</v>
      </c>
      <c r="P450" t="s">
        <v>1126</v>
      </c>
      <c r="Q450" t="s">
        <v>1148</v>
      </c>
      <c r="R450" t="s">
        <v>1128</v>
      </c>
      <c r="S450" t="s">
        <v>1130</v>
      </c>
      <c r="T450" t="s">
        <v>1130</v>
      </c>
      <c r="U450" t="s">
        <v>100</v>
      </c>
      <c r="V450" t="s">
        <v>4174</v>
      </c>
      <c r="W450" t="s">
        <v>102</v>
      </c>
      <c r="X450" t="s">
        <v>4175</v>
      </c>
      <c r="Y450" t="s">
        <v>11</v>
      </c>
      <c r="Z450" t="s">
        <v>104</v>
      </c>
      <c r="AA450" t="s">
        <v>637</v>
      </c>
      <c r="AB450" s="37">
        <v>1</v>
      </c>
      <c r="AC450" t="s">
        <v>106</v>
      </c>
      <c r="AD450" s="37">
        <v>144968</v>
      </c>
      <c r="AE450" s="37">
        <v>140396</v>
      </c>
      <c r="AF450" s="37">
        <v>144968</v>
      </c>
    </row>
    <row r="451" spans="1:32">
      <c r="A451" t="s">
        <v>800</v>
      </c>
      <c r="B451" t="s">
        <v>381</v>
      </c>
      <c r="C451" t="s">
        <v>382</v>
      </c>
      <c r="D451" t="s">
        <v>4176</v>
      </c>
      <c r="E451" t="s">
        <v>4177</v>
      </c>
      <c r="F451" t="s">
        <v>4178</v>
      </c>
      <c r="G451" t="s">
        <v>1121</v>
      </c>
      <c r="H451" t="s">
        <v>804</v>
      </c>
      <c r="I451" t="s">
        <v>4179</v>
      </c>
      <c r="J451" t="s">
        <v>4180</v>
      </c>
      <c r="K451" t="s">
        <v>96</v>
      </c>
      <c r="L451" t="s">
        <v>4181</v>
      </c>
      <c r="M451" s="36">
        <v>45975.725752314807</v>
      </c>
      <c r="N451" s="36">
        <v>45976.629166666673</v>
      </c>
      <c r="O451" t="s">
        <v>1125</v>
      </c>
      <c r="P451" t="s">
        <v>1126</v>
      </c>
      <c r="Q451" t="s">
        <v>1186</v>
      </c>
      <c r="R451" t="s">
        <v>1186</v>
      </c>
      <c r="S451" t="s">
        <v>1130</v>
      </c>
      <c r="T451" t="s">
        <v>1130</v>
      </c>
      <c r="U451" t="s">
        <v>1179</v>
      </c>
      <c r="V451" t="s">
        <v>4182</v>
      </c>
      <c r="W451" t="s">
        <v>102</v>
      </c>
      <c r="X451" t="s">
        <v>4183</v>
      </c>
      <c r="Y451" t="s">
        <v>8</v>
      </c>
      <c r="Z451" t="s">
        <v>104</v>
      </c>
      <c r="AA451" t="s">
        <v>2068</v>
      </c>
      <c r="AB451" s="37">
        <v>1</v>
      </c>
      <c r="AC451" t="s">
        <v>106</v>
      </c>
      <c r="AD451" s="37">
        <v>65960</v>
      </c>
      <c r="AE451" s="37">
        <v>75096</v>
      </c>
      <c r="AF451" s="37">
        <v>65960</v>
      </c>
    </row>
    <row r="452" spans="1:32">
      <c r="A452" t="s">
        <v>509</v>
      </c>
      <c r="B452" t="s">
        <v>139</v>
      </c>
      <c r="C452" t="s">
        <v>140</v>
      </c>
      <c r="D452" t="s">
        <v>3492</v>
      </c>
      <c r="E452" t="s">
        <v>4184</v>
      </c>
      <c r="F452" t="s">
        <v>4185</v>
      </c>
      <c r="G452" t="s">
        <v>1121</v>
      </c>
      <c r="H452" t="s">
        <v>1507</v>
      </c>
      <c r="I452" t="s">
        <v>3495</v>
      </c>
      <c r="J452" t="s">
        <v>4186</v>
      </c>
      <c r="K452" t="s">
        <v>96</v>
      </c>
      <c r="L452" t="s">
        <v>4187</v>
      </c>
      <c r="M452" s="36">
        <v>45976.333333333343</v>
      </c>
      <c r="N452" s="36">
        <v>45979.549305555563</v>
      </c>
      <c r="O452" t="s">
        <v>1125</v>
      </c>
      <c r="P452" t="s">
        <v>1126</v>
      </c>
      <c r="Q452" t="s">
        <v>1192</v>
      </c>
      <c r="R452" t="s">
        <v>1128</v>
      </c>
      <c r="S452" t="s">
        <v>1130</v>
      </c>
      <c r="T452" t="s">
        <v>1130</v>
      </c>
      <c r="U452" t="s">
        <v>100</v>
      </c>
      <c r="V452" t="s">
        <v>4188</v>
      </c>
      <c r="W452" t="s">
        <v>102</v>
      </c>
      <c r="X452" t="s">
        <v>4189</v>
      </c>
      <c r="Y452" t="s">
        <v>125</v>
      </c>
      <c r="Z452" t="s">
        <v>230</v>
      </c>
      <c r="AA452" t="s">
        <v>518</v>
      </c>
      <c r="AB452" s="37">
        <v>1</v>
      </c>
      <c r="AC452" t="s">
        <v>106</v>
      </c>
      <c r="AD452" s="37">
        <v>479589</v>
      </c>
      <c r="AE452" s="37">
        <v>196537</v>
      </c>
      <c r="AF452" s="37">
        <v>479589</v>
      </c>
    </row>
    <row r="453" spans="1:32">
      <c r="A453" t="s">
        <v>398</v>
      </c>
      <c r="B453" t="s">
        <v>86</v>
      </c>
      <c r="C453" t="s">
        <v>87</v>
      </c>
      <c r="D453" t="s">
        <v>594</v>
      </c>
      <c r="E453" t="s">
        <v>4190</v>
      </c>
      <c r="F453" t="s">
        <v>4191</v>
      </c>
      <c r="G453" t="s">
        <v>1121</v>
      </c>
      <c r="H453" t="s">
        <v>402</v>
      </c>
      <c r="I453" t="s">
        <v>597</v>
      </c>
      <c r="J453" t="s">
        <v>4192</v>
      </c>
      <c r="K453" t="s">
        <v>96</v>
      </c>
      <c r="L453" t="s">
        <v>4193</v>
      </c>
      <c r="M453" s="36">
        <v>45976.333333333343</v>
      </c>
      <c r="N453" s="36">
        <v>45976.620138888888</v>
      </c>
      <c r="O453" t="s">
        <v>1125</v>
      </c>
      <c r="P453" t="s">
        <v>1126</v>
      </c>
      <c r="Q453" t="s">
        <v>1374</v>
      </c>
      <c r="R453" t="s">
        <v>1414</v>
      </c>
      <c r="S453" t="s">
        <v>1130</v>
      </c>
      <c r="T453" t="s">
        <v>1130</v>
      </c>
      <c r="U453" t="s">
        <v>100</v>
      </c>
      <c r="V453" t="s">
        <v>4194</v>
      </c>
      <c r="W453" t="s">
        <v>102</v>
      </c>
      <c r="X453" t="s">
        <v>4195</v>
      </c>
      <c r="Y453" t="s">
        <v>11</v>
      </c>
      <c r="Z453" t="s">
        <v>104</v>
      </c>
      <c r="AA453" t="s">
        <v>429</v>
      </c>
      <c r="AB453" s="37">
        <v>1</v>
      </c>
      <c r="AC453" t="s">
        <v>106</v>
      </c>
      <c r="AD453" s="37">
        <v>144968</v>
      </c>
      <c r="AE453" s="37">
        <v>140396</v>
      </c>
      <c r="AF453" s="37">
        <v>144968</v>
      </c>
    </row>
    <row r="454" spans="1:32">
      <c r="A454" t="s">
        <v>113</v>
      </c>
      <c r="B454" t="s">
        <v>114</v>
      </c>
      <c r="C454" t="s">
        <v>115</v>
      </c>
      <c r="D454" t="s">
        <v>363</v>
      </c>
      <c r="E454" t="s">
        <v>4196</v>
      </c>
      <c r="F454" t="s">
        <v>4197</v>
      </c>
      <c r="G454" t="s">
        <v>1121</v>
      </c>
      <c r="H454" t="s">
        <v>366</v>
      </c>
      <c r="I454" t="s">
        <v>113</v>
      </c>
      <c r="J454" t="s">
        <v>4198</v>
      </c>
      <c r="K454" t="s">
        <v>96</v>
      </c>
      <c r="L454" t="s">
        <v>4199</v>
      </c>
      <c r="M454" s="36">
        <v>45976.352280092593</v>
      </c>
      <c r="N454" s="36">
        <v>45979.498611111107</v>
      </c>
      <c r="O454" t="s">
        <v>1125</v>
      </c>
      <c r="P454" t="s">
        <v>1126</v>
      </c>
      <c r="Q454" t="s">
        <v>1218</v>
      </c>
      <c r="R454" t="s">
        <v>1128</v>
      </c>
      <c r="S454" t="s">
        <v>147</v>
      </c>
      <c r="T454" t="s">
        <v>1364</v>
      </c>
      <c r="U454" t="s">
        <v>100</v>
      </c>
      <c r="V454" t="s">
        <v>4200</v>
      </c>
      <c r="W454" t="s">
        <v>102</v>
      </c>
      <c r="X454" t="s">
        <v>4201</v>
      </c>
      <c r="Y454" t="s">
        <v>8</v>
      </c>
      <c r="Z454" t="s">
        <v>104</v>
      </c>
      <c r="AA454" t="s">
        <v>1632</v>
      </c>
      <c r="AB454" s="37">
        <v>1</v>
      </c>
      <c r="AC454" t="s">
        <v>106</v>
      </c>
      <c r="AD454" s="37">
        <v>65960</v>
      </c>
      <c r="AE454" s="37">
        <v>75096</v>
      </c>
      <c r="AF454" s="37">
        <v>65960</v>
      </c>
    </row>
    <row r="455" spans="1:32">
      <c r="A455" t="s">
        <v>991</v>
      </c>
      <c r="B455" t="s">
        <v>256</v>
      </c>
      <c r="C455" t="s">
        <v>257</v>
      </c>
      <c r="D455" t="s">
        <v>4202</v>
      </c>
      <c r="E455" t="s">
        <v>4203</v>
      </c>
      <c r="F455" t="s">
        <v>4204</v>
      </c>
      <c r="G455" t="s">
        <v>1121</v>
      </c>
      <c r="H455" t="s">
        <v>224</v>
      </c>
      <c r="I455" t="s">
        <v>4205</v>
      </c>
      <c r="J455" t="s">
        <v>4206</v>
      </c>
      <c r="K455" t="s">
        <v>96</v>
      </c>
      <c r="L455" t="s">
        <v>4207</v>
      </c>
      <c r="M455" s="36">
        <v>45976.388611111113</v>
      </c>
      <c r="N455" s="36">
        <v>45979.65</v>
      </c>
      <c r="O455" t="s">
        <v>1125</v>
      </c>
      <c r="P455" t="s">
        <v>1227</v>
      </c>
      <c r="Q455" t="s">
        <v>1169</v>
      </c>
      <c r="R455" t="s">
        <v>1407</v>
      </c>
      <c r="S455" t="s">
        <v>147</v>
      </c>
      <c r="T455" t="s">
        <v>2073</v>
      </c>
      <c r="U455" t="s">
        <v>100</v>
      </c>
      <c r="V455" t="s">
        <v>4208</v>
      </c>
      <c r="W455" t="s">
        <v>102</v>
      </c>
      <c r="X455" t="s">
        <v>4209</v>
      </c>
      <c r="Y455" t="s">
        <v>15</v>
      </c>
      <c r="Z455" t="s">
        <v>104</v>
      </c>
      <c r="AA455" t="s">
        <v>1663</v>
      </c>
      <c r="AB455" s="37">
        <v>1</v>
      </c>
      <c r="AC455" t="s">
        <v>106</v>
      </c>
      <c r="AD455" s="37">
        <v>479589</v>
      </c>
      <c r="AE455" s="37">
        <v>196537</v>
      </c>
      <c r="AF455" s="37">
        <v>479589</v>
      </c>
    </row>
    <row r="456" spans="1:32">
      <c r="A456" t="s">
        <v>244</v>
      </c>
      <c r="B456" t="s">
        <v>114</v>
      </c>
      <c r="C456" t="s">
        <v>115</v>
      </c>
      <c r="D456" t="s">
        <v>4210</v>
      </c>
      <c r="E456" t="s">
        <v>4211</v>
      </c>
      <c r="F456" t="s">
        <v>4212</v>
      </c>
      <c r="G456" t="s">
        <v>1121</v>
      </c>
      <c r="H456" t="s">
        <v>153</v>
      </c>
      <c r="I456" t="s">
        <v>4213</v>
      </c>
      <c r="J456" t="s">
        <v>4214</v>
      </c>
      <c r="K456" t="s">
        <v>96</v>
      </c>
      <c r="L456" t="s">
        <v>4215</v>
      </c>
      <c r="M456" s="36">
        <v>45976.408668981479</v>
      </c>
      <c r="N456" s="36">
        <v>45979.513888888891</v>
      </c>
      <c r="O456" t="s">
        <v>1125</v>
      </c>
      <c r="P456" t="s">
        <v>1126</v>
      </c>
      <c r="Q456" t="s">
        <v>1169</v>
      </c>
      <c r="R456" t="s">
        <v>1279</v>
      </c>
      <c r="S456" t="s">
        <v>1130</v>
      </c>
      <c r="T456" t="s">
        <v>1130</v>
      </c>
      <c r="U456" t="s">
        <v>100</v>
      </c>
      <c r="V456" t="s">
        <v>4216</v>
      </c>
      <c r="W456" t="s">
        <v>102</v>
      </c>
      <c r="X456" t="s">
        <v>4217</v>
      </c>
      <c r="Y456" t="s">
        <v>13</v>
      </c>
      <c r="Z456" t="s">
        <v>104</v>
      </c>
      <c r="AA456" t="s">
        <v>1538</v>
      </c>
      <c r="AB456" s="37">
        <v>1</v>
      </c>
      <c r="AC456" t="s">
        <v>106</v>
      </c>
      <c r="AD456" s="37">
        <v>275729</v>
      </c>
      <c r="AE456" s="37">
        <v>196537</v>
      </c>
      <c r="AF456" s="37">
        <v>275729</v>
      </c>
    </row>
    <row r="457" spans="1:32">
      <c r="A457" t="s">
        <v>975</v>
      </c>
      <c r="B457" t="s">
        <v>256</v>
      </c>
      <c r="C457" t="s">
        <v>257</v>
      </c>
      <c r="D457" t="s">
        <v>976</v>
      </c>
      <c r="E457" t="s">
        <v>4218</v>
      </c>
      <c r="F457" t="s">
        <v>4219</v>
      </c>
      <c r="G457" t="s">
        <v>1121</v>
      </c>
      <c r="H457" t="s">
        <v>979</v>
      </c>
      <c r="I457" t="s">
        <v>975</v>
      </c>
      <c r="J457" t="s">
        <v>4220</v>
      </c>
      <c r="K457" t="s">
        <v>96</v>
      </c>
      <c r="L457" t="s">
        <v>4221</v>
      </c>
      <c r="M457" s="36">
        <v>45976.423807870371</v>
      </c>
      <c r="N457" s="36">
        <v>45976.594444444447</v>
      </c>
      <c r="O457" t="s">
        <v>1125</v>
      </c>
      <c r="P457" t="s">
        <v>1126</v>
      </c>
      <c r="Q457" t="s">
        <v>1235</v>
      </c>
      <c r="R457" t="s">
        <v>1128</v>
      </c>
      <c r="S457" t="s">
        <v>1130</v>
      </c>
      <c r="T457" t="s">
        <v>1130</v>
      </c>
      <c r="U457" t="s">
        <v>100</v>
      </c>
      <c r="V457" t="s">
        <v>4222</v>
      </c>
      <c r="W457" t="s">
        <v>102</v>
      </c>
      <c r="X457" t="s">
        <v>4223</v>
      </c>
      <c r="Y457" t="s">
        <v>8</v>
      </c>
      <c r="Z457" t="s">
        <v>104</v>
      </c>
      <c r="AA457" t="s">
        <v>2109</v>
      </c>
      <c r="AB457" s="37">
        <v>1</v>
      </c>
      <c r="AC457" t="s">
        <v>106</v>
      </c>
      <c r="AD457" s="37">
        <v>65960</v>
      </c>
      <c r="AE457" s="37">
        <v>75096</v>
      </c>
      <c r="AF457" s="37">
        <v>65960</v>
      </c>
    </row>
    <row r="458" spans="1:32">
      <c r="A458" t="s">
        <v>800</v>
      </c>
      <c r="B458" t="s">
        <v>381</v>
      </c>
      <c r="C458" t="s">
        <v>382</v>
      </c>
      <c r="D458" t="s">
        <v>4224</v>
      </c>
      <c r="E458" t="s">
        <v>4225</v>
      </c>
      <c r="F458" t="s">
        <v>4226</v>
      </c>
      <c r="G458" t="s">
        <v>1121</v>
      </c>
      <c r="H458" t="s">
        <v>804</v>
      </c>
      <c r="I458" t="s">
        <v>4227</v>
      </c>
      <c r="J458" t="s">
        <v>4228</v>
      </c>
      <c r="K458" t="s">
        <v>96</v>
      </c>
      <c r="L458" t="s">
        <v>4229</v>
      </c>
      <c r="M458" s="36">
        <v>45976.46702546296</v>
      </c>
      <c r="N458" s="36">
        <v>45979.645138888889</v>
      </c>
      <c r="O458" t="s">
        <v>1125</v>
      </c>
      <c r="P458" t="s">
        <v>1227</v>
      </c>
      <c r="Q458" t="s">
        <v>1218</v>
      </c>
      <c r="R458" t="s">
        <v>1763</v>
      </c>
      <c r="S458" t="s">
        <v>98</v>
      </c>
      <c r="T458" t="s">
        <v>99</v>
      </c>
      <c r="U458" t="s">
        <v>100</v>
      </c>
      <c r="V458" t="s">
        <v>4230</v>
      </c>
      <c r="W458" t="s">
        <v>102</v>
      </c>
      <c r="X458" t="s">
        <v>4231</v>
      </c>
      <c r="Y458" t="s">
        <v>13</v>
      </c>
      <c r="Z458" t="s">
        <v>104</v>
      </c>
      <c r="AA458" t="s">
        <v>810</v>
      </c>
      <c r="AB458" s="37">
        <v>1</v>
      </c>
      <c r="AC458" t="s">
        <v>106</v>
      </c>
      <c r="AD458" s="37">
        <v>275729</v>
      </c>
      <c r="AE458" s="37">
        <v>196537</v>
      </c>
      <c r="AF458" s="37">
        <v>275729</v>
      </c>
    </row>
    <row r="459" spans="1:32">
      <c r="A459" t="s">
        <v>113</v>
      </c>
      <c r="B459" t="s">
        <v>114</v>
      </c>
      <c r="C459" t="s">
        <v>115</v>
      </c>
      <c r="D459" t="s">
        <v>363</v>
      </c>
      <c r="E459" t="s">
        <v>4232</v>
      </c>
      <c r="F459" t="s">
        <v>4233</v>
      </c>
      <c r="G459" t="s">
        <v>1121</v>
      </c>
      <c r="H459" t="s">
        <v>366</v>
      </c>
      <c r="I459" t="s">
        <v>113</v>
      </c>
      <c r="J459" t="s">
        <v>4234</v>
      </c>
      <c r="K459" t="s">
        <v>96</v>
      </c>
      <c r="L459" t="s">
        <v>4235</v>
      </c>
      <c r="M459" s="36">
        <v>45976.36996527778</v>
      </c>
      <c r="N459" s="36">
        <v>45976.489583333343</v>
      </c>
      <c r="O459" t="s">
        <v>1125</v>
      </c>
      <c r="P459" t="s">
        <v>1126</v>
      </c>
      <c r="Q459" t="s">
        <v>1127</v>
      </c>
      <c r="R459" t="s">
        <v>1128</v>
      </c>
      <c r="S459" t="s">
        <v>98</v>
      </c>
      <c r="T459" t="s">
        <v>99</v>
      </c>
      <c r="U459" t="s">
        <v>100</v>
      </c>
      <c r="V459" t="s">
        <v>4236</v>
      </c>
      <c r="W459" t="s">
        <v>102</v>
      </c>
      <c r="X459" t="s">
        <v>4237</v>
      </c>
      <c r="Y459" t="s">
        <v>8</v>
      </c>
      <c r="Z459" t="s">
        <v>104</v>
      </c>
      <c r="AA459" t="s">
        <v>1632</v>
      </c>
      <c r="AB459" s="37">
        <v>1</v>
      </c>
      <c r="AC459" t="s">
        <v>106</v>
      </c>
      <c r="AD459" s="37">
        <v>65960</v>
      </c>
      <c r="AE459" s="37">
        <v>75096</v>
      </c>
      <c r="AF459" s="37">
        <v>65960</v>
      </c>
    </row>
    <row r="460" spans="1:32">
      <c r="A460" t="s">
        <v>138</v>
      </c>
      <c r="B460" t="s">
        <v>139</v>
      </c>
      <c r="C460" t="s">
        <v>140</v>
      </c>
      <c r="D460" t="s">
        <v>1152</v>
      </c>
      <c r="E460" t="s">
        <v>4238</v>
      </c>
      <c r="F460" t="s">
        <v>1154</v>
      </c>
      <c r="G460" t="s">
        <v>1121</v>
      </c>
      <c r="H460" t="s">
        <v>144</v>
      </c>
      <c r="I460" t="s">
        <v>1155</v>
      </c>
      <c r="J460" t="s">
        <v>1156</v>
      </c>
      <c r="K460" t="s">
        <v>96</v>
      </c>
      <c r="L460" t="s">
        <v>4239</v>
      </c>
      <c r="M460" s="36">
        <v>45976.431377314817</v>
      </c>
      <c r="N460" s="36">
        <v>45979.395138888889</v>
      </c>
      <c r="O460" t="s">
        <v>1125</v>
      </c>
      <c r="P460" t="s">
        <v>1126</v>
      </c>
      <c r="Q460" t="s">
        <v>1158</v>
      </c>
      <c r="R460" t="s">
        <v>1128</v>
      </c>
      <c r="S460" t="s">
        <v>1130</v>
      </c>
      <c r="T460" t="s">
        <v>1130</v>
      </c>
      <c r="U460" t="s">
        <v>100</v>
      </c>
      <c r="V460" t="s">
        <v>4240</v>
      </c>
      <c r="W460" t="s">
        <v>102</v>
      </c>
      <c r="X460" t="s">
        <v>1161</v>
      </c>
      <c r="Y460" t="s">
        <v>13</v>
      </c>
      <c r="Z460" t="s">
        <v>104</v>
      </c>
      <c r="AA460" t="s">
        <v>761</v>
      </c>
      <c r="AB460" s="37">
        <v>1</v>
      </c>
      <c r="AC460" t="s">
        <v>106</v>
      </c>
      <c r="AD460" s="37">
        <v>275729</v>
      </c>
      <c r="AE460" s="37">
        <v>196537</v>
      </c>
      <c r="AF460" s="37">
        <v>275729</v>
      </c>
    </row>
    <row r="461" spans="1:32">
      <c r="A461" t="s">
        <v>113</v>
      </c>
      <c r="B461" t="s">
        <v>114</v>
      </c>
      <c r="C461" t="s">
        <v>115</v>
      </c>
      <c r="D461" t="s">
        <v>1715</v>
      </c>
      <c r="E461" t="s">
        <v>4241</v>
      </c>
      <c r="F461" t="s">
        <v>4242</v>
      </c>
      <c r="G461" t="s">
        <v>1121</v>
      </c>
      <c r="H461" t="s">
        <v>366</v>
      </c>
      <c r="I461" t="s">
        <v>1718</v>
      </c>
      <c r="J461" t="s">
        <v>4243</v>
      </c>
      <c r="K461" t="s">
        <v>96</v>
      </c>
      <c r="L461" t="s">
        <v>4244</v>
      </c>
      <c r="M461" s="36">
        <v>45976.446192129632</v>
      </c>
      <c r="N461" s="36">
        <v>45977.486111111109</v>
      </c>
      <c r="O461" t="s">
        <v>1125</v>
      </c>
      <c r="P461" t="s">
        <v>1227</v>
      </c>
      <c r="Q461" t="s">
        <v>1218</v>
      </c>
      <c r="R461" t="s">
        <v>1763</v>
      </c>
      <c r="S461" t="s">
        <v>98</v>
      </c>
      <c r="T461" t="s">
        <v>99</v>
      </c>
      <c r="U461" t="s">
        <v>100</v>
      </c>
      <c r="V461" t="s">
        <v>4245</v>
      </c>
      <c r="W461" t="s">
        <v>102</v>
      </c>
      <c r="X461" t="s">
        <v>4246</v>
      </c>
      <c r="Y461" t="s">
        <v>11</v>
      </c>
      <c r="Z461" t="s">
        <v>104</v>
      </c>
      <c r="AA461" t="s">
        <v>1462</v>
      </c>
      <c r="AB461" s="37">
        <v>1</v>
      </c>
      <c r="AC461" t="s">
        <v>106</v>
      </c>
      <c r="AD461" s="37">
        <v>144968</v>
      </c>
      <c r="AE461" s="37">
        <v>140396</v>
      </c>
      <c r="AF461" s="37">
        <v>144968</v>
      </c>
    </row>
    <row r="462" spans="1:32">
      <c r="A462" t="s">
        <v>1646</v>
      </c>
      <c r="B462" t="s">
        <v>256</v>
      </c>
      <c r="C462" t="s">
        <v>257</v>
      </c>
      <c r="D462" t="s">
        <v>1918</v>
      </c>
      <c r="E462" t="s">
        <v>4247</v>
      </c>
      <c r="F462" t="s">
        <v>4248</v>
      </c>
      <c r="G462" t="s">
        <v>1121</v>
      </c>
      <c r="H462" t="s">
        <v>689</v>
      </c>
      <c r="I462" t="s">
        <v>1646</v>
      </c>
      <c r="J462" t="s">
        <v>4249</v>
      </c>
      <c r="K462" t="s">
        <v>96</v>
      </c>
      <c r="L462" t="s">
        <v>4250</v>
      </c>
      <c r="M462" s="36">
        <v>45976.453402777777</v>
      </c>
      <c r="N462" s="36">
        <v>45979.446527777778</v>
      </c>
      <c r="O462" t="s">
        <v>1125</v>
      </c>
      <c r="P462" t="s">
        <v>1126</v>
      </c>
      <c r="Q462" t="s">
        <v>1235</v>
      </c>
      <c r="R462" t="s">
        <v>1545</v>
      </c>
      <c r="S462" t="s">
        <v>98</v>
      </c>
      <c r="T462" t="s">
        <v>470</v>
      </c>
      <c r="U462" t="s">
        <v>100</v>
      </c>
      <c r="V462" t="s">
        <v>4251</v>
      </c>
      <c r="W462" t="s">
        <v>102</v>
      </c>
      <c r="X462" t="s">
        <v>4252</v>
      </c>
      <c r="Y462" t="s">
        <v>8</v>
      </c>
      <c r="Z462" t="s">
        <v>104</v>
      </c>
      <c r="AA462" t="s">
        <v>1925</v>
      </c>
      <c r="AB462" s="37">
        <v>1</v>
      </c>
      <c r="AC462" t="s">
        <v>106</v>
      </c>
      <c r="AD462" s="37">
        <v>65960</v>
      </c>
      <c r="AE462" s="37">
        <v>75096</v>
      </c>
      <c r="AF462" s="37">
        <v>65960</v>
      </c>
    </row>
    <row r="463" spans="1:32">
      <c r="A463" t="s">
        <v>138</v>
      </c>
      <c r="B463" t="s">
        <v>139</v>
      </c>
      <c r="C463" t="s">
        <v>140</v>
      </c>
      <c r="D463" t="s">
        <v>1757</v>
      </c>
      <c r="E463" t="s">
        <v>4253</v>
      </c>
      <c r="F463" t="s">
        <v>1809</v>
      </c>
      <c r="G463" t="s">
        <v>1121</v>
      </c>
      <c r="H463" t="s">
        <v>1507</v>
      </c>
      <c r="I463" t="s">
        <v>1760</v>
      </c>
      <c r="J463" t="s">
        <v>1810</v>
      </c>
      <c r="K463" t="s">
        <v>96</v>
      </c>
      <c r="L463" t="s">
        <v>4254</v>
      </c>
      <c r="M463" s="36">
        <v>45976.479212962957</v>
      </c>
      <c r="N463" s="36">
        <v>45981.340277777781</v>
      </c>
      <c r="P463" t="s">
        <v>1126</v>
      </c>
      <c r="Q463" t="s">
        <v>1127</v>
      </c>
      <c r="R463" t="s">
        <v>1128</v>
      </c>
      <c r="S463" t="s">
        <v>98</v>
      </c>
      <c r="T463" t="s">
        <v>470</v>
      </c>
      <c r="V463" t="s">
        <v>4255</v>
      </c>
      <c r="W463" t="s">
        <v>1195</v>
      </c>
      <c r="Y463" t="s">
        <v>125</v>
      </c>
      <c r="Z463" t="s">
        <v>126</v>
      </c>
      <c r="AA463" t="s">
        <v>1513</v>
      </c>
      <c r="AB463" s="37">
        <v>0</v>
      </c>
      <c r="AC463" t="s">
        <v>106</v>
      </c>
      <c r="AD463" s="37">
        <v>41241</v>
      </c>
      <c r="AE463" s="37">
        <v>0</v>
      </c>
      <c r="AF463" s="37">
        <v>41241</v>
      </c>
    </row>
    <row r="464" spans="1:32">
      <c r="A464" t="s">
        <v>398</v>
      </c>
      <c r="B464" t="s">
        <v>86</v>
      </c>
      <c r="C464" t="s">
        <v>87</v>
      </c>
      <c r="D464" t="s">
        <v>399</v>
      </c>
      <c r="E464" t="s">
        <v>4256</v>
      </c>
      <c r="F464" t="s">
        <v>4257</v>
      </c>
      <c r="G464" t="s">
        <v>1121</v>
      </c>
      <c r="H464" t="s">
        <v>402</v>
      </c>
      <c r="I464" t="s">
        <v>398</v>
      </c>
      <c r="J464" t="s">
        <v>4258</v>
      </c>
      <c r="K464" t="s">
        <v>96</v>
      </c>
      <c r="L464" t="s">
        <v>4259</v>
      </c>
      <c r="M464" s="36">
        <v>45976.489560185182</v>
      </c>
      <c r="N464" s="36">
        <v>45979.442361111112</v>
      </c>
      <c r="O464" t="s">
        <v>1125</v>
      </c>
      <c r="P464" t="s">
        <v>1126</v>
      </c>
      <c r="Q464" t="s">
        <v>1192</v>
      </c>
      <c r="R464" t="s">
        <v>1128</v>
      </c>
      <c r="S464" t="s">
        <v>147</v>
      </c>
      <c r="T464" t="s">
        <v>148</v>
      </c>
      <c r="U464" t="s">
        <v>100</v>
      </c>
      <c r="V464" t="s">
        <v>4260</v>
      </c>
      <c r="W464" t="s">
        <v>102</v>
      </c>
      <c r="X464" t="s">
        <v>4261</v>
      </c>
      <c r="Y464" t="s">
        <v>8</v>
      </c>
      <c r="Z464" t="s">
        <v>104</v>
      </c>
      <c r="AA464" t="s">
        <v>407</v>
      </c>
      <c r="AB464" s="37">
        <v>1</v>
      </c>
      <c r="AC464" t="s">
        <v>106</v>
      </c>
      <c r="AD464" s="37">
        <v>65960</v>
      </c>
      <c r="AE464" s="37">
        <v>75096</v>
      </c>
      <c r="AF464" s="37">
        <v>65960</v>
      </c>
    </row>
    <row r="465" spans="1:32">
      <c r="A465" t="s">
        <v>1646</v>
      </c>
      <c r="B465" t="s">
        <v>256</v>
      </c>
      <c r="C465" t="s">
        <v>257</v>
      </c>
      <c r="D465" t="s">
        <v>4262</v>
      </c>
      <c r="E465" t="s">
        <v>4263</v>
      </c>
      <c r="F465" t="s">
        <v>4264</v>
      </c>
      <c r="G465" t="s">
        <v>1121</v>
      </c>
      <c r="H465" t="s">
        <v>291</v>
      </c>
      <c r="I465" t="s">
        <v>4265</v>
      </c>
      <c r="J465" t="s">
        <v>4266</v>
      </c>
      <c r="K465" t="s">
        <v>96</v>
      </c>
      <c r="L465" t="s">
        <v>4267</v>
      </c>
      <c r="M465" s="36">
        <v>45976.491273148153</v>
      </c>
      <c r="N465" s="36">
        <v>45979.532638888893</v>
      </c>
      <c r="O465" t="s">
        <v>1125</v>
      </c>
      <c r="P465" t="s">
        <v>1126</v>
      </c>
      <c r="Q465" t="s">
        <v>1235</v>
      </c>
      <c r="R465" t="s">
        <v>1269</v>
      </c>
      <c r="S465" t="s">
        <v>1130</v>
      </c>
      <c r="T465" t="s">
        <v>1130</v>
      </c>
      <c r="U465" t="s">
        <v>100</v>
      </c>
      <c r="V465" t="s">
        <v>4268</v>
      </c>
      <c r="W465" t="s">
        <v>102</v>
      </c>
      <c r="X465" t="s">
        <v>4269</v>
      </c>
      <c r="Y465" t="s">
        <v>15</v>
      </c>
      <c r="Z465" t="s">
        <v>104</v>
      </c>
      <c r="AA465" t="s">
        <v>1663</v>
      </c>
      <c r="AB465" s="37">
        <v>1</v>
      </c>
      <c r="AC465" t="s">
        <v>106</v>
      </c>
      <c r="AD465" s="37">
        <v>479589</v>
      </c>
      <c r="AE465" s="37">
        <v>196537</v>
      </c>
      <c r="AF465" s="37">
        <v>479589</v>
      </c>
    </row>
    <row r="466" spans="1:32">
      <c r="A466" t="s">
        <v>138</v>
      </c>
      <c r="B466" t="s">
        <v>139</v>
      </c>
      <c r="C466" t="s">
        <v>140</v>
      </c>
      <c r="D466" t="s">
        <v>4270</v>
      </c>
      <c r="E466" t="s">
        <v>4271</v>
      </c>
      <c r="F466" t="s">
        <v>4272</v>
      </c>
      <c r="G466" t="s">
        <v>1121</v>
      </c>
      <c r="H466" t="s">
        <v>144</v>
      </c>
      <c r="I466" t="s">
        <v>4273</v>
      </c>
      <c r="J466" t="s">
        <v>4274</v>
      </c>
      <c r="K466" t="s">
        <v>96</v>
      </c>
      <c r="L466" t="s">
        <v>4275</v>
      </c>
      <c r="M466" s="36">
        <v>45976.512812499997</v>
      </c>
      <c r="N466" s="36">
        <v>45979.479861111111</v>
      </c>
      <c r="O466" t="s">
        <v>1125</v>
      </c>
      <c r="P466" t="s">
        <v>1126</v>
      </c>
      <c r="Q466" t="s">
        <v>1158</v>
      </c>
      <c r="R466" t="s">
        <v>1128</v>
      </c>
      <c r="S466" t="s">
        <v>1130</v>
      </c>
      <c r="T466" t="s">
        <v>1130</v>
      </c>
      <c r="U466" t="s">
        <v>100</v>
      </c>
      <c r="V466" t="s">
        <v>4276</v>
      </c>
      <c r="W466" t="s">
        <v>102</v>
      </c>
      <c r="X466" t="s">
        <v>4277</v>
      </c>
      <c r="Y466" t="s">
        <v>13</v>
      </c>
      <c r="Z466" t="s">
        <v>104</v>
      </c>
      <c r="AA466" t="s">
        <v>176</v>
      </c>
      <c r="AB466" s="37">
        <v>1</v>
      </c>
      <c r="AC466" t="s">
        <v>106</v>
      </c>
      <c r="AD466" s="37">
        <v>275729</v>
      </c>
      <c r="AE466" s="37">
        <v>196537</v>
      </c>
      <c r="AF466" s="37">
        <v>275729</v>
      </c>
    </row>
    <row r="467" spans="1:32">
      <c r="A467" t="s">
        <v>152</v>
      </c>
      <c r="B467" t="s">
        <v>153</v>
      </c>
      <c r="C467" t="s">
        <v>154</v>
      </c>
      <c r="D467" t="s">
        <v>155</v>
      </c>
      <c r="E467" t="s">
        <v>4278</v>
      </c>
      <c r="F467" t="s">
        <v>4279</v>
      </c>
      <c r="G467" t="s">
        <v>1121</v>
      </c>
      <c r="H467" t="s">
        <v>153</v>
      </c>
      <c r="I467" t="s">
        <v>152</v>
      </c>
      <c r="J467" t="s">
        <v>4280</v>
      </c>
      <c r="K467" t="s">
        <v>96</v>
      </c>
      <c r="L467" t="s">
        <v>4281</v>
      </c>
      <c r="M467" s="36">
        <v>45976.515474537038</v>
      </c>
      <c r="N467" s="36">
        <v>45979.45</v>
      </c>
      <c r="O467" t="s">
        <v>1125</v>
      </c>
      <c r="P467" t="s">
        <v>1227</v>
      </c>
      <c r="Q467" t="s">
        <v>1363</v>
      </c>
      <c r="R467" t="s">
        <v>4282</v>
      </c>
      <c r="S467" t="s">
        <v>147</v>
      </c>
      <c r="T467" t="s">
        <v>148</v>
      </c>
      <c r="U467" t="s">
        <v>100</v>
      </c>
      <c r="V467" t="s">
        <v>4283</v>
      </c>
      <c r="W467" t="s">
        <v>102</v>
      </c>
      <c r="X467" t="s">
        <v>4284</v>
      </c>
      <c r="Y467" t="s">
        <v>8</v>
      </c>
      <c r="Z467" t="s">
        <v>104</v>
      </c>
      <c r="AA467" t="s">
        <v>1911</v>
      </c>
      <c r="AB467" s="37">
        <v>1</v>
      </c>
      <c r="AC467" t="s">
        <v>106</v>
      </c>
      <c r="AD467" s="37">
        <v>65960</v>
      </c>
      <c r="AE467" s="37">
        <v>75096</v>
      </c>
      <c r="AF467" s="37">
        <v>65960</v>
      </c>
    </row>
    <row r="468" spans="1:32">
      <c r="A468" t="s">
        <v>583</v>
      </c>
      <c r="B468" t="s">
        <v>256</v>
      </c>
      <c r="C468" t="s">
        <v>257</v>
      </c>
      <c r="D468" t="s">
        <v>584</v>
      </c>
      <c r="E468" t="s">
        <v>4285</v>
      </c>
      <c r="F468" t="s">
        <v>2285</v>
      </c>
      <c r="G468" t="s">
        <v>1121</v>
      </c>
      <c r="H468" t="s">
        <v>587</v>
      </c>
      <c r="I468" t="s">
        <v>588</v>
      </c>
      <c r="J468" t="s">
        <v>2286</v>
      </c>
      <c r="K468" t="s">
        <v>96</v>
      </c>
      <c r="L468" t="s">
        <v>4286</v>
      </c>
      <c r="M468" s="36">
        <v>45976.475960648153</v>
      </c>
      <c r="N468" s="36">
        <v>45979.454861111109</v>
      </c>
      <c r="O468" t="s">
        <v>1125</v>
      </c>
      <c r="P468" t="s">
        <v>1126</v>
      </c>
      <c r="Q468" t="s">
        <v>1235</v>
      </c>
      <c r="R468" t="s">
        <v>1545</v>
      </c>
      <c r="S468" t="s">
        <v>98</v>
      </c>
      <c r="T468" t="s">
        <v>99</v>
      </c>
      <c r="U468" t="s">
        <v>100</v>
      </c>
      <c r="V468" t="s">
        <v>4287</v>
      </c>
      <c r="W468" t="s">
        <v>102</v>
      </c>
      <c r="X468" t="s">
        <v>2289</v>
      </c>
      <c r="Y468" t="s">
        <v>13</v>
      </c>
      <c r="Z468" t="s">
        <v>104</v>
      </c>
      <c r="AA468" t="s">
        <v>1904</v>
      </c>
      <c r="AB468" s="37">
        <v>1</v>
      </c>
      <c r="AC468" t="s">
        <v>106</v>
      </c>
      <c r="AD468" s="37">
        <v>275729</v>
      </c>
      <c r="AE468" s="37">
        <v>196537</v>
      </c>
      <c r="AF468" s="37">
        <v>275729</v>
      </c>
    </row>
    <row r="469" spans="1:32">
      <c r="A469" t="s">
        <v>398</v>
      </c>
      <c r="B469" t="s">
        <v>86</v>
      </c>
      <c r="C469" t="s">
        <v>87</v>
      </c>
      <c r="D469" t="s">
        <v>399</v>
      </c>
      <c r="E469" t="s">
        <v>4288</v>
      </c>
      <c r="F469" t="s">
        <v>2279</v>
      </c>
      <c r="G469" t="s">
        <v>1121</v>
      </c>
      <c r="H469" t="s">
        <v>402</v>
      </c>
      <c r="I469" t="s">
        <v>398</v>
      </c>
      <c r="J469" t="s">
        <v>2280</v>
      </c>
      <c r="K469" t="s">
        <v>96</v>
      </c>
      <c r="L469" t="s">
        <v>4289</v>
      </c>
      <c r="M469" s="36">
        <v>45976.499456018522</v>
      </c>
      <c r="N469" s="36">
        <v>45979.640277777777</v>
      </c>
      <c r="O469" t="s">
        <v>1125</v>
      </c>
      <c r="P469" t="s">
        <v>1126</v>
      </c>
      <c r="Q469" t="s">
        <v>1169</v>
      </c>
      <c r="R469" t="s">
        <v>1279</v>
      </c>
      <c r="S469" t="s">
        <v>98</v>
      </c>
      <c r="T469" t="s">
        <v>470</v>
      </c>
      <c r="U469" t="s">
        <v>1179</v>
      </c>
      <c r="V469" t="s">
        <v>4290</v>
      </c>
      <c r="W469" t="s">
        <v>102</v>
      </c>
      <c r="X469" t="s">
        <v>4291</v>
      </c>
      <c r="Y469" t="s">
        <v>8</v>
      </c>
      <c r="Z469" t="s">
        <v>104</v>
      </c>
      <c r="AA469" t="s">
        <v>824</v>
      </c>
      <c r="AB469" s="37">
        <v>1</v>
      </c>
      <c r="AC469" t="s">
        <v>106</v>
      </c>
      <c r="AD469" s="37">
        <v>65960</v>
      </c>
      <c r="AE469" s="37">
        <v>75096</v>
      </c>
      <c r="AF469" s="37">
        <v>65960</v>
      </c>
    </row>
    <row r="470" spans="1:32">
      <c r="A470" t="s">
        <v>398</v>
      </c>
      <c r="B470" t="s">
        <v>86</v>
      </c>
      <c r="C470" t="s">
        <v>87</v>
      </c>
      <c r="D470" t="s">
        <v>4292</v>
      </c>
      <c r="E470" t="s">
        <v>4293</v>
      </c>
      <c r="F470" t="s">
        <v>4294</v>
      </c>
      <c r="G470" t="s">
        <v>1121</v>
      </c>
      <c r="H470" t="s">
        <v>402</v>
      </c>
      <c r="I470" t="s">
        <v>4295</v>
      </c>
      <c r="J470" t="s">
        <v>4296</v>
      </c>
      <c r="K470" t="s">
        <v>96</v>
      </c>
      <c r="L470" t="s">
        <v>4297</v>
      </c>
      <c r="M470" s="36">
        <v>45976.546793981477</v>
      </c>
      <c r="N470" s="36">
        <v>45979.65625</v>
      </c>
      <c r="O470" t="s">
        <v>1125</v>
      </c>
      <c r="P470" t="s">
        <v>1126</v>
      </c>
      <c r="Q470" t="s">
        <v>1158</v>
      </c>
      <c r="R470" t="s">
        <v>1159</v>
      </c>
      <c r="S470" t="s">
        <v>147</v>
      </c>
      <c r="T470" t="s">
        <v>600</v>
      </c>
      <c r="U470" t="s">
        <v>100</v>
      </c>
      <c r="V470" t="s">
        <v>4298</v>
      </c>
      <c r="W470" t="s">
        <v>102</v>
      </c>
      <c r="X470" t="s">
        <v>4299</v>
      </c>
      <c r="Y470" t="s">
        <v>11</v>
      </c>
      <c r="Z470" t="s">
        <v>104</v>
      </c>
      <c r="AA470" t="s">
        <v>414</v>
      </c>
      <c r="AB470" s="37">
        <v>1</v>
      </c>
      <c r="AC470" t="s">
        <v>106</v>
      </c>
      <c r="AD470" s="37">
        <v>144968</v>
      </c>
      <c r="AE470" s="37">
        <v>140396</v>
      </c>
      <c r="AF470" s="37">
        <v>144968</v>
      </c>
    </row>
    <row r="471" spans="1:32">
      <c r="A471" t="s">
        <v>152</v>
      </c>
      <c r="B471" t="s">
        <v>153</v>
      </c>
      <c r="C471" t="s">
        <v>154</v>
      </c>
      <c r="D471" t="s">
        <v>3189</v>
      </c>
      <c r="E471" t="s">
        <v>4300</v>
      </c>
      <c r="F471" t="s">
        <v>3344</v>
      </c>
      <c r="G471" t="s">
        <v>1121</v>
      </c>
      <c r="H471" t="s">
        <v>153</v>
      </c>
      <c r="I471" t="s">
        <v>3192</v>
      </c>
      <c r="J471" t="s">
        <v>3345</v>
      </c>
      <c r="K471" t="s">
        <v>96</v>
      </c>
      <c r="L471" t="s">
        <v>4301</v>
      </c>
      <c r="M471" s="36">
        <v>45976.493078703701</v>
      </c>
      <c r="N471" s="36">
        <v>45979.556944444441</v>
      </c>
      <c r="O471" t="s">
        <v>1125</v>
      </c>
      <c r="P471" t="s">
        <v>1126</v>
      </c>
      <c r="Q471" t="s">
        <v>1169</v>
      </c>
      <c r="R471" t="s">
        <v>1279</v>
      </c>
      <c r="S471" t="s">
        <v>1130</v>
      </c>
      <c r="T471" t="s">
        <v>1130</v>
      </c>
      <c r="U471" t="s">
        <v>100</v>
      </c>
      <c r="V471" t="s">
        <v>4302</v>
      </c>
      <c r="W471" t="s">
        <v>102</v>
      </c>
      <c r="X471" t="s">
        <v>3348</v>
      </c>
      <c r="Y471" t="s">
        <v>11</v>
      </c>
      <c r="Z471" t="s">
        <v>104</v>
      </c>
      <c r="AA471" t="s">
        <v>786</v>
      </c>
      <c r="AB471" s="37">
        <v>1</v>
      </c>
      <c r="AC471" t="s">
        <v>106</v>
      </c>
      <c r="AD471" s="37">
        <v>144968</v>
      </c>
      <c r="AE471" s="37">
        <v>140396</v>
      </c>
      <c r="AF471" s="37">
        <v>144968</v>
      </c>
    </row>
    <row r="472" spans="1:32">
      <c r="A472" t="s">
        <v>113</v>
      </c>
      <c r="B472" t="s">
        <v>114</v>
      </c>
      <c r="C472" t="s">
        <v>115</v>
      </c>
      <c r="D472" t="s">
        <v>1357</v>
      </c>
      <c r="E472" t="s">
        <v>4303</v>
      </c>
      <c r="F472" t="s">
        <v>4304</v>
      </c>
      <c r="G472" t="s">
        <v>1121</v>
      </c>
      <c r="H472" t="s">
        <v>366</v>
      </c>
      <c r="I472" t="s">
        <v>1360</v>
      </c>
      <c r="J472" t="s">
        <v>4305</v>
      </c>
      <c r="K472" t="s">
        <v>96</v>
      </c>
      <c r="L472" t="s">
        <v>4306</v>
      </c>
      <c r="M472" s="36">
        <v>45976.654085648152</v>
      </c>
      <c r="N472" s="36">
        <v>45979.652083333327</v>
      </c>
      <c r="O472" t="s">
        <v>1125</v>
      </c>
      <c r="P472" t="s">
        <v>1126</v>
      </c>
      <c r="Q472" t="s">
        <v>1363</v>
      </c>
      <c r="R472" t="s">
        <v>3674</v>
      </c>
      <c r="S472" t="s">
        <v>98</v>
      </c>
      <c r="T472" t="s">
        <v>470</v>
      </c>
      <c r="U472" t="s">
        <v>100</v>
      </c>
      <c r="V472" t="s">
        <v>4307</v>
      </c>
      <c r="W472" t="s">
        <v>102</v>
      </c>
      <c r="X472" t="s">
        <v>4308</v>
      </c>
      <c r="Y472" t="s">
        <v>13</v>
      </c>
      <c r="Z472" t="s">
        <v>104</v>
      </c>
      <c r="AA472" t="s">
        <v>127</v>
      </c>
      <c r="AB472" s="37">
        <v>1</v>
      </c>
      <c r="AC472" t="s">
        <v>106</v>
      </c>
      <c r="AD472" s="37">
        <v>275729</v>
      </c>
      <c r="AE472" s="37">
        <v>196537</v>
      </c>
      <c r="AF472" s="37">
        <v>275729</v>
      </c>
    </row>
    <row r="473" spans="1:32">
      <c r="A473" t="s">
        <v>255</v>
      </c>
      <c r="B473" t="s">
        <v>256</v>
      </c>
      <c r="C473" t="s">
        <v>257</v>
      </c>
      <c r="D473" t="s">
        <v>4309</v>
      </c>
      <c r="E473" t="s">
        <v>4310</v>
      </c>
      <c r="F473" t="s">
        <v>4311</v>
      </c>
      <c r="G473" t="s">
        <v>1121</v>
      </c>
      <c r="H473" t="s">
        <v>144</v>
      </c>
      <c r="I473" t="s">
        <v>4312</v>
      </c>
      <c r="J473" t="s">
        <v>4313</v>
      </c>
      <c r="K473" t="s">
        <v>96</v>
      </c>
      <c r="L473" t="s">
        <v>4314</v>
      </c>
      <c r="M473" s="36">
        <v>45976.654930555553</v>
      </c>
      <c r="N473" s="36">
        <v>45979.666666666657</v>
      </c>
      <c r="O473" t="s">
        <v>1125</v>
      </c>
      <c r="P473" t="s">
        <v>1126</v>
      </c>
      <c r="Q473" t="s">
        <v>1158</v>
      </c>
      <c r="R473" t="s">
        <v>1159</v>
      </c>
      <c r="S473" t="s">
        <v>98</v>
      </c>
      <c r="T473" t="s">
        <v>99</v>
      </c>
      <c r="U473" t="s">
        <v>100</v>
      </c>
      <c r="V473" t="s">
        <v>4315</v>
      </c>
      <c r="W473" t="s">
        <v>102</v>
      </c>
      <c r="X473" t="s">
        <v>4316</v>
      </c>
      <c r="Y473" t="s">
        <v>15</v>
      </c>
      <c r="Z473" t="s">
        <v>104</v>
      </c>
      <c r="AA473" t="s">
        <v>703</v>
      </c>
      <c r="AB473" s="37">
        <v>1</v>
      </c>
      <c r="AC473" t="s">
        <v>106</v>
      </c>
      <c r="AD473" s="37">
        <v>479589</v>
      </c>
      <c r="AE473" s="37">
        <v>196537</v>
      </c>
      <c r="AF473" s="37">
        <v>479589</v>
      </c>
    </row>
    <row r="474" spans="1:32">
      <c r="A474" t="s">
        <v>800</v>
      </c>
      <c r="B474" t="s">
        <v>381</v>
      </c>
      <c r="C474" t="s">
        <v>382</v>
      </c>
      <c r="D474" t="s">
        <v>2049</v>
      </c>
      <c r="E474" t="s">
        <v>4317</v>
      </c>
      <c r="F474" t="s">
        <v>2051</v>
      </c>
      <c r="G474" t="s">
        <v>1121</v>
      </c>
      <c r="H474" t="s">
        <v>2052</v>
      </c>
      <c r="I474" t="s">
        <v>2053</v>
      </c>
      <c r="J474" t="s">
        <v>2054</v>
      </c>
      <c r="K474" t="s">
        <v>96</v>
      </c>
      <c r="L474" t="s">
        <v>4318</v>
      </c>
      <c r="M474" s="36">
        <v>45976.659421296303</v>
      </c>
      <c r="N474" s="36">
        <v>45980.447222222218</v>
      </c>
      <c r="O474" t="s">
        <v>1125</v>
      </c>
      <c r="P474" t="s">
        <v>1126</v>
      </c>
      <c r="Q474" t="s">
        <v>1148</v>
      </c>
      <c r="R474" t="s">
        <v>1128</v>
      </c>
      <c r="S474" t="s">
        <v>98</v>
      </c>
      <c r="T474" t="s">
        <v>99</v>
      </c>
      <c r="U474" t="s">
        <v>100</v>
      </c>
      <c r="V474" t="s">
        <v>4319</v>
      </c>
      <c r="W474" t="s">
        <v>102</v>
      </c>
      <c r="X474" t="s">
        <v>2057</v>
      </c>
      <c r="Y474" t="s">
        <v>15</v>
      </c>
      <c r="Z474" t="s">
        <v>104</v>
      </c>
      <c r="AA474" t="s">
        <v>2058</v>
      </c>
      <c r="AB474" s="37">
        <v>1</v>
      </c>
      <c r="AC474" t="s">
        <v>106</v>
      </c>
      <c r="AD474" s="37">
        <v>479589</v>
      </c>
      <c r="AE474" s="37">
        <v>196537</v>
      </c>
      <c r="AF474" s="37">
        <v>479589</v>
      </c>
    </row>
    <row r="475" spans="1:32">
      <c r="A475" t="s">
        <v>138</v>
      </c>
      <c r="B475" t="s">
        <v>139</v>
      </c>
      <c r="C475" t="s">
        <v>140</v>
      </c>
      <c r="D475" t="s">
        <v>656</v>
      </c>
      <c r="E475" t="s">
        <v>4320</v>
      </c>
      <c r="F475" t="s">
        <v>4321</v>
      </c>
      <c r="G475" t="s">
        <v>1121</v>
      </c>
      <c r="H475" t="s">
        <v>144</v>
      </c>
      <c r="I475" t="s">
        <v>659</v>
      </c>
      <c r="J475" t="s">
        <v>4322</v>
      </c>
      <c r="K475" t="s">
        <v>96</v>
      </c>
      <c r="L475" t="s">
        <v>4323</v>
      </c>
      <c r="M475" s="36">
        <v>45976.661099537043</v>
      </c>
      <c r="N475" s="36">
        <v>45979.51666666667</v>
      </c>
      <c r="O475" t="s">
        <v>1125</v>
      </c>
      <c r="P475" t="s">
        <v>1126</v>
      </c>
      <c r="Q475" t="s">
        <v>1235</v>
      </c>
      <c r="R475" t="s">
        <v>1306</v>
      </c>
      <c r="S475" t="s">
        <v>98</v>
      </c>
      <c r="T475" t="s">
        <v>470</v>
      </c>
      <c r="U475" t="s">
        <v>100</v>
      </c>
      <c r="V475" t="s">
        <v>4324</v>
      </c>
      <c r="W475" t="s">
        <v>102</v>
      </c>
      <c r="X475" t="s">
        <v>4325</v>
      </c>
      <c r="Y475" t="s">
        <v>8</v>
      </c>
      <c r="Z475" t="s">
        <v>104</v>
      </c>
      <c r="AA475" t="s">
        <v>1172</v>
      </c>
      <c r="AB475" s="37">
        <v>1</v>
      </c>
      <c r="AC475" t="s">
        <v>106</v>
      </c>
      <c r="AD475" s="37">
        <v>65960</v>
      </c>
      <c r="AE475" s="37">
        <v>75096</v>
      </c>
      <c r="AF475" s="37">
        <v>65960</v>
      </c>
    </row>
    <row r="476" spans="1:32">
      <c r="A476" t="s">
        <v>138</v>
      </c>
      <c r="B476" t="s">
        <v>139</v>
      </c>
      <c r="C476" t="s">
        <v>140</v>
      </c>
      <c r="D476" t="s">
        <v>1212</v>
      </c>
      <c r="E476" t="s">
        <v>4326</v>
      </c>
      <c r="F476" t="s">
        <v>4327</v>
      </c>
      <c r="G476" t="s">
        <v>1121</v>
      </c>
      <c r="H476" t="s">
        <v>144</v>
      </c>
      <c r="I476" t="s">
        <v>1215</v>
      </c>
      <c r="J476" t="s">
        <v>4328</v>
      </c>
      <c r="K476" t="s">
        <v>96</v>
      </c>
      <c r="L476" t="s">
        <v>4329</v>
      </c>
      <c r="M476" s="36">
        <v>45977.333333333343</v>
      </c>
      <c r="N476" s="36">
        <v>45979.652083333327</v>
      </c>
      <c r="O476" t="s">
        <v>1125</v>
      </c>
      <c r="P476" t="s">
        <v>1126</v>
      </c>
      <c r="Q476" t="s">
        <v>1192</v>
      </c>
      <c r="R476" t="s">
        <v>1128</v>
      </c>
      <c r="S476" t="s">
        <v>1130</v>
      </c>
      <c r="T476" t="s">
        <v>1130</v>
      </c>
      <c r="U476" t="s">
        <v>100</v>
      </c>
      <c r="V476" t="s">
        <v>4330</v>
      </c>
      <c r="W476" t="s">
        <v>102</v>
      </c>
      <c r="X476" t="s">
        <v>4331</v>
      </c>
      <c r="Y476" t="s">
        <v>13</v>
      </c>
      <c r="Z476" t="s">
        <v>104</v>
      </c>
      <c r="AA476" t="s">
        <v>169</v>
      </c>
      <c r="AB476" s="37">
        <v>1</v>
      </c>
      <c r="AC476" t="s">
        <v>106</v>
      </c>
      <c r="AD476" s="37">
        <v>275729</v>
      </c>
      <c r="AE476" s="37">
        <v>196537</v>
      </c>
      <c r="AF476" s="37">
        <v>275729</v>
      </c>
    </row>
    <row r="477" spans="1:32">
      <c r="A477" t="s">
        <v>310</v>
      </c>
      <c r="B477" t="s">
        <v>114</v>
      </c>
      <c r="C477" t="s">
        <v>115</v>
      </c>
      <c r="D477" t="s">
        <v>311</v>
      </c>
      <c r="E477" t="s">
        <v>4332</v>
      </c>
      <c r="F477" t="s">
        <v>4333</v>
      </c>
      <c r="G477" t="s">
        <v>1121</v>
      </c>
      <c r="H477" t="s">
        <v>314</v>
      </c>
      <c r="I477" t="s">
        <v>310</v>
      </c>
      <c r="J477" t="s">
        <v>4334</v>
      </c>
      <c r="K477" t="s">
        <v>96</v>
      </c>
      <c r="L477" t="s">
        <v>4335</v>
      </c>
      <c r="M477" s="36">
        <v>45977.333333333343</v>
      </c>
      <c r="N477" s="36">
        <v>45979.428472222222</v>
      </c>
      <c r="O477" t="s">
        <v>1125</v>
      </c>
      <c r="P477" t="s">
        <v>1126</v>
      </c>
      <c r="Q477" t="s">
        <v>1186</v>
      </c>
      <c r="R477" t="s">
        <v>1186</v>
      </c>
      <c r="S477" t="s">
        <v>98</v>
      </c>
      <c r="T477" t="s">
        <v>470</v>
      </c>
      <c r="U477" t="s">
        <v>100</v>
      </c>
      <c r="V477" t="s">
        <v>4336</v>
      </c>
      <c r="W477" t="s">
        <v>102</v>
      </c>
      <c r="X477" t="s">
        <v>4337</v>
      </c>
      <c r="Y477" t="s">
        <v>8</v>
      </c>
      <c r="Z477" t="s">
        <v>104</v>
      </c>
      <c r="AA477" t="s">
        <v>333</v>
      </c>
      <c r="AB477" s="37">
        <v>1</v>
      </c>
      <c r="AC477" t="s">
        <v>106</v>
      </c>
      <c r="AD477" s="37">
        <v>65960</v>
      </c>
      <c r="AE477" s="37">
        <v>75096</v>
      </c>
      <c r="AF477" s="37">
        <v>65960</v>
      </c>
    </row>
    <row r="478" spans="1:32">
      <c r="A478" t="s">
        <v>380</v>
      </c>
      <c r="B478" t="s">
        <v>381</v>
      </c>
      <c r="C478" t="s">
        <v>382</v>
      </c>
      <c r="D478" t="s">
        <v>4338</v>
      </c>
      <c r="E478" t="s">
        <v>4339</v>
      </c>
      <c r="F478" t="s">
        <v>4340</v>
      </c>
      <c r="G478" t="s">
        <v>1121</v>
      </c>
      <c r="H478" t="s">
        <v>386</v>
      </c>
      <c r="I478" t="s">
        <v>4341</v>
      </c>
      <c r="J478" t="s">
        <v>4342</v>
      </c>
      <c r="K478" t="s">
        <v>96</v>
      </c>
      <c r="L478" t="s">
        <v>4343</v>
      </c>
      <c r="M478" s="36">
        <v>45977.333333333343</v>
      </c>
      <c r="N478" s="36">
        <v>45987.372916666667</v>
      </c>
      <c r="O478" t="s">
        <v>4344</v>
      </c>
      <c r="P478" t="s">
        <v>1126</v>
      </c>
      <c r="Q478" t="s">
        <v>1374</v>
      </c>
      <c r="R478" t="s">
        <v>1414</v>
      </c>
      <c r="S478" t="s">
        <v>1130</v>
      </c>
      <c r="T478" t="s">
        <v>1130</v>
      </c>
      <c r="U478" t="s">
        <v>100</v>
      </c>
      <c r="V478" t="s">
        <v>4345</v>
      </c>
      <c r="W478" t="s">
        <v>102</v>
      </c>
      <c r="X478" t="s">
        <v>4346</v>
      </c>
      <c r="Y478" t="s">
        <v>13</v>
      </c>
      <c r="Z478" t="s">
        <v>104</v>
      </c>
      <c r="AA478" t="s">
        <v>1043</v>
      </c>
      <c r="AB478" s="37">
        <v>1</v>
      </c>
      <c r="AC478" t="s">
        <v>106</v>
      </c>
      <c r="AD478" s="37">
        <v>275729</v>
      </c>
      <c r="AE478" s="37">
        <v>196537</v>
      </c>
      <c r="AF478" s="37">
        <v>275729</v>
      </c>
    </row>
    <row r="479" spans="1:32">
      <c r="A479" t="s">
        <v>380</v>
      </c>
      <c r="B479" t="s">
        <v>381</v>
      </c>
      <c r="C479" t="s">
        <v>382</v>
      </c>
      <c r="D479" t="s">
        <v>383</v>
      </c>
      <c r="E479" t="s">
        <v>4347</v>
      </c>
      <c r="F479" t="s">
        <v>4348</v>
      </c>
      <c r="G479" t="s">
        <v>1121</v>
      </c>
      <c r="H479" t="s">
        <v>386</v>
      </c>
      <c r="I479" t="s">
        <v>380</v>
      </c>
      <c r="J479" t="s">
        <v>4349</v>
      </c>
      <c r="K479" t="s">
        <v>96</v>
      </c>
      <c r="L479" t="s">
        <v>4350</v>
      </c>
      <c r="M479" s="36">
        <v>45977.438321759262</v>
      </c>
      <c r="N479" s="36">
        <v>45979.633333333331</v>
      </c>
      <c r="O479" t="s">
        <v>1125</v>
      </c>
      <c r="P479" t="s">
        <v>1227</v>
      </c>
      <c r="Q479" t="s">
        <v>1336</v>
      </c>
      <c r="R479" t="s">
        <v>1445</v>
      </c>
      <c r="S479" t="s">
        <v>98</v>
      </c>
      <c r="T479" t="s">
        <v>470</v>
      </c>
      <c r="U479" t="s">
        <v>100</v>
      </c>
      <c r="V479" t="s">
        <v>4351</v>
      </c>
      <c r="W479" t="s">
        <v>102</v>
      </c>
      <c r="X479" t="s">
        <v>4352</v>
      </c>
      <c r="Y479" t="s">
        <v>8</v>
      </c>
      <c r="Z479" t="s">
        <v>104</v>
      </c>
      <c r="AA479" t="s">
        <v>391</v>
      </c>
      <c r="AB479" s="37">
        <v>1</v>
      </c>
      <c r="AC479" t="s">
        <v>106</v>
      </c>
      <c r="AD479" s="37">
        <v>65960</v>
      </c>
      <c r="AE479" s="37">
        <v>75096</v>
      </c>
      <c r="AF479" s="37">
        <v>65960</v>
      </c>
    </row>
    <row r="480" spans="1:32">
      <c r="A480" t="s">
        <v>380</v>
      </c>
      <c r="B480" t="s">
        <v>381</v>
      </c>
      <c r="C480" t="s">
        <v>382</v>
      </c>
      <c r="D480" t="s">
        <v>1701</v>
      </c>
      <c r="E480" t="s">
        <v>4353</v>
      </c>
      <c r="F480" t="s">
        <v>4354</v>
      </c>
      <c r="G480" t="s">
        <v>1121</v>
      </c>
      <c r="H480" t="s">
        <v>659</v>
      </c>
      <c r="I480" t="s">
        <v>1704</v>
      </c>
      <c r="J480" t="s">
        <v>4355</v>
      </c>
      <c r="K480" t="s">
        <v>96</v>
      </c>
      <c r="L480" t="s">
        <v>4356</v>
      </c>
      <c r="M480" s="36">
        <v>45976.566388888888</v>
      </c>
      <c r="N480" s="36">
        <v>45986.462500000001</v>
      </c>
      <c r="O480" t="s">
        <v>1125</v>
      </c>
      <c r="P480" t="s">
        <v>1126</v>
      </c>
      <c r="Q480" t="s">
        <v>1235</v>
      </c>
      <c r="R480" t="s">
        <v>1545</v>
      </c>
      <c r="S480" t="s">
        <v>98</v>
      </c>
      <c r="T480" t="s">
        <v>470</v>
      </c>
      <c r="U480" t="s">
        <v>100</v>
      </c>
      <c r="V480" t="s">
        <v>4357</v>
      </c>
      <c r="W480" t="s">
        <v>102</v>
      </c>
      <c r="X480" t="s">
        <v>4358</v>
      </c>
      <c r="Y480" t="s">
        <v>13</v>
      </c>
      <c r="Z480" t="s">
        <v>104</v>
      </c>
      <c r="AA480" t="s">
        <v>1043</v>
      </c>
      <c r="AB480" s="37">
        <v>1</v>
      </c>
      <c r="AC480" t="s">
        <v>106</v>
      </c>
      <c r="AD480" s="37">
        <v>275729</v>
      </c>
      <c r="AE480" s="37">
        <v>196537</v>
      </c>
      <c r="AF480" s="37">
        <v>275729</v>
      </c>
    </row>
    <row r="481" spans="1:32">
      <c r="A481" t="s">
        <v>509</v>
      </c>
      <c r="B481" t="s">
        <v>139</v>
      </c>
      <c r="C481" t="s">
        <v>140</v>
      </c>
      <c r="D481" t="s">
        <v>1402</v>
      </c>
      <c r="E481" t="s">
        <v>4359</v>
      </c>
      <c r="F481" t="s">
        <v>4360</v>
      </c>
      <c r="G481" t="s">
        <v>1121</v>
      </c>
      <c r="H481" t="s">
        <v>144</v>
      </c>
      <c r="I481" t="s">
        <v>509</v>
      </c>
      <c r="J481" t="s">
        <v>4361</v>
      </c>
      <c r="K481" t="s">
        <v>96</v>
      </c>
      <c r="L481" t="s">
        <v>4362</v>
      </c>
      <c r="M481" s="36">
        <v>45977.333333333343</v>
      </c>
      <c r="N481" s="36">
        <v>45979.568749999999</v>
      </c>
      <c r="O481" t="s">
        <v>1125</v>
      </c>
      <c r="P481" t="s">
        <v>1126</v>
      </c>
      <c r="Q481" t="s">
        <v>1169</v>
      </c>
      <c r="R481" t="s">
        <v>1279</v>
      </c>
      <c r="S481" t="s">
        <v>98</v>
      </c>
      <c r="T481" t="s">
        <v>99</v>
      </c>
      <c r="U481" t="s">
        <v>100</v>
      </c>
      <c r="V481" t="s">
        <v>4363</v>
      </c>
      <c r="W481" t="s">
        <v>102</v>
      </c>
      <c r="X481" t="s">
        <v>4364</v>
      </c>
      <c r="Y481" t="s">
        <v>8</v>
      </c>
      <c r="Z481" t="s">
        <v>104</v>
      </c>
      <c r="AA481" t="s">
        <v>1385</v>
      </c>
      <c r="AB481" s="37">
        <v>1</v>
      </c>
      <c r="AC481" t="s">
        <v>106</v>
      </c>
      <c r="AD481" s="37">
        <v>65960</v>
      </c>
      <c r="AE481" s="37">
        <v>75096</v>
      </c>
      <c r="AF481" s="37">
        <v>65960</v>
      </c>
    </row>
    <row r="482" spans="1:32">
      <c r="A482" t="s">
        <v>113</v>
      </c>
      <c r="B482" t="s">
        <v>114</v>
      </c>
      <c r="C482" t="s">
        <v>115</v>
      </c>
      <c r="D482" t="s">
        <v>4365</v>
      </c>
      <c r="E482" t="s">
        <v>4366</v>
      </c>
      <c r="F482" t="s">
        <v>4367</v>
      </c>
      <c r="G482" t="s">
        <v>1121</v>
      </c>
      <c r="H482" t="s">
        <v>366</v>
      </c>
      <c r="I482" t="s">
        <v>4368</v>
      </c>
      <c r="J482" t="s">
        <v>4369</v>
      </c>
      <c r="K482" t="s">
        <v>96</v>
      </c>
      <c r="L482" t="s">
        <v>4370</v>
      </c>
      <c r="M482" s="36">
        <v>45977.333333333343</v>
      </c>
      <c r="N482" s="36">
        <v>45980.408333333333</v>
      </c>
      <c r="O482" t="s">
        <v>1125</v>
      </c>
      <c r="P482" t="s">
        <v>1126</v>
      </c>
      <c r="Q482" t="s">
        <v>1398</v>
      </c>
      <c r="R482" t="s">
        <v>1399</v>
      </c>
      <c r="S482" t="s">
        <v>1130</v>
      </c>
      <c r="T482" t="s">
        <v>1130</v>
      </c>
      <c r="U482" t="s">
        <v>100</v>
      </c>
      <c r="V482" t="s">
        <v>4371</v>
      </c>
      <c r="W482" t="s">
        <v>102</v>
      </c>
      <c r="X482" t="s">
        <v>4372</v>
      </c>
      <c r="Y482" t="s">
        <v>15</v>
      </c>
      <c r="Z482" t="s">
        <v>104</v>
      </c>
      <c r="AA482" t="s">
        <v>1462</v>
      </c>
      <c r="AB482" s="37">
        <v>1</v>
      </c>
      <c r="AC482" t="s">
        <v>106</v>
      </c>
      <c r="AD482" s="37">
        <v>479589</v>
      </c>
      <c r="AE482" s="37">
        <v>196537</v>
      </c>
      <c r="AF482" s="37">
        <v>479589</v>
      </c>
    </row>
    <row r="483" spans="1:32">
      <c r="A483" t="s">
        <v>113</v>
      </c>
      <c r="B483" t="s">
        <v>114</v>
      </c>
      <c r="C483" t="s">
        <v>115</v>
      </c>
      <c r="D483" t="s">
        <v>1282</v>
      </c>
      <c r="E483" t="s">
        <v>4373</v>
      </c>
      <c r="F483" t="s">
        <v>4374</v>
      </c>
      <c r="G483" t="s">
        <v>1121</v>
      </c>
      <c r="H483" t="s">
        <v>366</v>
      </c>
      <c r="I483" t="s">
        <v>1285</v>
      </c>
      <c r="J483" t="s">
        <v>4375</v>
      </c>
      <c r="K483" t="s">
        <v>96</v>
      </c>
      <c r="L483" t="s">
        <v>4376</v>
      </c>
      <c r="M483" s="36">
        <v>45977.479398148149</v>
      </c>
      <c r="N483" s="36">
        <v>45979.659722222219</v>
      </c>
      <c r="O483" t="s">
        <v>1125</v>
      </c>
      <c r="P483" t="s">
        <v>1126</v>
      </c>
      <c r="Q483" t="s">
        <v>1148</v>
      </c>
      <c r="R483" t="s">
        <v>1128</v>
      </c>
      <c r="S483" t="s">
        <v>98</v>
      </c>
      <c r="T483" t="s">
        <v>470</v>
      </c>
      <c r="U483" t="s">
        <v>100</v>
      </c>
      <c r="V483" t="s">
        <v>4377</v>
      </c>
      <c r="W483" t="s">
        <v>102</v>
      </c>
      <c r="X483" t="s">
        <v>4378</v>
      </c>
      <c r="Y483" t="s">
        <v>8</v>
      </c>
      <c r="Z483" t="s">
        <v>104</v>
      </c>
      <c r="AA483" t="s">
        <v>547</v>
      </c>
      <c r="AB483" s="37">
        <v>1</v>
      </c>
      <c r="AC483" t="s">
        <v>106</v>
      </c>
      <c r="AD483" s="37">
        <v>65960</v>
      </c>
      <c r="AE483" s="37">
        <v>75096</v>
      </c>
      <c r="AF483" s="37">
        <v>65960</v>
      </c>
    </row>
    <row r="484" spans="1:32">
      <c r="A484" t="s">
        <v>138</v>
      </c>
      <c r="B484" t="s">
        <v>139</v>
      </c>
      <c r="C484" t="s">
        <v>140</v>
      </c>
      <c r="D484" t="s">
        <v>1794</v>
      </c>
      <c r="E484" t="s">
        <v>4379</v>
      </c>
      <c r="F484" t="s">
        <v>4380</v>
      </c>
      <c r="G484" t="s">
        <v>1121</v>
      </c>
      <c r="H484" t="s">
        <v>144</v>
      </c>
      <c r="I484" t="s">
        <v>1797</v>
      </c>
      <c r="J484" t="s">
        <v>4381</v>
      </c>
      <c r="K484" t="s">
        <v>96</v>
      </c>
      <c r="L484" t="s">
        <v>4382</v>
      </c>
      <c r="M484" s="36">
        <v>45977.516898148147</v>
      </c>
      <c r="N484" s="36">
        <v>45979.464583333327</v>
      </c>
      <c r="O484" t="s">
        <v>1125</v>
      </c>
      <c r="P484" t="s">
        <v>1126</v>
      </c>
      <c r="Q484" t="s">
        <v>1235</v>
      </c>
      <c r="R484" t="s">
        <v>1269</v>
      </c>
      <c r="S484" t="s">
        <v>1130</v>
      </c>
      <c r="T484" t="s">
        <v>1130</v>
      </c>
      <c r="U484" t="s">
        <v>100</v>
      </c>
      <c r="V484" t="s">
        <v>4383</v>
      </c>
      <c r="W484" t="s">
        <v>102</v>
      </c>
      <c r="X484" t="s">
        <v>4384</v>
      </c>
      <c r="Y484" t="s">
        <v>11</v>
      </c>
      <c r="Z484" t="s">
        <v>104</v>
      </c>
      <c r="AA484" t="s">
        <v>1162</v>
      </c>
      <c r="AB484" s="37">
        <v>1</v>
      </c>
      <c r="AC484" t="s">
        <v>106</v>
      </c>
      <c r="AD484" s="37">
        <v>144968</v>
      </c>
      <c r="AE484" s="37">
        <v>140396</v>
      </c>
      <c r="AF484" s="37">
        <v>144968</v>
      </c>
    </row>
    <row r="485" spans="1:32">
      <c r="A485" t="s">
        <v>351</v>
      </c>
      <c r="B485" t="s">
        <v>86</v>
      </c>
      <c r="C485" t="s">
        <v>352</v>
      </c>
      <c r="D485" t="s">
        <v>4385</v>
      </c>
      <c r="E485" t="s">
        <v>4386</v>
      </c>
      <c r="F485" t="s">
        <v>4387</v>
      </c>
      <c r="G485" t="s">
        <v>1121</v>
      </c>
      <c r="H485" t="s">
        <v>659</v>
      </c>
      <c r="I485" t="s">
        <v>4388</v>
      </c>
      <c r="J485" t="s">
        <v>4389</v>
      </c>
      <c r="K485" t="s">
        <v>96</v>
      </c>
      <c r="L485" t="s">
        <v>4390</v>
      </c>
      <c r="M485" s="36">
        <v>45977.518368055556</v>
      </c>
      <c r="N485" s="36">
        <v>45979.416666666657</v>
      </c>
      <c r="O485" t="s">
        <v>1125</v>
      </c>
      <c r="P485" t="s">
        <v>1227</v>
      </c>
      <c r="Q485" t="s">
        <v>1169</v>
      </c>
      <c r="R485" t="s">
        <v>1228</v>
      </c>
      <c r="S485" t="s">
        <v>98</v>
      </c>
      <c r="T485" t="s">
        <v>99</v>
      </c>
      <c r="U485" t="s">
        <v>100</v>
      </c>
      <c r="V485" t="s">
        <v>4391</v>
      </c>
      <c r="W485" t="s">
        <v>102</v>
      </c>
      <c r="X485" t="s">
        <v>4392</v>
      </c>
      <c r="Y485" t="s">
        <v>11</v>
      </c>
      <c r="Z485" t="s">
        <v>104</v>
      </c>
      <c r="AA485" t="s">
        <v>2338</v>
      </c>
      <c r="AB485" s="37">
        <v>1</v>
      </c>
      <c r="AC485" t="s">
        <v>106</v>
      </c>
      <c r="AD485" s="37">
        <v>144968</v>
      </c>
      <c r="AE485" s="37">
        <v>140396</v>
      </c>
      <c r="AF485" s="37">
        <v>144968</v>
      </c>
    </row>
    <row r="486" spans="1:32">
      <c r="A486" t="s">
        <v>138</v>
      </c>
      <c r="B486" t="s">
        <v>139</v>
      </c>
      <c r="C486" t="s">
        <v>140</v>
      </c>
      <c r="D486" t="s">
        <v>2035</v>
      </c>
      <c r="E486" t="s">
        <v>4393</v>
      </c>
      <c r="F486" t="s">
        <v>4394</v>
      </c>
      <c r="G486" t="s">
        <v>1121</v>
      </c>
      <c r="H486" t="s">
        <v>144</v>
      </c>
      <c r="I486" t="s">
        <v>2038</v>
      </c>
      <c r="J486" t="s">
        <v>4395</v>
      </c>
      <c r="K486" t="s">
        <v>96</v>
      </c>
      <c r="L486" t="s">
        <v>4396</v>
      </c>
      <c r="M486" s="36">
        <v>45977.616261574083</v>
      </c>
      <c r="N486" s="36">
        <v>45981.438888888893</v>
      </c>
      <c r="O486" t="s">
        <v>1125</v>
      </c>
      <c r="P486" t="s">
        <v>1126</v>
      </c>
      <c r="Q486" t="s">
        <v>1288</v>
      </c>
      <c r="R486" t="s">
        <v>1128</v>
      </c>
      <c r="S486" t="s">
        <v>98</v>
      </c>
      <c r="T486" t="s">
        <v>99</v>
      </c>
      <c r="U486" t="s">
        <v>100</v>
      </c>
      <c r="V486" t="s">
        <v>4397</v>
      </c>
      <c r="W486" t="s">
        <v>102</v>
      </c>
      <c r="X486" t="s">
        <v>4398</v>
      </c>
      <c r="Y486" t="s">
        <v>15</v>
      </c>
      <c r="Z486" t="s">
        <v>104</v>
      </c>
      <c r="AA486" t="s">
        <v>1904</v>
      </c>
      <c r="AB486" s="37">
        <v>1</v>
      </c>
      <c r="AC486" t="s">
        <v>106</v>
      </c>
      <c r="AD486" s="37">
        <v>479589</v>
      </c>
      <c r="AE486" s="37">
        <v>196537</v>
      </c>
      <c r="AF486" s="37">
        <v>479589</v>
      </c>
    </row>
    <row r="487" spans="1:32">
      <c r="A487" t="s">
        <v>113</v>
      </c>
      <c r="B487" t="s">
        <v>114</v>
      </c>
      <c r="C487" t="s">
        <v>115</v>
      </c>
      <c r="D487" t="s">
        <v>4399</v>
      </c>
      <c r="E487" t="s">
        <v>4400</v>
      </c>
      <c r="F487" t="s">
        <v>4401</v>
      </c>
      <c r="G487" t="s">
        <v>1121</v>
      </c>
      <c r="H487" t="s">
        <v>366</v>
      </c>
      <c r="I487" t="s">
        <v>4402</v>
      </c>
      <c r="J487" t="s">
        <v>4403</v>
      </c>
      <c r="K487" t="s">
        <v>96</v>
      </c>
      <c r="L487" t="s">
        <v>4404</v>
      </c>
      <c r="M487" s="36">
        <v>45978.475347222222</v>
      </c>
      <c r="N487" s="36">
        <v>45979.518750000003</v>
      </c>
      <c r="O487" t="s">
        <v>1125</v>
      </c>
      <c r="P487" t="s">
        <v>1227</v>
      </c>
      <c r="Q487" t="s">
        <v>1177</v>
      </c>
      <c r="R487" t="s">
        <v>2522</v>
      </c>
      <c r="S487" t="s">
        <v>98</v>
      </c>
      <c r="T487" t="s">
        <v>470</v>
      </c>
      <c r="U487" t="s">
        <v>100</v>
      </c>
      <c r="V487" t="s">
        <v>4405</v>
      </c>
      <c r="W487" t="s">
        <v>102</v>
      </c>
      <c r="X487" t="s">
        <v>4406</v>
      </c>
      <c r="Y487" t="s">
        <v>11</v>
      </c>
      <c r="Z487" t="s">
        <v>104</v>
      </c>
      <c r="AA487" t="s">
        <v>379</v>
      </c>
      <c r="AB487" s="37">
        <v>1</v>
      </c>
      <c r="AC487" t="s">
        <v>106</v>
      </c>
      <c r="AD487" s="37">
        <v>144968</v>
      </c>
      <c r="AE487" s="37">
        <v>140396</v>
      </c>
      <c r="AF487" s="37">
        <v>144968</v>
      </c>
    </row>
    <row r="488" spans="1:32">
      <c r="A488" t="s">
        <v>800</v>
      </c>
      <c r="B488" t="s">
        <v>381</v>
      </c>
      <c r="C488" t="s">
        <v>382</v>
      </c>
      <c r="D488" t="s">
        <v>4407</v>
      </c>
      <c r="E488" t="s">
        <v>4408</v>
      </c>
      <c r="F488" t="s">
        <v>4409</v>
      </c>
      <c r="G488" t="s">
        <v>1121</v>
      </c>
      <c r="H488" t="s">
        <v>804</v>
      </c>
      <c r="I488" t="s">
        <v>4410</v>
      </c>
      <c r="J488" t="s">
        <v>4411</v>
      </c>
      <c r="K488" t="s">
        <v>96</v>
      </c>
      <c r="L488" t="s">
        <v>4412</v>
      </c>
      <c r="M488" s="36">
        <v>45978.492268518523</v>
      </c>
      <c r="N488" s="36">
        <v>45980.674305555563</v>
      </c>
      <c r="O488" t="s">
        <v>1125</v>
      </c>
      <c r="P488" t="s">
        <v>1126</v>
      </c>
      <c r="Q488" t="s">
        <v>1158</v>
      </c>
      <c r="R488" t="s">
        <v>1159</v>
      </c>
      <c r="S488" t="s">
        <v>1130</v>
      </c>
      <c r="T488" t="s">
        <v>1130</v>
      </c>
      <c r="U488" t="s">
        <v>100</v>
      </c>
      <c r="V488" t="s">
        <v>4413</v>
      </c>
      <c r="W488" t="s">
        <v>102</v>
      </c>
      <c r="X488" t="s">
        <v>4414</v>
      </c>
      <c r="Y488" t="s">
        <v>13</v>
      </c>
      <c r="Z488" t="s">
        <v>104</v>
      </c>
      <c r="AA488" t="s">
        <v>2068</v>
      </c>
      <c r="AB488" s="37">
        <v>1</v>
      </c>
      <c r="AC488" t="s">
        <v>106</v>
      </c>
      <c r="AD488" s="37">
        <v>275729</v>
      </c>
      <c r="AE488" s="37">
        <v>196537</v>
      </c>
      <c r="AF488" s="37">
        <v>275729</v>
      </c>
    </row>
    <row r="489" spans="1:32">
      <c r="A489" t="s">
        <v>255</v>
      </c>
      <c r="B489" t="s">
        <v>256</v>
      </c>
      <c r="C489" t="s">
        <v>257</v>
      </c>
      <c r="D489" t="s">
        <v>695</v>
      </c>
      <c r="E489" t="s">
        <v>4415</v>
      </c>
      <c r="F489" t="s">
        <v>4416</v>
      </c>
      <c r="G489" t="s">
        <v>1121</v>
      </c>
      <c r="H489" t="s">
        <v>261</v>
      </c>
      <c r="I489" t="s">
        <v>698</v>
      </c>
      <c r="J489" t="s">
        <v>4417</v>
      </c>
      <c r="K489" t="s">
        <v>96</v>
      </c>
      <c r="L489" t="s">
        <v>4418</v>
      </c>
      <c r="M489" s="36">
        <v>45978.493437500001</v>
      </c>
      <c r="N489" s="36">
        <v>45979.670138888891</v>
      </c>
      <c r="O489" t="s">
        <v>1125</v>
      </c>
      <c r="P489" t="s">
        <v>1126</v>
      </c>
      <c r="Q489" t="s">
        <v>1169</v>
      </c>
      <c r="R489" t="s">
        <v>1279</v>
      </c>
      <c r="S489" t="s">
        <v>1130</v>
      </c>
      <c r="T489" t="s">
        <v>1130</v>
      </c>
      <c r="U489" t="s">
        <v>100</v>
      </c>
      <c r="V489" t="s">
        <v>4419</v>
      </c>
      <c r="W489" t="s">
        <v>102</v>
      </c>
      <c r="X489" t="s">
        <v>4420</v>
      </c>
      <c r="Y489" t="s">
        <v>15</v>
      </c>
      <c r="Z489" t="s">
        <v>104</v>
      </c>
      <c r="AA489" t="s">
        <v>593</v>
      </c>
      <c r="AB489" s="37">
        <v>1</v>
      </c>
      <c r="AC489" t="s">
        <v>106</v>
      </c>
      <c r="AD489" s="37">
        <v>479589</v>
      </c>
      <c r="AE489" s="37">
        <v>196537</v>
      </c>
      <c r="AF489" s="37">
        <v>479589</v>
      </c>
    </row>
    <row r="490" spans="1:32">
      <c r="A490" t="s">
        <v>398</v>
      </c>
      <c r="B490" t="s">
        <v>86</v>
      </c>
      <c r="C490" t="s">
        <v>87</v>
      </c>
      <c r="D490" t="s">
        <v>4421</v>
      </c>
      <c r="E490" t="s">
        <v>4422</v>
      </c>
      <c r="F490" t="s">
        <v>4423</v>
      </c>
      <c r="G490" t="s">
        <v>1121</v>
      </c>
      <c r="H490" t="s">
        <v>848</v>
      </c>
      <c r="I490" t="s">
        <v>4424</v>
      </c>
      <c r="J490" t="s">
        <v>4425</v>
      </c>
      <c r="K490" t="s">
        <v>96</v>
      </c>
      <c r="L490" t="s">
        <v>4426</v>
      </c>
      <c r="M490" s="36">
        <v>45978.725092592591</v>
      </c>
      <c r="N490" s="36">
        <v>45980.598611111112</v>
      </c>
      <c r="P490" t="s">
        <v>1126</v>
      </c>
      <c r="Q490" t="s">
        <v>1158</v>
      </c>
      <c r="R490" t="s">
        <v>1243</v>
      </c>
      <c r="S490" t="s">
        <v>1129</v>
      </c>
      <c r="T490" t="s">
        <v>1129</v>
      </c>
      <c r="V490" t="s">
        <v>4427</v>
      </c>
      <c r="W490" t="s">
        <v>1195</v>
      </c>
      <c r="Y490" t="s">
        <v>13</v>
      </c>
      <c r="Z490" t="s">
        <v>104</v>
      </c>
      <c r="AA490" t="s">
        <v>854</v>
      </c>
      <c r="AB490" s="37">
        <v>0</v>
      </c>
      <c r="AC490" t="s">
        <v>106</v>
      </c>
      <c r="AD490" s="37">
        <v>41241</v>
      </c>
      <c r="AE490" s="37">
        <v>0</v>
      </c>
      <c r="AF490" s="37">
        <v>41241</v>
      </c>
    </row>
    <row r="491" spans="1:32">
      <c r="A491" t="s">
        <v>138</v>
      </c>
      <c r="B491" t="s">
        <v>139</v>
      </c>
      <c r="C491" t="s">
        <v>140</v>
      </c>
      <c r="D491" t="s">
        <v>2553</v>
      </c>
      <c r="E491" t="s">
        <v>4428</v>
      </c>
      <c r="F491" t="s">
        <v>4429</v>
      </c>
      <c r="G491" t="s">
        <v>1121</v>
      </c>
      <c r="H491" t="s">
        <v>144</v>
      </c>
      <c r="I491" t="s">
        <v>2556</v>
      </c>
      <c r="J491" t="s">
        <v>4430</v>
      </c>
      <c r="K491" t="s">
        <v>96</v>
      </c>
      <c r="L491" t="s">
        <v>4431</v>
      </c>
      <c r="M491" s="36">
        <v>45978.637881944444</v>
      </c>
      <c r="N491" s="36">
        <v>45980.39166666667</v>
      </c>
      <c r="O491" t="s">
        <v>1125</v>
      </c>
      <c r="P491" t="s">
        <v>1126</v>
      </c>
      <c r="Q491" t="s">
        <v>1127</v>
      </c>
      <c r="R491" t="s">
        <v>1128</v>
      </c>
      <c r="S491" t="s">
        <v>1129</v>
      </c>
      <c r="T491" t="s">
        <v>1129</v>
      </c>
      <c r="U491" t="s">
        <v>100</v>
      </c>
      <c r="V491" t="s">
        <v>4432</v>
      </c>
      <c r="W491" t="s">
        <v>102</v>
      </c>
      <c r="X491" t="s">
        <v>4433</v>
      </c>
      <c r="Y491" t="s">
        <v>13</v>
      </c>
      <c r="Z491" t="s">
        <v>104</v>
      </c>
      <c r="AA491" t="s">
        <v>1162</v>
      </c>
      <c r="AB491" s="37">
        <v>1</v>
      </c>
      <c r="AC491" t="s">
        <v>106</v>
      </c>
      <c r="AD491" s="37">
        <v>275729</v>
      </c>
      <c r="AE491" s="37">
        <v>196537</v>
      </c>
      <c r="AF491" s="37">
        <v>275729</v>
      </c>
    </row>
    <row r="492" spans="1:32">
      <c r="A492" t="s">
        <v>255</v>
      </c>
      <c r="B492" t="s">
        <v>256</v>
      </c>
      <c r="C492" t="s">
        <v>257</v>
      </c>
      <c r="D492" t="s">
        <v>4434</v>
      </c>
      <c r="E492" t="s">
        <v>4435</v>
      </c>
      <c r="F492" t="s">
        <v>4436</v>
      </c>
      <c r="G492" t="s">
        <v>1121</v>
      </c>
      <c r="H492" t="s">
        <v>261</v>
      </c>
      <c r="I492" t="s">
        <v>4437</v>
      </c>
      <c r="J492" t="s">
        <v>4438</v>
      </c>
      <c r="K492" t="s">
        <v>96</v>
      </c>
      <c r="L492" t="s">
        <v>4439</v>
      </c>
      <c r="M492" s="36">
        <v>45979.346365740741</v>
      </c>
      <c r="N492" s="36">
        <v>45980.677777777782</v>
      </c>
      <c r="O492" t="s">
        <v>1125</v>
      </c>
      <c r="P492" t="s">
        <v>1126</v>
      </c>
      <c r="Q492" t="s">
        <v>1288</v>
      </c>
      <c r="R492" t="s">
        <v>1128</v>
      </c>
      <c r="S492" t="s">
        <v>1130</v>
      </c>
      <c r="T492" t="s">
        <v>1130</v>
      </c>
      <c r="U492" t="s">
        <v>100</v>
      </c>
      <c r="V492" t="s">
        <v>4440</v>
      </c>
      <c r="W492" t="s">
        <v>102</v>
      </c>
      <c r="X492" t="s">
        <v>4441</v>
      </c>
      <c r="Y492" t="s">
        <v>13</v>
      </c>
      <c r="Z492" t="s">
        <v>104</v>
      </c>
      <c r="AA492" t="s">
        <v>2651</v>
      </c>
      <c r="AB492" s="37">
        <v>1</v>
      </c>
      <c r="AC492" t="s">
        <v>106</v>
      </c>
      <c r="AD492" s="37">
        <v>275729</v>
      </c>
      <c r="AE492" s="37">
        <v>196537</v>
      </c>
      <c r="AF492" s="37">
        <v>275729</v>
      </c>
    </row>
    <row r="493" spans="1:32">
      <c r="A493" t="s">
        <v>255</v>
      </c>
      <c r="B493" t="s">
        <v>256</v>
      </c>
      <c r="C493" t="s">
        <v>257</v>
      </c>
      <c r="D493" t="s">
        <v>695</v>
      </c>
      <c r="E493" t="s">
        <v>4442</v>
      </c>
      <c r="F493" t="s">
        <v>4443</v>
      </c>
      <c r="G493" t="s">
        <v>1121</v>
      </c>
      <c r="H493" t="s">
        <v>261</v>
      </c>
      <c r="I493" t="s">
        <v>698</v>
      </c>
      <c r="J493" t="s">
        <v>4444</v>
      </c>
      <c r="K493" t="s">
        <v>96</v>
      </c>
      <c r="L493" t="s">
        <v>4445</v>
      </c>
      <c r="M493" s="36">
        <v>45979.359351851846</v>
      </c>
      <c r="N493" s="36">
        <v>45979.632638888892</v>
      </c>
      <c r="O493" t="s">
        <v>1125</v>
      </c>
      <c r="P493" t="s">
        <v>1227</v>
      </c>
      <c r="Q493" t="s">
        <v>1169</v>
      </c>
      <c r="R493" t="s">
        <v>1407</v>
      </c>
      <c r="S493" t="s">
        <v>147</v>
      </c>
      <c r="T493" t="s">
        <v>600</v>
      </c>
      <c r="U493" t="s">
        <v>100</v>
      </c>
      <c r="V493" t="s">
        <v>4446</v>
      </c>
      <c r="W493" t="s">
        <v>102</v>
      </c>
      <c r="X493" t="s">
        <v>4447</v>
      </c>
      <c r="Y493" t="s">
        <v>15</v>
      </c>
      <c r="Z493" t="s">
        <v>104</v>
      </c>
      <c r="AA493" t="s">
        <v>593</v>
      </c>
      <c r="AB493" s="37">
        <v>1</v>
      </c>
      <c r="AC493" t="s">
        <v>106</v>
      </c>
      <c r="AD493" s="37">
        <v>479589</v>
      </c>
      <c r="AE493" s="37">
        <v>196537</v>
      </c>
      <c r="AF493" s="37">
        <v>479589</v>
      </c>
    </row>
    <row r="494" spans="1:32">
      <c r="A494" t="s">
        <v>113</v>
      </c>
      <c r="B494" t="s">
        <v>114</v>
      </c>
      <c r="C494" t="s">
        <v>115</v>
      </c>
      <c r="D494" t="s">
        <v>4448</v>
      </c>
      <c r="E494" t="s">
        <v>4449</v>
      </c>
      <c r="F494" t="s">
        <v>4450</v>
      </c>
      <c r="G494" t="s">
        <v>1121</v>
      </c>
      <c r="H494" t="s">
        <v>366</v>
      </c>
      <c r="I494" t="s">
        <v>4451</v>
      </c>
      <c r="J494" t="s">
        <v>4452</v>
      </c>
      <c r="K494" t="s">
        <v>96</v>
      </c>
      <c r="L494" t="s">
        <v>4453</v>
      </c>
      <c r="M494" s="36">
        <v>45979.350046296298</v>
      </c>
      <c r="N494" s="36">
        <v>45979.640277777777</v>
      </c>
      <c r="O494" t="s">
        <v>1125</v>
      </c>
      <c r="P494" t="s">
        <v>1126</v>
      </c>
      <c r="Q494" t="s">
        <v>1158</v>
      </c>
      <c r="R494" t="s">
        <v>1243</v>
      </c>
      <c r="S494" t="s">
        <v>1129</v>
      </c>
      <c r="T494" t="s">
        <v>1129</v>
      </c>
      <c r="U494" t="s">
        <v>100</v>
      </c>
      <c r="V494" t="s">
        <v>4454</v>
      </c>
      <c r="W494" t="s">
        <v>102</v>
      </c>
      <c r="X494" t="s">
        <v>4455</v>
      </c>
      <c r="Y494" t="s">
        <v>13</v>
      </c>
      <c r="Z494" t="s">
        <v>104</v>
      </c>
      <c r="AA494" t="s">
        <v>379</v>
      </c>
      <c r="AB494" s="37">
        <v>1</v>
      </c>
      <c r="AC494" t="s">
        <v>106</v>
      </c>
      <c r="AD494" s="37">
        <v>275729</v>
      </c>
      <c r="AE494" s="37">
        <v>196537</v>
      </c>
      <c r="AF494" s="37">
        <v>275729</v>
      </c>
    </row>
    <row r="495" spans="1:32">
      <c r="A495" t="s">
        <v>85</v>
      </c>
      <c r="B495" t="s">
        <v>86</v>
      </c>
      <c r="C495" t="s">
        <v>87</v>
      </c>
      <c r="D495" t="s">
        <v>3748</v>
      </c>
      <c r="E495" t="s">
        <v>4456</v>
      </c>
      <c r="F495" t="s">
        <v>4457</v>
      </c>
      <c r="G495" t="s">
        <v>1121</v>
      </c>
      <c r="H495" t="s">
        <v>93</v>
      </c>
      <c r="I495" t="s">
        <v>3751</v>
      </c>
      <c r="J495" t="s">
        <v>4458</v>
      </c>
      <c r="K495" t="s">
        <v>96</v>
      </c>
      <c r="L495" t="s">
        <v>4459</v>
      </c>
      <c r="M495" s="36">
        <v>45979.351666666669</v>
      </c>
      <c r="N495" s="36">
        <v>45979.745138888888</v>
      </c>
      <c r="O495" t="s">
        <v>1125</v>
      </c>
      <c r="P495" t="s">
        <v>1126</v>
      </c>
      <c r="Q495" t="s">
        <v>1169</v>
      </c>
      <c r="R495" t="s">
        <v>1279</v>
      </c>
      <c r="S495" t="s">
        <v>98</v>
      </c>
      <c r="T495" t="s">
        <v>470</v>
      </c>
      <c r="U495" t="s">
        <v>100</v>
      </c>
      <c r="V495" t="s">
        <v>4460</v>
      </c>
      <c r="W495" t="s">
        <v>102</v>
      </c>
      <c r="X495" t="s">
        <v>4461</v>
      </c>
      <c r="Y495" t="s">
        <v>11</v>
      </c>
      <c r="Z495" t="s">
        <v>104</v>
      </c>
      <c r="AA495" t="s">
        <v>137</v>
      </c>
      <c r="AB495" s="37">
        <v>1</v>
      </c>
      <c r="AC495" t="s">
        <v>106</v>
      </c>
      <c r="AD495" s="37">
        <v>144968</v>
      </c>
      <c r="AE495" s="37">
        <v>140396</v>
      </c>
      <c r="AF495" s="37">
        <v>144968</v>
      </c>
    </row>
    <row r="496" spans="1:32">
      <c r="A496" t="s">
        <v>1646</v>
      </c>
      <c r="B496" t="s">
        <v>256</v>
      </c>
      <c r="C496" t="s">
        <v>257</v>
      </c>
      <c r="D496" t="s">
        <v>4462</v>
      </c>
      <c r="E496" t="s">
        <v>4463</v>
      </c>
      <c r="F496" t="s">
        <v>4464</v>
      </c>
      <c r="G496" t="s">
        <v>1121</v>
      </c>
      <c r="H496" t="s">
        <v>689</v>
      </c>
      <c r="I496" t="s">
        <v>4465</v>
      </c>
      <c r="J496" t="s">
        <v>4466</v>
      </c>
      <c r="K496" t="s">
        <v>96</v>
      </c>
      <c r="L496" t="s">
        <v>4467</v>
      </c>
      <c r="M496" s="36">
        <v>45979.353379629632</v>
      </c>
      <c r="N496" s="36">
        <v>45981.619444444441</v>
      </c>
      <c r="O496" t="s">
        <v>1125</v>
      </c>
      <c r="P496" t="s">
        <v>1126</v>
      </c>
      <c r="Q496" t="s">
        <v>1169</v>
      </c>
      <c r="R496" t="s">
        <v>1279</v>
      </c>
      <c r="S496" t="s">
        <v>1130</v>
      </c>
      <c r="T496" t="s">
        <v>1130</v>
      </c>
      <c r="U496" t="s">
        <v>100</v>
      </c>
      <c r="V496" t="s">
        <v>4468</v>
      </c>
      <c r="W496" t="s">
        <v>102</v>
      </c>
      <c r="X496" t="s">
        <v>4469</v>
      </c>
      <c r="Y496" t="s">
        <v>13</v>
      </c>
      <c r="Z496" t="s">
        <v>104</v>
      </c>
      <c r="AA496" t="s">
        <v>1663</v>
      </c>
      <c r="AB496" s="37">
        <v>1</v>
      </c>
      <c r="AC496" t="s">
        <v>106</v>
      </c>
      <c r="AD496" s="37">
        <v>275729</v>
      </c>
      <c r="AE496" s="37">
        <v>196537</v>
      </c>
      <c r="AF496" s="37">
        <v>275729</v>
      </c>
    </row>
    <row r="497" spans="1:32">
      <c r="A497" t="s">
        <v>509</v>
      </c>
      <c r="B497" t="s">
        <v>139</v>
      </c>
      <c r="C497" t="s">
        <v>140</v>
      </c>
      <c r="D497" t="s">
        <v>1196</v>
      </c>
      <c r="E497" t="s">
        <v>4470</v>
      </c>
      <c r="F497" t="s">
        <v>4471</v>
      </c>
      <c r="G497" t="s">
        <v>1121</v>
      </c>
      <c r="H497" t="s">
        <v>144</v>
      </c>
      <c r="I497" t="s">
        <v>1199</v>
      </c>
      <c r="J497" t="s">
        <v>4472</v>
      </c>
      <c r="K497" t="s">
        <v>96</v>
      </c>
      <c r="L497" t="s">
        <v>4473</v>
      </c>
      <c r="M497" s="36">
        <v>45979.366388888891</v>
      </c>
      <c r="N497" s="36">
        <v>45979.665972222218</v>
      </c>
      <c r="O497" t="s">
        <v>1125</v>
      </c>
      <c r="P497" t="s">
        <v>1126</v>
      </c>
      <c r="Q497" t="s">
        <v>1169</v>
      </c>
      <c r="R497" t="s">
        <v>1279</v>
      </c>
      <c r="S497" t="s">
        <v>98</v>
      </c>
      <c r="T497" t="s">
        <v>99</v>
      </c>
      <c r="U497" t="s">
        <v>100</v>
      </c>
      <c r="V497" t="s">
        <v>4474</v>
      </c>
      <c r="W497" t="s">
        <v>102</v>
      </c>
      <c r="X497" t="s">
        <v>4475</v>
      </c>
      <c r="Y497" t="s">
        <v>8</v>
      </c>
      <c r="Z497" t="s">
        <v>104</v>
      </c>
      <c r="AA497" t="s">
        <v>518</v>
      </c>
      <c r="AB497" s="37">
        <v>1</v>
      </c>
      <c r="AC497" t="s">
        <v>106</v>
      </c>
      <c r="AD497" s="37">
        <v>65960</v>
      </c>
      <c r="AE497" s="37">
        <v>75096</v>
      </c>
      <c r="AF497" s="37">
        <v>65960</v>
      </c>
    </row>
    <row r="498" spans="1:32">
      <c r="A498" t="s">
        <v>138</v>
      </c>
      <c r="B498" t="s">
        <v>139</v>
      </c>
      <c r="C498" t="s">
        <v>140</v>
      </c>
      <c r="D498" t="s">
        <v>959</v>
      </c>
      <c r="E498" t="s">
        <v>4476</v>
      </c>
      <c r="F498" t="s">
        <v>4477</v>
      </c>
      <c r="G498" t="s">
        <v>1121</v>
      </c>
      <c r="H498" t="s">
        <v>144</v>
      </c>
      <c r="I498" t="s">
        <v>962</v>
      </c>
      <c r="J498" t="s">
        <v>4478</v>
      </c>
      <c r="K498" t="s">
        <v>96</v>
      </c>
      <c r="L498" t="s">
        <v>4479</v>
      </c>
      <c r="M498" s="36">
        <v>45979.376018518517</v>
      </c>
      <c r="N498" s="36">
        <v>45979.48333333333</v>
      </c>
      <c r="O498" t="s">
        <v>1125</v>
      </c>
      <c r="P498" t="s">
        <v>1227</v>
      </c>
      <c r="Q498" t="s">
        <v>1336</v>
      </c>
      <c r="R498" t="s">
        <v>1445</v>
      </c>
      <c r="S498" t="s">
        <v>1130</v>
      </c>
      <c r="T498" t="s">
        <v>1130</v>
      </c>
      <c r="U498" t="s">
        <v>100</v>
      </c>
      <c r="V498" t="s">
        <v>4480</v>
      </c>
      <c r="W498" t="s">
        <v>102</v>
      </c>
      <c r="X498" t="s">
        <v>4481</v>
      </c>
      <c r="Y498" t="s">
        <v>11</v>
      </c>
      <c r="Z498" t="s">
        <v>104</v>
      </c>
      <c r="AA498" t="s">
        <v>1162</v>
      </c>
      <c r="AB498" s="37">
        <v>1</v>
      </c>
      <c r="AC498" t="s">
        <v>106</v>
      </c>
      <c r="AD498" s="37">
        <v>144968</v>
      </c>
      <c r="AE498" s="37">
        <v>140396</v>
      </c>
      <c r="AF498" s="37">
        <v>144968</v>
      </c>
    </row>
    <row r="499" spans="1:32">
      <c r="A499" t="s">
        <v>138</v>
      </c>
      <c r="B499" t="s">
        <v>139</v>
      </c>
      <c r="C499" t="s">
        <v>140</v>
      </c>
      <c r="D499" t="s">
        <v>141</v>
      </c>
      <c r="E499" t="s">
        <v>4482</v>
      </c>
      <c r="F499" t="s">
        <v>4483</v>
      </c>
      <c r="G499" t="s">
        <v>1121</v>
      </c>
      <c r="H499" t="s">
        <v>144</v>
      </c>
      <c r="I499" t="s">
        <v>138</v>
      </c>
      <c r="J499" t="s">
        <v>4484</v>
      </c>
      <c r="K499" t="s">
        <v>96</v>
      </c>
      <c r="L499" t="s">
        <v>4485</v>
      </c>
      <c r="M499" s="36">
        <v>45979.402662037042</v>
      </c>
      <c r="N499" s="36">
        <v>45980.661805555559</v>
      </c>
      <c r="O499" t="s">
        <v>1125</v>
      </c>
      <c r="P499" t="s">
        <v>1126</v>
      </c>
      <c r="Q499" t="s">
        <v>1192</v>
      </c>
      <c r="R499" t="s">
        <v>1193</v>
      </c>
      <c r="S499" t="s">
        <v>98</v>
      </c>
      <c r="T499" t="s">
        <v>99</v>
      </c>
      <c r="U499" t="s">
        <v>100</v>
      </c>
      <c r="V499" t="s">
        <v>4486</v>
      </c>
      <c r="W499" t="s">
        <v>102</v>
      </c>
      <c r="X499" t="s">
        <v>4487</v>
      </c>
      <c r="Y499" t="s">
        <v>8</v>
      </c>
      <c r="Z499" t="s">
        <v>104</v>
      </c>
      <c r="AA499" t="s">
        <v>176</v>
      </c>
      <c r="AB499" s="37">
        <v>1</v>
      </c>
      <c r="AC499" t="s">
        <v>106</v>
      </c>
      <c r="AD499" s="37">
        <v>65960</v>
      </c>
      <c r="AE499" s="37">
        <v>75096</v>
      </c>
      <c r="AF499" s="37">
        <v>65960</v>
      </c>
    </row>
    <row r="500" spans="1:32">
      <c r="A500" t="s">
        <v>509</v>
      </c>
      <c r="B500" t="s">
        <v>139</v>
      </c>
      <c r="C500" t="s">
        <v>140</v>
      </c>
      <c r="D500" t="s">
        <v>4488</v>
      </c>
      <c r="E500" t="s">
        <v>4489</v>
      </c>
      <c r="F500" t="s">
        <v>4490</v>
      </c>
      <c r="G500" t="s">
        <v>1121</v>
      </c>
      <c r="H500" t="s">
        <v>144</v>
      </c>
      <c r="I500" t="s">
        <v>4491</v>
      </c>
      <c r="J500" t="s">
        <v>4492</v>
      </c>
      <c r="K500" t="s">
        <v>96</v>
      </c>
      <c r="L500" t="s">
        <v>4493</v>
      </c>
      <c r="M500" s="36">
        <v>45979.40525462963</v>
      </c>
      <c r="N500" s="36">
        <v>45980.460416666669</v>
      </c>
      <c r="O500" t="s">
        <v>1125</v>
      </c>
      <c r="P500" t="s">
        <v>1126</v>
      </c>
      <c r="Q500" t="s">
        <v>1192</v>
      </c>
      <c r="R500" t="s">
        <v>1128</v>
      </c>
      <c r="S500" t="s">
        <v>1130</v>
      </c>
      <c r="T500" t="s">
        <v>1130</v>
      </c>
      <c r="U500" t="s">
        <v>100</v>
      </c>
      <c r="V500" t="s">
        <v>4494</v>
      </c>
      <c r="W500" t="s">
        <v>102</v>
      </c>
      <c r="X500" t="s">
        <v>4495</v>
      </c>
      <c r="Y500" t="s">
        <v>13</v>
      </c>
      <c r="Z500" t="s">
        <v>104</v>
      </c>
      <c r="AA500" t="s">
        <v>1385</v>
      </c>
      <c r="AB500" s="37">
        <v>1</v>
      </c>
      <c r="AC500" t="s">
        <v>106</v>
      </c>
      <c r="AD500" s="37">
        <v>275729</v>
      </c>
      <c r="AE500" s="37">
        <v>196537</v>
      </c>
      <c r="AF500" s="37">
        <v>275729</v>
      </c>
    </row>
    <row r="501" spans="1:32">
      <c r="A501" t="s">
        <v>509</v>
      </c>
      <c r="B501" t="s">
        <v>139</v>
      </c>
      <c r="C501" t="s">
        <v>140</v>
      </c>
      <c r="D501" t="s">
        <v>3492</v>
      </c>
      <c r="E501" t="s">
        <v>4496</v>
      </c>
      <c r="F501" t="s">
        <v>4497</v>
      </c>
      <c r="G501" t="s">
        <v>1121</v>
      </c>
      <c r="H501" t="s">
        <v>1507</v>
      </c>
      <c r="I501" t="s">
        <v>3495</v>
      </c>
      <c r="J501" t="s">
        <v>4498</v>
      </c>
      <c r="K501" t="s">
        <v>96</v>
      </c>
      <c r="L501" t="s">
        <v>4499</v>
      </c>
      <c r="M501" s="36">
        <v>45979.406122685177</v>
      </c>
      <c r="N501" s="36">
        <v>45982.531944444447</v>
      </c>
      <c r="P501" t="s">
        <v>1126</v>
      </c>
      <c r="Q501" t="s">
        <v>1398</v>
      </c>
      <c r="R501" t="s">
        <v>1399</v>
      </c>
      <c r="S501" t="s">
        <v>98</v>
      </c>
      <c r="T501" t="s">
        <v>470</v>
      </c>
      <c r="V501" t="s">
        <v>4500</v>
      </c>
      <c r="W501" t="s">
        <v>1195</v>
      </c>
      <c r="Y501" t="s">
        <v>125</v>
      </c>
      <c r="Z501" t="s">
        <v>230</v>
      </c>
      <c r="AA501" t="s">
        <v>518</v>
      </c>
      <c r="AB501" s="37">
        <v>0</v>
      </c>
      <c r="AC501" t="s">
        <v>106</v>
      </c>
      <c r="AD501" s="37">
        <v>41241</v>
      </c>
      <c r="AE501" s="37">
        <v>0</v>
      </c>
      <c r="AF501" s="37">
        <v>41241</v>
      </c>
    </row>
    <row r="502" spans="1:32">
      <c r="A502" t="s">
        <v>277</v>
      </c>
      <c r="B502" t="s">
        <v>256</v>
      </c>
      <c r="C502" t="s">
        <v>257</v>
      </c>
      <c r="D502" t="s">
        <v>4501</v>
      </c>
      <c r="E502" t="s">
        <v>4502</v>
      </c>
      <c r="F502" t="s">
        <v>4503</v>
      </c>
      <c r="G502" t="s">
        <v>1121</v>
      </c>
      <c r="H502" t="s">
        <v>291</v>
      </c>
      <c r="I502" t="s">
        <v>4504</v>
      </c>
      <c r="J502" t="s">
        <v>4505</v>
      </c>
      <c r="K502" t="s">
        <v>96</v>
      </c>
      <c r="L502" t="s">
        <v>4506</v>
      </c>
      <c r="M502" s="36">
        <v>45979.407152777778</v>
      </c>
      <c r="N502" s="36">
        <v>45979.723611111112</v>
      </c>
      <c r="O502" t="s">
        <v>1125</v>
      </c>
      <c r="P502" t="s">
        <v>1126</v>
      </c>
      <c r="Q502" t="s">
        <v>1158</v>
      </c>
      <c r="R502" t="s">
        <v>1128</v>
      </c>
      <c r="S502" t="s">
        <v>98</v>
      </c>
      <c r="T502" t="s">
        <v>99</v>
      </c>
      <c r="U502" t="s">
        <v>100</v>
      </c>
      <c r="V502" t="s">
        <v>4507</v>
      </c>
      <c r="W502" t="s">
        <v>102</v>
      </c>
      <c r="X502" t="s">
        <v>4508</v>
      </c>
      <c r="Y502" t="s">
        <v>15</v>
      </c>
      <c r="Z502" t="s">
        <v>104</v>
      </c>
      <c r="AA502" t="s">
        <v>1663</v>
      </c>
      <c r="AB502" s="37">
        <v>1</v>
      </c>
      <c r="AC502" t="s">
        <v>106</v>
      </c>
      <c r="AD502" s="37">
        <v>479589</v>
      </c>
      <c r="AE502" s="37">
        <v>196537</v>
      </c>
      <c r="AF502" s="37">
        <v>479589</v>
      </c>
    </row>
    <row r="503" spans="1:32">
      <c r="A503" t="s">
        <v>975</v>
      </c>
      <c r="B503" t="s">
        <v>256</v>
      </c>
      <c r="C503" t="s">
        <v>257</v>
      </c>
      <c r="D503" t="s">
        <v>1291</v>
      </c>
      <c r="E503" t="s">
        <v>4509</v>
      </c>
      <c r="F503" t="s">
        <v>4510</v>
      </c>
      <c r="G503" t="s">
        <v>1121</v>
      </c>
      <c r="H503" t="s">
        <v>979</v>
      </c>
      <c r="I503" t="s">
        <v>1294</v>
      </c>
      <c r="J503" t="s">
        <v>4511</v>
      </c>
      <c r="K503" t="s">
        <v>96</v>
      </c>
      <c r="L503" t="s">
        <v>4512</v>
      </c>
      <c r="M503" s="36">
        <v>45979.410185185188</v>
      </c>
      <c r="N503" s="36">
        <v>45979.65902777778</v>
      </c>
      <c r="O503" t="s">
        <v>1125</v>
      </c>
      <c r="P503" t="s">
        <v>1126</v>
      </c>
      <c r="Q503" t="s">
        <v>1169</v>
      </c>
      <c r="R503" t="s">
        <v>1128</v>
      </c>
      <c r="S503" t="s">
        <v>98</v>
      </c>
      <c r="T503" t="s">
        <v>470</v>
      </c>
      <c r="U503" t="s">
        <v>100</v>
      </c>
      <c r="V503" t="s">
        <v>4513</v>
      </c>
      <c r="W503" t="s">
        <v>102</v>
      </c>
      <c r="X503" t="s">
        <v>4514</v>
      </c>
      <c r="Y503" t="s">
        <v>8</v>
      </c>
      <c r="Z503" t="s">
        <v>104</v>
      </c>
      <c r="AA503" t="s">
        <v>1023</v>
      </c>
      <c r="AB503" s="37">
        <v>1</v>
      </c>
      <c r="AC503" t="s">
        <v>106</v>
      </c>
      <c r="AD503" s="37">
        <v>65960</v>
      </c>
      <c r="AE503" s="37">
        <v>75096</v>
      </c>
      <c r="AF503" s="37">
        <v>65960</v>
      </c>
    </row>
    <row r="504" spans="1:32">
      <c r="A504" t="s">
        <v>398</v>
      </c>
      <c r="B504" t="s">
        <v>86</v>
      </c>
      <c r="C504" t="s">
        <v>87</v>
      </c>
      <c r="D504" t="s">
        <v>399</v>
      </c>
      <c r="E504" t="s">
        <v>4515</v>
      </c>
      <c r="F504" t="s">
        <v>3970</v>
      </c>
      <c r="G504" t="s">
        <v>1121</v>
      </c>
      <c r="H504" t="s">
        <v>402</v>
      </c>
      <c r="I504" t="s">
        <v>398</v>
      </c>
      <c r="J504" t="s">
        <v>3971</v>
      </c>
      <c r="K504" t="s">
        <v>96</v>
      </c>
      <c r="L504" t="s">
        <v>4516</v>
      </c>
      <c r="M504" s="36">
        <v>45979.426157407397</v>
      </c>
      <c r="N504" s="36">
        <v>45979.526388888888</v>
      </c>
      <c r="O504" t="s">
        <v>1125</v>
      </c>
      <c r="P504" t="s">
        <v>1126</v>
      </c>
      <c r="Q504" t="s">
        <v>1235</v>
      </c>
      <c r="R504" t="s">
        <v>1128</v>
      </c>
      <c r="S504" t="s">
        <v>147</v>
      </c>
      <c r="T504" t="s">
        <v>148</v>
      </c>
      <c r="U504" t="s">
        <v>100</v>
      </c>
      <c r="V504" t="s">
        <v>4517</v>
      </c>
      <c r="W504" t="s">
        <v>102</v>
      </c>
      <c r="X504" t="s">
        <v>3974</v>
      </c>
      <c r="Y504" t="s">
        <v>8</v>
      </c>
      <c r="Z504" t="s">
        <v>104</v>
      </c>
      <c r="AA504" t="s">
        <v>407</v>
      </c>
      <c r="AB504" s="37">
        <v>1</v>
      </c>
      <c r="AC504" t="s">
        <v>106</v>
      </c>
      <c r="AD504" s="37">
        <v>65960</v>
      </c>
      <c r="AE504" s="37">
        <v>75096</v>
      </c>
      <c r="AF504" s="37">
        <v>65960</v>
      </c>
    </row>
    <row r="505" spans="1:32">
      <c r="A505" t="s">
        <v>138</v>
      </c>
      <c r="B505" t="s">
        <v>139</v>
      </c>
      <c r="C505" t="s">
        <v>140</v>
      </c>
      <c r="D505" t="s">
        <v>141</v>
      </c>
      <c r="E505" t="s">
        <v>4518</v>
      </c>
      <c r="F505" t="s">
        <v>4519</v>
      </c>
      <c r="G505" t="s">
        <v>1121</v>
      </c>
      <c r="H505" t="s">
        <v>144</v>
      </c>
      <c r="I505" t="s">
        <v>138</v>
      </c>
      <c r="J505" t="s">
        <v>4520</v>
      </c>
      <c r="K505" t="s">
        <v>96</v>
      </c>
      <c r="L505" t="s">
        <v>4521</v>
      </c>
      <c r="M505" s="36">
        <v>45979.446527777778</v>
      </c>
      <c r="N505" s="36">
        <v>45979.504166666673</v>
      </c>
      <c r="O505" t="s">
        <v>1125</v>
      </c>
      <c r="P505" t="s">
        <v>1126</v>
      </c>
      <c r="Q505" t="s">
        <v>1192</v>
      </c>
      <c r="R505" t="s">
        <v>1193</v>
      </c>
      <c r="S505" t="s">
        <v>1130</v>
      </c>
      <c r="T505" t="s">
        <v>1130</v>
      </c>
      <c r="U505" t="s">
        <v>100</v>
      </c>
      <c r="V505" t="s">
        <v>4522</v>
      </c>
      <c r="W505" t="s">
        <v>102</v>
      </c>
      <c r="X505" t="s">
        <v>4523</v>
      </c>
      <c r="Y505" t="s">
        <v>8</v>
      </c>
      <c r="Z505" t="s">
        <v>104</v>
      </c>
      <c r="AA505" t="s">
        <v>1423</v>
      </c>
      <c r="AB505" s="37">
        <v>1</v>
      </c>
      <c r="AC505" t="s">
        <v>106</v>
      </c>
      <c r="AD505" s="37">
        <v>65960</v>
      </c>
      <c r="AE505" s="37">
        <v>75096</v>
      </c>
      <c r="AF505" s="37">
        <v>65960</v>
      </c>
    </row>
    <row r="506" spans="1:32">
      <c r="A506" t="s">
        <v>398</v>
      </c>
      <c r="B506" t="s">
        <v>86</v>
      </c>
      <c r="C506" t="s">
        <v>87</v>
      </c>
      <c r="D506" t="s">
        <v>4524</v>
      </c>
      <c r="E506" t="s">
        <v>4525</v>
      </c>
      <c r="F506" t="s">
        <v>4526</v>
      </c>
      <c r="G506" t="s">
        <v>1121</v>
      </c>
      <c r="H506" t="s">
        <v>402</v>
      </c>
      <c r="I506" t="s">
        <v>4527</v>
      </c>
      <c r="J506" t="s">
        <v>4528</v>
      </c>
      <c r="K506" t="s">
        <v>96</v>
      </c>
      <c r="L506" t="s">
        <v>4529</v>
      </c>
      <c r="M506" s="36">
        <v>45979.429444444453</v>
      </c>
      <c r="N506" s="36">
        <v>45980.527083333327</v>
      </c>
      <c r="O506" t="s">
        <v>1125</v>
      </c>
      <c r="P506" t="s">
        <v>1126</v>
      </c>
      <c r="Q506" t="s">
        <v>1169</v>
      </c>
      <c r="R506" t="s">
        <v>1128</v>
      </c>
      <c r="S506" t="s">
        <v>1130</v>
      </c>
      <c r="T506" t="s">
        <v>1130</v>
      </c>
      <c r="U506" t="s">
        <v>100</v>
      </c>
      <c r="V506" t="s">
        <v>4530</v>
      </c>
      <c r="W506" t="s">
        <v>102</v>
      </c>
      <c r="X506" t="s">
        <v>4531</v>
      </c>
      <c r="Y506" t="s">
        <v>11</v>
      </c>
      <c r="Z506" t="s">
        <v>104</v>
      </c>
      <c r="AA506" t="s">
        <v>479</v>
      </c>
      <c r="AB506" s="37">
        <v>1</v>
      </c>
      <c r="AC506" t="s">
        <v>106</v>
      </c>
      <c r="AD506" s="37">
        <v>144968</v>
      </c>
      <c r="AE506" s="37">
        <v>140396</v>
      </c>
      <c r="AF506" s="37">
        <v>144968</v>
      </c>
    </row>
    <row r="507" spans="1:32">
      <c r="A507" t="s">
        <v>138</v>
      </c>
      <c r="B507" t="s">
        <v>139</v>
      </c>
      <c r="C507" t="s">
        <v>140</v>
      </c>
      <c r="D507" t="s">
        <v>141</v>
      </c>
      <c r="E507" t="s">
        <v>4532</v>
      </c>
      <c r="F507" t="s">
        <v>4533</v>
      </c>
      <c r="G507" t="s">
        <v>1121</v>
      </c>
      <c r="H507" t="s">
        <v>144</v>
      </c>
      <c r="I507" t="s">
        <v>138</v>
      </c>
      <c r="J507" t="s">
        <v>4534</v>
      </c>
      <c r="K507" t="s">
        <v>96</v>
      </c>
      <c r="L507" t="s">
        <v>4535</v>
      </c>
      <c r="M507" s="36">
        <v>45979.452268518522</v>
      </c>
      <c r="N507" s="36">
        <v>45979.663888888892</v>
      </c>
      <c r="O507" t="s">
        <v>1125</v>
      </c>
      <c r="P507" t="s">
        <v>1126</v>
      </c>
      <c r="Q507" t="s">
        <v>1192</v>
      </c>
      <c r="R507" t="s">
        <v>1193</v>
      </c>
      <c r="S507" t="s">
        <v>98</v>
      </c>
      <c r="T507" t="s">
        <v>470</v>
      </c>
      <c r="U507" t="s">
        <v>100</v>
      </c>
      <c r="V507" t="s">
        <v>4536</v>
      </c>
      <c r="W507" t="s">
        <v>102</v>
      </c>
      <c r="X507" t="s">
        <v>4537</v>
      </c>
      <c r="Y507" t="s">
        <v>8</v>
      </c>
      <c r="Z507" t="s">
        <v>104</v>
      </c>
      <c r="AA507" t="s">
        <v>1807</v>
      </c>
      <c r="AB507" s="37">
        <v>1</v>
      </c>
      <c r="AC507" t="s">
        <v>106</v>
      </c>
      <c r="AD507" s="37">
        <v>65960</v>
      </c>
      <c r="AE507" s="37">
        <v>75096</v>
      </c>
      <c r="AF507" s="37">
        <v>65960</v>
      </c>
    </row>
    <row r="508" spans="1:32">
      <c r="A508" t="s">
        <v>138</v>
      </c>
      <c r="B508" t="s">
        <v>139</v>
      </c>
      <c r="C508" t="s">
        <v>140</v>
      </c>
      <c r="D508" t="s">
        <v>2802</v>
      </c>
      <c r="E508" t="s">
        <v>4538</v>
      </c>
      <c r="F508" t="s">
        <v>4539</v>
      </c>
      <c r="G508" t="s">
        <v>1121</v>
      </c>
      <c r="H508" t="s">
        <v>144</v>
      </c>
      <c r="I508" t="s">
        <v>2805</v>
      </c>
      <c r="J508" t="s">
        <v>2805</v>
      </c>
      <c r="K508" t="s">
        <v>96</v>
      </c>
      <c r="L508" t="s">
        <v>4540</v>
      </c>
      <c r="M508" s="36">
        <v>45979.44908564815</v>
      </c>
      <c r="N508" s="36">
        <v>45981.445138888892</v>
      </c>
      <c r="O508" t="s">
        <v>1125</v>
      </c>
      <c r="P508" t="s">
        <v>1126</v>
      </c>
      <c r="Q508" t="s">
        <v>1148</v>
      </c>
      <c r="R508" t="s">
        <v>1128</v>
      </c>
      <c r="S508" t="s">
        <v>1130</v>
      </c>
      <c r="T508" t="s">
        <v>1130</v>
      </c>
      <c r="U508" t="s">
        <v>100</v>
      </c>
      <c r="V508" t="s">
        <v>4541</v>
      </c>
      <c r="W508" t="s">
        <v>102</v>
      </c>
      <c r="X508" t="s">
        <v>4542</v>
      </c>
      <c r="Y508" t="s">
        <v>11</v>
      </c>
      <c r="Z508" t="s">
        <v>104</v>
      </c>
      <c r="AA508" t="s">
        <v>1172</v>
      </c>
      <c r="AB508" s="37">
        <v>1</v>
      </c>
      <c r="AC508" t="s">
        <v>106</v>
      </c>
      <c r="AD508" s="37">
        <v>144968</v>
      </c>
      <c r="AE508" s="37">
        <v>140396</v>
      </c>
      <c r="AF508" s="37">
        <v>144968</v>
      </c>
    </row>
    <row r="509" spans="1:32">
      <c r="A509" t="s">
        <v>603</v>
      </c>
      <c r="B509" t="s">
        <v>381</v>
      </c>
      <c r="C509" t="s">
        <v>382</v>
      </c>
      <c r="D509" t="s">
        <v>604</v>
      </c>
      <c r="E509" t="s">
        <v>4543</v>
      </c>
      <c r="F509" t="s">
        <v>4544</v>
      </c>
      <c r="G509" t="s">
        <v>1121</v>
      </c>
      <c r="H509" t="s">
        <v>607</v>
      </c>
      <c r="I509" t="s">
        <v>603</v>
      </c>
      <c r="J509" t="s">
        <v>2349</v>
      </c>
      <c r="K509" t="s">
        <v>96</v>
      </c>
      <c r="L509" t="s">
        <v>4545</v>
      </c>
      <c r="M509" s="36">
        <v>45979.527384259258</v>
      </c>
      <c r="N509" s="36">
        <v>45979.661805555559</v>
      </c>
      <c r="O509" t="s">
        <v>1125</v>
      </c>
      <c r="P509" t="s">
        <v>1126</v>
      </c>
      <c r="Q509" t="s">
        <v>1398</v>
      </c>
      <c r="R509" t="s">
        <v>1399</v>
      </c>
      <c r="S509" t="s">
        <v>98</v>
      </c>
      <c r="T509" t="s">
        <v>99</v>
      </c>
      <c r="U509" t="s">
        <v>100</v>
      </c>
      <c r="V509" t="s">
        <v>4546</v>
      </c>
      <c r="W509" t="s">
        <v>102</v>
      </c>
      <c r="X509" t="s">
        <v>4547</v>
      </c>
      <c r="Y509" t="s">
        <v>8</v>
      </c>
      <c r="Z509" t="s">
        <v>104</v>
      </c>
      <c r="AA509" t="s">
        <v>612</v>
      </c>
      <c r="AB509" s="37">
        <v>1</v>
      </c>
      <c r="AC509" t="s">
        <v>106</v>
      </c>
      <c r="AD509" s="37">
        <v>65960</v>
      </c>
      <c r="AE509" s="37">
        <v>75096</v>
      </c>
      <c r="AF509" s="37">
        <v>65960</v>
      </c>
    </row>
    <row r="510" spans="1:32">
      <c r="A510" t="s">
        <v>398</v>
      </c>
      <c r="B510" t="s">
        <v>86</v>
      </c>
      <c r="C510" t="s">
        <v>87</v>
      </c>
      <c r="D510" t="s">
        <v>399</v>
      </c>
      <c r="E510" t="s">
        <v>4548</v>
      </c>
      <c r="F510" t="s">
        <v>4549</v>
      </c>
      <c r="G510" t="s">
        <v>1121</v>
      </c>
      <c r="H510" t="s">
        <v>402</v>
      </c>
      <c r="I510" t="s">
        <v>398</v>
      </c>
      <c r="J510" t="s">
        <v>4550</v>
      </c>
      <c r="K510" t="s">
        <v>96</v>
      </c>
      <c r="L510" t="s">
        <v>4551</v>
      </c>
      <c r="M510" s="36">
        <v>45979.520405092589</v>
      </c>
      <c r="N510" s="36">
        <v>45980.53125</v>
      </c>
      <c r="O510" t="s">
        <v>1125</v>
      </c>
      <c r="P510" t="s">
        <v>1126</v>
      </c>
      <c r="Q510" t="s">
        <v>1235</v>
      </c>
      <c r="R510" t="s">
        <v>1269</v>
      </c>
      <c r="S510" t="s">
        <v>1130</v>
      </c>
      <c r="T510" t="s">
        <v>1130</v>
      </c>
      <c r="U510" t="s">
        <v>100</v>
      </c>
      <c r="V510" t="s">
        <v>4552</v>
      </c>
      <c r="W510" t="s">
        <v>102</v>
      </c>
      <c r="X510" t="s">
        <v>4553</v>
      </c>
      <c r="Y510" t="s">
        <v>8</v>
      </c>
      <c r="Z510" t="s">
        <v>104</v>
      </c>
      <c r="AA510" t="s">
        <v>824</v>
      </c>
      <c r="AB510" s="37">
        <v>1</v>
      </c>
      <c r="AC510" t="s">
        <v>106</v>
      </c>
      <c r="AD510" s="37">
        <v>65960</v>
      </c>
      <c r="AE510" s="37">
        <v>75096</v>
      </c>
      <c r="AF510" s="37">
        <v>65960</v>
      </c>
    </row>
    <row r="511" spans="1:32">
      <c r="A511" t="s">
        <v>113</v>
      </c>
      <c r="B511" t="s">
        <v>114</v>
      </c>
      <c r="C511" t="s">
        <v>115</v>
      </c>
      <c r="D511" t="s">
        <v>363</v>
      </c>
      <c r="E511" t="s">
        <v>4554</v>
      </c>
      <c r="F511" t="s">
        <v>4555</v>
      </c>
      <c r="G511" t="s">
        <v>1121</v>
      </c>
      <c r="H511" t="s">
        <v>366</v>
      </c>
      <c r="I511" t="s">
        <v>113</v>
      </c>
      <c r="J511" t="s">
        <v>4556</v>
      </c>
      <c r="K511" t="s">
        <v>96</v>
      </c>
      <c r="L511" t="s">
        <v>4557</v>
      </c>
      <c r="M511" s="36">
        <v>45979.535034722219</v>
      </c>
      <c r="N511" s="36">
        <v>45979.688194444447</v>
      </c>
      <c r="O511" t="s">
        <v>1125</v>
      </c>
      <c r="P511" t="s">
        <v>1126</v>
      </c>
      <c r="Q511" t="s">
        <v>1235</v>
      </c>
      <c r="R511" t="s">
        <v>1545</v>
      </c>
      <c r="S511" t="s">
        <v>98</v>
      </c>
      <c r="T511" t="s">
        <v>470</v>
      </c>
      <c r="U511" t="s">
        <v>100</v>
      </c>
      <c r="V511" t="s">
        <v>4558</v>
      </c>
      <c r="W511" t="s">
        <v>102</v>
      </c>
      <c r="X511" t="s">
        <v>4559</v>
      </c>
      <c r="Y511" t="s">
        <v>8</v>
      </c>
      <c r="Z511" t="s">
        <v>104</v>
      </c>
      <c r="AA511" t="s">
        <v>231</v>
      </c>
      <c r="AB511" s="37">
        <v>1</v>
      </c>
      <c r="AC511" t="s">
        <v>106</v>
      </c>
      <c r="AD511" s="37">
        <v>65960</v>
      </c>
      <c r="AE511" s="37">
        <v>75096</v>
      </c>
      <c r="AF511" s="37">
        <v>65960</v>
      </c>
    </row>
    <row r="512" spans="1:32">
      <c r="A512" t="s">
        <v>583</v>
      </c>
      <c r="B512" t="s">
        <v>256</v>
      </c>
      <c r="C512" t="s">
        <v>257</v>
      </c>
      <c r="D512" t="s">
        <v>4560</v>
      </c>
      <c r="E512" t="s">
        <v>4561</v>
      </c>
      <c r="F512" t="s">
        <v>4562</v>
      </c>
      <c r="G512" t="s">
        <v>1121</v>
      </c>
      <c r="H512" t="s">
        <v>587</v>
      </c>
      <c r="I512" t="s">
        <v>4563</v>
      </c>
      <c r="J512" t="s">
        <v>4564</v>
      </c>
      <c r="K512" t="s">
        <v>96</v>
      </c>
      <c r="L512" t="s">
        <v>4565</v>
      </c>
      <c r="M512" s="36">
        <v>45979.531238425923</v>
      </c>
      <c r="N512" s="36">
        <v>45980.561111111107</v>
      </c>
      <c r="O512" t="s">
        <v>1125</v>
      </c>
      <c r="P512" t="s">
        <v>1126</v>
      </c>
      <c r="Q512" t="s">
        <v>1148</v>
      </c>
      <c r="R512" t="s">
        <v>1128</v>
      </c>
      <c r="S512" t="s">
        <v>98</v>
      </c>
      <c r="T512" t="s">
        <v>99</v>
      </c>
      <c r="U512" t="s">
        <v>100</v>
      </c>
      <c r="V512" t="s">
        <v>4566</v>
      </c>
      <c r="W512" t="s">
        <v>102</v>
      </c>
      <c r="X512" t="s">
        <v>4567</v>
      </c>
      <c r="Y512" t="s">
        <v>11</v>
      </c>
      <c r="Z512" t="s">
        <v>104</v>
      </c>
      <c r="AA512" t="s">
        <v>727</v>
      </c>
      <c r="AB512" s="37">
        <v>1</v>
      </c>
      <c r="AC512" t="s">
        <v>106</v>
      </c>
      <c r="AD512" s="37">
        <v>144968</v>
      </c>
      <c r="AE512" s="37">
        <v>140396</v>
      </c>
      <c r="AF512" s="37">
        <v>144968</v>
      </c>
    </row>
    <row r="513" spans="1:32">
      <c r="A513" t="s">
        <v>351</v>
      </c>
      <c r="B513" t="s">
        <v>86</v>
      </c>
      <c r="C513" t="s">
        <v>352</v>
      </c>
      <c r="D513" t="s">
        <v>811</v>
      </c>
      <c r="E513" t="s">
        <v>4568</v>
      </c>
      <c r="F513" t="s">
        <v>4569</v>
      </c>
      <c r="G513" t="s">
        <v>1121</v>
      </c>
      <c r="H513" t="s">
        <v>356</v>
      </c>
      <c r="I513" t="s">
        <v>351</v>
      </c>
      <c r="J513" t="s">
        <v>4570</v>
      </c>
      <c r="K513" t="s">
        <v>96</v>
      </c>
      <c r="L513" t="s">
        <v>4571</v>
      </c>
      <c r="M513" s="36">
        <v>45979.571284722217</v>
      </c>
      <c r="N513" s="36">
        <v>45980.443055555559</v>
      </c>
      <c r="O513" t="s">
        <v>1125</v>
      </c>
      <c r="P513" t="s">
        <v>1126</v>
      </c>
      <c r="Q513" t="s">
        <v>1363</v>
      </c>
      <c r="R513" t="s">
        <v>1453</v>
      </c>
      <c r="S513" t="s">
        <v>98</v>
      </c>
      <c r="T513" t="s">
        <v>99</v>
      </c>
      <c r="U513" t="s">
        <v>100</v>
      </c>
      <c r="V513" t="s">
        <v>4572</v>
      </c>
      <c r="W513" t="s">
        <v>102</v>
      </c>
      <c r="X513" t="s">
        <v>4573</v>
      </c>
      <c r="Y513" t="s">
        <v>8</v>
      </c>
      <c r="Z513" t="s">
        <v>104</v>
      </c>
      <c r="AA513" t="s">
        <v>2338</v>
      </c>
      <c r="AB513" s="37">
        <v>1</v>
      </c>
      <c r="AC513" t="s">
        <v>106</v>
      </c>
      <c r="AD513" s="37">
        <v>65960</v>
      </c>
      <c r="AE513" s="37">
        <v>75096</v>
      </c>
      <c r="AF513" s="37">
        <v>65960</v>
      </c>
    </row>
    <row r="514" spans="1:32">
      <c r="A514" t="s">
        <v>138</v>
      </c>
      <c r="B514" t="s">
        <v>139</v>
      </c>
      <c r="C514" t="s">
        <v>140</v>
      </c>
      <c r="D514" t="s">
        <v>4130</v>
      </c>
      <c r="E514" t="s">
        <v>4574</v>
      </c>
      <c r="F514" t="s">
        <v>4575</v>
      </c>
      <c r="G514" t="s">
        <v>1121</v>
      </c>
      <c r="H514" t="s">
        <v>144</v>
      </c>
      <c r="I514" t="s">
        <v>4133</v>
      </c>
      <c r="J514" t="s">
        <v>4576</v>
      </c>
      <c r="K514" t="s">
        <v>96</v>
      </c>
      <c r="L514" t="s">
        <v>4577</v>
      </c>
      <c r="M514" s="36">
        <v>45979.586481481478</v>
      </c>
      <c r="N514" s="36">
        <v>45980.454861111109</v>
      </c>
      <c r="O514" t="s">
        <v>1125</v>
      </c>
      <c r="P514" t="s">
        <v>1126</v>
      </c>
      <c r="Q514" t="s">
        <v>1218</v>
      </c>
      <c r="R514" t="s">
        <v>1128</v>
      </c>
      <c r="S514" t="s">
        <v>147</v>
      </c>
      <c r="T514" t="s">
        <v>2319</v>
      </c>
      <c r="U514" t="s">
        <v>100</v>
      </c>
      <c r="V514" t="s">
        <v>4578</v>
      </c>
      <c r="W514" t="s">
        <v>102</v>
      </c>
      <c r="X514" t="s">
        <v>4579</v>
      </c>
      <c r="Y514" t="s">
        <v>8</v>
      </c>
      <c r="Z514" t="s">
        <v>104</v>
      </c>
      <c r="AA514" t="s">
        <v>637</v>
      </c>
      <c r="AB514" s="37">
        <v>1</v>
      </c>
      <c r="AC514" t="s">
        <v>106</v>
      </c>
      <c r="AD514" s="37">
        <v>65960</v>
      </c>
      <c r="AE514" s="37">
        <v>75096</v>
      </c>
      <c r="AF514" s="37">
        <v>65960</v>
      </c>
    </row>
    <row r="515" spans="1:32">
      <c r="A515" t="s">
        <v>244</v>
      </c>
      <c r="B515" t="s">
        <v>114</v>
      </c>
      <c r="C515" t="s">
        <v>115</v>
      </c>
      <c r="D515" t="s">
        <v>4580</v>
      </c>
      <c r="E515" t="s">
        <v>4581</v>
      </c>
      <c r="F515" t="s">
        <v>4582</v>
      </c>
      <c r="G515" t="s">
        <v>1121</v>
      </c>
      <c r="H515" t="s">
        <v>366</v>
      </c>
      <c r="I515" t="s">
        <v>4583</v>
      </c>
      <c r="J515" t="s">
        <v>4584</v>
      </c>
      <c r="K515" t="s">
        <v>96</v>
      </c>
      <c r="L515" t="s">
        <v>4585</v>
      </c>
      <c r="M515" s="36">
        <v>45979.55809027778</v>
      </c>
      <c r="N515" s="36">
        <v>45980.671527777777</v>
      </c>
      <c r="O515" t="s">
        <v>1125</v>
      </c>
      <c r="P515" t="s">
        <v>1126</v>
      </c>
      <c r="Q515" t="s">
        <v>1148</v>
      </c>
      <c r="R515" t="s">
        <v>1128</v>
      </c>
      <c r="S515" t="s">
        <v>1130</v>
      </c>
      <c r="T515" t="s">
        <v>1130</v>
      </c>
      <c r="U515" t="s">
        <v>100</v>
      </c>
      <c r="V515" t="s">
        <v>4586</v>
      </c>
      <c r="W515" t="s">
        <v>102</v>
      </c>
      <c r="X515" t="s">
        <v>4587</v>
      </c>
      <c r="Y515" t="s">
        <v>11</v>
      </c>
      <c r="Z515" t="s">
        <v>104</v>
      </c>
      <c r="AA515" t="s">
        <v>1272</v>
      </c>
      <c r="AB515" s="37">
        <v>1</v>
      </c>
      <c r="AC515" t="s">
        <v>106</v>
      </c>
      <c r="AD515" s="37">
        <v>144968</v>
      </c>
      <c r="AE515" s="37">
        <v>140396</v>
      </c>
      <c r="AF515" s="37">
        <v>144968</v>
      </c>
    </row>
    <row r="516" spans="1:32">
      <c r="A516" t="s">
        <v>398</v>
      </c>
      <c r="B516" t="s">
        <v>86</v>
      </c>
      <c r="C516" t="s">
        <v>87</v>
      </c>
      <c r="D516" t="s">
        <v>399</v>
      </c>
      <c r="E516" t="s">
        <v>4588</v>
      </c>
      <c r="F516" t="s">
        <v>4589</v>
      </c>
      <c r="G516" t="s">
        <v>1121</v>
      </c>
      <c r="H516" t="s">
        <v>402</v>
      </c>
      <c r="I516" t="s">
        <v>398</v>
      </c>
      <c r="J516" t="s">
        <v>4590</v>
      </c>
      <c r="K516" t="s">
        <v>96</v>
      </c>
      <c r="L516" t="s">
        <v>4591</v>
      </c>
      <c r="M516" s="36">
        <v>45979.600706018522</v>
      </c>
      <c r="N516" s="36">
        <v>45980.438194444447</v>
      </c>
      <c r="O516" t="s">
        <v>1125</v>
      </c>
      <c r="P516" t="s">
        <v>1126</v>
      </c>
      <c r="Q516" t="s">
        <v>1158</v>
      </c>
      <c r="R516" t="s">
        <v>1128</v>
      </c>
      <c r="S516" t="s">
        <v>98</v>
      </c>
      <c r="T516" t="s">
        <v>470</v>
      </c>
      <c r="U516" t="s">
        <v>100</v>
      </c>
      <c r="V516" t="s">
        <v>4592</v>
      </c>
      <c r="W516" t="s">
        <v>102</v>
      </c>
      <c r="X516" t="s">
        <v>4593</v>
      </c>
      <c r="Y516" t="s">
        <v>8</v>
      </c>
      <c r="Z516" t="s">
        <v>104</v>
      </c>
      <c r="AA516" t="s">
        <v>414</v>
      </c>
      <c r="AB516" s="37">
        <v>1</v>
      </c>
      <c r="AC516" t="s">
        <v>106</v>
      </c>
      <c r="AD516" s="37">
        <v>65960</v>
      </c>
      <c r="AE516" s="37">
        <v>75096</v>
      </c>
      <c r="AF516" s="37">
        <v>65960</v>
      </c>
    </row>
    <row r="517" spans="1:32">
      <c r="A517" t="s">
        <v>310</v>
      </c>
      <c r="B517" t="s">
        <v>114</v>
      </c>
      <c r="C517" t="s">
        <v>115</v>
      </c>
      <c r="D517" t="s">
        <v>311</v>
      </c>
      <c r="E517" t="s">
        <v>4594</v>
      </c>
      <c r="F517" t="s">
        <v>4595</v>
      </c>
      <c r="G517" t="s">
        <v>1121</v>
      </c>
      <c r="H517" t="s">
        <v>314</v>
      </c>
      <c r="I517" t="s">
        <v>310</v>
      </c>
      <c r="J517" t="s">
        <v>4596</v>
      </c>
      <c r="K517" t="s">
        <v>96</v>
      </c>
      <c r="L517" t="s">
        <v>4597</v>
      </c>
      <c r="M517" s="36">
        <v>45979.610497685193</v>
      </c>
      <c r="N517" s="36">
        <v>45980.401388888888</v>
      </c>
      <c r="O517" t="s">
        <v>1125</v>
      </c>
      <c r="P517" t="s">
        <v>1126</v>
      </c>
      <c r="Q517" t="s">
        <v>1363</v>
      </c>
      <c r="R517" t="s">
        <v>1128</v>
      </c>
      <c r="S517" t="s">
        <v>147</v>
      </c>
      <c r="T517" t="s">
        <v>1364</v>
      </c>
      <c r="U517" t="s">
        <v>100</v>
      </c>
      <c r="V517" t="s">
        <v>4598</v>
      </c>
      <c r="W517" t="s">
        <v>102</v>
      </c>
      <c r="X517" t="s">
        <v>4599</v>
      </c>
      <c r="Y517" t="s">
        <v>8</v>
      </c>
      <c r="Z517" t="s">
        <v>104</v>
      </c>
      <c r="AA517" t="s">
        <v>333</v>
      </c>
      <c r="AB517" s="37">
        <v>1</v>
      </c>
      <c r="AC517" t="s">
        <v>106</v>
      </c>
      <c r="AD517" s="37">
        <v>65960</v>
      </c>
      <c r="AE517" s="37">
        <v>75096</v>
      </c>
      <c r="AF517" s="37">
        <v>65960</v>
      </c>
    </row>
    <row r="518" spans="1:32">
      <c r="A518" t="s">
        <v>138</v>
      </c>
      <c r="B518" t="s">
        <v>139</v>
      </c>
      <c r="C518" t="s">
        <v>140</v>
      </c>
      <c r="D518" t="s">
        <v>141</v>
      </c>
      <c r="E518" t="s">
        <v>4600</v>
      </c>
      <c r="F518" t="s">
        <v>4601</v>
      </c>
      <c r="G518" t="s">
        <v>1121</v>
      </c>
      <c r="H518" t="s">
        <v>144</v>
      </c>
      <c r="I518" t="s">
        <v>138</v>
      </c>
      <c r="J518" t="s">
        <v>4602</v>
      </c>
      <c r="K518" t="s">
        <v>96</v>
      </c>
      <c r="L518" t="s">
        <v>4603</v>
      </c>
      <c r="M518" s="36">
        <v>45979.614629629628</v>
      </c>
      <c r="N518" s="36">
        <v>45980.507638888892</v>
      </c>
      <c r="O518" t="s">
        <v>1125</v>
      </c>
      <c r="P518" t="s">
        <v>1126</v>
      </c>
      <c r="Q518" t="s">
        <v>1169</v>
      </c>
      <c r="R518" t="s">
        <v>1128</v>
      </c>
      <c r="S518" t="s">
        <v>98</v>
      </c>
      <c r="T518" t="s">
        <v>99</v>
      </c>
      <c r="U518" t="s">
        <v>100</v>
      </c>
      <c r="V518" t="s">
        <v>4604</v>
      </c>
      <c r="W518" t="s">
        <v>102</v>
      </c>
      <c r="X518" t="s">
        <v>4605</v>
      </c>
      <c r="Y518" t="s">
        <v>8</v>
      </c>
      <c r="Z518" t="s">
        <v>104</v>
      </c>
      <c r="AA518" t="s">
        <v>644</v>
      </c>
      <c r="AB518" s="37">
        <v>1</v>
      </c>
      <c r="AC518" t="s">
        <v>106</v>
      </c>
      <c r="AD518" s="37">
        <v>65960</v>
      </c>
      <c r="AE518" s="37">
        <v>75096</v>
      </c>
      <c r="AF518" s="37">
        <v>65960</v>
      </c>
    </row>
    <row r="519" spans="1:32">
      <c r="A519" t="s">
        <v>152</v>
      </c>
      <c r="B519" t="s">
        <v>153</v>
      </c>
      <c r="C519" t="s">
        <v>154</v>
      </c>
      <c r="D519" t="s">
        <v>155</v>
      </c>
      <c r="E519" t="s">
        <v>4606</v>
      </c>
      <c r="F519" t="s">
        <v>4607</v>
      </c>
      <c r="G519" t="s">
        <v>1121</v>
      </c>
      <c r="H519" t="s">
        <v>153</v>
      </c>
      <c r="I519" t="s">
        <v>152</v>
      </c>
      <c r="J519" t="s">
        <v>4608</v>
      </c>
      <c r="K519" t="s">
        <v>96</v>
      </c>
      <c r="L519" t="s">
        <v>4609</v>
      </c>
      <c r="M519" s="36">
        <v>45979.616666666669</v>
      </c>
      <c r="N519" s="36">
        <v>45980.606944444437</v>
      </c>
      <c r="O519" t="s">
        <v>1125</v>
      </c>
      <c r="P519" t="s">
        <v>1126</v>
      </c>
      <c r="Q519" t="s">
        <v>1186</v>
      </c>
      <c r="R519" t="s">
        <v>1186</v>
      </c>
      <c r="S519" t="s">
        <v>1130</v>
      </c>
      <c r="T519" t="s">
        <v>1130</v>
      </c>
      <c r="U519" t="s">
        <v>100</v>
      </c>
      <c r="V519" t="s">
        <v>4610</v>
      </c>
      <c r="W519" t="s">
        <v>102</v>
      </c>
      <c r="X519" t="s">
        <v>4611</v>
      </c>
      <c r="Y519" t="s">
        <v>8</v>
      </c>
      <c r="Z519" t="s">
        <v>104</v>
      </c>
      <c r="AA519" t="s">
        <v>2741</v>
      </c>
      <c r="AB519" s="37">
        <v>2</v>
      </c>
      <c r="AC519" t="s">
        <v>106</v>
      </c>
      <c r="AD519" s="37">
        <v>131920</v>
      </c>
      <c r="AE519" s="37">
        <v>75096</v>
      </c>
      <c r="AF519" s="37">
        <v>131920</v>
      </c>
    </row>
    <row r="520" spans="1:32">
      <c r="A520" t="s">
        <v>244</v>
      </c>
      <c r="B520" t="s">
        <v>114</v>
      </c>
      <c r="C520" t="s">
        <v>115</v>
      </c>
      <c r="D520" t="s">
        <v>4580</v>
      </c>
      <c r="E520" t="s">
        <v>4612</v>
      </c>
      <c r="F520" t="s">
        <v>4613</v>
      </c>
      <c r="G520" t="s">
        <v>1121</v>
      </c>
      <c r="H520" t="s">
        <v>366</v>
      </c>
      <c r="I520" t="s">
        <v>4583</v>
      </c>
      <c r="J520" t="s">
        <v>4614</v>
      </c>
      <c r="K520" t="s">
        <v>96</v>
      </c>
      <c r="L520" t="s">
        <v>4615</v>
      </c>
      <c r="M520" s="36">
        <v>45979.626886574071</v>
      </c>
      <c r="N520" s="36">
        <v>45980.668749999997</v>
      </c>
      <c r="O520" t="s">
        <v>1125</v>
      </c>
      <c r="P520" t="s">
        <v>1126</v>
      </c>
      <c r="Q520" t="s">
        <v>1258</v>
      </c>
      <c r="R520" t="s">
        <v>3253</v>
      </c>
      <c r="S520" t="s">
        <v>1130</v>
      </c>
      <c r="T520" t="s">
        <v>1130</v>
      </c>
      <c r="U520" t="s">
        <v>100</v>
      </c>
      <c r="V520" t="s">
        <v>4616</v>
      </c>
      <c r="W520" t="s">
        <v>102</v>
      </c>
      <c r="X520" t="s">
        <v>4617</v>
      </c>
      <c r="Y520" t="s">
        <v>11</v>
      </c>
      <c r="Z520" t="s">
        <v>104</v>
      </c>
      <c r="AA520" t="s">
        <v>1272</v>
      </c>
      <c r="AB520" s="37">
        <v>1</v>
      </c>
      <c r="AC520" t="s">
        <v>106</v>
      </c>
      <c r="AD520" s="37">
        <v>144968</v>
      </c>
      <c r="AE520" s="37">
        <v>140396</v>
      </c>
      <c r="AF520" s="37">
        <v>144968</v>
      </c>
    </row>
    <row r="521" spans="1:32">
      <c r="A521" t="s">
        <v>398</v>
      </c>
      <c r="B521" t="s">
        <v>86</v>
      </c>
      <c r="C521" t="s">
        <v>87</v>
      </c>
      <c r="D521" t="s">
        <v>891</v>
      </c>
      <c r="E521" t="s">
        <v>4618</v>
      </c>
      <c r="F521" t="s">
        <v>4619</v>
      </c>
      <c r="G521" t="s">
        <v>1121</v>
      </c>
      <c r="H521" t="s">
        <v>402</v>
      </c>
      <c r="I521" t="s">
        <v>894</v>
      </c>
      <c r="J521" t="s">
        <v>4620</v>
      </c>
      <c r="K521" t="s">
        <v>96</v>
      </c>
      <c r="L521" t="s">
        <v>4621</v>
      </c>
      <c r="M521" s="36">
        <v>45979.648738425924</v>
      </c>
      <c r="N521" s="36">
        <v>45980.570833333331</v>
      </c>
      <c r="O521" t="s">
        <v>1125</v>
      </c>
      <c r="P521" t="s">
        <v>1126</v>
      </c>
      <c r="Q521" t="s">
        <v>1235</v>
      </c>
      <c r="R521" t="s">
        <v>1545</v>
      </c>
      <c r="S521" t="s">
        <v>98</v>
      </c>
      <c r="T521" t="s">
        <v>470</v>
      </c>
      <c r="U521" t="s">
        <v>100</v>
      </c>
      <c r="V521" t="s">
        <v>4622</v>
      </c>
      <c r="W521" t="s">
        <v>102</v>
      </c>
      <c r="X521" t="s">
        <v>4623</v>
      </c>
      <c r="Y521" t="s">
        <v>11</v>
      </c>
      <c r="Z521" t="s">
        <v>104</v>
      </c>
      <c r="AA521" t="s">
        <v>407</v>
      </c>
      <c r="AB521" s="37">
        <v>1</v>
      </c>
      <c r="AC521" t="s">
        <v>106</v>
      </c>
      <c r="AD521" s="37">
        <v>144968</v>
      </c>
      <c r="AE521" s="37">
        <v>140396</v>
      </c>
      <c r="AF521" s="37">
        <v>144968</v>
      </c>
    </row>
    <row r="522" spans="1:32">
      <c r="A522" t="s">
        <v>152</v>
      </c>
      <c r="B522" t="s">
        <v>153</v>
      </c>
      <c r="C522" t="s">
        <v>154</v>
      </c>
      <c r="D522" t="s">
        <v>155</v>
      </c>
      <c r="E522" t="s">
        <v>4624</v>
      </c>
      <c r="F522" t="s">
        <v>4625</v>
      </c>
      <c r="G522" t="s">
        <v>1121</v>
      </c>
      <c r="H522" t="s">
        <v>153</v>
      </c>
      <c r="I522" t="s">
        <v>152</v>
      </c>
      <c r="J522" t="s">
        <v>4626</v>
      </c>
      <c r="K522" t="s">
        <v>96</v>
      </c>
      <c r="L522" t="s">
        <v>4627</v>
      </c>
      <c r="M522" s="36">
        <v>45979.628668981481</v>
      </c>
      <c r="N522" s="36">
        <v>45980.523611111108</v>
      </c>
      <c r="O522" t="s">
        <v>1125</v>
      </c>
      <c r="P522" t="s">
        <v>1227</v>
      </c>
      <c r="Q522" t="s">
        <v>1336</v>
      </c>
      <c r="R522" t="s">
        <v>1337</v>
      </c>
      <c r="S522" t="s">
        <v>147</v>
      </c>
      <c r="T522" t="s">
        <v>600</v>
      </c>
      <c r="U522" t="s">
        <v>100</v>
      </c>
      <c r="V522" t="s">
        <v>4628</v>
      </c>
      <c r="W522" t="s">
        <v>102</v>
      </c>
      <c r="X522" t="s">
        <v>4629</v>
      </c>
      <c r="Y522" t="s">
        <v>8</v>
      </c>
      <c r="Z522" t="s">
        <v>104</v>
      </c>
      <c r="AA522" t="s">
        <v>1262</v>
      </c>
      <c r="AB522" s="37">
        <v>1</v>
      </c>
      <c r="AC522" t="s">
        <v>106</v>
      </c>
      <c r="AD522" s="37">
        <v>65960</v>
      </c>
      <c r="AE522" s="37">
        <v>75096</v>
      </c>
      <c r="AF522" s="37">
        <v>65960</v>
      </c>
    </row>
    <row r="523" spans="1:32">
      <c r="A523" t="s">
        <v>138</v>
      </c>
      <c r="B523" t="s">
        <v>139</v>
      </c>
      <c r="C523" t="s">
        <v>140</v>
      </c>
      <c r="D523" t="s">
        <v>1794</v>
      </c>
      <c r="E523" t="s">
        <v>4630</v>
      </c>
      <c r="F523" t="s">
        <v>4631</v>
      </c>
      <c r="G523" t="s">
        <v>1121</v>
      </c>
      <c r="H523" t="s">
        <v>144</v>
      </c>
      <c r="I523" t="s">
        <v>1797</v>
      </c>
      <c r="J523" t="s">
        <v>4632</v>
      </c>
      <c r="K523" t="s">
        <v>96</v>
      </c>
      <c r="L523" t="s">
        <v>4633</v>
      </c>
      <c r="M523" s="36">
        <v>45979.651886574073</v>
      </c>
      <c r="N523" s="36">
        <v>45981.604166666657</v>
      </c>
      <c r="O523" t="s">
        <v>1125</v>
      </c>
      <c r="P523" t="s">
        <v>1126</v>
      </c>
      <c r="Q523" t="s">
        <v>1169</v>
      </c>
      <c r="R523" t="s">
        <v>1279</v>
      </c>
      <c r="S523" t="s">
        <v>98</v>
      </c>
      <c r="T523" t="s">
        <v>99</v>
      </c>
      <c r="U523" t="s">
        <v>100</v>
      </c>
      <c r="V523" t="s">
        <v>4634</v>
      </c>
      <c r="W523" t="s">
        <v>102</v>
      </c>
      <c r="X523" t="s">
        <v>4635</v>
      </c>
      <c r="Y523" t="s">
        <v>11</v>
      </c>
      <c r="Z523" t="s">
        <v>104</v>
      </c>
      <c r="AA523" t="s">
        <v>761</v>
      </c>
      <c r="AB523" s="37">
        <v>1</v>
      </c>
      <c r="AC523" t="s">
        <v>106</v>
      </c>
      <c r="AD523" s="37">
        <v>144968</v>
      </c>
      <c r="AE523" s="37">
        <v>140396</v>
      </c>
      <c r="AF523" s="37">
        <v>144968</v>
      </c>
    </row>
    <row r="524" spans="1:32">
      <c r="A524" t="s">
        <v>509</v>
      </c>
      <c r="B524" t="s">
        <v>139</v>
      </c>
      <c r="C524" t="s">
        <v>140</v>
      </c>
      <c r="D524" t="s">
        <v>1196</v>
      </c>
      <c r="E524" t="s">
        <v>4636</v>
      </c>
      <c r="F524" t="s">
        <v>4637</v>
      </c>
      <c r="G524" t="s">
        <v>1121</v>
      </c>
      <c r="H524" t="s">
        <v>144</v>
      </c>
      <c r="I524" t="s">
        <v>1199</v>
      </c>
      <c r="J524" t="s">
        <v>4638</v>
      </c>
      <c r="K524" t="s">
        <v>96</v>
      </c>
      <c r="L524" t="s">
        <v>4639</v>
      </c>
      <c r="M524" s="36">
        <v>45979.664340277777</v>
      </c>
      <c r="N524" s="36">
        <v>45980.496527777781</v>
      </c>
      <c r="O524" t="s">
        <v>1125</v>
      </c>
      <c r="P524" t="s">
        <v>1126</v>
      </c>
      <c r="Q524" t="s">
        <v>1158</v>
      </c>
      <c r="R524" t="s">
        <v>1128</v>
      </c>
      <c r="S524" t="s">
        <v>98</v>
      </c>
      <c r="T524" t="s">
        <v>99</v>
      </c>
      <c r="U524" t="s">
        <v>100</v>
      </c>
      <c r="V524" t="s">
        <v>4640</v>
      </c>
      <c r="W524" t="s">
        <v>102</v>
      </c>
      <c r="X524" t="s">
        <v>4641</v>
      </c>
      <c r="Y524" t="s">
        <v>8</v>
      </c>
      <c r="Z524" t="s">
        <v>104</v>
      </c>
      <c r="AA524" t="s">
        <v>518</v>
      </c>
      <c r="AB524" s="37">
        <v>1</v>
      </c>
      <c r="AC524" t="s">
        <v>106</v>
      </c>
      <c r="AD524" s="37">
        <v>65960</v>
      </c>
      <c r="AE524" s="37">
        <v>75096</v>
      </c>
      <c r="AF524" s="37">
        <v>65960</v>
      </c>
    </row>
    <row r="525" spans="1:32">
      <c r="A525" t="s">
        <v>138</v>
      </c>
      <c r="B525" t="s">
        <v>139</v>
      </c>
      <c r="C525" t="s">
        <v>140</v>
      </c>
      <c r="D525" t="s">
        <v>1794</v>
      </c>
      <c r="E525" t="s">
        <v>4642</v>
      </c>
      <c r="F525" t="s">
        <v>4643</v>
      </c>
      <c r="G525" t="s">
        <v>1121</v>
      </c>
      <c r="H525" t="s">
        <v>144</v>
      </c>
      <c r="I525" t="s">
        <v>1797</v>
      </c>
      <c r="J525" t="s">
        <v>4644</v>
      </c>
      <c r="K525" t="s">
        <v>96</v>
      </c>
      <c r="L525" t="s">
        <v>4645</v>
      </c>
      <c r="M525" s="36">
        <v>45979.676481481481</v>
      </c>
      <c r="N525" s="36">
        <v>45981.606249999997</v>
      </c>
      <c r="P525" t="s">
        <v>1126</v>
      </c>
      <c r="Q525" t="s">
        <v>1235</v>
      </c>
      <c r="R525" t="s">
        <v>1269</v>
      </c>
      <c r="S525" t="s">
        <v>98</v>
      </c>
      <c r="T525" t="s">
        <v>470</v>
      </c>
      <c r="V525" t="s">
        <v>4646</v>
      </c>
      <c r="W525" t="s">
        <v>1195</v>
      </c>
      <c r="Y525" t="s">
        <v>11</v>
      </c>
      <c r="Z525" t="s">
        <v>104</v>
      </c>
      <c r="AA525" t="s">
        <v>761</v>
      </c>
      <c r="AB525" s="37">
        <v>0</v>
      </c>
      <c r="AC525" t="s">
        <v>106</v>
      </c>
      <c r="AD525" s="37">
        <v>41241</v>
      </c>
      <c r="AE525" s="37">
        <v>0</v>
      </c>
      <c r="AF525" s="37">
        <v>41241</v>
      </c>
    </row>
    <row r="526" spans="1:32">
      <c r="A526" t="s">
        <v>704</v>
      </c>
      <c r="B526" t="s">
        <v>381</v>
      </c>
      <c r="C526" t="s">
        <v>382</v>
      </c>
      <c r="D526" t="s">
        <v>4647</v>
      </c>
      <c r="E526" t="s">
        <v>4648</v>
      </c>
      <c r="F526" t="s">
        <v>4649</v>
      </c>
      <c r="G526" t="s">
        <v>1121</v>
      </c>
      <c r="H526" t="s">
        <v>4650</v>
      </c>
      <c r="I526" t="s">
        <v>4651</v>
      </c>
      <c r="J526" t="s">
        <v>4652</v>
      </c>
      <c r="K526" t="s">
        <v>96</v>
      </c>
      <c r="L526" t="s">
        <v>4653</v>
      </c>
      <c r="M526" s="36">
        <v>45979.676458333342</v>
      </c>
      <c r="N526" s="36">
        <v>45980.425000000003</v>
      </c>
      <c r="O526" t="s">
        <v>1125</v>
      </c>
      <c r="P526" t="s">
        <v>1126</v>
      </c>
      <c r="Q526" t="s">
        <v>1186</v>
      </c>
      <c r="R526" t="s">
        <v>1186</v>
      </c>
      <c r="S526" t="s">
        <v>147</v>
      </c>
      <c r="T526" t="s">
        <v>600</v>
      </c>
      <c r="U526" t="s">
        <v>100</v>
      </c>
      <c r="V526" t="s">
        <v>4654</v>
      </c>
      <c r="W526" t="s">
        <v>102</v>
      </c>
      <c r="X526" t="s">
        <v>4655</v>
      </c>
      <c r="Y526" t="s">
        <v>15</v>
      </c>
      <c r="Z526" t="s">
        <v>104</v>
      </c>
      <c r="AA526" t="s">
        <v>1309</v>
      </c>
      <c r="AB526" s="37">
        <v>1</v>
      </c>
      <c r="AC526" t="s">
        <v>106</v>
      </c>
      <c r="AD526" s="37">
        <v>479589</v>
      </c>
      <c r="AE526" s="37">
        <v>196537</v>
      </c>
      <c r="AF526" s="37">
        <v>479589</v>
      </c>
    </row>
    <row r="527" spans="1:32">
      <c r="A527" t="s">
        <v>509</v>
      </c>
      <c r="B527" t="s">
        <v>139</v>
      </c>
      <c r="C527" t="s">
        <v>140</v>
      </c>
      <c r="D527" t="s">
        <v>1196</v>
      </c>
      <c r="E527" t="s">
        <v>4656</v>
      </c>
      <c r="F527" t="s">
        <v>4657</v>
      </c>
      <c r="G527" t="s">
        <v>1121</v>
      </c>
      <c r="H527" t="s">
        <v>144</v>
      </c>
      <c r="I527" t="s">
        <v>1199</v>
      </c>
      <c r="J527" t="s">
        <v>4658</v>
      </c>
      <c r="K527" t="s">
        <v>96</v>
      </c>
      <c r="L527" t="s">
        <v>4659</v>
      </c>
      <c r="M527" s="36">
        <v>45979.662106481483</v>
      </c>
      <c r="N527" s="36">
        <v>45980.535416666673</v>
      </c>
      <c r="O527" t="s">
        <v>1125</v>
      </c>
      <c r="P527" t="s">
        <v>1126</v>
      </c>
      <c r="Q527" t="s">
        <v>1192</v>
      </c>
      <c r="R527" t="s">
        <v>1128</v>
      </c>
      <c r="S527" t="s">
        <v>98</v>
      </c>
      <c r="T527" t="s">
        <v>99</v>
      </c>
      <c r="U527" t="s">
        <v>100</v>
      </c>
      <c r="V527" t="s">
        <v>4660</v>
      </c>
      <c r="W527" t="s">
        <v>102</v>
      </c>
      <c r="X527" t="s">
        <v>4661</v>
      </c>
      <c r="Y527" t="s">
        <v>8</v>
      </c>
      <c r="Z527" t="s">
        <v>104</v>
      </c>
      <c r="AA527" t="s">
        <v>518</v>
      </c>
      <c r="AB527" s="37">
        <v>1</v>
      </c>
      <c r="AC527" t="s">
        <v>106</v>
      </c>
      <c r="AD527" s="37">
        <v>65960</v>
      </c>
      <c r="AE527" s="37">
        <v>75096</v>
      </c>
      <c r="AF527" s="37">
        <v>65960</v>
      </c>
    </row>
    <row r="528" spans="1:32">
      <c r="A528" t="s">
        <v>1646</v>
      </c>
      <c r="B528" t="s">
        <v>256</v>
      </c>
      <c r="C528" t="s">
        <v>257</v>
      </c>
      <c r="D528" t="s">
        <v>1926</v>
      </c>
      <c r="E528" t="s">
        <v>4662</v>
      </c>
      <c r="F528" t="s">
        <v>4663</v>
      </c>
      <c r="G528" t="s">
        <v>1121</v>
      </c>
      <c r="H528" t="s">
        <v>689</v>
      </c>
      <c r="I528" t="s">
        <v>1929</v>
      </c>
      <c r="J528" t="s">
        <v>4664</v>
      </c>
      <c r="K528" t="s">
        <v>96</v>
      </c>
      <c r="L528" t="s">
        <v>4665</v>
      </c>
      <c r="M528" s="36">
        <v>45979.673321759263</v>
      </c>
      <c r="N528" s="36">
        <v>45982.577777777777</v>
      </c>
      <c r="O528" t="s">
        <v>1125</v>
      </c>
      <c r="P528" t="s">
        <v>1126</v>
      </c>
      <c r="Q528" t="s">
        <v>1235</v>
      </c>
      <c r="R528" t="s">
        <v>1269</v>
      </c>
      <c r="S528" t="s">
        <v>147</v>
      </c>
      <c r="T528" t="s">
        <v>600</v>
      </c>
      <c r="U528" t="s">
        <v>100</v>
      </c>
      <c r="V528" t="s">
        <v>4666</v>
      </c>
      <c r="W528" t="s">
        <v>102</v>
      </c>
      <c r="X528" t="s">
        <v>4667</v>
      </c>
      <c r="Y528" t="s">
        <v>15</v>
      </c>
      <c r="Z528" t="s">
        <v>104</v>
      </c>
      <c r="AA528" t="s">
        <v>1663</v>
      </c>
      <c r="AB528" s="37">
        <v>1</v>
      </c>
      <c r="AC528" t="s">
        <v>106</v>
      </c>
      <c r="AD528" s="37">
        <v>479589</v>
      </c>
      <c r="AE528" s="37">
        <v>196537</v>
      </c>
      <c r="AF528" s="37">
        <v>479589</v>
      </c>
    </row>
    <row r="529" spans="1:32">
      <c r="A529" t="s">
        <v>138</v>
      </c>
      <c r="B529" t="s">
        <v>139</v>
      </c>
      <c r="C529" t="s">
        <v>140</v>
      </c>
      <c r="D529" t="s">
        <v>4668</v>
      </c>
      <c r="E529" t="s">
        <v>4669</v>
      </c>
      <c r="F529" t="s">
        <v>4670</v>
      </c>
      <c r="G529" t="s">
        <v>1121</v>
      </c>
      <c r="H529" t="s">
        <v>144</v>
      </c>
      <c r="I529" t="s">
        <v>4671</v>
      </c>
      <c r="J529" t="s">
        <v>4672</v>
      </c>
      <c r="K529" t="s">
        <v>96</v>
      </c>
      <c r="L529" t="s">
        <v>4673</v>
      </c>
      <c r="M529" s="36">
        <v>45979.674699074072</v>
      </c>
      <c r="N529" s="36">
        <v>45981.616666666669</v>
      </c>
      <c r="O529" t="s">
        <v>1125</v>
      </c>
      <c r="P529" t="s">
        <v>1126</v>
      </c>
      <c r="Q529" t="s">
        <v>1235</v>
      </c>
      <c r="R529" t="s">
        <v>1236</v>
      </c>
      <c r="S529" t="s">
        <v>1130</v>
      </c>
      <c r="T529" t="s">
        <v>1130</v>
      </c>
      <c r="U529" t="s">
        <v>100</v>
      </c>
      <c r="V529" t="s">
        <v>4674</v>
      </c>
      <c r="W529" t="s">
        <v>102</v>
      </c>
      <c r="X529" t="s">
        <v>4675</v>
      </c>
      <c r="Y529" t="s">
        <v>13</v>
      </c>
      <c r="Z529" t="s">
        <v>104</v>
      </c>
      <c r="AA529" t="s">
        <v>189</v>
      </c>
      <c r="AB529" s="37">
        <v>1</v>
      </c>
      <c r="AC529" t="s">
        <v>106</v>
      </c>
      <c r="AD529" s="37">
        <v>275729</v>
      </c>
      <c r="AE529" s="37">
        <v>196537</v>
      </c>
      <c r="AF529" s="37">
        <v>275729</v>
      </c>
    </row>
    <row r="530" spans="1:32">
      <c r="A530" t="s">
        <v>138</v>
      </c>
      <c r="B530" t="s">
        <v>139</v>
      </c>
      <c r="C530" t="s">
        <v>140</v>
      </c>
      <c r="D530" t="s">
        <v>3104</v>
      </c>
      <c r="E530" t="s">
        <v>4676</v>
      </c>
      <c r="F530" t="s">
        <v>4677</v>
      </c>
      <c r="G530" t="s">
        <v>1121</v>
      </c>
      <c r="H530" t="s">
        <v>144</v>
      </c>
      <c r="I530" t="s">
        <v>3107</v>
      </c>
      <c r="J530" t="s">
        <v>4678</v>
      </c>
      <c r="K530" t="s">
        <v>96</v>
      </c>
      <c r="L530" t="s">
        <v>4679</v>
      </c>
      <c r="M530" s="36">
        <v>45979.703287037039</v>
      </c>
      <c r="N530" s="36">
        <v>45980.521527777782</v>
      </c>
      <c r="O530" t="s">
        <v>1125</v>
      </c>
      <c r="P530" t="s">
        <v>1126</v>
      </c>
      <c r="Q530" t="s">
        <v>1158</v>
      </c>
      <c r="R530" t="s">
        <v>1159</v>
      </c>
      <c r="S530" t="s">
        <v>98</v>
      </c>
      <c r="T530" t="s">
        <v>470</v>
      </c>
      <c r="U530" t="s">
        <v>100</v>
      </c>
      <c r="V530" t="s">
        <v>4680</v>
      </c>
      <c r="W530" t="s">
        <v>102</v>
      </c>
      <c r="X530" t="s">
        <v>4681</v>
      </c>
      <c r="Y530" t="s">
        <v>8</v>
      </c>
      <c r="Z530" t="s">
        <v>104</v>
      </c>
      <c r="AA530" t="s">
        <v>637</v>
      </c>
      <c r="AB530" s="37">
        <v>1</v>
      </c>
      <c r="AC530" t="s">
        <v>106</v>
      </c>
      <c r="AD530" s="37">
        <v>65960</v>
      </c>
      <c r="AE530" s="37">
        <v>75096</v>
      </c>
      <c r="AF530" s="37">
        <v>65960</v>
      </c>
    </row>
    <row r="531" spans="1:32">
      <c r="A531" t="s">
        <v>277</v>
      </c>
      <c r="B531" t="s">
        <v>256</v>
      </c>
      <c r="C531" t="s">
        <v>257</v>
      </c>
      <c r="D531" t="s">
        <v>4682</v>
      </c>
      <c r="E531" t="s">
        <v>4683</v>
      </c>
      <c r="F531" t="s">
        <v>4684</v>
      </c>
      <c r="G531" t="s">
        <v>1121</v>
      </c>
      <c r="H531" t="s">
        <v>291</v>
      </c>
      <c r="I531" t="s">
        <v>4685</v>
      </c>
      <c r="J531" t="s">
        <v>4686</v>
      </c>
      <c r="K531" t="s">
        <v>96</v>
      </c>
      <c r="L531" t="s">
        <v>4687</v>
      </c>
      <c r="M531" s="36">
        <v>45979.706574074073</v>
      </c>
      <c r="N531" s="36">
        <v>45980.552777777782</v>
      </c>
      <c r="O531" t="s">
        <v>1125</v>
      </c>
      <c r="P531" t="s">
        <v>1126</v>
      </c>
      <c r="Q531" t="s">
        <v>1363</v>
      </c>
      <c r="R531" t="s">
        <v>1218</v>
      </c>
      <c r="S531" t="s">
        <v>1130</v>
      </c>
      <c r="T531" t="s">
        <v>1130</v>
      </c>
      <c r="U531" t="s">
        <v>100</v>
      </c>
      <c r="V531" t="s">
        <v>4688</v>
      </c>
      <c r="W531" t="s">
        <v>102</v>
      </c>
      <c r="X531" t="s">
        <v>4689</v>
      </c>
      <c r="Y531" t="s">
        <v>13</v>
      </c>
      <c r="Z531" t="s">
        <v>104</v>
      </c>
      <c r="AA531" t="s">
        <v>287</v>
      </c>
      <c r="AB531" s="37">
        <v>1</v>
      </c>
      <c r="AC531" t="s">
        <v>106</v>
      </c>
      <c r="AD531" s="37">
        <v>275729</v>
      </c>
      <c r="AE531" s="37">
        <v>196537</v>
      </c>
      <c r="AF531" s="37">
        <v>275729</v>
      </c>
    </row>
    <row r="532" spans="1:32">
      <c r="A532" t="s">
        <v>85</v>
      </c>
      <c r="B532" t="s">
        <v>86</v>
      </c>
      <c r="C532" t="s">
        <v>87</v>
      </c>
      <c r="D532" t="s">
        <v>296</v>
      </c>
      <c r="E532" t="s">
        <v>4690</v>
      </c>
      <c r="F532" t="s">
        <v>4691</v>
      </c>
      <c r="G532" t="s">
        <v>1121</v>
      </c>
      <c r="H532" t="s">
        <v>93</v>
      </c>
      <c r="I532" t="s">
        <v>85</v>
      </c>
      <c r="J532" t="s">
        <v>4692</v>
      </c>
      <c r="K532" t="s">
        <v>96</v>
      </c>
      <c r="L532" t="s">
        <v>4693</v>
      </c>
      <c r="M532" s="36">
        <v>45979.68105324074</v>
      </c>
      <c r="N532" s="36">
        <v>45980.504166666673</v>
      </c>
      <c r="O532" t="s">
        <v>1125</v>
      </c>
      <c r="P532" t="s">
        <v>1126</v>
      </c>
      <c r="Q532" t="s">
        <v>1186</v>
      </c>
      <c r="R532" t="s">
        <v>1186</v>
      </c>
      <c r="S532" t="s">
        <v>98</v>
      </c>
      <c r="T532" t="s">
        <v>470</v>
      </c>
      <c r="U532" t="s">
        <v>100</v>
      </c>
      <c r="V532" t="s">
        <v>4694</v>
      </c>
      <c r="W532" t="s">
        <v>102</v>
      </c>
      <c r="X532" t="s">
        <v>4695</v>
      </c>
      <c r="Y532" t="s">
        <v>8</v>
      </c>
      <c r="Z532" t="s">
        <v>104</v>
      </c>
      <c r="AA532" t="s">
        <v>137</v>
      </c>
      <c r="AB532" s="37">
        <v>1</v>
      </c>
      <c r="AC532" t="s">
        <v>106</v>
      </c>
      <c r="AD532" s="37">
        <v>65960</v>
      </c>
      <c r="AE532" s="37">
        <v>75096</v>
      </c>
      <c r="AF532" s="37">
        <v>65960</v>
      </c>
    </row>
    <row r="533" spans="1:32">
      <c r="A533" t="s">
        <v>138</v>
      </c>
      <c r="B533" t="s">
        <v>139</v>
      </c>
      <c r="C533" t="s">
        <v>140</v>
      </c>
      <c r="D533" t="s">
        <v>141</v>
      </c>
      <c r="E533" t="s">
        <v>4696</v>
      </c>
      <c r="F533" t="s">
        <v>4697</v>
      </c>
      <c r="G533" t="s">
        <v>1121</v>
      </c>
      <c r="H533" t="s">
        <v>144</v>
      </c>
      <c r="I533" t="s">
        <v>138</v>
      </c>
      <c r="J533" t="s">
        <v>4698</v>
      </c>
      <c r="K533" t="s">
        <v>96</v>
      </c>
      <c r="L533" t="s">
        <v>4699</v>
      </c>
      <c r="M533" s="36">
        <v>45980.333333333343</v>
      </c>
      <c r="N533" s="36">
        <v>45980.493750000001</v>
      </c>
      <c r="O533" t="s">
        <v>1125</v>
      </c>
      <c r="P533" t="s">
        <v>1126</v>
      </c>
      <c r="Q533" t="s">
        <v>1186</v>
      </c>
      <c r="R533" t="s">
        <v>1186</v>
      </c>
      <c r="S533" t="s">
        <v>98</v>
      </c>
      <c r="T533" t="s">
        <v>99</v>
      </c>
      <c r="U533" t="s">
        <v>100</v>
      </c>
      <c r="V533" t="s">
        <v>4700</v>
      </c>
      <c r="W533" t="s">
        <v>102</v>
      </c>
      <c r="X533" t="s">
        <v>4701</v>
      </c>
      <c r="Y533" t="s">
        <v>8</v>
      </c>
      <c r="Z533" t="s">
        <v>104</v>
      </c>
      <c r="AA533" t="s">
        <v>176</v>
      </c>
      <c r="AB533" s="37">
        <v>1</v>
      </c>
      <c r="AC533" t="s">
        <v>106</v>
      </c>
      <c r="AD533" s="37">
        <v>65960</v>
      </c>
      <c r="AE533" s="37">
        <v>75096</v>
      </c>
      <c r="AF533" s="37">
        <v>65960</v>
      </c>
    </row>
    <row r="534" spans="1:32">
      <c r="A534" t="s">
        <v>277</v>
      </c>
      <c r="B534" t="s">
        <v>256</v>
      </c>
      <c r="C534" t="s">
        <v>257</v>
      </c>
      <c r="D534" t="s">
        <v>4702</v>
      </c>
      <c r="E534" t="s">
        <v>4703</v>
      </c>
      <c r="F534" t="s">
        <v>4704</v>
      </c>
      <c r="G534" t="s">
        <v>1121</v>
      </c>
      <c r="H534" t="s">
        <v>291</v>
      </c>
      <c r="I534" t="s">
        <v>4705</v>
      </c>
      <c r="J534" t="s">
        <v>4706</v>
      </c>
      <c r="K534" t="s">
        <v>96</v>
      </c>
      <c r="L534" t="s">
        <v>4707</v>
      </c>
      <c r="M534" s="36">
        <v>45979.721620370372</v>
      </c>
      <c r="N534" s="36">
        <v>45982.492361111108</v>
      </c>
      <c r="O534" t="s">
        <v>1125</v>
      </c>
      <c r="P534" t="s">
        <v>1126</v>
      </c>
      <c r="Q534" t="s">
        <v>1235</v>
      </c>
      <c r="R534" t="s">
        <v>1236</v>
      </c>
      <c r="S534" t="s">
        <v>98</v>
      </c>
      <c r="T534" t="s">
        <v>470</v>
      </c>
      <c r="U534" t="s">
        <v>100</v>
      </c>
      <c r="V534" t="s">
        <v>4708</v>
      </c>
      <c r="W534" t="s">
        <v>102</v>
      </c>
      <c r="X534" t="s">
        <v>4709</v>
      </c>
      <c r="Y534" t="s">
        <v>15</v>
      </c>
      <c r="Z534" t="s">
        <v>104</v>
      </c>
      <c r="AA534" t="s">
        <v>527</v>
      </c>
      <c r="AB534" s="37">
        <v>1</v>
      </c>
      <c r="AC534" t="s">
        <v>106</v>
      </c>
      <c r="AD534" s="37">
        <v>479589</v>
      </c>
      <c r="AE534" s="37">
        <v>196537</v>
      </c>
      <c r="AF534" s="37">
        <v>479589</v>
      </c>
    </row>
    <row r="535" spans="1:32">
      <c r="A535" t="s">
        <v>975</v>
      </c>
      <c r="B535" t="s">
        <v>256</v>
      </c>
      <c r="C535" t="s">
        <v>257</v>
      </c>
      <c r="D535" t="s">
        <v>1291</v>
      </c>
      <c r="E535" t="s">
        <v>4710</v>
      </c>
      <c r="F535" t="s">
        <v>4711</v>
      </c>
      <c r="G535" t="s">
        <v>1121</v>
      </c>
      <c r="H535" t="s">
        <v>979</v>
      </c>
      <c r="I535" t="s">
        <v>1294</v>
      </c>
      <c r="J535" t="s">
        <v>4712</v>
      </c>
      <c r="K535" t="s">
        <v>96</v>
      </c>
      <c r="L535" t="s">
        <v>4713</v>
      </c>
      <c r="M535" s="36">
        <v>45979.740578703713</v>
      </c>
      <c r="N535" s="36">
        <v>45980.563194444447</v>
      </c>
      <c r="O535" t="s">
        <v>1125</v>
      </c>
      <c r="P535" t="s">
        <v>1126</v>
      </c>
      <c r="Q535" t="s">
        <v>1186</v>
      </c>
      <c r="R535" t="s">
        <v>1186</v>
      </c>
      <c r="S535" t="s">
        <v>98</v>
      </c>
      <c r="T535" t="s">
        <v>470</v>
      </c>
      <c r="U535" t="s">
        <v>100</v>
      </c>
      <c r="V535" t="s">
        <v>4714</v>
      </c>
      <c r="W535" t="s">
        <v>102</v>
      </c>
      <c r="X535" t="s">
        <v>4715</v>
      </c>
      <c r="Y535" t="s">
        <v>8</v>
      </c>
      <c r="Z535" t="s">
        <v>104</v>
      </c>
      <c r="AA535" t="s">
        <v>1299</v>
      </c>
      <c r="AB535" s="37">
        <v>1</v>
      </c>
      <c r="AC535" t="s">
        <v>106</v>
      </c>
      <c r="AD535" s="37">
        <v>65960</v>
      </c>
      <c r="AE535" s="37">
        <v>75096</v>
      </c>
      <c r="AF535" s="37">
        <v>65960</v>
      </c>
    </row>
    <row r="536" spans="1:32">
      <c r="A536" t="s">
        <v>244</v>
      </c>
      <c r="B536" t="s">
        <v>114</v>
      </c>
      <c r="C536" t="s">
        <v>115</v>
      </c>
      <c r="D536" t="s">
        <v>4716</v>
      </c>
      <c r="E536" t="s">
        <v>4717</v>
      </c>
      <c r="F536" t="s">
        <v>4718</v>
      </c>
      <c r="G536" t="s">
        <v>1121</v>
      </c>
      <c r="H536" t="s">
        <v>366</v>
      </c>
      <c r="I536" t="s">
        <v>4719</v>
      </c>
      <c r="J536" t="s">
        <v>4720</v>
      </c>
      <c r="K536" t="s">
        <v>96</v>
      </c>
      <c r="L536" t="s">
        <v>4721</v>
      </c>
      <c r="M536" s="36">
        <v>45980.333333333343</v>
      </c>
      <c r="N536" s="36">
        <v>45980.681944444441</v>
      </c>
      <c r="O536" t="s">
        <v>1125</v>
      </c>
      <c r="P536" t="s">
        <v>1126</v>
      </c>
      <c r="Q536" t="s">
        <v>1235</v>
      </c>
      <c r="R536" t="s">
        <v>1306</v>
      </c>
      <c r="S536" t="s">
        <v>1130</v>
      </c>
      <c r="T536" t="s">
        <v>1130</v>
      </c>
      <c r="U536" t="s">
        <v>100</v>
      </c>
      <c r="V536" t="s">
        <v>4722</v>
      </c>
      <c r="W536" t="s">
        <v>102</v>
      </c>
      <c r="X536" t="s">
        <v>4723</v>
      </c>
      <c r="Y536" t="s">
        <v>13</v>
      </c>
      <c r="Z536" t="s">
        <v>104</v>
      </c>
      <c r="AA536" t="s">
        <v>1462</v>
      </c>
      <c r="AB536" s="37">
        <v>1</v>
      </c>
      <c r="AC536" t="s">
        <v>106</v>
      </c>
      <c r="AD536" s="37">
        <v>275729</v>
      </c>
      <c r="AE536" s="37">
        <v>196537</v>
      </c>
      <c r="AF536" s="37">
        <v>275729</v>
      </c>
    </row>
    <row r="537" spans="1:32">
      <c r="A537" t="s">
        <v>138</v>
      </c>
      <c r="B537" t="s">
        <v>139</v>
      </c>
      <c r="C537" t="s">
        <v>140</v>
      </c>
      <c r="D537" t="s">
        <v>212</v>
      </c>
      <c r="E537" t="s">
        <v>4724</v>
      </c>
      <c r="F537" t="s">
        <v>4725</v>
      </c>
      <c r="G537" t="s">
        <v>1121</v>
      </c>
      <c r="H537" t="s">
        <v>144</v>
      </c>
      <c r="I537" t="s">
        <v>215</v>
      </c>
      <c r="J537" t="s">
        <v>4726</v>
      </c>
      <c r="K537" t="s">
        <v>96</v>
      </c>
      <c r="L537" t="s">
        <v>4727</v>
      </c>
      <c r="M537" s="36">
        <v>45980.354201388887</v>
      </c>
      <c r="N537" s="36">
        <v>45980.591666666667</v>
      </c>
      <c r="O537" t="s">
        <v>1125</v>
      </c>
      <c r="P537" t="s">
        <v>1126</v>
      </c>
      <c r="Q537" t="s">
        <v>1158</v>
      </c>
      <c r="R537" t="s">
        <v>1128</v>
      </c>
      <c r="S537" t="s">
        <v>1130</v>
      </c>
      <c r="T537" t="s">
        <v>1130</v>
      </c>
      <c r="U537" t="s">
        <v>100</v>
      </c>
      <c r="V537" t="s">
        <v>4728</v>
      </c>
      <c r="W537" t="s">
        <v>102</v>
      </c>
      <c r="X537" t="s">
        <v>4729</v>
      </c>
      <c r="Y537" t="s">
        <v>11</v>
      </c>
      <c r="Z537" t="s">
        <v>104</v>
      </c>
      <c r="AA537" t="s">
        <v>1172</v>
      </c>
      <c r="AB537" s="37">
        <v>1</v>
      </c>
      <c r="AC537" t="s">
        <v>106</v>
      </c>
      <c r="AD537" s="37">
        <v>144968</v>
      </c>
      <c r="AE537" s="37">
        <v>140396</v>
      </c>
      <c r="AF537" s="37">
        <v>144968</v>
      </c>
    </row>
    <row r="538" spans="1:32">
      <c r="A538" t="s">
        <v>975</v>
      </c>
      <c r="B538" t="s">
        <v>256</v>
      </c>
      <c r="C538" t="s">
        <v>257</v>
      </c>
      <c r="D538" t="s">
        <v>3762</v>
      </c>
      <c r="E538" t="s">
        <v>4730</v>
      </c>
      <c r="F538" t="s">
        <v>3764</v>
      </c>
      <c r="G538" t="s">
        <v>1121</v>
      </c>
      <c r="H538" t="s">
        <v>979</v>
      </c>
      <c r="I538" t="s">
        <v>3765</v>
      </c>
      <c r="J538" t="s">
        <v>3766</v>
      </c>
      <c r="K538" t="s">
        <v>96</v>
      </c>
      <c r="L538" t="s">
        <v>4731</v>
      </c>
      <c r="M538" s="36">
        <v>45980.352199074077</v>
      </c>
      <c r="N538" s="36">
        <v>45980.703472222223</v>
      </c>
      <c r="O538" t="s">
        <v>1125</v>
      </c>
      <c r="P538" t="s">
        <v>1126</v>
      </c>
      <c r="Q538" t="s">
        <v>1235</v>
      </c>
      <c r="R538" t="s">
        <v>1128</v>
      </c>
      <c r="S538" t="s">
        <v>147</v>
      </c>
      <c r="T538" t="s">
        <v>1364</v>
      </c>
      <c r="U538" t="s">
        <v>100</v>
      </c>
      <c r="V538" t="s">
        <v>4732</v>
      </c>
      <c r="W538" t="s">
        <v>102</v>
      </c>
      <c r="X538" t="s">
        <v>4733</v>
      </c>
      <c r="Y538" t="s">
        <v>11</v>
      </c>
      <c r="Z538" t="s">
        <v>104</v>
      </c>
      <c r="AA538" t="s">
        <v>1023</v>
      </c>
      <c r="AB538" s="37">
        <v>1</v>
      </c>
      <c r="AC538" t="s">
        <v>106</v>
      </c>
      <c r="AD538" s="37">
        <v>144968</v>
      </c>
      <c r="AE538" s="37">
        <v>140396</v>
      </c>
      <c r="AF538" s="37">
        <v>144968</v>
      </c>
    </row>
    <row r="539" spans="1:32">
      <c r="A539" t="s">
        <v>152</v>
      </c>
      <c r="B539" t="s">
        <v>153</v>
      </c>
      <c r="C539" t="s">
        <v>154</v>
      </c>
      <c r="D539" t="s">
        <v>4734</v>
      </c>
      <c r="E539" t="s">
        <v>4735</v>
      </c>
      <c r="F539" t="s">
        <v>4736</v>
      </c>
      <c r="G539" t="s">
        <v>1121</v>
      </c>
      <c r="H539" t="s">
        <v>153</v>
      </c>
      <c r="I539" t="s">
        <v>4737</v>
      </c>
      <c r="J539" t="s">
        <v>4738</v>
      </c>
      <c r="K539" t="s">
        <v>96</v>
      </c>
      <c r="L539" t="s">
        <v>4739</v>
      </c>
      <c r="M539" s="36">
        <v>45980.385601851849</v>
      </c>
      <c r="N539" s="36">
        <v>45981.368750000001</v>
      </c>
      <c r="O539" t="s">
        <v>1125</v>
      </c>
      <c r="P539" t="s">
        <v>1126</v>
      </c>
      <c r="Q539" t="s">
        <v>1374</v>
      </c>
      <c r="R539" t="s">
        <v>1414</v>
      </c>
      <c r="S539" t="s">
        <v>1130</v>
      </c>
      <c r="T539" t="s">
        <v>1130</v>
      </c>
      <c r="U539" t="s">
        <v>100</v>
      </c>
      <c r="V539" t="s">
        <v>4740</v>
      </c>
      <c r="W539" t="s">
        <v>102</v>
      </c>
      <c r="X539" t="s">
        <v>4741</v>
      </c>
      <c r="Y539" t="s">
        <v>8</v>
      </c>
      <c r="Z539" t="s">
        <v>104</v>
      </c>
      <c r="AA539" t="s">
        <v>1110</v>
      </c>
      <c r="AB539" s="37">
        <v>1</v>
      </c>
      <c r="AC539" t="s">
        <v>106</v>
      </c>
      <c r="AD539" s="37">
        <v>65960</v>
      </c>
      <c r="AE539" s="37">
        <v>75096</v>
      </c>
      <c r="AF539" s="37">
        <v>65960</v>
      </c>
    </row>
    <row r="540" spans="1:32">
      <c r="A540" t="s">
        <v>1646</v>
      </c>
      <c r="B540" t="s">
        <v>256</v>
      </c>
      <c r="C540" t="s">
        <v>257</v>
      </c>
      <c r="D540" t="s">
        <v>1926</v>
      </c>
      <c r="E540" t="s">
        <v>4742</v>
      </c>
      <c r="F540" t="s">
        <v>4743</v>
      </c>
      <c r="G540" t="s">
        <v>1121</v>
      </c>
      <c r="H540" t="s">
        <v>689</v>
      </c>
      <c r="I540" t="s">
        <v>1929</v>
      </c>
      <c r="J540" t="s">
        <v>4744</v>
      </c>
      <c r="K540" t="s">
        <v>96</v>
      </c>
      <c r="L540" t="s">
        <v>4745</v>
      </c>
      <c r="M540" s="36">
        <v>45980.397986111107</v>
      </c>
      <c r="N540" s="36">
        <v>45982.636805555558</v>
      </c>
      <c r="O540" t="s">
        <v>1125</v>
      </c>
      <c r="P540" t="s">
        <v>1126</v>
      </c>
      <c r="Q540" t="s">
        <v>1169</v>
      </c>
      <c r="R540" t="s">
        <v>1279</v>
      </c>
      <c r="S540" t="s">
        <v>98</v>
      </c>
      <c r="T540" t="s">
        <v>99</v>
      </c>
      <c r="U540" t="s">
        <v>100</v>
      </c>
      <c r="V540" t="s">
        <v>4746</v>
      </c>
      <c r="W540" t="s">
        <v>102</v>
      </c>
      <c r="X540" t="s">
        <v>4747</v>
      </c>
      <c r="Y540" t="s">
        <v>15</v>
      </c>
      <c r="Z540" t="s">
        <v>104</v>
      </c>
      <c r="AA540" t="s">
        <v>1663</v>
      </c>
      <c r="AB540" s="37">
        <v>1</v>
      </c>
      <c r="AC540" t="s">
        <v>106</v>
      </c>
      <c r="AD540" s="37">
        <v>479589</v>
      </c>
      <c r="AE540" s="37">
        <v>196537</v>
      </c>
      <c r="AF540" s="37">
        <v>479589</v>
      </c>
    </row>
    <row r="541" spans="1:32">
      <c r="A541" t="s">
        <v>398</v>
      </c>
      <c r="B541" t="s">
        <v>86</v>
      </c>
      <c r="C541" t="s">
        <v>87</v>
      </c>
      <c r="D541" t="s">
        <v>845</v>
      </c>
      <c r="E541" t="s">
        <v>4748</v>
      </c>
      <c r="F541" t="s">
        <v>4749</v>
      </c>
      <c r="G541" t="s">
        <v>1121</v>
      </c>
      <c r="H541" t="s">
        <v>848</v>
      </c>
      <c r="I541" t="s">
        <v>849</v>
      </c>
      <c r="J541" t="s">
        <v>4750</v>
      </c>
      <c r="K541" t="s">
        <v>96</v>
      </c>
      <c r="L541" t="s">
        <v>4751</v>
      </c>
      <c r="M541" s="36">
        <v>45980.400717592587</v>
      </c>
      <c r="N541" s="36">
        <v>45981.550694444442</v>
      </c>
      <c r="O541" t="s">
        <v>1125</v>
      </c>
      <c r="P541" t="s">
        <v>1126</v>
      </c>
      <c r="Q541" t="s">
        <v>1127</v>
      </c>
      <c r="R541" t="s">
        <v>1128</v>
      </c>
      <c r="S541" t="s">
        <v>1129</v>
      </c>
      <c r="T541" t="s">
        <v>1130</v>
      </c>
      <c r="U541" t="s">
        <v>100</v>
      </c>
      <c r="V541" t="s">
        <v>4752</v>
      </c>
      <c r="W541" t="s">
        <v>102</v>
      </c>
      <c r="X541" t="s">
        <v>4753</v>
      </c>
      <c r="Y541" t="s">
        <v>13</v>
      </c>
      <c r="Z541" t="s">
        <v>104</v>
      </c>
      <c r="AA541" t="s">
        <v>854</v>
      </c>
      <c r="AB541" s="37">
        <v>1</v>
      </c>
      <c r="AC541" t="s">
        <v>106</v>
      </c>
      <c r="AD541" s="37">
        <v>275729</v>
      </c>
      <c r="AE541" s="37">
        <v>196537</v>
      </c>
      <c r="AF541" s="37">
        <v>275729</v>
      </c>
    </row>
    <row r="542" spans="1:32">
      <c r="A542" t="s">
        <v>138</v>
      </c>
      <c r="B542" t="s">
        <v>139</v>
      </c>
      <c r="C542" t="s">
        <v>140</v>
      </c>
      <c r="D542" t="s">
        <v>4754</v>
      </c>
      <c r="E542" t="s">
        <v>4755</v>
      </c>
      <c r="F542" t="s">
        <v>4756</v>
      </c>
      <c r="G542" t="s">
        <v>1121</v>
      </c>
      <c r="H542" t="s">
        <v>144</v>
      </c>
      <c r="I542" t="s">
        <v>4757</v>
      </c>
      <c r="J542" t="s">
        <v>4758</v>
      </c>
      <c r="K542" t="s">
        <v>96</v>
      </c>
      <c r="L542" t="s">
        <v>4759</v>
      </c>
      <c r="M542" s="36">
        <v>45980.406747685192</v>
      </c>
      <c r="N542" s="36">
        <v>45981.499305555553</v>
      </c>
      <c r="O542" t="s">
        <v>1125</v>
      </c>
      <c r="P542" t="s">
        <v>1126</v>
      </c>
      <c r="Q542" t="s">
        <v>1158</v>
      </c>
      <c r="R542" t="s">
        <v>1128</v>
      </c>
      <c r="S542" t="s">
        <v>98</v>
      </c>
      <c r="T542" t="s">
        <v>470</v>
      </c>
      <c r="U542" t="s">
        <v>100</v>
      </c>
      <c r="V542" t="s">
        <v>4760</v>
      </c>
      <c r="W542" t="s">
        <v>102</v>
      </c>
      <c r="X542" t="s">
        <v>4761</v>
      </c>
      <c r="Y542" t="s">
        <v>11</v>
      </c>
      <c r="Z542" t="s">
        <v>104</v>
      </c>
      <c r="AA542" t="s">
        <v>644</v>
      </c>
      <c r="AB542" s="37">
        <v>1</v>
      </c>
      <c r="AC542" t="s">
        <v>106</v>
      </c>
      <c r="AD542" s="37">
        <v>144968</v>
      </c>
      <c r="AE542" s="37">
        <v>140396</v>
      </c>
      <c r="AF542" s="37">
        <v>144968</v>
      </c>
    </row>
    <row r="543" spans="1:32">
      <c r="A543" t="s">
        <v>800</v>
      </c>
      <c r="B543" t="s">
        <v>381</v>
      </c>
      <c r="C543" t="s">
        <v>382</v>
      </c>
      <c r="D543" t="s">
        <v>2271</v>
      </c>
      <c r="E543" t="s">
        <v>4762</v>
      </c>
      <c r="F543" t="s">
        <v>2273</v>
      </c>
      <c r="G543" t="s">
        <v>1121</v>
      </c>
      <c r="H543" t="s">
        <v>804</v>
      </c>
      <c r="I543" t="s">
        <v>800</v>
      </c>
      <c r="J543" t="s">
        <v>2274</v>
      </c>
      <c r="K543" t="s">
        <v>96</v>
      </c>
      <c r="L543" t="s">
        <v>4763</v>
      </c>
      <c r="M543" s="36">
        <v>45980.421342592592</v>
      </c>
      <c r="N543" s="36">
        <v>45981.414583333331</v>
      </c>
      <c r="O543" t="s">
        <v>1125</v>
      </c>
      <c r="P543" t="s">
        <v>1126</v>
      </c>
      <c r="Q543" t="s">
        <v>1614</v>
      </c>
      <c r="R543" t="s">
        <v>1615</v>
      </c>
      <c r="S543" t="s">
        <v>1130</v>
      </c>
      <c r="T543" t="s">
        <v>1130</v>
      </c>
      <c r="U543" t="s">
        <v>100</v>
      </c>
      <c r="V543" t="s">
        <v>4764</v>
      </c>
      <c r="W543" t="s">
        <v>102</v>
      </c>
      <c r="X543" t="s">
        <v>2277</v>
      </c>
      <c r="Y543" t="s">
        <v>8</v>
      </c>
      <c r="Z543" t="s">
        <v>104</v>
      </c>
      <c r="AA543" t="s">
        <v>3716</v>
      </c>
      <c r="AB543" s="37">
        <v>1</v>
      </c>
      <c r="AC543" t="s">
        <v>106</v>
      </c>
      <c r="AD543" s="37">
        <v>65960</v>
      </c>
      <c r="AE543" s="37">
        <v>75096</v>
      </c>
      <c r="AF543" s="37">
        <v>65960</v>
      </c>
    </row>
    <row r="544" spans="1:32">
      <c r="A544" t="s">
        <v>85</v>
      </c>
      <c r="B544" t="s">
        <v>86</v>
      </c>
      <c r="C544" t="s">
        <v>87</v>
      </c>
      <c r="D544" t="s">
        <v>4765</v>
      </c>
      <c r="E544" t="s">
        <v>4766</v>
      </c>
      <c r="F544" t="s">
        <v>4767</v>
      </c>
      <c r="G544" t="s">
        <v>1121</v>
      </c>
      <c r="H544" t="s">
        <v>93</v>
      </c>
      <c r="I544" t="s">
        <v>4768</v>
      </c>
      <c r="J544" t="s">
        <v>4769</v>
      </c>
      <c r="K544" t="s">
        <v>96</v>
      </c>
      <c r="L544" t="s">
        <v>4770</v>
      </c>
      <c r="M544" s="36">
        <v>45980.437824074077</v>
      </c>
      <c r="N544" s="36">
        <v>45981.613194444442</v>
      </c>
      <c r="O544" t="s">
        <v>1125</v>
      </c>
      <c r="P544" t="s">
        <v>1126</v>
      </c>
      <c r="Q544" t="s">
        <v>1288</v>
      </c>
      <c r="R544" t="s">
        <v>1128</v>
      </c>
      <c r="S544" t="s">
        <v>1129</v>
      </c>
      <c r="T544" t="s">
        <v>1129</v>
      </c>
      <c r="U544" t="s">
        <v>100</v>
      </c>
      <c r="V544" t="s">
        <v>4771</v>
      </c>
      <c r="W544" t="s">
        <v>102</v>
      </c>
      <c r="X544" t="s">
        <v>4772</v>
      </c>
      <c r="Y544" t="s">
        <v>11</v>
      </c>
      <c r="Z544" t="s">
        <v>104</v>
      </c>
      <c r="AA544" t="s">
        <v>1151</v>
      </c>
      <c r="AB544" s="37">
        <v>1</v>
      </c>
      <c r="AC544" t="s">
        <v>106</v>
      </c>
      <c r="AD544" s="37">
        <v>144968</v>
      </c>
      <c r="AE544" s="37">
        <v>140396</v>
      </c>
      <c r="AF544" s="37">
        <v>144968</v>
      </c>
    </row>
    <row r="545" spans="1:32">
      <c r="A545" t="s">
        <v>704</v>
      </c>
      <c r="B545" t="s">
        <v>381</v>
      </c>
      <c r="C545" t="s">
        <v>382</v>
      </c>
      <c r="D545" t="s">
        <v>4773</v>
      </c>
      <c r="E545" t="s">
        <v>4774</v>
      </c>
      <c r="F545" t="s">
        <v>4775</v>
      </c>
      <c r="G545" t="s">
        <v>1121</v>
      </c>
      <c r="H545" t="s">
        <v>607</v>
      </c>
      <c r="I545" t="s">
        <v>4776</v>
      </c>
      <c r="J545" t="s">
        <v>4777</v>
      </c>
      <c r="K545" t="s">
        <v>96</v>
      </c>
      <c r="L545" t="s">
        <v>4778</v>
      </c>
      <c r="M545" s="36">
        <v>45980.456817129627</v>
      </c>
      <c r="N545" s="36">
        <v>45981.504861111112</v>
      </c>
      <c r="O545" t="s">
        <v>1125</v>
      </c>
      <c r="P545" t="s">
        <v>1126</v>
      </c>
      <c r="Q545" t="s">
        <v>1235</v>
      </c>
      <c r="R545" t="s">
        <v>1306</v>
      </c>
      <c r="S545" t="s">
        <v>1130</v>
      </c>
      <c r="T545" t="s">
        <v>1130</v>
      </c>
      <c r="U545" t="s">
        <v>100</v>
      </c>
      <c r="V545" t="s">
        <v>4779</v>
      </c>
      <c r="W545" t="s">
        <v>102</v>
      </c>
      <c r="X545" t="s">
        <v>4780</v>
      </c>
      <c r="Y545" t="s">
        <v>13</v>
      </c>
      <c r="Z545" t="s">
        <v>104</v>
      </c>
      <c r="AA545" t="s">
        <v>1732</v>
      </c>
      <c r="AB545" s="37">
        <v>1</v>
      </c>
      <c r="AC545" t="s">
        <v>106</v>
      </c>
      <c r="AD545" s="37">
        <v>275729</v>
      </c>
      <c r="AE545" s="37">
        <v>196537</v>
      </c>
      <c r="AF545" s="37">
        <v>275729</v>
      </c>
    </row>
    <row r="546" spans="1:32">
      <c r="A546" t="s">
        <v>113</v>
      </c>
      <c r="B546" t="s">
        <v>114</v>
      </c>
      <c r="C546" t="s">
        <v>115</v>
      </c>
      <c r="D546" t="s">
        <v>363</v>
      </c>
      <c r="E546" t="s">
        <v>4781</v>
      </c>
      <c r="F546" t="s">
        <v>1571</v>
      </c>
      <c r="G546" t="s">
        <v>1121</v>
      </c>
      <c r="H546" t="s">
        <v>366</v>
      </c>
      <c r="I546" t="s">
        <v>113</v>
      </c>
      <c r="J546" t="s">
        <v>1572</v>
      </c>
      <c r="K546" t="s">
        <v>96</v>
      </c>
      <c r="L546" t="s">
        <v>4782</v>
      </c>
      <c r="M546" s="36">
        <v>45980.457708333342</v>
      </c>
      <c r="N546" s="36">
        <v>45980.666666666657</v>
      </c>
      <c r="O546" t="s">
        <v>1125</v>
      </c>
      <c r="P546" t="s">
        <v>1126</v>
      </c>
      <c r="Q546" t="s">
        <v>1192</v>
      </c>
      <c r="R546" t="s">
        <v>1193</v>
      </c>
      <c r="S546" t="s">
        <v>98</v>
      </c>
      <c r="T546" t="s">
        <v>470</v>
      </c>
      <c r="U546" t="s">
        <v>100</v>
      </c>
      <c r="V546" t="s">
        <v>4783</v>
      </c>
      <c r="W546" t="s">
        <v>102</v>
      </c>
      <c r="X546" t="s">
        <v>4784</v>
      </c>
      <c r="Y546" t="s">
        <v>8</v>
      </c>
      <c r="Z546" t="s">
        <v>104</v>
      </c>
      <c r="AA546" t="s">
        <v>890</v>
      </c>
      <c r="AB546" s="37">
        <v>1</v>
      </c>
      <c r="AC546" t="s">
        <v>106</v>
      </c>
      <c r="AD546" s="37">
        <v>65960</v>
      </c>
      <c r="AE546" s="37">
        <v>75096</v>
      </c>
      <c r="AF546" s="37">
        <v>65960</v>
      </c>
    </row>
    <row r="547" spans="1:32">
      <c r="A547" t="s">
        <v>138</v>
      </c>
      <c r="B547" t="s">
        <v>139</v>
      </c>
      <c r="C547" t="s">
        <v>140</v>
      </c>
      <c r="D547" t="s">
        <v>141</v>
      </c>
      <c r="E547" t="s">
        <v>4785</v>
      </c>
      <c r="F547" t="s">
        <v>4786</v>
      </c>
      <c r="G547" t="s">
        <v>1121</v>
      </c>
      <c r="H547" t="s">
        <v>144</v>
      </c>
      <c r="I547" t="s">
        <v>138</v>
      </c>
      <c r="J547" t="s">
        <v>4787</v>
      </c>
      <c r="K547" t="s">
        <v>96</v>
      </c>
      <c r="L547" t="s">
        <v>4788</v>
      </c>
      <c r="M547" s="36">
        <v>45980.458425925928</v>
      </c>
      <c r="N547" s="36">
        <v>45980.587500000001</v>
      </c>
      <c r="O547" t="s">
        <v>1125</v>
      </c>
      <c r="P547" t="s">
        <v>1126</v>
      </c>
      <c r="Q547" t="s">
        <v>1192</v>
      </c>
      <c r="R547" t="s">
        <v>1128</v>
      </c>
      <c r="S547" t="s">
        <v>98</v>
      </c>
      <c r="T547" t="s">
        <v>99</v>
      </c>
      <c r="U547" t="s">
        <v>100</v>
      </c>
      <c r="V547" t="s">
        <v>4789</v>
      </c>
      <c r="W547" t="s">
        <v>102</v>
      </c>
      <c r="X547" t="s">
        <v>4790</v>
      </c>
      <c r="Y547" t="s">
        <v>8</v>
      </c>
      <c r="Z547" t="s">
        <v>104</v>
      </c>
      <c r="AA547" t="s">
        <v>644</v>
      </c>
      <c r="AB547" s="37">
        <v>1</v>
      </c>
      <c r="AC547" t="s">
        <v>106</v>
      </c>
      <c r="AD547" s="37">
        <v>65960</v>
      </c>
      <c r="AE547" s="37">
        <v>75096</v>
      </c>
      <c r="AF547" s="37">
        <v>65960</v>
      </c>
    </row>
    <row r="548" spans="1:32">
      <c r="A548" t="s">
        <v>509</v>
      </c>
      <c r="B548" t="s">
        <v>139</v>
      </c>
      <c r="C548" t="s">
        <v>140</v>
      </c>
      <c r="D548" t="s">
        <v>4791</v>
      </c>
      <c r="E548" t="s">
        <v>4792</v>
      </c>
      <c r="F548" t="s">
        <v>4793</v>
      </c>
      <c r="G548" t="s">
        <v>1121</v>
      </c>
      <c r="H548" t="s">
        <v>144</v>
      </c>
      <c r="I548" t="s">
        <v>4794</v>
      </c>
      <c r="J548" t="s">
        <v>4795</v>
      </c>
      <c r="K548" t="s">
        <v>96</v>
      </c>
      <c r="L548" t="s">
        <v>4796</v>
      </c>
      <c r="M548" s="36">
        <v>45980.482986111107</v>
      </c>
      <c r="N548" s="36">
        <v>45981.488194444442</v>
      </c>
      <c r="O548" t="s">
        <v>1125</v>
      </c>
      <c r="P548" t="s">
        <v>1126</v>
      </c>
      <c r="Q548" t="s">
        <v>1363</v>
      </c>
      <c r="R548" t="s">
        <v>1128</v>
      </c>
      <c r="S548" t="s">
        <v>98</v>
      </c>
      <c r="T548" t="s">
        <v>470</v>
      </c>
      <c r="U548" t="s">
        <v>100</v>
      </c>
      <c r="V548" t="s">
        <v>4797</v>
      </c>
      <c r="W548" t="s">
        <v>102</v>
      </c>
      <c r="X548" t="s">
        <v>4798</v>
      </c>
      <c r="Y548" t="s">
        <v>11</v>
      </c>
      <c r="Z548" t="s">
        <v>104</v>
      </c>
      <c r="AA548" t="s">
        <v>1385</v>
      </c>
      <c r="AB548" s="37">
        <v>1</v>
      </c>
      <c r="AC548" t="s">
        <v>106</v>
      </c>
      <c r="AD548" s="37">
        <v>144968</v>
      </c>
      <c r="AE548" s="37">
        <v>140396</v>
      </c>
      <c r="AF548" s="37">
        <v>144968</v>
      </c>
    </row>
    <row r="549" spans="1:32">
      <c r="A549" t="s">
        <v>138</v>
      </c>
      <c r="B549" t="s">
        <v>139</v>
      </c>
      <c r="C549" t="s">
        <v>140</v>
      </c>
      <c r="D549" t="s">
        <v>1786</v>
      </c>
      <c r="E549" t="s">
        <v>4799</v>
      </c>
      <c r="F549" t="s">
        <v>4800</v>
      </c>
      <c r="G549" t="s">
        <v>1121</v>
      </c>
      <c r="H549" t="s">
        <v>144</v>
      </c>
      <c r="I549" t="s">
        <v>1789</v>
      </c>
      <c r="J549" t="s">
        <v>4801</v>
      </c>
      <c r="K549" t="s">
        <v>96</v>
      </c>
      <c r="L549" t="s">
        <v>4802</v>
      </c>
      <c r="M549" s="36">
        <v>45980.490486111114</v>
      </c>
      <c r="N549" s="36">
        <v>45980.616666666669</v>
      </c>
      <c r="O549" t="s">
        <v>1125</v>
      </c>
      <c r="P549" t="s">
        <v>1126</v>
      </c>
      <c r="Q549" t="s">
        <v>1192</v>
      </c>
      <c r="R549" t="s">
        <v>1193</v>
      </c>
      <c r="S549" t="s">
        <v>1130</v>
      </c>
      <c r="T549" t="s">
        <v>1130</v>
      </c>
      <c r="U549" t="s">
        <v>100</v>
      </c>
      <c r="V549" t="s">
        <v>4803</v>
      </c>
      <c r="W549" t="s">
        <v>102</v>
      </c>
      <c r="X549" t="s">
        <v>4804</v>
      </c>
      <c r="Y549" t="s">
        <v>11</v>
      </c>
      <c r="Z549" t="s">
        <v>104</v>
      </c>
      <c r="AA549" t="s">
        <v>169</v>
      </c>
      <c r="AB549" s="37">
        <v>1</v>
      </c>
      <c r="AC549" t="s">
        <v>106</v>
      </c>
      <c r="AD549" s="37">
        <v>144968</v>
      </c>
      <c r="AE549" s="37">
        <v>140396</v>
      </c>
      <c r="AF549" s="37">
        <v>144968</v>
      </c>
    </row>
    <row r="550" spans="1:32">
      <c r="A550" t="s">
        <v>800</v>
      </c>
      <c r="B550" t="s">
        <v>381</v>
      </c>
      <c r="C550" t="s">
        <v>382</v>
      </c>
      <c r="D550" t="s">
        <v>4176</v>
      </c>
      <c r="E550" t="s">
        <v>4805</v>
      </c>
      <c r="F550" t="s">
        <v>4178</v>
      </c>
      <c r="G550" t="s">
        <v>1121</v>
      </c>
      <c r="H550" t="s">
        <v>804</v>
      </c>
      <c r="I550" t="s">
        <v>4179</v>
      </c>
      <c r="J550" t="s">
        <v>4180</v>
      </c>
      <c r="K550" t="s">
        <v>96</v>
      </c>
      <c r="L550" t="s">
        <v>4806</v>
      </c>
      <c r="M550" s="36">
        <v>45980.496469907397</v>
      </c>
      <c r="N550" s="36">
        <v>45981.384722222218</v>
      </c>
      <c r="O550" t="s">
        <v>1125</v>
      </c>
      <c r="P550" t="s">
        <v>1126</v>
      </c>
      <c r="Q550" t="s">
        <v>1186</v>
      </c>
      <c r="R550" t="s">
        <v>1186</v>
      </c>
      <c r="S550" t="s">
        <v>1130</v>
      </c>
      <c r="T550" t="s">
        <v>1130</v>
      </c>
      <c r="U550" t="s">
        <v>100</v>
      </c>
      <c r="V550" t="s">
        <v>4807</v>
      </c>
      <c r="W550" t="s">
        <v>102</v>
      </c>
      <c r="X550" t="s">
        <v>4808</v>
      </c>
      <c r="Y550" t="s">
        <v>8</v>
      </c>
      <c r="Z550" t="s">
        <v>104</v>
      </c>
      <c r="AA550" t="s">
        <v>810</v>
      </c>
      <c r="AB550" s="37">
        <v>1</v>
      </c>
      <c r="AC550" t="s">
        <v>106</v>
      </c>
      <c r="AD550" s="37">
        <v>65960</v>
      </c>
      <c r="AE550" s="37">
        <v>75096</v>
      </c>
      <c r="AF550" s="37">
        <v>65960</v>
      </c>
    </row>
    <row r="551" spans="1:32">
      <c r="A551" t="s">
        <v>138</v>
      </c>
      <c r="B551" t="s">
        <v>139</v>
      </c>
      <c r="C551" t="s">
        <v>140</v>
      </c>
      <c r="D551" t="s">
        <v>2949</v>
      </c>
      <c r="E551" t="s">
        <v>4809</v>
      </c>
      <c r="F551" t="s">
        <v>2951</v>
      </c>
      <c r="G551" t="s">
        <v>1121</v>
      </c>
      <c r="H551" t="s">
        <v>144</v>
      </c>
      <c r="I551" t="s">
        <v>2952</v>
      </c>
      <c r="J551" t="s">
        <v>2953</v>
      </c>
      <c r="K551" t="s">
        <v>96</v>
      </c>
      <c r="L551" t="s">
        <v>4810</v>
      </c>
      <c r="M551" s="36">
        <v>45980.539918981478</v>
      </c>
      <c r="N551" s="36">
        <v>45986.523611111108</v>
      </c>
      <c r="O551" t="s">
        <v>1125</v>
      </c>
      <c r="P551" t="s">
        <v>1126</v>
      </c>
      <c r="Q551" t="s">
        <v>1288</v>
      </c>
      <c r="R551" t="s">
        <v>1128</v>
      </c>
      <c r="S551" t="s">
        <v>1130</v>
      </c>
      <c r="T551" t="s">
        <v>1130</v>
      </c>
      <c r="U551" t="s">
        <v>100</v>
      </c>
      <c r="V551" t="s">
        <v>4811</v>
      </c>
      <c r="W551" t="s">
        <v>102</v>
      </c>
      <c r="X551" t="s">
        <v>2956</v>
      </c>
      <c r="Y551" t="s">
        <v>15</v>
      </c>
      <c r="Z551" t="s">
        <v>104</v>
      </c>
      <c r="AA551" t="s">
        <v>637</v>
      </c>
      <c r="AB551" s="37">
        <v>1</v>
      </c>
      <c r="AC551" t="s">
        <v>106</v>
      </c>
      <c r="AD551" s="37">
        <v>479589</v>
      </c>
      <c r="AE551" s="37">
        <v>196537</v>
      </c>
      <c r="AF551" s="37">
        <v>479589</v>
      </c>
    </row>
    <row r="552" spans="1:32">
      <c r="A552" t="s">
        <v>800</v>
      </c>
      <c r="B552" t="s">
        <v>381</v>
      </c>
      <c r="C552" t="s">
        <v>382</v>
      </c>
      <c r="D552" t="s">
        <v>1483</v>
      </c>
      <c r="E552" t="s">
        <v>4812</v>
      </c>
      <c r="F552" t="s">
        <v>4813</v>
      </c>
      <c r="G552" t="s">
        <v>1121</v>
      </c>
      <c r="H552" t="s">
        <v>804</v>
      </c>
      <c r="I552" t="s">
        <v>1486</v>
      </c>
      <c r="J552" t="s">
        <v>4814</v>
      </c>
      <c r="K552" t="s">
        <v>96</v>
      </c>
      <c r="L552" t="s">
        <v>4815</v>
      </c>
      <c r="M552" s="36">
        <v>45980.510474537034</v>
      </c>
      <c r="N552" s="36">
        <v>45982.673611111109</v>
      </c>
      <c r="O552" t="s">
        <v>1125</v>
      </c>
      <c r="P552" t="s">
        <v>1126</v>
      </c>
      <c r="Q552" t="s">
        <v>1127</v>
      </c>
      <c r="R552" t="s">
        <v>1128</v>
      </c>
      <c r="S552" t="s">
        <v>1129</v>
      </c>
      <c r="T552" t="s">
        <v>1129</v>
      </c>
      <c r="U552" t="s">
        <v>2065</v>
      </c>
      <c r="V552" t="s">
        <v>4816</v>
      </c>
      <c r="W552" t="s">
        <v>102</v>
      </c>
      <c r="X552" t="s">
        <v>4817</v>
      </c>
      <c r="Y552" t="s">
        <v>11</v>
      </c>
      <c r="Z552" t="s">
        <v>104</v>
      </c>
      <c r="AA552" t="s">
        <v>810</v>
      </c>
      <c r="AB552" s="37">
        <v>2</v>
      </c>
      <c r="AC552" t="s">
        <v>106</v>
      </c>
      <c r="AD552" s="37">
        <v>289936</v>
      </c>
      <c r="AE552" s="37">
        <v>140396</v>
      </c>
      <c r="AF552" s="37">
        <v>289936</v>
      </c>
    </row>
    <row r="553" spans="1:32">
      <c r="A553" t="s">
        <v>351</v>
      </c>
      <c r="B553" t="s">
        <v>86</v>
      </c>
      <c r="C553" t="s">
        <v>352</v>
      </c>
      <c r="D553" t="s">
        <v>811</v>
      </c>
      <c r="E553" t="s">
        <v>4818</v>
      </c>
      <c r="F553" t="s">
        <v>4819</v>
      </c>
      <c r="G553" t="s">
        <v>1121</v>
      </c>
      <c r="H553" t="s">
        <v>356</v>
      </c>
      <c r="I553" t="s">
        <v>351</v>
      </c>
      <c r="J553" t="s">
        <v>4820</v>
      </c>
      <c r="K553" t="s">
        <v>96</v>
      </c>
      <c r="L553" t="s">
        <v>4821</v>
      </c>
      <c r="M553" s="36">
        <v>45980.521261574067</v>
      </c>
      <c r="N553" s="36">
        <v>45980.663888888892</v>
      </c>
      <c r="O553" t="s">
        <v>1125</v>
      </c>
      <c r="P553" t="s">
        <v>1126</v>
      </c>
      <c r="Q553" t="s">
        <v>1235</v>
      </c>
      <c r="R553" t="s">
        <v>1236</v>
      </c>
      <c r="S553" t="s">
        <v>147</v>
      </c>
      <c r="T553" t="s">
        <v>2319</v>
      </c>
      <c r="U553" t="s">
        <v>100</v>
      </c>
      <c r="V553" t="s">
        <v>4822</v>
      </c>
      <c r="W553" t="s">
        <v>102</v>
      </c>
      <c r="X553" t="s">
        <v>4823</v>
      </c>
      <c r="Y553" t="s">
        <v>8</v>
      </c>
      <c r="Z553" t="s">
        <v>104</v>
      </c>
      <c r="AA553" t="s">
        <v>362</v>
      </c>
      <c r="AB553" s="37">
        <v>1</v>
      </c>
      <c r="AC553" t="s">
        <v>106</v>
      </c>
      <c r="AD553" s="37">
        <v>65960</v>
      </c>
      <c r="AE553" s="37">
        <v>75096</v>
      </c>
      <c r="AF553" s="37">
        <v>65960</v>
      </c>
    </row>
    <row r="554" spans="1:32">
      <c r="A554" t="s">
        <v>255</v>
      </c>
      <c r="B554" t="s">
        <v>256</v>
      </c>
      <c r="C554" t="s">
        <v>257</v>
      </c>
      <c r="D554" t="s">
        <v>2110</v>
      </c>
      <c r="E554" t="s">
        <v>4824</v>
      </c>
      <c r="F554" t="s">
        <v>4825</v>
      </c>
      <c r="G554" t="s">
        <v>1121</v>
      </c>
      <c r="H554" t="s">
        <v>144</v>
      </c>
      <c r="I554" t="s">
        <v>2113</v>
      </c>
      <c r="J554" t="s">
        <v>4826</v>
      </c>
      <c r="K554" t="s">
        <v>96</v>
      </c>
      <c r="L554" t="s">
        <v>4827</v>
      </c>
      <c r="M554" s="36">
        <v>45980.518877314818</v>
      </c>
      <c r="N554" s="36">
        <v>45982.495833333327</v>
      </c>
      <c r="O554" t="s">
        <v>1125</v>
      </c>
      <c r="P554" t="s">
        <v>1126</v>
      </c>
      <c r="Q554" t="s">
        <v>1235</v>
      </c>
      <c r="R554" t="s">
        <v>1236</v>
      </c>
      <c r="S554" t="s">
        <v>98</v>
      </c>
      <c r="T554" t="s">
        <v>99</v>
      </c>
      <c r="U554" t="s">
        <v>100</v>
      </c>
      <c r="V554" t="s">
        <v>4828</v>
      </c>
      <c r="W554" t="s">
        <v>102</v>
      </c>
      <c r="X554" t="s">
        <v>4829</v>
      </c>
      <c r="Y554" t="s">
        <v>15</v>
      </c>
      <c r="Z554" t="s">
        <v>104</v>
      </c>
      <c r="AA554" t="s">
        <v>958</v>
      </c>
      <c r="AB554" s="37">
        <v>1</v>
      </c>
      <c r="AC554" t="s">
        <v>106</v>
      </c>
      <c r="AD554" s="37">
        <v>479589</v>
      </c>
      <c r="AE554" s="37">
        <v>196537</v>
      </c>
      <c r="AF554" s="37">
        <v>479589</v>
      </c>
    </row>
    <row r="555" spans="1:32">
      <c r="A555" t="s">
        <v>138</v>
      </c>
      <c r="B555" t="s">
        <v>139</v>
      </c>
      <c r="C555" t="s">
        <v>140</v>
      </c>
      <c r="D555" t="s">
        <v>4830</v>
      </c>
      <c r="E555" t="s">
        <v>4831</v>
      </c>
      <c r="F555" t="s">
        <v>4832</v>
      </c>
      <c r="G555" t="s">
        <v>1121</v>
      </c>
      <c r="H555" t="s">
        <v>144</v>
      </c>
      <c r="I555" t="s">
        <v>4833</v>
      </c>
      <c r="J555" t="s">
        <v>4834</v>
      </c>
      <c r="K555" t="s">
        <v>96</v>
      </c>
      <c r="L555" t="s">
        <v>4835</v>
      </c>
      <c r="M555" s="36">
        <v>45980.575995370367</v>
      </c>
      <c r="N555" s="36">
        <v>45982.68472222222</v>
      </c>
      <c r="O555" t="s">
        <v>1125</v>
      </c>
      <c r="P555" t="s">
        <v>1126</v>
      </c>
      <c r="Q555" t="s">
        <v>1398</v>
      </c>
      <c r="R555" t="s">
        <v>1399</v>
      </c>
      <c r="S555" t="s">
        <v>98</v>
      </c>
      <c r="T555" t="s">
        <v>470</v>
      </c>
      <c r="U555" t="s">
        <v>100</v>
      </c>
      <c r="V555" t="s">
        <v>4836</v>
      </c>
      <c r="W555" t="s">
        <v>102</v>
      </c>
      <c r="X555" t="s">
        <v>4837</v>
      </c>
      <c r="Y555" t="s">
        <v>15</v>
      </c>
      <c r="Z555" t="s">
        <v>104</v>
      </c>
      <c r="AA555" t="s">
        <v>220</v>
      </c>
      <c r="AB555" s="37">
        <v>1</v>
      </c>
      <c r="AC555" t="s">
        <v>106</v>
      </c>
      <c r="AD555" s="37">
        <v>479589</v>
      </c>
      <c r="AE555" s="37">
        <v>196537</v>
      </c>
      <c r="AF555" s="37">
        <v>479589</v>
      </c>
    </row>
    <row r="556" spans="1:32">
      <c r="A556" t="s">
        <v>351</v>
      </c>
      <c r="B556" t="s">
        <v>86</v>
      </c>
      <c r="C556" t="s">
        <v>352</v>
      </c>
      <c r="D556" t="s">
        <v>811</v>
      </c>
      <c r="E556" t="s">
        <v>4838</v>
      </c>
      <c r="F556" t="s">
        <v>4839</v>
      </c>
      <c r="G556" t="s">
        <v>1121</v>
      </c>
      <c r="H556" t="s">
        <v>356</v>
      </c>
      <c r="I556" t="s">
        <v>351</v>
      </c>
      <c r="J556" t="s">
        <v>4840</v>
      </c>
      <c r="K556" t="s">
        <v>96</v>
      </c>
      <c r="L556" t="s">
        <v>4841</v>
      </c>
      <c r="M556" s="36">
        <v>45980.595648148148</v>
      </c>
      <c r="N556" s="36">
        <v>45981.48541666667</v>
      </c>
      <c r="O556" t="s">
        <v>1125</v>
      </c>
      <c r="P556" t="s">
        <v>1126</v>
      </c>
      <c r="Q556" t="s">
        <v>1258</v>
      </c>
      <c r="R556" t="s">
        <v>1218</v>
      </c>
      <c r="S556" t="s">
        <v>147</v>
      </c>
      <c r="T556" t="s">
        <v>600</v>
      </c>
      <c r="U556" t="s">
        <v>100</v>
      </c>
      <c r="V556" t="s">
        <v>4842</v>
      </c>
      <c r="W556" t="s">
        <v>102</v>
      </c>
      <c r="X556" t="s">
        <v>4843</v>
      </c>
      <c r="Y556" t="s">
        <v>8</v>
      </c>
      <c r="Z556" t="s">
        <v>104</v>
      </c>
      <c r="AA556" t="s">
        <v>1141</v>
      </c>
      <c r="AB556" s="37">
        <v>1</v>
      </c>
      <c r="AC556" t="s">
        <v>106</v>
      </c>
      <c r="AD556" s="37">
        <v>65960</v>
      </c>
      <c r="AE556" s="37">
        <v>75096</v>
      </c>
      <c r="AF556" s="37">
        <v>65960</v>
      </c>
    </row>
    <row r="557" spans="1:32">
      <c r="A557" t="s">
        <v>85</v>
      </c>
      <c r="B557" t="s">
        <v>86</v>
      </c>
      <c r="C557" t="s">
        <v>87</v>
      </c>
      <c r="D557" t="s">
        <v>2399</v>
      </c>
      <c r="E557" t="s">
        <v>4844</v>
      </c>
      <c r="F557" t="s">
        <v>3236</v>
      </c>
      <c r="G557" t="s">
        <v>1121</v>
      </c>
      <c r="H557" t="s">
        <v>131</v>
      </c>
      <c r="I557" t="s">
        <v>2402</v>
      </c>
      <c r="J557" t="s">
        <v>3237</v>
      </c>
      <c r="K557" t="s">
        <v>96</v>
      </c>
      <c r="L557" t="s">
        <v>4845</v>
      </c>
      <c r="M557" s="36">
        <v>45980.600624999999</v>
      </c>
      <c r="N557" s="36">
        <v>45982.680555555547</v>
      </c>
      <c r="O557" t="s">
        <v>1125</v>
      </c>
      <c r="P557" t="s">
        <v>1126</v>
      </c>
      <c r="Q557" t="s">
        <v>1614</v>
      </c>
      <c r="R557" t="s">
        <v>1615</v>
      </c>
      <c r="S557" t="s">
        <v>98</v>
      </c>
      <c r="T557" t="s">
        <v>99</v>
      </c>
      <c r="U557" t="s">
        <v>100</v>
      </c>
      <c r="V557" t="s">
        <v>4846</v>
      </c>
      <c r="W557" t="s">
        <v>102</v>
      </c>
      <c r="X557" t="s">
        <v>3240</v>
      </c>
      <c r="Y557" t="s">
        <v>15</v>
      </c>
      <c r="Z557" t="s">
        <v>104</v>
      </c>
      <c r="AA557" t="s">
        <v>438</v>
      </c>
      <c r="AB557" s="37">
        <v>1</v>
      </c>
      <c r="AC557" t="s">
        <v>106</v>
      </c>
      <c r="AD557" s="37">
        <v>479589</v>
      </c>
      <c r="AE557" s="37">
        <v>196537</v>
      </c>
      <c r="AF557" s="37">
        <v>479589</v>
      </c>
    </row>
    <row r="558" spans="1:32">
      <c r="A558" t="s">
        <v>152</v>
      </c>
      <c r="B558" t="s">
        <v>153</v>
      </c>
      <c r="C558" t="s">
        <v>154</v>
      </c>
      <c r="D558" t="s">
        <v>4022</v>
      </c>
      <c r="E558" t="s">
        <v>4847</v>
      </c>
      <c r="F558" t="s">
        <v>4024</v>
      </c>
      <c r="G558" t="s">
        <v>1121</v>
      </c>
      <c r="H558" t="s">
        <v>153</v>
      </c>
      <c r="I558" t="s">
        <v>4025</v>
      </c>
      <c r="J558" t="s">
        <v>4026</v>
      </c>
      <c r="K558" t="s">
        <v>96</v>
      </c>
      <c r="L558" t="s">
        <v>4848</v>
      </c>
      <c r="M558" s="36">
        <v>45980.599872685183</v>
      </c>
      <c r="N558" s="36">
        <v>45981.547222222223</v>
      </c>
      <c r="O558" t="s">
        <v>1125</v>
      </c>
      <c r="P558" t="s">
        <v>1126</v>
      </c>
      <c r="Q558" t="s">
        <v>1186</v>
      </c>
      <c r="R558" t="s">
        <v>1186</v>
      </c>
      <c r="S558" t="s">
        <v>1130</v>
      </c>
      <c r="T558" t="s">
        <v>1130</v>
      </c>
      <c r="U558" t="s">
        <v>100</v>
      </c>
      <c r="V558" t="s">
        <v>4849</v>
      </c>
      <c r="W558" t="s">
        <v>102</v>
      </c>
      <c r="X558" t="s">
        <v>4850</v>
      </c>
      <c r="Y558" t="s">
        <v>11</v>
      </c>
      <c r="Z558" t="s">
        <v>104</v>
      </c>
      <c r="AA558" t="s">
        <v>162</v>
      </c>
      <c r="AB558" s="37">
        <v>1</v>
      </c>
      <c r="AC558" t="s">
        <v>106</v>
      </c>
      <c r="AD558" s="37">
        <v>144968</v>
      </c>
      <c r="AE558" s="37">
        <v>140396</v>
      </c>
      <c r="AF558" s="37">
        <v>144968</v>
      </c>
    </row>
    <row r="559" spans="1:32">
      <c r="A559" t="s">
        <v>380</v>
      </c>
      <c r="B559" t="s">
        <v>381</v>
      </c>
      <c r="C559" t="s">
        <v>382</v>
      </c>
      <c r="D559" t="s">
        <v>383</v>
      </c>
      <c r="E559" t="s">
        <v>4851</v>
      </c>
      <c r="F559" t="s">
        <v>4852</v>
      </c>
      <c r="G559" t="s">
        <v>1121</v>
      </c>
      <c r="H559" t="s">
        <v>386</v>
      </c>
      <c r="I559" t="s">
        <v>380</v>
      </c>
      <c r="J559" t="s">
        <v>4853</v>
      </c>
      <c r="K559" t="s">
        <v>96</v>
      </c>
      <c r="L559" t="s">
        <v>4854</v>
      </c>
      <c r="M559" s="36">
        <v>45980.609594907408</v>
      </c>
      <c r="N559" s="36">
        <v>45981.451388888891</v>
      </c>
      <c r="O559" t="s">
        <v>1125</v>
      </c>
      <c r="P559" t="s">
        <v>1126</v>
      </c>
      <c r="Q559" t="s">
        <v>1127</v>
      </c>
      <c r="R559" t="s">
        <v>1128</v>
      </c>
      <c r="S559" t="s">
        <v>1130</v>
      </c>
      <c r="T559" t="s">
        <v>1130</v>
      </c>
      <c r="U559" t="s">
        <v>100</v>
      </c>
      <c r="V559" t="s">
        <v>4855</v>
      </c>
      <c r="W559" t="s">
        <v>102</v>
      </c>
      <c r="X559" t="s">
        <v>4856</v>
      </c>
      <c r="Y559" t="s">
        <v>8</v>
      </c>
      <c r="Z559" t="s">
        <v>104</v>
      </c>
      <c r="AA559" t="s">
        <v>391</v>
      </c>
      <c r="AB559" s="37">
        <v>1</v>
      </c>
      <c r="AC559" t="s">
        <v>106</v>
      </c>
      <c r="AD559" s="37">
        <v>65960</v>
      </c>
      <c r="AE559" s="37">
        <v>75096</v>
      </c>
      <c r="AF559" s="37">
        <v>65960</v>
      </c>
    </row>
    <row r="560" spans="1:32">
      <c r="A560" t="s">
        <v>398</v>
      </c>
      <c r="B560" t="s">
        <v>86</v>
      </c>
      <c r="C560" t="s">
        <v>87</v>
      </c>
      <c r="D560" t="s">
        <v>4857</v>
      </c>
      <c r="E560" t="s">
        <v>4858</v>
      </c>
      <c r="F560" t="s">
        <v>4859</v>
      </c>
      <c r="G560" t="s">
        <v>1121</v>
      </c>
      <c r="H560" t="s">
        <v>848</v>
      </c>
      <c r="I560" t="s">
        <v>224</v>
      </c>
      <c r="J560" t="s">
        <v>4860</v>
      </c>
      <c r="K560" t="s">
        <v>96</v>
      </c>
      <c r="L560" t="s">
        <v>4861</v>
      </c>
      <c r="M560" s="36">
        <v>45980.617696759262</v>
      </c>
      <c r="N560" s="36">
        <v>45983.423611111109</v>
      </c>
      <c r="O560" t="s">
        <v>1125</v>
      </c>
      <c r="P560" t="s">
        <v>1126</v>
      </c>
      <c r="Q560" t="s">
        <v>1148</v>
      </c>
      <c r="R560" t="s">
        <v>1128</v>
      </c>
      <c r="S560" t="s">
        <v>98</v>
      </c>
      <c r="T560" t="s">
        <v>470</v>
      </c>
      <c r="U560" t="s">
        <v>100</v>
      </c>
      <c r="V560" t="s">
        <v>4862</v>
      </c>
      <c r="W560" t="s">
        <v>102</v>
      </c>
      <c r="X560" t="s">
        <v>4863</v>
      </c>
      <c r="Y560" t="s">
        <v>15</v>
      </c>
      <c r="Z560" t="s">
        <v>104</v>
      </c>
      <c r="AA560" t="s">
        <v>854</v>
      </c>
      <c r="AB560" s="37">
        <v>1</v>
      </c>
      <c r="AC560" t="s">
        <v>106</v>
      </c>
      <c r="AD560" s="37">
        <v>479589</v>
      </c>
      <c r="AE560" s="37">
        <v>196537</v>
      </c>
      <c r="AF560" s="37">
        <v>479589</v>
      </c>
    </row>
    <row r="561" spans="1:32">
      <c r="A561" t="s">
        <v>138</v>
      </c>
      <c r="B561" t="s">
        <v>139</v>
      </c>
      <c r="C561" t="s">
        <v>140</v>
      </c>
      <c r="D561" t="s">
        <v>4130</v>
      </c>
      <c r="E561" t="s">
        <v>4864</v>
      </c>
      <c r="F561" t="s">
        <v>4865</v>
      </c>
      <c r="G561" t="s">
        <v>1121</v>
      </c>
      <c r="H561" t="s">
        <v>144</v>
      </c>
      <c r="I561" t="s">
        <v>4133</v>
      </c>
      <c r="J561" t="s">
        <v>4866</v>
      </c>
      <c r="K561" t="s">
        <v>96</v>
      </c>
      <c r="L561" t="s">
        <v>4867</v>
      </c>
      <c r="M561" s="36">
        <v>45980.642997685187</v>
      </c>
      <c r="N561" s="36">
        <v>45981.543055555558</v>
      </c>
      <c r="O561" t="s">
        <v>1125</v>
      </c>
      <c r="P561" t="s">
        <v>1126</v>
      </c>
      <c r="Q561" t="s">
        <v>1148</v>
      </c>
      <c r="R561" t="s">
        <v>1128</v>
      </c>
      <c r="S561" t="s">
        <v>98</v>
      </c>
      <c r="T561" t="s">
        <v>470</v>
      </c>
      <c r="U561" t="s">
        <v>100</v>
      </c>
      <c r="V561" t="s">
        <v>4868</v>
      </c>
      <c r="W561" t="s">
        <v>102</v>
      </c>
      <c r="X561" t="s">
        <v>4869</v>
      </c>
      <c r="Y561" t="s">
        <v>8</v>
      </c>
      <c r="Z561" t="s">
        <v>104</v>
      </c>
      <c r="AA561" t="s">
        <v>1172</v>
      </c>
      <c r="AB561" s="37">
        <v>1</v>
      </c>
      <c r="AC561" t="s">
        <v>106</v>
      </c>
      <c r="AD561" s="37">
        <v>65960</v>
      </c>
      <c r="AE561" s="37">
        <v>75096</v>
      </c>
      <c r="AF561" s="37">
        <v>65960</v>
      </c>
    </row>
    <row r="562" spans="1:32">
      <c r="A562" t="s">
        <v>152</v>
      </c>
      <c r="B562" t="s">
        <v>153</v>
      </c>
      <c r="C562" t="s">
        <v>154</v>
      </c>
      <c r="D562" t="s">
        <v>155</v>
      </c>
      <c r="E562" t="s">
        <v>4870</v>
      </c>
      <c r="F562" t="s">
        <v>4871</v>
      </c>
      <c r="G562" t="s">
        <v>1121</v>
      </c>
      <c r="H562" t="s">
        <v>153</v>
      </c>
      <c r="I562" t="s">
        <v>152</v>
      </c>
      <c r="J562" t="s">
        <v>4872</v>
      </c>
      <c r="K562" t="s">
        <v>96</v>
      </c>
      <c r="L562" t="s">
        <v>4873</v>
      </c>
      <c r="M562" s="36">
        <v>45980.64534722222</v>
      </c>
      <c r="N562" s="36">
        <v>45981.630555555559</v>
      </c>
      <c r="O562" t="s">
        <v>1125</v>
      </c>
      <c r="P562" t="s">
        <v>1126</v>
      </c>
      <c r="Q562" t="s">
        <v>1235</v>
      </c>
      <c r="R562" t="s">
        <v>1306</v>
      </c>
      <c r="S562" t="s">
        <v>1130</v>
      </c>
      <c r="T562" t="s">
        <v>1130</v>
      </c>
      <c r="U562" t="s">
        <v>100</v>
      </c>
      <c r="V562" t="s">
        <v>4874</v>
      </c>
      <c r="W562" t="s">
        <v>102</v>
      </c>
      <c r="X562" t="s">
        <v>4875</v>
      </c>
      <c r="Y562" t="s">
        <v>8</v>
      </c>
      <c r="Z562" t="s">
        <v>104</v>
      </c>
      <c r="AA562" t="s">
        <v>276</v>
      </c>
      <c r="AB562" s="37">
        <v>1</v>
      </c>
      <c r="AC562" t="s">
        <v>106</v>
      </c>
      <c r="AD562" s="37">
        <v>65960</v>
      </c>
      <c r="AE562" s="37">
        <v>75096</v>
      </c>
      <c r="AF562" s="37">
        <v>65960</v>
      </c>
    </row>
    <row r="563" spans="1:32">
      <c r="A563" t="s">
        <v>113</v>
      </c>
      <c r="B563" t="s">
        <v>114</v>
      </c>
      <c r="C563" t="s">
        <v>115</v>
      </c>
      <c r="D563" t="s">
        <v>363</v>
      </c>
      <c r="E563" t="s">
        <v>4876</v>
      </c>
      <c r="F563" t="s">
        <v>4877</v>
      </c>
      <c r="G563" t="s">
        <v>1121</v>
      </c>
      <c r="H563" t="s">
        <v>366</v>
      </c>
      <c r="I563" t="s">
        <v>113</v>
      </c>
      <c r="J563" t="s">
        <v>4878</v>
      </c>
      <c r="K563" t="s">
        <v>96</v>
      </c>
      <c r="L563" t="s">
        <v>4879</v>
      </c>
      <c r="M563" s="36">
        <v>45980.652245370373</v>
      </c>
      <c r="N563" s="36">
        <v>45981.455555555563</v>
      </c>
      <c r="O563" t="s">
        <v>1125</v>
      </c>
      <c r="P563" t="s">
        <v>1227</v>
      </c>
      <c r="Q563" t="s">
        <v>1336</v>
      </c>
      <c r="R563" t="s">
        <v>1445</v>
      </c>
      <c r="S563" t="s">
        <v>98</v>
      </c>
      <c r="T563" t="s">
        <v>99</v>
      </c>
      <c r="U563" t="s">
        <v>100</v>
      </c>
      <c r="V563" t="s">
        <v>4880</v>
      </c>
      <c r="W563" t="s">
        <v>102</v>
      </c>
      <c r="X563" t="s">
        <v>4881</v>
      </c>
      <c r="Y563" t="s">
        <v>8</v>
      </c>
      <c r="Z563" t="s">
        <v>104</v>
      </c>
      <c r="AA563" t="s">
        <v>1030</v>
      </c>
      <c r="AB563" s="37">
        <v>1</v>
      </c>
      <c r="AC563" t="s">
        <v>106</v>
      </c>
      <c r="AD563" s="37">
        <v>65960</v>
      </c>
      <c r="AE563" s="37">
        <v>75096</v>
      </c>
      <c r="AF563" s="37">
        <v>65960</v>
      </c>
    </row>
    <row r="564" spans="1:32">
      <c r="A564" t="s">
        <v>152</v>
      </c>
      <c r="B564" t="s">
        <v>153</v>
      </c>
      <c r="C564" t="s">
        <v>154</v>
      </c>
      <c r="D564" t="s">
        <v>155</v>
      </c>
      <c r="E564" t="s">
        <v>4882</v>
      </c>
      <c r="F564" t="s">
        <v>4883</v>
      </c>
      <c r="G564" t="s">
        <v>1121</v>
      </c>
      <c r="H564" t="s">
        <v>153</v>
      </c>
      <c r="I564" t="s">
        <v>152</v>
      </c>
      <c r="J564" t="s">
        <v>4884</v>
      </c>
      <c r="K564" t="s">
        <v>96</v>
      </c>
      <c r="L564" t="s">
        <v>4885</v>
      </c>
      <c r="M564" s="36">
        <v>45980.668576388889</v>
      </c>
      <c r="N564" s="36">
        <v>45981.646527777782</v>
      </c>
      <c r="O564" t="s">
        <v>1125</v>
      </c>
      <c r="P564" t="s">
        <v>1126</v>
      </c>
      <c r="Q564" t="s">
        <v>1235</v>
      </c>
      <c r="R564" t="s">
        <v>1545</v>
      </c>
      <c r="S564" t="s">
        <v>1130</v>
      </c>
      <c r="T564" t="s">
        <v>1130</v>
      </c>
      <c r="U564" t="s">
        <v>100</v>
      </c>
      <c r="V564" t="s">
        <v>4886</v>
      </c>
      <c r="W564" t="s">
        <v>102</v>
      </c>
      <c r="X564" t="s">
        <v>4887</v>
      </c>
      <c r="Y564" t="s">
        <v>8</v>
      </c>
      <c r="Z564" t="s">
        <v>104</v>
      </c>
      <c r="AA564" t="s">
        <v>2242</v>
      </c>
      <c r="AB564" s="37">
        <v>1</v>
      </c>
      <c r="AC564" t="s">
        <v>106</v>
      </c>
      <c r="AD564" s="37">
        <v>65960</v>
      </c>
      <c r="AE564" s="37">
        <v>75096</v>
      </c>
      <c r="AF564" s="37">
        <v>65960</v>
      </c>
    </row>
    <row r="565" spans="1:32">
      <c r="A565" t="s">
        <v>113</v>
      </c>
      <c r="B565" t="s">
        <v>114</v>
      </c>
      <c r="C565" t="s">
        <v>115</v>
      </c>
      <c r="D565" t="s">
        <v>4888</v>
      </c>
      <c r="E565" t="s">
        <v>4889</v>
      </c>
      <c r="F565" t="s">
        <v>4890</v>
      </c>
      <c r="G565" t="s">
        <v>1121</v>
      </c>
      <c r="H565" t="s">
        <v>119</v>
      </c>
      <c r="I565" t="s">
        <v>4891</v>
      </c>
      <c r="J565" t="s">
        <v>4892</v>
      </c>
      <c r="K565" t="s">
        <v>96</v>
      </c>
      <c r="L565" t="s">
        <v>4893</v>
      </c>
      <c r="M565" s="36">
        <v>45980.672129629631</v>
      </c>
      <c r="N565" s="36">
        <v>45981.553472222222</v>
      </c>
      <c r="O565" t="s">
        <v>1125</v>
      </c>
      <c r="P565" t="s">
        <v>1126</v>
      </c>
      <c r="Q565" t="s">
        <v>1192</v>
      </c>
      <c r="R565" t="s">
        <v>1193</v>
      </c>
      <c r="S565" t="s">
        <v>1130</v>
      </c>
      <c r="T565" t="s">
        <v>1130</v>
      </c>
      <c r="U565" t="s">
        <v>100</v>
      </c>
      <c r="V565" t="s">
        <v>4894</v>
      </c>
      <c r="W565" t="s">
        <v>102</v>
      </c>
      <c r="X565" t="s">
        <v>4895</v>
      </c>
      <c r="Y565" t="s">
        <v>125</v>
      </c>
      <c r="Z565" t="s">
        <v>126</v>
      </c>
      <c r="AA565" t="s">
        <v>1632</v>
      </c>
      <c r="AB565" s="37">
        <v>1</v>
      </c>
      <c r="AC565" t="s">
        <v>106</v>
      </c>
      <c r="AD565" s="37">
        <v>988463</v>
      </c>
      <c r="AE565" s="37">
        <v>196537</v>
      </c>
      <c r="AF565" s="37">
        <v>988463</v>
      </c>
    </row>
    <row r="566" spans="1:32">
      <c r="A566" t="s">
        <v>138</v>
      </c>
      <c r="B566" t="s">
        <v>139</v>
      </c>
      <c r="C566" t="s">
        <v>140</v>
      </c>
      <c r="D566" t="s">
        <v>141</v>
      </c>
      <c r="E566" t="s">
        <v>4896</v>
      </c>
      <c r="F566" t="s">
        <v>2252</v>
      </c>
      <c r="G566" t="s">
        <v>1121</v>
      </c>
      <c r="H566" t="s">
        <v>144</v>
      </c>
      <c r="I566" t="s">
        <v>138</v>
      </c>
      <c r="J566" t="s">
        <v>2253</v>
      </c>
      <c r="K566" t="s">
        <v>96</v>
      </c>
      <c r="L566" t="s">
        <v>4897</v>
      </c>
      <c r="M566" s="36">
        <v>45980.693680555552</v>
      </c>
      <c r="N566" s="36">
        <v>45981.463194444441</v>
      </c>
      <c r="O566" t="s">
        <v>1125</v>
      </c>
      <c r="P566" t="s">
        <v>1126</v>
      </c>
      <c r="Q566" t="s">
        <v>1186</v>
      </c>
      <c r="R566" t="s">
        <v>1186</v>
      </c>
      <c r="S566" t="s">
        <v>1130</v>
      </c>
      <c r="T566" t="s">
        <v>1130</v>
      </c>
      <c r="U566" t="s">
        <v>100</v>
      </c>
      <c r="V566" t="s">
        <v>4898</v>
      </c>
      <c r="W566" t="s">
        <v>102</v>
      </c>
      <c r="X566" t="s">
        <v>4899</v>
      </c>
      <c r="Y566" t="s">
        <v>8</v>
      </c>
      <c r="Z566" t="s">
        <v>104</v>
      </c>
      <c r="AA566" t="s">
        <v>637</v>
      </c>
      <c r="AB566" s="37">
        <v>1</v>
      </c>
      <c r="AC566" t="s">
        <v>106</v>
      </c>
      <c r="AD566" s="37">
        <v>65960</v>
      </c>
      <c r="AE566" s="37">
        <v>75096</v>
      </c>
      <c r="AF566" s="37">
        <v>65960</v>
      </c>
    </row>
    <row r="567" spans="1:32">
      <c r="A567" t="s">
        <v>152</v>
      </c>
      <c r="B567" t="s">
        <v>153</v>
      </c>
      <c r="C567" t="s">
        <v>154</v>
      </c>
      <c r="D567" t="s">
        <v>155</v>
      </c>
      <c r="E567" t="s">
        <v>4900</v>
      </c>
      <c r="F567" t="s">
        <v>448</v>
      </c>
      <c r="G567" t="s">
        <v>1121</v>
      </c>
      <c r="H567" t="s">
        <v>153</v>
      </c>
      <c r="I567" t="s">
        <v>152</v>
      </c>
      <c r="J567" t="s">
        <v>449</v>
      </c>
      <c r="K567" t="s">
        <v>96</v>
      </c>
      <c r="L567" t="s">
        <v>4901</v>
      </c>
      <c r="M567" s="36">
        <v>45980.696909722217</v>
      </c>
      <c r="N567" s="36">
        <v>45981.692361111112</v>
      </c>
      <c r="O567" t="s">
        <v>1125</v>
      </c>
      <c r="P567" t="s">
        <v>1126</v>
      </c>
      <c r="Q567" t="s">
        <v>1235</v>
      </c>
      <c r="R567" t="s">
        <v>1269</v>
      </c>
      <c r="U567" t="s">
        <v>100</v>
      </c>
      <c r="V567" t="s">
        <v>4902</v>
      </c>
      <c r="W567" t="s">
        <v>102</v>
      </c>
      <c r="X567" t="s">
        <v>452</v>
      </c>
      <c r="Y567" t="s">
        <v>8</v>
      </c>
      <c r="Z567" t="s">
        <v>104</v>
      </c>
      <c r="AA567" t="s">
        <v>2242</v>
      </c>
      <c r="AB567" s="37">
        <v>1</v>
      </c>
      <c r="AC567" t="s">
        <v>106</v>
      </c>
      <c r="AD567" s="37">
        <v>65960</v>
      </c>
      <c r="AE567" s="37">
        <v>75096</v>
      </c>
      <c r="AF567" s="37">
        <v>65960</v>
      </c>
    </row>
    <row r="568" spans="1:32">
      <c r="A568" t="s">
        <v>138</v>
      </c>
      <c r="B568" t="s">
        <v>139</v>
      </c>
      <c r="C568" t="s">
        <v>140</v>
      </c>
      <c r="D568" t="s">
        <v>4903</v>
      </c>
      <c r="E568" t="s">
        <v>4904</v>
      </c>
      <c r="F568" t="s">
        <v>4905</v>
      </c>
      <c r="G568" t="s">
        <v>1121</v>
      </c>
      <c r="H568" t="s">
        <v>144</v>
      </c>
      <c r="I568" t="s">
        <v>4906</v>
      </c>
      <c r="J568" t="s">
        <v>4907</v>
      </c>
      <c r="K568" t="s">
        <v>96</v>
      </c>
      <c r="L568" t="s">
        <v>4908</v>
      </c>
      <c r="M568" s="36">
        <v>45980.741932870369</v>
      </c>
      <c r="N568" s="36">
        <v>45981.495138888888</v>
      </c>
      <c r="O568" t="s">
        <v>1125</v>
      </c>
      <c r="P568" t="s">
        <v>1126</v>
      </c>
      <c r="Q568" t="s">
        <v>1186</v>
      </c>
      <c r="R568" t="s">
        <v>1186</v>
      </c>
      <c r="S568" t="s">
        <v>147</v>
      </c>
      <c r="T568" t="s">
        <v>600</v>
      </c>
      <c r="U568" t="s">
        <v>100</v>
      </c>
      <c r="V568" t="s">
        <v>4909</v>
      </c>
      <c r="W568" t="s">
        <v>102</v>
      </c>
      <c r="X568" t="s">
        <v>4910</v>
      </c>
      <c r="Y568" t="s">
        <v>11</v>
      </c>
      <c r="Z568" t="s">
        <v>104</v>
      </c>
      <c r="AA568" t="s">
        <v>1423</v>
      </c>
      <c r="AB568" s="37">
        <v>1</v>
      </c>
      <c r="AC568" t="s">
        <v>106</v>
      </c>
      <c r="AD568" s="37">
        <v>144968</v>
      </c>
      <c r="AE568" s="37">
        <v>140396</v>
      </c>
      <c r="AF568" s="37">
        <v>144968</v>
      </c>
    </row>
    <row r="569" spans="1:32">
      <c r="A569" t="s">
        <v>138</v>
      </c>
      <c r="B569" t="s">
        <v>139</v>
      </c>
      <c r="C569" t="s">
        <v>140</v>
      </c>
      <c r="D569" t="s">
        <v>141</v>
      </c>
      <c r="E569" t="s">
        <v>4911</v>
      </c>
      <c r="F569" t="s">
        <v>1688</v>
      </c>
      <c r="G569" t="s">
        <v>1121</v>
      </c>
      <c r="H569" t="s">
        <v>144</v>
      </c>
      <c r="I569" t="s">
        <v>138</v>
      </c>
      <c r="J569" t="s">
        <v>1689</v>
      </c>
      <c r="K569" t="s">
        <v>96</v>
      </c>
      <c r="L569" t="s">
        <v>4912</v>
      </c>
      <c r="M569" s="36">
        <v>45980.724398148152</v>
      </c>
      <c r="N569" s="36">
        <v>45981.481944444437</v>
      </c>
      <c r="O569" t="s">
        <v>1125</v>
      </c>
      <c r="P569" t="s">
        <v>1126</v>
      </c>
      <c r="Q569" t="s">
        <v>1218</v>
      </c>
      <c r="R569" t="s">
        <v>1128</v>
      </c>
      <c r="S569" t="s">
        <v>98</v>
      </c>
      <c r="T569" t="s">
        <v>99</v>
      </c>
      <c r="U569" t="s">
        <v>1179</v>
      </c>
      <c r="V569" t="s">
        <v>4913</v>
      </c>
      <c r="W569" t="s">
        <v>102</v>
      </c>
      <c r="X569" t="s">
        <v>1692</v>
      </c>
      <c r="Y569" t="s">
        <v>8</v>
      </c>
      <c r="Z569" t="s">
        <v>104</v>
      </c>
      <c r="AA569" t="s">
        <v>169</v>
      </c>
      <c r="AB569" s="37">
        <v>1</v>
      </c>
      <c r="AC569" t="s">
        <v>106</v>
      </c>
      <c r="AD569" s="37">
        <v>65960</v>
      </c>
      <c r="AE569" s="37">
        <v>75096</v>
      </c>
      <c r="AF569" s="37">
        <v>65960</v>
      </c>
    </row>
    <row r="570" spans="1:32">
      <c r="A570" t="s">
        <v>800</v>
      </c>
      <c r="B570" t="s">
        <v>381</v>
      </c>
      <c r="C570" t="s">
        <v>382</v>
      </c>
      <c r="D570" t="s">
        <v>4914</v>
      </c>
      <c r="E570" t="s">
        <v>4915</v>
      </c>
      <c r="F570" t="s">
        <v>4916</v>
      </c>
      <c r="G570" t="s">
        <v>1121</v>
      </c>
      <c r="H570" t="s">
        <v>804</v>
      </c>
      <c r="I570" t="s">
        <v>4917</v>
      </c>
      <c r="J570" t="s">
        <v>4918</v>
      </c>
      <c r="K570" t="s">
        <v>96</v>
      </c>
      <c r="L570" t="s">
        <v>4919</v>
      </c>
      <c r="M570" s="36">
        <v>45980.727534722217</v>
      </c>
      <c r="N570" s="36">
        <v>45981.433333333327</v>
      </c>
      <c r="P570" t="s">
        <v>1126</v>
      </c>
      <c r="Q570" t="s">
        <v>1235</v>
      </c>
      <c r="R570" t="s">
        <v>1269</v>
      </c>
      <c r="S570" t="s">
        <v>1129</v>
      </c>
      <c r="T570" t="s">
        <v>1129</v>
      </c>
      <c r="V570" t="s">
        <v>4920</v>
      </c>
      <c r="W570" t="s">
        <v>1195</v>
      </c>
      <c r="Y570" t="s">
        <v>11</v>
      </c>
      <c r="Z570" t="s">
        <v>104</v>
      </c>
      <c r="AA570" t="s">
        <v>2068</v>
      </c>
      <c r="AB570" s="37">
        <v>0</v>
      </c>
      <c r="AC570" t="s">
        <v>106</v>
      </c>
      <c r="AD570" s="37">
        <v>41241</v>
      </c>
      <c r="AE570" s="37">
        <v>0</v>
      </c>
      <c r="AF570" s="37">
        <v>41241</v>
      </c>
    </row>
    <row r="571" spans="1:32">
      <c r="A571" t="s">
        <v>152</v>
      </c>
      <c r="B571" t="s">
        <v>153</v>
      </c>
      <c r="C571" t="s">
        <v>154</v>
      </c>
      <c r="D571" t="s">
        <v>155</v>
      </c>
      <c r="E571" t="s">
        <v>4921</v>
      </c>
      <c r="F571" t="s">
        <v>2585</v>
      </c>
      <c r="G571" t="s">
        <v>1121</v>
      </c>
      <c r="H571" t="s">
        <v>153</v>
      </c>
      <c r="I571" t="s">
        <v>152</v>
      </c>
      <c r="J571" t="s">
        <v>2586</v>
      </c>
      <c r="K571" t="s">
        <v>96</v>
      </c>
      <c r="L571" t="s">
        <v>4922</v>
      </c>
      <c r="M571" s="36">
        <v>45981.333333333343</v>
      </c>
      <c r="N571" s="36">
        <v>45981.61041666667</v>
      </c>
      <c r="O571" t="s">
        <v>1125</v>
      </c>
      <c r="P571" t="s">
        <v>1227</v>
      </c>
      <c r="Q571" t="s">
        <v>1336</v>
      </c>
      <c r="R571" t="s">
        <v>1445</v>
      </c>
      <c r="S571" t="s">
        <v>147</v>
      </c>
      <c r="T571" t="s">
        <v>1364</v>
      </c>
      <c r="U571" t="s">
        <v>100</v>
      </c>
      <c r="V571" t="s">
        <v>4923</v>
      </c>
      <c r="W571" t="s">
        <v>102</v>
      </c>
      <c r="X571" t="s">
        <v>4924</v>
      </c>
      <c r="Y571" t="s">
        <v>8</v>
      </c>
      <c r="Z571" t="s">
        <v>104</v>
      </c>
      <c r="AA571" t="s">
        <v>1262</v>
      </c>
      <c r="AB571" s="37">
        <v>1</v>
      </c>
      <c r="AC571" t="s">
        <v>106</v>
      </c>
      <c r="AD571" s="37">
        <v>65960</v>
      </c>
      <c r="AE571" s="37">
        <v>75096</v>
      </c>
      <c r="AF571" s="37">
        <v>65960</v>
      </c>
    </row>
    <row r="572" spans="1:32">
      <c r="A572" t="s">
        <v>351</v>
      </c>
      <c r="B572" t="s">
        <v>86</v>
      </c>
      <c r="C572" t="s">
        <v>352</v>
      </c>
      <c r="D572" t="s">
        <v>2330</v>
      </c>
      <c r="E572" t="s">
        <v>4925</v>
      </c>
      <c r="F572" t="s">
        <v>4926</v>
      </c>
      <c r="G572" t="s">
        <v>1121</v>
      </c>
      <c r="H572" t="s">
        <v>402</v>
      </c>
      <c r="I572" t="s">
        <v>2333</v>
      </c>
      <c r="J572" t="s">
        <v>4927</v>
      </c>
      <c r="K572" t="s">
        <v>96</v>
      </c>
      <c r="L572" t="s">
        <v>4928</v>
      </c>
      <c r="M572" s="36">
        <v>45981.333333333343</v>
      </c>
      <c r="N572" s="36">
        <v>45981.661111111112</v>
      </c>
      <c r="O572" t="s">
        <v>1125</v>
      </c>
      <c r="P572" t="s">
        <v>1227</v>
      </c>
      <c r="Q572" t="s">
        <v>1177</v>
      </c>
      <c r="R572" t="s">
        <v>2522</v>
      </c>
      <c r="S572" t="s">
        <v>1130</v>
      </c>
      <c r="T572" t="s">
        <v>1130</v>
      </c>
      <c r="U572" t="s">
        <v>100</v>
      </c>
      <c r="V572" t="s">
        <v>4929</v>
      </c>
      <c r="W572" t="s">
        <v>102</v>
      </c>
      <c r="X572" t="s">
        <v>4930</v>
      </c>
      <c r="Y572" t="s">
        <v>13</v>
      </c>
      <c r="Z572" t="s">
        <v>104</v>
      </c>
      <c r="AA572" t="s">
        <v>1141</v>
      </c>
      <c r="AB572" s="37">
        <v>1</v>
      </c>
      <c r="AC572" t="s">
        <v>106</v>
      </c>
      <c r="AD572" s="37">
        <v>275729</v>
      </c>
      <c r="AE572" s="37">
        <v>196537</v>
      </c>
      <c r="AF572" s="37">
        <v>275729</v>
      </c>
    </row>
    <row r="573" spans="1:32">
      <c r="A573" t="s">
        <v>152</v>
      </c>
      <c r="B573" t="s">
        <v>153</v>
      </c>
      <c r="C573" t="s">
        <v>154</v>
      </c>
      <c r="D573" t="s">
        <v>155</v>
      </c>
      <c r="E573" t="s">
        <v>4931</v>
      </c>
      <c r="F573" t="s">
        <v>3815</v>
      </c>
      <c r="G573" t="s">
        <v>1121</v>
      </c>
      <c r="H573" t="s">
        <v>153</v>
      </c>
      <c r="I573" t="s">
        <v>152</v>
      </c>
      <c r="J573" t="s">
        <v>3816</v>
      </c>
      <c r="K573" t="s">
        <v>96</v>
      </c>
      <c r="L573" t="s">
        <v>4932</v>
      </c>
      <c r="M573" s="36">
        <v>45981.33734953704</v>
      </c>
      <c r="N573" s="36">
        <v>45981.640277777777</v>
      </c>
      <c r="O573" t="s">
        <v>1125</v>
      </c>
      <c r="P573" t="s">
        <v>1126</v>
      </c>
      <c r="Q573" t="s">
        <v>1235</v>
      </c>
      <c r="R573" t="s">
        <v>1236</v>
      </c>
      <c r="S573" t="s">
        <v>147</v>
      </c>
      <c r="T573" t="s">
        <v>1364</v>
      </c>
      <c r="U573" t="s">
        <v>100</v>
      </c>
      <c r="V573" t="s">
        <v>4933</v>
      </c>
      <c r="W573" t="s">
        <v>102</v>
      </c>
      <c r="X573" t="s">
        <v>4934</v>
      </c>
      <c r="Y573" t="s">
        <v>8</v>
      </c>
      <c r="Z573" t="s">
        <v>104</v>
      </c>
      <c r="AA573" t="s">
        <v>453</v>
      </c>
      <c r="AB573" s="37">
        <v>1</v>
      </c>
      <c r="AC573" t="s">
        <v>106</v>
      </c>
      <c r="AD573" s="37">
        <v>65960</v>
      </c>
      <c r="AE573" s="37">
        <v>75096</v>
      </c>
      <c r="AF573" s="37">
        <v>65960</v>
      </c>
    </row>
    <row r="574" spans="1:32">
      <c r="A574" t="s">
        <v>509</v>
      </c>
      <c r="B574" t="s">
        <v>139</v>
      </c>
      <c r="C574" t="s">
        <v>140</v>
      </c>
      <c r="D574" t="s">
        <v>3492</v>
      </c>
      <c r="E574" t="s">
        <v>4935</v>
      </c>
      <c r="F574" t="s">
        <v>4936</v>
      </c>
      <c r="G574" t="s">
        <v>1121</v>
      </c>
      <c r="H574" t="s">
        <v>1507</v>
      </c>
      <c r="I574" t="s">
        <v>3495</v>
      </c>
      <c r="J574" t="s">
        <v>4937</v>
      </c>
      <c r="K574" t="s">
        <v>96</v>
      </c>
      <c r="L574" t="s">
        <v>4938</v>
      </c>
      <c r="M574" s="36">
        <v>45981.34107638889</v>
      </c>
      <c r="N574" s="36">
        <v>45983.593055555553</v>
      </c>
      <c r="P574" t="s">
        <v>1126</v>
      </c>
      <c r="Q574" t="s">
        <v>1192</v>
      </c>
      <c r="R574" t="s">
        <v>1128</v>
      </c>
      <c r="S574" t="s">
        <v>98</v>
      </c>
      <c r="T574" t="s">
        <v>470</v>
      </c>
      <c r="V574" t="s">
        <v>4939</v>
      </c>
      <c r="W574" t="s">
        <v>1195</v>
      </c>
      <c r="Y574" t="s">
        <v>125</v>
      </c>
      <c r="Z574" t="s">
        <v>230</v>
      </c>
      <c r="AA574" t="s">
        <v>518</v>
      </c>
      <c r="AB574" s="37">
        <v>0</v>
      </c>
      <c r="AC574" t="s">
        <v>106</v>
      </c>
      <c r="AD574" s="37">
        <v>41241</v>
      </c>
      <c r="AE574" s="37">
        <v>0</v>
      </c>
      <c r="AF574" s="37">
        <v>41241</v>
      </c>
    </row>
    <row r="575" spans="1:32">
      <c r="A575" t="s">
        <v>398</v>
      </c>
      <c r="B575" t="s">
        <v>86</v>
      </c>
      <c r="C575" t="s">
        <v>87</v>
      </c>
      <c r="D575" t="s">
        <v>1514</v>
      </c>
      <c r="E575" t="s">
        <v>4940</v>
      </c>
      <c r="F575" t="s">
        <v>4941</v>
      </c>
      <c r="G575" t="s">
        <v>1121</v>
      </c>
      <c r="H575" t="s">
        <v>402</v>
      </c>
      <c r="I575" t="s">
        <v>1517</v>
      </c>
      <c r="J575" t="s">
        <v>4942</v>
      </c>
      <c r="K575" t="s">
        <v>96</v>
      </c>
      <c r="L575" t="s">
        <v>4943</v>
      </c>
      <c r="M575" s="36">
        <v>45981.382476851853</v>
      </c>
      <c r="N575" s="36">
        <v>45985.652777777781</v>
      </c>
      <c r="O575" t="s">
        <v>1125</v>
      </c>
      <c r="P575" t="s">
        <v>1126</v>
      </c>
      <c r="Q575" t="s">
        <v>1235</v>
      </c>
      <c r="R575" t="s">
        <v>1236</v>
      </c>
      <c r="S575" t="s">
        <v>1130</v>
      </c>
      <c r="T575" t="s">
        <v>1130</v>
      </c>
      <c r="U575" t="s">
        <v>100</v>
      </c>
      <c r="V575" t="s">
        <v>4944</v>
      </c>
      <c r="W575" t="s">
        <v>102</v>
      </c>
      <c r="X575" t="s">
        <v>4945</v>
      </c>
      <c r="Y575" t="s">
        <v>13</v>
      </c>
      <c r="Z575" t="s">
        <v>104</v>
      </c>
      <c r="AA575" t="s">
        <v>824</v>
      </c>
      <c r="AB575" s="37">
        <v>1</v>
      </c>
      <c r="AC575" t="s">
        <v>106</v>
      </c>
      <c r="AD575" s="37">
        <v>275729</v>
      </c>
      <c r="AE575" s="37">
        <v>196537</v>
      </c>
      <c r="AF575" s="37">
        <v>275729</v>
      </c>
    </row>
    <row r="576" spans="1:32">
      <c r="A576" t="s">
        <v>398</v>
      </c>
      <c r="B576" t="s">
        <v>86</v>
      </c>
      <c r="C576" t="s">
        <v>87</v>
      </c>
      <c r="D576" t="s">
        <v>480</v>
      </c>
      <c r="E576" t="s">
        <v>4946</v>
      </c>
      <c r="F576" t="s">
        <v>4947</v>
      </c>
      <c r="G576" t="s">
        <v>1121</v>
      </c>
      <c r="H576" t="s">
        <v>402</v>
      </c>
      <c r="I576" t="s">
        <v>484</v>
      </c>
      <c r="J576" t="s">
        <v>4948</v>
      </c>
      <c r="K576" t="s">
        <v>96</v>
      </c>
      <c r="L576" t="s">
        <v>4949</v>
      </c>
      <c r="M576" s="36">
        <v>45981.396805555552</v>
      </c>
      <c r="N576" s="36">
        <v>45983.385416666657</v>
      </c>
      <c r="O576" t="s">
        <v>1125</v>
      </c>
      <c r="P576" t="s">
        <v>1126</v>
      </c>
      <c r="Q576" t="s">
        <v>1235</v>
      </c>
      <c r="R576" t="s">
        <v>1545</v>
      </c>
      <c r="S576" t="s">
        <v>98</v>
      </c>
      <c r="T576" t="s">
        <v>99</v>
      </c>
      <c r="U576" t="s">
        <v>100</v>
      </c>
      <c r="V576" t="s">
        <v>4950</v>
      </c>
      <c r="W576" t="s">
        <v>102</v>
      </c>
      <c r="X576" t="s">
        <v>4951</v>
      </c>
      <c r="Y576" t="s">
        <v>11</v>
      </c>
      <c r="Z576" t="s">
        <v>104</v>
      </c>
      <c r="AA576" t="s">
        <v>740</v>
      </c>
      <c r="AB576" s="37">
        <v>1</v>
      </c>
      <c r="AC576" t="s">
        <v>106</v>
      </c>
      <c r="AD576" s="37">
        <v>144968</v>
      </c>
      <c r="AE576" s="37">
        <v>140396</v>
      </c>
      <c r="AF576" s="37">
        <v>144968</v>
      </c>
    </row>
    <row r="577" spans="1:32">
      <c r="A577" t="s">
        <v>277</v>
      </c>
      <c r="B577" t="s">
        <v>256</v>
      </c>
      <c r="C577" t="s">
        <v>257</v>
      </c>
      <c r="D577" t="s">
        <v>1015</v>
      </c>
      <c r="E577" t="s">
        <v>4952</v>
      </c>
      <c r="F577" t="s">
        <v>4953</v>
      </c>
      <c r="G577" t="s">
        <v>1121</v>
      </c>
      <c r="H577" t="s">
        <v>281</v>
      </c>
      <c r="I577" t="s">
        <v>1018</v>
      </c>
      <c r="J577" t="s">
        <v>4954</v>
      </c>
      <c r="K577" t="s">
        <v>96</v>
      </c>
      <c r="L577" t="s">
        <v>4955</v>
      </c>
      <c r="M577" s="36">
        <v>45981.383310185192</v>
      </c>
      <c r="N577" s="36">
        <v>45982.6875</v>
      </c>
      <c r="O577" t="s">
        <v>1125</v>
      </c>
      <c r="P577" t="s">
        <v>1227</v>
      </c>
      <c r="Q577" t="s">
        <v>1637</v>
      </c>
      <c r="R577" t="s">
        <v>1638</v>
      </c>
      <c r="S577" t="s">
        <v>98</v>
      </c>
      <c r="T577" t="s">
        <v>99</v>
      </c>
      <c r="U577" t="s">
        <v>100</v>
      </c>
      <c r="V577" t="s">
        <v>4956</v>
      </c>
      <c r="W577" t="s">
        <v>102</v>
      </c>
      <c r="X577" t="s">
        <v>4957</v>
      </c>
      <c r="Y577" t="s">
        <v>15</v>
      </c>
      <c r="Z577" t="s">
        <v>104</v>
      </c>
      <c r="AA577" t="s">
        <v>1299</v>
      </c>
      <c r="AB577" s="37">
        <v>1</v>
      </c>
      <c r="AC577" t="s">
        <v>106</v>
      </c>
      <c r="AD577" s="37">
        <v>479589</v>
      </c>
      <c r="AE577" s="37">
        <v>196537</v>
      </c>
      <c r="AF577" s="37">
        <v>479589</v>
      </c>
    </row>
    <row r="578" spans="1:32">
      <c r="A578" t="s">
        <v>138</v>
      </c>
      <c r="B578" t="s">
        <v>139</v>
      </c>
      <c r="C578" t="s">
        <v>140</v>
      </c>
      <c r="D578" t="s">
        <v>196</v>
      </c>
      <c r="E578" t="s">
        <v>4958</v>
      </c>
      <c r="F578" t="s">
        <v>4959</v>
      </c>
      <c r="G578" t="s">
        <v>1121</v>
      </c>
      <c r="H578" t="s">
        <v>144</v>
      </c>
      <c r="I578" t="s">
        <v>199</v>
      </c>
      <c r="J578" t="s">
        <v>4960</v>
      </c>
      <c r="K578" t="s">
        <v>96</v>
      </c>
      <c r="L578" t="s">
        <v>4961</v>
      </c>
      <c r="M578" s="36">
        <v>45981.398333333331</v>
      </c>
      <c r="N578" s="36">
        <v>45981.556250000001</v>
      </c>
      <c r="O578" t="s">
        <v>1125</v>
      </c>
      <c r="P578" t="s">
        <v>1227</v>
      </c>
      <c r="Q578" t="s">
        <v>1177</v>
      </c>
      <c r="R578" t="s">
        <v>2522</v>
      </c>
      <c r="S578" t="s">
        <v>98</v>
      </c>
      <c r="T578" t="s">
        <v>99</v>
      </c>
      <c r="U578" t="s">
        <v>100</v>
      </c>
      <c r="V578" t="s">
        <v>4962</v>
      </c>
      <c r="W578" t="s">
        <v>102</v>
      </c>
      <c r="X578" t="s">
        <v>4963</v>
      </c>
      <c r="Y578" t="s">
        <v>8</v>
      </c>
      <c r="Z578" t="s">
        <v>104</v>
      </c>
      <c r="AA578" t="s">
        <v>169</v>
      </c>
      <c r="AB578" s="37">
        <v>1</v>
      </c>
      <c r="AC578" t="s">
        <v>106</v>
      </c>
      <c r="AD578" s="37">
        <v>65960</v>
      </c>
      <c r="AE578" s="37">
        <v>75096</v>
      </c>
      <c r="AF578" s="37">
        <v>65960</v>
      </c>
    </row>
    <row r="579" spans="1:32">
      <c r="A579" t="s">
        <v>398</v>
      </c>
      <c r="B579" t="s">
        <v>86</v>
      </c>
      <c r="C579" t="s">
        <v>87</v>
      </c>
      <c r="D579" t="s">
        <v>399</v>
      </c>
      <c r="E579" t="s">
        <v>4964</v>
      </c>
      <c r="F579" t="s">
        <v>4965</v>
      </c>
      <c r="G579" t="s">
        <v>1121</v>
      </c>
      <c r="H579" t="s">
        <v>402</v>
      </c>
      <c r="I579" t="s">
        <v>398</v>
      </c>
      <c r="J579" t="s">
        <v>4966</v>
      </c>
      <c r="K579" t="s">
        <v>96</v>
      </c>
      <c r="L579" t="s">
        <v>4967</v>
      </c>
      <c r="M579" s="36">
        <v>45981.402013888888</v>
      </c>
      <c r="N579" s="36">
        <v>45981.637499999997</v>
      </c>
      <c r="O579" t="s">
        <v>1125</v>
      </c>
      <c r="P579" t="s">
        <v>1126</v>
      </c>
      <c r="Q579" t="s">
        <v>1192</v>
      </c>
      <c r="R579" t="s">
        <v>1128</v>
      </c>
      <c r="S579" t="s">
        <v>98</v>
      </c>
      <c r="T579" t="s">
        <v>470</v>
      </c>
      <c r="U579" t="s">
        <v>1179</v>
      </c>
      <c r="V579" t="s">
        <v>4968</v>
      </c>
      <c r="W579" t="s">
        <v>102</v>
      </c>
      <c r="X579" t="s">
        <v>4969</v>
      </c>
      <c r="Y579" t="s">
        <v>8</v>
      </c>
      <c r="Z579" t="s">
        <v>104</v>
      </c>
      <c r="AA579" t="s">
        <v>2283</v>
      </c>
      <c r="AB579" s="37">
        <v>1</v>
      </c>
      <c r="AC579" t="s">
        <v>106</v>
      </c>
      <c r="AD579" s="37">
        <v>65960</v>
      </c>
      <c r="AE579" s="37">
        <v>75096</v>
      </c>
      <c r="AF579" s="37">
        <v>65960</v>
      </c>
    </row>
    <row r="580" spans="1:32">
      <c r="A580" t="s">
        <v>1646</v>
      </c>
      <c r="B580" t="s">
        <v>256</v>
      </c>
      <c r="C580" t="s">
        <v>257</v>
      </c>
      <c r="D580" t="s">
        <v>4970</v>
      </c>
      <c r="E580" t="s">
        <v>4971</v>
      </c>
      <c r="F580" t="s">
        <v>4972</v>
      </c>
      <c r="G580" t="s">
        <v>1121</v>
      </c>
      <c r="H580" t="s">
        <v>224</v>
      </c>
      <c r="I580" t="s">
        <v>4973</v>
      </c>
      <c r="J580" t="s">
        <v>4974</v>
      </c>
      <c r="K580" t="s">
        <v>96</v>
      </c>
      <c r="L580" t="s">
        <v>4975</v>
      </c>
      <c r="M580" s="36">
        <v>45981.410868055558</v>
      </c>
      <c r="N580" s="36">
        <v>45982.747916666667</v>
      </c>
      <c r="O580" t="s">
        <v>1125</v>
      </c>
      <c r="P580" t="s">
        <v>1126</v>
      </c>
      <c r="Q580" t="s">
        <v>1218</v>
      </c>
      <c r="R580" t="s">
        <v>1128</v>
      </c>
      <c r="S580" t="s">
        <v>98</v>
      </c>
      <c r="T580" t="s">
        <v>99</v>
      </c>
      <c r="U580" t="s">
        <v>100</v>
      </c>
      <c r="V580" t="s">
        <v>4976</v>
      </c>
      <c r="W580" t="s">
        <v>102</v>
      </c>
      <c r="X580" t="s">
        <v>4977</v>
      </c>
      <c r="Y580" t="s">
        <v>15</v>
      </c>
      <c r="Z580" t="s">
        <v>104</v>
      </c>
      <c r="AA580" t="s">
        <v>1663</v>
      </c>
      <c r="AB580" s="37">
        <v>1</v>
      </c>
      <c r="AC580" t="s">
        <v>106</v>
      </c>
      <c r="AD580" s="37">
        <v>479589</v>
      </c>
      <c r="AE580" s="37">
        <v>196537</v>
      </c>
      <c r="AF580" s="37">
        <v>479589</v>
      </c>
    </row>
    <row r="581" spans="1:32">
      <c r="A581" t="s">
        <v>152</v>
      </c>
      <c r="B581" t="s">
        <v>153</v>
      </c>
      <c r="C581" t="s">
        <v>154</v>
      </c>
      <c r="D581" t="s">
        <v>3241</v>
      </c>
      <c r="E581" t="s">
        <v>4978</v>
      </c>
      <c r="F581" t="s">
        <v>4979</v>
      </c>
      <c r="G581" t="s">
        <v>1121</v>
      </c>
      <c r="H581" t="s">
        <v>153</v>
      </c>
      <c r="I581" t="s">
        <v>3244</v>
      </c>
      <c r="J581" t="s">
        <v>4980</v>
      </c>
      <c r="K581" t="s">
        <v>96</v>
      </c>
      <c r="L581" t="s">
        <v>4981</v>
      </c>
      <c r="M581" s="36">
        <v>45981.435613425929</v>
      </c>
      <c r="N581" s="36">
        <v>45982.434027777781</v>
      </c>
      <c r="O581" t="s">
        <v>1125</v>
      </c>
      <c r="P581" t="s">
        <v>1126</v>
      </c>
      <c r="Q581" t="s">
        <v>1374</v>
      </c>
      <c r="R581" t="s">
        <v>1414</v>
      </c>
      <c r="S581" t="s">
        <v>98</v>
      </c>
      <c r="T581" t="s">
        <v>99</v>
      </c>
      <c r="U581" t="s">
        <v>100</v>
      </c>
      <c r="V581" t="s">
        <v>4982</v>
      </c>
      <c r="W581" t="s">
        <v>102</v>
      </c>
      <c r="X581" t="s">
        <v>4983</v>
      </c>
      <c r="Y581" t="s">
        <v>11</v>
      </c>
      <c r="Z581" t="s">
        <v>104</v>
      </c>
      <c r="AA581" t="s">
        <v>1110</v>
      </c>
      <c r="AB581" s="37">
        <v>1</v>
      </c>
      <c r="AC581" t="s">
        <v>106</v>
      </c>
      <c r="AD581" s="37">
        <v>144968</v>
      </c>
      <c r="AE581" s="37">
        <v>140396</v>
      </c>
      <c r="AF581" s="37">
        <v>144968</v>
      </c>
    </row>
    <row r="582" spans="1:32">
      <c r="A582" t="s">
        <v>583</v>
      </c>
      <c r="B582" t="s">
        <v>256</v>
      </c>
      <c r="C582" t="s">
        <v>257</v>
      </c>
      <c r="D582" t="s">
        <v>4984</v>
      </c>
      <c r="E582" t="s">
        <v>4985</v>
      </c>
      <c r="F582" t="s">
        <v>4986</v>
      </c>
      <c r="G582" t="s">
        <v>1121</v>
      </c>
      <c r="H582" t="s">
        <v>587</v>
      </c>
      <c r="I582" t="s">
        <v>4987</v>
      </c>
      <c r="J582" t="s">
        <v>4988</v>
      </c>
      <c r="K582" t="s">
        <v>96</v>
      </c>
      <c r="L582" t="s">
        <v>4989</v>
      </c>
      <c r="M582" s="36">
        <v>45981.425949074073</v>
      </c>
      <c r="N582" s="36">
        <v>45983.500694444447</v>
      </c>
      <c r="O582" t="s">
        <v>1125</v>
      </c>
      <c r="P582" t="s">
        <v>1126</v>
      </c>
      <c r="Q582" t="s">
        <v>1148</v>
      </c>
      <c r="R582" t="s">
        <v>1128</v>
      </c>
      <c r="S582" t="s">
        <v>98</v>
      </c>
      <c r="T582" t="s">
        <v>99</v>
      </c>
      <c r="U582" t="s">
        <v>100</v>
      </c>
      <c r="V582" t="s">
        <v>4990</v>
      </c>
      <c r="W582" t="s">
        <v>102</v>
      </c>
      <c r="X582" t="s">
        <v>4991</v>
      </c>
      <c r="Y582" t="s">
        <v>11</v>
      </c>
      <c r="Z582" t="s">
        <v>104</v>
      </c>
      <c r="AA582" t="s">
        <v>727</v>
      </c>
      <c r="AB582" s="37">
        <v>1</v>
      </c>
      <c r="AC582" t="s">
        <v>106</v>
      </c>
      <c r="AD582" s="37">
        <v>144968</v>
      </c>
      <c r="AE582" s="37">
        <v>140396</v>
      </c>
      <c r="AF582" s="37">
        <v>144968</v>
      </c>
    </row>
    <row r="583" spans="1:32">
      <c r="A583" t="s">
        <v>138</v>
      </c>
      <c r="B583" t="s">
        <v>139</v>
      </c>
      <c r="C583" t="s">
        <v>140</v>
      </c>
      <c r="D583" t="s">
        <v>494</v>
      </c>
      <c r="E583" t="s">
        <v>4992</v>
      </c>
      <c r="F583" t="s">
        <v>3718</v>
      </c>
      <c r="G583" t="s">
        <v>1121</v>
      </c>
      <c r="H583" t="s">
        <v>144</v>
      </c>
      <c r="I583" t="s">
        <v>497</v>
      </c>
      <c r="J583" t="s">
        <v>3719</v>
      </c>
      <c r="K583" t="s">
        <v>96</v>
      </c>
      <c r="L583" t="s">
        <v>4993</v>
      </c>
      <c r="M583" s="36">
        <v>45981.452627314808</v>
      </c>
      <c r="N583" s="36">
        <v>45981.62222222222</v>
      </c>
      <c r="P583" t="s">
        <v>1126</v>
      </c>
      <c r="Q583" t="s">
        <v>1192</v>
      </c>
      <c r="R583" t="s">
        <v>1193</v>
      </c>
      <c r="S583" t="s">
        <v>1130</v>
      </c>
      <c r="T583" t="s">
        <v>1130</v>
      </c>
      <c r="V583" t="s">
        <v>4994</v>
      </c>
      <c r="W583" t="s">
        <v>1195</v>
      </c>
      <c r="Y583" t="s">
        <v>8</v>
      </c>
      <c r="Z583" t="s">
        <v>104</v>
      </c>
      <c r="AA583" t="s">
        <v>1162</v>
      </c>
      <c r="AB583" s="37">
        <v>0</v>
      </c>
      <c r="AC583" t="s">
        <v>106</v>
      </c>
      <c r="AD583" s="37">
        <v>41241</v>
      </c>
      <c r="AE583" s="37">
        <v>0</v>
      </c>
      <c r="AF583" s="37">
        <v>41241</v>
      </c>
    </row>
    <row r="584" spans="1:32">
      <c r="A584" t="s">
        <v>255</v>
      </c>
      <c r="B584" t="s">
        <v>256</v>
      </c>
      <c r="C584" t="s">
        <v>257</v>
      </c>
      <c r="D584" t="s">
        <v>1664</v>
      </c>
      <c r="E584" t="s">
        <v>4995</v>
      </c>
      <c r="F584" t="s">
        <v>4996</v>
      </c>
      <c r="G584" t="s">
        <v>1121</v>
      </c>
      <c r="H584" t="s">
        <v>261</v>
      </c>
      <c r="I584" t="s">
        <v>255</v>
      </c>
      <c r="J584" t="s">
        <v>4997</v>
      </c>
      <c r="K584" t="s">
        <v>96</v>
      </c>
      <c r="L584" t="s">
        <v>4998</v>
      </c>
      <c r="M584" s="36">
        <v>45981.469212962962</v>
      </c>
      <c r="N584" s="36">
        <v>45981.726388888892</v>
      </c>
      <c r="O584" t="s">
        <v>1125</v>
      </c>
      <c r="P584" t="s">
        <v>1126</v>
      </c>
      <c r="Q584" t="s">
        <v>1158</v>
      </c>
      <c r="R584" t="s">
        <v>1243</v>
      </c>
      <c r="S584" t="s">
        <v>147</v>
      </c>
      <c r="T584" t="s">
        <v>600</v>
      </c>
      <c r="U584" t="s">
        <v>100</v>
      </c>
      <c r="V584" t="s">
        <v>4999</v>
      </c>
      <c r="W584" t="s">
        <v>102</v>
      </c>
      <c r="X584" t="s">
        <v>5000</v>
      </c>
      <c r="Y584" t="s">
        <v>8</v>
      </c>
      <c r="Z584" t="s">
        <v>104</v>
      </c>
      <c r="AA584" t="s">
        <v>958</v>
      </c>
      <c r="AB584" s="37">
        <v>1</v>
      </c>
      <c r="AC584" t="s">
        <v>106</v>
      </c>
      <c r="AD584" s="37">
        <v>65960</v>
      </c>
      <c r="AE584" s="37">
        <v>75096</v>
      </c>
      <c r="AF584" s="37">
        <v>65960</v>
      </c>
    </row>
    <row r="585" spans="1:32">
      <c r="A585" t="s">
        <v>380</v>
      </c>
      <c r="B585" t="s">
        <v>381</v>
      </c>
      <c r="C585" t="s">
        <v>382</v>
      </c>
      <c r="D585" t="s">
        <v>383</v>
      </c>
      <c r="E585" t="s">
        <v>5001</v>
      </c>
      <c r="F585" t="s">
        <v>5002</v>
      </c>
      <c r="G585" t="s">
        <v>1121</v>
      </c>
      <c r="H585" t="s">
        <v>386</v>
      </c>
      <c r="I585" t="s">
        <v>380</v>
      </c>
      <c r="J585" t="s">
        <v>5003</v>
      </c>
      <c r="K585" t="s">
        <v>96</v>
      </c>
      <c r="L585" t="s">
        <v>5004</v>
      </c>
      <c r="M585" s="36">
        <v>45981.47519675926</v>
      </c>
      <c r="N585" s="36">
        <v>45981.686805555553</v>
      </c>
      <c r="O585" t="s">
        <v>1125</v>
      </c>
      <c r="P585" t="s">
        <v>1126</v>
      </c>
      <c r="Q585" t="s">
        <v>1235</v>
      </c>
      <c r="R585" t="s">
        <v>1269</v>
      </c>
      <c r="S585" t="s">
        <v>98</v>
      </c>
      <c r="T585" t="s">
        <v>470</v>
      </c>
      <c r="U585" t="s">
        <v>100</v>
      </c>
      <c r="V585" t="s">
        <v>5005</v>
      </c>
      <c r="W585" t="s">
        <v>102</v>
      </c>
      <c r="X585" t="s">
        <v>5006</v>
      </c>
      <c r="Y585" t="s">
        <v>8</v>
      </c>
      <c r="Z585" t="s">
        <v>104</v>
      </c>
      <c r="AA585" t="s">
        <v>391</v>
      </c>
      <c r="AB585" s="37">
        <v>1</v>
      </c>
      <c r="AC585" t="s">
        <v>106</v>
      </c>
      <c r="AD585" s="37">
        <v>65960</v>
      </c>
      <c r="AE585" s="37">
        <v>75096</v>
      </c>
      <c r="AF585" s="37">
        <v>65960</v>
      </c>
    </row>
    <row r="586" spans="1:32">
      <c r="A586" t="s">
        <v>152</v>
      </c>
      <c r="B586" t="s">
        <v>153</v>
      </c>
      <c r="C586" t="s">
        <v>154</v>
      </c>
      <c r="D586" t="s">
        <v>155</v>
      </c>
      <c r="E586" t="s">
        <v>5007</v>
      </c>
      <c r="F586" t="s">
        <v>5008</v>
      </c>
      <c r="G586" t="s">
        <v>1121</v>
      </c>
      <c r="H586" t="s">
        <v>153</v>
      </c>
      <c r="I586" t="s">
        <v>152</v>
      </c>
      <c r="J586" t="s">
        <v>5009</v>
      </c>
      <c r="K586" t="s">
        <v>96</v>
      </c>
      <c r="L586" t="s">
        <v>5010</v>
      </c>
      <c r="M586" s="36">
        <v>45981.475636574083</v>
      </c>
      <c r="N586" s="36">
        <v>45982.472222222219</v>
      </c>
      <c r="O586" t="s">
        <v>1125</v>
      </c>
      <c r="P586" t="s">
        <v>1126</v>
      </c>
      <c r="Q586" t="s">
        <v>1398</v>
      </c>
      <c r="R586" t="s">
        <v>1399</v>
      </c>
      <c r="S586" t="s">
        <v>147</v>
      </c>
      <c r="T586" t="s">
        <v>1364</v>
      </c>
      <c r="U586" t="s">
        <v>100</v>
      </c>
      <c r="V586" t="s">
        <v>5011</v>
      </c>
      <c r="W586" t="s">
        <v>102</v>
      </c>
      <c r="X586" t="s">
        <v>5012</v>
      </c>
      <c r="Y586" t="s">
        <v>8</v>
      </c>
      <c r="Z586" t="s">
        <v>104</v>
      </c>
      <c r="AA586" t="s">
        <v>1911</v>
      </c>
      <c r="AB586" s="37">
        <v>1</v>
      </c>
      <c r="AC586" t="s">
        <v>106</v>
      </c>
      <c r="AD586" s="37">
        <v>65960</v>
      </c>
      <c r="AE586" s="37">
        <v>75096</v>
      </c>
      <c r="AF586" s="37">
        <v>65960</v>
      </c>
    </row>
    <row r="587" spans="1:32">
      <c r="A587" t="s">
        <v>603</v>
      </c>
      <c r="B587" t="s">
        <v>381</v>
      </c>
      <c r="C587" t="s">
        <v>382</v>
      </c>
      <c r="D587" t="s">
        <v>2076</v>
      </c>
      <c r="E587" t="s">
        <v>5013</v>
      </c>
      <c r="F587" t="s">
        <v>2078</v>
      </c>
      <c r="G587" t="s">
        <v>1121</v>
      </c>
      <c r="H587" t="s">
        <v>607</v>
      </c>
      <c r="I587" t="s">
        <v>2079</v>
      </c>
      <c r="J587" t="s">
        <v>2080</v>
      </c>
      <c r="K587" t="s">
        <v>96</v>
      </c>
      <c r="L587" t="s">
        <v>5014</v>
      </c>
      <c r="M587" s="36">
        <v>45981.475347222222</v>
      </c>
      <c r="N587" s="36">
        <v>45982.384027777778</v>
      </c>
      <c r="O587" t="s">
        <v>1125</v>
      </c>
      <c r="P587" t="s">
        <v>1126</v>
      </c>
      <c r="Q587" t="s">
        <v>1158</v>
      </c>
      <c r="R587" t="s">
        <v>1128</v>
      </c>
      <c r="S587" t="s">
        <v>98</v>
      </c>
      <c r="T587" t="s">
        <v>99</v>
      </c>
      <c r="U587" t="s">
        <v>100</v>
      </c>
      <c r="V587" t="s">
        <v>5015</v>
      </c>
      <c r="W587" t="s">
        <v>102</v>
      </c>
      <c r="X587" t="s">
        <v>5016</v>
      </c>
      <c r="Y587" t="s">
        <v>11</v>
      </c>
      <c r="Z587" t="s">
        <v>104</v>
      </c>
      <c r="AA587" t="s">
        <v>612</v>
      </c>
      <c r="AB587" s="37">
        <v>1</v>
      </c>
      <c r="AC587" t="s">
        <v>106</v>
      </c>
      <c r="AD587" s="37">
        <v>144968</v>
      </c>
      <c r="AE587" s="37">
        <v>140396</v>
      </c>
      <c r="AF587" s="37">
        <v>144968</v>
      </c>
    </row>
    <row r="588" spans="1:32">
      <c r="A588" t="s">
        <v>800</v>
      </c>
      <c r="B588" t="s">
        <v>381</v>
      </c>
      <c r="C588" t="s">
        <v>382</v>
      </c>
      <c r="D588" t="s">
        <v>2271</v>
      </c>
      <c r="E588" t="s">
        <v>5017</v>
      </c>
      <c r="F588" t="s">
        <v>5018</v>
      </c>
      <c r="G588" t="s">
        <v>1121</v>
      </c>
      <c r="H588" t="s">
        <v>804</v>
      </c>
      <c r="I588" t="s">
        <v>800</v>
      </c>
      <c r="J588" t="s">
        <v>5019</v>
      </c>
      <c r="K588" t="s">
        <v>96</v>
      </c>
      <c r="L588" t="s">
        <v>5020</v>
      </c>
      <c r="M588" s="36">
        <v>45981.476273148153</v>
      </c>
      <c r="N588" s="36">
        <v>45981.704861111109</v>
      </c>
      <c r="O588" t="s">
        <v>1125</v>
      </c>
      <c r="P588" t="s">
        <v>1126</v>
      </c>
      <c r="Q588" t="s">
        <v>1218</v>
      </c>
      <c r="R588" t="s">
        <v>1128</v>
      </c>
      <c r="S588" t="s">
        <v>147</v>
      </c>
      <c r="T588" t="s">
        <v>2073</v>
      </c>
      <c r="U588" t="s">
        <v>100</v>
      </c>
      <c r="V588" t="s">
        <v>5021</v>
      </c>
      <c r="W588" t="s">
        <v>102</v>
      </c>
      <c r="X588" t="s">
        <v>5022</v>
      </c>
      <c r="Y588" t="s">
        <v>8</v>
      </c>
      <c r="Z588" t="s">
        <v>104</v>
      </c>
      <c r="AA588" t="s">
        <v>2068</v>
      </c>
      <c r="AB588" s="37">
        <v>1</v>
      </c>
      <c r="AC588" t="s">
        <v>106</v>
      </c>
      <c r="AD588" s="37">
        <v>65960</v>
      </c>
      <c r="AE588" s="37">
        <v>75096</v>
      </c>
      <c r="AF588" s="37">
        <v>65960</v>
      </c>
    </row>
    <row r="589" spans="1:32">
      <c r="A589" t="s">
        <v>113</v>
      </c>
      <c r="B589" t="s">
        <v>114</v>
      </c>
      <c r="C589" t="s">
        <v>115</v>
      </c>
      <c r="D589" t="s">
        <v>3311</v>
      </c>
      <c r="E589" t="s">
        <v>5023</v>
      </c>
      <c r="F589" t="s">
        <v>5024</v>
      </c>
      <c r="G589" t="s">
        <v>1121</v>
      </c>
      <c r="H589" t="s">
        <v>366</v>
      </c>
      <c r="I589" t="s">
        <v>3314</v>
      </c>
      <c r="J589" t="s">
        <v>5025</v>
      </c>
      <c r="K589" t="s">
        <v>96</v>
      </c>
      <c r="L589" t="s">
        <v>5026</v>
      </c>
      <c r="M589" s="36">
        <v>45981.480370370373</v>
      </c>
      <c r="N589" s="36">
        <v>45981.657638888893</v>
      </c>
      <c r="O589" t="s">
        <v>1125</v>
      </c>
      <c r="P589" t="s">
        <v>1126</v>
      </c>
      <c r="Q589" t="s">
        <v>1148</v>
      </c>
      <c r="R589" t="s">
        <v>1128</v>
      </c>
      <c r="S589" t="s">
        <v>1130</v>
      </c>
      <c r="T589" t="s">
        <v>1130</v>
      </c>
      <c r="U589" t="s">
        <v>100</v>
      </c>
      <c r="V589" t="s">
        <v>5027</v>
      </c>
      <c r="W589" t="s">
        <v>102</v>
      </c>
      <c r="X589" t="s">
        <v>5028</v>
      </c>
      <c r="Y589" t="s">
        <v>8</v>
      </c>
      <c r="Z589" t="s">
        <v>104</v>
      </c>
      <c r="AA589" t="s">
        <v>127</v>
      </c>
      <c r="AB589" s="37">
        <v>1</v>
      </c>
      <c r="AC589" t="s">
        <v>106</v>
      </c>
      <c r="AD589" s="37">
        <v>65960</v>
      </c>
      <c r="AE589" s="37">
        <v>75096</v>
      </c>
      <c r="AF589" s="37">
        <v>65960</v>
      </c>
    </row>
    <row r="590" spans="1:32">
      <c r="A590" t="s">
        <v>310</v>
      </c>
      <c r="B590" t="s">
        <v>114</v>
      </c>
      <c r="C590" t="s">
        <v>115</v>
      </c>
      <c r="D590" t="s">
        <v>5029</v>
      </c>
      <c r="E590" t="s">
        <v>5030</v>
      </c>
      <c r="F590" t="s">
        <v>5031</v>
      </c>
      <c r="G590" t="s">
        <v>1121</v>
      </c>
      <c r="H590" t="s">
        <v>314</v>
      </c>
      <c r="I590" t="s">
        <v>5032</v>
      </c>
      <c r="J590" t="s">
        <v>5033</v>
      </c>
      <c r="K590" t="s">
        <v>96</v>
      </c>
      <c r="L590" t="s">
        <v>5034</v>
      </c>
      <c r="M590" s="36">
        <v>45981.490370370368</v>
      </c>
      <c r="N590" s="36">
        <v>45986.413888888892</v>
      </c>
      <c r="O590" t="s">
        <v>1125</v>
      </c>
      <c r="P590" t="s">
        <v>1126</v>
      </c>
      <c r="Q590" t="s">
        <v>1158</v>
      </c>
      <c r="R590" t="s">
        <v>1159</v>
      </c>
      <c r="S590" t="s">
        <v>98</v>
      </c>
      <c r="T590" t="s">
        <v>99</v>
      </c>
      <c r="U590" t="s">
        <v>100</v>
      </c>
      <c r="V590" t="s">
        <v>5035</v>
      </c>
      <c r="W590" t="s">
        <v>102</v>
      </c>
      <c r="X590" t="s">
        <v>5036</v>
      </c>
      <c r="Y590" t="s">
        <v>15</v>
      </c>
      <c r="Z590" t="s">
        <v>104</v>
      </c>
      <c r="AA590" t="s">
        <v>231</v>
      </c>
      <c r="AB590" s="37">
        <v>1</v>
      </c>
      <c r="AC590" t="s">
        <v>106</v>
      </c>
      <c r="AD590" s="37">
        <v>479589</v>
      </c>
      <c r="AE590" s="37">
        <v>196537</v>
      </c>
      <c r="AF590" s="37">
        <v>479589</v>
      </c>
    </row>
    <row r="591" spans="1:32">
      <c r="A591" t="s">
        <v>310</v>
      </c>
      <c r="B591" t="s">
        <v>114</v>
      </c>
      <c r="C591" t="s">
        <v>115</v>
      </c>
      <c r="D591" t="s">
        <v>5037</v>
      </c>
      <c r="E591" t="s">
        <v>5038</v>
      </c>
      <c r="F591" t="s">
        <v>5039</v>
      </c>
      <c r="G591" t="s">
        <v>1121</v>
      </c>
      <c r="H591" t="s">
        <v>314</v>
      </c>
      <c r="I591" t="s">
        <v>5040</v>
      </c>
      <c r="J591" t="s">
        <v>5041</v>
      </c>
      <c r="K591" t="s">
        <v>96</v>
      </c>
      <c r="L591" t="s">
        <v>5042</v>
      </c>
      <c r="M591" s="36">
        <v>45981.495243055557</v>
      </c>
      <c r="N591" s="36">
        <v>45983.595833333333</v>
      </c>
      <c r="O591" t="s">
        <v>1125</v>
      </c>
      <c r="P591" t="s">
        <v>1126</v>
      </c>
      <c r="Q591" t="s">
        <v>1192</v>
      </c>
      <c r="R591" t="s">
        <v>1193</v>
      </c>
      <c r="S591" t="s">
        <v>1130</v>
      </c>
      <c r="T591" t="s">
        <v>1130</v>
      </c>
      <c r="U591" t="s">
        <v>100</v>
      </c>
      <c r="V591" t="s">
        <v>5043</v>
      </c>
      <c r="W591" t="s">
        <v>102</v>
      </c>
      <c r="X591" t="s">
        <v>5044</v>
      </c>
      <c r="Y591" t="s">
        <v>8</v>
      </c>
      <c r="Z591" t="s">
        <v>104</v>
      </c>
      <c r="AA591" t="s">
        <v>326</v>
      </c>
      <c r="AB591" s="37">
        <v>1</v>
      </c>
      <c r="AC591" t="s">
        <v>106</v>
      </c>
      <c r="AD591" s="37">
        <v>65960</v>
      </c>
      <c r="AE591" s="37">
        <v>75096</v>
      </c>
      <c r="AF591" s="37">
        <v>65960</v>
      </c>
    </row>
    <row r="592" spans="1:32">
      <c r="A592" t="s">
        <v>398</v>
      </c>
      <c r="B592" t="s">
        <v>86</v>
      </c>
      <c r="C592" t="s">
        <v>87</v>
      </c>
      <c r="D592" t="s">
        <v>399</v>
      </c>
      <c r="E592" t="s">
        <v>5045</v>
      </c>
      <c r="F592" t="s">
        <v>5046</v>
      </c>
      <c r="G592" t="s">
        <v>1121</v>
      </c>
      <c r="H592" t="s">
        <v>402</v>
      </c>
      <c r="I592" t="s">
        <v>398</v>
      </c>
      <c r="J592" t="s">
        <v>5047</v>
      </c>
      <c r="K592" t="s">
        <v>96</v>
      </c>
      <c r="L592" t="s">
        <v>5048</v>
      </c>
      <c r="M592" s="36">
        <v>45981.503240740742</v>
      </c>
      <c r="N592" s="36">
        <v>45981.654166666667</v>
      </c>
      <c r="O592" t="s">
        <v>1125</v>
      </c>
      <c r="P592" t="s">
        <v>1126</v>
      </c>
      <c r="Q592" t="s">
        <v>1158</v>
      </c>
      <c r="R592" t="s">
        <v>1128</v>
      </c>
      <c r="S592" t="s">
        <v>147</v>
      </c>
      <c r="T592" t="s">
        <v>1364</v>
      </c>
      <c r="U592" t="s">
        <v>100</v>
      </c>
      <c r="V592" t="s">
        <v>5049</v>
      </c>
      <c r="W592" t="s">
        <v>102</v>
      </c>
      <c r="X592" t="s">
        <v>5050</v>
      </c>
      <c r="Y592" t="s">
        <v>8</v>
      </c>
      <c r="Z592" t="s">
        <v>104</v>
      </c>
      <c r="AA592" t="s">
        <v>824</v>
      </c>
      <c r="AB592" s="37">
        <v>1</v>
      </c>
      <c r="AC592" t="s">
        <v>106</v>
      </c>
      <c r="AD592" s="37">
        <v>65960</v>
      </c>
      <c r="AE592" s="37">
        <v>75096</v>
      </c>
      <c r="AF592" s="37">
        <v>65960</v>
      </c>
    </row>
    <row r="593" spans="1:32">
      <c r="A593" t="s">
        <v>244</v>
      </c>
      <c r="B593" t="s">
        <v>114</v>
      </c>
      <c r="C593" t="s">
        <v>115</v>
      </c>
      <c r="D593" t="s">
        <v>4161</v>
      </c>
      <c r="E593" t="s">
        <v>5051</v>
      </c>
      <c r="F593" t="s">
        <v>5052</v>
      </c>
      <c r="G593" t="s">
        <v>1121</v>
      </c>
      <c r="H593" t="s">
        <v>248</v>
      </c>
      <c r="I593" t="s">
        <v>4164</v>
      </c>
      <c r="J593" t="s">
        <v>5053</v>
      </c>
      <c r="K593" t="s">
        <v>96</v>
      </c>
      <c r="L593" t="s">
        <v>5054</v>
      </c>
      <c r="M593" s="36">
        <v>45981.509965277779</v>
      </c>
      <c r="N593" s="36">
        <v>45981.643055555563</v>
      </c>
      <c r="O593" t="s">
        <v>1125</v>
      </c>
      <c r="P593" t="s">
        <v>1126</v>
      </c>
      <c r="Q593" t="s">
        <v>1169</v>
      </c>
      <c r="R593" t="s">
        <v>1279</v>
      </c>
      <c r="S593" t="s">
        <v>1130</v>
      </c>
      <c r="T593" t="s">
        <v>1130</v>
      </c>
      <c r="U593" t="s">
        <v>100</v>
      </c>
      <c r="V593" t="s">
        <v>5055</v>
      </c>
      <c r="W593" t="s">
        <v>102</v>
      </c>
      <c r="X593" t="s">
        <v>5056</v>
      </c>
      <c r="Y593" t="s">
        <v>11</v>
      </c>
      <c r="Z593" t="s">
        <v>104</v>
      </c>
      <c r="AA593" t="s">
        <v>1538</v>
      </c>
      <c r="AB593" s="37">
        <v>1</v>
      </c>
      <c r="AC593" t="s">
        <v>106</v>
      </c>
      <c r="AD593" s="37">
        <v>144968</v>
      </c>
      <c r="AE593" s="37">
        <v>140396</v>
      </c>
      <c r="AF593" s="37">
        <v>144968</v>
      </c>
    </row>
    <row r="594" spans="1:32">
      <c r="A594" t="s">
        <v>113</v>
      </c>
      <c r="B594" t="s">
        <v>114</v>
      </c>
      <c r="C594" t="s">
        <v>115</v>
      </c>
      <c r="D594" t="s">
        <v>1282</v>
      </c>
      <c r="E594" t="s">
        <v>5057</v>
      </c>
      <c r="F594" t="s">
        <v>5058</v>
      </c>
      <c r="G594" t="s">
        <v>1121</v>
      </c>
      <c r="H594" t="s">
        <v>366</v>
      </c>
      <c r="I594" t="s">
        <v>1285</v>
      </c>
      <c r="J594" t="s">
        <v>5059</v>
      </c>
      <c r="K594" t="s">
        <v>96</v>
      </c>
      <c r="L594" t="s">
        <v>5060</v>
      </c>
      <c r="M594" s="36">
        <v>45981.510972222219</v>
      </c>
      <c r="N594" s="36">
        <v>45982.386111111111</v>
      </c>
      <c r="O594" t="s">
        <v>1125</v>
      </c>
      <c r="P594" t="s">
        <v>1126</v>
      </c>
      <c r="Q594" t="s">
        <v>1235</v>
      </c>
      <c r="R594" t="s">
        <v>1236</v>
      </c>
      <c r="S594" t="s">
        <v>98</v>
      </c>
      <c r="T594" t="s">
        <v>470</v>
      </c>
      <c r="U594" t="s">
        <v>2065</v>
      </c>
      <c r="V594" t="s">
        <v>5061</v>
      </c>
      <c r="W594" t="s">
        <v>102</v>
      </c>
      <c r="X594" t="s">
        <v>5062</v>
      </c>
      <c r="Y594" t="s">
        <v>8</v>
      </c>
      <c r="Z594" t="s">
        <v>104</v>
      </c>
      <c r="AA594" t="s">
        <v>547</v>
      </c>
      <c r="AB594" s="37">
        <v>2</v>
      </c>
      <c r="AC594" t="s">
        <v>106</v>
      </c>
      <c r="AD594" s="37">
        <v>131920</v>
      </c>
      <c r="AE594" s="37">
        <v>75096</v>
      </c>
      <c r="AF594" s="37">
        <v>131920</v>
      </c>
    </row>
    <row r="595" spans="1:32">
      <c r="A595" t="s">
        <v>138</v>
      </c>
      <c r="B595" t="s">
        <v>139</v>
      </c>
      <c r="C595" t="s">
        <v>140</v>
      </c>
      <c r="D595" t="s">
        <v>196</v>
      </c>
      <c r="E595" t="s">
        <v>5063</v>
      </c>
      <c r="F595" t="s">
        <v>5064</v>
      </c>
      <c r="G595" t="s">
        <v>1121</v>
      </c>
      <c r="H595" t="s">
        <v>144</v>
      </c>
      <c r="I595" t="s">
        <v>199</v>
      </c>
      <c r="J595" t="s">
        <v>5065</v>
      </c>
      <c r="K595" t="s">
        <v>96</v>
      </c>
      <c r="L595" t="s">
        <v>5066</v>
      </c>
      <c r="M595" s="36">
        <v>45981.496180555558</v>
      </c>
      <c r="N595" s="36">
        <v>45982.518055555563</v>
      </c>
      <c r="P595" t="s">
        <v>1227</v>
      </c>
      <c r="Q595" t="s">
        <v>1336</v>
      </c>
      <c r="R595" t="s">
        <v>1445</v>
      </c>
      <c r="S595" t="s">
        <v>98</v>
      </c>
      <c r="T595" t="s">
        <v>470</v>
      </c>
      <c r="V595" t="s">
        <v>5067</v>
      </c>
      <c r="W595" t="s">
        <v>1195</v>
      </c>
      <c r="Y595" t="s">
        <v>8</v>
      </c>
      <c r="Z595" t="s">
        <v>104</v>
      </c>
      <c r="AA595" t="s">
        <v>1172</v>
      </c>
      <c r="AB595" s="37">
        <v>0</v>
      </c>
      <c r="AC595" t="s">
        <v>106</v>
      </c>
      <c r="AD595" s="37">
        <v>41241</v>
      </c>
      <c r="AE595" s="37">
        <v>0</v>
      </c>
      <c r="AF595" s="37">
        <v>41241</v>
      </c>
    </row>
    <row r="596" spans="1:32">
      <c r="A596" t="s">
        <v>351</v>
      </c>
      <c r="B596" t="s">
        <v>86</v>
      </c>
      <c r="C596" t="s">
        <v>352</v>
      </c>
      <c r="D596" t="s">
        <v>811</v>
      </c>
      <c r="E596" t="s">
        <v>5068</v>
      </c>
      <c r="F596" t="s">
        <v>5069</v>
      </c>
      <c r="G596" t="s">
        <v>1121</v>
      </c>
      <c r="H596" t="s">
        <v>356</v>
      </c>
      <c r="I596" t="s">
        <v>351</v>
      </c>
      <c r="J596" t="s">
        <v>5070</v>
      </c>
      <c r="K596" t="s">
        <v>96</v>
      </c>
      <c r="L596" t="s">
        <v>5071</v>
      </c>
      <c r="M596" s="36">
        <v>45981.497118055559</v>
      </c>
      <c r="N596" s="36">
        <v>45982.425694444442</v>
      </c>
      <c r="O596" t="s">
        <v>1125</v>
      </c>
      <c r="P596" t="s">
        <v>1227</v>
      </c>
      <c r="Q596" t="s">
        <v>1158</v>
      </c>
      <c r="R596" t="s">
        <v>1740</v>
      </c>
      <c r="S596" t="s">
        <v>98</v>
      </c>
      <c r="T596" t="s">
        <v>99</v>
      </c>
      <c r="U596" t="s">
        <v>100</v>
      </c>
      <c r="V596" t="s">
        <v>5072</v>
      </c>
      <c r="W596" t="s">
        <v>102</v>
      </c>
      <c r="X596" t="s">
        <v>5073</v>
      </c>
      <c r="Y596" t="s">
        <v>8</v>
      </c>
      <c r="Z596" t="s">
        <v>104</v>
      </c>
      <c r="AA596" t="s">
        <v>362</v>
      </c>
      <c r="AB596" s="37">
        <v>1</v>
      </c>
      <c r="AC596" t="s">
        <v>106</v>
      </c>
      <c r="AD596" s="37">
        <v>65960</v>
      </c>
      <c r="AE596" s="37">
        <v>75096</v>
      </c>
      <c r="AF596" s="37">
        <v>65960</v>
      </c>
    </row>
    <row r="597" spans="1:32">
      <c r="A597" t="s">
        <v>138</v>
      </c>
      <c r="B597" t="s">
        <v>139</v>
      </c>
      <c r="C597" t="s">
        <v>140</v>
      </c>
      <c r="D597" t="s">
        <v>141</v>
      </c>
      <c r="E597" t="s">
        <v>5074</v>
      </c>
      <c r="F597" t="s">
        <v>5075</v>
      </c>
      <c r="G597" t="s">
        <v>1121</v>
      </c>
      <c r="H597" t="s">
        <v>144</v>
      </c>
      <c r="I597" t="s">
        <v>138</v>
      </c>
      <c r="J597" t="s">
        <v>5076</v>
      </c>
      <c r="K597" t="s">
        <v>96</v>
      </c>
      <c r="L597" t="s">
        <v>5077</v>
      </c>
      <c r="M597" s="36">
        <v>45981.525081018517</v>
      </c>
      <c r="N597" s="36">
        <v>45982.436805555553</v>
      </c>
      <c r="O597" t="s">
        <v>1125</v>
      </c>
      <c r="P597" t="s">
        <v>1126</v>
      </c>
      <c r="Q597" t="s">
        <v>1235</v>
      </c>
      <c r="R597" t="s">
        <v>1236</v>
      </c>
      <c r="S597" t="s">
        <v>98</v>
      </c>
      <c r="T597" t="s">
        <v>470</v>
      </c>
      <c r="U597" t="s">
        <v>100</v>
      </c>
      <c r="V597" t="s">
        <v>5078</v>
      </c>
      <c r="W597" t="s">
        <v>102</v>
      </c>
      <c r="X597" t="s">
        <v>5079</v>
      </c>
      <c r="Y597" t="s">
        <v>8</v>
      </c>
      <c r="Z597" t="s">
        <v>104</v>
      </c>
      <c r="AA597" t="s">
        <v>1172</v>
      </c>
      <c r="AB597" s="37">
        <v>1</v>
      </c>
      <c r="AC597" t="s">
        <v>106</v>
      </c>
      <c r="AD597" s="37">
        <v>65960</v>
      </c>
      <c r="AE597" s="37">
        <v>75096</v>
      </c>
      <c r="AF597" s="37">
        <v>65960</v>
      </c>
    </row>
    <row r="598" spans="1:32">
      <c r="A598" t="s">
        <v>975</v>
      </c>
      <c r="B598" t="s">
        <v>256</v>
      </c>
      <c r="C598" t="s">
        <v>257</v>
      </c>
      <c r="D598" t="s">
        <v>976</v>
      </c>
      <c r="E598" t="s">
        <v>5080</v>
      </c>
      <c r="F598" t="s">
        <v>2104</v>
      </c>
      <c r="G598" t="s">
        <v>1121</v>
      </c>
      <c r="H598" t="s">
        <v>979</v>
      </c>
      <c r="I598" t="s">
        <v>975</v>
      </c>
      <c r="J598" t="s">
        <v>2105</v>
      </c>
      <c r="K598" t="s">
        <v>96</v>
      </c>
      <c r="L598" t="s">
        <v>5081</v>
      </c>
      <c r="M598" s="36">
        <v>45981.596041666657</v>
      </c>
      <c r="N598" s="36">
        <v>45981.774305555547</v>
      </c>
      <c r="O598" t="s">
        <v>1125</v>
      </c>
      <c r="P598" t="s">
        <v>1126</v>
      </c>
      <c r="Q598" t="s">
        <v>1363</v>
      </c>
      <c r="R598" t="s">
        <v>1218</v>
      </c>
      <c r="S598" t="s">
        <v>1130</v>
      </c>
      <c r="T598" t="s">
        <v>1130</v>
      </c>
      <c r="U598" t="s">
        <v>100</v>
      </c>
      <c r="V598" t="s">
        <v>5082</v>
      </c>
      <c r="W598" t="s">
        <v>102</v>
      </c>
      <c r="X598" t="s">
        <v>2108</v>
      </c>
      <c r="Y598" t="s">
        <v>8</v>
      </c>
      <c r="Z598" t="s">
        <v>104</v>
      </c>
      <c r="AA598" t="s">
        <v>2109</v>
      </c>
      <c r="AB598" s="37">
        <v>1</v>
      </c>
      <c r="AC598" t="s">
        <v>106</v>
      </c>
      <c r="AD598" s="37">
        <v>65960</v>
      </c>
      <c r="AE598" s="37">
        <v>75096</v>
      </c>
      <c r="AF598" s="37">
        <v>65960</v>
      </c>
    </row>
    <row r="599" spans="1:32">
      <c r="A599" t="s">
        <v>398</v>
      </c>
      <c r="B599" t="s">
        <v>86</v>
      </c>
      <c r="C599" t="s">
        <v>87</v>
      </c>
      <c r="D599" t="s">
        <v>1514</v>
      </c>
      <c r="E599" t="s">
        <v>5083</v>
      </c>
      <c r="F599" t="s">
        <v>2711</v>
      </c>
      <c r="G599" t="s">
        <v>1121</v>
      </c>
      <c r="H599" t="s">
        <v>402</v>
      </c>
      <c r="I599" t="s">
        <v>1517</v>
      </c>
      <c r="J599" t="s">
        <v>2712</v>
      </c>
      <c r="K599" t="s">
        <v>96</v>
      </c>
      <c r="L599" t="s">
        <v>5084</v>
      </c>
      <c r="M599" s="36">
        <v>45981.568506944437</v>
      </c>
      <c r="N599" s="36">
        <v>45985.638888888891</v>
      </c>
      <c r="O599" t="s">
        <v>1125</v>
      </c>
      <c r="P599" t="s">
        <v>1126</v>
      </c>
      <c r="Q599" t="s">
        <v>1192</v>
      </c>
      <c r="R599" t="s">
        <v>1128</v>
      </c>
      <c r="S599" t="s">
        <v>147</v>
      </c>
      <c r="T599" t="s">
        <v>1364</v>
      </c>
      <c r="U599" t="s">
        <v>100</v>
      </c>
      <c r="V599" t="s">
        <v>5085</v>
      </c>
      <c r="W599" t="s">
        <v>102</v>
      </c>
      <c r="X599" t="s">
        <v>5086</v>
      </c>
      <c r="Y599" t="s">
        <v>13</v>
      </c>
      <c r="Z599" t="s">
        <v>104</v>
      </c>
      <c r="AA599" t="s">
        <v>824</v>
      </c>
      <c r="AB599" s="37">
        <v>1</v>
      </c>
      <c r="AC599" t="s">
        <v>106</v>
      </c>
      <c r="AD599" s="37">
        <v>275729</v>
      </c>
      <c r="AE599" s="37">
        <v>196537</v>
      </c>
      <c r="AF599" s="37">
        <v>275729</v>
      </c>
    </row>
    <row r="600" spans="1:32">
      <c r="A600" t="s">
        <v>138</v>
      </c>
      <c r="B600" t="s">
        <v>139</v>
      </c>
      <c r="C600" t="s">
        <v>140</v>
      </c>
      <c r="D600" t="s">
        <v>204</v>
      </c>
      <c r="E600" t="s">
        <v>5087</v>
      </c>
      <c r="F600" t="s">
        <v>5088</v>
      </c>
      <c r="G600" t="s">
        <v>1121</v>
      </c>
      <c r="H600" t="s">
        <v>144</v>
      </c>
      <c r="I600" t="s">
        <v>207</v>
      </c>
      <c r="J600" t="s">
        <v>5089</v>
      </c>
      <c r="K600" t="s">
        <v>96</v>
      </c>
      <c r="L600" t="s">
        <v>5090</v>
      </c>
      <c r="M600" s="36">
        <v>45981.603622685187</v>
      </c>
      <c r="N600" s="36">
        <v>45982.51458333333</v>
      </c>
      <c r="O600" t="s">
        <v>1125</v>
      </c>
      <c r="P600" t="s">
        <v>1126</v>
      </c>
      <c r="Q600" t="s">
        <v>1235</v>
      </c>
      <c r="R600" t="s">
        <v>1236</v>
      </c>
      <c r="S600" t="s">
        <v>98</v>
      </c>
      <c r="T600" t="s">
        <v>99</v>
      </c>
      <c r="U600" t="s">
        <v>100</v>
      </c>
      <c r="V600" t="s">
        <v>5091</v>
      </c>
      <c r="W600" t="s">
        <v>102</v>
      </c>
      <c r="X600" t="s">
        <v>5092</v>
      </c>
      <c r="Y600" t="s">
        <v>8</v>
      </c>
      <c r="Z600" t="s">
        <v>104</v>
      </c>
      <c r="AA600" t="s">
        <v>1172</v>
      </c>
      <c r="AB600" s="37">
        <v>1</v>
      </c>
      <c r="AC600" t="s">
        <v>106</v>
      </c>
      <c r="AD600" s="37">
        <v>65960</v>
      </c>
      <c r="AE600" s="37">
        <v>75096</v>
      </c>
      <c r="AF600" s="37">
        <v>65960</v>
      </c>
    </row>
    <row r="601" spans="1:32">
      <c r="A601" t="s">
        <v>113</v>
      </c>
      <c r="B601" t="s">
        <v>114</v>
      </c>
      <c r="C601" t="s">
        <v>115</v>
      </c>
      <c r="D601" t="s">
        <v>363</v>
      </c>
      <c r="E601" t="s">
        <v>5093</v>
      </c>
      <c r="F601" t="s">
        <v>5094</v>
      </c>
      <c r="G601" t="s">
        <v>1121</v>
      </c>
      <c r="H601" t="s">
        <v>366</v>
      </c>
      <c r="I601" t="s">
        <v>113</v>
      </c>
      <c r="J601" t="s">
        <v>5095</v>
      </c>
      <c r="K601" t="s">
        <v>96</v>
      </c>
      <c r="L601" t="s">
        <v>5096</v>
      </c>
      <c r="M601" s="36">
        <v>45981.60732638889</v>
      </c>
      <c r="N601" s="36">
        <v>45982.455555555563</v>
      </c>
      <c r="O601" t="s">
        <v>1125</v>
      </c>
      <c r="P601" t="s">
        <v>1126</v>
      </c>
      <c r="Q601" t="s">
        <v>1235</v>
      </c>
      <c r="R601" t="s">
        <v>1236</v>
      </c>
      <c r="S601" t="s">
        <v>98</v>
      </c>
      <c r="T601" t="s">
        <v>99</v>
      </c>
      <c r="U601" t="s">
        <v>100</v>
      </c>
      <c r="V601" t="s">
        <v>5097</v>
      </c>
      <c r="W601" t="s">
        <v>102</v>
      </c>
      <c r="X601" t="s">
        <v>5098</v>
      </c>
      <c r="Y601" t="s">
        <v>8</v>
      </c>
      <c r="Z601" t="s">
        <v>104</v>
      </c>
      <c r="AA601" t="s">
        <v>547</v>
      </c>
      <c r="AB601" s="37">
        <v>1</v>
      </c>
      <c r="AC601" t="s">
        <v>106</v>
      </c>
      <c r="AD601" s="37">
        <v>65960</v>
      </c>
      <c r="AE601" s="37">
        <v>75096</v>
      </c>
      <c r="AF601" s="37">
        <v>65960</v>
      </c>
    </row>
    <row r="602" spans="1:32">
      <c r="A602" t="s">
        <v>398</v>
      </c>
      <c r="B602" t="s">
        <v>86</v>
      </c>
      <c r="C602" t="s">
        <v>87</v>
      </c>
      <c r="D602" t="s">
        <v>5099</v>
      </c>
      <c r="E602" t="s">
        <v>5100</v>
      </c>
      <c r="F602" t="s">
        <v>5101</v>
      </c>
      <c r="G602" t="s">
        <v>1121</v>
      </c>
      <c r="H602" t="s">
        <v>848</v>
      </c>
      <c r="I602" t="s">
        <v>5102</v>
      </c>
      <c r="J602" t="s">
        <v>5103</v>
      </c>
      <c r="K602" t="s">
        <v>96</v>
      </c>
      <c r="L602" t="s">
        <v>5104</v>
      </c>
      <c r="M602" s="36">
        <v>45981.615902777783</v>
      </c>
      <c r="N602" s="36">
        <v>45983.541666666657</v>
      </c>
      <c r="O602" t="s">
        <v>1125</v>
      </c>
      <c r="P602" t="s">
        <v>1126</v>
      </c>
      <c r="Q602" t="s">
        <v>1169</v>
      </c>
      <c r="R602" t="s">
        <v>1279</v>
      </c>
      <c r="S602" t="s">
        <v>98</v>
      </c>
      <c r="T602" t="s">
        <v>99</v>
      </c>
      <c r="U602" t="s">
        <v>100</v>
      </c>
      <c r="V602" t="s">
        <v>5105</v>
      </c>
      <c r="W602" t="s">
        <v>102</v>
      </c>
      <c r="X602" t="s">
        <v>5106</v>
      </c>
      <c r="Y602" t="s">
        <v>15</v>
      </c>
      <c r="Z602" t="s">
        <v>104</v>
      </c>
      <c r="AA602" t="s">
        <v>854</v>
      </c>
      <c r="AB602" s="37">
        <v>1</v>
      </c>
      <c r="AC602" t="s">
        <v>106</v>
      </c>
      <c r="AD602" s="37">
        <v>479589</v>
      </c>
      <c r="AE602" s="37">
        <v>196537</v>
      </c>
      <c r="AF602" s="37">
        <v>479589</v>
      </c>
    </row>
    <row r="603" spans="1:32">
      <c r="A603" t="s">
        <v>255</v>
      </c>
      <c r="B603" t="s">
        <v>256</v>
      </c>
      <c r="C603" t="s">
        <v>257</v>
      </c>
      <c r="D603" t="s">
        <v>5107</v>
      </c>
      <c r="E603" t="s">
        <v>5108</v>
      </c>
      <c r="F603" t="s">
        <v>5109</v>
      </c>
      <c r="G603" t="s">
        <v>1121</v>
      </c>
      <c r="H603" t="s">
        <v>144</v>
      </c>
      <c r="I603" t="s">
        <v>5110</v>
      </c>
      <c r="J603" t="s">
        <v>5111</v>
      </c>
      <c r="K603" t="s">
        <v>96</v>
      </c>
      <c r="L603" t="s">
        <v>5112</v>
      </c>
      <c r="M603" s="36">
        <v>45981.611875000002</v>
      </c>
      <c r="N603" s="36">
        <v>45982.554166666669</v>
      </c>
      <c r="O603" t="s">
        <v>1125</v>
      </c>
      <c r="P603" t="s">
        <v>1126</v>
      </c>
      <c r="Q603" t="s">
        <v>1186</v>
      </c>
      <c r="R603" t="s">
        <v>1186</v>
      </c>
      <c r="S603" t="s">
        <v>1129</v>
      </c>
      <c r="T603" t="s">
        <v>1129</v>
      </c>
      <c r="U603" t="s">
        <v>100</v>
      </c>
      <c r="V603" t="s">
        <v>5113</v>
      </c>
      <c r="W603" t="s">
        <v>102</v>
      </c>
      <c r="X603" t="s">
        <v>5114</v>
      </c>
      <c r="Y603" t="s">
        <v>13</v>
      </c>
      <c r="Z603" t="s">
        <v>104</v>
      </c>
      <c r="AA603" t="s">
        <v>2651</v>
      </c>
      <c r="AB603" s="37">
        <v>1</v>
      </c>
      <c r="AC603" t="s">
        <v>106</v>
      </c>
      <c r="AD603" s="37">
        <v>275729</v>
      </c>
      <c r="AE603" s="37">
        <v>196537</v>
      </c>
      <c r="AF603" s="37">
        <v>275729</v>
      </c>
    </row>
    <row r="604" spans="1:32">
      <c r="A604" t="s">
        <v>85</v>
      </c>
      <c r="B604" t="s">
        <v>86</v>
      </c>
      <c r="C604" t="s">
        <v>87</v>
      </c>
      <c r="D604" t="s">
        <v>296</v>
      </c>
      <c r="E604" t="s">
        <v>5115</v>
      </c>
      <c r="F604" t="s">
        <v>5116</v>
      </c>
      <c r="G604" t="s">
        <v>1121</v>
      </c>
      <c r="H604" t="s">
        <v>93</v>
      </c>
      <c r="I604" t="s">
        <v>85</v>
      </c>
      <c r="J604" t="s">
        <v>5117</v>
      </c>
      <c r="K604" t="s">
        <v>96</v>
      </c>
      <c r="L604" t="s">
        <v>5118</v>
      </c>
      <c r="M604" s="36">
        <v>45981.662129629629</v>
      </c>
      <c r="N604" s="36">
        <v>45982.411111111112</v>
      </c>
      <c r="O604" t="s">
        <v>1125</v>
      </c>
      <c r="P604" t="s">
        <v>1126</v>
      </c>
      <c r="Q604" t="s">
        <v>1218</v>
      </c>
      <c r="R604" t="s">
        <v>1128</v>
      </c>
      <c r="S604" t="s">
        <v>98</v>
      </c>
      <c r="T604" t="s">
        <v>470</v>
      </c>
      <c r="U604" t="s">
        <v>100</v>
      </c>
      <c r="V604" t="s">
        <v>5119</v>
      </c>
      <c r="W604" t="s">
        <v>102</v>
      </c>
      <c r="X604" t="s">
        <v>5120</v>
      </c>
      <c r="Y604" t="s">
        <v>8</v>
      </c>
      <c r="Z604" t="s">
        <v>104</v>
      </c>
      <c r="AA604" t="s">
        <v>137</v>
      </c>
      <c r="AB604" s="37">
        <v>1</v>
      </c>
      <c r="AC604" t="s">
        <v>106</v>
      </c>
      <c r="AD604" s="37">
        <v>65960</v>
      </c>
      <c r="AE604" s="37">
        <v>75096</v>
      </c>
      <c r="AF604" s="37">
        <v>65960</v>
      </c>
    </row>
    <row r="605" spans="1:32">
      <c r="A605" t="s">
        <v>113</v>
      </c>
      <c r="B605" t="s">
        <v>114</v>
      </c>
      <c r="C605" t="s">
        <v>115</v>
      </c>
      <c r="D605" t="s">
        <v>363</v>
      </c>
      <c r="E605" t="s">
        <v>5121</v>
      </c>
      <c r="F605" t="s">
        <v>5122</v>
      </c>
      <c r="G605" t="s">
        <v>1121</v>
      </c>
      <c r="H605" t="s">
        <v>366</v>
      </c>
      <c r="I605" t="s">
        <v>113</v>
      </c>
      <c r="J605" t="s">
        <v>5123</v>
      </c>
      <c r="K605" t="s">
        <v>96</v>
      </c>
      <c r="L605" t="s">
        <v>5124</v>
      </c>
      <c r="M605" s="36">
        <v>45981.650300925918</v>
      </c>
      <c r="N605" s="36">
        <v>45982.487500000003</v>
      </c>
      <c r="O605" t="s">
        <v>1125</v>
      </c>
      <c r="P605" t="s">
        <v>1227</v>
      </c>
      <c r="Q605" t="s">
        <v>1336</v>
      </c>
      <c r="R605" t="s">
        <v>1445</v>
      </c>
      <c r="S605" t="s">
        <v>147</v>
      </c>
      <c r="T605" t="s">
        <v>600</v>
      </c>
      <c r="U605" t="s">
        <v>100</v>
      </c>
      <c r="V605" t="s">
        <v>5125</v>
      </c>
      <c r="W605" t="s">
        <v>102</v>
      </c>
      <c r="X605" t="s">
        <v>5126</v>
      </c>
      <c r="Y605" t="s">
        <v>8</v>
      </c>
      <c r="Z605" t="s">
        <v>104</v>
      </c>
      <c r="AA605" t="s">
        <v>1030</v>
      </c>
      <c r="AB605" s="37">
        <v>1</v>
      </c>
      <c r="AC605" t="s">
        <v>106</v>
      </c>
      <c r="AD605" s="37">
        <v>65960</v>
      </c>
      <c r="AE605" s="37">
        <v>75096</v>
      </c>
      <c r="AF605" s="37">
        <v>65960</v>
      </c>
    </row>
    <row r="606" spans="1:32">
      <c r="A606" t="s">
        <v>704</v>
      </c>
      <c r="B606" t="s">
        <v>381</v>
      </c>
      <c r="C606" t="s">
        <v>382</v>
      </c>
      <c r="D606" t="s">
        <v>1678</v>
      </c>
      <c r="E606" t="s">
        <v>5127</v>
      </c>
      <c r="F606" t="s">
        <v>5128</v>
      </c>
      <c r="G606" t="s">
        <v>1121</v>
      </c>
      <c r="H606" t="s">
        <v>708</v>
      </c>
      <c r="I606" t="s">
        <v>1681</v>
      </c>
      <c r="J606" t="s">
        <v>5129</v>
      </c>
      <c r="K606" t="s">
        <v>96</v>
      </c>
      <c r="L606" t="s">
        <v>5130</v>
      </c>
      <c r="M606" s="36">
        <v>45981.654537037037</v>
      </c>
      <c r="N606" s="36">
        <v>45982.574305555558</v>
      </c>
      <c r="O606" t="s">
        <v>1125</v>
      </c>
      <c r="P606" t="s">
        <v>1126</v>
      </c>
      <c r="Q606" t="s">
        <v>1235</v>
      </c>
      <c r="R606" t="s">
        <v>1128</v>
      </c>
      <c r="S606" t="s">
        <v>98</v>
      </c>
      <c r="T606" t="s">
        <v>99</v>
      </c>
      <c r="U606" t="s">
        <v>100</v>
      </c>
      <c r="V606" t="s">
        <v>5131</v>
      </c>
      <c r="W606" t="s">
        <v>102</v>
      </c>
      <c r="X606" t="s">
        <v>5132</v>
      </c>
      <c r="Y606" t="s">
        <v>11</v>
      </c>
      <c r="Z606" t="s">
        <v>104</v>
      </c>
      <c r="AA606" t="s">
        <v>1732</v>
      </c>
      <c r="AB606" s="37">
        <v>1</v>
      </c>
      <c r="AC606" t="s">
        <v>106</v>
      </c>
      <c r="AD606" s="37">
        <v>144968</v>
      </c>
      <c r="AE606" s="37">
        <v>140396</v>
      </c>
      <c r="AF606" s="37">
        <v>144968</v>
      </c>
    </row>
    <row r="607" spans="1:32">
      <c r="A607" t="s">
        <v>398</v>
      </c>
      <c r="B607" t="s">
        <v>86</v>
      </c>
      <c r="C607" t="s">
        <v>87</v>
      </c>
      <c r="D607" t="s">
        <v>399</v>
      </c>
      <c r="E607" t="s">
        <v>5133</v>
      </c>
      <c r="F607" t="s">
        <v>5134</v>
      </c>
      <c r="G607" t="s">
        <v>1121</v>
      </c>
      <c r="H607" t="s">
        <v>402</v>
      </c>
      <c r="I607" t="s">
        <v>398</v>
      </c>
      <c r="J607" t="s">
        <v>5135</v>
      </c>
      <c r="K607" t="s">
        <v>96</v>
      </c>
      <c r="L607" t="s">
        <v>5136</v>
      </c>
      <c r="M607" s="36">
        <v>45981.663865740738</v>
      </c>
      <c r="N607" s="36">
        <v>45982.475694444453</v>
      </c>
      <c r="O607" t="s">
        <v>1125</v>
      </c>
      <c r="P607" t="s">
        <v>1126</v>
      </c>
      <c r="Q607" t="s">
        <v>1235</v>
      </c>
      <c r="R607" t="s">
        <v>1269</v>
      </c>
      <c r="S607" t="s">
        <v>98</v>
      </c>
      <c r="T607" t="s">
        <v>99</v>
      </c>
      <c r="U607" t="s">
        <v>100</v>
      </c>
      <c r="V607" t="s">
        <v>5137</v>
      </c>
      <c r="W607" t="s">
        <v>102</v>
      </c>
      <c r="X607" t="s">
        <v>5138</v>
      </c>
      <c r="Y607" t="s">
        <v>8</v>
      </c>
      <c r="Z607" t="s">
        <v>104</v>
      </c>
      <c r="AA607" t="s">
        <v>5139</v>
      </c>
      <c r="AB607" s="37">
        <v>1</v>
      </c>
      <c r="AC607" t="s">
        <v>106</v>
      </c>
      <c r="AD607" s="37">
        <v>65960</v>
      </c>
      <c r="AE607" s="37">
        <v>75096</v>
      </c>
      <c r="AF607" s="37">
        <v>65960</v>
      </c>
    </row>
    <row r="608" spans="1:32">
      <c r="A608" t="s">
        <v>975</v>
      </c>
      <c r="B608" t="s">
        <v>256</v>
      </c>
      <c r="C608" t="s">
        <v>257</v>
      </c>
      <c r="D608" t="s">
        <v>1291</v>
      </c>
      <c r="E608" t="s">
        <v>5140</v>
      </c>
      <c r="F608" t="s">
        <v>2362</v>
      </c>
      <c r="G608" t="s">
        <v>1121</v>
      </c>
      <c r="H608" t="s">
        <v>979</v>
      </c>
      <c r="I608" t="s">
        <v>1294</v>
      </c>
      <c r="J608" t="s">
        <v>2363</v>
      </c>
      <c r="K608" t="s">
        <v>96</v>
      </c>
      <c r="L608" t="s">
        <v>5141</v>
      </c>
      <c r="M608" s="36">
        <v>45981.693773148138</v>
      </c>
      <c r="N608" s="36">
        <v>45982.422222222223</v>
      </c>
      <c r="O608" t="s">
        <v>1125</v>
      </c>
      <c r="P608" t="s">
        <v>1126</v>
      </c>
      <c r="Q608" t="s">
        <v>1158</v>
      </c>
      <c r="R608" t="s">
        <v>1128</v>
      </c>
      <c r="S608" t="s">
        <v>1130</v>
      </c>
      <c r="T608" t="s">
        <v>1130</v>
      </c>
      <c r="U608" t="s">
        <v>100</v>
      </c>
      <c r="V608" t="s">
        <v>5142</v>
      </c>
      <c r="W608" t="s">
        <v>102</v>
      </c>
      <c r="X608" t="s">
        <v>2366</v>
      </c>
      <c r="Y608" t="s">
        <v>8</v>
      </c>
      <c r="Z608" t="s">
        <v>104</v>
      </c>
      <c r="AA608" t="s">
        <v>1960</v>
      </c>
      <c r="AB608" s="37">
        <v>1</v>
      </c>
      <c r="AC608" t="s">
        <v>106</v>
      </c>
      <c r="AD608" s="37">
        <v>65960</v>
      </c>
      <c r="AE608" s="37">
        <v>75096</v>
      </c>
      <c r="AF608" s="37">
        <v>65960</v>
      </c>
    </row>
    <row r="609" spans="1:32">
      <c r="A609" t="s">
        <v>138</v>
      </c>
      <c r="B609" t="s">
        <v>139</v>
      </c>
      <c r="C609" t="s">
        <v>140</v>
      </c>
      <c r="D609" t="s">
        <v>5143</v>
      </c>
      <c r="E609" t="s">
        <v>5144</v>
      </c>
      <c r="F609" t="s">
        <v>5145</v>
      </c>
      <c r="G609" t="s">
        <v>1121</v>
      </c>
      <c r="H609" t="s">
        <v>144</v>
      </c>
      <c r="I609" t="s">
        <v>5146</v>
      </c>
      <c r="J609" t="s">
        <v>5147</v>
      </c>
      <c r="K609" t="s">
        <v>96</v>
      </c>
      <c r="L609" t="s">
        <v>5148</v>
      </c>
      <c r="M609" s="36">
        <v>45981.674629629633</v>
      </c>
      <c r="N609" s="36">
        <v>45985.667361111111</v>
      </c>
      <c r="O609" t="s">
        <v>1125</v>
      </c>
      <c r="P609" t="s">
        <v>1126</v>
      </c>
      <c r="Q609" t="s">
        <v>1169</v>
      </c>
      <c r="R609" t="s">
        <v>1279</v>
      </c>
      <c r="S609" t="s">
        <v>98</v>
      </c>
      <c r="T609" t="s">
        <v>99</v>
      </c>
      <c r="U609" t="s">
        <v>100</v>
      </c>
      <c r="V609" t="s">
        <v>5149</v>
      </c>
      <c r="W609" t="s">
        <v>102</v>
      </c>
      <c r="X609" t="s">
        <v>5150</v>
      </c>
      <c r="Y609" t="s">
        <v>15</v>
      </c>
      <c r="Z609" t="s">
        <v>104</v>
      </c>
      <c r="AA609" t="s">
        <v>637</v>
      </c>
      <c r="AB609" s="37">
        <v>1</v>
      </c>
      <c r="AC609" t="s">
        <v>106</v>
      </c>
      <c r="AD609" s="37">
        <v>479589</v>
      </c>
      <c r="AE609" s="37">
        <v>196537</v>
      </c>
      <c r="AF609" s="37">
        <v>479589</v>
      </c>
    </row>
    <row r="610" spans="1:32">
      <c r="A610" t="s">
        <v>509</v>
      </c>
      <c r="B610" t="s">
        <v>139</v>
      </c>
      <c r="C610" t="s">
        <v>140</v>
      </c>
      <c r="D610" t="s">
        <v>1196</v>
      </c>
      <c r="E610" t="s">
        <v>5151</v>
      </c>
      <c r="F610" t="s">
        <v>1198</v>
      </c>
      <c r="G610" t="s">
        <v>1121</v>
      </c>
      <c r="H610" t="s">
        <v>144</v>
      </c>
      <c r="I610" t="s">
        <v>1199</v>
      </c>
      <c r="J610" t="s">
        <v>1200</v>
      </c>
      <c r="K610" t="s">
        <v>96</v>
      </c>
      <c r="L610" t="s">
        <v>5152</v>
      </c>
      <c r="M610" s="36">
        <v>45981.691666666673</v>
      </c>
      <c r="N610" s="36">
        <v>45982.511111111111</v>
      </c>
      <c r="O610" t="s">
        <v>1125</v>
      </c>
      <c r="P610" t="s">
        <v>1126</v>
      </c>
      <c r="Q610" t="s">
        <v>1169</v>
      </c>
      <c r="R610" t="s">
        <v>1279</v>
      </c>
      <c r="S610" t="s">
        <v>98</v>
      </c>
      <c r="T610" t="s">
        <v>99</v>
      </c>
      <c r="U610" t="s">
        <v>100</v>
      </c>
      <c r="V610" t="s">
        <v>5153</v>
      </c>
      <c r="W610" t="s">
        <v>102</v>
      </c>
      <c r="X610" t="s">
        <v>1203</v>
      </c>
      <c r="Y610" t="s">
        <v>8</v>
      </c>
      <c r="Z610" t="s">
        <v>104</v>
      </c>
      <c r="AA610" t="s">
        <v>518</v>
      </c>
      <c r="AB610" s="37">
        <v>1</v>
      </c>
      <c r="AC610" t="s">
        <v>106</v>
      </c>
      <c r="AD610" s="37">
        <v>65960</v>
      </c>
      <c r="AE610" s="37">
        <v>75096</v>
      </c>
      <c r="AF610" s="37">
        <v>65960</v>
      </c>
    </row>
    <row r="611" spans="1:32">
      <c r="A611" t="s">
        <v>398</v>
      </c>
      <c r="B611" t="s">
        <v>86</v>
      </c>
      <c r="C611" t="s">
        <v>87</v>
      </c>
      <c r="D611" t="s">
        <v>399</v>
      </c>
      <c r="E611" t="s">
        <v>5154</v>
      </c>
      <c r="F611" t="s">
        <v>5046</v>
      </c>
      <c r="G611" t="s">
        <v>1121</v>
      </c>
      <c r="H611" t="s">
        <v>402</v>
      </c>
      <c r="I611" t="s">
        <v>398</v>
      </c>
      <c r="J611" t="s">
        <v>5047</v>
      </c>
      <c r="K611" t="s">
        <v>96</v>
      </c>
      <c r="L611" t="s">
        <v>5155</v>
      </c>
      <c r="M611" s="36">
        <v>45981.694733796299</v>
      </c>
      <c r="N611" s="36">
        <v>45982.536111111112</v>
      </c>
      <c r="O611" t="s">
        <v>1125</v>
      </c>
      <c r="P611" t="s">
        <v>1126</v>
      </c>
      <c r="Q611" t="s">
        <v>1192</v>
      </c>
      <c r="R611" t="s">
        <v>1128</v>
      </c>
      <c r="S611" t="s">
        <v>147</v>
      </c>
      <c r="T611" t="s">
        <v>1364</v>
      </c>
      <c r="U611" t="s">
        <v>100</v>
      </c>
      <c r="V611" t="s">
        <v>5156</v>
      </c>
      <c r="W611" t="s">
        <v>102</v>
      </c>
      <c r="X611" t="s">
        <v>5050</v>
      </c>
      <c r="Y611" t="s">
        <v>8</v>
      </c>
      <c r="Z611" t="s">
        <v>104</v>
      </c>
      <c r="AA611" t="s">
        <v>824</v>
      </c>
      <c r="AB611" s="37">
        <v>1</v>
      </c>
      <c r="AC611" t="s">
        <v>106</v>
      </c>
      <c r="AD611" s="37">
        <v>65960</v>
      </c>
      <c r="AE611" s="37">
        <v>75096</v>
      </c>
      <c r="AF611" s="37">
        <v>65960</v>
      </c>
    </row>
    <row r="612" spans="1:32">
      <c r="A612" t="s">
        <v>138</v>
      </c>
      <c r="B612" t="s">
        <v>139</v>
      </c>
      <c r="C612" t="s">
        <v>140</v>
      </c>
      <c r="D612" t="s">
        <v>5157</v>
      </c>
      <c r="E612" t="s">
        <v>5158</v>
      </c>
      <c r="F612" t="s">
        <v>5159</v>
      </c>
      <c r="G612" t="s">
        <v>1121</v>
      </c>
      <c r="H612" t="s">
        <v>1507</v>
      </c>
      <c r="I612" t="s">
        <v>5160</v>
      </c>
      <c r="J612" t="s">
        <v>5161</v>
      </c>
      <c r="K612" t="s">
        <v>96</v>
      </c>
      <c r="L612" t="s">
        <v>5162</v>
      </c>
      <c r="M612" s="36">
        <v>45981.71733796296</v>
      </c>
      <c r="N612" s="36">
        <v>45987.677083333343</v>
      </c>
      <c r="P612" t="s">
        <v>1227</v>
      </c>
      <c r="Q612" t="s">
        <v>1158</v>
      </c>
      <c r="R612" t="s">
        <v>1740</v>
      </c>
      <c r="S612" t="s">
        <v>1130</v>
      </c>
      <c r="T612" t="s">
        <v>1130</v>
      </c>
      <c r="V612" t="s">
        <v>5163</v>
      </c>
      <c r="W612" t="s">
        <v>1195</v>
      </c>
      <c r="Y612" t="s">
        <v>125</v>
      </c>
      <c r="Z612" t="s">
        <v>126</v>
      </c>
      <c r="AA612" t="s">
        <v>169</v>
      </c>
      <c r="AB612" s="37">
        <v>0</v>
      </c>
      <c r="AC612" t="s">
        <v>106</v>
      </c>
      <c r="AD612" s="37">
        <v>41241</v>
      </c>
      <c r="AE612" s="37">
        <v>0</v>
      </c>
      <c r="AF612" s="37">
        <v>41241</v>
      </c>
    </row>
    <row r="613" spans="1:32">
      <c r="A613" t="s">
        <v>255</v>
      </c>
      <c r="B613" t="s">
        <v>256</v>
      </c>
      <c r="C613" t="s">
        <v>257</v>
      </c>
      <c r="D613" t="s">
        <v>1664</v>
      </c>
      <c r="E613" t="s">
        <v>5164</v>
      </c>
      <c r="F613" t="s">
        <v>5165</v>
      </c>
      <c r="G613" t="s">
        <v>1121</v>
      </c>
      <c r="H613" t="s">
        <v>261</v>
      </c>
      <c r="I613" t="s">
        <v>255</v>
      </c>
      <c r="J613" t="s">
        <v>5166</v>
      </c>
      <c r="K613" t="s">
        <v>96</v>
      </c>
      <c r="L613" t="s">
        <v>5167</v>
      </c>
      <c r="M613" s="36">
        <v>45981.729097222233</v>
      </c>
      <c r="N613" s="36">
        <v>45982.508333333331</v>
      </c>
      <c r="O613" t="s">
        <v>1125</v>
      </c>
      <c r="P613" t="s">
        <v>1126</v>
      </c>
      <c r="Q613" t="s">
        <v>1169</v>
      </c>
      <c r="R613" t="s">
        <v>1128</v>
      </c>
      <c r="S613" t="s">
        <v>1129</v>
      </c>
      <c r="T613" t="s">
        <v>1130</v>
      </c>
      <c r="U613" t="s">
        <v>100</v>
      </c>
      <c r="V613" t="s">
        <v>5168</v>
      </c>
      <c r="W613" t="s">
        <v>102</v>
      </c>
      <c r="X613" t="s">
        <v>5169</v>
      </c>
      <c r="Y613" t="s">
        <v>8</v>
      </c>
      <c r="Z613" t="s">
        <v>104</v>
      </c>
      <c r="AA613" t="s">
        <v>1904</v>
      </c>
      <c r="AB613" s="37">
        <v>1</v>
      </c>
      <c r="AC613" t="s">
        <v>106</v>
      </c>
      <c r="AD613" s="37">
        <v>65960</v>
      </c>
      <c r="AE613" s="37">
        <v>75096</v>
      </c>
      <c r="AF613" s="37">
        <v>65960</v>
      </c>
    </row>
    <row r="614" spans="1:32">
      <c r="A614" t="s">
        <v>991</v>
      </c>
      <c r="B614" t="s">
        <v>256</v>
      </c>
      <c r="C614" t="s">
        <v>257</v>
      </c>
      <c r="D614" t="s">
        <v>2510</v>
      </c>
      <c r="E614" t="s">
        <v>5170</v>
      </c>
      <c r="F614" t="s">
        <v>5171</v>
      </c>
      <c r="G614" t="s">
        <v>1121</v>
      </c>
      <c r="H614" t="s">
        <v>224</v>
      </c>
      <c r="I614" t="s">
        <v>2513</v>
      </c>
      <c r="J614" t="s">
        <v>5172</v>
      </c>
      <c r="K614" t="s">
        <v>96</v>
      </c>
      <c r="L614" t="s">
        <v>5173</v>
      </c>
      <c r="M614" s="36">
        <v>45982.333333333343</v>
      </c>
      <c r="N614" s="36">
        <v>45983.429861111108</v>
      </c>
      <c r="O614" t="s">
        <v>1125</v>
      </c>
      <c r="P614" t="s">
        <v>1126</v>
      </c>
      <c r="Q614" t="s">
        <v>1158</v>
      </c>
      <c r="R614" t="s">
        <v>1159</v>
      </c>
      <c r="S614" t="s">
        <v>147</v>
      </c>
      <c r="T614" t="s">
        <v>1364</v>
      </c>
      <c r="U614" t="s">
        <v>100</v>
      </c>
      <c r="V614" t="s">
        <v>5174</v>
      </c>
      <c r="W614" t="s">
        <v>102</v>
      </c>
      <c r="X614" t="s">
        <v>5175</v>
      </c>
      <c r="Y614" t="s">
        <v>11</v>
      </c>
      <c r="Z614" t="s">
        <v>104</v>
      </c>
      <c r="AA614" t="s">
        <v>1448</v>
      </c>
      <c r="AB614" s="37">
        <v>1</v>
      </c>
      <c r="AC614" t="s">
        <v>106</v>
      </c>
      <c r="AD614" s="37">
        <v>144968</v>
      </c>
      <c r="AE614" s="37">
        <v>140396</v>
      </c>
      <c r="AF614" s="37">
        <v>144968</v>
      </c>
    </row>
    <row r="615" spans="1:32">
      <c r="A615" t="s">
        <v>398</v>
      </c>
      <c r="B615" t="s">
        <v>86</v>
      </c>
      <c r="C615" t="s">
        <v>87</v>
      </c>
      <c r="D615" t="s">
        <v>4292</v>
      </c>
      <c r="E615" t="s">
        <v>5176</v>
      </c>
      <c r="F615" t="s">
        <v>5177</v>
      </c>
      <c r="G615" t="s">
        <v>1121</v>
      </c>
      <c r="H615" t="s">
        <v>402</v>
      </c>
      <c r="I615" t="s">
        <v>4295</v>
      </c>
      <c r="J615" t="s">
        <v>5178</v>
      </c>
      <c r="K615" t="s">
        <v>96</v>
      </c>
      <c r="L615" t="s">
        <v>5179</v>
      </c>
      <c r="M615" s="36">
        <v>45982.333333333343</v>
      </c>
      <c r="N615" s="36">
        <v>45983.50277777778</v>
      </c>
      <c r="O615" t="s">
        <v>1125</v>
      </c>
      <c r="P615" t="s">
        <v>1227</v>
      </c>
      <c r="Q615" t="s">
        <v>1158</v>
      </c>
      <c r="R615" t="s">
        <v>2201</v>
      </c>
      <c r="S615" t="s">
        <v>1130</v>
      </c>
      <c r="T615" t="s">
        <v>1130</v>
      </c>
      <c r="U615" t="s">
        <v>100</v>
      </c>
      <c r="V615" t="s">
        <v>5180</v>
      </c>
      <c r="W615" t="s">
        <v>102</v>
      </c>
      <c r="X615" t="s">
        <v>5181</v>
      </c>
      <c r="Y615" t="s">
        <v>11</v>
      </c>
      <c r="Z615" t="s">
        <v>104</v>
      </c>
      <c r="AA615" t="s">
        <v>429</v>
      </c>
      <c r="AB615" s="37">
        <v>1</v>
      </c>
      <c r="AC615" t="s">
        <v>106</v>
      </c>
      <c r="AD615" s="37">
        <v>144968</v>
      </c>
      <c r="AE615" s="37">
        <v>140396</v>
      </c>
      <c r="AF615" s="37">
        <v>144968</v>
      </c>
    </row>
    <row r="616" spans="1:32">
      <c r="A616" t="s">
        <v>85</v>
      </c>
      <c r="B616" t="s">
        <v>86</v>
      </c>
      <c r="C616" t="s">
        <v>87</v>
      </c>
      <c r="D616" t="s">
        <v>3017</v>
      </c>
      <c r="E616" t="s">
        <v>5182</v>
      </c>
      <c r="F616" t="s">
        <v>5183</v>
      </c>
      <c r="G616" t="s">
        <v>1121</v>
      </c>
      <c r="H616" t="s">
        <v>131</v>
      </c>
      <c r="I616" t="s">
        <v>3020</v>
      </c>
      <c r="J616" t="s">
        <v>5184</v>
      </c>
      <c r="K616" t="s">
        <v>96</v>
      </c>
      <c r="L616" t="s">
        <v>5185</v>
      </c>
      <c r="M616" s="36">
        <v>45982.333333333343</v>
      </c>
      <c r="N616" s="36">
        <v>45986.42291666667</v>
      </c>
      <c r="O616" t="s">
        <v>1125</v>
      </c>
      <c r="P616" t="s">
        <v>1126</v>
      </c>
      <c r="Q616" t="s">
        <v>1218</v>
      </c>
      <c r="R616" t="s">
        <v>1128</v>
      </c>
      <c r="S616" t="s">
        <v>98</v>
      </c>
      <c r="T616" t="s">
        <v>470</v>
      </c>
      <c r="U616" t="s">
        <v>100</v>
      </c>
      <c r="V616" t="s">
        <v>5186</v>
      </c>
      <c r="W616" t="s">
        <v>102</v>
      </c>
      <c r="X616" t="s">
        <v>5187</v>
      </c>
      <c r="Y616" t="s">
        <v>15</v>
      </c>
      <c r="Z616" t="s">
        <v>104</v>
      </c>
      <c r="AA616" t="s">
        <v>137</v>
      </c>
      <c r="AB616" s="37">
        <v>1</v>
      </c>
      <c r="AC616" t="s">
        <v>106</v>
      </c>
      <c r="AD616" s="37">
        <v>479589</v>
      </c>
      <c r="AE616" s="37">
        <v>196537</v>
      </c>
      <c r="AF616" s="37">
        <v>479589</v>
      </c>
    </row>
    <row r="617" spans="1:32">
      <c r="A617" t="s">
        <v>1646</v>
      </c>
      <c r="B617" t="s">
        <v>256</v>
      </c>
      <c r="C617" t="s">
        <v>257</v>
      </c>
      <c r="D617" t="s">
        <v>1918</v>
      </c>
      <c r="E617" t="s">
        <v>5188</v>
      </c>
      <c r="F617" t="s">
        <v>5189</v>
      </c>
      <c r="G617" t="s">
        <v>1121</v>
      </c>
      <c r="H617" t="s">
        <v>689</v>
      </c>
      <c r="I617" t="s">
        <v>1646</v>
      </c>
      <c r="J617" t="s">
        <v>5190</v>
      </c>
      <c r="K617" t="s">
        <v>96</v>
      </c>
      <c r="L617" t="s">
        <v>5191</v>
      </c>
      <c r="M617" s="36">
        <v>45982.358923611107</v>
      </c>
      <c r="N617" s="36">
        <v>45983.368055555547</v>
      </c>
      <c r="O617" t="s">
        <v>1125</v>
      </c>
      <c r="P617" t="s">
        <v>1126</v>
      </c>
      <c r="Q617" t="s">
        <v>1235</v>
      </c>
      <c r="R617" t="s">
        <v>1545</v>
      </c>
      <c r="S617" t="s">
        <v>1130</v>
      </c>
      <c r="T617" t="s">
        <v>1130</v>
      </c>
      <c r="U617" t="s">
        <v>100</v>
      </c>
      <c r="V617" t="s">
        <v>5192</v>
      </c>
      <c r="W617" t="s">
        <v>102</v>
      </c>
      <c r="X617" t="s">
        <v>5193</v>
      </c>
      <c r="Y617" t="s">
        <v>8</v>
      </c>
      <c r="Z617" t="s">
        <v>104</v>
      </c>
      <c r="AA617" t="s">
        <v>1925</v>
      </c>
      <c r="AB617" s="37">
        <v>1</v>
      </c>
      <c r="AC617" t="s">
        <v>106</v>
      </c>
      <c r="AD617" s="37">
        <v>65960</v>
      </c>
      <c r="AE617" s="37">
        <v>75096</v>
      </c>
      <c r="AF617" s="37">
        <v>65960</v>
      </c>
    </row>
    <row r="618" spans="1:32">
      <c r="A618" t="s">
        <v>975</v>
      </c>
      <c r="B618" t="s">
        <v>256</v>
      </c>
      <c r="C618" t="s">
        <v>257</v>
      </c>
      <c r="D618" t="s">
        <v>5194</v>
      </c>
      <c r="E618" t="s">
        <v>5195</v>
      </c>
      <c r="F618" t="s">
        <v>5196</v>
      </c>
      <c r="G618" t="s">
        <v>1121</v>
      </c>
      <c r="H618" t="s">
        <v>979</v>
      </c>
      <c r="I618" t="s">
        <v>5197</v>
      </c>
      <c r="J618" t="s">
        <v>5198</v>
      </c>
      <c r="K618" t="s">
        <v>96</v>
      </c>
      <c r="L618" t="s">
        <v>5199</v>
      </c>
      <c r="M618" s="36">
        <v>45982.357939814807</v>
      </c>
      <c r="N618" s="36">
        <v>45982.54583333333</v>
      </c>
      <c r="O618" t="s">
        <v>1125</v>
      </c>
      <c r="P618" t="s">
        <v>1126</v>
      </c>
      <c r="Q618" t="s">
        <v>1614</v>
      </c>
      <c r="R618" t="s">
        <v>1615</v>
      </c>
      <c r="S618" t="s">
        <v>98</v>
      </c>
      <c r="T618" t="s">
        <v>470</v>
      </c>
      <c r="U618" t="s">
        <v>100</v>
      </c>
      <c r="V618" t="s">
        <v>5200</v>
      </c>
      <c r="W618" t="s">
        <v>102</v>
      </c>
      <c r="X618" t="s">
        <v>5201</v>
      </c>
      <c r="Y618" t="s">
        <v>11</v>
      </c>
      <c r="Z618" t="s">
        <v>104</v>
      </c>
      <c r="AA618" t="s">
        <v>1960</v>
      </c>
      <c r="AB618" s="37">
        <v>1</v>
      </c>
      <c r="AC618" t="s">
        <v>106</v>
      </c>
      <c r="AD618" s="37">
        <v>144968</v>
      </c>
      <c r="AE618" s="37">
        <v>140396</v>
      </c>
      <c r="AF618" s="37">
        <v>144968</v>
      </c>
    </row>
    <row r="619" spans="1:32">
      <c r="A619" t="s">
        <v>800</v>
      </c>
      <c r="B619" t="s">
        <v>381</v>
      </c>
      <c r="C619" t="s">
        <v>382</v>
      </c>
      <c r="D619" t="s">
        <v>4014</v>
      </c>
      <c r="E619" t="s">
        <v>5202</v>
      </c>
      <c r="F619" t="s">
        <v>5203</v>
      </c>
      <c r="G619" t="s">
        <v>1121</v>
      </c>
      <c r="H619" t="s">
        <v>2052</v>
      </c>
      <c r="I619" t="s">
        <v>4017</v>
      </c>
      <c r="J619" t="s">
        <v>5204</v>
      </c>
      <c r="K619" t="s">
        <v>96</v>
      </c>
      <c r="L619" t="s">
        <v>5205</v>
      </c>
      <c r="M619" s="36">
        <v>45982.343773148154</v>
      </c>
      <c r="N619" s="36">
        <v>45985.670138888891</v>
      </c>
      <c r="O619" t="s">
        <v>1125</v>
      </c>
      <c r="P619" t="s">
        <v>1126</v>
      </c>
      <c r="Q619" t="s">
        <v>1177</v>
      </c>
      <c r="R619" t="s">
        <v>1178</v>
      </c>
      <c r="S619" t="s">
        <v>98</v>
      </c>
      <c r="T619" t="s">
        <v>470</v>
      </c>
      <c r="U619" t="s">
        <v>1179</v>
      </c>
      <c r="V619" t="s">
        <v>5206</v>
      </c>
      <c r="W619" t="s">
        <v>102</v>
      </c>
      <c r="Y619" t="s">
        <v>15</v>
      </c>
      <c r="Z619" t="s">
        <v>104</v>
      </c>
      <c r="AA619" t="s">
        <v>2058</v>
      </c>
      <c r="AB619" s="37">
        <v>1</v>
      </c>
      <c r="AC619" t="s">
        <v>106</v>
      </c>
      <c r="AD619" s="37">
        <v>479589</v>
      </c>
      <c r="AE619" s="37">
        <v>196537</v>
      </c>
      <c r="AF619" s="37">
        <v>479589</v>
      </c>
    </row>
    <row r="620" spans="1:32">
      <c r="A620" t="s">
        <v>509</v>
      </c>
      <c r="B620" t="s">
        <v>139</v>
      </c>
      <c r="C620" t="s">
        <v>140</v>
      </c>
      <c r="D620" t="s">
        <v>510</v>
      </c>
      <c r="E620" t="s">
        <v>5207</v>
      </c>
      <c r="F620" t="s">
        <v>5208</v>
      </c>
      <c r="G620" t="s">
        <v>1121</v>
      </c>
      <c r="H620" t="s">
        <v>144</v>
      </c>
      <c r="I620" t="s">
        <v>513</v>
      </c>
      <c r="J620" t="s">
        <v>5209</v>
      </c>
      <c r="K620" t="s">
        <v>96</v>
      </c>
      <c r="L620" t="s">
        <v>5210</v>
      </c>
      <c r="M620" s="36">
        <v>45982.374039351853</v>
      </c>
      <c r="N620" s="36">
        <v>45983.427083333343</v>
      </c>
      <c r="O620" t="s">
        <v>1125</v>
      </c>
      <c r="P620" t="s">
        <v>1126</v>
      </c>
      <c r="Q620" t="s">
        <v>1169</v>
      </c>
      <c r="R620" t="s">
        <v>1279</v>
      </c>
      <c r="S620" t="s">
        <v>98</v>
      </c>
      <c r="T620" t="s">
        <v>99</v>
      </c>
      <c r="U620" t="s">
        <v>1179</v>
      </c>
      <c r="V620" t="s">
        <v>5211</v>
      </c>
      <c r="W620" t="s">
        <v>102</v>
      </c>
      <c r="X620" t="s">
        <v>5212</v>
      </c>
      <c r="Y620" t="s">
        <v>11</v>
      </c>
      <c r="Z620" t="s">
        <v>104</v>
      </c>
      <c r="AA620" t="s">
        <v>518</v>
      </c>
      <c r="AB620" s="37">
        <v>1</v>
      </c>
      <c r="AC620" t="s">
        <v>106</v>
      </c>
      <c r="AD620" s="37">
        <v>144968</v>
      </c>
      <c r="AE620" s="37">
        <v>140396</v>
      </c>
      <c r="AF620" s="37">
        <v>144968</v>
      </c>
    </row>
    <row r="621" spans="1:32">
      <c r="A621" t="s">
        <v>509</v>
      </c>
      <c r="B621" t="s">
        <v>139</v>
      </c>
      <c r="C621" t="s">
        <v>140</v>
      </c>
      <c r="D621" t="s">
        <v>1196</v>
      </c>
      <c r="E621" t="s">
        <v>5213</v>
      </c>
      <c r="F621" t="s">
        <v>5214</v>
      </c>
      <c r="G621" t="s">
        <v>1121</v>
      </c>
      <c r="H621" t="s">
        <v>144</v>
      </c>
      <c r="I621" t="s">
        <v>1199</v>
      </c>
      <c r="J621" t="s">
        <v>5215</v>
      </c>
      <c r="K621" t="s">
        <v>96</v>
      </c>
      <c r="L621" t="s">
        <v>5216</v>
      </c>
      <c r="M621" s="36">
        <v>45982.387106481481</v>
      </c>
      <c r="N621" s="36">
        <v>45982.630555555559</v>
      </c>
      <c r="O621" t="s">
        <v>1125</v>
      </c>
      <c r="P621" t="s">
        <v>1126</v>
      </c>
      <c r="Q621" t="s">
        <v>1218</v>
      </c>
      <c r="R621" t="s">
        <v>1128</v>
      </c>
      <c r="S621" t="s">
        <v>147</v>
      </c>
      <c r="T621" t="s">
        <v>1364</v>
      </c>
      <c r="U621" t="s">
        <v>100</v>
      </c>
      <c r="V621" t="s">
        <v>5217</v>
      </c>
      <c r="W621" t="s">
        <v>102</v>
      </c>
      <c r="X621" t="s">
        <v>5218</v>
      </c>
      <c r="Y621" t="s">
        <v>8</v>
      </c>
      <c r="Z621" t="s">
        <v>104</v>
      </c>
      <c r="AA621" t="s">
        <v>518</v>
      </c>
      <c r="AB621" s="37">
        <v>1</v>
      </c>
      <c r="AC621" t="s">
        <v>106</v>
      </c>
      <c r="AD621" s="37">
        <v>65960</v>
      </c>
      <c r="AE621" s="37">
        <v>75096</v>
      </c>
      <c r="AF621" s="37">
        <v>65960</v>
      </c>
    </row>
    <row r="622" spans="1:32">
      <c r="A622" t="s">
        <v>152</v>
      </c>
      <c r="B622" t="s">
        <v>153</v>
      </c>
      <c r="C622" t="s">
        <v>154</v>
      </c>
      <c r="D622" t="s">
        <v>155</v>
      </c>
      <c r="E622" t="s">
        <v>5219</v>
      </c>
      <c r="F622" t="s">
        <v>2603</v>
      </c>
      <c r="G622" t="s">
        <v>1121</v>
      </c>
      <c r="H622" t="s">
        <v>153</v>
      </c>
      <c r="I622" t="s">
        <v>152</v>
      </c>
      <c r="J622" t="s">
        <v>2604</v>
      </c>
      <c r="K622" t="s">
        <v>96</v>
      </c>
      <c r="L622" t="s">
        <v>5220</v>
      </c>
      <c r="M622" s="36">
        <v>45982.388252314813</v>
      </c>
      <c r="N622" s="36">
        <v>45983.560416666667</v>
      </c>
      <c r="O622" t="s">
        <v>1125</v>
      </c>
      <c r="P622" t="s">
        <v>1126</v>
      </c>
      <c r="Q622" t="s">
        <v>1258</v>
      </c>
      <c r="R622" t="s">
        <v>3253</v>
      </c>
      <c r="S622" t="s">
        <v>147</v>
      </c>
      <c r="T622" t="s">
        <v>1364</v>
      </c>
      <c r="U622" t="s">
        <v>100</v>
      </c>
      <c r="V622" t="s">
        <v>5221</v>
      </c>
      <c r="W622" t="s">
        <v>102</v>
      </c>
      <c r="X622" t="s">
        <v>5222</v>
      </c>
      <c r="Y622" t="s">
        <v>8</v>
      </c>
      <c r="Z622" t="s">
        <v>104</v>
      </c>
      <c r="AA622" t="s">
        <v>838</v>
      </c>
      <c r="AB622" s="37">
        <v>1</v>
      </c>
      <c r="AC622" t="s">
        <v>106</v>
      </c>
      <c r="AD622" s="37">
        <v>65960</v>
      </c>
      <c r="AE622" s="37">
        <v>75096</v>
      </c>
      <c r="AF622" s="37">
        <v>65960</v>
      </c>
    </row>
    <row r="623" spans="1:32">
      <c r="A623" t="s">
        <v>152</v>
      </c>
      <c r="B623" t="s">
        <v>153</v>
      </c>
      <c r="C623" t="s">
        <v>154</v>
      </c>
      <c r="D623" t="s">
        <v>155</v>
      </c>
      <c r="E623" t="s">
        <v>5223</v>
      </c>
      <c r="F623" t="s">
        <v>5224</v>
      </c>
      <c r="G623" t="s">
        <v>1121</v>
      </c>
      <c r="H623" t="s">
        <v>153</v>
      </c>
      <c r="I623" t="s">
        <v>152</v>
      </c>
      <c r="J623" t="s">
        <v>5225</v>
      </c>
      <c r="K623" t="s">
        <v>96</v>
      </c>
      <c r="L623" t="s">
        <v>5226</v>
      </c>
      <c r="M623" s="36">
        <v>45982.381111111114</v>
      </c>
      <c r="N623" s="36">
        <v>45983.435416666667</v>
      </c>
      <c r="O623" t="s">
        <v>1125</v>
      </c>
      <c r="P623" t="s">
        <v>1126</v>
      </c>
      <c r="Q623" t="s">
        <v>1186</v>
      </c>
      <c r="R623" t="s">
        <v>1186</v>
      </c>
      <c r="S623" t="s">
        <v>147</v>
      </c>
      <c r="T623" t="s">
        <v>1364</v>
      </c>
      <c r="U623" t="s">
        <v>100</v>
      </c>
      <c r="V623" t="s">
        <v>5227</v>
      </c>
      <c r="W623" t="s">
        <v>102</v>
      </c>
      <c r="X623" t="s">
        <v>5228</v>
      </c>
      <c r="Y623" t="s">
        <v>8</v>
      </c>
      <c r="Z623" t="s">
        <v>104</v>
      </c>
      <c r="AA623" t="s">
        <v>919</v>
      </c>
      <c r="AB623" s="37">
        <v>1</v>
      </c>
      <c r="AC623" t="s">
        <v>106</v>
      </c>
      <c r="AD623" s="37">
        <v>65960</v>
      </c>
      <c r="AE623" s="37">
        <v>75096</v>
      </c>
      <c r="AF623" s="37">
        <v>65960</v>
      </c>
    </row>
    <row r="624" spans="1:32">
      <c r="A624" t="s">
        <v>138</v>
      </c>
      <c r="B624" t="s">
        <v>139</v>
      </c>
      <c r="C624" t="s">
        <v>140</v>
      </c>
      <c r="D624" t="s">
        <v>141</v>
      </c>
      <c r="E624" t="s">
        <v>5229</v>
      </c>
      <c r="F624" t="s">
        <v>5230</v>
      </c>
      <c r="G624" t="s">
        <v>1121</v>
      </c>
      <c r="H624" t="s">
        <v>144</v>
      </c>
      <c r="I624" t="s">
        <v>138</v>
      </c>
      <c r="J624" t="s">
        <v>5231</v>
      </c>
      <c r="K624" t="s">
        <v>96</v>
      </c>
      <c r="L624" t="s">
        <v>5232</v>
      </c>
      <c r="M624" s="36">
        <v>45982.425636574073</v>
      </c>
      <c r="N624" s="36">
        <v>45982.738194444442</v>
      </c>
      <c r="O624" t="s">
        <v>1125</v>
      </c>
      <c r="P624" t="s">
        <v>1126</v>
      </c>
      <c r="Q624" t="s">
        <v>1398</v>
      </c>
      <c r="R624" t="s">
        <v>1399</v>
      </c>
      <c r="S624" t="s">
        <v>147</v>
      </c>
      <c r="T624" t="s">
        <v>600</v>
      </c>
      <c r="U624" t="s">
        <v>100</v>
      </c>
      <c r="V624" t="s">
        <v>5233</v>
      </c>
      <c r="W624" t="s">
        <v>102</v>
      </c>
      <c r="X624" t="s">
        <v>5234</v>
      </c>
      <c r="Y624" t="s">
        <v>8</v>
      </c>
      <c r="Z624" t="s">
        <v>104</v>
      </c>
      <c r="AA624" t="s">
        <v>1423</v>
      </c>
      <c r="AB624" s="37">
        <v>1</v>
      </c>
      <c r="AC624" t="s">
        <v>106</v>
      </c>
      <c r="AD624" s="37">
        <v>65960</v>
      </c>
      <c r="AE624" s="37">
        <v>75096</v>
      </c>
      <c r="AF624" s="37">
        <v>65960</v>
      </c>
    </row>
    <row r="625" spans="1:32">
      <c r="A625" t="s">
        <v>800</v>
      </c>
      <c r="B625" t="s">
        <v>381</v>
      </c>
      <c r="C625" t="s">
        <v>382</v>
      </c>
      <c r="D625" t="s">
        <v>2271</v>
      </c>
      <c r="E625" t="s">
        <v>5235</v>
      </c>
      <c r="F625" t="s">
        <v>5236</v>
      </c>
      <c r="G625" t="s">
        <v>1121</v>
      </c>
      <c r="H625" t="s">
        <v>804</v>
      </c>
      <c r="I625" t="s">
        <v>800</v>
      </c>
      <c r="J625" t="s">
        <v>5237</v>
      </c>
      <c r="K625" t="s">
        <v>96</v>
      </c>
      <c r="L625" t="s">
        <v>5238</v>
      </c>
      <c r="M625" s="36">
        <v>45982.437893518523</v>
      </c>
      <c r="N625" s="36">
        <v>45983.425694444442</v>
      </c>
      <c r="O625" t="s">
        <v>1125</v>
      </c>
      <c r="P625" t="s">
        <v>1126</v>
      </c>
      <c r="Q625" t="s">
        <v>1363</v>
      </c>
      <c r="R625" t="s">
        <v>1453</v>
      </c>
      <c r="S625" t="s">
        <v>1130</v>
      </c>
      <c r="T625" t="s">
        <v>1130</v>
      </c>
      <c r="U625" t="s">
        <v>100</v>
      </c>
      <c r="V625" t="s">
        <v>5239</v>
      </c>
      <c r="W625" t="s">
        <v>102</v>
      </c>
      <c r="X625" t="s">
        <v>5240</v>
      </c>
      <c r="Y625" t="s">
        <v>8</v>
      </c>
      <c r="Z625" t="s">
        <v>104</v>
      </c>
      <c r="AA625" t="s">
        <v>3716</v>
      </c>
      <c r="AB625" s="37">
        <v>1</v>
      </c>
      <c r="AC625" t="s">
        <v>106</v>
      </c>
      <c r="AD625" s="37">
        <v>65960</v>
      </c>
      <c r="AE625" s="37">
        <v>75096</v>
      </c>
      <c r="AF625" s="37">
        <v>65960</v>
      </c>
    </row>
    <row r="626" spans="1:32">
      <c r="A626" t="s">
        <v>255</v>
      </c>
      <c r="B626" t="s">
        <v>256</v>
      </c>
      <c r="C626" t="s">
        <v>257</v>
      </c>
      <c r="D626" t="s">
        <v>2110</v>
      </c>
      <c r="E626" t="s">
        <v>5241</v>
      </c>
      <c r="F626" t="s">
        <v>5242</v>
      </c>
      <c r="G626" t="s">
        <v>1121</v>
      </c>
      <c r="H626" t="s">
        <v>144</v>
      </c>
      <c r="I626" t="s">
        <v>2113</v>
      </c>
      <c r="J626" t="s">
        <v>5243</v>
      </c>
      <c r="K626" t="s">
        <v>96</v>
      </c>
      <c r="L626" t="s">
        <v>5244</v>
      </c>
      <c r="M626" s="36">
        <v>45982.460740740738</v>
      </c>
      <c r="N626" s="36">
        <v>45985.727777777778</v>
      </c>
      <c r="O626" t="s">
        <v>1125</v>
      </c>
      <c r="P626" t="s">
        <v>1126</v>
      </c>
      <c r="Q626" t="s">
        <v>1363</v>
      </c>
      <c r="R626" t="s">
        <v>1218</v>
      </c>
      <c r="S626" t="s">
        <v>1130</v>
      </c>
      <c r="T626" t="s">
        <v>1130</v>
      </c>
      <c r="U626" t="s">
        <v>100</v>
      </c>
      <c r="V626" t="s">
        <v>5245</v>
      </c>
      <c r="W626" t="s">
        <v>102</v>
      </c>
      <c r="X626" t="s">
        <v>5246</v>
      </c>
      <c r="Y626" t="s">
        <v>15</v>
      </c>
      <c r="Z626" t="s">
        <v>104</v>
      </c>
      <c r="AA626" t="s">
        <v>703</v>
      </c>
      <c r="AB626" s="37">
        <v>1</v>
      </c>
      <c r="AC626" t="s">
        <v>106</v>
      </c>
      <c r="AD626" s="37">
        <v>479589</v>
      </c>
      <c r="AE626" s="37">
        <v>196537</v>
      </c>
      <c r="AF626" s="37">
        <v>479589</v>
      </c>
    </row>
    <row r="627" spans="1:32">
      <c r="A627" t="s">
        <v>152</v>
      </c>
      <c r="B627" t="s">
        <v>153</v>
      </c>
      <c r="C627" t="s">
        <v>154</v>
      </c>
      <c r="D627" t="s">
        <v>2856</v>
      </c>
      <c r="E627" t="s">
        <v>5247</v>
      </c>
      <c r="F627" t="s">
        <v>5248</v>
      </c>
      <c r="G627" t="s">
        <v>1121</v>
      </c>
      <c r="H627" t="s">
        <v>153</v>
      </c>
      <c r="I627" t="s">
        <v>2859</v>
      </c>
      <c r="J627" t="s">
        <v>5249</v>
      </c>
      <c r="K627" t="s">
        <v>96</v>
      </c>
      <c r="L627" t="s">
        <v>5250</v>
      </c>
      <c r="M627" s="36">
        <v>45982.457696759258</v>
      </c>
      <c r="N627" s="36">
        <v>45982.65902777778</v>
      </c>
      <c r="O627" t="s">
        <v>1125</v>
      </c>
      <c r="P627" t="s">
        <v>1126</v>
      </c>
      <c r="Q627" t="s">
        <v>1235</v>
      </c>
      <c r="R627" t="s">
        <v>1269</v>
      </c>
      <c r="S627" t="s">
        <v>147</v>
      </c>
      <c r="T627" t="s">
        <v>2073</v>
      </c>
      <c r="U627" t="s">
        <v>100</v>
      </c>
      <c r="V627" t="s">
        <v>5251</v>
      </c>
      <c r="W627" t="s">
        <v>102</v>
      </c>
      <c r="X627" t="s">
        <v>5252</v>
      </c>
      <c r="Y627" t="s">
        <v>11</v>
      </c>
      <c r="Z627" t="s">
        <v>104</v>
      </c>
      <c r="AA627" t="s">
        <v>838</v>
      </c>
      <c r="AB627" s="37">
        <v>1</v>
      </c>
      <c r="AC627" t="s">
        <v>106</v>
      </c>
      <c r="AD627" s="37">
        <v>144968</v>
      </c>
      <c r="AE627" s="37">
        <v>140396</v>
      </c>
      <c r="AF627" s="37">
        <v>144968</v>
      </c>
    </row>
    <row r="628" spans="1:32">
      <c r="A628" t="s">
        <v>113</v>
      </c>
      <c r="B628" t="s">
        <v>114</v>
      </c>
      <c r="C628" t="s">
        <v>115</v>
      </c>
      <c r="D628" t="s">
        <v>1715</v>
      </c>
      <c r="E628" t="s">
        <v>5253</v>
      </c>
      <c r="F628" t="s">
        <v>5254</v>
      </c>
      <c r="G628" t="s">
        <v>1121</v>
      </c>
      <c r="H628" t="s">
        <v>366</v>
      </c>
      <c r="I628" t="s">
        <v>1718</v>
      </c>
      <c r="J628" t="s">
        <v>5255</v>
      </c>
      <c r="K628" t="s">
        <v>96</v>
      </c>
      <c r="L628" t="s">
        <v>5256</v>
      </c>
      <c r="M628" s="36">
        <v>45982.459490740737</v>
      </c>
      <c r="N628" s="36">
        <v>45982.690972222219</v>
      </c>
      <c r="O628" t="s">
        <v>1125</v>
      </c>
      <c r="P628" t="s">
        <v>1126</v>
      </c>
      <c r="Q628" t="s">
        <v>1169</v>
      </c>
      <c r="R628" t="s">
        <v>1279</v>
      </c>
      <c r="S628" t="s">
        <v>98</v>
      </c>
      <c r="T628" t="s">
        <v>470</v>
      </c>
      <c r="U628" t="s">
        <v>100</v>
      </c>
      <c r="V628" t="s">
        <v>5257</v>
      </c>
      <c r="W628" t="s">
        <v>102</v>
      </c>
      <c r="X628" t="s">
        <v>5258</v>
      </c>
      <c r="Y628" t="s">
        <v>11</v>
      </c>
      <c r="Z628" t="s">
        <v>104</v>
      </c>
      <c r="AA628" t="s">
        <v>1723</v>
      </c>
      <c r="AB628" s="37">
        <v>1</v>
      </c>
      <c r="AC628" t="s">
        <v>106</v>
      </c>
      <c r="AD628" s="37">
        <v>144968</v>
      </c>
      <c r="AE628" s="37">
        <v>140396</v>
      </c>
      <c r="AF628" s="37">
        <v>144968</v>
      </c>
    </row>
    <row r="629" spans="1:32">
      <c r="A629" t="s">
        <v>398</v>
      </c>
      <c r="B629" t="s">
        <v>86</v>
      </c>
      <c r="C629" t="s">
        <v>87</v>
      </c>
      <c r="D629" t="s">
        <v>399</v>
      </c>
      <c r="E629" t="s">
        <v>5259</v>
      </c>
      <c r="F629" t="s">
        <v>4965</v>
      </c>
      <c r="G629" t="s">
        <v>1121</v>
      </c>
      <c r="H629" t="s">
        <v>402</v>
      </c>
      <c r="I629" t="s">
        <v>398</v>
      </c>
      <c r="J629" t="s">
        <v>4966</v>
      </c>
      <c r="K629" t="s">
        <v>96</v>
      </c>
      <c r="L629" t="s">
        <v>5260</v>
      </c>
      <c r="M629" s="36">
        <v>45982.465162037042</v>
      </c>
      <c r="N629" s="36">
        <v>45982.678472222222</v>
      </c>
      <c r="O629" t="s">
        <v>1125</v>
      </c>
      <c r="P629" t="s">
        <v>1126</v>
      </c>
      <c r="Q629" t="s">
        <v>1192</v>
      </c>
      <c r="R629" t="s">
        <v>1128</v>
      </c>
      <c r="S629" t="s">
        <v>98</v>
      </c>
      <c r="T629" t="s">
        <v>470</v>
      </c>
      <c r="U629" t="s">
        <v>100</v>
      </c>
      <c r="V629" t="s">
        <v>5261</v>
      </c>
      <c r="W629" t="s">
        <v>102</v>
      </c>
      <c r="X629" t="s">
        <v>5262</v>
      </c>
      <c r="Y629" t="s">
        <v>8</v>
      </c>
      <c r="Z629" t="s">
        <v>104</v>
      </c>
      <c r="AA629" t="s">
        <v>824</v>
      </c>
      <c r="AB629" s="37">
        <v>1</v>
      </c>
      <c r="AC629" t="s">
        <v>106</v>
      </c>
      <c r="AD629" s="37">
        <v>65960</v>
      </c>
      <c r="AE629" s="37">
        <v>75096</v>
      </c>
      <c r="AF629" s="37">
        <v>65960</v>
      </c>
    </row>
    <row r="630" spans="1:32">
      <c r="A630" t="s">
        <v>704</v>
      </c>
      <c r="B630" t="s">
        <v>381</v>
      </c>
      <c r="C630" t="s">
        <v>382</v>
      </c>
      <c r="D630" t="s">
        <v>5263</v>
      </c>
      <c r="E630" t="s">
        <v>5264</v>
      </c>
      <c r="F630" t="s">
        <v>5265</v>
      </c>
      <c r="G630" t="s">
        <v>1121</v>
      </c>
      <c r="H630" t="s">
        <v>708</v>
      </c>
      <c r="I630" t="s">
        <v>5266</v>
      </c>
      <c r="J630" t="s">
        <v>5267</v>
      </c>
      <c r="K630" t="s">
        <v>96</v>
      </c>
      <c r="L630" t="s">
        <v>5268</v>
      </c>
      <c r="M630" s="36">
        <v>45982.461863425917</v>
      </c>
      <c r="N630" s="36">
        <v>45985.729861111111</v>
      </c>
      <c r="O630" t="s">
        <v>1125</v>
      </c>
      <c r="P630" t="s">
        <v>1126</v>
      </c>
      <c r="Q630" t="s">
        <v>1398</v>
      </c>
      <c r="R630" t="s">
        <v>5269</v>
      </c>
      <c r="S630" t="s">
        <v>1130</v>
      </c>
      <c r="T630" t="s">
        <v>1130</v>
      </c>
      <c r="U630" t="s">
        <v>100</v>
      </c>
      <c r="V630" t="s">
        <v>5270</v>
      </c>
      <c r="W630" t="s">
        <v>102</v>
      </c>
      <c r="X630" t="s">
        <v>5271</v>
      </c>
      <c r="Y630" t="s">
        <v>15</v>
      </c>
      <c r="Z630" t="s">
        <v>104</v>
      </c>
      <c r="AA630" t="s">
        <v>1603</v>
      </c>
      <c r="AB630" s="37">
        <v>1</v>
      </c>
      <c r="AC630" t="s">
        <v>106</v>
      </c>
      <c r="AD630" s="37">
        <v>479589</v>
      </c>
      <c r="AE630" s="37">
        <v>196537</v>
      </c>
      <c r="AF630" s="37">
        <v>479589</v>
      </c>
    </row>
    <row r="631" spans="1:32">
      <c r="A631" t="s">
        <v>704</v>
      </c>
      <c r="B631" t="s">
        <v>381</v>
      </c>
      <c r="C631" t="s">
        <v>382</v>
      </c>
      <c r="D631" t="s">
        <v>705</v>
      </c>
      <c r="E631" t="s">
        <v>5272</v>
      </c>
      <c r="F631" t="s">
        <v>5273</v>
      </c>
      <c r="G631" t="s">
        <v>1121</v>
      </c>
      <c r="H631" t="s">
        <v>708</v>
      </c>
      <c r="I631" t="s">
        <v>704</v>
      </c>
      <c r="J631" t="s">
        <v>5274</v>
      </c>
      <c r="K631" t="s">
        <v>96</v>
      </c>
      <c r="L631" t="s">
        <v>5275</v>
      </c>
      <c r="M631" s="36">
        <v>45982.467569444438</v>
      </c>
      <c r="N631" s="36">
        <v>45983.488888888889</v>
      </c>
      <c r="O631" t="s">
        <v>1125</v>
      </c>
      <c r="P631" t="s">
        <v>1126</v>
      </c>
      <c r="Q631" t="s">
        <v>1363</v>
      </c>
      <c r="R631" t="s">
        <v>2298</v>
      </c>
      <c r="S631" t="s">
        <v>98</v>
      </c>
      <c r="T631" t="s">
        <v>99</v>
      </c>
      <c r="U631" t="s">
        <v>100</v>
      </c>
      <c r="V631" t="s">
        <v>5276</v>
      </c>
      <c r="W631" t="s">
        <v>102</v>
      </c>
      <c r="X631" t="s">
        <v>5277</v>
      </c>
      <c r="Y631" t="s">
        <v>8</v>
      </c>
      <c r="Z631" t="s">
        <v>104</v>
      </c>
      <c r="AA631" t="s">
        <v>1253</v>
      </c>
      <c r="AB631" s="37">
        <v>1</v>
      </c>
      <c r="AC631" t="s">
        <v>106</v>
      </c>
      <c r="AD631" s="37">
        <v>65960</v>
      </c>
      <c r="AE631" s="37">
        <v>75096</v>
      </c>
      <c r="AF631" s="37">
        <v>65960</v>
      </c>
    </row>
    <row r="632" spans="1:32">
      <c r="A632" t="s">
        <v>113</v>
      </c>
      <c r="B632" t="s">
        <v>114</v>
      </c>
      <c r="C632" t="s">
        <v>115</v>
      </c>
      <c r="D632" t="s">
        <v>1715</v>
      </c>
      <c r="E632" t="s">
        <v>5278</v>
      </c>
      <c r="F632" t="s">
        <v>5279</v>
      </c>
      <c r="G632" t="s">
        <v>1121</v>
      </c>
      <c r="H632" t="s">
        <v>366</v>
      </c>
      <c r="I632" t="s">
        <v>1718</v>
      </c>
      <c r="J632" t="s">
        <v>5280</v>
      </c>
      <c r="K632" t="s">
        <v>96</v>
      </c>
      <c r="L632" t="s">
        <v>5281</v>
      </c>
      <c r="M632" s="36">
        <v>45982.490104166667</v>
      </c>
      <c r="N632" s="36">
        <v>45983.45</v>
      </c>
      <c r="O632" t="s">
        <v>1125</v>
      </c>
      <c r="P632" t="s">
        <v>1126</v>
      </c>
      <c r="Q632" t="s">
        <v>1169</v>
      </c>
      <c r="R632" t="s">
        <v>1279</v>
      </c>
      <c r="S632" t="s">
        <v>98</v>
      </c>
      <c r="T632" t="s">
        <v>470</v>
      </c>
      <c r="U632" t="s">
        <v>100</v>
      </c>
      <c r="V632" t="s">
        <v>5282</v>
      </c>
      <c r="W632" t="s">
        <v>102</v>
      </c>
      <c r="X632" t="s">
        <v>5283</v>
      </c>
      <c r="Y632" t="s">
        <v>11</v>
      </c>
      <c r="Z632" t="s">
        <v>104</v>
      </c>
      <c r="AA632" t="s">
        <v>1723</v>
      </c>
      <c r="AB632" s="37">
        <v>1</v>
      </c>
      <c r="AC632" t="s">
        <v>106</v>
      </c>
      <c r="AD632" s="37">
        <v>144968</v>
      </c>
      <c r="AE632" s="37">
        <v>140396</v>
      </c>
      <c r="AF632" s="37">
        <v>144968</v>
      </c>
    </row>
    <row r="633" spans="1:32">
      <c r="A633" t="s">
        <v>398</v>
      </c>
      <c r="B633" t="s">
        <v>86</v>
      </c>
      <c r="C633" t="s">
        <v>87</v>
      </c>
      <c r="D633" t="s">
        <v>1432</v>
      </c>
      <c r="E633" t="s">
        <v>5284</v>
      </c>
      <c r="F633" t="s">
        <v>2531</v>
      </c>
      <c r="G633" t="s">
        <v>1121</v>
      </c>
      <c r="H633" t="s">
        <v>402</v>
      </c>
      <c r="I633" t="s">
        <v>1435</v>
      </c>
      <c r="J633" t="s">
        <v>2532</v>
      </c>
      <c r="K633" t="s">
        <v>96</v>
      </c>
      <c r="L633" t="s">
        <v>5285</v>
      </c>
      <c r="M633" s="36">
        <v>45982.502858796302</v>
      </c>
      <c r="N633" s="36">
        <v>45983.506944444453</v>
      </c>
      <c r="O633" t="s">
        <v>1125</v>
      </c>
      <c r="P633" t="s">
        <v>1126</v>
      </c>
      <c r="Q633" t="s">
        <v>1235</v>
      </c>
      <c r="R633" t="s">
        <v>1236</v>
      </c>
      <c r="S633" t="s">
        <v>1130</v>
      </c>
      <c r="T633" t="s">
        <v>1130</v>
      </c>
      <c r="U633" t="s">
        <v>100</v>
      </c>
      <c r="V633" t="s">
        <v>5286</v>
      </c>
      <c r="W633" t="s">
        <v>102</v>
      </c>
      <c r="X633" t="s">
        <v>2535</v>
      </c>
      <c r="Y633" t="s">
        <v>8</v>
      </c>
      <c r="Z633" t="s">
        <v>104</v>
      </c>
      <c r="AA633" t="s">
        <v>479</v>
      </c>
      <c r="AB633" s="37">
        <v>1</v>
      </c>
      <c r="AC633" t="s">
        <v>106</v>
      </c>
      <c r="AD633" s="37">
        <v>65960</v>
      </c>
      <c r="AE633" s="37">
        <v>75096</v>
      </c>
      <c r="AF633" s="37">
        <v>65960</v>
      </c>
    </row>
    <row r="634" spans="1:32">
      <c r="A634" t="s">
        <v>138</v>
      </c>
      <c r="B634" t="s">
        <v>139</v>
      </c>
      <c r="C634" t="s">
        <v>140</v>
      </c>
      <c r="D634" t="s">
        <v>5143</v>
      </c>
      <c r="E634" t="s">
        <v>5287</v>
      </c>
      <c r="F634" t="s">
        <v>5288</v>
      </c>
      <c r="G634" t="s">
        <v>1121</v>
      </c>
      <c r="H634" t="s">
        <v>144</v>
      </c>
      <c r="I634" t="s">
        <v>5146</v>
      </c>
      <c r="J634" t="s">
        <v>5289</v>
      </c>
      <c r="K634" t="s">
        <v>96</v>
      </c>
      <c r="L634" t="s">
        <v>5290</v>
      </c>
      <c r="M634" s="36">
        <v>45982.525868055563</v>
      </c>
      <c r="N634" s="36">
        <v>45985.73541666667</v>
      </c>
      <c r="O634" t="s">
        <v>1125</v>
      </c>
      <c r="P634" t="s">
        <v>1126</v>
      </c>
      <c r="Q634" t="s">
        <v>1169</v>
      </c>
      <c r="R634" t="s">
        <v>1279</v>
      </c>
      <c r="S634" t="s">
        <v>98</v>
      </c>
      <c r="T634" t="s">
        <v>99</v>
      </c>
      <c r="U634" t="s">
        <v>100</v>
      </c>
      <c r="V634" t="s">
        <v>5291</v>
      </c>
      <c r="W634" t="s">
        <v>102</v>
      </c>
      <c r="X634" t="s">
        <v>5292</v>
      </c>
      <c r="Y634" t="s">
        <v>15</v>
      </c>
      <c r="Z634" t="s">
        <v>104</v>
      </c>
      <c r="AA634" t="s">
        <v>637</v>
      </c>
      <c r="AB634" s="37">
        <v>1</v>
      </c>
      <c r="AC634" t="s">
        <v>106</v>
      </c>
      <c r="AD634" s="37">
        <v>479589</v>
      </c>
      <c r="AE634" s="37">
        <v>196537</v>
      </c>
      <c r="AF634" s="37">
        <v>479589</v>
      </c>
    </row>
    <row r="635" spans="1:32">
      <c r="A635" t="s">
        <v>152</v>
      </c>
      <c r="B635" t="s">
        <v>153</v>
      </c>
      <c r="C635" t="s">
        <v>154</v>
      </c>
      <c r="D635" t="s">
        <v>155</v>
      </c>
      <c r="E635" t="s">
        <v>5293</v>
      </c>
      <c r="F635" t="s">
        <v>5294</v>
      </c>
      <c r="G635" t="s">
        <v>1121</v>
      </c>
      <c r="H635" t="s">
        <v>153</v>
      </c>
      <c r="I635" t="s">
        <v>152</v>
      </c>
      <c r="J635" t="s">
        <v>5295</v>
      </c>
      <c r="K635" t="s">
        <v>96</v>
      </c>
      <c r="L635" t="s">
        <v>5296</v>
      </c>
      <c r="M635" s="36">
        <v>45982.518310185187</v>
      </c>
      <c r="N635" s="36">
        <v>45983.602083333331</v>
      </c>
      <c r="O635" t="s">
        <v>1125</v>
      </c>
      <c r="P635" t="s">
        <v>1126</v>
      </c>
      <c r="Q635" t="s">
        <v>1398</v>
      </c>
      <c r="R635" t="s">
        <v>1399</v>
      </c>
      <c r="S635" t="s">
        <v>1130</v>
      </c>
      <c r="T635" t="s">
        <v>1130</v>
      </c>
      <c r="U635" t="s">
        <v>100</v>
      </c>
      <c r="V635" t="s">
        <v>5297</v>
      </c>
      <c r="W635" t="s">
        <v>102</v>
      </c>
      <c r="X635" t="s">
        <v>5298</v>
      </c>
      <c r="Y635" t="s">
        <v>8</v>
      </c>
      <c r="Z635" t="s">
        <v>104</v>
      </c>
      <c r="AA635" t="s">
        <v>1262</v>
      </c>
      <c r="AB635" s="37">
        <v>1</v>
      </c>
      <c r="AC635" t="s">
        <v>106</v>
      </c>
      <c r="AD635" s="37">
        <v>65960</v>
      </c>
      <c r="AE635" s="37">
        <v>75096</v>
      </c>
      <c r="AF635" s="37">
        <v>65960</v>
      </c>
    </row>
    <row r="636" spans="1:32">
      <c r="A636" t="s">
        <v>113</v>
      </c>
      <c r="B636" t="s">
        <v>114</v>
      </c>
      <c r="C636" t="s">
        <v>115</v>
      </c>
      <c r="D636" t="s">
        <v>5299</v>
      </c>
      <c r="E636" t="s">
        <v>5300</v>
      </c>
      <c r="F636" t="s">
        <v>5301</v>
      </c>
      <c r="G636" t="s">
        <v>1121</v>
      </c>
      <c r="H636" t="s">
        <v>366</v>
      </c>
      <c r="I636" t="s">
        <v>962</v>
      </c>
      <c r="J636" t="s">
        <v>5302</v>
      </c>
      <c r="K636" t="s">
        <v>96</v>
      </c>
      <c r="L636" t="s">
        <v>5303</v>
      </c>
      <c r="M636" s="36">
        <v>45982.529120370367</v>
      </c>
      <c r="N636" s="36">
        <v>45983.381249999999</v>
      </c>
      <c r="P636" t="s">
        <v>1126</v>
      </c>
      <c r="Q636" t="s">
        <v>1169</v>
      </c>
      <c r="R636" t="s">
        <v>1279</v>
      </c>
      <c r="S636" t="s">
        <v>98</v>
      </c>
      <c r="T636" t="s">
        <v>470</v>
      </c>
      <c r="V636" t="s">
        <v>5304</v>
      </c>
      <c r="W636" t="s">
        <v>1195</v>
      </c>
      <c r="Y636" t="s">
        <v>11</v>
      </c>
      <c r="Z636" t="s">
        <v>104</v>
      </c>
      <c r="AA636" t="s">
        <v>1030</v>
      </c>
      <c r="AB636" s="37">
        <v>0</v>
      </c>
      <c r="AC636" t="s">
        <v>106</v>
      </c>
      <c r="AD636" s="37">
        <v>41241</v>
      </c>
      <c r="AE636" s="37">
        <v>0</v>
      </c>
      <c r="AF636" s="37">
        <v>41241</v>
      </c>
    </row>
    <row r="637" spans="1:32">
      <c r="A637" t="s">
        <v>138</v>
      </c>
      <c r="B637" t="s">
        <v>139</v>
      </c>
      <c r="C637" t="s">
        <v>140</v>
      </c>
      <c r="D637" t="s">
        <v>141</v>
      </c>
      <c r="E637" t="s">
        <v>5305</v>
      </c>
      <c r="F637" t="s">
        <v>5306</v>
      </c>
      <c r="G637" t="s">
        <v>1121</v>
      </c>
      <c r="H637" t="s">
        <v>144</v>
      </c>
      <c r="I637" t="s">
        <v>138</v>
      </c>
      <c r="J637" t="s">
        <v>5307</v>
      </c>
      <c r="K637" t="s">
        <v>96</v>
      </c>
      <c r="L637" t="s">
        <v>5308</v>
      </c>
      <c r="M637" s="36">
        <v>45982.574699074074</v>
      </c>
      <c r="N637" s="36">
        <v>45983.44027777778</v>
      </c>
      <c r="O637" t="s">
        <v>1125</v>
      </c>
      <c r="P637" t="s">
        <v>1227</v>
      </c>
      <c r="Q637" t="s">
        <v>1169</v>
      </c>
      <c r="R637" t="s">
        <v>1228</v>
      </c>
      <c r="S637" t="s">
        <v>98</v>
      </c>
      <c r="T637" t="s">
        <v>470</v>
      </c>
      <c r="U637" t="s">
        <v>100</v>
      </c>
      <c r="V637" t="s">
        <v>5309</v>
      </c>
      <c r="W637" t="s">
        <v>102</v>
      </c>
      <c r="X637" t="s">
        <v>5310</v>
      </c>
      <c r="Y637" t="s">
        <v>8</v>
      </c>
      <c r="Z637" t="s">
        <v>104</v>
      </c>
      <c r="AA637" t="s">
        <v>189</v>
      </c>
      <c r="AB637" s="37">
        <v>1</v>
      </c>
      <c r="AC637" t="s">
        <v>106</v>
      </c>
      <c r="AD637" s="37">
        <v>65960</v>
      </c>
      <c r="AE637" s="37">
        <v>75096</v>
      </c>
      <c r="AF637" s="37">
        <v>65960</v>
      </c>
    </row>
    <row r="638" spans="1:32">
      <c r="A638" t="s">
        <v>583</v>
      </c>
      <c r="B638" t="s">
        <v>256</v>
      </c>
      <c r="C638" t="s">
        <v>257</v>
      </c>
      <c r="D638" t="s">
        <v>5311</v>
      </c>
      <c r="E638" t="s">
        <v>5312</v>
      </c>
      <c r="F638" t="s">
        <v>5313</v>
      </c>
      <c r="G638" t="s">
        <v>1121</v>
      </c>
      <c r="H638" t="s">
        <v>587</v>
      </c>
      <c r="I638" t="s">
        <v>5314</v>
      </c>
      <c r="J638" t="s">
        <v>5315</v>
      </c>
      <c r="K638" t="s">
        <v>96</v>
      </c>
      <c r="L638" t="s">
        <v>5316</v>
      </c>
      <c r="M638" s="36">
        <v>45982.533935185187</v>
      </c>
      <c r="N638" s="36">
        <v>45985.426388888889</v>
      </c>
      <c r="P638" t="s">
        <v>1126</v>
      </c>
      <c r="Q638" t="s">
        <v>1218</v>
      </c>
      <c r="R638" t="s">
        <v>1128</v>
      </c>
      <c r="S638" t="s">
        <v>1130</v>
      </c>
      <c r="T638" t="s">
        <v>1130</v>
      </c>
      <c r="V638" t="s">
        <v>5317</v>
      </c>
      <c r="W638" t="s">
        <v>1195</v>
      </c>
      <c r="Y638" t="s">
        <v>15</v>
      </c>
      <c r="Z638" t="s">
        <v>3065</v>
      </c>
      <c r="AA638" t="s">
        <v>1482</v>
      </c>
      <c r="AB638" s="37">
        <v>0</v>
      </c>
      <c r="AC638" t="s">
        <v>106</v>
      </c>
      <c r="AD638" s="37">
        <v>41241</v>
      </c>
      <c r="AE638" s="37">
        <v>0</v>
      </c>
      <c r="AF638" s="37">
        <v>41241</v>
      </c>
    </row>
    <row r="639" spans="1:32">
      <c r="A639" t="s">
        <v>398</v>
      </c>
      <c r="B639" t="s">
        <v>86</v>
      </c>
      <c r="C639" t="s">
        <v>87</v>
      </c>
      <c r="D639" t="s">
        <v>399</v>
      </c>
      <c r="E639" t="s">
        <v>5318</v>
      </c>
      <c r="F639" t="s">
        <v>5319</v>
      </c>
      <c r="G639" t="s">
        <v>1121</v>
      </c>
      <c r="H639" t="s">
        <v>402</v>
      </c>
      <c r="I639" t="s">
        <v>398</v>
      </c>
      <c r="J639" t="s">
        <v>5320</v>
      </c>
      <c r="K639" t="s">
        <v>96</v>
      </c>
      <c r="L639" t="s">
        <v>5321</v>
      </c>
      <c r="M639" s="36">
        <v>45982.538078703707</v>
      </c>
      <c r="N639" s="36">
        <v>45983.45208333333</v>
      </c>
      <c r="O639" t="s">
        <v>1125</v>
      </c>
      <c r="P639" t="s">
        <v>1227</v>
      </c>
      <c r="Q639" t="s">
        <v>1169</v>
      </c>
      <c r="R639" t="s">
        <v>1407</v>
      </c>
      <c r="S639" t="s">
        <v>98</v>
      </c>
      <c r="T639" t="s">
        <v>470</v>
      </c>
      <c r="U639" t="s">
        <v>100</v>
      </c>
      <c r="V639" t="s">
        <v>5322</v>
      </c>
      <c r="W639" t="s">
        <v>102</v>
      </c>
      <c r="X639" t="s">
        <v>5323</v>
      </c>
      <c r="Y639" t="s">
        <v>8</v>
      </c>
      <c r="Z639" t="s">
        <v>104</v>
      </c>
      <c r="AA639" t="s">
        <v>824</v>
      </c>
      <c r="AB639" s="37">
        <v>1</v>
      </c>
      <c r="AC639" t="s">
        <v>106</v>
      </c>
      <c r="AD639" s="37">
        <v>65960</v>
      </c>
      <c r="AE639" s="37">
        <v>75096</v>
      </c>
      <c r="AF639" s="37">
        <v>65960</v>
      </c>
    </row>
    <row r="640" spans="1:32">
      <c r="A640" t="s">
        <v>975</v>
      </c>
      <c r="B640" t="s">
        <v>256</v>
      </c>
      <c r="C640" t="s">
        <v>257</v>
      </c>
      <c r="D640" t="s">
        <v>976</v>
      </c>
      <c r="E640" t="s">
        <v>5324</v>
      </c>
      <c r="F640" t="s">
        <v>5325</v>
      </c>
      <c r="G640" t="s">
        <v>1121</v>
      </c>
      <c r="H640" t="s">
        <v>979</v>
      </c>
      <c r="I640" t="s">
        <v>975</v>
      </c>
      <c r="J640" t="s">
        <v>5326</v>
      </c>
      <c r="K640" t="s">
        <v>96</v>
      </c>
      <c r="L640" t="s">
        <v>5327</v>
      </c>
      <c r="M640" s="36">
        <v>45982.542199074072</v>
      </c>
      <c r="N640" s="36">
        <v>45983.504861111112</v>
      </c>
      <c r="O640" t="s">
        <v>1125</v>
      </c>
      <c r="P640" t="s">
        <v>1126</v>
      </c>
      <c r="Q640" t="s">
        <v>1235</v>
      </c>
      <c r="R640" t="s">
        <v>1236</v>
      </c>
      <c r="S640" t="s">
        <v>98</v>
      </c>
      <c r="T640" t="s">
        <v>99</v>
      </c>
      <c r="U640" t="s">
        <v>100</v>
      </c>
      <c r="V640" t="s">
        <v>5328</v>
      </c>
      <c r="W640" t="s">
        <v>102</v>
      </c>
      <c r="X640" t="s">
        <v>5329</v>
      </c>
      <c r="Y640" t="s">
        <v>8</v>
      </c>
      <c r="Z640" t="s">
        <v>104</v>
      </c>
      <c r="AA640" t="s">
        <v>1023</v>
      </c>
      <c r="AB640" s="37">
        <v>1</v>
      </c>
      <c r="AC640" t="s">
        <v>106</v>
      </c>
      <c r="AD640" s="37">
        <v>65960</v>
      </c>
      <c r="AE640" s="37">
        <v>75096</v>
      </c>
      <c r="AF640" s="37">
        <v>65960</v>
      </c>
    </row>
    <row r="641" spans="1:32">
      <c r="A641" t="s">
        <v>138</v>
      </c>
      <c r="B641" t="s">
        <v>139</v>
      </c>
      <c r="C641" t="s">
        <v>140</v>
      </c>
      <c r="D641" t="s">
        <v>141</v>
      </c>
      <c r="E641" t="s">
        <v>5330</v>
      </c>
      <c r="F641" t="s">
        <v>5331</v>
      </c>
      <c r="G641" t="s">
        <v>1121</v>
      </c>
      <c r="H641" t="s">
        <v>144</v>
      </c>
      <c r="I641" t="s">
        <v>138</v>
      </c>
      <c r="J641" t="s">
        <v>5332</v>
      </c>
      <c r="K641" t="s">
        <v>96</v>
      </c>
      <c r="L641" t="s">
        <v>5333</v>
      </c>
      <c r="M641" s="36">
        <v>45982.558310185188</v>
      </c>
      <c r="N641" s="36">
        <v>45982.663888888892</v>
      </c>
      <c r="O641" t="s">
        <v>1125</v>
      </c>
      <c r="P641" t="s">
        <v>1126</v>
      </c>
      <c r="Q641" t="s">
        <v>1235</v>
      </c>
      <c r="R641" t="s">
        <v>1545</v>
      </c>
      <c r="S641" t="s">
        <v>147</v>
      </c>
      <c r="T641" t="s">
        <v>1364</v>
      </c>
      <c r="U641" t="s">
        <v>100</v>
      </c>
      <c r="V641" t="s">
        <v>5334</v>
      </c>
      <c r="W641" t="s">
        <v>102</v>
      </c>
      <c r="X641" t="s">
        <v>5335</v>
      </c>
      <c r="Y641" t="s">
        <v>8</v>
      </c>
      <c r="Z641" t="s">
        <v>104</v>
      </c>
      <c r="AA641" t="s">
        <v>1423</v>
      </c>
      <c r="AB641" s="37">
        <v>1</v>
      </c>
      <c r="AC641" t="s">
        <v>106</v>
      </c>
      <c r="AD641" s="37">
        <v>65960</v>
      </c>
      <c r="AE641" s="37">
        <v>75096</v>
      </c>
      <c r="AF641" s="37">
        <v>65960</v>
      </c>
    </row>
    <row r="642" spans="1:32">
      <c r="A642" t="s">
        <v>398</v>
      </c>
      <c r="B642" t="s">
        <v>86</v>
      </c>
      <c r="C642" t="s">
        <v>87</v>
      </c>
      <c r="D642" t="s">
        <v>399</v>
      </c>
      <c r="E642" t="s">
        <v>5336</v>
      </c>
      <c r="F642" t="s">
        <v>5337</v>
      </c>
      <c r="G642" t="s">
        <v>1121</v>
      </c>
      <c r="H642" t="s">
        <v>402</v>
      </c>
      <c r="I642" t="s">
        <v>398</v>
      </c>
      <c r="J642" t="s">
        <v>5338</v>
      </c>
      <c r="K642" t="s">
        <v>96</v>
      </c>
      <c r="L642" t="s">
        <v>5339</v>
      </c>
      <c r="M642" s="36">
        <v>45982.599490740737</v>
      </c>
      <c r="N642" s="36">
        <v>45982.728472222218</v>
      </c>
      <c r="O642" t="s">
        <v>1125</v>
      </c>
      <c r="P642" t="s">
        <v>1126</v>
      </c>
      <c r="Q642" t="s">
        <v>1235</v>
      </c>
      <c r="R642" t="s">
        <v>1236</v>
      </c>
      <c r="S642" t="s">
        <v>98</v>
      </c>
      <c r="T642" t="s">
        <v>470</v>
      </c>
      <c r="U642" t="s">
        <v>100</v>
      </c>
      <c r="V642" t="s">
        <v>5340</v>
      </c>
      <c r="W642" t="s">
        <v>102</v>
      </c>
      <c r="X642" t="s">
        <v>5341</v>
      </c>
      <c r="Y642" t="s">
        <v>8</v>
      </c>
      <c r="Z642" t="s">
        <v>104</v>
      </c>
      <c r="AA642" t="s">
        <v>479</v>
      </c>
      <c r="AB642" s="37">
        <v>1</v>
      </c>
      <c r="AC642" t="s">
        <v>106</v>
      </c>
      <c r="AD642" s="37">
        <v>65960</v>
      </c>
      <c r="AE642" s="37">
        <v>75096</v>
      </c>
      <c r="AF642" s="37">
        <v>65960</v>
      </c>
    </row>
    <row r="643" spans="1:32">
      <c r="A643" t="s">
        <v>704</v>
      </c>
      <c r="B643" t="s">
        <v>381</v>
      </c>
      <c r="C643" t="s">
        <v>382</v>
      </c>
      <c r="D643" t="s">
        <v>5342</v>
      </c>
      <c r="E643" t="s">
        <v>5343</v>
      </c>
      <c r="F643" t="s">
        <v>5344</v>
      </c>
      <c r="G643" t="s">
        <v>1121</v>
      </c>
      <c r="H643" t="s">
        <v>708</v>
      </c>
      <c r="I643" t="s">
        <v>5345</v>
      </c>
      <c r="J643" t="s">
        <v>5346</v>
      </c>
      <c r="K643" t="s">
        <v>96</v>
      </c>
      <c r="L643" t="s">
        <v>5347</v>
      </c>
      <c r="M643" s="36">
        <v>45982.603634259263</v>
      </c>
      <c r="N643" s="36">
        <v>45985.627083333333</v>
      </c>
      <c r="O643" t="s">
        <v>1125</v>
      </c>
      <c r="P643" t="s">
        <v>1126</v>
      </c>
      <c r="Q643" t="s">
        <v>1374</v>
      </c>
      <c r="R643" t="s">
        <v>1414</v>
      </c>
      <c r="S643" t="s">
        <v>1130</v>
      </c>
      <c r="T643" t="s">
        <v>1130</v>
      </c>
      <c r="U643" t="s">
        <v>100</v>
      </c>
      <c r="V643" t="s">
        <v>5348</v>
      </c>
      <c r="W643" t="s">
        <v>102</v>
      </c>
      <c r="X643" t="s">
        <v>5349</v>
      </c>
      <c r="Y643" t="s">
        <v>15</v>
      </c>
      <c r="Z643" t="s">
        <v>104</v>
      </c>
      <c r="AA643" t="s">
        <v>1603</v>
      </c>
      <c r="AB643" s="37">
        <v>1</v>
      </c>
      <c r="AC643" t="s">
        <v>106</v>
      </c>
      <c r="AD643" s="37">
        <v>479589</v>
      </c>
      <c r="AE643" s="37">
        <v>196537</v>
      </c>
      <c r="AF643" s="37">
        <v>479589</v>
      </c>
    </row>
    <row r="644" spans="1:32">
      <c r="A644" t="s">
        <v>509</v>
      </c>
      <c r="B644" t="s">
        <v>139</v>
      </c>
      <c r="C644" t="s">
        <v>140</v>
      </c>
      <c r="D644" t="s">
        <v>4488</v>
      </c>
      <c r="E644" t="s">
        <v>5350</v>
      </c>
      <c r="F644" t="s">
        <v>5351</v>
      </c>
      <c r="G644" t="s">
        <v>1121</v>
      </c>
      <c r="H644" t="s">
        <v>144</v>
      </c>
      <c r="I644" t="s">
        <v>4491</v>
      </c>
      <c r="J644" t="s">
        <v>5352</v>
      </c>
      <c r="K644" t="s">
        <v>96</v>
      </c>
      <c r="L644" t="s">
        <v>5353</v>
      </c>
      <c r="M644" s="36">
        <v>45982.608553240738</v>
      </c>
      <c r="N644" s="36">
        <v>45985.525694444441</v>
      </c>
      <c r="O644" t="s">
        <v>1125</v>
      </c>
      <c r="P644" t="s">
        <v>1126</v>
      </c>
      <c r="Q644" t="s">
        <v>1158</v>
      </c>
      <c r="R644" t="s">
        <v>1159</v>
      </c>
      <c r="S644" t="s">
        <v>98</v>
      </c>
      <c r="T644" t="s">
        <v>99</v>
      </c>
      <c r="U644" t="s">
        <v>100</v>
      </c>
      <c r="V644" t="s">
        <v>5354</v>
      </c>
      <c r="W644" t="s">
        <v>102</v>
      </c>
      <c r="X644" t="s">
        <v>5355</v>
      </c>
      <c r="Y644" t="s">
        <v>13</v>
      </c>
      <c r="Z644" t="s">
        <v>104</v>
      </c>
      <c r="AA644" t="s">
        <v>1385</v>
      </c>
      <c r="AB644" s="37">
        <v>1</v>
      </c>
      <c r="AC644" t="s">
        <v>106</v>
      </c>
      <c r="AD644" s="37">
        <v>275729</v>
      </c>
      <c r="AE644" s="37">
        <v>196537</v>
      </c>
      <c r="AF644" s="37">
        <v>275729</v>
      </c>
    </row>
    <row r="645" spans="1:32">
      <c r="A645" t="s">
        <v>398</v>
      </c>
      <c r="B645" t="s">
        <v>86</v>
      </c>
      <c r="C645" t="s">
        <v>87</v>
      </c>
      <c r="D645" t="s">
        <v>2118</v>
      </c>
      <c r="E645" t="s">
        <v>5356</v>
      </c>
      <c r="F645" t="s">
        <v>5357</v>
      </c>
      <c r="G645" t="s">
        <v>1121</v>
      </c>
      <c r="H645" t="s">
        <v>402</v>
      </c>
      <c r="I645" t="s">
        <v>2121</v>
      </c>
      <c r="J645" t="s">
        <v>5358</v>
      </c>
      <c r="K645" t="s">
        <v>96</v>
      </c>
      <c r="L645" t="s">
        <v>5359</v>
      </c>
      <c r="M645" s="36">
        <v>45982.60434027778</v>
      </c>
      <c r="N645" s="36">
        <v>45983.496527777781</v>
      </c>
      <c r="O645" t="s">
        <v>1125</v>
      </c>
      <c r="P645" t="s">
        <v>1126</v>
      </c>
      <c r="Q645" t="s">
        <v>1235</v>
      </c>
      <c r="R645" t="s">
        <v>1269</v>
      </c>
      <c r="S645" t="s">
        <v>98</v>
      </c>
      <c r="T645" t="s">
        <v>99</v>
      </c>
      <c r="U645" t="s">
        <v>100</v>
      </c>
      <c r="V645" t="s">
        <v>5360</v>
      </c>
      <c r="W645" t="s">
        <v>102</v>
      </c>
      <c r="X645" t="s">
        <v>5361</v>
      </c>
      <c r="Y645" t="s">
        <v>8</v>
      </c>
      <c r="Z645" t="s">
        <v>104</v>
      </c>
      <c r="AA645" t="s">
        <v>414</v>
      </c>
      <c r="AB645" s="37">
        <v>1</v>
      </c>
      <c r="AC645" t="s">
        <v>106</v>
      </c>
      <c r="AD645" s="37">
        <v>65960</v>
      </c>
      <c r="AE645" s="37">
        <v>75096</v>
      </c>
      <c r="AF645" s="37">
        <v>65960</v>
      </c>
    </row>
    <row r="646" spans="1:32">
      <c r="A646" t="s">
        <v>398</v>
      </c>
      <c r="B646" t="s">
        <v>86</v>
      </c>
      <c r="C646" t="s">
        <v>87</v>
      </c>
      <c r="D646" t="s">
        <v>399</v>
      </c>
      <c r="E646" t="s">
        <v>5362</v>
      </c>
      <c r="F646" t="s">
        <v>5363</v>
      </c>
      <c r="G646" t="s">
        <v>1121</v>
      </c>
      <c r="H646" t="s">
        <v>402</v>
      </c>
      <c r="I646" t="s">
        <v>398</v>
      </c>
      <c r="J646" t="s">
        <v>5364</v>
      </c>
      <c r="K646" t="s">
        <v>96</v>
      </c>
      <c r="L646" t="s">
        <v>5365</v>
      </c>
      <c r="M646" s="36">
        <v>45982.607164351852</v>
      </c>
      <c r="N646" s="36">
        <v>45983.534722222219</v>
      </c>
      <c r="O646" t="s">
        <v>1125</v>
      </c>
      <c r="P646" t="s">
        <v>1126</v>
      </c>
      <c r="Q646" t="s">
        <v>1127</v>
      </c>
      <c r="R646" t="s">
        <v>1128</v>
      </c>
      <c r="S646" t="s">
        <v>98</v>
      </c>
      <c r="T646" t="s">
        <v>99</v>
      </c>
      <c r="U646" t="s">
        <v>100</v>
      </c>
      <c r="V646" t="s">
        <v>5366</v>
      </c>
      <c r="W646" t="s">
        <v>102</v>
      </c>
      <c r="X646" t="s">
        <v>5367</v>
      </c>
      <c r="Y646" t="s">
        <v>8</v>
      </c>
      <c r="Z646" t="s">
        <v>104</v>
      </c>
      <c r="AA646" t="s">
        <v>824</v>
      </c>
      <c r="AB646" s="37">
        <v>1</v>
      </c>
      <c r="AC646" t="s">
        <v>106</v>
      </c>
      <c r="AD646" s="37">
        <v>65960</v>
      </c>
      <c r="AE646" s="37">
        <v>75096</v>
      </c>
      <c r="AF646" s="37">
        <v>65960</v>
      </c>
    </row>
    <row r="647" spans="1:32">
      <c r="A647" t="s">
        <v>138</v>
      </c>
      <c r="B647" t="s">
        <v>139</v>
      </c>
      <c r="C647" t="s">
        <v>140</v>
      </c>
      <c r="D647" t="s">
        <v>196</v>
      </c>
      <c r="E647" t="s">
        <v>5368</v>
      </c>
      <c r="F647" t="s">
        <v>5369</v>
      </c>
      <c r="G647" t="s">
        <v>1121</v>
      </c>
      <c r="H647" t="s">
        <v>144</v>
      </c>
      <c r="I647" t="s">
        <v>199</v>
      </c>
      <c r="J647" t="s">
        <v>5370</v>
      </c>
      <c r="K647" t="s">
        <v>96</v>
      </c>
      <c r="L647" t="s">
        <v>5371</v>
      </c>
      <c r="M647" s="36">
        <v>45982.633935185193</v>
      </c>
      <c r="N647" s="36">
        <v>45983.431944444441</v>
      </c>
      <c r="O647" t="s">
        <v>1125</v>
      </c>
      <c r="P647" t="s">
        <v>1126</v>
      </c>
      <c r="Q647" t="s">
        <v>1158</v>
      </c>
      <c r="R647" t="s">
        <v>1128</v>
      </c>
      <c r="S647" t="s">
        <v>98</v>
      </c>
      <c r="T647" t="s">
        <v>470</v>
      </c>
      <c r="U647" t="s">
        <v>100</v>
      </c>
      <c r="V647" t="s">
        <v>5372</v>
      </c>
      <c r="W647" t="s">
        <v>102</v>
      </c>
      <c r="X647" t="s">
        <v>5373</v>
      </c>
      <c r="Y647" t="s">
        <v>8</v>
      </c>
      <c r="Z647" t="s">
        <v>104</v>
      </c>
      <c r="AA647" t="s">
        <v>169</v>
      </c>
      <c r="AB647" s="37">
        <v>1</v>
      </c>
      <c r="AC647" t="s">
        <v>106</v>
      </c>
      <c r="AD647" s="37">
        <v>65960</v>
      </c>
      <c r="AE647" s="37">
        <v>75096</v>
      </c>
      <c r="AF647" s="37">
        <v>65960</v>
      </c>
    </row>
    <row r="648" spans="1:32">
      <c r="A648" t="s">
        <v>152</v>
      </c>
      <c r="B648" t="s">
        <v>153</v>
      </c>
      <c r="C648" t="s">
        <v>154</v>
      </c>
      <c r="D648" t="s">
        <v>5374</v>
      </c>
      <c r="E648" t="s">
        <v>5375</v>
      </c>
      <c r="F648" t="s">
        <v>5376</v>
      </c>
      <c r="G648" t="s">
        <v>1121</v>
      </c>
      <c r="H648" t="s">
        <v>153</v>
      </c>
      <c r="I648" t="s">
        <v>5377</v>
      </c>
      <c r="J648" t="s">
        <v>5378</v>
      </c>
      <c r="K648" t="s">
        <v>96</v>
      </c>
      <c r="L648" t="s">
        <v>5379</v>
      </c>
      <c r="M648" s="36">
        <v>45982.627615740741</v>
      </c>
      <c r="N648" s="36">
        <v>45985.401388888888</v>
      </c>
      <c r="O648" t="s">
        <v>1125</v>
      </c>
      <c r="P648" t="s">
        <v>1126</v>
      </c>
      <c r="Q648" t="s">
        <v>1158</v>
      </c>
      <c r="R648" t="s">
        <v>1128</v>
      </c>
      <c r="S648" t="s">
        <v>1130</v>
      </c>
      <c r="T648" t="s">
        <v>1130</v>
      </c>
      <c r="U648" t="s">
        <v>100</v>
      </c>
      <c r="V648" t="s">
        <v>5380</v>
      </c>
      <c r="W648" t="s">
        <v>102</v>
      </c>
      <c r="X648" t="s">
        <v>5381</v>
      </c>
      <c r="Y648" t="s">
        <v>11</v>
      </c>
      <c r="Z648" t="s">
        <v>104</v>
      </c>
      <c r="AA648" t="s">
        <v>786</v>
      </c>
      <c r="AB648" s="37">
        <v>1</v>
      </c>
      <c r="AC648" t="s">
        <v>106</v>
      </c>
      <c r="AD648" s="37">
        <v>144968</v>
      </c>
      <c r="AE648" s="37">
        <v>140396</v>
      </c>
      <c r="AF648" s="37">
        <v>144968</v>
      </c>
    </row>
    <row r="649" spans="1:32">
      <c r="A649" t="s">
        <v>138</v>
      </c>
      <c r="B649" t="s">
        <v>139</v>
      </c>
      <c r="C649" t="s">
        <v>140</v>
      </c>
      <c r="D649" t="s">
        <v>4130</v>
      </c>
      <c r="E649" t="s">
        <v>5382</v>
      </c>
      <c r="F649" t="s">
        <v>5383</v>
      </c>
      <c r="G649" t="s">
        <v>1121</v>
      </c>
      <c r="H649" t="s">
        <v>144</v>
      </c>
      <c r="I649" t="s">
        <v>4133</v>
      </c>
      <c r="J649" t="s">
        <v>5384</v>
      </c>
      <c r="K649" t="s">
        <v>96</v>
      </c>
      <c r="L649" t="s">
        <v>5385</v>
      </c>
      <c r="M649" s="36">
        <v>45982.691388888888</v>
      </c>
      <c r="N649" s="36">
        <v>45983.493055555547</v>
      </c>
      <c r="O649" t="s">
        <v>1125</v>
      </c>
      <c r="P649" t="s">
        <v>1126</v>
      </c>
      <c r="Q649" t="s">
        <v>1148</v>
      </c>
      <c r="R649" t="s">
        <v>1128</v>
      </c>
      <c r="S649" t="s">
        <v>98</v>
      </c>
      <c r="T649" t="s">
        <v>99</v>
      </c>
      <c r="U649" t="s">
        <v>100</v>
      </c>
      <c r="V649" t="s">
        <v>5386</v>
      </c>
      <c r="W649" t="s">
        <v>102</v>
      </c>
      <c r="X649" t="s">
        <v>5387</v>
      </c>
      <c r="Y649" t="s">
        <v>8</v>
      </c>
      <c r="Z649" t="s">
        <v>104</v>
      </c>
      <c r="AA649" t="s">
        <v>1172</v>
      </c>
      <c r="AB649" s="37">
        <v>1</v>
      </c>
      <c r="AC649" t="s">
        <v>106</v>
      </c>
      <c r="AD649" s="37">
        <v>65960</v>
      </c>
      <c r="AE649" s="37">
        <v>75096</v>
      </c>
      <c r="AF649" s="37">
        <v>65960</v>
      </c>
    </row>
    <row r="650" spans="1:32">
      <c r="A650" t="s">
        <v>138</v>
      </c>
      <c r="B650" t="s">
        <v>139</v>
      </c>
      <c r="C650" t="s">
        <v>140</v>
      </c>
      <c r="D650" t="s">
        <v>4903</v>
      </c>
      <c r="E650" t="s">
        <v>5388</v>
      </c>
      <c r="F650" t="s">
        <v>4905</v>
      </c>
      <c r="G650" t="s">
        <v>1121</v>
      </c>
      <c r="H650" t="s">
        <v>144</v>
      </c>
      <c r="I650" t="s">
        <v>4906</v>
      </c>
      <c r="J650" t="s">
        <v>4907</v>
      </c>
      <c r="K650" t="s">
        <v>96</v>
      </c>
      <c r="L650" t="s">
        <v>5389</v>
      </c>
      <c r="M650" s="36">
        <v>45982.714120370372</v>
      </c>
      <c r="N650" s="36">
        <v>45984.404861111107</v>
      </c>
      <c r="O650" t="s">
        <v>1125</v>
      </c>
      <c r="P650" t="s">
        <v>1126</v>
      </c>
      <c r="Q650" t="s">
        <v>1398</v>
      </c>
      <c r="R650" t="s">
        <v>1363</v>
      </c>
      <c r="S650" t="s">
        <v>147</v>
      </c>
      <c r="T650" t="s">
        <v>600</v>
      </c>
      <c r="U650" t="s">
        <v>100</v>
      </c>
      <c r="V650" t="s">
        <v>5390</v>
      </c>
      <c r="W650" t="s">
        <v>102</v>
      </c>
      <c r="X650" t="s">
        <v>5391</v>
      </c>
      <c r="Y650" t="s">
        <v>11</v>
      </c>
      <c r="Z650" t="s">
        <v>104</v>
      </c>
      <c r="AA650" t="s">
        <v>1423</v>
      </c>
      <c r="AB650" s="37">
        <v>1</v>
      </c>
      <c r="AC650" t="s">
        <v>106</v>
      </c>
      <c r="AD650" s="37">
        <v>144968</v>
      </c>
      <c r="AE650" s="37">
        <v>140396</v>
      </c>
      <c r="AF650" s="37">
        <v>144968</v>
      </c>
    </row>
    <row r="651" spans="1:32">
      <c r="A651" t="s">
        <v>113</v>
      </c>
      <c r="B651" t="s">
        <v>114</v>
      </c>
      <c r="C651" t="s">
        <v>115</v>
      </c>
      <c r="D651" t="s">
        <v>1357</v>
      </c>
      <c r="E651" t="s">
        <v>5392</v>
      </c>
      <c r="F651" t="s">
        <v>5393</v>
      </c>
      <c r="G651" t="s">
        <v>1121</v>
      </c>
      <c r="H651" t="s">
        <v>366</v>
      </c>
      <c r="I651" t="s">
        <v>1360</v>
      </c>
      <c r="J651" t="s">
        <v>5394</v>
      </c>
      <c r="K651" t="s">
        <v>96</v>
      </c>
      <c r="L651" t="s">
        <v>5395</v>
      </c>
      <c r="M651" s="36">
        <v>45982.721550925933</v>
      </c>
      <c r="N651" s="36">
        <v>45985.56527777778</v>
      </c>
      <c r="O651" t="s">
        <v>1125</v>
      </c>
      <c r="P651" t="s">
        <v>1126</v>
      </c>
      <c r="Q651" t="s">
        <v>1192</v>
      </c>
      <c r="R651" t="s">
        <v>1193</v>
      </c>
      <c r="S651" t="s">
        <v>98</v>
      </c>
      <c r="T651" t="s">
        <v>99</v>
      </c>
      <c r="U651" t="s">
        <v>100</v>
      </c>
      <c r="V651" t="s">
        <v>5396</v>
      </c>
      <c r="W651" t="s">
        <v>102</v>
      </c>
      <c r="X651" t="s">
        <v>5397</v>
      </c>
      <c r="Y651" t="s">
        <v>13</v>
      </c>
      <c r="Z651" t="s">
        <v>104</v>
      </c>
      <c r="AA651" t="s">
        <v>379</v>
      </c>
      <c r="AB651" s="37">
        <v>1</v>
      </c>
      <c r="AC651" t="s">
        <v>106</v>
      </c>
      <c r="AD651" s="37">
        <v>275729</v>
      </c>
      <c r="AE651" s="37">
        <v>196537</v>
      </c>
      <c r="AF651" s="37">
        <v>275729</v>
      </c>
    </row>
    <row r="652" spans="1:32">
      <c r="A652" t="s">
        <v>380</v>
      </c>
      <c r="B652" t="s">
        <v>381</v>
      </c>
      <c r="C652" t="s">
        <v>382</v>
      </c>
      <c r="D652" t="s">
        <v>5398</v>
      </c>
      <c r="E652" t="s">
        <v>5399</v>
      </c>
      <c r="F652" t="s">
        <v>5400</v>
      </c>
      <c r="G652" t="s">
        <v>1121</v>
      </c>
      <c r="H652" t="s">
        <v>386</v>
      </c>
      <c r="I652" t="s">
        <v>5401</v>
      </c>
      <c r="J652" t="s">
        <v>5402</v>
      </c>
      <c r="K652" t="s">
        <v>96</v>
      </c>
      <c r="L652" t="s">
        <v>5403</v>
      </c>
      <c r="M652" s="36">
        <v>45982.741793981477</v>
      </c>
      <c r="N652" s="36">
        <v>45985.655555555553</v>
      </c>
      <c r="O652" t="s">
        <v>1125</v>
      </c>
      <c r="P652" t="s">
        <v>1126</v>
      </c>
      <c r="Q652" t="s">
        <v>1158</v>
      </c>
      <c r="R652" t="s">
        <v>1159</v>
      </c>
      <c r="S652" t="s">
        <v>98</v>
      </c>
      <c r="T652" t="s">
        <v>99</v>
      </c>
      <c r="U652" t="s">
        <v>100</v>
      </c>
      <c r="V652" t="s">
        <v>5404</v>
      </c>
      <c r="W652" t="s">
        <v>102</v>
      </c>
      <c r="X652" t="s">
        <v>5405</v>
      </c>
      <c r="Y652" t="s">
        <v>13</v>
      </c>
      <c r="Z652" t="s">
        <v>104</v>
      </c>
      <c r="AA652" t="s">
        <v>1043</v>
      </c>
      <c r="AB652" s="37">
        <v>1</v>
      </c>
      <c r="AC652" t="s">
        <v>106</v>
      </c>
      <c r="AD652" s="37">
        <v>275729</v>
      </c>
      <c r="AE652" s="37">
        <v>196537</v>
      </c>
      <c r="AF652" s="37">
        <v>275729</v>
      </c>
    </row>
    <row r="653" spans="1:32">
      <c r="A653" t="s">
        <v>138</v>
      </c>
      <c r="B653" t="s">
        <v>139</v>
      </c>
      <c r="C653" t="s">
        <v>140</v>
      </c>
      <c r="D653" t="s">
        <v>196</v>
      </c>
      <c r="E653" t="s">
        <v>5406</v>
      </c>
      <c r="F653" t="s">
        <v>5407</v>
      </c>
      <c r="G653" t="s">
        <v>1121</v>
      </c>
      <c r="H653" t="s">
        <v>144</v>
      </c>
      <c r="I653" t="s">
        <v>199</v>
      </c>
      <c r="J653" t="s">
        <v>5408</v>
      </c>
      <c r="K653" t="s">
        <v>96</v>
      </c>
      <c r="L653" t="s">
        <v>5409</v>
      </c>
      <c r="M653" s="36">
        <v>45983.333333333343</v>
      </c>
      <c r="N653" s="36">
        <v>45983.428472222222</v>
      </c>
      <c r="P653" t="s">
        <v>1126</v>
      </c>
      <c r="Q653" t="s">
        <v>1235</v>
      </c>
      <c r="R653" t="s">
        <v>1269</v>
      </c>
      <c r="S653" t="s">
        <v>98</v>
      </c>
      <c r="T653" t="s">
        <v>470</v>
      </c>
      <c r="V653" t="s">
        <v>5410</v>
      </c>
      <c r="W653" t="s">
        <v>1195</v>
      </c>
      <c r="Y653" t="s">
        <v>8</v>
      </c>
      <c r="Z653" t="s">
        <v>104</v>
      </c>
      <c r="AA653" t="s">
        <v>169</v>
      </c>
      <c r="AB653" s="37">
        <v>0</v>
      </c>
      <c r="AC653" t="s">
        <v>106</v>
      </c>
      <c r="AD653" s="37">
        <v>41241</v>
      </c>
      <c r="AE653" s="37">
        <v>0</v>
      </c>
      <c r="AF653" s="37">
        <v>41241</v>
      </c>
    </row>
    <row r="654" spans="1:32">
      <c r="A654" t="s">
        <v>138</v>
      </c>
      <c r="B654" t="s">
        <v>139</v>
      </c>
      <c r="C654" t="s">
        <v>140</v>
      </c>
      <c r="D654" t="s">
        <v>959</v>
      </c>
      <c r="E654" t="s">
        <v>5411</v>
      </c>
      <c r="F654" t="s">
        <v>5412</v>
      </c>
      <c r="G654" t="s">
        <v>1121</v>
      </c>
      <c r="H654" t="s">
        <v>144</v>
      </c>
      <c r="I654" t="s">
        <v>962</v>
      </c>
      <c r="J654" t="s">
        <v>5413</v>
      </c>
      <c r="K654" t="s">
        <v>96</v>
      </c>
      <c r="L654" t="s">
        <v>5414</v>
      </c>
      <c r="M654" s="36">
        <v>45982.719733796293</v>
      </c>
      <c r="N654" s="36">
        <v>45985.551388888889</v>
      </c>
      <c r="O654" t="s">
        <v>1125</v>
      </c>
      <c r="P654" t="s">
        <v>1126</v>
      </c>
      <c r="Q654" t="s">
        <v>1218</v>
      </c>
      <c r="R654" t="s">
        <v>1128</v>
      </c>
      <c r="S654" t="s">
        <v>1130</v>
      </c>
      <c r="T654" t="s">
        <v>1130</v>
      </c>
      <c r="U654" t="s">
        <v>100</v>
      </c>
      <c r="V654" t="s">
        <v>5415</v>
      </c>
      <c r="W654" t="s">
        <v>102</v>
      </c>
      <c r="X654" t="s">
        <v>5416</v>
      </c>
      <c r="Y654" t="s">
        <v>11</v>
      </c>
      <c r="Z654" t="s">
        <v>104</v>
      </c>
      <c r="AA654" t="s">
        <v>1172</v>
      </c>
      <c r="AB654" s="37">
        <v>1</v>
      </c>
      <c r="AC654" t="s">
        <v>106</v>
      </c>
      <c r="AD654" s="37">
        <v>144968</v>
      </c>
      <c r="AE654" s="37">
        <v>140396</v>
      </c>
      <c r="AF654" s="37">
        <v>144968</v>
      </c>
    </row>
    <row r="655" spans="1:32">
      <c r="A655" t="s">
        <v>85</v>
      </c>
      <c r="B655" t="s">
        <v>86</v>
      </c>
      <c r="C655" t="s">
        <v>87</v>
      </c>
      <c r="D655" t="s">
        <v>3748</v>
      </c>
      <c r="E655" t="s">
        <v>5417</v>
      </c>
      <c r="F655" t="s">
        <v>3750</v>
      </c>
      <c r="G655" t="s">
        <v>1121</v>
      </c>
      <c r="H655" t="s">
        <v>93</v>
      </c>
      <c r="I655" t="s">
        <v>3751</v>
      </c>
      <c r="J655" t="s">
        <v>3752</v>
      </c>
      <c r="K655" t="s">
        <v>96</v>
      </c>
      <c r="L655" t="s">
        <v>5418</v>
      </c>
      <c r="M655" s="36">
        <v>45982.739016203697</v>
      </c>
      <c r="N655" s="36">
        <v>45985.5</v>
      </c>
      <c r="O655" t="s">
        <v>1125</v>
      </c>
      <c r="P655" t="s">
        <v>1227</v>
      </c>
      <c r="Q655" t="s">
        <v>1158</v>
      </c>
      <c r="R655" t="s">
        <v>1740</v>
      </c>
      <c r="S655" t="s">
        <v>98</v>
      </c>
      <c r="T655" t="s">
        <v>99</v>
      </c>
      <c r="U655" t="s">
        <v>100</v>
      </c>
      <c r="V655" t="s">
        <v>5419</v>
      </c>
      <c r="W655" t="s">
        <v>102</v>
      </c>
      <c r="X655" t="s">
        <v>3755</v>
      </c>
      <c r="Y655" t="s">
        <v>11</v>
      </c>
      <c r="Z655" t="s">
        <v>104</v>
      </c>
      <c r="AA655" t="s">
        <v>438</v>
      </c>
      <c r="AB655" s="37">
        <v>1</v>
      </c>
      <c r="AC655" t="s">
        <v>106</v>
      </c>
      <c r="AD655" s="37">
        <v>144968</v>
      </c>
      <c r="AE655" s="37">
        <v>140396</v>
      </c>
      <c r="AF655" s="37">
        <v>144968</v>
      </c>
    </row>
    <row r="656" spans="1:32">
      <c r="A656" t="s">
        <v>138</v>
      </c>
      <c r="B656" t="s">
        <v>139</v>
      </c>
      <c r="C656" t="s">
        <v>140</v>
      </c>
      <c r="D656" t="s">
        <v>196</v>
      </c>
      <c r="E656" t="s">
        <v>5420</v>
      </c>
      <c r="F656" t="s">
        <v>5421</v>
      </c>
      <c r="G656" t="s">
        <v>1121</v>
      </c>
      <c r="H656" t="s">
        <v>144</v>
      </c>
      <c r="I656" t="s">
        <v>199</v>
      </c>
      <c r="J656" t="s">
        <v>5422</v>
      </c>
      <c r="K656" t="s">
        <v>96</v>
      </c>
      <c r="L656" t="s">
        <v>5423</v>
      </c>
      <c r="M656" s="36">
        <v>45983.333333333343</v>
      </c>
      <c r="N656" s="36">
        <v>45985.642361111109</v>
      </c>
      <c r="O656" t="s">
        <v>1125</v>
      </c>
      <c r="P656" t="s">
        <v>1126</v>
      </c>
      <c r="Q656" t="s">
        <v>1363</v>
      </c>
      <c r="R656" t="s">
        <v>1128</v>
      </c>
      <c r="S656" t="s">
        <v>1130</v>
      </c>
      <c r="T656" t="s">
        <v>1130</v>
      </c>
      <c r="U656" t="s">
        <v>100</v>
      </c>
      <c r="V656" t="s">
        <v>5424</v>
      </c>
      <c r="W656" t="s">
        <v>102</v>
      </c>
      <c r="X656" t="s">
        <v>5425</v>
      </c>
      <c r="Y656" t="s">
        <v>8</v>
      </c>
      <c r="Z656" t="s">
        <v>104</v>
      </c>
      <c r="AA656" t="s">
        <v>169</v>
      </c>
      <c r="AB656" s="37">
        <v>2</v>
      </c>
      <c r="AC656" t="s">
        <v>106</v>
      </c>
      <c r="AD656" s="37">
        <v>131920</v>
      </c>
      <c r="AE656" s="37">
        <v>75096</v>
      </c>
      <c r="AF656" s="37">
        <v>131920</v>
      </c>
    </row>
    <row r="657" spans="1:32">
      <c r="A657" t="s">
        <v>509</v>
      </c>
      <c r="B657" t="s">
        <v>139</v>
      </c>
      <c r="C657" t="s">
        <v>140</v>
      </c>
      <c r="D657" t="s">
        <v>3492</v>
      </c>
      <c r="E657" t="s">
        <v>5426</v>
      </c>
      <c r="F657" t="s">
        <v>5427</v>
      </c>
      <c r="G657" t="s">
        <v>1121</v>
      </c>
      <c r="H657" t="s">
        <v>1507</v>
      </c>
      <c r="I657" t="s">
        <v>3495</v>
      </c>
      <c r="J657" t="s">
        <v>5428</v>
      </c>
      <c r="K657" t="s">
        <v>96</v>
      </c>
      <c r="L657" t="s">
        <v>5429</v>
      </c>
      <c r="M657" s="36">
        <v>45983.333333333343</v>
      </c>
      <c r="N657" s="36">
        <v>45986.709027777782</v>
      </c>
      <c r="O657" t="s">
        <v>1125</v>
      </c>
      <c r="P657" t="s">
        <v>1126</v>
      </c>
      <c r="Q657" t="s">
        <v>1186</v>
      </c>
      <c r="R657" t="s">
        <v>1186</v>
      </c>
      <c r="S657" t="s">
        <v>98</v>
      </c>
      <c r="T657" t="s">
        <v>99</v>
      </c>
      <c r="U657" t="s">
        <v>100</v>
      </c>
      <c r="V657" t="s">
        <v>5430</v>
      </c>
      <c r="W657" t="s">
        <v>102</v>
      </c>
      <c r="X657" t="s">
        <v>5431</v>
      </c>
      <c r="Y657" t="s">
        <v>125</v>
      </c>
      <c r="Z657" t="s">
        <v>230</v>
      </c>
      <c r="AA657" t="s">
        <v>518</v>
      </c>
      <c r="AB657" s="37">
        <v>1</v>
      </c>
      <c r="AC657" t="s">
        <v>106</v>
      </c>
      <c r="AD657" s="37">
        <v>479589</v>
      </c>
      <c r="AE657" s="37">
        <v>196537</v>
      </c>
      <c r="AF657" s="37">
        <v>479589</v>
      </c>
    </row>
    <row r="658" spans="1:32">
      <c r="A658" t="s">
        <v>138</v>
      </c>
      <c r="B658" t="s">
        <v>139</v>
      </c>
      <c r="C658" t="s">
        <v>140</v>
      </c>
      <c r="D658" t="s">
        <v>1096</v>
      </c>
      <c r="E658" t="s">
        <v>5432</v>
      </c>
      <c r="F658" t="s">
        <v>5433</v>
      </c>
      <c r="G658" t="s">
        <v>1121</v>
      </c>
      <c r="H658" t="s">
        <v>144</v>
      </c>
      <c r="I658" t="s">
        <v>1099</v>
      </c>
      <c r="J658" t="s">
        <v>5434</v>
      </c>
      <c r="K658" t="s">
        <v>96</v>
      </c>
      <c r="L658" t="s">
        <v>5435</v>
      </c>
      <c r="M658" s="36">
        <v>45983.333333333343</v>
      </c>
      <c r="N658" s="36">
        <v>45983.553472222222</v>
      </c>
      <c r="O658" t="s">
        <v>1125</v>
      </c>
      <c r="P658" t="s">
        <v>1126</v>
      </c>
      <c r="Q658" t="s">
        <v>1235</v>
      </c>
      <c r="R658" t="s">
        <v>1236</v>
      </c>
      <c r="S658" t="s">
        <v>98</v>
      </c>
      <c r="T658" t="s">
        <v>470</v>
      </c>
      <c r="U658" t="s">
        <v>100</v>
      </c>
      <c r="V658" t="s">
        <v>5436</v>
      </c>
      <c r="W658" t="s">
        <v>102</v>
      </c>
      <c r="X658" t="s">
        <v>5437</v>
      </c>
      <c r="Y658" t="s">
        <v>11</v>
      </c>
      <c r="Z658" t="s">
        <v>104</v>
      </c>
      <c r="AA658" t="s">
        <v>1423</v>
      </c>
      <c r="AB658" s="37">
        <v>1</v>
      </c>
      <c r="AC658" t="s">
        <v>106</v>
      </c>
      <c r="AD658" s="37">
        <v>144968</v>
      </c>
      <c r="AE658" s="37">
        <v>140396</v>
      </c>
      <c r="AF658" s="37">
        <v>144968</v>
      </c>
    </row>
    <row r="659" spans="1:32">
      <c r="A659" t="s">
        <v>138</v>
      </c>
      <c r="B659" t="s">
        <v>139</v>
      </c>
      <c r="C659" t="s">
        <v>140</v>
      </c>
      <c r="D659" t="s">
        <v>196</v>
      </c>
      <c r="E659" t="s">
        <v>5438</v>
      </c>
      <c r="F659" t="s">
        <v>5439</v>
      </c>
      <c r="G659" t="s">
        <v>1121</v>
      </c>
      <c r="H659" t="s">
        <v>144</v>
      </c>
      <c r="I659" t="s">
        <v>199</v>
      </c>
      <c r="J659" t="s">
        <v>5440</v>
      </c>
      <c r="K659" t="s">
        <v>96</v>
      </c>
      <c r="L659" t="s">
        <v>5441</v>
      </c>
      <c r="M659" s="36">
        <v>45983.333333333343</v>
      </c>
      <c r="N659" s="36">
        <v>45985.761111111111</v>
      </c>
      <c r="P659" t="s">
        <v>1126</v>
      </c>
      <c r="Q659" t="s">
        <v>1127</v>
      </c>
      <c r="R659" t="s">
        <v>1128</v>
      </c>
      <c r="S659" t="s">
        <v>1130</v>
      </c>
      <c r="T659" t="s">
        <v>1130</v>
      </c>
      <c r="U659" t="s">
        <v>2680</v>
      </c>
      <c r="V659" t="s">
        <v>5442</v>
      </c>
      <c r="W659" t="s">
        <v>102</v>
      </c>
      <c r="Y659" t="s">
        <v>8</v>
      </c>
      <c r="Z659" t="s">
        <v>104</v>
      </c>
      <c r="AA659" t="s">
        <v>5443</v>
      </c>
      <c r="AB659" s="37">
        <v>1</v>
      </c>
      <c r="AC659" t="s">
        <v>106</v>
      </c>
      <c r="AD659" s="37">
        <v>65960</v>
      </c>
      <c r="AE659" s="37">
        <v>0</v>
      </c>
      <c r="AF659" s="37">
        <v>65960</v>
      </c>
    </row>
    <row r="660" spans="1:32">
      <c r="A660" t="s">
        <v>113</v>
      </c>
      <c r="B660" t="s">
        <v>114</v>
      </c>
      <c r="C660" t="s">
        <v>115</v>
      </c>
      <c r="D660" t="s">
        <v>686</v>
      </c>
      <c r="E660" t="s">
        <v>5444</v>
      </c>
      <c r="F660" t="s">
        <v>5445</v>
      </c>
      <c r="G660" t="s">
        <v>1121</v>
      </c>
      <c r="H660" t="s">
        <v>689</v>
      </c>
      <c r="I660" t="s">
        <v>690</v>
      </c>
      <c r="J660" t="s">
        <v>5446</v>
      </c>
      <c r="K660" t="s">
        <v>96</v>
      </c>
      <c r="L660" t="s">
        <v>5447</v>
      </c>
      <c r="M660" s="36">
        <v>45983.446053240739</v>
      </c>
      <c r="N660" s="36">
        <v>45985.723611111112</v>
      </c>
      <c r="O660" t="s">
        <v>1125</v>
      </c>
      <c r="P660" t="s">
        <v>1126</v>
      </c>
      <c r="Q660" t="s">
        <v>1158</v>
      </c>
      <c r="R660" t="s">
        <v>1159</v>
      </c>
      <c r="S660" t="s">
        <v>1130</v>
      </c>
      <c r="T660" t="s">
        <v>1130</v>
      </c>
      <c r="U660" t="s">
        <v>100</v>
      </c>
      <c r="V660" t="s">
        <v>5448</v>
      </c>
      <c r="W660" t="s">
        <v>102</v>
      </c>
      <c r="X660" t="s">
        <v>5449</v>
      </c>
      <c r="Y660" t="s">
        <v>13</v>
      </c>
      <c r="Z660" t="s">
        <v>104</v>
      </c>
      <c r="AA660" t="s">
        <v>231</v>
      </c>
      <c r="AB660" s="37">
        <v>1</v>
      </c>
      <c r="AC660" t="s">
        <v>106</v>
      </c>
      <c r="AD660" s="37">
        <v>275729</v>
      </c>
      <c r="AE660" s="37">
        <v>196537</v>
      </c>
      <c r="AF660" s="37">
        <v>275729</v>
      </c>
    </row>
    <row r="661" spans="1:32">
      <c r="A661" t="s">
        <v>509</v>
      </c>
      <c r="B661" t="s">
        <v>139</v>
      </c>
      <c r="C661" t="s">
        <v>140</v>
      </c>
      <c r="D661" t="s">
        <v>4488</v>
      </c>
      <c r="E661" t="s">
        <v>5450</v>
      </c>
      <c r="F661" t="s">
        <v>5451</v>
      </c>
      <c r="G661" t="s">
        <v>1121</v>
      </c>
      <c r="H661" t="s">
        <v>144</v>
      </c>
      <c r="I661" t="s">
        <v>4491</v>
      </c>
      <c r="J661" t="s">
        <v>5452</v>
      </c>
      <c r="K661" t="s">
        <v>96</v>
      </c>
      <c r="L661" t="s">
        <v>5453</v>
      </c>
      <c r="M661" s="36">
        <v>45983.361516203702</v>
      </c>
      <c r="N661" s="36">
        <v>45986.861111111109</v>
      </c>
      <c r="O661" t="s">
        <v>1125</v>
      </c>
      <c r="P661" t="s">
        <v>1126</v>
      </c>
      <c r="Q661" t="s">
        <v>1235</v>
      </c>
      <c r="R661" t="s">
        <v>1269</v>
      </c>
      <c r="S661" t="s">
        <v>98</v>
      </c>
      <c r="T661" t="s">
        <v>470</v>
      </c>
      <c r="U661" t="s">
        <v>100</v>
      </c>
      <c r="V661" t="s">
        <v>5454</v>
      </c>
      <c r="W661" t="s">
        <v>102</v>
      </c>
      <c r="X661" t="s">
        <v>5455</v>
      </c>
      <c r="Y661" t="s">
        <v>13</v>
      </c>
      <c r="Z661" t="s">
        <v>104</v>
      </c>
      <c r="AA661" t="s">
        <v>1385</v>
      </c>
      <c r="AB661" s="37">
        <v>1</v>
      </c>
      <c r="AC661" t="s">
        <v>106</v>
      </c>
      <c r="AD661" s="37">
        <v>275729</v>
      </c>
      <c r="AE661" s="37">
        <v>196537</v>
      </c>
      <c r="AF661" s="37">
        <v>275729</v>
      </c>
    </row>
    <row r="662" spans="1:32">
      <c r="A662" t="s">
        <v>138</v>
      </c>
      <c r="B662" t="s">
        <v>139</v>
      </c>
      <c r="C662" t="s">
        <v>140</v>
      </c>
      <c r="D662" t="s">
        <v>1386</v>
      </c>
      <c r="E662" t="s">
        <v>5456</v>
      </c>
      <c r="F662" t="s">
        <v>5457</v>
      </c>
      <c r="G662" t="s">
        <v>1121</v>
      </c>
      <c r="H662" t="s">
        <v>144</v>
      </c>
      <c r="I662" t="s">
        <v>1389</v>
      </c>
      <c r="J662" t="s">
        <v>5458</v>
      </c>
      <c r="K662" t="s">
        <v>96</v>
      </c>
      <c r="L662" t="s">
        <v>5459</v>
      </c>
      <c r="M662" s="36">
        <v>45983.388078703712</v>
      </c>
      <c r="N662" s="36">
        <v>45985.540277777778</v>
      </c>
      <c r="O662" t="s">
        <v>1125</v>
      </c>
      <c r="P662" t="s">
        <v>1227</v>
      </c>
      <c r="Q662" t="s">
        <v>1637</v>
      </c>
      <c r="R662" t="s">
        <v>1638</v>
      </c>
      <c r="S662" t="s">
        <v>98</v>
      </c>
      <c r="T662" t="s">
        <v>99</v>
      </c>
      <c r="U662" t="s">
        <v>100</v>
      </c>
      <c r="V662" t="s">
        <v>5460</v>
      </c>
      <c r="W662" t="s">
        <v>102</v>
      </c>
      <c r="X662" t="s">
        <v>5461</v>
      </c>
      <c r="Y662" t="s">
        <v>8</v>
      </c>
      <c r="Z662" t="s">
        <v>104</v>
      </c>
      <c r="AA662" t="s">
        <v>1172</v>
      </c>
      <c r="AB662" s="37">
        <v>2</v>
      </c>
      <c r="AC662" t="s">
        <v>106</v>
      </c>
      <c r="AD662" s="37">
        <v>131920</v>
      </c>
      <c r="AE662" s="37">
        <v>75096</v>
      </c>
      <c r="AF662" s="37">
        <v>131920</v>
      </c>
    </row>
    <row r="663" spans="1:32">
      <c r="A663" t="s">
        <v>138</v>
      </c>
      <c r="B663" t="s">
        <v>139</v>
      </c>
      <c r="C663" t="s">
        <v>140</v>
      </c>
      <c r="D663" t="s">
        <v>5462</v>
      </c>
      <c r="E663" t="s">
        <v>5463</v>
      </c>
      <c r="F663" t="s">
        <v>5464</v>
      </c>
      <c r="G663" t="s">
        <v>1121</v>
      </c>
      <c r="H663" t="s">
        <v>144</v>
      </c>
      <c r="I663" t="s">
        <v>94</v>
      </c>
      <c r="J663" t="s">
        <v>5465</v>
      </c>
      <c r="K663" t="s">
        <v>96</v>
      </c>
      <c r="L663" t="s">
        <v>5466</v>
      </c>
      <c r="M663" s="36">
        <v>45983.430671296293</v>
      </c>
      <c r="N663" s="36">
        <v>45985.427777777782</v>
      </c>
      <c r="P663" t="s">
        <v>1227</v>
      </c>
      <c r="Q663" t="s">
        <v>1169</v>
      </c>
      <c r="R663" t="s">
        <v>1228</v>
      </c>
      <c r="S663" t="s">
        <v>1130</v>
      </c>
      <c r="T663" t="s">
        <v>1130</v>
      </c>
      <c r="V663" t="s">
        <v>5467</v>
      </c>
      <c r="W663" t="s">
        <v>1195</v>
      </c>
      <c r="Y663" t="s">
        <v>11</v>
      </c>
      <c r="Z663" t="s">
        <v>104</v>
      </c>
      <c r="AA663" t="s">
        <v>1172</v>
      </c>
      <c r="AB663" s="37">
        <v>0</v>
      </c>
      <c r="AC663" t="s">
        <v>106</v>
      </c>
      <c r="AD663" s="37">
        <v>41241</v>
      </c>
      <c r="AE663" s="37">
        <v>0</v>
      </c>
      <c r="AF663" s="37">
        <v>41241</v>
      </c>
    </row>
    <row r="664" spans="1:32">
      <c r="A664" t="s">
        <v>138</v>
      </c>
      <c r="B664" t="s">
        <v>139</v>
      </c>
      <c r="C664" t="s">
        <v>140</v>
      </c>
      <c r="D664" t="s">
        <v>5468</v>
      </c>
      <c r="E664" t="s">
        <v>5469</v>
      </c>
      <c r="F664" t="s">
        <v>5470</v>
      </c>
      <c r="G664" t="s">
        <v>1121</v>
      </c>
      <c r="H664" t="s">
        <v>144</v>
      </c>
      <c r="I664" t="s">
        <v>5471</v>
      </c>
      <c r="J664" t="s">
        <v>5472</v>
      </c>
      <c r="K664" t="s">
        <v>96</v>
      </c>
      <c r="L664" t="s">
        <v>5473</v>
      </c>
      <c r="M664" s="36">
        <v>45983.450115740743</v>
      </c>
      <c r="N664" s="36">
        <v>45985.553472222222</v>
      </c>
      <c r="O664" t="s">
        <v>1125</v>
      </c>
      <c r="P664" t="s">
        <v>1126</v>
      </c>
      <c r="Q664" t="s">
        <v>1363</v>
      </c>
      <c r="R664" t="s">
        <v>1128</v>
      </c>
      <c r="S664" t="s">
        <v>147</v>
      </c>
      <c r="T664" t="s">
        <v>2319</v>
      </c>
      <c r="U664" t="s">
        <v>100</v>
      </c>
      <c r="V664" t="s">
        <v>5474</v>
      </c>
      <c r="W664" t="s">
        <v>102</v>
      </c>
      <c r="X664" t="s">
        <v>5475</v>
      </c>
      <c r="Y664" t="s">
        <v>11</v>
      </c>
      <c r="Z664" t="s">
        <v>104</v>
      </c>
      <c r="AA664" t="s">
        <v>189</v>
      </c>
      <c r="AB664" s="37">
        <v>1</v>
      </c>
      <c r="AC664" t="s">
        <v>106</v>
      </c>
      <c r="AD664" s="37">
        <v>144968</v>
      </c>
      <c r="AE664" s="37">
        <v>140396</v>
      </c>
      <c r="AF664" s="37">
        <v>144968</v>
      </c>
    </row>
    <row r="665" spans="1:32">
      <c r="A665" t="s">
        <v>255</v>
      </c>
      <c r="B665" t="s">
        <v>256</v>
      </c>
      <c r="C665" t="s">
        <v>257</v>
      </c>
      <c r="D665" t="s">
        <v>2110</v>
      </c>
      <c r="E665" t="s">
        <v>5476</v>
      </c>
      <c r="F665" t="s">
        <v>5477</v>
      </c>
      <c r="G665" t="s">
        <v>1121</v>
      </c>
      <c r="H665" t="s">
        <v>144</v>
      </c>
      <c r="I665" t="s">
        <v>2113</v>
      </c>
      <c r="J665" t="s">
        <v>5478</v>
      </c>
      <c r="K665" t="s">
        <v>96</v>
      </c>
      <c r="L665" t="s">
        <v>5479</v>
      </c>
      <c r="M665" s="36">
        <v>45983.479826388888</v>
      </c>
      <c r="N665" s="36">
        <v>45985.740972222222</v>
      </c>
      <c r="O665" t="s">
        <v>1125</v>
      </c>
      <c r="P665" t="s">
        <v>1126</v>
      </c>
      <c r="Q665" t="s">
        <v>1158</v>
      </c>
      <c r="R665" t="s">
        <v>1159</v>
      </c>
      <c r="S665" t="s">
        <v>98</v>
      </c>
      <c r="T665" t="s">
        <v>470</v>
      </c>
      <c r="U665" t="s">
        <v>100</v>
      </c>
      <c r="V665" t="s">
        <v>5480</v>
      </c>
      <c r="W665" t="s">
        <v>102</v>
      </c>
      <c r="X665" t="s">
        <v>5481</v>
      </c>
      <c r="Y665" t="s">
        <v>15</v>
      </c>
      <c r="Z665" t="s">
        <v>104</v>
      </c>
      <c r="AA665" t="s">
        <v>703</v>
      </c>
      <c r="AB665" s="37">
        <v>1</v>
      </c>
      <c r="AC665" t="s">
        <v>106</v>
      </c>
      <c r="AD665" s="37">
        <v>479589</v>
      </c>
      <c r="AE665" s="37">
        <v>196537</v>
      </c>
      <c r="AF665" s="37">
        <v>479589</v>
      </c>
    </row>
    <row r="666" spans="1:32">
      <c r="A666" t="s">
        <v>398</v>
      </c>
      <c r="B666" t="s">
        <v>86</v>
      </c>
      <c r="C666" t="s">
        <v>87</v>
      </c>
      <c r="D666" t="s">
        <v>5482</v>
      </c>
      <c r="E666" t="s">
        <v>5483</v>
      </c>
      <c r="F666" t="s">
        <v>5484</v>
      </c>
      <c r="G666" t="s">
        <v>1121</v>
      </c>
      <c r="H666" t="s">
        <v>848</v>
      </c>
      <c r="I666" t="s">
        <v>5485</v>
      </c>
      <c r="J666" t="s">
        <v>5486</v>
      </c>
      <c r="K666" t="s">
        <v>96</v>
      </c>
      <c r="L666" t="s">
        <v>5487</v>
      </c>
      <c r="M666" s="36">
        <v>45983.480324074073</v>
      </c>
      <c r="N666" s="36">
        <v>45990.467361111107</v>
      </c>
      <c r="O666" t="s">
        <v>1125</v>
      </c>
      <c r="P666" t="s">
        <v>1126</v>
      </c>
      <c r="Q666" t="s">
        <v>1158</v>
      </c>
      <c r="R666" t="s">
        <v>1159</v>
      </c>
      <c r="S666" t="s">
        <v>1129</v>
      </c>
      <c r="T666" t="s">
        <v>1130</v>
      </c>
      <c r="U666" t="s">
        <v>100</v>
      </c>
      <c r="V666" t="s">
        <v>5488</v>
      </c>
      <c r="W666" t="s">
        <v>102</v>
      </c>
      <c r="X666" t="s">
        <v>5489</v>
      </c>
      <c r="Y666" t="s">
        <v>15</v>
      </c>
      <c r="Z666" t="s">
        <v>104</v>
      </c>
      <c r="AA666" t="s">
        <v>854</v>
      </c>
      <c r="AB666" s="37">
        <v>1</v>
      </c>
      <c r="AC666" t="s">
        <v>106</v>
      </c>
      <c r="AD666" s="37">
        <v>479589</v>
      </c>
      <c r="AE666" s="37">
        <v>196537</v>
      </c>
      <c r="AF666" s="37">
        <v>479589</v>
      </c>
    </row>
    <row r="667" spans="1:32">
      <c r="A667" t="s">
        <v>800</v>
      </c>
      <c r="B667" t="s">
        <v>381</v>
      </c>
      <c r="C667" t="s">
        <v>382</v>
      </c>
      <c r="D667" t="s">
        <v>5490</v>
      </c>
      <c r="E667" t="s">
        <v>5491</v>
      </c>
      <c r="F667" t="s">
        <v>5492</v>
      </c>
      <c r="G667" t="s">
        <v>1121</v>
      </c>
      <c r="H667" t="s">
        <v>804</v>
      </c>
      <c r="I667" t="s">
        <v>5493</v>
      </c>
      <c r="J667" t="s">
        <v>3685</v>
      </c>
      <c r="K667" t="s">
        <v>96</v>
      </c>
      <c r="L667" t="s">
        <v>5494</v>
      </c>
      <c r="M667" s="36">
        <v>45983.356423611112</v>
      </c>
      <c r="N667" s="36">
        <v>45985.72152777778</v>
      </c>
      <c r="O667" t="s">
        <v>1125</v>
      </c>
      <c r="P667" t="s">
        <v>1126</v>
      </c>
      <c r="Q667" t="s">
        <v>1218</v>
      </c>
      <c r="R667" t="s">
        <v>1128</v>
      </c>
      <c r="S667" t="s">
        <v>98</v>
      </c>
      <c r="T667" t="s">
        <v>99</v>
      </c>
      <c r="U667" t="s">
        <v>100</v>
      </c>
      <c r="V667" t="s">
        <v>5495</v>
      </c>
      <c r="W667" t="s">
        <v>102</v>
      </c>
      <c r="X667" t="s">
        <v>5496</v>
      </c>
      <c r="Y667" t="s">
        <v>13</v>
      </c>
      <c r="Z667" t="s">
        <v>104</v>
      </c>
      <c r="AA667" t="s">
        <v>810</v>
      </c>
      <c r="AB667" s="37">
        <v>1</v>
      </c>
      <c r="AC667" t="s">
        <v>106</v>
      </c>
      <c r="AD667" s="37">
        <v>275729</v>
      </c>
      <c r="AE667" s="37">
        <v>196537</v>
      </c>
      <c r="AF667" s="37">
        <v>275729</v>
      </c>
    </row>
    <row r="668" spans="1:32">
      <c r="A668" t="s">
        <v>398</v>
      </c>
      <c r="B668" t="s">
        <v>86</v>
      </c>
      <c r="C668" t="s">
        <v>87</v>
      </c>
      <c r="D668" t="s">
        <v>845</v>
      </c>
      <c r="E668" t="s">
        <v>5497</v>
      </c>
      <c r="F668" t="s">
        <v>4749</v>
      </c>
      <c r="G668" t="s">
        <v>1121</v>
      </c>
      <c r="H668" t="s">
        <v>848</v>
      </c>
      <c r="I668" t="s">
        <v>849</v>
      </c>
      <c r="J668" t="s">
        <v>4750</v>
      </c>
      <c r="K668" t="s">
        <v>96</v>
      </c>
      <c r="L668" t="s">
        <v>5498</v>
      </c>
      <c r="M668" s="36">
        <v>45983.35696759259</v>
      </c>
      <c r="N668" s="36">
        <v>45985.750694444447</v>
      </c>
      <c r="P668" t="s">
        <v>1126</v>
      </c>
      <c r="Q668" t="s">
        <v>1235</v>
      </c>
      <c r="R668" t="s">
        <v>1269</v>
      </c>
      <c r="S668" t="s">
        <v>1129</v>
      </c>
      <c r="T668" t="s">
        <v>1130</v>
      </c>
      <c r="V668" t="s">
        <v>5499</v>
      </c>
      <c r="W668" t="s">
        <v>1195</v>
      </c>
      <c r="Y668" t="s">
        <v>13</v>
      </c>
      <c r="Z668" t="s">
        <v>104</v>
      </c>
      <c r="AA668" t="s">
        <v>854</v>
      </c>
      <c r="AB668" s="37">
        <v>0</v>
      </c>
      <c r="AC668" t="s">
        <v>106</v>
      </c>
      <c r="AD668" s="37">
        <v>41241</v>
      </c>
      <c r="AE668" s="37">
        <v>0</v>
      </c>
      <c r="AF668" s="37">
        <v>41241</v>
      </c>
    </row>
    <row r="669" spans="1:32">
      <c r="A669" t="s">
        <v>398</v>
      </c>
      <c r="B669" t="s">
        <v>86</v>
      </c>
      <c r="C669" t="s">
        <v>87</v>
      </c>
      <c r="D669" t="s">
        <v>5500</v>
      </c>
      <c r="E669" t="s">
        <v>5501</v>
      </c>
      <c r="F669" t="s">
        <v>5502</v>
      </c>
      <c r="G669" t="s">
        <v>1121</v>
      </c>
      <c r="H669" t="s">
        <v>402</v>
      </c>
      <c r="I669" t="s">
        <v>5503</v>
      </c>
      <c r="J669" t="s">
        <v>5504</v>
      </c>
      <c r="K669" t="s">
        <v>96</v>
      </c>
      <c r="L669" t="s">
        <v>5505</v>
      </c>
      <c r="M669" s="36">
        <v>45983.383946759262</v>
      </c>
      <c r="N669" s="36">
        <v>45985.557638888888</v>
      </c>
      <c r="O669" t="s">
        <v>1125</v>
      </c>
      <c r="P669" t="s">
        <v>1126</v>
      </c>
      <c r="Q669" t="s">
        <v>1235</v>
      </c>
      <c r="R669" t="s">
        <v>1236</v>
      </c>
      <c r="S669" t="s">
        <v>1130</v>
      </c>
      <c r="T669" t="s">
        <v>1130</v>
      </c>
      <c r="U669" t="s">
        <v>100</v>
      </c>
      <c r="V669" t="s">
        <v>5506</v>
      </c>
      <c r="W669" t="s">
        <v>102</v>
      </c>
      <c r="X669" t="s">
        <v>5507</v>
      </c>
      <c r="Y669" t="s">
        <v>11</v>
      </c>
      <c r="Z669" t="s">
        <v>104</v>
      </c>
      <c r="AA669" t="s">
        <v>1439</v>
      </c>
      <c r="AB669" s="37">
        <v>1</v>
      </c>
      <c r="AC669" t="s">
        <v>106</v>
      </c>
      <c r="AD669" s="37">
        <v>144968</v>
      </c>
      <c r="AE669" s="37">
        <v>140396</v>
      </c>
      <c r="AF669" s="37">
        <v>144968</v>
      </c>
    </row>
    <row r="670" spans="1:32">
      <c r="A670" t="s">
        <v>509</v>
      </c>
      <c r="B670" t="s">
        <v>139</v>
      </c>
      <c r="C670" t="s">
        <v>140</v>
      </c>
      <c r="D670" t="s">
        <v>1402</v>
      </c>
      <c r="E670" t="s">
        <v>5508</v>
      </c>
      <c r="F670" t="s">
        <v>5509</v>
      </c>
      <c r="G670" t="s">
        <v>1121</v>
      </c>
      <c r="H670" t="s">
        <v>144</v>
      </c>
      <c r="I670" t="s">
        <v>509</v>
      </c>
      <c r="J670" t="s">
        <v>5510</v>
      </c>
      <c r="K670" t="s">
        <v>96</v>
      </c>
      <c r="L670" t="s">
        <v>5511</v>
      </c>
      <c r="M670" s="36">
        <v>45983.454293981478</v>
      </c>
      <c r="N670" s="36">
        <v>45985.713194444441</v>
      </c>
      <c r="O670" t="s">
        <v>1125</v>
      </c>
      <c r="P670" t="s">
        <v>1227</v>
      </c>
      <c r="Q670" t="s">
        <v>1177</v>
      </c>
      <c r="R670" t="s">
        <v>2522</v>
      </c>
      <c r="S670" t="s">
        <v>147</v>
      </c>
      <c r="T670" t="s">
        <v>1364</v>
      </c>
      <c r="U670" t="s">
        <v>100</v>
      </c>
      <c r="V670" t="s">
        <v>5512</v>
      </c>
      <c r="W670" t="s">
        <v>102</v>
      </c>
      <c r="X670" t="s">
        <v>5513</v>
      </c>
      <c r="Y670" t="s">
        <v>8</v>
      </c>
      <c r="Z670" t="s">
        <v>104</v>
      </c>
      <c r="AA670" t="s">
        <v>518</v>
      </c>
      <c r="AB670" s="37">
        <v>1</v>
      </c>
      <c r="AC670" t="s">
        <v>106</v>
      </c>
      <c r="AD670" s="37">
        <v>65960</v>
      </c>
      <c r="AE670" s="37">
        <v>75096</v>
      </c>
      <c r="AF670" s="37">
        <v>65960</v>
      </c>
    </row>
    <row r="671" spans="1:32">
      <c r="A671" t="s">
        <v>509</v>
      </c>
      <c r="B671" t="s">
        <v>139</v>
      </c>
      <c r="C671" t="s">
        <v>140</v>
      </c>
      <c r="D671" t="s">
        <v>510</v>
      </c>
      <c r="E671" t="s">
        <v>5514</v>
      </c>
      <c r="F671" t="s">
        <v>5515</v>
      </c>
      <c r="G671" t="s">
        <v>1121</v>
      </c>
      <c r="H671" t="s">
        <v>144</v>
      </c>
      <c r="I671" t="s">
        <v>513</v>
      </c>
      <c r="J671" t="s">
        <v>5516</v>
      </c>
      <c r="K671" t="s">
        <v>96</v>
      </c>
      <c r="L671" t="s">
        <v>5517</v>
      </c>
      <c r="M671" s="36">
        <v>45983.45888888889</v>
      </c>
      <c r="N671" s="36">
        <v>45985.442361111112</v>
      </c>
      <c r="O671" t="s">
        <v>1125</v>
      </c>
      <c r="P671" t="s">
        <v>1126</v>
      </c>
      <c r="Q671" t="s">
        <v>1398</v>
      </c>
      <c r="R671" t="s">
        <v>1399</v>
      </c>
      <c r="S671" t="s">
        <v>1130</v>
      </c>
      <c r="T671" t="s">
        <v>1130</v>
      </c>
      <c r="U671" t="s">
        <v>100</v>
      </c>
      <c r="V671" t="s">
        <v>5518</v>
      </c>
      <c r="W671" t="s">
        <v>102</v>
      </c>
      <c r="X671" t="s">
        <v>5519</v>
      </c>
      <c r="Y671" t="s">
        <v>11</v>
      </c>
      <c r="Z671" t="s">
        <v>104</v>
      </c>
      <c r="AA671" t="s">
        <v>518</v>
      </c>
      <c r="AB671" s="37">
        <v>1</v>
      </c>
      <c r="AC671" t="s">
        <v>106</v>
      </c>
      <c r="AD671" s="37">
        <v>144968</v>
      </c>
      <c r="AE671" s="37">
        <v>140396</v>
      </c>
      <c r="AF671" s="37">
        <v>144968</v>
      </c>
    </row>
    <row r="672" spans="1:32">
      <c r="A672" t="s">
        <v>138</v>
      </c>
      <c r="B672" t="s">
        <v>139</v>
      </c>
      <c r="C672" t="s">
        <v>140</v>
      </c>
      <c r="D672" t="s">
        <v>959</v>
      </c>
      <c r="E672" t="s">
        <v>5520</v>
      </c>
      <c r="F672" t="s">
        <v>5521</v>
      </c>
      <c r="G672" t="s">
        <v>1121</v>
      </c>
      <c r="H672" t="s">
        <v>144</v>
      </c>
      <c r="I672" t="s">
        <v>962</v>
      </c>
      <c r="J672" t="s">
        <v>5522</v>
      </c>
      <c r="K672" t="s">
        <v>96</v>
      </c>
      <c r="L672" t="s">
        <v>5523</v>
      </c>
      <c r="M672" s="36">
        <v>45983.502175925933</v>
      </c>
      <c r="N672" s="36">
        <v>45985.490972222222</v>
      </c>
      <c r="O672" t="s">
        <v>1125</v>
      </c>
      <c r="P672" t="s">
        <v>1126</v>
      </c>
      <c r="Q672" t="s">
        <v>1235</v>
      </c>
      <c r="R672" t="s">
        <v>1236</v>
      </c>
      <c r="S672" t="s">
        <v>98</v>
      </c>
      <c r="T672" t="s">
        <v>470</v>
      </c>
      <c r="U672" t="s">
        <v>100</v>
      </c>
      <c r="V672" t="s">
        <v>5524</v>
      </c>
      <c r="W672" t="s">
        <v>102</v>
      </c>
      <c r="X672" t="s">
        <v>5525</v>
      </c>
      <c r="Y672" t="s">
        <v>11</v>
      </c>
      <c r="Z672" t="s">
        <v>104</v>
      </c>
      <c r="AA672" t="s">
        <v>1172</v>
      </c>
      <c r="AB672" s="37">
        <v>1</v>
      </c>
      <c r="AC672" t="s">
        <v>106</v>
      </c>
      <c r="AD672" s="37">
        <v>144968</v>
      </c>
      <c r="AE672" s="37">
        <v>140396</v>
      </c>
      <c r="AF672" s="37">
        <v>144968</v>
      </c>
    </row>
    <row r="673" spans="1:32">
      <c r="A673" t="s">
        <v>351</v>
      </c>
      <c r="B673" t="s">
        <v>86</v>
      </c>
      <c r="C673" t="s">
        <v>352</v>
      </c>
      <c r="D673" t="s">
        <v>5526</v>
      </c>
      <c r="E673" t="s">
        <v>5527</v>
      </c>
      <c r="F673" t="s">
        <v>5528</v>
      </c>
      <c r="G673" t="s">
        <v>1121</v>
      </c>
      <c r="H673" t="s">
        <v>402</v>
      </c>
      <c r="I673" t="s">
        <v>94</v>
      </c>
      <c r="J673" t="s">
        <v>5529</v>
      </c>
      <c r="K673" t="s">
        <v>96</v>
      </c>
      <c r="L673" t="s">
        <v>5530</v>
      </c>
      <c r="M673" s="36">
        <v>45983.449594907397</v>
      </c>
      <c r="N673" s="36">
        <v>45983.491666666669</v>
      </c>
      <c r="P673" t="s">
        <v>1126</v>
      </c>
      <c r="Q673" t="s">
        <v>1235</v>
      </c>
      <c r="R673" t="s">
        <v>1236</v>
      </c>
      <c r="S673" t="s">
        <v>1129</v>
      </c>
      <c r="T673" t="s">
        <v>1129</v>
      </c>
      <c r="V673" t="s">
        <v>5531</v>
      </c>
      <c r="W673" t="s">
        <v>1195</v>
      </c>
      <c r="Y673" t="s">
        <v>11</v>
      </c>
      <c r="Z673" t="s">
        <v>104</v>
      </c>
      <c r="AA673" t="s">
        <v>2374</v>
      </c>
      <c r="AB673" s="37">
        <v>0</v>
      </c>
      <c r="AC673" t="s">
        <v>106</v>
      </c>
      <c r="AD673" s="37">
        <v>41241</v>
      </c>
      <c r="AE673" s="37">
        <v>0</v>
      </c>
      <c r="AF673" s="37">
        <v>41241</v>
      </c>
    </row>
    <row r="674" spans="1:32">
      <c r="A674" t="s">
        <v>509</v>
      </c>
      <c r="B674" t="s">
        <v>139</v>
      </c>
      <c r="C674" t="s">
        <v>140</v>
      </c>
      <c r="D674" t="s">
        <v>1402</v>
      </c>
      <c r="E674" t="s">
        <v>5532</v>
      </c>
      <c r="F674" t="s">
        <v>5533</v>
      </c>
      <c r="G674" t="s">
        <v>1121</v>
      </c>
      <c r="H674" t="s">
        <v>144</v>
      </c>
      <c r="I674" t="s">
        <v>509</v>
      </c>
      <c r="J674" t="s">
        <v>5534</v>
      </c>
      <c r="K674" t="s">
        <v>96</v>
      </c>
      <c r="L674" t="s">
        <v>5535</v>
      </c>
      <c r="M674" s="36">
        <v>45983.450775462959</v>
      </c>
      <c r="N674" s="36">
        <v>45983.586805555547</v>
      </c>
      <c r="O674" t="s">
        <v>1125</v>
      </c>
      <c r="P674" t="s">
        <v>1126</v>
      </c>
      <c r="Q674" t="s">
        <v>1186</v>
      </c>
      <c r="R674" t="s">
        <v>1186</v>
      </c>
      <c r="S674" t="s">
        <v>98</v>
      </c>
      <c r="T674" t="s">
        <v>99</v>
      </c>
      <c r="U674" t="s">
        <v>100</v>
      </c>
      <c r="V674" t="s">
        <v>5536</v>
      </c>
      <c r="W674" t="s">
        <v>102</v>
      </c>
      <c r="X674" t="s">
        <v>5537</v>
      </c>
      <c r="Y674" t="s">
        <v>8</v>
      </c>
      <c r="Z674" t="s">
        <v>104</v>
      </c>
      <c r="AA674" t="s">
        <v>518</v>
      </c>
      <c r="AB674" s="37">
        <v>1</v>
      </c>
      <c r="AC674" t="s">
        <v>106</v>
      </c>
      <c r="AD674" s="37">
        <v>65960</v>
      </c>
      <c r="AE674" s="37">
        <v>75096</v>
      </c>
      <c r="AF674" s="37">
        <v>65960</v>
      </c>
    </row>
    <row r="675" spans="1:32">
      <c r="A675" t="s">
        <v>351</v>
      </c>
      <c r="B675" t="s">
        <v>86</v>
      </c>
      <c r="C675" t="s">
        <v>352</v>
      </c>
      <c r="D675" t="s">
        <v>3636</v>
      </c>
      <c r="E675" t="s">
        <v>5538</v>
      </c>
      <c r="F675" t="s">
        <v>5539</v>
      </c>
      <c r="G675" t="s">
        <v>1121</v>
      </c>
      <c r="H675" t="s">
        <v>2213</v>
      </c>
      <c r="I675" t="s">
        <v>3639</v>
      </c>
      <c r="J675" t="s">
        <v>5540</v>
      </c>
      <c r="K675" t="s">
        <v>96</v>
      </c>
      <c r="L675" t="s">
        <v>5541</v>
      </c>
      <c r="M675" s="36">
        <v>45983.455601851849</v>
      </c>
      <c r="N675" s="36">
        <v>45985.480555555558</v>
      </c>
      <c r="O675" t="s">
        <v>1125</v>
      </c>
      <c r="P675" t="s">
        <v>1126</v>
      </c>
      <c r="Q675" t="s">
        <v>1288</v>
      </c>
      <c r="R675" t="s">
        <v>1128</v>
      </c>
      <c r="S675" t="s">
        <v>147</v>
      </c>
      <c r="T675" t="s">
        <v>600</v>
      </c>
      <c r="U675" t="s">
        <v>100</v>
      </c>
      <c r="V675" t="s">
        <v>5542</v>
      </c>
      <c r="W675" t="s">
        <v>102</v>
      </c>
      <c r="X675" t="s">
        <v>5543</v>
      </c>
      <c r="Y675" t="s">
        <v>11</v>
      </c>
      <c r="Z675" t="s">
        <v>104</v>
      </c>
      <c r="AA675" t="s">
        <v>1089</v>
      </c>
      <c r="AB675" s="37">
        <v>1</v>
      </c>
      <c r="AC675" t="s">
        <v>106</v>
      </c>
      <c r="AD675" s="37">
        <v>144968</v>
      </c>
      <c r="AE675" s="37">
        <v>140396</v>
      </c>
      <c r="AF675" s="37">
        <v>144968</v>
      </c>
    </row>
    <row r="676" spans="1:32">
      <c r="A676" t="s">
        <v>138</v>
      </c>
      <c r="B676" t="s">
        <v>139</v>
      </c>
      <c r="C676" t="s">
        <v>140</v>
      </c>
      <c r="D676" t="s">
        <v>5544</v>
      </c>
      <c r="E676" t="s">
        <v>5545</v>
      </c>
      <c r="F676" t="s">
        <v>5546</v>
      </c>
      <c r="G676" t="s">
        <v>1121</v>
      </c>
      <c r="H676" t="s">
        <v>1507</v>
      </c>
      <c r="I676" t="s">
        <v>5547</v>
      </c>
      <c r="J676" t="s">
        <v>5548</v>
      </c>
      <c r="K676" t="s">
        <v>96</v>
      </c>
      <c r="L676" t="s">
        <v>5549</v>
      </c>
      <c r="M676" s="36">
        <v>45983.479375000003</v>
      </c>
      <c r="N676" s="36">
        <v>45986.76666666667</v>
      </c>
      <c r="O676" t="s">
        <v>1125</v>
      </c>
      <c r="P676" t="s">
        <v>1126</v>
      </c>
      <c r="Q676" t="s">
        <v>1235</v>
      </c>
      <c r="R676" t="s">
        <v>1236</v>
      </c>
      <c r="S676" t="s">
        <v>1130</v>
      </c>
      <c r="T676" t="s">
        <v>1130</v>
      </c>
      <c r="U676" t="s">
        <v>100</v>
      </c>
      <c r="V676" t="s">
        <v>5550</v>
      </c>
      <c r="W676" t="s">
        <v>102</v>
      </c>
      <c r="X676" t="s">
        <v>5551</v>
      </c>
      <c r="Y676" t="s">
        <v>15</v>
      </c>
      <c r="Z676" t="s">
        <v>104</v>
      </c>
      <c r="AA676" t="s">
        <v>189</v>
      </c>
      <c r="AB676" s="37">
        <v>1</v>
      </c>
      <c r="AC676" t="s">
        <v>106</v>
      </c>
      <c r="AD676" s="37">
        <v>479589</v>
      </c>
      <c r="AE676" s="37">
        <v>196537</v>
      </c>
      <c r="AF676" s="37">
        <v>479589</v>
      </c>
    </row>
    <row r="677" spans="1:32">
      <c r="A677" t="s">
        <v>244</v>
      </c>
      <c r="B677" t="s">
        <v>114</v>
      </c>
      <c r="C677" t="s">
        <v>115</v>
      </c>
      <c r="D677" t="s">
        <v>5552</v>
      </c>
      <c r="E677" t="s">
        <v>5553</v>
      </c>
      <c r="F677" t="s">
        <v>5554</v>
      </c>
      <c r="G677" t="s">
        <v>1121</v>
      </c>
      <c r="H677" t="s">
        <v>248</v>
      </c>
      <c r="I677" t="s">
        <v>5555</v>
      </c>
      <c r="J677" t="s">
        <v>5556</v>
      </c>
      <c r="K677" t="s">
        <v>96</v>
      </c>
      <c r="L677" t="s">
        <v>5557</v>
      </c>
      <c r="M677" s="36">
        <v>45983.483888888892</v>
      </c>
      <c r="N677" s="36">
        <v>45985.587500000001</v>
      </c>
      <c r="P677" t="s">
        <v>1126</v>
      </c>
      <c r="Q677" t="s">
        <v>1235</v>
      </c>
      <c r="R677" t="s">
        <v>1269</v>
      </c>
      <c r="S677" t="s">
        <v>1129</v>
      </c>
      <c r="T677" t="s">
        <v>1129</v>
      </c>
      <c r="V677" t="s">
        <v>5558</v>
      </c>
      <c r="W677" t="s">
        <v>1195</v>
      </c>
      <c r="Y677" t="s">
        <v>15</v>
      </c>
      <c r="Z677" t="s">
        <v>104</v>
      </c>
      <c r="AA677" t="s">
        <v>1538</v>
      </c>
      <c r="AB677" s="37">
        <v>0</v>
      </c>
      <c r="AC677" t="s">
        <v>106</v>
      </c>
      <c r="AD677" s="37">
        <v>41241</v>
      </c>
      <c r="AE677" s="37">
        <v>0</v>
      </c>
      <c r="AF677" s="37">
        <v>41241</v>
      </c>
    </row>
    <row r="678" spans="1:32">
      <c r="A678" t="s">
        <v>138</v>
      </c>
      <c r="B678" t="s">
        <v>139</v>
      </c>
      <c r="C678" t="s">
        <v>140</v>
      </c>
      <c r="D678" t="s">
        <v>141</v>
      </c>
      <c r="E678" t="s">
        <v>5559</v>
      </c>
      <c r="F678" t="s">
        <v>5560</v>
      </c>
      <c r="G678" t="s">
        <v>1121</v>
      </c>
      <c r="H678" t="s">
        <v>144</v>
      </c>
      <c r="I678" t="s">
        <v>138</v>
      </c>
      <c r="J678" t="s">
        <v>5561</v>
      </c>
      <c r="K678" t="s">
        <v>96</v>
      </c>
      <c r="L678" t="s">
        <v>5562</v>
      </c>
      <c r="M678" s="36">
        <v>45983.560474537036</v>
      </c>
      <c r="N678" s="36">
        <v>45985.495138888888</v>
      </c>
      <c r="O678" t="s">
        <v>1125</v>
      </c>
      <c r="P678" t="s">
        <v>1126</v>
      </c>
      <c r="Q678" t="s">
        <v>1235</v>
      </c>
      <c r="R678" t="s">
        <v>1236</v>
      </c>
      <c r="S678" t="s">
        <v>98</v>
      </c>
      <c r="T678" t="s">
        <v>99</v>
      </c>
      <c r="U678" t="s">
        <v>100</v>
      </c>
      <c r="V678" t="s">
        <v>5563</v>
      </c>
      <c r="W678" t="s">
        <v>102</v>
      </c>
      <c r="X678" t="s">
        <v>5564</v>
      </c>
      <c r="Y678" t="s">
        <v>8</v>
      </c>
      <c r="Z678" t="s">
        <v>104</v>
      </c>
      <c r="AA678" t="s">
        <v>502</v>
      </c>
      <c r="AB678" s="37">
        <v>1</v>
      </c>
      <c r="AC678" t="s">
        <v>106</v>
      </c>
      <c r="AD678" s="37">
        <v>65960</v>
      </c>
      <c r="AE678" s="37">
        <v>75096</v>
      </c>
      <c r="AF678" s="37">
        <v>65960</v>
      </c>
    </row>
    <row r="679" spans="1:32">
      <c r="A679" t="s">
        <v>138</v>
      </c>
      <c r="B679" t="s">
        <v>139</v>
      </c>
      <c r="C679" t="s">
        <v>140</v>
      </c>
      <c r="D679" t="s">
        <v>141</v>
      </c>
      <c r="E679" t="s">
        <v>5565</v>
      </c>
      <c r="F679" t="s">
        <v>1688</v>
      </c>
      <c r="G679" t="s">
        <v>1121</v>
      </c>
      <c r="H679" t="s">
        <v>144</v>
      </c>
      <c r="I679" t="s">
        <v>138</v>
      </c>
      <c r="J679" t="s">
        <v>1689</v>
      </c>
      <c r="K679" t="s">
        <v>96</v>
      </c>
      <c r="L679" t="s">
        <v>5566</v>
      </c>
      <c r="M679" s="36">
        <v>45983.619085648148</v>
      </c>
      <c r="N679" s="36">
        <v>45985.663888888892</v>
      </c>
      <c r="O679" t="s">
        <v>1125</v>
      </c>
      <c r="P679" t="s">
        <v>1126</v>
      </c>
      <c r="Q679" t="s">
        <v>1374</v>
      </c>
      <c r="R679" t="s">
        <v>1414</v>
      </c>
      <c r="S679" t="s">
        <v>98</v>
      </c>
      <c r="T679" t="s">
        <v>99</v>
      </c>
      <c r="U679" t="s">
        <v>2680</v>
      </c>
      <c r="V679" t="s">
        <v>5567</v>
      </c>
      <c r="W679" t="s">
        <v>102</v>
      </c>
      <c r="X679" t="s">
        <v>1692</v>
      </c>
      <c r="Y679" t="s">
        <v>8</v>
      </c>
      <c r="Z679" t="s">
        <v>104</v>
      </c>
      <c r="AA679" t="s">
        <v>1423</v>
      </c>
      <c r="AB679" s="37">
        <v>1</v>
      </c>
      <c r="AC679" t="s">
        <v>106</v>
      </c>
      <c r="AD679" s="37">
        <v>65960</v>
      </c>
      <c r="AE679" s="37">
        <v>75096</v>
      </c>
      <c r="AF679" s="37">
        <v>65960</v>
      </c>
    </row>
    <row r="680" spans="1:32">
      <c r="A680" t="s">
        <v>310</v>
      </c>
      <c r="B680" t="s">
        <v>114</v>
      </c>
      <c r="C680" t="s">
        <v>115</v>
      </c>
      <c r="D680" t="s">
        <v>342</v>
      </c>
      <c r="E680" t="s">
        <v>5568</v>
      </c>
      <c r="F680" t="s">
        <v>5569</v>
      </c>
      <c r="G680" t="s">
        <v>1121</v>
      </c>
      <c r="H680" t="s">
        <v>314</v>
      </c>
      <c r="I680" t="s">
        <v>345</v>
      </c>
      <c r="J680" t="s">
        <v>5570</v>
      </c>
      <c r="K680" t="s">
        <v>96</v>
      </c>
      <c r="L680" t="s">
        <v>5571</v>
      </c>
      <c r="M680" s="36">
        <v>45983.705196759263</v>
      </c>
      <c r="N680" s="36">
        <v>45985.601388888892</v>
      </c>
      <c r="O680" t="s">
        <v>1125</v>
      </c>
      <c r="P680" t="s">
        <v>1126</v>
      </c>
      <c r="Q680" t="s">
        <v>1288</v>
      </c>
      <c r="R680" t="s">
        <v>1128</v>
      </c>
      <c r="S680" t="s">
        <v>98</v>
      </c>
      <c r="T680" t="s">
        <v>99</v>
      </c>
      <c r="U680" t="s">
        <v>100</v>
      </c>
      <c r="V680" t="s">
        <v>5572</v>
      </c>
      <c r="W680" t="s">
        <v>102</v>
      </c>
      <c r="X680" t="s">
        <v>5573</v>
      </c>
      <c r="Y680" t="s">
        <v>125</v>
      </c>
      <c r="Z680" t="s">
        <v>104</v>
      </c>
      <c r="AA680" t="s">
        <v>333</v>
      </c>
      <c r="AB680" s="37">
        <v>1</v>
      </c>
      <c r="AC680" t="s">
        <v>106</v>
      </c>
      <c r="AD680" s="37">
        <v>479589</v>
      </c>
      <c r="AE680" s="37">
        <v>196537</v>
      </c>
      <c r="AF680" s="37">
        <v>479589</v>
      </c>
    </row>
    <row r="681" spans="1:32">
      <c r="A681" t="s">
        <v>138</v>
      </c>
      <c r="B681" t="s">
        <v>139</v>
      </c>
      <c r="C681" t="s">
        <v>140</v>
      </c>
      <c r="D681" t="s">
        <v>141</v>
      </c>
      <c r="E681" t="s">
        <v>5574</v>
      </c>
      <c r="F681" t="s">
        <v>5575</v>
      </c>
      <c r="G681" t="s">
        <v>1121</v>
      </c>
      <c r="H681" t="s">
        <v>144</v>
      </c>
      <c r="I681" t="s">
        <v>138</v>
      </c>
      <c r="J681" t="s">
        <v>5576</v>
      </c>
      <c r="K681" t="s">
        <v>96</v>
      </c>
      <c r="L681" t="s">
        <v>5577</v>
      </c>
      <c r="M681" s="36">
        <v>45983.487430555557</v>
      </c>
      <c r="N681" s="36">
        <v>45985.674305555563</v>
      </c>
      <c r="O681" t="s">
        <v>1125</v>
      </c>
      <c r="P681" t="s">
        <v>1126</v>
      </c>
      <c r="Q681" t="s">
        <v>1192</v>
      </c>
      <c r="R681" t="s">
        <v>1193</v>
      </c>
      <c r="S681" t="s">
        <v>98</v>
      </c>
      <c r="T681" t="s">
        <v>470</v>
      </c>
      <c r="U681" t="s">
        <v>100</v>
      </c>
      <c r="V681" t="s">
        <v>5578</v>
      </c>
      <c r="W681" t="s">
        <v>102</v>
      </c>
      <c r="X681" t="s">
        <v>5579</v>
      </c>
      <c r="Y681" t="s">
        <v>8</v>
      </c>
      <c r="Z681" t="s">
        <v>104</v>
      </c>
      <c r="AA681" t="s">
        <v>1423</v>
      </c>
      <c r="AB681" s="37">
        <v>1</v>
      </c>
      <c r="AC681" t="s">
        <v>106</v>
      </c>
      <c r="AD681" s="37">
        <v>65960</v>
      </c>
      <c r="AE681" s="37">
        <v>75096</v>
      </c>
      <c r="AF681" s="37">
        <v>65960</v>
      </c>
    </row>
    <row r="682" spans="1:32">
      <c r="A682" t="s">
        <v>398</v>
      </c>
      <c r="B682" t="s">
        <v>86</v>
      </c>
      <c r="C682" t="s">
        <v>87</v>
      </c>
      <c r="D682" t="s">
        <v>399</v>
      </c>
      <c r="E682" t="s">
        <v>5580</v>
      </c>
      <c r="F682" t="s">
        <v>5581</v>
      </c>
      <c r="G682" t="s">
        <v>1121</v>
      </c>
      <c r="H682" t="s">
        <v>402</v>
      </c>
      <c r="I682" t="s">
        <v>398</v>
      </c>
      <c r="J682" t="s">
        <v>5582</v>
      </c>
      <c r="K682" t="s">
        <v>96</v>
      </c>
      <c r="L682" t="s">
        <v>5583</v>
      </c>
      <c r="M682" s="36">
        <v>45983.520613425928</v>
      </c>
      <c r="N682" s="36">
        <v>45985.582638888889</v>
      </c>
      <c r="O682" t="s">
        <v>1125</v>
      </c>
      <c r="P682" t="s">
        <v>1126</v>
      </c>
      <c r="Q682" t="s">
        <v>1192</v>
      </c>
      <c r="R682" t="s">
        <v>1193</v>
      </c>
      <c r="S682" t="s">
        <v>1130</v>
      </c>
      <c r="T682" t="s">
        <v>1130</v>
      </c>
      <c r="U682" t="s">
        <v>100</v>
      </c>
      <c r="V682" t="s">
        <v>5584</v>
      </c>
      <c r="W682" t="s">
        <v>102</v>
      </c>
      <c r="X682" t="s">
        <v>5585</v>
      </c>
      <c r="Y682" t="s">
        <v>8</v>
      </c>
      <c r="Z682" t="s">
        <v>104</v>
      </c>
      <c r="AA682" t="s">
        <v>2283</v>
      </c>
      <c r="AB682" s="37">
        <v>1</v>
      </c>
      <c r="AC682" t="s">
        <v>106</v>
      </c>
      <c r="AD682" s="37">
        <v>65960</v>
      </c>
      <c r="AE682" s="37">
        <v>75096</v>
      </c>
      <c r="AF682" s="37">
        <v>65960</v>
      </c>
    </row>
    <row r="683" spans="1:32">
      <c r="A683" t="s">
        <v>975</v>
      </c>
      <c r="B683" t="s">
        <v>256</v>
      </c>
      <c r="C683" t="s">
        <v>257</v>
      </c>
      <c r="D683" t="s">
        <v>976</v>
      </c>
      <c r="E683" t="s">
        <v>5586</v>
      </c>
      <c r="F683" t="s">
        <v>5587</v>
      </c>
      <c r="G683" t="s">
        <v>1121</v>
      </c>
      <c r="H683" t="s">
        <v>979</v>
      </c>
      <c r="I683" t="s">
        <v>975</v>
      </c>
      <c r="J683" t="s">
        <v>5588</v>
      </c>
      <c r="K683" t="s">
        <v>96</v>
      </c>
      <c r="L683" t="s">
        <v>5589</v>
      </c>
      <c r="M683" s="36">
        <v>45983.521574074082</v>
      </c>
      <c r="N683" s="36">
        <v>45985.74722222222</v>
      </c>
      <c r="O683" t="s">
        <v>1125</v>
      </c>
      <c r="P683" t="s">
        <v>1126</v>
      </c>
      <c r="Q683" t="s">
        <v>1363</v>
      </c>
      <c r="R683" t="s">
        <v>3674</v>
      </c>
      <c r="S683" t="s">
        <v>147</v>
      </c>
      <c r="T683" t="s">
        <v>2319</v>
      </c>
      <c r="U683" t="s">
        <v>100</v>
      </c>
      <c r="V683" t="s">
        <v>5590</v>
      </c>
      <c r="W683" t="s">
        <v>102</v>
      </c>
      <c r="X683" t="s">
        <v>5591</v>
      </c>
      <c r="Y683" t="s">
        <v>8</v>
      </c>
      <c r="Z683" t="s">
        <v>104</v>
      </c>
      <c r="AA683" t="s">
        <v>984</v>
      </c>
      <c r="AB683" s="37">
        <v>1</v>
      </c>
      <c r="AC683" t="s">
        <v>106</v>
      </c>
      <c r="AD683" s="37">
        <v>65960</v>
      </c>
      <c r="AE683" s="37">
        <v>75096</v>
      </c>
      <c r="AF683" s="37">
        <v>65960</v>
      </c>
    </row>
    <row r="684" spans="1:32">
      <c r="A684" t="s">
        <v>152</v>
      </c>
      <c r="B684" t="s">
        <v>153</v>
      </c>
      <c r="C684" t="s">
        <v>154</v>
      </c>
      <c r="D684" t="s">
        <v>155</v>
      </c>
      <c r="E684" t="s">
        <v>5592</v>
      </c>
      <c r="F684" t="s">
        <v>3388</v>
      </c>
      <c r="G684" t="s">
        <v>1121</v>
      </c>
      <c r="H684" t="s">
        <v>153</v>
      </c>
      <c r="I684" t="s">
        <v>152</v>
      </c>
      <c r="J684" t="s">
        <v>3389</v>
      </c>
      <c r="K684" t="s">
        <v>96</v>
      </c>
      <c r="L684" t="s">
        <v>5593</v>
      </c>
      <c r="M684" s="36">
        <v>45983.598912037043</v>
      </c>
      <c r="N684" s="36">
        <v>45985.449305555558</v>
      </c>
      <c r="O684" t="s">
        <v>1125</v>
      </c>
      <c r="P684" t="s">
        <v>1126</v>
      </c>
      <c r="Q684" t="s">
        <v>1235</v>
      </c>
      <c r="R684" t="s">
        <v>1236</v>
      </c>
      <c r="S684" t="s">
        <v>98</v>
      </c>
      <c r="T684" t="s">
        <v>99</v>
      </c>
      <c r="U684" t="s">
        <v>100</v>
      </c>
      <c r="V684" t="s">
        <v>5594</v>
      </c>
      <c r="W684" t="s">
        <v>102</v>
      </c>
      <c r="X684" t="s">
        <v>3392</v>
      </c>
      <c r="Y684" t="s">
        <v>8</v>
      </c>
      <c r="Z684" t="s">
        <v>104</v>
      </c>
      <c r="AA684" t="s">
        <v>2741</v>
      </c>
      <c r="AB684" s="37">
        <v>1</v>
      </c>
      <c r="AC684" t="s">
        <v>106</v>
      </c>
      <c r="AD684" s="37">
        <v>65960</v>
      </c>
      <c r="AE684" s="37">
        <v>75096</v>
      </c>
      <c r="AF684" s="37">
        <v>65960</v>
      </c>
    </row>
    <row r="685" spans="1:32">
      <c r="A685" t="s">
        <v>244</v>
      </c>
      <c r="B685" t="s">
        <v>114</v>
      </c>
      <c r="C685" t="s">
        <v>115</v>
      </c>
      <c r="D685" t="s">
        <v>5595</v>
      </c>
      <c r="E685" t="s">
        <v>5596</v>
      </c>
      <c r="F685" t="s">
        <v>5597</v>
      </c>
      <c r="G685" t="s">
        <v>1121</v>
      </c>
      <c r="H685" t="s">
        <v>248</v>
      </c>
      <c r="I685" t="s">
        <v>5598</v>
      </c>
      <c r="J685" t="s">
        <v>5599</v>
      </c>
      <c r="K685" t="s">
        <v>96</v>
      </c>
      <c r="L685" t="s">
        <v>5600</v>
      </c>
      <c r="M685" s="36">
        <v>45983.621469907397</v>
      </c>
      <c r="N685" s="36">
        <v>45986.635416666657</v>
      </c>
      <c r="O685" t="s">
        <v>1125</v>
      </c>
      <c r="P685" t="s">
        <v>1126</v>
      </c>
      <c r="Q685" t="s">
        <v>1148</v>
      </c>
      <c r="R685" t="s">
        <v>1128</v>
      </c>
      <c r="S685" t="s">
        <v>1130</v>
      </c>
      <c r="T685" t="s">
        <v>1130</v>
      </c>
      <c r="U685" t="s">
        <v>100</v>
      </c>
      <c r="V685" t="s">
        <v>5601</v>
      </c>
      <c r="W685" t="s">
        <v>102</v>
      </c>
      <c r="X685" t="s">
        <v>5602</v>
      </c>
      <c r="Y685" t="s">
        <v>13</v>
      </c>
      <c r="Z685" t="s">
        <v>104</v>
      </c>
      <c r="AA685" t="s">
        <v>1538</v>
      </c>
      <c r="AB685" s="37">
        <v>1</v>
      </c>
      <c r="AC685" t="s">
        <v>106</v>
      </c>
      <c r="AD685" s="37">
        <v>275729</v>
      </c>
      <c r="AE685" s="37">
        <v>196537</v>
      </c>
      <c r="AF685" s="37">
        <v>275729</v>
      </c>
    </row>
    <row r="686" spans="1:32">
      <c r="A686" t="s">
        <v>509</v>
      </c>
      <c r="B686" t="s">
        <v>139</v>
      </c>
      <c r="C686" t="s">
        <v>140</v>
      </c>
      <c r="D686" t="s">
        <v>2985</v>
      </c>
      <c r="E686" t="s">
        <v>5603</v>
      </c>
      <c r="F686" t="s">
        <v>5604</v>
      </c>
      <c r="G686" t="s">
        <v>1121</v>
      </c>
      <c r="H686" t="s">
        <v>144</v>
      </c>
      <c r="I686" t="s">
        <v>2988</v>
      </c>
      <c r="J686" t="s">
        <v>5605</v>
      </c>
      <c r="K686" t="s">
        <v>96</v>
      </c>
      <c r="L686" t="s">
        <v>5606</v>
      </c>
      <c r="M686" s="36">
        <v>45983.739918981482</v>
      </c>
      <c r="N686" s="36">
        <v>45985.568749999999</v>
      </c>
      <c r="O686" t="s">
        <v>1125</v>
      </c>
      <c r="P686" t="s">
        <v>1126</v>
      </c>
      <c r="Q686" t="s">
        <v>1192</v>
      </c>
      <c r="R686" t="s">
        <v>1128</v>
      </c>
      <c r="S686" t="s">
        <v>98</v>
      </c>
      <c r="T686" t="s">
        <v>99</v>
      </c>
      <c r="U686" t="s">
        <v>100</v>
      </c>
      <c r="V686" t="s">
        <v>5607</v>
      </c>
      <c r="W686" t="s">
        <v>102</v>
      </c>
      <c r="X686" t="s">
        <v>5608</v>
      </c>
      <c r="Y686" t="s">
        <v>11</v>
      </c>
      <c r="Z686" t="s">
        <v>104</v>
      </c>
      <c r="AA686" t="s">
        <v>518</v>
      </c>
      <c r="AB686" s="37">
        <v>1</v>
      </c>
      <c r="AC686" t="s">
        <v>106</v>
      </c>
      <c r="AD686" s="37">
        <v>144968</v>
      </c>
      <c r="AE686" s="37">
        <v>140396</v>
      </c>
      <c r="AF686" s="37">
        <v>144968</v>
      </c>
    </row>
    <row r="687" spans="1:32">
      <c r="A687" t="s">
        <v>398</v>
      </c>
      <c r="B687" t="s">
        <v>86</v>
      </c>
      <c r="C687" t="s">
        <v>87</v>
      </c>
      <c r="D687" t="s">
        <v>5609</v>
      </c>
      <c r="E687" t="s">
        <v>5610</v>
      </c>
      <c r="F687" t="s">
        <v>5611</v>
      </c>
      <c r="G687" t="s">
        <v>1121</v>
      </c>
      <c r="H687" t="s">
        <v>848</v>
      </c>
      <c r="I687" t="s">
        <v>5612</v>
      </c>
      <c r="J687" t="s">
        <v>5613</v>
      </c>
      <c r="K687" t="s">
        <v>96</v>
      </c>
      <c r="L687" t="s">
        <v>5614</v>
      </c>
      <c r="M687" s="36">
        <v>45983.743854166663</v>
      </c>
      <c r="N687" s="36">
        <v>45986.723611111112</v>
      </c>
      <c r="O687" t="s">
        <v>1125</v>
      </c>
      <c r="P687" t="s">
        <v>1126</v>
      </c>
      <c r="Q687" t="s">
        <v>1186</v>
      </c>
      <c r="R687" t="s">
        <v>1186</v>
      </c>
      <c r="S687" t="s">
        <v>98</v>
      </c>
      <c r="T687" t="s">
        <v>99</v>
      </c>
      <c r="U687" t="s">
        <v>100</v>
      </c>
      <c r="V687" t="s">
        <v>5615</v>
      </c>
      <c r="W687" t="s">
        <v>102</v>
      </c>
      <c r="X687" t="s">
        <v>5616</v>
      </c>
      <c r="Y687" t="s">
        <v>125</v>
      </c>
      <c r="Z687" t="s">
        <v>126</v>
      </c>
      <c r="AA687" t="s">
        <v>429</v>
      </c>
      <c r="AB687" s="37">
        <v>1</v>
      </c>
      <c r="AC687" t="s">
        <v>106</v>
      </c>
      <c r="AD687" s="37">
        <v>988463</v>
      </c>
      <c r="AE687" s="37">
        <v>196537</v>
      </c>
      <c r="AF687" s="37">
        <v>988463</v>
      </c>
    </row>
    <row r="688" spans="1:32">
      <c r="A688" t="s">
        <v>1001</v>
      </c>
      <c r="B688" t="s">
        <v>86</v>
      </c>
      <c r="C688" t="s">
        <v>352</v>
      </c>
      <c r="D688" t="s">
        <v>1002</v>
      </c>
      <c r="E688" t="s">
        <v>5617</v>
      </c>
      <c r="F688" t="s">
        <v>5618</v>
      </c>
      <c r="G688" t="s">
        <v>1121</v>
      </c>
      <c r="H688" t="s">
        <v>659</v>
      </c>
      <c r="I688" t="s">
        <v>1001</v>
      </c>
      <c r="J688" t="s">
        <v>5619</v>
      </c>
      <c r="K688" t="s">
        <v>96</v>
      </c>
      <c r="L688" t="s">
        <v>5620</v>
      </c>
      <c r="M688" s="36">
        <v>45984.375</v>
      </c>
      <c r="N688" s="36">
        <v>45985.472916666673</v>
      </c>
      <c r="O688" t="s">
        <v>1125</v>
      </c>
      <c r="P688" t="s">
        <v>1126</v>
      </c>
      <c r="Q688" t="s">
        <v>1148</v>
      </c>
      <c r="R688" t="s">
        <v>1128</v>
      </c>
      <c r="S688" t="s">
        <v>1130</v>
      </c>
      <c r="T688" t="s">
        <v>1130</v>
      </c>
      <c r="U688" t="s">
        <v>100</v>
      </c>
      <c r="V688" t="s">
        <v>5621</v>
      </c>
      <c r="W688" t="s">
        <v>102</v>
      </c>
      <c r="X688" t="s">
        <v>5622</v>
      </c>
      <c r="Y688" t="s">
        <v>8</v>
      </c>
      <c r="Z688" t="s">
        <v>104</v>
      </c>
      <c r="AA688" t="s">
        <v>1009</v>
      </c>
      <c r="AB688" s="37">
        <v>1</v>
      </c>
      <c r="AC688" t="s">
        <v>106</v>
      </c>
      <c r="AD688" s="37">
        <v>65960</v>
      </c>
      <c r="AE688" s="37">
        <v>75096</v>
      </c>
      <c r="AF688" s="37">
        <v>65960</v>
      </c>
    </row>
    <row r="689" spans="1:32">
      <c r="A689" t="s">
        <v>138</v>
      </c>
      <c r="B689" t="s">
        <v>139</v>
      </c>
      <c r="C689" t="s">
        <v>140</v>
      </c>
      <c r="D689" t="s">
        <v>2441</v>
      </c>
      <c r="E689" t="s">
        <v>5623</v>
      </c>
      <c r="F689" t="s">
        <v>5624</v>
      </c>
      <c r="G689" t="s">
        <v>1121</v>
      </c>
      <c r="H689" t="s">
        <v>144</v>
      </c>
      <c r="I689" t="s">
        <v>2444</v>
      </c>
      <c r="J689" t="s">
        <v>5625</v>
      </c>
      <c r="K689" t="s">
        <v>96</v>
      </c>
      <c r="L689" t="s">
        <v>5626</v>
      </c>
      <c r="M689" s="36">
        <v>45984.455555555563</v>
      </c>
      <c r="N689" s="36">
        <v>45986.430555555547</v>
      </c>
      <c r="O689" t="s">
        <v>1125</v>
      </c>
      <c r="P689" t="s">
        <v>1126</v>
      </c>
      <c r="Q689" t="s">
        <v>1192</v>
      </c>
      <c r="R689" t="s">
        <v>1128</v>
      </c>
      <c r="S689" t="s">
        <v>1130</v>
      </c>
      <c r="T689" t="s">
        <v>1130</v>
      </c>
      <c r="U689" t="s">
        <v>100</v>
      </c>
      <c r="V689" t="s">
        <v>5627</v>
      </c>
      <c r="W689" t="s">
        <v>102</v>
      </c>
      <c r="Y689" t="s">
        <v>11</v>
      </c>
      <c r="Z689" t="s">
        <v>104</v>
      </c>
      <c r="AA689" t="s">
        <v>176</v>
      </c>
      <c r="AB689" s="37">
        <v>1</v>
      </c>
      <c r="AC689" t="s">
        <v>106</v>
      </c>
      <c r="AD689" s="37">
        <v>144968</v>
      </c>
      <c r="AE689" s="37">
        <v>140396</v>
      </c>
      <c r="AF689" s="37">
        <v>144968</v>
      </c>
    </row>
    <row r="690" spans="1:32">
      <c r="A690" t="s">
        <v>152</v>
      </c>
      <c r="B690" t="s">
        <v>153</v>
      </c>
      <c r="C690" t="s">
        <v>154</v>
      </c>
      <c r="D690" t="s">
        <v>155</v>
      </c>
      <c r="E690" t="s">
        <v>5628</v>
      </c>
      <c r="F690" t="s">
        <v>5294</v>
      </c>
      <c r="G690" t="s">
        <v>1121</v>
      </c>
      <c r="H690" t="s">
        <v>153</v>
      </c>
      <c r="I690" t="s">
        <v>152</v>
      </c>
      <c r="J690" t="s">
        <v>5295</v>
      </c>
      <c r="K690" t="s">
        <v>96</v>
      </c>
      <c r="L690" t="s">
        <v>5629</v>
      </c>
      <c r="M690" s="36">
        <v>45984.510081018518</v>
      </c>
      <c r="N690" s="36">
        <v>45985.518055555563</v>
      </c>
      <c r="O690" t="s">
        <v>1125</v>
      </c>
      <c r="P690" t="s">
        <v>1126</v>
      </c>
      <c r="Q690" t="s">
        <v>1235</v>
      </c>
      <c r="R690" t="s">
        <v>1236</v>
      </c>
      <c r="S690" t="s">
        <v>1130</v>
      </c>
      <c r="T690" t="s">
        <v>1130</v>
      </c>
      <c r="U690" t="s">
        <v>100</v>
      </c>
      <c r="V690" t="s">
        <v>5630</v>
      </c>
      <c r="W690" t="s">
        <v>102</v>
      </c>
      <c r="X690" t="s">
        <v>5631</v>
      </c>
      <c r="Y690" t="s">
        <v>8</v>
      </c>
      <c r="Z690" t="s">
        <v>104</v>
      </c>
      <c r="AA690" t="s">
        <v>5632</v>
      </c>
      <c r="AB690" s="37">
        <v>1</v>
      </c>
      <c r="AC690" t="s">
        <v>106</v>
      </c>
      <c r="AD690" s="37">
        <v>65960</v>
      </c>
      <c r="AE690" s="37">
        <v>75096</v>
      </c>
      <c r="AF690" s="37">
        <v>65960</v>
      </c>
    </row>
    <row r="691" spans="1:32">
      <c r="A691" t="s">
        <v>398</v>
      </c>
      <c r="B691" t="s">
        <v>86</v>
      </c>
      <c r="C691" t="s">
        <v>87</v>
      </c>
      <c r="D691" t="s">
        <v>399</v>
      </c>
      <c r="E691" t="s">
        <v>5633</v>
      </c>
      <c r="F691" t="s">
        <v>1395</v>
      </c>
      <c r="G691" t="s">
        <v>1121</v>
      </c>
      <c r="H691" t="s">
        <v>402</v>
      </c>
      <c r="I691" t="s">
        <v>398</v>
      </c>
      <c r="J691" t="s">
        <v>1396</v>
      </c>
      <c r="K691" t="s">
        <v>96</v>
      </c>
      <c r="L691" t="s">
        <v>5634</v>
      </c>
      <c r="M691" s="36">
        <v>45985.333333333343</v>
      </c>
      <c r="N691" s="36">
        <v>45985.623611111107</v>
      </c>
      <c r="P691" t="s">
        <v>1126</v>
      </c>
      <c r="Q691" t="s">
        <v>1374</v>
      </c>
      <c r="R691" t="s">
        <v>1128</v>
      </c>
      <c r="S691" t="s">
        <v>98</v>
      </c>
      <c r="T691" t="s">
        <v>470</v>
      </c>
      <c r="V691" t="s">
        <v>5635</v>
      </c>
      <c r="W691" t="s">
        <v>1195</v>
      </c>
      <c r="Y691" t="s">
        <v>8</v>
      </c>
      <c r="Z691" t="s">
        <v>104</v>
      </c>
      <c r="AA691" t="s">
        <v>2283</v>
      </c>
      <c r="AB691" s="37">
        <v>0</v>
      </c>
      <c r="AC691" t="s">
        <v>106</v>
      </c>
      <c r="AD691" s="37">
        <v>41241</v>
      </c>
      <c r="AE691" s="37">
        <v>0</v>
      </c>
      <c r="AF691" s="37">
        <v>41241</v>
      </c>
    </row>
    <row r="692" spans="1:32">
      <c r="A692" t="s">
        <v>975</v>
      </c>
      <c r="B692" t="s">
        <v>256</v>
      </c>
      <c r="C692" t="s">
        <v>257</v>
      </c>
      <c r="D692" t="s">
        <v>3479</v>
      </c>
      <c r="E692" t="s">
        <v>5636</v>
      </c>
      <c r="F692" t="s">
        <v>5637</v>
      </c>
      <c r="G692" t="s">
        <v>1121</v>
      </c>
      <c r="H692" t="s">
        <v>979</v>
      </c>
      <c r="I692" t="s">
        <v>3482</v>
      </c>
      <c r="J692" t="s">
        <v>5638</v>
      </c>
      <c r="K692" t="s">
        <v>96</v>
      </c>
      <c r="L692" t="s">
        <v>5639</v>
      </c>
      <c r="M692" s="36">
        <v>45985.373564814807</v>
      </c>
      <c r="N692" s="36">
        <v>45985.616666666669</v>
      </c>
      <c r="O692" t="s">
        <v>1125</v>
      </c>
      <c r="P692" t="s">
        <v>1126</v>
      </c>
      <c r="Q692" t="s">
        <v>1374</v>
      </c>
      <c r="R692" t="s">
        <v>1414</v>
      </c>
      <c r="S692" t="s">
        <v>1129</v>
      </c>
      <c r="T692" t="s">
        <v>1130</v>
      </c>
      <c r="U692" t="s">
        <v>100</v>
      </c>
      <c r="V692" t="s">
        <v>5640</v>
      </c>
      <c r="W692" t="s">
        <v>102</v>
      </c>
      <c r="X692" t="s">
        <v>5641</v>
      </c>
      <c r="Y692" t="s">
        <v>11</v>
      </c>
      <c r="Z692" t="s">
        <v>104</v>
      </c>
      <c r="AA692" t="s">
        <v>1299</v>
      </c>
      <c r="AB692" s="37">
        <v>1</v>
      </c>
      <c r="AC692" t="s">
        <v>106</v>
      </c>
      <c r="AD692" s="37">
        <v>144968</v>
      </c>
      <c r="AE692" s="37">
        <v>140396</v>
      </c>
      <c r="AF692" s="37">
        <v>144968</v>
      </c>
    </row>
    <row r="693" spans="1:32">
      <c r="A693" t="s">
        <v>138</v>
      </c>
      <c r="B693" t="s">
        <v>139</v>
      </c>
      <c r="C693" t="s">
        <v>140</v>
      </c>
      <c r="D693" t="s">
        <v>141</v>
      </c>
      <c r="E693" t="s">
        <v>5642</v>
      </c>
      <c r="F693" t="s">
        <v>5643</v>
      </c>
      <c r="G693" t="s">
        <v>1121</v>
      </c>
      <c r="H693" t="s">
        <v>144</v>
      </c>
      <c r="I693" t="s">
        <v>138</v>
      </c>
      <c r="J693" t="s">
        <v>5644</v>
      </c>
      <c r="K693" t="s">
        <v>96</v>
      </c>
      <c r="L693" t="s">
        <v>5645</v>
      </c>
      <c r="M693" s="36">
        <v>45985.374120370368</v>
      </c>
      <c r="N693" s="36">
        <v>45985.701388888891</v>
      </c>
      <c r="O693" t="s">
        <v>1125</v>
      </c>
      <c r="P693" t="s">
        <v>1126</v>
      </c>
      <c r="Q693" t="s">
        <v>1288</v>
      </c>
      <c r="R693" t="s">
        <v>1128</v>
      </c>
      <c r="S693" t="s">
        <v>147</v>
      </c>
      <c r="T693" t="s">
        <v>2073</v>
      </c>
      <c r="U693" t="s">
        <v>100</v>
      </c>
      <c r="V693" t="s">
        <v>5646</v>
      </c>
      <c r="W693" t="s">
        <v>102</v>
      </c>
      <c r="X693" t="s">
        <v>5647</v>
      </c>
      <c r="Y693" t="s">
        <v>8</v>
      </c>
      <c r="Z693" t="s">
        <v>104</v>
      </c>
      <c r="AA693" t="s">
        <v>502</v>
      </c>
      <c r="AB693" s="37">
        <v>1</v>
      </c>
      <c r="AC693" t="s">
        <v>106</v>
      </c>
      <c r="AD693" s="37">
        <v>65960</v>
      </c>
      <c r="AE693" s="37">
        <v>75096</v>
      </c>
      <c r="AF693" s="37">
        <v>65960</v>
      </c>
    </row>
    <row r="694" spans="1:32">
      <c r="A694" t="s">
        <v>152</v>
      </c>
      <c r="B694" t="s">
        <v>153</v>
      </c>
      <c r="C694" t="s">
        <v>154</v>
      </c>
      <c r="D694" t="s">
        <v>155</v>
      </c>
      <c r="E694" t="s">
        <v>5648</v>
      </c>
      <c r="F694" t="s">
        <v>3840</v>
      </c>
      <c r="G694" t="s">
        <v>1121</v>
      </c>
      <c r="H694" t="s">
        <v>153</v>
      </c>
      <c r="I694" t="s">
        <v>152</v>
      </c>
      <c r="J694" t="s">
        <v>3841</v>
      </c>
      <c r="K694" t="s">
        <v>96</v>
      </c>
      <c r="L694" t="s">
        <v>5649</v>
      </c>
      <c r="M694" s="36">
        <v>45985.366770833331</v>
      </c>
      <c r="N694" s="36">
        <v>45985.753472222219</v>
      </c>
      <c r="O694" t="s">
        <v>1125</v>
      </c>
      <c r="P694" t="s">
        <v>1126</v>
      </c>
      <c r="Q694" t="s">
        <v>1374</v>
      </c>
      <c r="R694" t="s">
        <v>1414</v>
      </c>
      <c r="S694" t="s">
        <v>98</v>
      </c>
      <c r="T694" t="s">
        <v>470</v>
      </c>
      <c r="U694" t="s">
        <v>100</v>
      </c>
      <c r="V694" t="s">
        <v>5650</v>
      </c>
      <c r="W694" t="s">
        <v>102</v>
      </c>
      <c r="X694" t="s">
        <v>4058</v>
      </c>
      <c r="Y694" t="s">
        <v>8</v>
      </c>
      <c r="Z694" t="s">
        <v>104</v>
      </c>
      <c r="AA694" t="s">
        <v>838</v>
      </c>
      <c r="AB694" s="37">
        <v>1</v>
      </c>
      <c r="AC694" t="s">
        <v>106</v>
      </c>
      <c r="AD694" s="37">
        <v>65960</v>
      </c>
      <c r="AE694" s="37">
        <v>75096</v>
      </c>
      <c r="AF694" s="37">
        <v>65960</v>
      </c>
    </row>
    <row r="695" spans="1:32">
      <c r="A695" t="s">
        <v>138</v>
      </c>
      <c r="B695" t="s">
        <v>139</v>
      </c>
      <c r="C695" t="s">
        <v>140</v>
      </c>
      <c r="D695" t="s">
        <v>494</v>
      </c>
      <c r="E695" t="s">
        <v>5651</v>
      </c>
      <c r="F695" t="s">
        <v>5652</v>
      </c>
      <c r="G695" t="s">
        <v>1121</v>
      </c>
      <c r="H695" t="s">
        <v>144</v>
      </c>
      <c r="I695" t="s">
        <v>497</v>
      </c>
      <c r="J695" t="s">
        <v>5653</v>
      </c>
      <c r="K695" t="s">
        <v>96</v>
      </c>
      <c r="L695" t="s">
        <v>5654</v>
      </c>
      <c r="M695" s="36">
        <v>45985.367337962962</v>
      </c>
      <c r="N695" s="36">
        <v>45985.450694444437</v>
      </c>
      <c r="O695" t="s">
        <v>1125</v>
      </c>
      <c r="P695" t="s">
        <v>1126</v>
      </c>
      <c r="Q695" t="s">
        <v>1614</v>
      </c>
      <c r="R695" t="s">
        <v>1615</v>
      </c>
      <c r="S695" t="s">
        <v>98</v>
      </c>
      <c r="T695" t="s">
        <v>470</v>
      </c>
      <c r="U695" t="s">
        <v>100</v>
      </c>
      <c r="V695" t="s">
        <v>5655</v>
      </c>
      <c r="W695" t="s">
        <v>102</v>
      </c>
      <c r="X695" t="s">
        <v>5656</v>
      </c>
      <c r="Y695" t="s">
        <v>8</v>
      </c>
      <c r="Z695" t="s">
        <v>104</v>
      </c>
      <c r="AA695" t="s">
        <v>1162</v>
      </c>
      <c r="AB695" s="37">
        <v>1</v>
      </c>
      <c r="AC695" t="s">
        <v>106</v>
      </c>
      <c r="AD695" s="37">
        <v>65960</v>
      </c>
      <c r="AE695" s="37">
        <v>75096</v>
      </c>
      <c r="AF695" s="37">
        <v>65960</v>
      </c>
    </row>
    <row r="696" spans="1:32">
      <c r="A696" t="s">
        <v>310</v>
      </c>
      <c r="B696" t="s">
        <v>114</v>
      </c>
      <c r="C696" t="s">
        <v>115</v>
      </c>
      <c r="D696" t="s">
        <v>311</v>
      </c>
      <c r="E696" t="s">
        <v>5657</v>
      </c>
      <c r="F696" t="s">
        <v>5658</v>
      </c>
      <c r="G696" t="s">
        <v>1121</v>
      </c>
      <c r="H696" t="s">
        <v>314</v>
      </c>
      <c r="I696" t="s">
        <v>310</v>
      </c>
      <c r="J696" t="s">
        <v>5659</v>
      </c>
      <c r="K696" t="s">
        <v>96</v>
      </c>
      <c r="L696" t="s">
        <v>5660</v>
      </c>
      <c r="M696" s="36">
        <v>45985.378321759257</v>
      </c>
      <c r="N696" s="36">
        <v>45986.425694444442</v>
      </c>
      <c r="O696" t="s">
        <v>1125</v>
      </c>
      <c r="P696" t="s">
        <v>1126</v>
      </c>
      <c r="Q696" t="s">
        <v>1235</v>
      </c>
      <c r="R696" t="s">
        <v>1236</v>
      </c>
      <c r="S696" t="s">
        <v>147</v>
      </c>
      <c r="T696" t="s">
        <v>1364</v>
      </c>
      <c r="U696" t="s">
        <v>2687</v>
      </c>
      <c r="V696" t="s">
        <v>5661</v>
      </c>
      <c r="W696" t="s">
        <v>102</v>
      </c>
      <c r="X696" t="s">
        <v>5662</v>
      </c>
      <c r="Y696" t="s">
        <v>8</v>
      </c>
      <c r="Z696" t="s">
        <v>104</v>
      </c>
      <c r="AA696" t="s">
        <v>5663</v>
      </c>
      <c r="AB696" s="37">
        <v>2</v>
      </c>
      <c r="AC696" t="s">
        <v>106</v>
      </c>
      <c r="AD696" s="37">
        <v>131920</v>
      </c>
      <c r="AE696" s="37">
        <v>75096</v>
      </c>
      <c r="AF696" s="37">
        <v>131920</v>
      </c>
    </row>
    <row r="697" spans="1:32">
      <c r="A697" t="s">
        <v>975</v>
      </c>
      <c r="B697" t="s">
        <v>256</v>
      </c>
      <c r="C697" t="s">
        <v>257</v>
      </c>
      <c r="D697" t="s">
        <v>976</v>
      </c>
      <c r="E697" t="s">
        <v>5664</v>
      </c>
      <c r="F697" t="s">
        <v>5665</v>
      </c>
      <c r="G697" t="s">
        <v>1121</v>
      </c>
      <c r="H697" t="s">
        <v>979</v>
      </c>
      <c r="I697" t="s">
        <v>975</v>
      </c>
      <c r="J697" t="s">
        <v>5666</v>
      </c>
      <c r="K697" t="s">
        <v>96</v>
      </c>
      <c r="L697" t="s">
        <v>5667</v>
      </c>
      <c r="M697" s="36">
        <v>45985.378877314812</v>
      </c>
      <c r="N697" s="36">
        <v>45985.70416666667</v>
      </c>
      <c r="O697" t="s">
        <v>1125</v>
      </c>
      <c r="P697" t="s">
        <v>1126</v>
      </c>
      <c r="Q697" t="s">
        <v>1158</v>
      </c>
      <c r="R697" t="s">
        <v>1128</v>
      </c>
      <c r="S697" t="s">
        <v>147</v>
      </c>
      <c r="T697" t="s">
        <v>1364</v>
      </c>
      <c r="U697" t="s">
        <v>100</v>
      </c>
      <c r="V697" t="s">
        <v>5668</v>
      </c>
      <c r="W697" t="s">
        <v>102</v>
      </c>
      <c r="X697" t="s">
        <v>5669</v>
      </c>
      <c r="Y697" t="s">
        <v>8</v>
      </c>
      <c r="Z697" t="s">
        <v>104</v>
      </c>
      <c r="AA697" t="s">
        <v>1023</v>
      </c>
      <c r="AB697" s="37">
        <v>1</v>
      </c>
      <c r="AC697" t="s">
        <v>106</v>
      </c>
      <c r="AD697" s="37">
        <v>65960</v>
      </c>
      <c r="AE697" s="37">
        <v>75096</v>
      </c>
      <c r="AF697" s="37">
        <v>65960</v>
      </c>
    </row>
    <row r="698" spans="1:32">
      <c r="A698" t="s">
        <v>138</v>
      </c>
      <c r="B698" t="s">
        <v>139</v>
      </c>
      <c r="C698" t="s">
        <v>140</v>
      </c>
      <c r="D698" t="s">
        <v>4830</v>
      </c>
      <c r="E698" t="s">
        <v>5670</v>
      </c>
      <c r="F698" t="s">
        <v>5671</v>
      </c>
      <c r="G698" t="s">
        <v>1121</v>
      </c>
      <c r="H698" t="s">
        <v>144</v>
      </c>
      <c r="I698" t="s">
        <v>4833</v>
      </c>
      <c r="J698" t="s">
        <v>5672</v>
      </c>
      <c r="K698" t="s">
        <v>96</v>
      </c>
      <c r="L698" t="s">
        <v>5673</v>
      </c>
      <c r="M698" s="36">
        <v>45985.379560185182</v>
      </c>
      <c r="N698" s="36">
        <v>45988.661805555559</v>
      </c>
      <c r="O698" t="s">
        <v>1125</v>
      </c>
      <c r="P698" t="s">
        <v>1126</v>
      </c>
      <c r="Q698" t="s">
        <v>1186</v>
      </c>
      <c r="R698" t="s">
        <v>1186</v>
      </c>
      <c r="S698" t="s">
        <v>1130</v>
      </c>
      <c r="T698" t="s">
        <v>1130</v>
      </c>
      <c r="U698" t="s">
        <v>100</v>
      </c>
      <c r="V698" t="s">
        <v>5674</v>
      </c>
      <c r="W698" t="s">
        <v>102</v>
      </c>
      <c r="X698" t="s">
        <v>5675</v>
      </c>
      <c r="Y698" t="s">
        <v>15</v>
      </c>
      <c r="Z698" t="s">
        <v>104</v>
      </c>
      <c r="AA698" t="s">
        <v>644</v>
      </c>
      <c r="AB698" s="37">
        <v>1</v>
      </c>
      <c r="AC698" t="s">
        <v>106</v>
      </c>
      <c r="AD698" s="37">
        <v>479589</v>
      </c>
      <c r="AE698" s="37">
        <v>196537</v>
      </c>
      <c r="AF698" s="37">
        <v>479589</v>
      </c>
    </row>
    <row r="699" spans="1:32">
      <c r="A699" t="s">
        <v>255</v>
      </c>
      <c r="B699" t="s">
        <v>256</v>
      </c>
      <c r="C699" t="s">
        <v>257</v>
      </c>
      <c r="D699" t="s">
        <v>2110</v>
      </c>
      <c r="E699" t="s">
        <v>5676</v>
      </c>
      <c r="F699" t="s">
        <v>5677</v>
      </c>
      <c r="G699" t="s">
        <v>1121</v>
      </c>
      <c r="H699" t="s">
        <v>144</v>
      </c>
      <c r="I699" t="s">
        <v>2113</v>
      </c>
      <c r="J699" t="s">
        <v>5678</v>
      </c>
      <c r="K699" t="s">
        <v>96</v>
      </c>
      <c r="L699" t="s">
        <v>5679</v>
      </c>
      <c r="M699" s="36">
        <v>45985.389039351852</v>
      </c>
      <c r="N699" s="36">
        <v>45985.677083333343</v>
      </c>
      <c r="O699" t="s">
        <v>1125</v>
      </c>
      <c r="P699" t="s">
        <v>1126</v>
      </c>
      <c r="Q699" t="s">
        <v>1235</v>
      </c>
      <c r="R699" t="s">
        <v>1269</v>
      </c>
      <c r="S699" t="s">
        <v>1130</v>
      </c>
      <c r="T699" t="s">
        <v>1130</v>
      </c>
      <c r="U699" t="s">
        <v>100</v>
      </c>
      <c r="V699" t="s">
        <v>5680</v>
      </c>
      <c r="W699" t="s">
        <v>102</v>
      </c>
      <c r="X699" t="s">
        <v>5681</v>
      </c>
      <c r="Y699" t="s">
        <v>15</v>
      </c>
      <c r="Z699" t="s">
        <v>104</v>
      </c>
      <c r="AA699" t="s">
        <v>703</v>
      </c>
      <c r="AB699" s="37">
        <v>1</v>
      </c>
      <c r="AC699" t="s">
        <v>106</v>
      </c>
      <c r="AD699" s="37">
        <v>479589</v>
      </c>
      <c r="AE699" s="37">
        <v>196537</v>
      </c>
      <c r="AF699" s="37">
        <v>479589</v>
      </c>
    </row>
    <row r="700" spans="1:32">
      <c r="A700" t="s">
        <v>704</v>
      </c>
      <c r="B700" t="s">
        <v>381</v>
      </c>
      <c r="C700" t="s">
        <v>382</v>
      </c>
      <c r="D700" t="s">
        <v>5682</v>
      </c>
      <c r="E700" t="s">
        <v>5683</v>
      </c>
      <c r="F700" t="s">
        <v>5684</v>
      </c>
      <c r="G700" t="s">
        <v>1121</v>
      </c>
      <c r="H700" t="s">
        <v>708</v>
      </c>
      <c r="I700" t="s">
        <v>5685</v>
      </c>
      <c r="J700" t="s">
        <v>5686</v>
      </c>
      <c r="K700" t="s">
        <v>96</v>
      </c>
      <c r="L700" t="s">
        <v>5687</v>
      </c>
      <c r="M700" s="36">
        <v>45985.394560185188</v>
      </c>
      <c r="N700" s="36">
        <v>45986.480555555558</v>
      </c>
      <c r="O700" t="s">
        <v>1125</v>
      </c>
      <c r="P700" t="s">
        <v>1126</v>
      </c>
      <c r="Q700" t="s">
        <v>1127</v>
      </c>
      <c r="R700" t="s">
        <v>1128</v>
      </c>
      <c r="S700" t="s">
        <v>1130</v>
      </c>
      <c r="T700" t="s">
        <v>1130</v>
      </c>
      <c r="U700" t="s">
        <v>100</v>
      </c>
      <c r="V700" t="s">
        <v>5688</v>
      </c>
      <c r="W700" t="s">
        <v>102</v>
      </c>
      <c r="X700" t="s">
        <v>5689</v>
      </c>
      <c r="Y700" t="s">
        <v>13</v>
      </c>
      <c r="Z700" t="s">
        <v>104</v>
      </c>
      <c r="AA700" t="s">
        <v>713</v>
      </c>
      <c r="AB700" s="37">
        <v>1</v>
      </c>
      <c r="AC700" t="s">
        <v>106</v>
      </c>
      <c r="AD700" s="37">
        <v>275729</v>
      </c>
      <c r="AE700" s="37">
        <v>196537</v>
      </c>
      <c r="AF700" s="37">
        <v>275729</v>
      </c>
    </row>
    <row r="701" spans="1:32">
      <c r="A701" t="s">
        <v>603</v>
      </c>
      <c r="B701" t="s">
        <v>381</v>
      </c>
      <c r="C701" t="s">
        <v>382</v>
      </c>
      <c r="D701" t="s">
        <v>3034</v>
      </c>
      <c r="E701" t="s">
        <v>5690</v>
      </c>
      <c r="F701" t="s">
        <v>5691</v>
      </c>
      <c r="G701" t="s">
        <v>1121</v>
      </c>
      <c r="H701" t="s">
        <v>607</v>
      </c>
      <c r="I701" t="s">
        <v>3037</v>
      </c>
      <c r="J701" t="s">
        <v>5692</v>
      </c>
      <c r="K701" t="s">
        <v>96</v>
      </c>
      <c r="L701" t="s">
        <v>5693</v>
      </c>
      <c r="M701" s="36">
        <v>45985.395127314812</v>
      </c>
      <c r="N701" s="36">
        <v>45986.702777777777</v>
      </c>
      <c r="O701" t="s">
        <v>1125</v>
      </c>
      <c r="P701" t="s">
        <v>1227</v>
      </c>
      <c r="Q701" t="s">
        <v>1336</v>
      </c>
      <c r="R701" t="s">
        <v>1445</v>
      </c>
      <c r="S701" t="s">
        <v>98</v>
      </c>
      <c r="T701" t="s">
        <v>470</v>
      </c>
      <c r="U701" t="s">
        <v>100</v>
      </c>
      <c r="V701" t="s">
        <v>5694</v>
      </c>
      <c r="W701" t="s">
        <v>102</v>
      </c>
      <c r="X701" t="s">
        <v>5695</v>
      </c>
      <c r="Y701" t="s">
        <v>11</v>
      </c>
      <c r="Z701" t="s">
        <v>104</v>
      </c>
      <c r="AA701" t="s">
        <v>612</v>
      </c>
      <c r="AB701" s="37">
        <v>1</v>
      </c>
      <c r="AC701" t="s">
        <v>106</v>
      </c>
      <c r="AD701" s="37">
        <v>144968</v>
      </c>
      <c r="AE701" s="37">
        <v>140396</v>
      </c>
      <c r="AF701" s="37">
        <v>144968</v>
      </c>
    </row>
    <row r="702" spans="1:32">
      <c r="A702" t="s">
        <v>351</v>
      </c>
      <c r="B702" t="s">
        <v>86</v>
      </c>
      <c r="C702" t="s">
        <v>352</v>
      </c>
      <c r="D702" t="s">
        <v>811</v>
      </c>
      <c r="E702" t="s">
        <v>5696</v>
      </c>
      <c r="F702" t="s">
        <v>5697</v>
      </c>
      <c r="G702" t="s">
        <v>1121</v>
      </c>
      <c r="H702" t="s">
        <v>356</v>
      </c>
      <c r="I702" t="s">
        <v>351</v>
      </c>
      <c r="J702" t="s">
        <v>5698</v>
      </c>
      <c r="K702" t="s">
        <v>96</v>
      </c>
      <c r="L702" t="s">
        <v>5699</v>
      </c>
      <c r="M702" s="36">
        <v>45985.396979166668</v>
      </c>
      <c r="N702" s="36">
        <v>45985.573611111111</v>
      </c>
      <c r="O702" t="s">
        <v>1125</v>
      </c>
      <c r="P702" t="s">
        <v>1126</v>
      </c>
      <c r="Q702" t="s">
        <v>1186</v>
      </c>
      <c r="R702" t="s">
        <v>1186</v>
      </c>
      <c r="S702" t="s">
        <v>147</v>
      </c>
      <c r="T702" t="s">
        <v>1364</v>
      </c>
      <c r="U702" t="s">
        <v>100</v>
      </c>
      <c r="V702" t="s">
        <v>5700</v>
      </c>
      <c r="W702" t="s">
        <v>102</v>
      </c>
      <c r="X702" t="s">
        <v>5701</v>
      </c>
      <c r="Y702" t="s">
        <v>8</v>
      </c>
      <c r="Z702" t="s">
        <v>104</v>
      </c>
      <c r="AA702" t="s">
        <v>1141</v>
      </c>
      <c r="AB702" s="37">
        <v>1</v>
      </c>
      <c r="AC702" t="s">
        <v>106</v>
      </c>
      <c r="AD702" s="37">
        <v>65960</v>
      </c>
      <c r="AE702" s="37">
        <v>75096</v>
      </c>
      <c r="AF702" s="37">
        <v>65960</v>
      </c>
    </row>
    <row r="703" spans="1:32">
      <c r="A703" t="s">
        <v>1646</v>
      </c>
      <c r="B703" t="s">
        <v>256</v>
      </c>
      <c r="C703" t="s">
        <v>257</v>
      </c>
      <c r="D703" t="s">
        <v>5702</v>
      </c>
      <c r="E703" t="s">
        <v>5703</v>
      </c>
      <c r="F703" t="s">
        <v>5704</v>
      </c>
      <c r="G703" t="s">
        <v>1121</v>
      </c>
      <c r="H703" t="s">
        <v>281</v>
      </c>
      <c r="I703" t="s">
        <v>5705</v>
      </c>
      <c r="J703" t="s">
        <v>5706</v>
      </c>
      <c r="K703" t="s">
        <v>96</v>
      </c>
      <c r="L703" t="s">
        <v>5707</v>
      </c>
      <c r="M703" s="36">
        <v>45985.413784722223</v>
      </c>
      <c r="N703" s="36">
        <v>45986.411111111112</v>
      </c>
      <c r="O703" t="s">
        <v>1125</v>
      </c>
      <c r="P703" t="s">
        <v>1126</v>
      </c>
      <c r="Q703" t="s">
        <v>1218</v>
      </c>
      <c r="R703" t="s">
        <v>1128</v>
      </c>
      <c r="S703" t="s">
        <v>147</v>
      </c>
      <c r="T703" t="s">
        <v>2319</v>
      </c>
      <c r="U703" t="s">
        <v>100</v>
      </c>
      <c r="V703" t="s">
        <v>5708</v>
      </c>
      <c r="W703" t="s">
        <v>102</v>
      </c>
      <c r="X703" t="s">
        <v>5709</v>
      </c>
      <c r="Y703" t="s">
        <v>11</v>
      </c>
      <c r="Z703" t="s">
        <v>104</v>
      </c>
      <c r="AA703" t="s">
        <v>527</v>
      </c>
      <c r="AB703" s="37">
        <v>1</v>
      </c>
      <c r="AC703" t="s">
        <v>106</v>
      </c>
      <c r="AD703" s="37">
        <v>144968</v>
      </c>
      <c r="AE703" s="37">
        <v>140396</v>
      </c>
      <c r="AF703" s="37">
        <v>144968</v>
      </c>
    </row>
    <row r="704" spans="1:32">
      <c r="A704" t="s">
        <v>398</v>
      </c>
      <c r="B704" t="s">
        <v>86</v>
      </c>
      <c r="C704" t="s">
        <v>87</v>
      </c>
      <c r="D704" t="s">
        <v>399</v>
      </c>
      <c r="E704" t="s">
        <v>5710</v>
      </c>
      <c r="F704" t="s">
        <v>5711</v>
      </c>
      <c r="G704" t="s">
        <v>1121</v>
      </c>
      <c r="H704" t="s">
        <v>402</v>
      </c>
      <c r="I704" t="s">
        <v>398</v>
      </c>
      <c r="J704" t="s">
        <v>5712</v>
      </c>
      <c r="K704" t="s">
        <v>96</v>
      </c>
      <c r="L704" t="s">
        <v>5713</v>
      </c>
      <c r="M704" s="36">
        <v>45985.475694444453</v>
      </c>
      <c r="N704" s="36">
        <v>45985.732638888891</v>
      </c>
      <c r="O704" t="s">
        <v>1125</v>
      </c>
      <c r="P704" t="s">
        <v>1126</v>
      </c>
      <c r="Q704" t="s">
        <v>1235</v>
      </c>
      <c r="R704" t="s">
        <v>1269</v>
      </c>
      <c r="S704" t="s">
        <v>98</v>
      </c>
      <c r="T704" t="s">
        <v>470</v>
      </c>
      <c r="U704" t="s">
        <v>100</v>
      </c>
      <c r="V704" t="s">
        <v>5714</v>
      </c>
      <c r="W704" t="s">
        <v>102</v>
      </c>
      <c r="X704" t="s">
        <v>5715</v>
      </c>
      <c r="Y704" t="s">
        <v>8</v>
      </c>
      <c r="Z704" t="s">
        <v>104</v>
      </c>
      <c r="AA704" t="s">
        <v>414</v>
      </c>
      <c r="AB704" s="37">
        <v>1</v>
      </c>
      <c r="AC704" t="s">
        <v>106</v>
      </c>
      <c r="AD704" s="37">
        <v>65960</v>
      </c>
      <c r="AE704" s="37">
        <v>75096</v>
      </c>
      <c r="AF704" s="37">
        <v>65960</v>
      </c>
    </row>
    <row r="705" spans="1:32">
      <c r="A705" t="s">
        <v>255</v>
      </c>
      <c r="B705" t="s">
        <v>256</v>
      </c>
      <c r="C705" t="s">
        <v>257</v>
      </c>
      <c r="D705" t="s">
        <v>5716</v>
      </c>
      <c r="E705" t="s">
        <v>5717</v>
      </c>
      <c r="F705" t="s">
        <v>5718</v>
      </c>
      <c r="G705" t="s">
        <v>1121</v>
      </c>
      <c r="H705" t="s">
        <v>261</v>
      </c>
      <c r="I705" t="s">
        <v>5719</v>
      </c>
      <c r="J705" t="s">
        <v>5720</v>
      </c>
      <c r="K705" t="s">
        <v>96</v>
      </c>
      <c r="L705" t="s">
        <v>5721</v>
      </c>
      <c r="M705" s="36">
        <v>45985.472141203703</v>
      </c>
      <c r="N705" s="36">
        <v>45986.588888888888</v>
      </c>
      <c r="O705" t="s">
        <v>1125</v>
      </c>
      <c r="P705" t="s">
        <v>1126</v>
      </c>
      <c r="Q705" t="s">
        <v>1148</v>
      </c>
      <c r="R705" t="s">
        <v>1128</v>
      </c>
      <c r="S705" t="s">
        <v>98</v>
      </c>
      <c r="T705" t="s">
        <v>470</v>
      </c>
      <c r="U705" t="s">
        <v>100</v>
      </c>
      <c r="V705" t="s">
        <v>5722</v>
      </c>
      <c r="W705" t="s">
        <v>102</v>
      </c>
      <c r="X705" t="s">
        <v>5723</v>
      </c>
      <c r="Y705" t="s">
        <v>11</v>
      </c>
      <c r="Z705" t="s">
        <v>104</v>
      </c>
      <c r="AA705" t="s">
        <v>2651</v>
      </c>
      <c r="AB705" s="37">
        <v>1</v>
      </c>
      <c r="AC705" t="s">
        <v>106</v>
      </c>
      <c r="AD705" s="37">
        <v>144968</v>
      </c>
      <c r="AE705" s="37">
        <v>140396</v>
      </c>
      <c r="AF705" s="37">
        <v>144968</v>
      </c>
    </row>
    <row r="706" spans="1:32">
      <c r="A706" t="s">
        <v>113</v>
      </c>
      <c r="B706" t="s">
        <v>114</v>
      </c>
      <c r="C706" t="s">
        <v>115</v>
      </c>
      <c r="D706" t="s">
        <v>363</v>
      </c>
      <c r="E706" t="s">
        <v>5724</v>
      </c>
      <c r="F706" t="s">
        <v>5725</v>
      </c>
      <c r="G706" t="s">
        <v>1121</v>
      </c>
      <c r="H706" t="s">
        <v>366</v>
      </c>
      <c r="I706" t="s">
        <v>113</v>
      </c>
      <c r="J706" t="s">
        <v>5726</v>
      </c>
      <c r="K706" t="s">
        <v>96</v>
      </c>
      <c r="L706" t="s">
        <v>5727</v>
      </c>
      <c r="M706" s="36">
        <v>45985.47855324074</v>
      </c>
      <c r="N706" s="36">
        <v>45986.470138888893</v>
      </c>
      <c r="O706" t="s">
        <v>1125</v>
      </c>
      <c r="P706" t="s">
        <v>1126</v>
      </c>
      <c r="Q706" t="s">
        <v>1235</v>
      </c>
      <c r="R706" t="s">
        <v>1236</v>
      </c>
      <c r="S706" t="s">
        <v>147</v>
      </c>
      <c r="T706" t="s">
        <v>600</v>
      </c>
      <c r="U706" t="s">
        <v>100</v>
      </c>
      <c r="V706" t="s">
        <v>5728</v>
      </c>
      <c r="W706" t="s">
        <v>102</v>
      </c>
      <c r="X706" t="s">
        <v>5729</v>
      </c>
      <c r="Y706" t="s">
        <v>8</v>
      </c>
      <c r="Z706" t="s">
        <v>104</v>
      </c>
      <c r="AA706" t="s">
        <v>1030</v>
      </c>
      <c r="AB706" s="37">
        <v>1</v>
      </c>
      <c r="AC706" t="s">
        <v>106</v>
      </c>
      <c r="AD706" s="37">
        <v>65960</v>
      </c>
      <c r="AE706" s="37">
        <v>75096</v>
      </c>
      <c r="AF706" s="37">
        <v>65960</v>
      </c>
    </row>
    <row r="707" spans="1:32">
      <c r="A707" t="s">
        <v>509</v>
      </c>
      <c r="B707" t="s">
        <v>139</v>
      </c>
      <c r="C707" t="s">
        <v>140</v>
      </c>
      <c r="D707" t="s">
        <v>510</v>
      </c>
      <c r="E707" t="s">
        <v>5730</v>
      </c>
      <c r="F707" t="s">
        <v>5731</v>
      </c>
      <c r="G707" t="s">
        <v>1121</v>
      </c>
      <c r="H707" t="s">
        <v>144</v>
      </c>
      <c r="I707" t="s">
        <v>513</v>
      </c>
      <c r="J707" t="s">
        <v>5732</v>
      </c>
      <c r="K707" t="s">
        <v>96</v>
      </c>
      <c r="L707" t="s">
        <v>5733</v>
      </c>
      <c r="M707" s="36">
        <v>45985.483437499999</v>
      </c>
      <c r="N707" s="36">
        <v>45987.420138888891</v>
      </c>
      <c r="O707" t="s">
        <v>1125</v>
      </c>
      <c r="P707" t="s">
        <v>1126</v>
      </c>
      <c r="Q707" t="s">
        <v>1192</v>
      </c>
      <c r="R707" t="s">
        <v>1128</v>
      </c>
      <c r="S707" t="s">
        <v>98</v>
      </c>
      <c r="T707" t="s">
        <v>470</v>
      </c>
      <c r="U707" t="s">
        <v>100</v>
      </c>
      <c r="V707" t="s">
        <v>5734</v>
      </c>
      <c r="W707" t="s">
        <v>102</v>
      </c>
      <c r="X707" t="s">
        <v>5735</v>
      </c>
      <c r="Y707" t="s">
        <v>11</v>
      </c>
      <c r="Z707" t="s">
        <v>104</v>
      </c>
      <c r="AA707" t="s">
        <v>1385</v>
      </c>
      <c r="AB707" s="37">
        <v>1</v>
      </c>
      <c r="AC707" t="s">
        <v>106</v>
      </c>
      <c r="AD707" s="37">
        <v>144968</v>
      </c>
      <c r="AE707" s="37">
        <v>140396</v>
      </c>
      <c r="AF707" s="37">
        <v>144968</v>
      </c>
    </row>
    <row r="708" spans="1:32">
      <c r="A708" t="s">
        <v>138</v>
      </c>
      <c r="B708" t="s">
        <v>139</v>
      </c>
      <c r="C708" t="s">
        <v>140</v>
      </c>
      <c r="D708" t="s">
        <v>196</v>
      </c>
      <c r="E708" t="s">
        <v>5736</v>
      </c>
      <c r="F708" t="s">
        <v>5737</v>
      </c>
      <c r="G708" t="s">
        <v>1121</v>
      </c>
      <c r="H708" t="s">
        <v>144</v>
      </c>
      <c r="I708" t="s">
        <v>199</v>
      </c>
      <c r="J708" t="s">
        <v>5738</v>
      </c>
      <c r="K708" t="s">
        <v>96</v>
      </c>
      <c r="L708" t="s">
        <v>5739</v>
      </c>
      <c r="M708" s="36">
        <v>45985.487939814811</v>
      </c>
      <c r="N708" s="36">
        <v>45986.453472222223</v>
      </c>
      <c r="O708" t="s">
        <v>1125</v>
      </c>
      <c r="P708" t="s">
        <v>1126</v>
      </c>
      <c r="Q708" t="s">
        <v>1336</v>
      </c>
      <c r="R708" t="s">
        <v>2501</v>
      </c>
      <c r="S708" t="s">
        <v>147</v>
      </c>
      <c r="T708" t="s">
        <v>1364</v>
      </c>
      <c r="U708" t="s">
        <v>100</v>
      </c>
      <c r="V708" t="s">
        <v>5740</v>
      </c>
      <c r="W708" t="s">
        <v>102</v>
      </c>
      <c r="X708" t="s">
        <v>5741</v>
      </c>
      <c r="Y708" t="s">
        <v>8</v>
      </c>
      <c r="Z708" t="s">
        <v>104</v>
      </c>
      <c r="AA708" t="s">
        <v>169</v>
      </c>
      <c r="AB708" s="37">
        <v>1</v>
      </c>
      <c r="AC708" t="s">
        <v>106</v>
      </c>
      <c r="AD708" s="37">
        <v>65960</v>
      </c>
      <c r="AE708" s="37">
        <v>75096</v>
      </c>
      <c r="AF708" s="37">
        <v>65960</v>
      </c>
    </row>
    <row r="709" spans="1:32">
      <c r="A709" t="s">
        <v>398</v>
      </c>
      <c r="B709" t="s">
        <v>86</v>
      </c>
      <c r="C709" t="s">
        <v>87</v>
      </c>
      <c r="D709" t="s">
        <v>1748</v>
      </c>
      <c r="E709" t="s">
        <v>5742</v>
      </c>
      <c r="F709" t="s">
        <v>5743</v>
      </c>
      <c r="G709" t="s">
        <v>1121</v>
      </c>
      <c r="H709" t="s">
        <v>848</v>
      </c>
      <c r="I709" t="s">
        <v>1751</v>
      </c>
      <c r="J709" t="s">
        <v>5744</v>
      </c>
      <c r="K709" t="s">
        <v>96</v>
      </c>
      <c r="L709" t="s">
        <v>5745</v>
      </c>
      <c r="M709" s="36">
        <v>45985.502233796287</v>
      </c>
      <c r="N709" s="36">
        <v>45986.535416666673</v>
      </c>
      <c r="O709" t="s">
        <v>1125</v>
      </c>
      <c r="P709" t="s">
        <v>1126</v>
      </c>
      <c r="Q709" t="s">
        <v>1186</v>
      </c>
      <c r="R709" t="s">
        <v>1186</v>
      </c>
      <c r="S709" t="s">
        <v>98</v>
      </c>
      <c r="T709" t="s">
        <v>99</v>
      </c>
      <c r="U709" t="s">
        <v>100</v>
      </c>
      <c r="V709" t="s">
        <v>5746</v>
      </c>
      <c r="W709" t="s">
        <v>102</v>
      </c>
      <c r="X709" t="s">
        <v>5747</v>
      </c>
      <c r="Y709" t="s">
        <v>13</v>
      </c>
      <c r="Z709" t="s">
        <v>104</v>
      </c>
      <c r="AA709" t="s">
        <v>740</v>
      </c>
      <c r="AB709" s="37">
        <v>1</v>
      </c>
      <c r="AC709" t="s">
        <v>106</v>
      </c>
      <c r="AD709" s="37">
        <v>275729</v>
      </c>
      <c r="AE709" s="37">
        <v>196537</v>
      </c>
      <c r="AF709" s="37">
        <v>275729</v>
      </c>
    </row>
    <row r="710" spans="1:32">
      <c r="A710" t="s">
        <v>351</v>
      </c>
      <c r="B710" t="s">
        <v>86</v>
      </c>
      <c r="C710" t="s">
        <v>352</v>
      </c>
      <c r="D710" t="s">
        <v>2621</v>
      </c>
      <c r="E710" t="s">
        <v>5748</v>
      </c>
      <c r="F710" t="s">
        <v>5749</v>
      </c>
      <c r="G710" t="s">
        <v>1121</v>
      </c>
      <c r="H710" t="s">
        <v>402</v>
      </c>
      <c r="I710" t="s">
        <v>2624</v>
      </c>
      <c r="J710" t="s">
        <v>5750</v>
      </c>
      <c r="K710" t="s">
        <v>96</v>
      </c>
      <c r="L710" t="s">
        <v>5751</v>
      </c>
      <c r="M710" s="36">
        <v>45985.513425925928</v>
      </c>
      <c r="N710" s="36">
        <v>45986.505555555559</v>
      </c>
      <c r="O710" t="s">
        <v>1125</v>
      </c>
      <c r="P710" t="s">
        <v>1227</v>
      </c>
      <c r="Q710" t="s">
        <v>1637</v>
      </c>
      <c r="R710" t="s">
        <v>1638</v>
      </c>
      <c r="S710" t="s">
        <v>147</v>
      </c>
      <c r="T710" t="s">
        <v>600</v>
      </c>
      <c r="U710" t="s">
        <v>100</v>
      </c>
      <c r="V710" t="s">
        <v>5752</v>
      </c>
      <c r="W710" t="s">
        <v>102</v>
      </c>
      <c r="X710" t="s">
        <v>5753</v>
      </c>
      <c r="Y710" t="s">
        <v>8</v>
      </c>
      <c r="Z710" t="s">
        <v>104</v>
      </c>
      <c r="AA710" t="s">
        <v>2338</v>
      </c>
      <c r="AB710" s="37">
        <v>1</v>
      </c>
      <c r="AC710" t="s">
        <v>106</v>
      </c>
      <c r="AD710" s="37">
        <v>65960</v>
      </c>
      <c r="AE710" s="37">
        <v>75096</v>
      </c>
      <c r="AF710" s="37">
        <v>65960</v>
      </c>
    </row>
    <row r="711" spans="1:32">
      <c r="A711" t="s">
        <v>704</v>
      </c>
      <c r="B711" t="s">
        <v>381</v>
      </c>
      <c r="C711" t="s">
        <v>382</v>
      </c>
      <c r="D711" t="s">
        <v>5754</v>
      </c>
      <c r="E711" t="s">
        <v>5755</v>
      </c>
      <c r="F711" t="s">
        <v>5756</v>
      </c>
      <c r="G711" t="s">
        <v>1121</v>
      </c>
      <c r="H711" t="s">
        <v>708</v>
      </c>
      <c r="I711" t="s">
        <v>5757</v>
      </c>
      <c r="J711" t="s">
        <v>5758</v>
      </c>
      <c r="K711" t="s">
        <v>96</v>
      </c>
      <c r="L711" t="s">
        <v>5759</v>
      </c>
      <c r="M711" s="36">
        <v>45985.541087962964</v>
      </c>
      <c r="N711" s="36">
        <v>45986.597222222219</v>
      </c>
      <c r="O711" t="s">
        <v>1125</v>
      </c>
      <c r="P711" t="s">
        <v>1126</v>
      </c>
      <c r="Q711" t="s">
        <v>1363</v>
      </c>
      <c r="R711" t="s">
        <v>1128</v>
      </c>
      <c r="S711" t="s">
        <v>1130</v>
      </c>
      <c r="T711" t="s">
        <v>1130</v>
      </c>
      <c r="U711" t="s">
        <v>100</v>
      </c>
      <c r="V711" t="s">
        <v>5760</v>
      </c>
      <c r="W711" t="s">
        <v>102</v>
      </c>
      <c r="X711" t="s">
        <v>5761</v>
      </c>
      <c r="Y711" t="s">
        <v>11</v>
      </c>
      <c r="Z711" t="s">
        <v>104</v>
      </c>
      <c r="AA711" t="s">
        <v>713</v>
      </c>
      <c r="AB711" s="37">
        <v>1</v>
      </c>
      <c r="AC711" t="s">
        <v>106</v>
      </c>
      <c r="AD711" s="37">
        <v>144968</v>
      </c>
      <c r="AE711" s="37">
        <v>140396</v>
      </c>
      <c r="AF711" s="37">
        <v>144968</v>
      </c>
    </row>
    <row r="712" spans="1:32">
      <c r="A712" t="s">
        <v>398</v>
      </c>
      <c r="B712" t="s">
        <v>86</v>
      </c>
      <c r="C712" t="s">
        <v>87</v>
      </c>
      <c r="D712" t="s">
        <v>399</v>
      </c>
      <c r="E712" t="s">
        <v>5762</v>
      </c>
      <c r="F712" t="s">
        <v>5763</v>
      </c>
      <c r="G712" t="s">
        <v>1121</v>
      </c>
      <c r="H712" t="s">
        <v>402</v>
      </c>
      <c r="I712" t="s">
        <v>398</v>
      </c>
      <c r="J712" t="s">
        <v>5764</v>
      </c>
      <c r="K712" t="s">
        <v>96</v>
      </c>
      <c r="L712" t="s">
        <v>5765</v>
      </c>
      <c r="M712" s="36">
        <v>45985.526400462957</v>
      </c>
      <c r="N712" s="36">
        <v>45986.447222222218</v>
      </c>
      <c r="O712" t="s">
        <v>1125</v>
      </c>
      <c r="P712" t="s">
        <v>1227</v>
      </c>
      <c r="Q712" t="s">
        <v>1169</v>
      </c>
      <c r="R712" t="s">
        <v>1407</v>
      </c>
      <c r="S712" t="s">
        <v>147</v>
      </c>
      <c r="T712" t="s">
        <v>600</v>
      </c>
      <c r="U712" t="s">
        <v>100</v>
      </c>
      <c r="V712" t="s">
        <v>5766</v>
      </c>
      <c r="W712" t="s">
        <v>102</v>
      </c>
      <c r="X712" t="s">
        <v>5767</v>
      </c>
      <c r="Y712" t="s">
        <v>8</v>
      </c>
      <c r="Z712" t="s">
        <v>104</v>
      </c>
      <c r="AA712" t="s">
        <v>824</v>
      </c>
      <c r="AB712" s="37">
        <v>1</v>
      </c>
      <c r="AC712" t="s">
        <v>106</v>
      </c>
      <c r="AD712" s="37">
        <v>65960</v>
      </c>
      <c r="AE712" s="37">
        <v>75096</v>
      </c>
      <c r="AF712" s="37">
        <v>65960</v>
      </c>
    </row>
    <row r="713" spans="1:32">
      <c r="A713" t="s">
        <v>310</v>
      </c>
      <c r="B713" t="s">
        <v>114</v>
      </c>
      <c r="C713" t="s">
        <v>115</v>
      </c>
      <c r="D713" t="s">
        <v>311</v>
      </c>
      <c r="E713" t="s">
        <v>5768</v>
      </c>
      <c r="F713" t="s">
        <v>5769</v>
      </c>
      <c r="G713" t="s">
        <v>1121</v>
      </c>
      <c r="H713" t="s">
        <v>314</v>
      </c>
      <c r="I713" t="s">
        <v>310</v>
      </c>
      <c r="J713" t="s">
        <v>5770</v>
      </c>
      <c r="K713" t="s">
        <v>96</v>
      </c>
      <c r="L713" t="s">
        <v>5771</v>
      </c>
      <c r="M713" s="36">
        <v>45985.533761574072</v>
      </c>
      <c r="N713" s="36">
        <v>45986.460416666669</v>
      </c>
      <c r="O713" t="s">
        <v>1125</v>
      </c>
      <c r="P713" t="s">
        <v>1126</v>
      </c>
      <c r="Q713" t="s">
        <v>1235</v>
      </c>
      <c r="R713" t="s">
        <v>1269</v>
      </c>
      <c r="S713" t="s">
        <v>98</v>
      </c>
      <c r="T713" t="s">
        <v>470</v>
      </c>
      <c r="U713" t="s">
        <v>100</v>
      </c>
      <c r="V713" t="s">
        <v>5772</v>
      </c>
      <c r="W713" t="s">
        <v>102</v>
      </c>
      <c r="X713" t="s">
        <v>5773</v>
      </c>
      <c r="Y713" t="s">
        <v>8</v>
      </c>
      <c r="Z713" t="s">
        <v>104</v>
      </c>
      <c r="AA713" t="s">
        <v>319</v>
      </c>
      <c r="AB713" s="37">
        <v>1</v>
      </c>
      <c r="AC713" t="s">
        <v>106</v>
      </c>
      <c r="AD713" s="37">
        <v>65960</v>
      </c>
      <c r="AE713" s="37">
        <v>75096</v>
      </c>
      <c r="AF713" s="37">
        <v>65960</v>
      </c>
    </row>
    <row r="714" spans="1:32">
      <c r="A714" t="s">
        <v>138</v>
      </c>
      <c r="B714" t="s">
        <v>139</v>
      </c>
      <c r="C714" t="s">
        <v>140</v>
      </c>
      <c r="D714" t="s">
        <v>196</v>
      </c>
      <c r="E714" t="s">
        <v>5774</v>
      </c>
      <c r="F714" t="s">
        <v>5775</v>
      </c>
      <c r="G714" t="s">
        <v>1121</v>
      </c>
      <c r="H714" t="s">
        <v>144</v>
      </c>
      <c r="I714" t="s">
        <v>199</v>
      </c>
      <c r="J714" t="s">
        <v>5776</v>
      </c>
      <c r="K714" t="s">
        <v>96</v>
      </c>
      <c r="L714" t="s">
        <v>5777</v>
      </c>
      <c r="M714" s="36">
        <v>45985.534467592603</v>
      </c>
      <c r="N714" s="36">
        <v>45986.513888888891</v>
      </c>
      <c r="O714" t="s">
        <v>1125</v>
      </c>
      <c r="P714" t="s">
        <v>1227</v>
      </c>
      <c r="Q714" t="s">
        <v>1637</v>
      </c>
      <c r="R714" t="s">
        <v>1638</v>
      </c>
      <c r="S714" t="s">
        <v>98</v>
      </c>
      <c r="T714" t="s">
        <v>470</v>
      </c>
      <c r="U714" t="s">
        <v>100</v>
      </c>
      <c r="V714" t="s">
        <v>5778</v>
      </c>
      <c r="W714" t="s">
        <v>102</v>
      </c>
      <c r="X714" t="s">
        <v>5779</v>
      </c>
      <c r="Y714" t="s">
        <v>8</v>
      </c>
      <c r="Z714" t="s">
        <v>104</v>
      </c>
      <c r="AA714" t="s">
        <v>169</v>
      </c>
      <c r="AB714" s="37">
        <v>1</v>
      </c>
      <c r="AC714" t="s">
        <v>106</v>
      </c>
      <c r="AD714" s="37">
        <v>65960</v>
      </c>
      <c r="AE714" s="37">
        <v>75096</v>
      </c>
      <c r="AF714" s="37">
        <v>65960</v>
      </c>
    </row>
    <row r="715" spans="1:32">
      <c r="A715" t="s">
        <v>138</v>
      </c>
      <c r="B715" t="s">
        <v>139</v>
      </c>
      <c r="C715" t="s">
        <v>140</v>
      </c>
      <c r="D715" t="s">
        <v>494</v>
      </c>
      <c r="E715" t="s">
        <v>5780</v>
      </c>
      <c r="F715" t="s">
        <v>5781</v>
      </c>
      <c r="G715" t="s">
        <v>1121</v>
      </c>
      <c r="H715" t="s">
        <v>144</v>
      </c>
      <c r="I715" t="s">
        <v>497</v>
      </c>
      <c r="J715" t="s">
        <v>5782</v>
      </c>
      <c r="K715" t="s">
        <v>96</v>
      </c>
      <c r="L715" t="s">
        <v>5783</v>
      </c>
      <c r="M715" s="36">
        <v>45985.548611111109</v>
      </c>
      <c r="N715" s="36">
        <v>45986.527777777781</v>
      </c>
      <c r="O715" t="s">
        <v>1125</v>
      </c>
      <c r="P715" t="s">
        <v>1126</v>
      </c>
      <c r="Q715" t="s">
        <v>1235</v>
      </c>
      <c r="R715" t="s">
        <v>1269</v>
      </c>
      <c r="S715" t="s">
        <v>98</v>
      </c>
      <c r="T715" t="s">
        <v>470</v>
      </c>
      <c r="U715" t="s">
        <v>100</v>
      </c>
      <c r="V715" t="s">
        <v>5784</v>
      </c>
      <c r="W715" t="s">
        <v>102</v>
      </c>
      <c r="X715" t="s">
        <v>5785</v>
      </c>
      <c r="Y715" t="s">
        <v>8</v>
      </c>
      <c r="Z715" t="s">
        <v>104</v>
      </c>
      <c r="AA715" t="s">
        <v>1162</v>
      </c>
      <c r="AB715" s="37">
        <v>1</v>
      </c>
      <c r="AC715" t="s">
        <v>106</v>
      </c>
      <c r="AD715" s="37">
        <v>65960</v>
      </c>
      <c r="AE715" s="37">
        <v>75096</v>
      </c>
      <c r="AF715" s="37">
        <v>65960</v>
      </c>
    </row>
    <row r="716" spans="1:32">
      <c r="A716" t="s">
        <v>800</v>
      </c>
      <c r="B716" t="s">
        <v>381</v>
      </c>
      <c r="C716" t="s">
        <v>382</v>
      </c>
      <c r="D716" t="s">
        <v>4224</v>
      </c>
      <c r="E716" t="s">
        <v>5786</v>
      </c>
      <c r="F716" t="s">
        <v>5787</v>
      </c>
      <c r="G716" t="s">
        <v>1121</v>
      </c>
      <c r="H716" t="s">
        <v>804</v>
      </c>
      <c r="I716" t="s">
        <v>4227</v>
      </c>
      <c r="J716" t="s">
        <v>5788</v>
      </c>
      <c r="K716" t="s">
        <v>96</v>
      </c>
      <c r="L716" t="s">
        <v>5789</v>
      </c>
      <c r="M716" s="36">
        <v>45985.549641203703</v>
      </c>
      <c r="N716" s="36">
        <v>45986.706944444442</v>
      </c>
      <c r="O716" t="s">
        <v>1125</v>
      </c>
      <c r="P716" t="s">
        <v>1126</v>
      </c>
      <c r="Q716" t="s">
        <v>1235</v>
      </c>
      <c r="R716" t="s">
        <v>1236</v>
      </c>
      <c r="S716" t="s">
        <v>1129</v>
      </c>
      <c r="T716" t="s">
        <v>1129</v>
      </c>
      <c r="U716" t="s">
        <v>1179</v>
      </c>
      <c r="V716" t="s">
        <v>5790</v>
      </c>
      <c r="W716" t="s">
        <v>102</v>
      </c>
      <c r="X716" t="s">
        <v>1238</v>
      </c>
      <c r="Y716" t="s">
        <v>13</v>
      </c>
      <c r="Z716" t="s">
        <v>104</v>
      </c>
      <c r="AA716" t="s">
        <v>810</v>
      </c>
      <c r="AB716" s="37">
        <v>1</v>
      </c>
      <c r="AC716" t="s">
        <v>106</v>
      </c>
      <c r="AD716" s="37">
        <v>275729</v>
      </c>
      <c r="AE716" s="37">
        <v>196537</v>
      </c>
      <c r="AF716" s="37">
        <v>275729</v>
      </c>
    </row>
    <row r="717" spans="1:32">
      <c r="A717" t="s">
        <v>113</v>
      </c>
      <c r="B717" t="s">
        <v>114</v>
      </c>
      <c r="C717" t="s">
        <v>115</v>
      </c>
      <c r="D717" t="s">
        <v>363</v>
      </c>
      <c r="E717" t="s">
        <v>5791</v>
      </c>
      <c r="F717" t="s">
        <v>5792</v>
      </c>
      <c r="G717" t="s">
        <v>1121</v>
      </c>
      <c r="H717" t="s">
        <v>366</v>
      </c>
      <c r="I717" t="s">
        <v>113</v>
      </c>
      <c r="J717" t="s">
        <v>5793</v>
      </c>
      <c r="K717" t="s">
        <v>96</v>
      </c>
      <c r="L717" t="s">
        <v>5794</v>
      </c>
      <c r="M717" s="36">
        <v>45985.554016203707</v>
      </c>
      <c r="N717" s="36">
        <v>45986.548611111109</v>
      </c>
      <c r="O717" t="s">
        <v>1125</v>
      </c>
      <c r="P717" t="s">
        <v>1126</v>
      </c>
      <c r="Q717" t="s">
        <v>1169</v>
      </c>
      <c r="R717" t="s">
        <v>1279</v>
      </c>
      <c r="S717" t="s">
        <v>1130</v>
      </c>
      <c r="T717" t="s">
        <v>1130</v>
      </c>
      <c r="U717" t="s">
        <v>100</v>
      </c>
      <c r="V717" t="s">
        <v>5795</v>
      </c>
      <c r="W717" t="s">
        <v>102</v>
      </c>
      <c r="X717" t="s">
        <v>5796</v>
      </c>
      <c r="Y717" t="s">
        <v>8</v>
      </c>
      <c r="Z717" t="s">
        <v>104</v>
      </c>
      <c r="AA717" t="s">
        <v>1723</v>
      </c>
      <c r="AB717" s="37">
        <v>1</v>
      </c>
      <c r="AC717" t="s">
        <v>106</v>
      </c>
      <c r="AD717" s="37">
        <v>65960</v>
      </c>
      <c r="AE717" s="37">
        <v>75096</v>
      </c>
      <c r="AF717" s="37">
        <v>65960</v>
      </c>
    </row>
    <row r="718" spans="1:32">
      <c r="A718" t="s">
        <v>138</v>
      </c>
      <c r="B718" t="s">
        <v>139</v>
      </c>
      <c r="C718" t="s">
        <v>140</v>
      </c>
      <c r="D718" t="s">
        <v>141</v>
      </c>
      <c r="E718" t="s">
        <v>5797</v>
      </c>
      <c r="F718" t="s">
        <v>5798</v>
      </c>
      <c r="G718" t="s">
        <v>1121</v>
      </c>
      <c r="H718" t="s">
        <v>144</v>
      </c>
      <c r="I718" t="s">
        <v>138</v>
      </c>
      <c r="J718" t="s">
        <v>5799</v>
      </c>
      <c r="K718" t="s">
        <v>96</v>
      </c>
      <c r="L718" t="s">
        <v>5800</v>
      </c>
      <c r="M718" s="36">
        <v>45985.560868055552</v>
      </c>
      <c r="N718" s="36">
        <v>45986.53125</v>
      </c>
      <c r="P718" t="s">
        <v>1126</v>
      </c>
      <c r="Q718" t="s">
        <v>1363</v>
      </c>
      <c r="R718" t="s">
        <v>1128</v>
      </c>
      <c r="S718" t="s">
        <v>1130</v>
      </c>
      <c r="T718" t="s">
        <v>1130</v>
      </c>
      <c r="V718" t="s">
        <v>5801</v>
      </c>
      <c r="W718" t="s">
        <v>1195</v>
      </c>
      <c r="Y718" t="s">
        <v>8</v>
      </c>
      <c r="Z718" t="s">
        <v>104</v>
      </c>
      <c r="AA718" t="s">
        <v>169</v>
      </c>
      <c r="AB718" s="37">
        <v>0</v>
      </c>
      <c r="AC718" t="s">
        <v>106</v>
      </c>
      <c r="AD718" s="37">
        <v>41241</v>
      </c>
      <c r="AE718" s="37">
        <v>0</v>
      </c>
      <c r="AF718" s="37">
        <v>41241</v>
      </c>
    </row>
    <row r="719" spans="1:32">
      <c r="A719" t="s">
        <v>113</v>
      </c>
      <c r="B719" t="s">
        <v>114</v>
      </c>
      <c r="C719" t="s">
        <v>115</v>
      </c>
      <c r="D719" t="s">
        <v>5802</v>
      </c>
      <c r="E719" t="s">
        <v>5803</v>
      </c>
      <c r="F719" t="s">
        <v>5804</v>
      </c>
      <c r="G719" t="s">
        <v>1121</v>
      </c>
      <c r="H719" t="s">
        <v>366</v>
      </c>
      <c r="I719" t="s">
        <v>5805</v>
      </c>
      <c r="J719" t="s">
        <v>5806</v>
      </c>
      <c r="K719" t="s">
        <v>96</v>
      </c>
      <c r="L719" t="s">
        <v>5807</v>
      </c>
      <c r="M719" s="36">
        <v>45985.58189814815</v>
      </c>
      <c r="N719" s="36">
        <v>45986.456250000003</v>
      </c>
      <c r="O719" t="s">
        <v>1125</v>
      </c>
      <c r="P719" t="s">
        <v>1227</v>
      </c>
      <c r="Q719" t="s">
        <v>1158</v>
      </c>
      <c r="R719" t="s">
        <v>2201</v>
      </c>
      <c r="S719" t="s">
        <v>98</v>
      </c>
      <c r="T719" t="s">
        <v>470</v>
      </c>
      <c r="U719" t="s">
        <v>100</v>
      </c>
      <c r="V719" t="s">
        <v>5808</v>
      </c>
      <c r="W719" t="s">
        <v>102</v>
      </c>
      <c r="X719" t="s">
        <v>5809</v>
      </c>
      <c r="Y719" t="s">
        <v>11</v>
      </c>
      <c r="Z719" t="s">
        <v>104</v>
      </c>
      <c r="AA719" t="s">
        <v>127</v>
      </c>
      <c r="AB719" s="37">
        <v>1</v>
      </c>
      <c r="AC719" t="s">
        <v>106</v>
      </c>
      <c r="AD719" s="37">
        <v>144968</v>
      </c>
      <c r="AE719" s="37">
        <v>140396</v>
      </c>
      <c r="AF719" s="37">
        <v>144968</v>
      </c>
    </row>
    <row r="720" spans="1:32">
      <c r="A720" t="s">
        <v>351</v>
      </c>
      <c r="B720" t="s">
        <v>86</v>
      </c>
      <c r="C720" t="s">
        <v>352</v>
      </c>
      <c r="D720" t="s">
        <v>353</v>
      </c>
      <c r="E720" t="s">
        <v>5810</v>
      </c>
      <c r="F720" t="s">
        <v>355</v>
      </c>
      <c r="G720" t="s">
        <v>1121</v>
      </c>
      <c r="H720" t="s">
        <v>356</v>
      </c>
      <c r="I720" t="s">
        <v>357</v>
      </c>
      <c r="J720" t="s">
        <v>358</v>
      </c>
      <c r="K720" t="s">
        <v>96</v>
      </c>
      <c r="L720" t="s">
        <v>5811</v>
      </c>
      <c r="M720" s="36">
        <v>45985.578692129631</v>
      </c>
      <c r="N720" s="36">
        <v>45986.448611111111</v>
      </c>
      <c r="P720" t="s">
        <v>1126</v>
      </c>
      <c r="Q720" t="s">
        <v>1235</v>
      </c>
      <c r="R720" t="s">
        <v>1545</v>
      </c>
      <c r="V720" t="s">
        <v>5812</v>
      </c>
      <c r="W720" t="s">
        <v>1195</v>
      </c>
      <c r="Y720" t="s">
        <v>8</v>
      </c>
      <c r="Z720" t="s">
        <v>104</v>
      </c>
      <c r="AA720" t="s">
        <v>1141</v>
      </c>
      <c r="AB720" s="37">
        <v>0</v>
      </c>
      <c r="AC720" t="s">
        <v>106</v>
      </c>
      <c r="AD720" s="37">
        <v>41241</v>
      </c>
      <c r="AE720" s="37">
        <v>0</v>
      </c>
      <c r="AF720" s="37">
        <v>41241</v>
      </c>
    </row>
    <row r="721" spans="1:32">
      <c r="A721" t="s">
        <v>138</v>
      </c>
      <c r="B721" t="s">
        <v>139</v>
      </c>
      <c r="C721" t="s">
        <v>140</v>
      </c>
      <c r="D721" t="s">
        <v>141</v>
      </c>
      <c r="E721" t="s">
        <v>5813</v>
      </c>
      <c r="F721" t="s">
        <v>5814</v>
      </c>
      <c r="G721" t="s">
        <v>1121</v>
      </c>
      <c r="H721" t="s">
        <v>144</v>
      </c>
      <c r="I721" t="s">
        <v>138</v>
      </c>
      <c r="J721" t="s">
        <v>5815</v>
      </c>
      <c r="K721" t="s">
        <v>96</v>
      </c>
      <c r="L721" t="s">
        <v>5816</v>
      </c>
      <c r="M721" s="36">
        <v>45985.583553240736</v>
      </c>
      <c r="N721" s="36">
        <v>45986.998611111107</v>
      </c>
      <c r="O721" t="s">
        <v>1125</v>
      </c>
      <c r="P721" t="s">
        <v>1126</v>
      </c>
      <c r="Q721" t="s">
        <v>1235</v>
      </c>
      <c r="R721" t="s">
        <v>1545</v>
      </c>
      <c r="S721" t="s">
        <v>98</v>
      </c>
      <c r="T721" t="s">
        <v>470</v>
      </c>
      <c r="U721" t="s">
        <v>100</v>
      </c>
      <c r="V721" t="s">
        <v>5817</v>
      </c>
      <c r="W721" t="s">
        <v>102</v>
      </c>
      <c r="X721" t="s">
        <v>5818</v>
      </c>
      <c r="Y721" t="s">
        <v>8</v>
      </c>
      <c r="Z721" t="s">
        <v>104</v>
      </c>
      <c r="AA721" t="s">
        <v>1172</v>
      </c>
      <c r="AB721" s="37">
        <v>1</v>
      </c>
      <c r="AC721" t="s">
        <v>106</v>
      </c>
      <c r="AD721" s="37">
        <v>65960</v>
      </c>
      <c r="AE721" s="37">
        <v>75096</v>
      </c>
      <c r="AF721" s="37">
        <v>65960</v>
      </c>
    </row>
    <row r="722" spans="1:32">
      <c r="A722" t="s">
        <v>113</v>
      </c>
      <c r="B722" t="s">
        <v>114</v>
      </c>
      <c r="C722" t="s">
        <v>115</v>
      </c>
      <c r="D722" t="s">
        <v>363</v>
      </c>
      <c r="E722" t="s">
        <v>5819</v>
      </c>
      <c r="F722" t="s">
        <v>5820</v>
      </c>
      <c r="G722" t="s">
        <v>1121</v>
      </c>
      <c r="H722" t="s">
        <v>366</v>
      </c>
      <c r="I722" t="s">
        <v>113</v>
      </c>
      <c r="J722" t="s">
        <v>5821</v>
      </c>
      <c r="K722" t="s">
        <v>96</v>
      </c>
      <c r="L722" t="s">
        <v>5822</v>
      </c>
      <c r="M722" s="36">
        <v>45985.592662037037</v>
      </c>
      <c r="N722" s="36">
        <v>45986.45</v>
      </c>
      <c r="O722" t="s">
        <v>1125</v>
      </c>
      <c r="P722" t="s">
        <v>1126</v>
      </c>
      <c r="Q722" t="s">
        <v>1148</v>
      </c>
      <c r="R722" t="s">
        <v>1128</v>
      </c>
      <c r="S722" t="s">
        <v>147</v>
      </c>
      <c r="T722" t="s">
        <v>1364</v>
      </c>
      <c r="U722" t="s">
        <v>100</v>
      </c>
      <c r="V722" t="s">
        <v>5823</v>
      </c>
      <c r="W722" t="s">
        <v>102</v>
      </c>
      <c r="X722" t="s">
        <v>5824</v>
      </c>
      <c r="Y722" t="s">
        <v>8</v>
      </c>
      <c r="Z722" t="s">
        <v>104</v>
      </c>
      <c r="AA722" t="s">
        <v>1367</v>
      </c>
      <c r="AB722" s="37">
        <v>1</v>
      </c>
      <c r="AC722" t="s">
        <v>106</v>
      </c>
      <c r="AD722" s="37">
        <v>65960</v>
      </c>
      <c r="AE722" s="37">
        <v>75096</v>
      </c>
      <c r="AF722" s="37">
        <v>65960</v>
      </c>
    </row>
    <row r="723" spans="1:32">
      <c r="A723" t="s">
        <v>398</v>
      </c>
      <c r="B723" t="s">
        <v>86</v>
      </c>
      <c r="C723" t="s">
        <v>87</v>
      </c>
      <c r="D723" t="s">
        <v>399</v>
      </c>
      <c r="E723" t="s">
        <v>5825</v>
      </c>
      <c r="F723" t="s">
        <v>5826</v>
      </c>
      <c r="G723" t="s">
        <v>1121</v>
      </c>
      <c r="H723" t="s">
        <v>402</v>
      </c>
      <c r="I723" t="s">
        <v>398</v>
      </c>
      <c r="J723" t="s">
        <v>5827</v>
      </c>
      <c r="K723" t="s">
        <v>96</v>
      </c>
      <c r="L723" t="s">
        <v>5828</v>
      </c>
      <c r="M723" s="36">
        <v>45985.606469907398</v>
      </c>
      <c r="N723" s="36">
        <v>45986.445138888892</v>
      </c>
      <c r="O723" t="s">
        <v>1125</v>
      </c>
      <c r="P723" t="s">
        <v>1126</v>
      </c>
      <c r="Q723" t="s">
        <v>1235</v>
      </c>
      <c r="R723" t="s">
        <v>1236</v>
      </c>
      <c r="S723" t="s">
        <v>147</v>
      </c>
      <c r="T723" t="s">
        <v>600</v>
      </c>
      <c r="U723" t="s">
        <v>100</v>
      </c>
      <c r="V723" t="s">
        <v>5829</v>
      </c>
      <c r="W723" t="s">
        <v>102</v>
      </c>
      <c r="X723" t="s">
        <v>5830</v>
      </c>
      <c r="Y723" t="s">
        <v>8</v>
      </c>
      <c r="Z723" t="s">
        <v>104</v>
      </c>
      <c r="AA723" t="s">
        <v>824</v>
      </c>
      <c r="AB723" s="37">
        <v>1</v>
      </c>
      <c r="AC723" t="s">
        <v>106</v>
      </c>
      <c r="AD723" s="37">
        <v>65960</v>
      </c>
      <c r="AE723" s="37">
        <v>75096</v>
      </c>
      <c r="AF723" s="37">
        <v>65960</v>
      </c>
    </row>
    <row r="724" spans="1:32">
      <c r="A724" t="s">
        <v>138</v>
      </c>
      <c r="B724" t="s">
        <v>139</v>
      </c>
      <c r="C724" t="s">
        <v>140</v>
      </c>
      <c r="D724" t="s">
        <v>494</v>
      </c>
      <c r="E724" t="s">
        <v>5831</v>
      </c>
      <c r="F724" t="s">
        <v>5832</v>
      </c>
      <c r="G724" t="s">
        <v>1121</v>
      </c>
      <c r="H724" t="s">
        <v>144</v>
      </c>
      <c r="I724" t="s">
        <v>497</v>
      </c>
      <c r="J724" t="s">
        <v>5833</v>
      </c>
      <c r="K724" t="s">
        <v>96</v>
      </c>
      <c r="L724" t="s">
        <v>5834</v>
      </c>
      <c r="M724" s="36">
        <v>45985.60255787037</v>
      </c>
      <c r="N724" s="36">
        <v>45986.491666666669</v>
      </c>
      <c r="O724" t="s">
        <v>1125</v>
      </c>
      <c r="P724" t="s">
        <v>1227</v>
      </c>
      <c r="Q724" t="s">
        <v>2882</v>
      </c>
      <c r="R724" t="s">
        <v>2882</v>
      </c>
      <c r="S724" t="s">
        <v>98</v>
      </c>
      <c r="T724" t="s">
        <v>99</v>
      </c>
      <c r="U724" t="s">
        <v>100</v>
      </c>
      <c r="V724" t="s">
        <v>5835</v>
      </c>
      <c r="W724" t="s">
        <v>102</v>
      </c>
      <c r="X724" t="s">
        <v>5836</v>
      </c>
      <c r="Y724" t="s">
        <v>8</v>
      </c>
      <c r="Z724" t="s">
        <v>104</v>
      </c>
      <c r="AA724" t="s">
        <v>1162</v>
      </c>
      <c r="AB724" s="37">
        <v>1</v>
      </c>
      <c r="AC724" t="s">
        <v>106</v>
      </c>
      <c r="AD724" s="37">
        <v>65960</v>
      </c>
      <c r="AE724" s="37">
        <v>75096</v>
      </c>
      <c r="AF724" s="37">
        <v>65960</v>
      </c>
    </row>
    <row r="725" spans="1:32">
      <c r="A725" t="s">
        <v>704</v>
      </c>
      <c r="B725" t="s">
        <v>381</v>
      </c>
      <c r="C725" t="s">
        <v>382</v>
      </c>
      <c r="D725" t="s">
        <v>705</v>
      </c>
      <c r="E725" t="s">
        <v>5837</v>
      </c>
      <c r="F725" t="s">
        <v>5838</v>
      </c>
      <c r="G725" t="s">
        <v>1121</v>
      </c>
      <c r="H725" t="s">
        <v>708</v>
      </c>
      <c r="I725" t="s">
        <v>704</v>
      </c>
      <c r="J725" t="s">
        <v>5839</v>
      </c>
      <c r="K725" t="s">
        <v>96</v>
      </c>
      <c r="L725" t="s">
        <v>5840</v>
      </c>
      <c r="M725" s="36">
        <v>45985.624178240738</v>
      </c>
      <c r="N725" s="36">
        <v>45985.757638888892</v>
      </c>
      <c r="O725" t="s">
        <v>1125</v>
      </c>
      <c r="P725" t="s">
        <v>1126</v>
      </c>
      <c r="Q725" t="s">
        <v>1398</v>
      </c>
      <c r="R725" t="s">
        <v>1399</v>
      </c>
      <c r="S725" t="s">
        <v>1129</v>
      </c>
      <c r="T725" t="s">
        <v>1129</v>
      </c>
      <c r="U725" t="s">
        <v>100</v>
      </c>
      <c r="V725" t="s">
        <v>5841</v>
      </c>
      <c r="W725" t="s">
        <v>102</v>
      </c>
      <c r="X725" t="s">
        <v>5842</v>
      </c>
      <c r="Y725" t="s">
        <v>8</v>
      </c>
      <c r="Z725" t="s">
        <v>104</v>
      </c>
      <c r="AA725" t="s">
        <v>1686</v>
      </c>
      <c r="AB725" s="37">
        <v>1</v>
      </c>
      <c r="AC725" t="s">
        <v>106</v>
      </c>
      <c r="AD725" s="37">
        <v>65960</v>
      </c>
      <c r="AE725" s="37">
        <v>75096</v>
      </c>
      <c r="AF725" s="37">
        <v>65960</v>
      </c>
    </row>
    <row r="726" spans="1:32">
      <c r="A726" t="s">
        <v>138</v>
      </c>
      <c r="B726" t="s">
        <v>139</v>
      </c>
      <c r="C726" t="s">
        <v>140</v>
      </c>
      <c r="D726" t="s">
        <v>3628</v>
      </c>
      <c r="E726" t="s">
        <v>5843</v>
      </c>
      <c r="F726" t="s">
        <v>3630</v>
      </c>
      <c r="G726" t="s">
        <v>1121</v>
      </c>
      <c r="H726" t="s">
        <v>144</v>
      </c>
      <c r="I726" t="s">
        <v>3631</v>
      </c>
      <c r="J726" t="s">
        <v>3632</v>
      </c>
      <c r="K726" t="s">
        <v>96</v>
      </c>
      <c r="L726" t="s">
        <v>5844</v>
      </c>
      <c r="M726" s="36">
        <v>45985.651516203703</v>
      </c>
      <c r="N726" s="36">
        <v>45988.640277777777</v>
      </c>
      <c r="O726" t="s">
        <v>1125</v>
      </c>
      <c r="P726" t="s">
        <v>1126</v>
      </c>
      <c r="Q726" t="s">
        <v>1235</v>
      </c>
      <c r="R726" t="s">
        <v>1236</v>
      </c>
      <c r="S726" t="s">
        <v>1130</v>
      </c>
      <c r="T726" t="s">
        <v>1130</v>
      </c>
      <c r="U726" t="s">
        <v>100</v>
      </c>
      <c r="V726" t="s">
        <v>5845</v>
      </c>
      <c r="W726" t="s">
        <v>102</v>
      </c>
      <c r="X726" t="s">
        <v>3635</v>
      </c>
      <c r="Y726" t="s">
        <v>13</v>
      </c>
      <c r="Z726" t="s">
        <v>104</v>
      </c>
      <c r="AA726" t="s">
        <v>169</v>
      </c>
      <c r="AB726" s="37">
        <v>1</v>
      </c>
      <c r="AC726" t="s">
        <v>106</v>
      </c>
      <c r="AD726" s="37">
        <v>275729</v>
      </c>
      <c r="AE726" s="37">
        <v>196537</v>
      </c>
      <c r="AF726" s="37">
        <v>275729</v>
      </c>
    </row>
    <row r="727" spans="1:32">
      <c r="A727" t="s">
        <v>583</v>
      </c>
      <c r="B727" t="s">
        <v>256</v>
      </c>
      <c r="C727" t="s">
        <v>257</v>
      </c>
      <c r="D727" t="s">
        <v>584</v>
      </c>
      <c r="E727" t="s">
        <v>5846</v>
      </c>
      <c r="F727" t="s">
        <v>5847</v>
      </c>
      <c r="G727" t="s">
        <v>1121</v>
      </c>
      <c r="H727" t="s">
        <v>587</v>
      </c>
      <c r="I727" t="s">
        <v>588</v>
      </c>
      <c r="J727" t="s">
        <v>5848</v>
      </c>
      <c r="K727" t="s">
        <v>96</v>
      </c>
      <c r="L727" t="s">
        <v>5849</v>
      </c>
      <c r="M727" s="36">
        <v>45985.658553240741</v>
      </c>
      <c r="N727" s="36">
        <v>45987.643750000003</v>
      </c>
      <c r="O727" t="s">
        <v>1125</v>
      </c>
      <c r="P727" t="s">
        <v>1126</v>
      </c>
      <c r="Q727" t="s">
        <v>1235</v>
      </c>
      <c r="R727" t="s">
        <v>1545</v>
      </c>
      <c r="S727" t="s">
        <v>98</v>
      </c>
      <c r="T727" t="s">
        <v>99</v>
      </c>
      <c r="U727" t="s">
        <v>100</v>
      </c>
      <c r="V727" t="s">
        <v>5850</v>
      </c>
      <c r="W727" t="s">
        <v>102</v>
      </c>
      <c r="X727" t="s">
        <v>5851</v>
      </c>
      <c r="Y727" t="s">
        <v>13</v>
      </c>
      <c r="Z727" t="s">
        <v>104</v>
      </c>
      <c r="AA727" t="s">
        <v>593</v>
      </c>
      <c r="AB727" s="37">
        <v>1</v>
      </c>
      <c r="AC727" t="s">
        <v>106</v>
      </c>
      <c r="AD727" s="37">
        <v>275729</v>
      </c>
      <c r="AE727" s="37">
        <v>196537</v>
      </c>
      <c r="AF727" s="37">
        <v>275729</v>
      </c>
    </row>
    <row r="728" spans="1:32">
      <c r="A728" t="s">
        <v>138</v>
      </c>
      <c r="B728" t="s">
        <v>139</v>
      </c>
      <c r="C728" t="s">
        <v>140</v>
      </c>
      <c r="D728" t="s">
        <v>196</v>
      </c>
      <c r="E728" t="s">
        <v>5852</v>
      </c>
      <c r="F728" t="s">
        <v>5853</v>
      </c>
      <c r="G728" t="s">
        <v>1121</v>
      </c>
      <c r="H728" t="s">
        <v>144</v>
      </c>
      <c r="I728" t="s">
        <v>199</v>
      </c>
      <c r="J728" t="s">
        <v>5854</v>
      </c>
      <c r="K728" t="s">
        <v>96</v>
      </c>
      <c r="L728" t="s">
        <v>5855</v>
      </c>
      <c r="M728" s="36">
        <v>45985.672650462962</v>
      </c>
      <c r="N728" s="36">
        <v>45986.620138888888</v>
      </c>
      <c r="O728" t="s">
        <v>1125</v>
      </c>
      <c r="P728" t="s">
        <v>1126</v>
      </c>
      <c r="Q728" t="s">
        <v>1169</v>
      </c>
      <c r="R728" t="s">
        <v>1279</v>
      </c>
      <c r="S728" t="s">
        <v>98</v>
      </c>
      <c r="T728" t="s">
        <v>470</v>
      </c>
      <c r="U728" t="s">
        <v>100</v>
      </c>
      <c r="V728" t="s">
        <v>5856</v>
      </c>
      <c r="W728" t="s">
        <v>102</v>
      </c>
      <c r="X728" t="s">
        <v>5857</v>
      </c>
      <c r="Y728" t="s">
        <v>8</v>
      </c>
      <c r="Z728" t="s">
        <v>104</v>
      </c>
      <c r="AA728" t="s">
        <v>169</v>
      </c>
      <c r="AB728" s="37">
        <v>1</v>
      </c>
      <c r="AC728" t="s">
        <v>106</v>
      </c>
      <c r="AD728" s="37">
        <v>65960</v>
      </c>
      <c r="AE728" s="37">
        <v>75096</v>
      </c>
      <c r="AF728" s="37">
        <v>65960</v>
      </c>
    </row>
    <row r="729" spans="1:32">
      <c r="A729" t="s">
        <v>277</v>
      </c>
      <c r="B729" t="s">
        <v>256</v>
      </c>
      <c r="C729" t="s">
        <v>257</v>
      </c>
      <c r="D729" t="s">
        <v>1015</v>
      </c>
      <c r="E729" t="s">
        <v>5858</v>
      </c>
      <c r="F729" t="s">
        <v>5859</v>
      </c>
      <c r="G729" t="s">
        <v>1121</v>
      </c>
      <c r="H729" t="s">
        <v>281</v>
      </c>
      <c r="I729" t="s">
        <v>1018</v>
      </c>
      <c r="J729" t="s">
        <v>5860</v>
      </c>
      <c r="K729" t="s">
        <v>96</v>
      </c>
      <c r="L729" t="s">
        <v>5861</v>
      </c>
      <c r="M729" s="36">
        <v>45985.680509259262</v>
      </c>
      <c r="N729" s="36">
        <v>45989.718055555553</v>
      </c>
      <c r="O729" t="s">
        <v>1125</v>
      </c>
      <c r="P729" t="s">
        <v>1126</v>
      </c>
      <c r="Q729" t="s">
        <v>1235</v>
      </c>
      <c r="R729" t="s">
        <v>1236</v>
      </c>
      <c r="S729" t="s">
        <v>98</v>
      </c>
      <c r="T729" t="s">
        <v>99</v>
      </c>
      <c r="U729" t="s">
        <v>100</v>
      </c>
      <c r="V729" t="s">
        <v>5862</v>
      </c>
      <c r="W729" t="s">
        <v>102</v>
      </c>
      <c r="X729" t="s">
        <v>5863</v>
      </c>
      <c r="Y729" t="s">
        <v>15</v>
      </c>
      <c r="Z729" t="s">
        <v>104</v>
      </c>
      <c r="AA729" t="s">
        <v>1023</v>
      </c>
      <c r="AB729" s="37">
        <v>1</v>
      </c>
      <c r="AC729" t="s">
        <v>106</v>
      </c>
      <c r="AD729" s="37">
        <v>479589</v>
      </c>
      <c r="AE729" s="37">
        <v>196537</v>
      </c>
      <c r="AF729" s="37">
        <v>479589</v>
      </c>
    </row>
    <row r="730" spans="1:32">
      <c r="A730" t="s">
        <v>244</v>
      </c>
      <c r="B730" t="s">
        <v>114</v>
      </c>
      <c r="C730" t="s">
        <v>115</v>
      </c>
      <c r="D730" t="s">
        <v>4580</v>
      </c>
      <c r="E730" t="s">
        <v>5864</v>
      </c>
      <c r="F730" t="s">
        <v>5865</v>
      </c>
      <c r="G730" t="s">
        <v>1121</v>
      </c>
      <c r="H730" t="s">
        <v>366</v>
      </c>
      <c r="I730" t="s">
        <v>4583</v>
      </c>
      <c r="J730" t="s">
        <v>5866</v>
      </c>
      <c r="K730" t="s">
        <v>96</v>
      </c>
      <c r="L730" t="s">
        <v>5867</v>
      </c>
      <c r="M730" s="36">
        <v>45985.676944444444</v>
      </c>
      <c r="N730" s="36">
        <v>45986.472916666673</v>
      </c>
      <c r="P730" t="s">
        <v>1126</v>
      </c>
      <c r="Q730" t="s">
        <v>1235</v>
      </c>
      <c r="R730" t="s">
        <v>1236</v>
      </c>
      <c r="S730" t="s">
        <v>1130</v>
      </c>
      <c r="T730" t="s">
        <v>1130</v>
      </c>
      <c r="V730" t="s">
        <v>5868</v>
      </c>
      <c r="W730" t="s">
        <v>1195</v>
      </c>
      <c r="Y730" t="s">
        <v>11</v>
      </c>
      <c r="Z730" t="s">
        <v>104</v>
      </c>
      <c r="AA730" t="s">
        <v>254</v>
      </c>
      <c r="AB730" s="37">
        <v>0</v>
      </c>
      <c r="AC730" t="s">
        <v>106</v>
      </c>
      <c r="AD730" s="37">
        <v>41241</v>
      </c>
      <c r="AE730" s="37">
        <v>0</v>
      </c>
      <c r="AF730" s="37">
        <v>41241</v>
      </c>
    </row>
    <row r="731" spans="1:32">
      <c r="A731" t="s">
        <v>380</v>
      </c>
      <c r="B731" t="s">
        <v>381</v>
      </c>
      <c r="C731" t="s">
        <v>382</v>
      </c>
      <c r="D731" t="s">
        <v>383</v>
      </c>
      <c r="E731" t="s">
        <v>5869</v>
      </c>
      <c r="F731" t="s">
        <v>5870</v>
      </c>
      <c r="G731" t="s">
        <v>1121</v>
      </c>
      <c r="H731" t="s">
        <v>386</v>
      </c>
      <c r="I731" t="s">
        <v>380</v>
      </c>
      <c r="J731" t="s">
        <v>5871</v>
      </c>
      <c r="K731" t="s">
        <v>96</v>
      </c>
      <c r="L731" t="s">
        <v>5872</v>
      </c>
      <c r="M731" s="36">
        <v>45985.69908564815</v>
      </c>
      <c r="N731" s="36">
        <v>45986.46597222222</v>
      </c>
      <c r="O731" t="s">
        <v>1125</v>
      </c>
      <c r="P731" t="s">
        <v>1126</v>
      </c>
      <c r="Q731" t="s">
        <v>1374</v>
      </c>
      <c r="R731" t="s">
        <v>1414</v>
      </c>
      <c r="S731" t="s">
        <v>98</v>
      </c>
      <c r="T731" t="s">
        <v>99</v>
      </c>
      <c r="U731" t="s">
        <v>100</v>
      </c>
      <c r="V731" t="s">
        <v>5873</v>
      </c>
      <c r="W731" t="s">
        <v>102</v>
      </c>
      <c r="X731" t="s">
        <v>5874</v>
      </c>
      <c r="Y731" t="s">
        <v>8</v>
      </c>
      <c r="Z731" t="s">
        <v>104</v>
      </c>
      <c r="AA731" t="s">
        <v>391</v>
      </c>
      <c r="AB731" s="37">
        <v>1</v>
      </c>
      <c r="AC731" t="s">
        <v>106</v>
      </c>
      <c r="AD731" s="37">
        <v>65960</v>
      </c>
      <c r="AE731" s="37">
        <v>75096</v>
      </c>
      <c r="AF731" s="37">
        <v>65960</v>
      </c>
    </row>
    <row r="732" spans="1:32">
      <c r="A732" t="s">
        <v>152</v>
      </c>
      <c r="B732" t="s">
        <v>153</v>
      </c>
      <c r="C732" t="s">
        <v>154</v>
      </c>
      <c r="D732" t="s">
        <v>155</v>
      </c>
      <c r="E732" t="s">
        <v>5875</v>
      </c>
      <c r="F732" t="s">
        <v>5876</v>
      </c>
      <c r="G732" t="s">
        <v>1121</v>
      </c>
      <c r="H732" t="s">
        <v>153</v>
      </c>
      <c r="I732" t="s">
        <v>152</v>
      </c>
      <c r="J732" t="s">
        <v>5877</v>
      </c>
      <c r="K732" t="s">
        <v>96</v>
      </c>
      <c r="L732" t="s">
        <v>5878</v>
      </c>
      <c r="M732" s="36">
        <v>45985.732268518521</v>
      </c>
      <c r="N732" s="36">
        <v>45986.509722222218</v>
      </c>
      <c r="O732" t="s">
        <v>1125</v>
      </c>
      <c r="P732" t="s">
        <v>1126</v>
      </c>
      <c r="Q732" t="s">
        <v>1169</v>
      </c>
      <c r="R732" t="s">
        <v>1279</v>
      </c>
      <c r="S732" t="s">
        <v>1129</v>
      </c>
      <c r="T732" t="s">
        <v>1129</v>
      </c>
      <c r="U732" t="s">
        <v>100</v>
      </c>
      <c r="V732" t="s">
        <v>5879</v>
      </c>
      <c r="W732" t="s">
        <v>102</v>
      </c>
      <c r="X732" t="s">
        <v>5880</v>
      </c>
      <c r="Y732" t="s">
        <v>8</v>
      </c>
      <c r="Z732" t="s">
        <v>104</v>
      </c>
      <c r="AA732" t="s">
        <v>919</v>
      </c>
      <c r="AB732" s="37">
        <v>1</v>
      </c>
      <c r="AC732" t="s">
        <v>106</v>
      </c>
      <c r="AD732" s="37">
        <v>65960</v>
      </c>
      <c r="AE732" s="37">
        <v>75096</v>
      </c>
      <c r="AF732" s="37">
        <v>65960</v>
      </c>
    </row>
    <row r="733" spans="1:32">
      <c r="A733" t="s">
        <v>152</v>
      </c>
      <c r="B733" t="s">
        <v>153</v>
      </c>
      <c r="C733" t="s">
        <v>154</v>
      </c>
      <c r="D733" t="s">
        <v>2856</v>
      </c>
      <c r="E733" t="s">
        <v>5881</v>
      </c>
      <c r="F733" t="s">
        <v>5882</v>
      </c>
      <c r="G733" t="s">
        <v>1121</v>
      </c>
      <c r="H733" t="s">
        <v>153</v>
      </c>
      <c r="I733" t="s">
        <v>2859</v>
      </c>
      <c r="J733" t="s">
        <v>5883</v>
      </c>
      <c r="K733" t="s">
        <v>96</v>
      </c>
      <c r="L733" t="s">
        <v>5884</v>
      </c>
      <c r="M733" s="36">
        <v>45985.701354166667</v>
      </c>
      <c r="N733" s="36">
        <v>45986.609027777777</v>
      </c>
      <c r="O733" t="s">
        <v>1125</v>
      </c>
      <c r="P733" t="s">
        <v>1126</v>
      </c>
      <c r="Q733" t="s">
        <v>1235</v>
      </c>
      <c r="R733" t="s">
        <v>1306</v>
      </c>
      <c r="S733" t="s">
        <v>1129</v>
      </c>
      <c r="T733" t="s">
        <v>1129</v>
      </c>
      <c r="U733" t="s">
        <v>100</v>
      </c>
      <c r="V733" t="s">
        <v>5885</v>
      </c>
      <c r="W733" t="s">
        <v>102</v>
      </c>
      <c r="X733" t="s">
        <v>5886</v>
      </c>
      <c r="Y733" t="s">
        <v>11</v>
      </c>
      <c r="Z733" t="s">
        <v>104</v>
      </c>
      <c r="AA733" t="s">
        <v>1110</v>
      </c>
      <c r="AB733" s="37">
        <v>1</v>
      </c>
      <c r="AC733" t="s">
        <v>106</v>
      </c>
      <c r="AD733" s="37">
        <v>144968</v>
      </c>
      <c r="AE733" s="37">
        <v>140396</v>
      </c>
      <c r="AF733" s="37">
        <v>144968</v>
      </c>
    </row>
    <row r="734" spans="1:32">
      <c r="A734" t="s">
        <v>113</v>
      </c>
      <c r="B734" t="s">
        <v>114</v>
      </c>
      <c r="C734" t="s">
        <v>115</v>
      </c>
      <c r="D734" t="s">
        <v>5887</v>
      </c>
      <c r="E734" t="s">
        <v>5888</v>
      </c>
      <c r="F734" t="s">
        <v>5889</v>
      </c>
      <c r="G734" t="s">
        <v>1121</v>
      </c>
      <c r="H734" t="s">
        <v>366</v>
      </c>
      <c r="I734" t="s">
        <v>5890</v>
      </c>
      <c r="J734" t="s">
        <v>5891</v>
      </c>
      <c r="K734" t="s">
        <v>96</v>
      </c>
      <c r="L734" t="s">
        <v>5892</v>
      </c>
      <c r="M734" s="36">
        <v>45985.706412037027</v>
      </c>
      <c r="N734" s="36">
        <v>45987.710416666669</v>
      </c>
      <c r="O734" t="s">
        <v>1125</v>
      </c>
      <c r="P734" t="s">
        <v>1126</v>
      </c>
      <c r="Q734" t="s">
        <v>1186</v>
      </c>
      <c r="R734" t="s">
        <v>1186</v>
      </c>
      <c r="S734" t="s">
        <v>98</v>
      </c>
      <c r="T734" t="s">
        <v>99</v>
      </c>
      <c r="U734" t="s">
        <v>100</v>
      </c>
      <c r="V734" t="s">
        <v>5893</v>
      </c>
      <c r="W734" t="s">
        <v>102</v>
      </c>
      <c r="X734" t="s">
        <v>5894</v>
      </c>
      <c r="Y734" t="s">
        <v>13</v>
      </c>
      <c r="Z734" t="s">
        <v>104</v>
      </c>
      <c r="AA734" t="s">
        <v>379</v>
      </c>
      <c r="AB734" s="37">
        <v>1</v>
      </c>
      <c r="AC734" t="s">
        <v>106</v>
      </c>
      <c r="AD734" s="37">
        <v>275729</v>
      </c>
      <c r="AE734" s="37">
        <v>196537</v>
      </c>
      <c r="AF734" s="37">
        <v>275729</v>
      </c>
    </row>
    <row r="735" spans="1:32">
      <c r="A735" t="s">
        <v>244</v>
      </c>
      <c r="B735" t="s">
        <v>114</v>
      </c>
      <c r="C735" t="s">
        <v>115</v>
      </c>
      <c r="D735" t="s">
        <v>5552</v>
      </c>
      <c r="E735" t="s">
        <v>5895</v>
      </c>
      <c r="F735" t="s">
        <v>5896</v>
      </c>
      <c r="G735" t="s">
        <v>1121</v>
      </c>
      <c r="H735" t="s">
        <v>248</v>
      </c>
      <c r="I735" t="s">
        <v>5555</v>
      </c>
      <c r="J735" t="s">
        <v>5897</v>
      </c>
      <c r="K735" t="s">
        <v>96</v>
      </c>
      <c r="L735" t="s">
        <v>5898</v>
      </c>
      <c r="M735" s="36">
        <v>45986.333333333343</v>
      </c>
      <c r="N735" s="36">
        <v>45987.674305555563</v>
      </c>
      <c r="O735" t="s">
        <v>1125</v>
      </c>
      <c r="P735" t="s">
        <v>1126</v>
      </c>
      <c r="Q735" t="s">
        <v>1235</v>
      </c>
      <c r="R735" t="s">
        <v>1236</v>
      </c>
      <c r="S735" t="s">
        <v>1130</v>
      </c>
      <c r="T735" t="s">
        <v>1130</v>
      </c>
      <c r="U735" t="s">
        <v>100</v>
      </c>
      <c r="V735" t="s">
        <v>5899</v>
      </c>
      <c r="W735" t="s">
        <v>102</v>
      </c>
      <c r="X735" t="s">
        <v>5900</v>
      </c>
      <c r="Y735" t="s">
        <v>15</v>
      </c>
      <c r="Z735" t="s">
        <v>104</v>
      </c>
      <c r="AA735" t="s">
        <v>1272</v>
      </c>
      <c r="AB735" s="37">
        <v>1</v>
      </c>
      <c r="AC735" t="s">
        <v>106</v>
      </c>
      <c r="AD735" s="37">
        <v>479589</v>
      </c>
      <c r="AE735" s="37">
        <v>196537</v>
      </c>
      <c r="AF735" s="37">
        <v>479589</v>
      </c>
    </row>
    <row r="736" spans="1:32">
      <c r="A736" t="s">
        <v>244</v>
      </c>
      <c r="B736" t="s">
        <v>114</v>
      </c>
      <c r="C736" t="s">
        <v>115</v>
      </c>
      <c r="D736" t="s">
        <v>4580</v>
      </c>
      <c r="E736" t="s">
        <v>5901</v>
      </c>
      <c r="F736" t="s">
        <v>5902</v>
      </c>
      <c r="G736" t="s">
        <v>1121</v>
      </c>
      <c r="H736" t="s">
        <v>366</v>
      </c>
      <c r="I736" t="s">
        <v>4583</v>
      </c>
      <c r="J736" t="s">
        <v>5903</v>
      </c>
      <c r="K736" t="s">
        <v>96</v>
      </c>
      <c r="L736" t="s">
        <v>5904</v>
      </c>
      <c r="M736" s="36">
        <v>45986.333333333343</v>
      </c>
      <c r="N736" s="36">
        <v>45987.509027777778</v>
      </c>
      <c r="O736" t="s">
        <v>1125</v>
      </c>
      <c r="P736" t="s">
        <v>1126</v>
      </c>
      <c r="Q736" t="s">
        <v>1235</v>
      </c>
      <c r="R736" t="s">
        <v>1545</v>
      </c>
      <c r="S736" t="s">
        <v>147</v>
      </c>
      <c r="T736" t="s">
        <v>1364</v>
      </c>
      <c r="U736" t="s">
        <v>100</v>
      </c>
      <c r="V736" t="s">
        <v>5905</v>
      </c>
      <c r="W736" t="s">
        <v>102</v>
      </c>
      <c r="X736" t="s">
        <v>5906</v>
      </c>
      <c r="Y736" t="s">
        <v>11</v>
      </c>
      <c r="Z736" t="s">
        <v>104</v>
      </c>
      <c r="AA736" t="s">
        <v>4169</v>
      </c>
      <c r="AB736" s="37">
        <v>1</v>
      </c>
      <c r="AC736" t="s">
        <v>106</v>
      </c>
      <c r="AD736" s="37">
        <v>144968</v>
      </c>
      <c r="AE736" s="37">
        <v>140396</v>
      </c>
      <c r="AF736" s="37">
        <v>144968</v>
      </c>
    </row>
    <row r="737" spans="1:32">
      <c r="A737" t="s">
        <v>351</v>
      </c>
      <c r="B737" t="s">
        <v>86</v>
      </c>
      <c r="C737" t="s">
        <v>352</v>
      </c>
      <c r="D737" t="s">
        <v>5526</v>
      </c>
      <c r="E737" t="s">
        <v>5907</v>
      </c>
      <c r="F737" t="s">
        <v>5908</v>
      </c>
      <c r="G737" t="s">
        <v>1121</v>
      </c>
      <c r="H737" t="s">
        <v>402</v>
      </c>
      <c r="I737" t="s">
        <v>94</v>
      </c>
      <c r="J737" t="s">
        <v>5909</v>
      </c>
      <c r="K737" t="s">
        <v>96</v>
      </c>
      <c r="L737" t="s">
        <v>5910</v>
      </c>
      <c r="M737" s="36">
        <v>45985.741666666669</v>
      </c>
      <c r="N737" s="36">
        <v>45986.677083333343</v>
      </c>
      <c r="O737" t="s">
        <v>1125</v>
      </c>
      <c r="P737" t="s">
        <v>1126</v>
      </c>
      <c r="Q737" t="s">
        <v>1235</v>
      </c>
      <c r="R737" t="s">
        <v>1269</v>
      </c>
      <c r="S737" t="s">
        <v>98</v>
      </c>
      <c r="T737" t="s">
        <v>99</v>
      </c>
      <c r="U737" t="s">
        <v>100</v>
      </c>
      <c r="V737" t="s">
        <v>5911</v>
      </c>
      <c r="W737" t="s">
        <v>102</v>
      </c>
      <c r="X737" t="s">
        <v>5912</v>
      </c>
      <c r="Y737" t="s">
        <v>11</v>
      </c>
      <c r="Z737" t="s">
        <v>104</v>
      </c>
      <c r="AA737" t="s">
        <v>2338</v>
      </c>
      <c r="AB737" s="37">
        <v>1</v>
      </c>
      <c r="AC737" t="s">
        <v>106</v>
      </c>
      <c r="AD737" s="37">
        <v>144968</v>
      </c>
      <c r="AE737" s="37">
        <v>140396</v>
      </c>
      <c r="AF737" s="37">
        <v>144968</v>
      </c>
    </row>
    <row r="738" spans="1:32">
      <c r="A738" t="s">
        <v>244</v>
      </c>
      <c r="B738" t="s">
        <v>114</v>
      </c>
      <c r="C738" t="s">
        <v>115</v>
      </c>
      <c r="D738" t="s">
        <v>5913</v>
      </c>
      <c r="E738" t="s">
        <v>5914</v>
      </c>
      <c r="F738" t="s">
        <v>5915</v>
      </c>
      <c r="G738" t="s">
        <v>1121</v>
      </c>
      <c r="H738" t="s">
        <v>248</v>
      </c>
      <c r="I738" t="s">
        <v>5916</v>
      </c>
      <c r="J738" t="s">
        <v>5917</v>
      </c>
      <c r="K738" t="s">
        <v>96</v>
      </c>
      <c r="L738" t="s">
        <v>5918</v>
      </c>
      <c r="M738" s="36">
        <v>45985.743854166663</v>
      </c>
      <c r="N738" s="36">
        <v>45986.479861111111</v>
      </c>
      <c r="P738" t="s">
        <v>1126</v>
      </c>
      <c r="Q738" t="s">
        <v>1288</v>
      </c>
      <c r="R738" t="s">
        <v>1128</v>
      </c>
      <c r="S738" t="s">
        <v>1129</v>
      </c>
      <c r="T738" t="s">
        <v>1130</v>
      </c>
      <c r="V738" t="s">
        <v>5919</v>
      </c>
      <c r="W738" t="s">
        <v>1195</v>
      </c>
      <c r="Y738" t="s">
        <v>11</v>
      </c>
      <c r="Z738" t="s">
        <v>104</v>
      </c>
      <c r="AA738" t="s">
        <v>254</v>
      </c>
      <c r="AB738" s="37">
        <v>0</v>
      </c>
      <c r="AC738" t="s">
        <v>106</v>
      </c>
      <c r="AD738" s="37">
        <v>41241</v>
      </c>
      <c r="AE738" s="37">
        <v>0</v>
      </c>
      <c r="AF738" s="37">
        <v>41241</v>
      </c>
    </row>
    <row r="739" spans="1:32">
      <c r="A739" t="s">
        <v>398</v>
      </c>
      <c r="B739" t="s">
        <v>86</v>
      </c>
      <c r="C739" t="s">
        <v>87</v>
      </c>
      <c r="D739" t="s">
        <v>1432</v>
      </c>
      <c r="E739" t="s">
        <v>5920</v>
      </c>
      <c r="F739" t="s">
        <v>5921</v>
      </c>
      <c r="G739" t="s">
        <v>1121</v>
      </c>
      <c r="H739" t="s">
        <v>402</v>
      </c>
      <c r="I739" t="s">
        <v>1435</v>
      </c>
      <c r="J739" t="s">
        <v>5922</v>
      </c>
      <c r="K739" t="s">
        <v>96</v>
      </c>
      <c r="L739" t="s">
        <v>5923</v>
      </c>
      <c r="M739" s="36">
        <v>45986.333333333343</v>
      </c>
      <c r="N739" s="36">
        <v>45986.572222222218</v>
      </c>
      <c r="O739" t="s">
        <v>1125</v>
      </c>
      <c r="P739" t="s">
        <v>1126</v>
      </c>
      <c r="Q739" t="s">
        <v>1235</v>
      </c>
      <c r="R739" t="s">
        <v>1236</v>
      </c>
      <c r="S739" t="s">
        <v>98</v>
      </c>
      <c r="T739" t="s">
        <v>99</v>
      </c>
      <c r="U739" t="s">
        <v>100</v>
      </c>
      <c r="V739" t="s">
        <v>5924</v>
      </c>
      <c r="W739" t="s">
        <v>102</v>
      </c>
      <c r="X739" t="s">
        <v>5925</v>
      </c>
      <c r="Y739" t="s">
        <v>8</v>
      </c>
      <c r="Z739" t="s">
        <v>104</v>
      </c>
      <c r="AA739" t="s">
        <v>1439</v>
      </c>
      <c r="AB739" s="37">
        <v>1</v>
      </c>
      <c r="AC739" t="s">
        <v>106</v>
      </c>
      <c r="AD739" s="37">
        <v>65960</v>
      </c>
      <c r="AE739" s="37">
        <v>75096</v>
      </c>
      <c r="AF739" s="37">
        <v>65960</v>
      </c>
    </row>
    <row r="740" spans="1:32">
      <c r="A740" t="s">
        <v>113</v>
      </c>
      <c r="B740" t="s">
        <v>114</v>
      </c>
      <c r="C740" t="s">
        <v>115</v>
      </c>
      <c r="D740" t="s">
        <v>5926</v>
      </c>
      <c r="E740" t="s">
        <v>5927</v>
      </c>
      <c r="F740" t="s">
        <v>5928</v>
      </c>
      <c r="G740" t="s">
        <v>1121</v>
      </c>
      <c r="H740" t="s">
        <v>144</v>
      </c>
      <c r="I740" t="s">
        <v>5929</v>
      </c>
      <c r="J740" t="s">
        <v>5930</v>
      </c>
      <c r="K740" t="s">
        <v>96</v>
      </c>
      <c r="L740" t="s">
        <v>5931</v>
      </c>
      <c r="M740" s="36">
        <v>45986.333333333343</v>
      </c>
      <c r="N740" s="36">
        <v>45988.651388888888</v>
      </c>
      <c r="O740" t="s">
        <v>1125</v>
      </c>
      <c r="P740" t="s">
        <v>1126</v>
      </c>
      <c r="Q740" t="s">
        <v>1158</v>
      </c>
      <c r="R740" t="s">
        <v>1159</v>
      </c>
      <c r="S740" t="s">
        <v>1130</v>
      </c>
      <c r="T740" t="s">
        <v>1130</v>
      </c>
      <c r="U740" t="s">
        <v>100</v>
      </c>
      <c r="V740" t="s">
        <v>5932</v>
      </c>
      <c r="W740" t="s">
        <v>102</v>
      </c>
      <c r="X740" t="s">
        <v>5933</v>
      </c>
      <c r="Y740" t="s">
        <v>15</v>
      </c>
      <c r="Z740" t="s">
        <v>104</v>
      </c>
      <c r="AA740" t="s">
        <v>547</v>
      </c>
      <c r="AB740" s="37">
        <v>1</v>
      </c>
      <c r="AC740" t="s">
        <v>106</v>
      </c>
      <c r="AD740" s="37">
        <v>479589</v>
      </c>
      <c r="AE740" s="37">
        <v>196537</v>
      </c>
      <c r="AF740" s="37">
        <v>479589</v>
      </c>
    </row>
    <row r="741" spans="1:32">
      <c r="A741" t="s">
        <v>113</v>
      </c>
      <c r="B741" t="s">
        <v>114</v>
      </c>
      <c r="C741" t="s">
        <v>115</v>
      </c>
      <c r="D741" t="s">
        <v>363</v>
      </c>
      <c r="E741" t="s">
        <v>5934</v>
      </c>
      <c r="F741" t="s">
        <v>5935</v>
      </c>
      <c r="G741" t="s">
        <v>1121</v>
      </c>
      <c r="H741" t="s">
        <v>366</v>
      </c>
      <c r="I741" t="s">
        <v>113</v>
      </c>
      <c r="J741" t="s">
        <v>5936</v>
      </c>
      <c r="K741" t="s">
        <v>96</v>
      </c>
      <c r="L741" t="s">
        <v>5937</v>
      </c>
      <c r="M741" s="36">
        <v>45986.333333333343</v>
      </c>
      <c r="N741" s="36">
        <v>45986.642361111109</v>
      </c>
      <c r="O741" t="s">
        <v>1125</v>
      </c>
      <c r="P741" t="s">
        <v>1126</v>
      </c>
      <c r="Q741" t="s">
        <v>1169</v>
      </c>
      <c r="R741" t="s">
        <v>1279</v>
      </c>
      <c r="S741" t="s">
        <v>98</v>
      </c>
      <c r="T741" t="s">
        <v>470</v>
      </c>
      <c r="U741" t="s">
        <v>100</v>
      </c>
      <c r="V741" t="s">
        <v>5938</v>
      </c>
      <c r="W741" t="s">
        <v>102</v>
      </c>
      <c r="X741" t="s">
        <v>5939</v>
      </c>
      <c r="Y741" t="s">
        <v>8</v>
      </c>
      <c r="Z741" t="s">
        <v>104</v>
      </c>
      <c r="AA741" t="s">
        <v>1723</v>
      </c>
      <c r="AB741" s="37">
        <v>1</v>
      </c>
      <c r="AC741" t="s">
        <v>106</v>
      </c>
      <c r="AD741" s="37">
        <v>65960</v>
      </c>
      <c r="AE741" s="37">
        <v>75096</v>
      </c>
      <c r="AF741" s="37">
        <v>65960</v>
      </c>
    </row>
    <row r="742" spans="1:32">
      <c r="A742" t="s">
        <v>704</v>
      </c>
      <c r="B742" t="s">
        <v>381</v>
      </c>
      <c r="C742" t="s">
        <v>382</v>
      </c>
      <c r="D742" t="s">
        <v>705</v>
      </c>
      <c r="E742" t="s">
        <v>5940</v>
      </c>
      <c r="F742" t="s">
        <v>5941</v>
      </c>
      <c r="G742" t="s">
        <v>1121</v>
      </c>
      <c r="H742" t="s">
        <v>708</v>
      </c>
      <c r="I742" t="s">
        <v>704</v>
      </c>
      <c r="J742" t="s">
        <v>5942</v>
      </c>
      <c r="K742" t="s">
        <v>96</v>
      </c>
      <c r="L742" t="s">
        <v>5943</v>
      </c>
      <c r="M742" s="36">
        <v>45986.347361111111</v>
      </c>
      <c r="N742" s="36">
        <v>45986.494444444441</v>
      </c>
      <c r="O742" t="s">
        <v>1125</v>
      </c>
      <c r="P742" t="s">
        <v>1126</v>
      </c>
      <c r="Q742" t="s">
        <v>1186</v>
      </c>
      <c r="R742" t="s">
        <v>1186</v>
      </c>
      <c r="S742" t="s">
        <v>1129</v>
      </c>
      <c r="T742" t="s">
        <v>1130</v>
      </c>
      <c r="U742" t="s">
        <v>100</v>
      </c>
      <c r="V742" t="s">
        <v>5944</v>
      </c>
      <c r="W742" t="s">
        <v>102</v>
      </c>
      <c r="X742" t="s">
        <v>5945</v>
      </c>
      <c r="Y742" t="s">
        <v>8</v>
      </c>
      <c r="Z742" t="s">
        <v>104</v>
      </c>
      <c r="AA742" t="s">
        <v>1686</v>
      </c>
      <c r="AB742" s="37">
        <v>1</v>
      </c>
      <c r="AC742" t="s">
        <v>106</v>
      </c>
      <c r="AD742" s="37">
        <v>65960</v>
      </c>
      <c r="AE742" s="37">
        <v>75096</v>
      </c>
      <c r="AF742" s="37">
        <v>65960</v>
      </c>
    </row>
    <row r="743" spans="1:32">
      <c r="A743" t="s">
        <v>244</v>
      </c>
      <c r="B743" t="s">
        <v>114</v>
      </c>
      <c r="C743" t="s">
        <v>115</v>
      </c>
      <c r="D743" t="s">
        <v>5946</v>
      </c>
      <c r="E743" t="s">
        <v>5947</v>
      </c>
      <c r="F743" t="s">
        <v>5948</v>
      </c>
      <c r="G743" t="s">
        <v>1121</v>
      </c>
      <c r="H743" t="s">
        <v>248</v>
      </c>
      <c r="I743" t="s">
        <v>5949</v>
      </c>
      <c r="J743" t="s">
        <v>5950</v>
      </c>
      <c r="K743" t="s">
        <v>96</v>
      </c>
      <c r="L743" t="s">
        <v>5951</v>
      </c>
      <c r="M743" s="36">
        <v>45986.363067129627</v>
      </c>
      <c r="N743" s="36">
        <v>45986.711111111108</v>
      </c>
      <c r="O743" t="s">
        <v>1125</v>
      </c>
      <c r="P743" t="s">
        <v>1126</v>
      </c>
      <c r="Q743" t="s">
        <v>1235</v>
      </c>
      <c r="R743" t="s">
        <v>1269</v>
      </c>
      <c r="S743" t="s">
        <v>1130</v>
      </c>
      <c r="T743" t="s">
        <v>1130</v>
      </c>
      <c r="U743" t="s">
        <v>100</v>
      </c>
      <c r="V743" t="s">
        <v>5952</v>
      </c>
      <c r="W743" t="s">
        <v>102</v>
      </c>
      <c r="X743" t="s">
        <v>5953</v>
      </c>
      <c r="Y743" t="s">
        <v>8</v>
      </c>
      <c r="Z743" t="s">
        <v>104</v>
      </c>
      <c r="AA743" t="s">
        <v>254</v>
      </c>
      <c r="AB743" s="37">
        <v>1</v>
      </c>
      <c r="AC743" t="s">
        <v>106</v>
      </c>
      <c r="AD743" s="37">
        <v>65960</v>
      </c>
      <c r="AE743" s="37">
        <v>75096</v>
      </c>
      <c r="AF743" s="37">
        <v>65960</v>
      </c>
    </row>
    <row r="744" spans="1:32">
      <c r="A744" t="s">
        <v>113</v>
      </c>
      <c r="B744" t="s">
        <v>114</v>
      </c>
      <c r="C744" t="s">
        <v>115</v>
      </c>
      <c r="D744" t="s">
        <v>363</v>
      </c>
      <c r="E744" t="s">
        <v>5954</v>
      </c>
      <c r="F744" t="s">
        <v>5955</v>
      </c>
      <c r="G744" t="s">
        <v>1121</v>
      </c>
      <c r="H744" t="s">
        <v>366</v>
      </c>
      <c r="I744" t="s">
        <v>113</v>
      </c>
      <c r="J744" t="s">
        <v>5956</v>
      </c>
      <c r="K744" t="s">
        <v>96</v>
      </c>
      <c r="L744" t="s">
        <v>5957</v>
      </c>
      <c r="M744" s="36">
        <v>45986.355833333328</v>
      </c>
      <c r="N744" s="36">
        <v>45986.705555555563</v>
      </c>
      <c r="O744" t="s">
        <v>1125</v>
      </c>
      <c r="P744" t="s">
        <v>1126</v>
      </c>
      <c r="Q744" t="s">
        <v>1158</v>
      </c>
      <c r="R744" t="s">
        <v>1159</v>
      </c>
      <c r="S744" t="s">
        <v>147</v>
      </c>
      <c r="T744" t="s">
        <v>600</v>
      </c>
      <c r="U744" t="s">
        <v>100</v>
      </c>
      <c r="V744" t="s">
        <v>5958</v>
      </c>
      <c r="W744" t="s">
        <v>102</v>
      </c>
      <c r="X744" t="s">
        <v>5959</v>
      </c>
      <c r="Y744" t="s">
        <v>8</v>
      </c>
      <c r="Z744" t="s">
        <v>104</v>
      </c>
      <c r="AA744" t="s">
        <v>1030</v>
      </c>
      <c r="AB744" s="37">
        <v>1</v>
      </c>
      <c r="AC744" t="s">
        <v>106</v>
      </c>
      <c r="AD744" s="37">
        <v>65960</v>
      </c>
      <c r="AE744" s="37">
        <v>75096</v>
      </c>
      <c r="AF744" s="37">
        <v>65960</v>
      </c>
    </row>
    <row r="745" spans="1:32">
      <c r="A745" t="s">
        <v>152</v>
      </c>
      <c r="B745" t="s">
        <v>153</v>
      </c>
      <c r="C745" t="s">
        <v>154</v>
      </c>
      <c r="D745" t="s">
        <v>155</v>
      </c>
      <c r="E745" t="s">
        <v>5960</v>
      </c>
      <c r="F745" t="s">
        <v>3757</v>
      </c>
      <c r="G745" t="s">
        <v>1121</v>
      </c>
      <c r="H745" t="s">
        <v>153</v>
      </c>
      <c r="I745" t="s">
        <v>152</v>
      </c>
      <c r="J745" t="s">
        <v>3758</v>
      </c>
      <c r="K745" t="s">
        <v>96</v>
      </c>
      <c r="L745" t="s">
        <v>5961</v>
      </c>
      <c r="M745" s="36">
        <v>45986.377245370371</v>
      </c>
      <c r="N745" s="36">
        <v>45987.497916666667</v>
      </c>
      <c r="O745" t="s">
        <v>1125</v>
      </c>
      <c r="P745" t="s">
        <v>1126</v>
      </c>
      <c r="Q745" t="s">
        <v>1186</v>
      </c>
      <c r="R745" t="s">
        <v>1186</v>
      </c>
      <c r="S745" t="s">
        <v>147</v>
      </c>
      <c r="T745" t="s">
        <v>1364</v>
      </c>
      <c r="U745" t="s">
        <v>2065</v>
      </c>
      <c r="V745" t="s">
        <v>5962</v>
      </c>
      <c r="W745" t="s">
        <v>102</v>
      </c>
      <c r="X745" t="s">
        <v>106</v>
      </c>
      <c r="Y745" t="s">
        <v>8</v>
      </c>
      <c r="Z745" t="s">
        <v>104</v>
      </c>
      <c r="AA745" t="s">
        <v>162</v>
      </c>
      <c r="AB745" s="37">
        <v>2</v>
      </c>
      <c r="AC745" t="s">
        <v>106</v>
      </c>
      <c r="AD745" s="37">
        <v>131920</v>
      </c>
      <c r="AE745" s="37">
        <v>75096</v>
      </c>
      <c r="AF745" s="37">
        <v>131920</v>
      </c>
    </row>
    <row r="746" spans="1:32">
      <c r="A746" t="s">
        <v>277</v>
      </c>
      <c r="B746" t="s">
        <v>256</v>
      </c>
      <c r="C746" t="s">
        <v>257</v>
      </c>
      <c r="D746" t="s">
        <v>5963</v>
      </c>
      <c r="E746" t="s">
        <v>5964</v>
      </c>
      <c r="F746" t="s">
        <v>5965</v>
      </c>
      <c r="G746" t="s">
        <v>1121</v>
      </c>
      <c r="H746" t="s">
        <v>291</v>
      </c>
      <c r="I746" t="s">
        <v>5966</v>
      </c>
      <c r="J746" t="s">
        <v>5967</v>
      </c>
      <c r="K746" t="s">
        <v>96</v>
      </c>
      <c r="L746" t="s">
        <v>5968</v>
      </c>
      <c r="M746" s="36">
        <v>45986.390972222223</v>
      </c>
      <c r="N746" s="36">
        <v>45989.563194444447</v>
      </c>
      <c r="O746" t="s">
        <v>1125</v>
      </c>
      <c r="P746" t="s">
        <v>1227</v>
      </c>
      <c r="Q746" t="s">
        <v>2882</v>
      </c>
      <c r="R746" t="s">
        <v>2882</v>
      </c>
      <c r="S746" t="s">
        <v>98</v>
      </c>
      <c r="T746" t="s">
        <v>470</v>
      </c>
      <c r="U746" t="s">
        <v>100</v>
      </c>
      <c r="V746" t="s">
        <v>5969</v>
      </c>
      <c r="W746" t="s">
        <v>102</v>
      </c>
      <c r="X746" t="s">
        <v>5970</v>
      </c>
      <c r="Y746" t="s">
        <v>15</v>
      </c>
      <c r="Z746" t="s">
        <v>104</v>
      </c>
      <c r="AA746" t="s">
        <v>287</v>
      </c>
      <c r="AB746" s="37">
        <v>1</v>
      </c>
      <c r="AC746" t="s">
        <v>106</v>
      </c>
      <c r="AD746" s="37">
        <v>479589</v>
      </c>
      <c r="AE746" s="37">
        <v>196537</v>
      </c>
      <c r="AF746" s="37">
        <v>479589</v>
      </c>
    </row>
    <row r="747" spans="1:32">
      <c r="A747" t="s">
        <v>138</v>
      </c>
      <c r="B747" t="s">
        <v>139</v>
      </c>
      <c r="C747" t="s">
        <v>140</v>
      </c>
      <c r="D747" t="s">
        <v>141</v>
      </c>
      <c r="E747" t="s">
        <v>5971</v>
      </c>
      <c r="F747" t="s">
        <v>5972</v>
      </c>
      <c r="G747" t="s">
        <v>1121</v>
      </c>
      <c r="H747" t="s">
        <v>144</v>
      </c>
      <c r="I747" t="s">
        <v>138</v>
      </c>
      <c r="J747" t="s">
        <v>5973</v>
      </c>
      <c r="K747" t="s">
        <v>96</v>
      </c>
      <c r="L747" t="s">
        <v>5974</v>
      </c>
      <c r="M747" s="36">
        <v>45986.372731481482</v>
      </c>
      <c r="N747" s="36">
        <v>45986.730555555558</v>
      </c>
      <c r="O747" t="s">
        <v>1125</v>
      </c>
      <c r="P747" t="s">
        <v>1227</v>
      </c>
      <c r="Q747" t="s">
        <v>1336</v>
      </c>
      <c r="R747" t="s">
        <v>1445</v>
      </c>
      <c r="S747" t="s">
        <v>147</v>
      </c>
      <c r="T747" t="s">
        <v>1364</v>
      </c>
      <c r="U747" t="s">
        <v>100</v>
      </c>
      <c r="V747" t="s">
        <v>5975</v>
      </c>
      <c r="W747" t="s">
        <v>102</v>
      </c>
      <c r="X747" t="s">
        <v>5976</v>
      </c>
      <c r="Y747" t="s">
        <v>8</v>
      </c>
      <c r="Z747" t="s">
        <v>104</v>
      </c>
      <c r="AA747" t="s">
        <v>644</v>
      </c>
      <c r="AB747" s="37">
        <v>1</v>
      </c>
      <c r="AC747" t="s">
        <v>106</v>
      </c>
      <c r="AD747" s="37">
        <v>65960</v>
      </c>
      <c r="AE747" s="37">
        <v>75096</v>
      </c>
      <c r="AF747" s="37">
        <v>65960</v>
      </c>
    </row>
    <row r="748" spans="1:32">
      <c r="A748" t="s">
        <v>138</v>
      </c>
      <c r="B748" t="s">
        <v>139</v>
      </c>
      <c r="C748" t="s">
        <v>140</v>
      </c>
      <c r="D748" t="s">
        <v>141</v>
      </c>
      <c r="E748" t="s">
        <v>5977</v>
      </c>
      <c r="F748" t="s">
        <v>5978</v>
      </c>
      <c r="G748" t="s">
        <v>1121</v>
      </c>
      <c r="H748" t="s">
        <v>144</v>
      </c>
      <c r="I748" t="s">
        <v>138</v>
      </c>
      <c r="J748" t="s">
        <v>5979</v>
      </c>
      <c r="K748" t="s">
        <v>96</v>
      </c>
      <c r="L748" t="s">
        <v>5980</v>
      </c>
      <c r="M748" s="36">
        <v>45986.373217592591</v>
      </c>
      <c r="N748" s="36">
        <v>45986.713888888888</v>
      </c>
      <c r="O748" t="s">
        <v>1125</v>
      </c>
      <c r="P748" t="s">
        <v>1227</v>
      </c>
      <c r="Q748" t="s">
        <v>1336</v>
      </c>
      <c r="R748" t="s">
        <v>1445</v>
      </c>
      <c r="S748" t="s">
        <v>147</v>
      </c>
      <c r="T748" t="s">
        <v>1364</v>
      </c>
      <c r="U748" t="s">
        <v>100</v>
      </c>
      <c r="V748" t="s">
        <v>5981</v>
      </c>
      <c r="W748" t="s">
        <v>102</v>
      </c>
      <c r="X748" t="s">
        <v>5982</v>
      </c>
      <c r="Y748" t="s">
        <v>8</v>
      </c>
      <c r="Z748" t="s">
        <v>104</v>
      </c>
      <c r="AA748" t="s">
        <v>644</v>
      </c>
      <c r="AB748" s="37">
        <v>1</v>
      </c>
      <c r="AC748" t="s">
        <v>106</v>
      </c>
      <c r="AD748" s="37">
        <v>65960</v>
      </c>
      <c r="AE748" s="37">
        <v>75096</v>
      </c>
      <c r="AF748" s="37">
        <v>65960</v>
      </c>
    </row>
    <row r="749" spans="1:32">
      <c r="A749" t="s">
        <v>152</v>
      </c>
      <c r="B749" t="s">
        <v>153</v>
      </c>
      <c r="C749" t="s">
        <v>154</v>
      </c>
      <c r="D749" t="s">
        <v>2613</v>
      </c>
      <c r="E749" t="s">
        <v>5983</v>
      </c>
      <c r="F749" t="s">
        <v>5984</v>
      </c>
      <c r="G749" t="s">
        <v>1121</v>
      </c>
      <c r="H749" t="s">
        <v>153</v>
      </c>
      <c r="I749" t="s">
        <v>2616</v>
      </c>
      <c r="J749" t="s">
        <v>5985</v>
      </c>
      <c r="K749" t="s">
        <v>96</v>
      </c>
      <c r="L749" t="s">
        <v>5986</v>
      </c>
      <c r="M749" s="36">
        <v>45986.376747685194</v>
      </c>
      <c r="N749" s="36">
        <v>45987.570833333331</v>
      </c>
      <c r="O749" t="s">
        <v>1125</v>
      </c>
      <c r="P749" t="s">
        <v>1126</v>
      </c>
      <c r="Q749" t="s">
        <v>1363</v>
      </c>
      <c r="R749" t="s">
        <v>1453</v>
      </c>
      <c r="S749" t="s">
        <v>147</v>
      </c>
      <c r="T749" t="s">
        <v>1364</v>
      </c>
      <c r="U749" t="s">
        <v>100</v>
      </c>
      <c r="V749" t="s">
        <v>5987</v>
      </c>
      <c r="W749" t="s">
        <v>102</v>
      </c>
      <c r="X749" t="s">
        <v>5988</v>
      </c>
      <c r="Y749" t="s">
        <v>11</v>
      </c>
      <c r="Z749" t="s">
        <v>104</v>
      </c>
      <c r="AA749" t="s">
        <v>276</v>
      </c>
      <c r="AB749" s="37">
        <v>1</v>
      </c>
      <c r="AC749" t="s">
        <v>106</v>
      </c>
      <c r="AD749" s="37">
        <v>144968</v>
      </c>
      <c r="AE749" s="37">
        <v>140396</v>
      </c>
      <c r="AF749" s="37">
        <v>144968</v>
      </c>
    </row>
    <row r="750" spans="1:32">
      <c r="A750" t="s">
        <v>138</v>
      </c>
      <c r="B750" t="s">
        <v>139</v>
      </c>
      <c r="C750" t="s">
        <v>140</v>
      </c>
      <c r="D750" t="s">
        <v>1825</v>
      </c>
      <c r="E750" t="s">
        <v>5989</v>
      </c>
      <c r="F750" t="s">
        <v>5990</v>
      </c>
      <c r="G750" t="s">
        <v>1121</v>
      </c>
      <c r="H750" t="s">
        <v>144</v>
      </c>
      <c r="I750" t="s">
        <v>1828</v>
      </c>
      <c r="J750" t="s">
        <v>5991</v>
      </c>
      <c r="K750" t="s">
        <v>96</v>
      </c>
      <c r="L750" t="s">
        <v>5992</v>
      </c>
      <c r="M750" s="36">
        <v>45986.382951388892</v>
      </c>
      <c r="N750" s="36">
        <v>45987.45208333333</v>
      </c>
      <c r="O750" t="s">
        <v>1125</v>
      </c>
      <c r="P750" t="s">
        <v>1126</v>
      </c>
      <c r="Q750" t="s">
        <v>1192</v>
      </c>
      <c r="R750" t="s">
        <v>1128</v>
      </c>
      <c r="S750" t="s">
        <v>98</v>
      </c>
      <c r="T750" t="s">
        <v>99</v>
      </c>
      <c r="U750" t="s">
        <v>100</v>
      </c>
      <c r="V750" t="s">
        <v>5993</v>
      </c>
      <c r="W750" t="s">
        <v>102</v>
      </c>
      <c r="X750" t="s">
        <v>5994</v>
      </c>
      <c r="Y750" t="s">
        <v>15</v>
      </c>
      <c r="Z750" t="s">
        <v>104</v>
      </c>
      <c r="AA750" t="s">
        <v>761</v>
      </c>
      <c r="AB750" s="37">
        <v>1</v>
      </c>
      <c r="AC750" t="s">
        <v>106</v>
      </c>
      <c r="AD750" s="37">
        <v>479589</v>
      </c>
      <c r="AE750" s="37">
        <v>196537</v>
      </c>
      <c r="AF750" s="37">
        <v>479589</v>
      </c>
    </row>
    <row r="751" spans="1:32">
      <c r="A751" t="s">
        <v>975</v>
      </c>
      <c r="B751" t="s">
        <v>256</v>
      </c>
      <c r="C751" t="s">
        <v>257</v>
      </c>
      <c r="D751" t="s">
        <v>976</v>
      </c>
      <c r="E751" t="s">
        <v>5995</v>
      </c>
      <c r="F751" t="s">
        <v>5996</v>
      </c>
      <c r="G751" t="s">
        <v>1121</v>
      </c>
      <c r="H751" t="s">
        <v>979</v>
      </c>
      <c r="I751" t="s">
        <v>975</v>
      </c>
      <c r="J751" t="s">
        <v>5997</v>
      </c>
      <c r="K751" t="s">
        <v>96</v>
      </c>
      <c r="L751" t="s">
        <v>5998</v>
      </c>
      <c r="M751" s="36">
        <v>45986.393483796302</v>
      </c>
      <c r="N751" s="36">
        <v>45986.475694444453</v>
      </c>
      <c r="O751" t="s">
        <v>1125</v>
      </c>
      <c r="P751" t="s">
        <v>1126</v>
      </c>
      <c r="Q751" t="s">
        <v>1158</v>
      </c>
      <c r="R751" t="s">
        <v>1128</v>
      </c>
      <c r="S751" t="s">
        <v>98</v>
      </c>
      <c r="T751" t="s">
        <v>470</v>
      </c>
      <c r="U751" t="s">
        <v>100</v>
      </c>
      <c r="V751" t="s">
        <v>5999</v>
      </c>
      <c r="W751" t="s">
        <v>102</v>
      </c>
      <c r="X751" t="s">
        <v>6000</v>
      </c>
      <c r="Y751" t="s">
        <v>8</v>
      </c>
      <c r="Z751" t="s">
        <v>104</v>
      </c>
      <c r="AA751" t="s">
        <v>984</v>
      </c>
      <c r="AB751" s="37">
        <v>1</v>
      </c>
      <c r="AC751" t="s">
        <v>106</v>
      </c>
      <c r="AD751" s="37">
        <v>65960</v>
      </c>
      <c r="AE751" s="37">
        <v>75096</v>
      </c>
      <c r="AF751" s="37">
        <v>65960</v>
      </c>
    </row>
    <row r="752" spans="1:32">
      <c r="A752" t="s">
        <v>138</v>
      </c>
      <c r="B752" t="s">
        <v>139</v>
      </c>
      <c r="C752" t="s">
        <v>140</v>
      </c>
      <c r="D752" t="s">
        <v>6001</v>
      </c>
      <c r="E752" t="s">
        <v>6002</v>
      </c>
      <c r="F752" t="s">
        <v>6003</v>
      </c>
      <c r="G752" t="s">
        <v>1121</v>
      </c>
      <c r="H752" t="s">
        <v>144</v>
      </c>
      <c r="I752" t="s">
        <v>6004</v>
      </c>
      <c r="J752" t="s">
        <v>6005</v>
      </c>
      <c r="K752" t="s">
        <v>96</v>
      </c>
      <c r="L752" t="s">
        <v>6006</v>
      </c>
      <c r="M752" s="36">
        <v>45986.408888888887</v>
      </c>
      <c r="N752" s="36">
        <v>45987.461805555547</v>
      </c>
      <c r="O752" t="s">
        <v>1125</v>
      </c>
      <c r="P752" t="s">
        <v>1126</v>
      </c>
      <c r="Q752" t="s">
        <v>1186</v>
      </c>
      <c r="R752" t="s">
        <v>1186</v>
      </c>
      <c r="S752" t="s">
        <v>1130</v>
      </c>
      <c r="T752" t="s">
        <v>1130</v>
      </c>
      <c r="U752" t="s">
        <v>100</v>
      </c>
      <c r="V752" t="s">
        <v>6007</v>
      </c>
      <c r="W752" t="s">
        <v>102</v>
      </c>
      <c r="X752" t="s">
        <v>6008</v>
      </c>
      <c r="Y752" t="s">
        <v>11</v>
      </c>
      <c r="Z752" t="s">
        <v>104</v>
      </c>
      <c r="AA752" t="s">
        <v>1162</v>
      </c>
      <c r="AB752" s="37">
        <v>1</v>
      </c>
      <c r="AC752" t="s">
        <v>106</v>
      </c>
      <c r="AD752" s="37">
        <v>144968</v>
      </c>
      <c r="AE752" s="37">
        <v>140396</v>
      </c>
      <c r="AF752" s="37">
        <v>144968</v>
      </c>
    </row>
    <row r="753" spans="1:32">
      <c r="A753" t="s">
        <v>138</v>
      </c>
      <c r="B753" t="s">
        <v>139</v>
      </c>
      <c r="C753" t="s">
        <v>140</v>
      </c>
      <c r="D753" t="s">
        <v>196</v>
      </c>
      <c r="E753" t="s">
        <v>6009</v>
      </c>
      <c r="F753" t="s">
        <v>6010</v>
      </c>
      <c r="G753" t="s">
        <v>1121</v>
      </c>
      <c r="H753" t="s">
        <v>144</v>
      </c>
      <c r="I753" t="s">
        <v>199</v>
      </c>
      <c r="J753" t="s">
        <v>6011</v>
      </c>
      <c r="K753" t="s">
        <v>96</v>
      </c>
      <c r="L753" t="s">
        <v>6012</v>
      </c>
      <c r="M753" s="36">
        <v>45986.422210648147</v>
      </c>
      <c r="N753" s="36">
        <v>45987.393750000003</v>
      </c>
      <c r="O753" t="s">
        <v>1125</v>
      </c>
      <c r="P753" t="s">
        <v>1126</v>
      </c>
      <c r="Q753" t="s">
        <v>1235</v>
      </c>
      <c r="R753" t="s">
        <v>1236</v>
      </c>
      <c r="S753" t="s">
        <v>98</v>
      </c>
      <c r="T753" t="s">
        <v>470</v>
      </c>
      <c r="U753" t="s">
        <v>100</v>
      </c>
      <c r="V753" t="s">
        <v>6013</v>
      </c>
      <c r="W753" t="s">
        <v>102</v>
      </c>
      <c r="X753" t="s">
        <v>6014</v>
      </c>
      <c r="Y753" t="s">
        <v>8</v>
      </c>
      <c r="Z753" t="s">
        <v>104</v>
      </c>
      <c r="AA753" t="s">
        <v>176</v>
      </c>
      <c r="AB753" s="37">
        <v>1</v>
      </c>
      <c r="AC753" t="s">
        <v>106</v>
      </c>
      <c r="AD753" s="37">
        <v>65960</v>
      </c>
      <c r="AE753" s="37">
        <v>75096</v>
      </c>
      <c r="AF753" s="37">
        <v>65960</v>
      </c>
    </row>
    <row r="754" spans="1:32">
      <c r="A754" t="s">
        <v>138</v>
      </c>
      <c r="B754" t="s">
        <v>139</v>
      </c>
      <c r="C754" t="s">
        <v>140</v>
      </c>
      <c r="D754" t="s">
        <v>141</v>
      </c>
      <c r="E754" t="s">
        <v>6015</v>
      </c>
      <c r="F754" t="s">
        <v>6016</v>
      </c>
      <c r="G754" t="s">
        <v>1121</v>
      </c>
      <c r="H754" t="s">
        <v>144</v>
      </c>
      <c r="I754" t="s">
        <v>138</v>
      </c>
      <c r="J754" t="s">
        <v>6017</v>
      </c>
      <c r="K754" t="s">
        <v>96</v>
      </c>
      <c r="L754" t="s">
        <v>6018</v>
      </c>
      <c r="M754" s="36">
        <v>45986.424745370372</v>
      </c>
      <c r="N754" s="36">
        <v>45986.681250000001</v>
      </c>
      <c r="P754" t="s">
        <v>1227</v>
      </c>
      <c r="Q754" t="s">
        <v>1637</v>
      </c>
      <c r="R754" t="s">
        <v>1638</v>
      </c>
      <c r="S754" t="s">
        <v>98</v>
      </c>
      <c r="T754" t="s">
        <v>470</v>
      </c>
      <c r="V754" t="s">
        <v>6019</v>
      </c>
      <c r="W754" t="s">
        <v>1195</v>
      </c>
      <c r="Y754" t="s">
        <v>8</v>
      </c>
      <c r="Z754" t="s">
        <v>104</v>
      </c>
      <c r="AA754" t="s">
        <v>761</v>
      </c>
      <c r="AB754" s="37">
        <v>0</v>
      </c>
      <c r="AC754" t="s">
        <v>106</v>
      </c>
      <c r="AD754" s="37">
        <v>41241</v>
      </c>
      <c r="AE754" s="37">
        <v>0</v>
      </c>
      <c r="AF754" s="37">
        <v>41241</v>
      </c>
    </row>
    <row r="755" spans="1:32">
      <c r="A755" t="s">
        <v>138</v>
      </c>
      <c r="B755" t="s">
        <v>139</v>
      </c>
      <c r="C755" t="s">
        <v>140</v>
      </c>
      <c r="D755" t="s">
        <v>196</v>
      </c>
      <c r="E755" t="s">
        <v>6020</v>
      </c>
      <c r="F755" t="s">
        <v>6021</v>
      </c>
      <c r="G755" t="s">
        <v>1121</v>
      </c>
      <c r="H755" t="s">
        <v>144</v>
      </c>
      <c r="I755" t="s">
        <v>199</v>
      </c>
      <c r="J755" t="s">
        <v>6022</v>
      </c>
      <c r="K755" t="s">
        <v>96</v>
      </c>
      <c r="L755" t="s">
        <v>6023</v>
      </c>
      <c r="M755" s="36">
        <v>45986.457939814813</v>
      </c>
      <c r="N755" s="36">
        <v>45986.673611111109</v>
      </c>
      <c r="O755" t="s">
        <v>1125</v>
      </c>
      <c r="P755" t="s">
        <v>1126</v>
      </c>
      <c r="Q755" t="s">
        <v>1235</v>
      </c>
      <c r="R755" t="s">
        <v>1269</v>
      </c>
      <c r="S755" t="s">
        <v>98</v>
      </c>
      <c r="T755" t="s">
        <v>470</v>
      </c>
      <c r="U755" t="s">
        <v>100</v>
      </c>
      <c r="V755" t="s">
        <v>6024</v>
      </c>
      <c r="W755" t="s">
        <v>102</v>
      </c>
      <c r="X755" t="s">
        <v>6025</v>
      </c>
      <c r="Y755" t="s">
        <v>8</v>
      </c>
      <c r="Z755" t="s">
        <v>104</v>
      </c>
      <c r="AA755" t="s">
        <v>176</v>
      </c>
      <c r="AB755" s="37">
        <v>1</v>
      </c>
      <c r="AC755" t="s">
        <v>106</v>
      </c>
      <c r="AD755" s="37">
        <v>65960</v>
      </c>
      <c r="AE755" s="37">
        <v>75096</v>
      </c>
      <c r="AF755" s="37">
        <v>65960</v>
      </c>
    </row>
    <row r="756" spans="1:32">
      <c r="A756" t="s">
        <v>138</v>
      </c>
      <c r="B756" t="s">
        <v>139</v>
      </c>
      <c r="C756" t="s">
        <v>140</v>
      </c>
      <c r="D756" t="s">
        <v>141</v>
      </c>
      <c r="E756" t="s">
        <v>6026</v>
      </c>
      <c r="F756" t="s">
        <v>6027</v>
      </c>
      <c r="G756" t="s">
        <v>1121</v>
      </c>
      <c r="H756" t="s">
        <v>144</v>
      </c>
      <c r="I756" t="s">
        <v>138</v>
      </c>
      <c r="J756" t="s">
        <v>6028</v>
      </c>
      <c r="K756" t="s">
        <v>96</v>
      </c>
      <c r="L756" t="s">
        <v>6029</v>
      </c>
      <c r="M756" s="36">
        <v>45986.472453703696</v>
      </c>
      <c r="N756" s="36">
        <v>45987.439583333333</v>
      </c>
      <c r="O756" t="s">
        <v>1125</v>
      </c>
      <c r="P756" t="s">
        <v>1126</v>
      </c>
      <c r="Q756" t="s">
        <v>1258</v>
      </c>
      <c r="R756" t="s">
        <v>1754</v>
      </c>
      <c r="S756" t="s">
        <v>147</v>
      </c>
      <c r="T756" t="s">
        <v>2073</v>
      </c>
      <c r="U756" t="s">
        <v>100</v>
      </c>
      <c r="V756" t="s">
        <v>6030</v>
      </c>
      <c r="W756" t="s">
        <v>102</v>
      </c>
      <c r="X756" t="s">
        <v>6031</v>
      </c>
      <c r="Y756" t="s">
        <v>8</v>
      </c>
      <c r="Z756" t="s">
        <v>104</v>
      </c>
      <c r="AA756" t="s">
        <v>502</v>
      </c>
      <c r="AB756" s="37">
        <v>1</v>
      </c>
      <c r="AC756" t="s">
        <v>106</v>
      </c>
      <c r="AD756" s="37">
        <v>65960</v>
      </c>
      <c r="AE756" s="37">
        <v>75096</v>
      </c>
      <c r="AF756" s="37">
        <v>65960</v>
      </c>
    </row>
    <row r="757" spans="1:32">
      <c r="A757" t="s">
        <v>152</v>
      </c>
      <c r="B757" t="s">
        <v>153</v>
      </c>
      <c r="C757" t="s">
        <v>154</v>
      </c>
      <c r="D757" t="s">
        <v>268</v>
      </c>
      <c r="E757" t="s">
        <v>6032</v>
      </c>
      <c r="F757" t="s">
        <v>6033</v>
      </c>
      <c r="G757" t="s">
        <v>1121</v>
      </c>
      <c r="H757" t="s">
        <v>153</v>
      </c>
      <c r="I757" t="s">
        <v>271</v>
      </c>
      <c r="J757" t="s">
        <v>6034</v>
      </c>
      <c r="K757" t="s">
        <v>96</v>
      </c>
      <c r="L757" t="s">
        <v>6035</v>
      </c>
      <c r="M757" s="36">
        <v>45986.484537037039</v>
      </c>
      <c r="N757" s="36">
        <v>45987.515277777777</v>
      </c>
      <c r="O757" t="s">
        <v>1125</v>
      </c>
      <c r="P757" t="s">
        <v>1126</v>
      </c>
      <c r="Q757" t="s">
        <v>1235</v>
      </c>
      <c r="R757" t="s">
        <v>1236</v>
      </c>
      <c r="S757" t="s">
        <v>98</v>
      </c>
      <c r="T757" t="s">
        <v>470</v>
      </c>
      <c r="U757" t="s">
        <v>100</v>
      </c>
      <c r="V757" t="s">
        <v>6036</v>
      </c>
      <c r="W757" t="s">
        <v>102</v>
      </c>
      <c r="X757" t="s">
        <v>6037</v>
      </c>
      <c r="Y757" t="s">
        <v>8</v>
      </c>
      <c r="Z757" t="s">
        <v>104</v>
      </c>
      <c r="AA757" t="s">
        <v>5632</v>
      </c>
      <c r="AB757" s="37">
        <v>1</v>
      </c>
      <c r="AC757" t="s">
        <v>106</v>
      </c>
      <c r="AD757" s="37">
        <v>65960</v>
      </c>
      <c r="AE757" s="37">
        <v>75096</v>
      </c>
      <c r="AF757" s="37">
        <v>65960</v>
      </c>
    </row>
    <row r="758" spans="1:32">
      <c r="A758" t="s">
        <v>255</v>
      </c>
      <c r="B758" t="s">
        <v>256</v>
      </c>
      <c r="C758" t="s">
        <v>257</v>
      </c>
      <c r="D758" t="s">
        <v>1664</v>
      </c>
      <c r="E758" t="s">
        <v>6038</v>
      </c>
      <c r="F758" t="s">
        <v>6039</v>
      </c>
      <c r="G758" t="s">
        <v>1121</v>
      </c>
      <c r="H758" t="s">
        <v>261</v>
      </c>
      <c r="I758" t="s">
        <v>255</v>
      </c>
      <c r="J758" t="s">
        <v>6040</v>
      </c>
      <c r="K758" t="s">
        <v>96</v>
      </c>
      <c r="L758" t="s">
        <v>6041</v>
      </c>
      <c r="M758" s="36">
        <v>45986.490034722221</v>
      </c>
      <c r="N758" s="36">
        <v>45987.456250000003</v>
      </c>
      <c r="O758" t="s">
        <v>1125</v>
      </c>
      <c r="P758" t="s">
        <v>1126</v>
      </c>
      <c r="Q758" t="s">
        <v>1235</v>
      </c>
      <c r="R758" t="s">
        <v>1236</v>
      </c>
      <c r="S758" t="s">
        <v>1130</v>
      </c>
      <c r="T758" t="s">
        <v>1130</v>
      </c>
      <c r="U758" t="s">
        <v>100</v>
      </c>
      <c r="V758" t="s">
        <v>6042</v>
      </c>
      <c r="W758" t="s">
        <v>102</v>
      </c>
      <c r="X758" t="s">
        <v>6043</v>
      </c>
      <c r="Y758" t="s">
        <v>8</v>
      </c>
      <c r="Z758" t="s">
        <v>104</v>
      </c>
      <c r="AA758" t="s">
        <v>958</v>
      </c>
      <c r="AB758" s="37">
        <v>1</v>
      </c>
      <c r="AC758" t="s">
        <v>106</v>
      </c>
      <c r="AD758" s="37">
        <v>65960</v>
      </c>
      <c r="AE758" s="37">
        <v>75096</v>
      </c>
      <c r="AF758" s="37">
        <v>65960</v>
      </c>
    </row>
    <row r="759" spans="1:32">
      <c r="A759" t="s">
        <v>138</v>
      </c>
      <c r="B759" t="s">
        <v>139</v>
      </c>
      <c r="C759" t="s">
        <v>140</v>
      </c>
      <c r="D759" t="s">
        <v>141</v>
      </c>
      <c r="E759" t="s">
        <v>6044</v>
      </c>
      <c r="F759" t="s">
        <v>5560</v>
      </c>
      <c r="G759" t="s">
        <v>1121</v>
      </c>
      <c r="H759" t="s">
        <v>144</v>
      </c>
      <c r="I759" t="s">
        <v>138</v>
      </c>
      <c r="J759" t="s">
        <v>5561</v>
      </c>
      <c r="K759" t="s">
        <v>96</v>
      </c>
      <c r="L759" t="s">
        <v>6045</v>
      </c>
      <c r="M759" s="36">
        <v>45986.52542824074</v>
      </c>
      <c r="N759" s="36">
        <v>45987.445138888892</v>
      </c>
      <c r="O759" t="s">
        <v>1125</v>
      </c>
      <c r="P759" t="s">
        <v>1126</v>
      </c>
      <c r="Q759" t="s">
        <v>1235</v>
      </c>
      <c r="R759" t="s">
        <v>1236</v>
      </c>
      <c r="S759" t="s">
        <v>98</v>
      </c>
      <c r="T759" t="s">
        <v>99</v>
      </c>
      <c r="U759" t="s">
        <v>100</v>
      </c>
      <c r="V759" t="s">
        <v>6046</v>
      </c>
      <c r="W759" t="s">
        <v>102</v>
      </c>
      <c r="X759" t="s">
        <v>5564</v>
      </c>
      <c r="Y759" t="s">
        <v>8</v>
      </c>
      <c r="Z759" t="s">
        <v>104</v>
      </c>
      <c r="AA759" t="s">
        <v>637</v>
      </c>
      <c r="AB759" s="37">
        <v>1</v>
      </c>
      <c r="AC759" t="s">
        <v>106</v>
      </c>
      <c r="AD759" s="37">
        <v>65960</v>
      </c>
      <c r="AE759" s="37">
        <v>75096</v>
      </c>
      <c r="AF759" s="37">
        <v>65960</v>
      </c>
    </row>
    <row r="760" spans="1:32">
      <c r="A760" t="s">
        <v>138</v>
      </c>
      <c r="B760" t="s">
        <v>139</v>
      </c>
      <c r="C760" t="s">
        <v>140</v>
      </c>
      <c r="D760" t="s">
        <v>196</v>
      </c>
      <c r="E760" t="s">
        <v>6047</v>
      </c>
      <c r="F760" t="s">
        <v>5737</v>
      </c>
      <c r="G760" t="s">
        <v>1121</v>
      </c>
      <c r="H760" t="s">
        <v>144</v>
      </c>
      <c r="I760" t="s">
        <v>199</v>
      </c>
      <c r="J760" t="s">
        <v>5738</v>
      </c>
      <c r="K760" t="s">
        <v>96</v>
      </c>
      <c r="L760" t="s">
        <v>6048</v>
      </c>
      <c r="M760" s="36">
        <v>45986.506747685176</v>
      </c>
      <c r="N760" s="36">
        <v>45987.454861111109</v>
      </c>
      <c r="O760" t="s">
        <v>1125</v>
      </c>
      <c r="P760" t="s">
        <v>1227</v>
      </c>
      <c r="Q760" t="s">
        <v>1336</v>
      </c>
      <c r="R760" t="s">
        <v>1445</v>
      </c>
      <c r="S760" t="s">
        <v>147</v>
      </c>
      <c r="T760" t="s">
        <v>1364</v>
      </c>
      <c r="U760" t="s">
        <v>100</v>
      </c>
      <c r="V760" t="s">
        <v>6049</v>
      </c>
      <c r="W760" t="s">
        <v>102</v>
      </c>
      <c r="X760" t="s">
        <v>6050</v>
      </c>
      <c r="Y760" t="s">
        <v>8</v>
      </c>
      <c r="Z760" t="s">
        <v>104</v>
      </c>
      <c r="AA760" t="s">
        <v>176</v>
      </c>
      <c r="AB760" s="37">
        <v>1</v>
      </c>
      <c r="AC760" t="s">
        <v>106</v>
      </c>
      <c r="AD760" s="37">
        <v>65960</v>
      </c>
      <c r="AE760" s="37">
        <v>75096</v>
      </c>
      <c r="AF760" s="37">
        <v>65960</v>
      </c>
    </row>
    <row r="761" spans="1:32">
      <c r="A761" t="s">
        <v>113</v>
      </c>
      <c r="B761" t="s">
        <v>114</v>
      </c>
      <c r="C761" t="s">
        <v>115</v>
      </c>
      <c r="D761" t="s">
        <v>1715</v>
      </c>
      <c r="E761" t="s">
        <v>6051</v>
      </c>
      <c r="F761" t="s">
        <v>6052</v>
      </c>
      <c r="G761" t="s">
        <v>1121</v>
      </c>
      <c r="H761" t="s">
        <v>366</v>
      </c>
      <c r="I761" t="s">
        <v>1718</v>
      </c>
      <c r="J761" t="s">
        <v>6053</v>
      </c>
      <c r="K761" t="s">
        <v>96</v>
      </c>
      <c r="L761" t="s">
        <v>6054</v>
      </c>
      <c r="M761" s="36">
        <v>45986.519907407397</v>
      </c>
      <c r="N761" s="36">
        <v>45987.416666666657</v>
      </c>
      <c r="O761" t="s">
        <v>1125</v>
      </c>
      <c r="P761" t="s">
        <v>1126</v>
      </c>
      <c r="Q761" t="s">
        <v>1235</v>
      </c>
      <c r="R761" t="s">
        <v>1236</v>
      </c>
      <c r="S761" t="s">
        <v>98</v>
      </c>
      <c r="T761" t="s">
        <v>470</v>
      </c>
      <c r="U761" t="s">
        <v>100</v>
      </c>
      <c r="V761" t="s">
        <v>6055</v>
      </c>
      <c r="W761" t="s">
        <v>102</v>
      </c>
      <c r="X761" t="s">
        <v>6056</v>
      </c>
      <c r="Y761" t="s">
        <v>11</v>
      </c>
      <c r="Z761" t="s">
        <v>104</v>
      </c>
      <c r="AA761" t="s">
        <v>1723</v>
      </c>
      <c r="AB761" s="37">
        <v>1</v>
      </c>
      <c r="AC761" t="s">
        <v>106</v>
      </c>
      <c r="AD761" s="37">
        <v>144968</v>
      </c>
      <c r="AE761" s="37">
        <v>140396</v>
      </c>
      <c r="AF761" s="37">
        <v>144968</v>
      </c>
    </row>
    <row r="762" spans="1:32">
      <c r="A762" t="s">
        <v>113</v>
      </c>
      <c r="B762" t="s">
        <v>114</v>
      </c>
      <c r="C762" t="s">
        <v>115</v>
      </c>
      <c r="D762" t="s">
        <v>5802</v>
      </c>
      <c r="E762" t="s">
        <v>6057</v>
      </c>
      <c r="F762" t="s">
        <v>6058</v>
      </c>
      <c r="G762" t="s">
        <v>1121</v>
      </c>
      <c r="H762" t="s">
        <v>366</v>
      </c>
      <c r="I762" t="s">
        <v>5805</v>
      </c>
      <c r="J762" t="s">
        <v>6059</v>
      </c>
      <c r="K762" t="s">
        <v>96</v>
      </c>
      <c r="L762" t="s">
        <v>6060</v>
      </c>
      <c r="M762" s="36">
        <v>45986.566238425927</v>
      </c>
      <c r="N762" s="36">
        <v>45987.657638888893</v>
      </c>
      <c r="O762" t="s">
        <v>1125</v>
      </c>
      <c r="P762" t="s">
        <v>1126</v>
      </c>
      <c r="Q762" t="s">
        <v>1169</v>
      </c>
      <c r="R762" t="s">
        <v>1279</v>
      </c>
      <c r="S762" t="s">
        <v>98</v>
      </c>
      <c r="T762" t="s">
        <v>470</v>
      </c>
      <c r="U762" t="s">
        <v>100</v>
      </c>
      <c r="V762" t="s">
        <v>6061</v>
      </c>
      <c r="W762" t="s">
        <v>102</v>
      </c>
      <c r="X762" t="s">
        <v>6062</v>
      </c>
      <c r="Y762" t="s">
        <v>11</v>
      </c>
      <c r="Z762" t="s">
        <v>104</v>
      </c>
      <c r="AA762" t="s">
        <v>127</v>
      </c>
      <c r="AB762" s="37">
        <v>1</v>
      </c>
      <c r="AC762" t="s">
        <v>106</v>
      </c>
      <c r="AD762" s="37">
        <v>144968</v>
      </c>
      <c r="AE762" s="37">
        <v>140396</v>
      </c>
      <c r="AF762" s="37">
        <v>144968</v>
      </c>
    </row>
    <row r="763" spans="1:32">
      <c r="A763" t="s">
        <v>398</v>
      </c>
      <c r="B763" t="s">
        <v>86</v>
      </c>
      <c r="C763" t="s">
        <v>87</v>
      </c>
      <c r="D763" t="s">
        <v>2118</v>
      </c>
      <c r="E763" t="s">
        <v>6063</v>
      </c>
      <c r="F763" t="s">
        <v>6064</v>
      </c>
      <c r="G763" t="s">
        <v>1121</v>
      </c>
      <c r="H763" t="s">
        <v>402</v>
      </c>
      <c r="I763" t="s">
        <v>2121</v>
      </c>
      <c r="J763" t="s">
        <v>6065</v>
      </c>
      <c r="K763" t="s">
        <v>96</v>
      </c>
      <c r="L763" t="s">
        <v>6066</v>
      </c>
      <c r="M763" s="36">
        <v>45986.563611111109</v>
      </c>
      <c r="N763" s="36">
        <v>45987.4375</v>
      </c>
      <c r="O763" t="s">
        <v>1125</v>
      </c>
      <c r="P763" t="s">
        <v>1126</v>
      </c>
      <c r="Q763" t="s">
        <v>1258</v>
      </c>
      <c r="R763" t="s">
        <v>3253</v>
      </c>
      <c r="S763" t="s">
        <v>98</v>
      </c>
      <c r="T763" t="s">
        <v>470</v>
      </c>
      <c r="U763" t="s">
        <v>100</v>
      </c>
      <c r="V763" t="s">
        <v>6067</v>
      </c>
      <c r="W763" t="s">
        <v>102</v>
      </c>
      <c r="X763" t="s">
        <v>6068</v>
      </c>
      <c r="Y763" t="s">
        <v>8</v>
      </c>
      <c r="Z763" t="s">
        <v>104</v>
      </c>
      <c r="AA763" t="s">
        <v>429</v>
      </c>
      <c r="AB763" s="37">
        <v>1</v>
      </c>
      <c r="AC763" t="s">
        <v>106</v>
      </c>
      <c r="AD763" s="37">
        <v>65960</v>
      </c>
      <c r="AE763" s="37">
        <v>75096</v>
      </c>
      <c r="AF763" s="37">
        <v>65960</v>
      </c>
    </row>
    <row r="764" spans="1:32">
      <c r="A764" t="s">
        <v>152</v>
      </c>
      <c r="B764" t="s">
        <v>153</v>
      </c>
      <c r="C764" t="s">
        <v>154</v>
      </c>
      <c r="D764" t="s">
        <v>155</v>
      </c>
      <c r="E764" t="s">
        <v>6069</v>
      </c>
      <c r="F764" t="s">
        <v>6070</v>
      </c>
      <c r="G764" t="s">
        <v>1121</v>
      </c>
      <c r="H764" t="s">
        <v>153</v>
      </c>
      <c r="I764" t="s">
        <v>152</v>
      </c>
      <c r="J764" t="s">
        <v>6071</v>
      </c>
      <c r="K764" t="s">
        <v>96</v>
      </c>
      <c r="L764" t="s">
        <v>6072</v>
      </c>
      <c r="M764" s="36">
        <v>45986.567303240743</v>
      </c>
      <c r="N764" s="36">
        <v>45987.544444444437</v>
      </c>
      <c r="O764" t="s">
        <v>1125</v>
      </c>
      <c r="P764" t="s">
        <v>1126</v>
      </c>
      <c r="Q764" t="s">
        <v>1235</v>
      </c>
      <c r="R764" t="s">
        <v>1128</v>
      </c>
      <c r="S764" t="s">
        <v>147</v>
      </c>
      <c r="T764" t="s">
        <v>148</v>
      </c>
      <c r="U764" t="s">
        <v>100</v>
      </c>
      <c r="V764" t="s">
        <v>6073</v>
      </c>
      <c r="W764" t="s">
        <v>102</v>
      </c>
      <c r="X764" t="s">
        <v>6074</v>
      </c>
      <c r="Y764" t="s">
        <v>8</v>
      </c>
      <c r="Z764" t="s">
        <v>104</v>
      </c>
      <c r="AA764" t="s">
        <v>6075</v>
      </c>
      <c r="AB764" s="37">
        <v>1</v>
      </c>
      <c r="AC764" t="s">
        <v>106</v>
      </c>
      <c r="AD764" s="37">
        <v>65960</v>
      </c>
      <c r="AE764" s="37">
        <v>75096</v>
      </c>
      <c r="AF764" s="37">
        <v>65960</v>
      </c>
    </row>
    <row r="765" spans="1:32">
      <c r="A765" t="s">
        <v>152</v>
      </c>
      <c r="B765" t="s">
        <v>153</v>
      </c>
      <c r="C765" t="s">
        <v>154</v>
      </c>
      <c r="D765" t="s">
        <v>268</v>
      </c>
      <c r="E765" t="s">
        <v>6076</v>
      </c>
      <c r="F765" t="s">
        <v>3857</v>
      </c>
      <c r="G765" t="s">
        <v>1121</v>
      </c>
      <c r="H765" t="s">
        <v>153</v>
      </c>
      <c r="I765" t="s">
        <v>271</v>
      </c>
      <c r="J765" t="s">
        <v>3858</v>
      </c>
      <c r="K765" t="s">
        <v>96</v>
      </c>
      <c r="L765" t="s">
        <v>6077</v>
      </c>
      <c r="M765" s="36">
        <v>45986.585439814808</v>
      </c>
      <c r="N765" s="36">
        <v>45987.482638888891</v>
      </c>
      <c r="O765" t="s">
        <v>1125</v>
      </c>
      <c r="P765" t="s">
        <v>1227</v>
      </c>
      <c r="Q765" t="s">
        <v>2882</v>
      </c>
      <c r="R765" t="s">
        <v>2882</v>
      </c>
      <c r="S765" t="s">
        <v>1129</v>
      </c>
      <c r="T765" t="s">
        <v>1129</v>
      </c>
      <c r="U765" t="s">
        <v>100</v>
      </c>
      <c r="V765" t="s">
        <v>6078</v>
      </c>
      <c r="W765" t="s">
        <v>102</v>
      </c>
      <c r="X765" t="s">
        <v>3861</v>
      </c>
      <c r="Y765" t="s">
        <v>8</v>
      </c>
      <c r="Z765" t="s">
        <v>104</v>
      </c>
      <c r="AA765" t="s">
        <v>453</v>
      </c>
      <c r="AB765" s="37">
        <v>1</v>
      </c>
      <c r="AC765" t="s">
        <v>106</v>
      </c>
      <c r="AD765" s="37">
        <v>65960</v>
      </c>
      <c r="AE765" s="37">
        <v>75096</v>
      </c>
      <c r="AF765" s="37">
        <v>65960</v>
      </c>
    </row>
    <row r="766" spans="1:32">
      <c r="A766" t="s">
        <v>398</v>
      </c>
      <c r="B766" t="s">
        <v>86</v>
      </c>
      <c r="C766" t="s">
        <v>87</v>
      </c>
      <c r="D766" t="s">
        <v>1432</v>
      </c>
      <c r="E766" t="s">
        <v>6079</v>
      </c>
      <c r="F766" t="s">
        <v>5921</v>
      </c>
      <c r="G766" t="s">
        <v>1121</v>
      </c>
      <c r="H766" t="s">
        <v>402</v>
      </c>
      <c r="I766" t="s">
        <v>1435</v>
      </c>
      <c r="J766" t="s">
        <v>5922</v>
      </c>
      <c r="K766" t="s">
        <v>96</v>
      </c>
      <c r="L766" t="s">
        <v>6080</v>
      </c>
      <c r="M766" s="36">
        <v>45986.616249999999</v>
      </c>
      <c r="N766" s="36">
        <v>45987.399305555547</v>
      </c>
      <c r="O766" t="s">
        <v>1125</v>
      </c>
      <c r="P766" t="s">
        <v>1126</v>
      </c>
      <c r="Q766" t="s">
        <v>1169</v>
      </c>
      <c r="R766" t="s">
        <v>1128</v>
      </c>
      <c r="S766" t="s">
        <v>98</v>
      </c>
      <c r="T766" t="s">
        <v>99</v>
      </c>
      <c r="U766" t="s">
        <v>100</v>
      </c>
      <c r="V766" t="s">
        <v>6081</v>
      </c>
      <c r="W766" t="s">
        <v>102</v>
      </c>
      <c r="X766" t="s">
        <v>5925</v>
      </c>
      <c r="Y766" t="s">
        <v>8</v>
      </c>
      <c r="Z766" t="s">
        <v>104</v>
      </c>
      <c r="AA766" t="s">
        <v>1439</v>
      </c>
      <c r="AB766" s="37">
        <v>1</v>
      </c>
      <c r="AC766" t="s">
        <v>106</v>
      </c>
      <c r="AD766" s="37">
        <v>65960</v>
      </c>
      <c r="AE766" s="37">
        <v>75096</v>
      </c>
      <c r="AF766" s="37">
        <v>65960</v>
      </c>
    </row>
    <row r="767" spans="1:32">
      <c r="A767" t="s">
        <v>138</v>
      </c>
      <c r="B767" t="s">
        <v>139</v>
      </c>
      <c r="C767" t="s">
        <v>140</v>
      </c>
      <c r="D767" t="s">
        <v>494</v>
      </c>
      <c r="E767" t="s">
        <v>6082</v>
      </c>
      <c r="F767" t="s">
        <v>6083</v>
      </c>
      <c r="G767" t="s">
        <v>1121</v>
      </c>
      <c r="H767" t="s">
        <v>144</v>
      </c>
      <c r="I767" t="s">
        <v>497</v>
      </c>
      <c r="J767" t="s">
        <v>6084</v>
      </c>
      <c r="K767" t="s">
        <v>96</v>
      </c>
      <c r="L767" t="s">
        <v>6085</v>
      </c>
      <c r="M767" s="36">
        <v>45986.625590277778</v>
      </c>
      <c r="N767" s="36">
        <v>45987.531944444447</v>
      </c>
      <c r="O767" t="s">
        <v>1125</v>
      </c>
      <c r="P767" t="s">
        <v>1227</v>
      </c>
      <c r="Q767" t="s">
        <v>1336</v>
      </c>
      <c r="R767" t="s">
        <v>1445</v>
      </c>
      <c r="S767" t="s">
        <v>147</v>
      </c>
      <c r="T767" t="s">
        <v>1364</v>
      </c>
      <c r="U767" t="s">
        <v>100</v>
      </c>
      <c r="V767" t="s">
        <v>6086</v>
      </c>
      <c r="W767" t="s">
        <v>102</v>
      </c>
      <c r="X767" t="s">
        <v>6087</v>
      </c>
      <c r="Y767" t="s">
        <v>8</v>
      </c>
      <c r="Z767" t="s">
        <v>104</v>
      </c>
      <c r="AA767" t="s">
        <v>502</v>
      </c>
      <c r="AB767" s="37">
        <v>1</v>
      </c>
      <c r="AC767" t="s">
        <v>106</v>
      </c>
      <c r="AD767" s="37">
        <v>65960</v>
      </c>
      <c r="AE767" s="37">
        <v>75096</v>
      </c>
      <c r="AF767" s="37">
        <v>65960</v>
      </c>
    </row>
    <row r="768" spans="1:32">
      <c r="A768" t="s">
        <v>800</v>
      </c>
      <c r="B768" t="s">
        <v>381</v>
      </c>
      <c r="C768" t="s">
        <v>382</v>
      </c>
      <c r="D768" t="s">
        <v>2271</v>
      </c>
      <c r="E768" t="s">
        <v>6088</v>
      </c>
      <c r="F768" t="s">
        <v>6089</v>
      </c>
      <c r="G768" t="s">
        <v>1121</v>
      </c>
      <c r="H768" t="s">
        <v>804</v>
      </c>
      <c r="I768" t="s">
        <v>800</v>
      </c>
      <c r="J768" t="s">
        <v>6090</v>
      </c>
      <c r="K768" t="s">
        <v>96</v>
      </c>
      <c r="L768" t="s">
        <v>6091</v>
      </c>
      <c r="M768" s="36">
        <v>45986.656493055547</v>
      </c>
      <c r="N768" s="36">
        <v>45987.443055555559</v>
      </c>
      <c r="O768" t="s">
        <v>1125</v>
      </c>
      <c r="P768" t="s">
        <v>1126</v>
      </c>
      <c r="Q768" t="s">
        <v>1374</v>
      </c>
      <c r="R768" t="s">
        <v>1414</v>
      </c>
      <c r="S768" t="s">
        <v>1130</v>
      </c>
      <c r="T768" t="s">
        <v>1130</v>
      </c>
      <c r="U768" t="s">
        <v>100</v>
      </c>
      <c r="V768" t="s">
        <v>6092</v>
      </c>
      <c r="W768" t="s">
        <v>102</v>
      </c>
      <c r="X768" t="s">
        <v>6093</v>
      </c>
      <c r="Y768" t="s">
        <v>8</v>
      </c>
      <c r="Z768" t="s">
        <v>104</v>
      </c>
      <c r="AA768" t="s">
        <v>810</v>
      </c>
      <c r="AB768" s="37">
        <v>1</v>
      </c>
      <c r="AC768" t="s">
        <v>106</v>
      </c>
      <c r="AD768" s="37">
        <v>65960</v>
      </c>
      <c r="AE768" s="37">
        <v>75096</v>
      </c>
      <c r="AF768" s="37">
        <v>65960</v>
      </c>
    </row>
    <row r="769" spans="1:32">
      <c r="A769" t="s">
        <v>398</v>
      </c>
      <c r="B769" t="s">
        <v>86</v>
      </c>
      <c r="C769" t="s">
        <v>87</v>
      </c>
      <c r="D769" t="s">
        <v>399</v>
      </c>
      <c r="E769" t="s">
        <v>6094</v>
      </c>
      <c r="F769" t="s">
        <v>6095</v>
      </c>
      <c r="G769" t="s">
        <v>1121</v>
      </c>
      <c r="H769" t="s">
        <v>402</v>
      </c>
      <c r="I769" t="s">
        <v>398</v>
      </c>
      <c r="J769" t="s">
        <v>6096</v>
      </c>
      <c r="K769" t="s">
        <v>96</v>
      </c>
      <c r="L769" t="s">
        <v>6097</v>
      </c>
      <c r="M769" s="36">
        <v>45986.665729166663</v>
      </c>
      <c r="N769" s="36">
        <v>45987.460416666669</v>
      </c>
      <c r="O769" t="s">
        <v>1125</v>
      </c>
      <c r="P769" t="s">
        <v>1227</v>
      </c>
      <c r="Q769" t="s">
        <v>1637</v>
      </c>
      <c r="R769" t="s">
        <v>1638</v>
      </c>
      <c r="S769" t="s">
        <v>1130</v>
      </c>
      <c r="T769" t="s">
        <v>1130</v>
      </c>
      <c r="U769" t="s">
        <v>100</v>
      </c>
      <c r="V769" t="s">
        <v>6098</v>
      </c>
      <c r="W769" t="s">
        <v>102</v>
      </c>
      <c r="X769" t="s">
        <v>6099</v>
      </c>
      <c r="Y769" t="s">
        <v>8</v>
      </c>
      <c r="Z769" t="s">
        <v>104</v>
      </c>
      <c r="AA769" t="s">
        <v>740</v>
      </c>
      <c r="AB769" s="37">
        <v>1</v>
      </c>
      <c r="AC769" t="s">
        <v>106</v>
      </c>
      <c r="AD769" s="37">
        <v>65960</v>
      </c>
      <c r="AE769" s="37">
        <v>75096</v>
      </c>
      <c r="AF769" s="37">
        <v>65960</v>
      </c>
    </row>
    <row r="770" spans="1:32">
      <c r="A770" t="s">
        <v>800</v>
      </c>
      <c r="B770" t="s">
        <v>381</v>
      </c>
      <c r="C770" t="s">
        <v>382</v>
      </c>
      <c r="D770" t="s">
        <v>6100</v>
      </c>
      <c r="E770" t="s">
        <v>6101</v>
      </c>
      <c r="F770" t="s">
        <v>6102</v>
      </c>
      <c r="G770" t="s">
        <v>1121</v>
      </c>
      <c r="H770" t="s">
        <v>2052</v>
      </c>
      <c r="I770" t="s">
        <v>6103</v>
      </c>
      <c r="J770" t="s">
        <v>6104</v>
      </c>
      <c r="K770" t="s">
        <v>96</v>
      </c>
      <c r="L770" t="s">
        <v>6105</v>
      </c>
      <c r="M770" s="36">
        <v>45986.667650462958</v>
      </c>
      <c r="N770" s="36">
        <v>45987.685416666667</v>
      </c>
      <c r="O770" t="s">
        <v>1125</v>
      </c>
      <c r="P770" t="s">
        <v>1126</v>
      </c>
      <c r="Q770" t="s">
        <v>1169</v>
      </c>
      <c r="R770" t="s">
        <v>1128</v>
      </c>
      <c r="S770" t="s">
        <v>98</v>
      </c>
      <c r="T770" t="s">
        <v>99</v>
      </c>
      <c r="U770" t="s">
        <v>100</v>
      </c>
      <c r="V770" t="s">
        <v>6106</v>
      </c>
      <c r="W770" t="s">
        <v>102</v>
      </c>
      <c r="X770" t="s">
        <v>6107</v>
      </c>
      <c r="Y770" t="s">
        <v>125</v>
      </c>
      <c r="Z770" t="s">
        <v>6108</v>
      </c>
      <c r="AA770" t="s">
        <v>2058</v>
      </c>
      <c r="AB770" s="37">
        <v>1</v>
      </c>
      <c r="AC770" t="s">
        <v>106</v>
      </c>
      <c r="AD770" s="37">
        <v>479589</v>
      </c>
      <c r="AE770" s="37">
        <v>196537</v>
      </c>
      <c r="AF770" s="37">
        <v>479589</v>
      </c>
    </row>
    <row r="771" spans="1:32">
      <c r="A771" t="s">
        <v>244</v>
      </c>
      <c r="B771" t="s">
        <v>114</v>
      </c>
      <c r="C771" t="s">
        <v>115</v>
      </c>
      <c r="D771" t="s">
        <v>4161</v>
      </c>
      <c r="E771" t="s">
        <v>6109</v>
      </c>
      <c r="F771" t="s">
        <v>6110</v>
      </c>
      <c r="G771" t="s">
        <v>1121</v>
      </c>
      <c r="H771" t="s">
        <v>248</v>
      </c>
      <c r="I771" t="s">
        <v>4164</v>
      </c>
      <c r="J771" t="s">
        <v>6111</v>
      </c>
      <c r="K771" t="s">
        <v>96</v>
      </c>
      <c r="L771" t="s">
        <v>6112</v>
      </c>
      <c r="M771" s="36">
        <v>45986.660046296303</v>
      </c>
      <c r="N771" s="36">
        <v>45987.542361111111</v>
      </c>
      <c r="O771" t="s">
        <v>1125</v>
      </c>
      <c r="P771" t="s">
        <v>1227</v>
      </c>
      <c r="Q771" t="s">
        <v>1336</v>
      </c>
      <c r="R771" t="s">
        <v>1445</v>
      </c>
      <c r="S771" t="s">
        <v>1129</v>
      </c>
      <c r="T771" t="s">
        <v>1129</v>
      </c>
      <c r="U771" t="s">
        <v>100</v>
      </c>
      <c r="V771" t="s">
        <v>6113</v>
      </c>
      <c r="W771" t="s">
        <v>102</v>
      </c>
      <c r="X771" t="s">
        <v>6114</v>
      </c>
      <c r="Y771" t="s">
        <v>11</v>
      </c>
      <c r="Z771" t="s">
        <v>104</v>
      </c>
      <c r="AA771" t="s">
        <v>254</v>
      </c>
      <c r="AB771" s="37">
        <v>1</v>
      </c>
      <c r="AC771" t="s">
        <v>106</v>
      </c>
      <c r="AD771" s="37">
        <v>144968</v>
      </c>
      <c r="AE771" s="37">
        <v>140396</v>
      </c>
      <c r="AF771" s="37">
        <v>144968</v>
      </c>
    </row>
    <row r="772" spans="1:32">
      <c r="A772" t="s">
        <v>398</v>
      </c>
      <c r="B772" t="s">
        <v>86</v>
      </c>
      <c r="C772" t="s">
        <v>87</v>
      </c>
      <c r="D772" t="s">
        <v>480</v>
      </c>
      <c r="E772" t="s">
        <v>6115</v>
      </c>
      <c r="F772" t="s">
        <v>4947</v>
      </c>
      <c r="G772" t="s">
        <v>1121</v>
      </c>
      <c r="H772" t="s">
        <v>402</v>
      </c>
      <c r="I772" t="s">
        <v>484</v>
      </c>
      <c r="J772" t="s">
        <v>4948</v>
      </c>
      <c r="K772" t="s">
        <v>96</v>
      </c>
      <c r="L772" t="s">
        <v>6116</v>
      </c>
      <c r="M772" s="36">
        <v>45986.686840277784</v>
      </c>
      <c r="N772" s="36">
        <v>45987.67083333333</v>
      </c>
      <c r="O772" t="s">
        <v>1125</v>
      </c>
      <c r="P772" t="s">
        <v>1126</v>
      </c>
      <c r="Q772" t="s">
        <v>1235</v>
      </c>
      <c r="R772" t="s">
        <v>1545</v>
      </c>
      <c r="S772" t="s">
        <v>98</v>
      </c>
      <c r="T772" t="s">
        <v>99</v>
      </c>
      <c r="U772" t="s">
        <v>100</v>
      </c>
      <c r="V772" t="s">
        <v>6117</v>
      </c>
      <c r="W772" t="s">
        <v>102</v>
      </c>
      <c r="X772" t="s">
        <v>4951</v>
      </c>
      <c r="Y772" t="s">
        <v>11</v>
      </c>
      <c r="Z772" t="s">
        <v>104</v>
      </c>
      <c r="AA772" t="s">
        <v>479</v>
      </c>
      <c r="AB772" s="37">
        <v>1</v>
      </c>
      <c r="AC772" t="s">
        <v>106</v>
      </c>
      <c r="AD772" s="37">
        <v>144968</v>
      </c>
      <c r="AE772" s="37">
        <v>140396</v>
      </c>
      <c r="AF772" s="37">
        <v>144968</v>
      </c>
    </row>
    <row r="773" spans="1:32">
      <c r="A773" t="s">
        <v>351</v>
      </c>
      <c r="B773" t="s">
        <v>86</v>
      </c>
      <c r="C773" t="s">
        <v>352</v>
      </c>
      <c r="D773" t="s">
        <v>6118</v>
      </c>
      <c r="E773" t="s">
        <v>6119</v>
      </c>
      <c r="F773" t="s">
        <v>6120</v>
      </c>
      <c r="G773" t="s">
        <v>1121</v>
      </c>
      <c r="H773" t="s">
        <v>2213</v>
      </c>
      <c r="I773" t="s">
        <v>6121</v>
      </c>
      <c r="J773" t="s">
        <v>6122</v>
      </c>
      <c r="K773" t="s">
        <v>96</v>
      </c>
      <c r="L773" t="s">
        <v>6123</v>
      </c>
      <c r="M773" s="36">
        <v>45986.724745370368</v>
      </c>
      <c r="N773" s="36">
        <v>45988.475694444453</v>
      </c>
      <c r="O773" t="s">
        <v>1125</v>
      </c>
      <c r="P773" t="s">
        <v>1126</v>
      </c>
      <c r="Q773" t="s">
        <v>1186</v>
      </c>
      <c r="R773" t="s">
        <v>1186</v>
      </c>
      <c r="S773" t="s">
        <v>1130</v>
      </c>
      <c r="T773" t="s">
        <v>1130</v>
      </c>
      <c r="U773" t="s">
        <v>100</v>
      </c>
      <c r="V773" t="s">
        <v>6124</v>
      </c>
      <c r="W773" t="s">
        <v>102</v>
      </c>
      <c r="X773" t="s">
        <v>6125</v>
      </c>
      <c r="Y773" t="s">
        <v>11</v>
      </c>
      <c r="Z773" t="s">
        <v>104</v>
      </c>
      <c r="AA773" t="s">
        <v>1141</v>
      </c>
      <c r="AB773" s="37">
        <v>1</v>
      </c>
      <c r="AC773" t="s">
        <v>106</v>
      </c>
      <c r="AD773" s="37">
        <v>144968</v>
      </c>
      <c r="AE773" s="37">
        <v>140396</v>
      </c>
      <c r="AF773" s="37">
        <v>144968</v>
      </c>
    </row>
    <row r="774" spans="1:32">
      <c r="A774" t="s">
        <v>310</v>
      </c>
      <c r="B774" t="s">
        <v>114</v>
      </c>
      <c r="C774" t="s">
        <v>115</v>
      </c>
      <c r="D774" t="s">
        <v>311</v>
      </c>
      <c r="E774" t="s">
        <v>6126</v>
      </c>
      <c r="F774" t="s">
        <v>6127</v>
      </c>
      <c r="G774" t="s">
        <v>1121</v>
      </c>
      <c r="H774" t="s">
        <v>314</v>
      </c>
      <c r="I774" t="s">
        <v>310</v>
      </c>
      <c r="J774" t="s">
        <v>6128</v>
      </c>
      <c r="K774" t="s">
        <v>96</v>
      </c>
      <c r="L774" t="s">
        <v>6129</v>
      </c>
      <c r="M774" s="36">
        <v>45987.333333333343</v>
      </c>
      <c r="N774" s="36">
        <v>45987.63958333333</v>
      </c>
      <c r="O774" t="s">
        <v>1125</v>
      </c>
      <c r="P774" t="s">
        <v>1126</v>
      </c>
      <c r="Q774" t="s">
        <v>1374</v>
      </c>
      <c r="R774" t="s">
        <v>1414</v>
      </c>
      <c r="S774" t="s">
        <v>98</v>
      </c>
      <c r="T774" t="s">
        <v>99</v>
      </c>
      <c r="U774" t="s">
        <v>100</v>
      </c>
      <c r="V774" t="s">
        <v>6130</v>
      </c>
      <c r="W774" t="s">
        <v>102</v>
      </c>
      <c r="X774" t="s">
        <v>6131</v>
      </c>
      <c r="Y774" t="s">
        <v>8</v>
      </c>
      <c r="Z774" t="s">
        <v>104</v>
      </c>
      <c r="AA774" t="s">
        <v>333</v>
      </c>
      <c r="AB774" s="37">
        <v>1</v>
      </c>
      <c r="AC774" t="s">
        <v>106</v>
      </c>
      <c r="AD774" s="37">
        <v>65960</v>
      </c>
      <c r="AE774" s="37">
        <v>75096</v>
      </c>
      <c r="AF774" s="37">
        <v>65960</v>
      </c>
    </row>
    <row r="775" spans="1:32">
      <c r="A775" t="s">
        <v>255</v>
      </c>
      <c r="B775" t="s">
        <v>256</v>
      </c>
      <c r="C775" t="s">
        <v>257</v>
      </c>
      <c r="D775" t="s">
        <v>1664</v>
      </c>
      <c r="E775" t="s">
        <v>6132</v>
      </c>
      <c r="F775" t="s">
        <v>6133</v>
      </c>
      <c r="G775" t="s">
        <v>1121</v>
      </c>
      <c r="H775" t="s">
        <v>261</v>
      </c>
      <c r="I775" t="s">
        <v>255</v>
      </c>
      <c r="J775" t="s">
        <v>6134</v>
      </c>
      <c r="K775" t="s">
        <v>96</v>
      </c>
      <c r="L775" t="s">
        <v>6135</v>
      </c>
      <c r="M775" s="36">
        <v>45986.725729166668</v>
      </c>
      <c r="N775" s="36">
        <v>45987.5</v>
      </c>
      <c r="O775" t="s">
        <v>1125</v>
      </c>
      <c r="P775" t="s">
        <v>1126</v>
      </c>
      <c r="Q775" t="s">
        <v>1235</v>
      </c>
      <c r="R775" t="s">
        <v>1236</v>
      </c>
      <c r="S775" t="s">
        <v>98</v>
      </c>
      <c r="T775" t="s">
        <v>99</v>
      </c>
      <c r="U775" t="s">
        <v>100</v>
      </c>
      <c r="V775" t="s">
        <v>6136</v>
      </c>
      <c r="W775" t="s">
        <v>102</v>
      </c>
      <c r="X775" t="s">
        <v>6137</v>
      </c>
      <c r="Y775" t="s">
        <v>8</v>
      </c>
      <c r="Z775" t="s">
        <v>104</v>
      </c>
      <c r="AA775" t="s">
        <v>958</v>
      </c>
      <c r="AB775" s="37">
        <v>1</v>
      </c>
      <c r="AC775" t="s">
        <v>106</v>
      </c>
      <c r="AD775" s="37">
        <v>65960</v>
      </c>
      <c r="AE775" s="37">
        <v>75096</v>
      </c>
      <c r="AF775" s="37">
        <v>65960</v>
      </c>
    </row>
    <row r="776" spans="1:32">
      <c r="A776" t="s">
        <v>380</v>
      </c>
      <c r="B776" t="s">
        <v>381</v>
      </c>
      <c r="C776" t="s">
        <v>382</v>
      </c>
      <c r="D776" t="s">
        <v>383</v>
      </c>
      <c r="E776" t="s">
        <v>6138</v>
      </c>
      <c r="F776" t="s">
        <v>6139</v>
      </c>
      <c r="G776" t="s">
        <v>1121</v>
      </c>
      <c r="H776" t="s">
        <v>386</v>
      </c>
      <c r="I776" t="s">
        <v>380</v>
      </c>
      <c r="J776" t="s">
        <v>6140</v>
      </c>
      <c r="K776" t="s">
        <v>96</v>
      </c>
      <c r="L776" t="s">
        <v>6141</v>
      </c>
      <c r="M776" s="36">
        <v>45986.727581018517</v>
      </c>
      <c r="N776" s="36">
        <v>45987.665277777778</v>
      </c>
      <c r="O776" t="s">
        <v>1125</v>
      </c>
      <c r="P776" t="s">
        <v>1126</v>
      </c>
      <c r="Q776" t="s">
        <v>1235</v>
      </c>
      <c r="R776" t="s">
        <v>1236</v>
      </c>
      <c r="S776" t="s">
        <v>1129</v>
      </c>
      <c r="T776" t="s">
        <v>1129</v>
      </c>
      <c r="U776" t="s">
        <v>100</v>
      </c>
      <c r="V776" t="s">
        <v>6142</v>
      </c>
      <c r="W776" t="s">
        <v>102</v>
      </c>
      <c r="X776" t="s">
        <v>6143</v>
      </c>
      <c r="Y776" t="s">
        <v>8</v>
      </c>
      <c r="Z776" t="s">
        <v>104</v>
      </c>
      <c r="AA776" t="s">
        <v>391</v>
      </c>
      <c r="AB776" s="37">
        <v>1</v>
      </c>
      <c r="AC776" t="s">
        <v>106</v>
      </c>
      <c r="AD776" s="37">
        <v>65960</v>
      </c>
      <c r="AE776" s="37">
        <v>75096</v>
      </c>
      <c r="AF776" s="37">
        <v>65960</v>
      </c>
    </row>
    <row r="777" spans="1:32">
      <c r="A777" t="s">
        <v>85</v>
      </c>
      <c r="B777" t="s">
        <v>86</v>
      </c>
      <c r="C777" t="s">
        <v>87</v>
      </c>
      <c r="D777" t="s">
        <v>6144</v>
      </c>
      <c r="E777" t="s">
        <v>6145</v>
      </c>
      <c r="F777" t="s">
        <v>6146</v>
      </c>
      <c r="G777" t="s">
        <v>1121</v>
      </c>
      <c r="H777" t="s">
        <v>93</v>
      </c>
      <c r="I777" t="s">
        <v>6147</v>
      </c>
      <c r="J777" t="s">
        <v>6148</v>
      </c>
      <c r="K777" t="s">
        <v>96</v>
      </c>
      <c r="L777" t="s">
        <v>6149</v>
      </c>
      <c r="M777" s="36">
        <v>45987.333333333343</v>
      </c>
      <c r="N777" s="36">
        <v>45988.5</v>
      </c>
      <c r="O777" t="s">
        <v>1125</v>
      </c>
      <c r="P777" t="s">
        <v>1126</v>
      </c>
      <c r="Q777" t="s">
        <v>1169</v>
      </c>
      <c r="R777" t="s">
        <v>1279</v>
      </c>
      <c r="S777" t="s">
        <v>1129</v>
      </c>
      <c r="T777" t="s">
        <v>1129</v>
      </c>
      <c r="U777" t="s">
        <v>100</v>
      </c>
      <c r="V777" t="s">
        <v>6150</v>
      </c>
      <c r="W777" t="s">
        <v>102</v>
      </c>
      <c r="X777" t="s">
        <v>6151</v>
      </c>
      <c r="Y777" t="s">
        <v>11</v>
      </c>
      <c r="Z777" t="s">
        <v>104</v>
      </c>
      <c r="AA777" t="s">
        <v>105</v>
      </c>
      <c r="AB777" s="37">
        <v>1</v>
      </c>
      <c r="AC777" t="s">
        <v>106</v>
      </c>
      <c r="AD777" s="37">
        <v>144968</v>
      </c>
      <c r="AE777" s="37">
        <v>140396</v>
      </c>
      <c r="AF777" s="37">
        <v>144968</v>
      </c>
    </row>
    <row r="778" spans="1:32">
      <c r="A778" t="s">
        <v>138</v>
      </c>
      <c r="B778" t="s">
        <v>139</v>
      </c>
      <c r="C778" t="s">
        <v>140</v>
      </c>
      <c r="D778" t="s">
        <v>141</v>
      </c>
      <c r="E778" t="s">
        <v>6152</v>
      </c>
      <c r="F778" t="s">
        <v>6153</v>
      </c>
      <c r="G778" t="s">
        <v>1121</v>
      </c>
      <c r="H778" t="s">
        <v>144</v>
      </c>
      <c r="I778" t="s">
        <v>138</v>
      </c>
      <c r="J778" t="s">
        <v>6154</v>
      </c>
      <c r="K778" t="s">
        <v>96</v>
      </c>
      <c r="L778" t="s">
        <v>6155</v>
      </c>
      <c r="M778" s="36">
        <v>45987.333333333343</v>
      </c>
      <c r="N778" s="36">
        <v>45987.501388888893</v>
      </c>
      <c r="O778" t="s">
        <v>1125</v>
      </c>
      <c r="P778" t="s">
        <v>1126</v>
      </c>
      <c r="Q778" t="s">
        <v>1192</v>
      </c>
      <c r="R778" t="s">
        <v>1128</v>
      </c>
      <c r="S778" t="s">
        <v>98</v>
      </c>
      <c r="T778" t="s">
        <v>470</v>
      </c>
      <c r="U778" t="s">
        <v>100</v>
      </c>
      <c r="V778" t="s">
        <v>6156</v>
      </c>
      <c r="W778" t="s">
        <v>102</v>
      </c>
      <c r="X778" t="s">
        <v>6157</v>
      </c>
      <c r="Y778" t="s">
        <v>8</v>
      </c>
      <c r="Z778" t="s">
        <v>104</v>
      </c>
      <c r="AA778" t="s">
        <v>637</v>
      </c>
      <c r="AB778" s="37">
        <v>1</v>
      </c>
      <c r="AC778" t="s">
        <v>106</v>
      </c>
      <c r="AD778" s="37">
        <v>65960</v>
      </c>
      <c r="AE778" s="37">
        <v>75096</v>
      </c>
      <c r="AF778" s="37">
        <v>65960</v>
      </c>
    </row>
    <row r="779" spans="1:32">
      <c r="A779" t="s">
        <v>398</v>
      </c>
      <c r="B779" t="s">
        <v>86</v>
      </c>
      <c r="C779" t="s">
        <v>87</v>
      </c>
      <c r="D779" t="s">
        <v>399</v>
      </c>
      <c r="E779" t="s">
        <v>6158</v>
      </c>
      <c r="F779" t="s">
        <v>6159</v>
      </c>
      <c r="G779" t="s">
        <v>1121</v>
      </c>
      <c r="H779" t="s">
        <v>402</v>
      </c>
      <c r="I779" t="s">
        <v>398</v>
      </c>
      <c r="J779" t="s">
        <v>6160</v>
      </c>
      <c r="K779" t="s">
        <v>96</v>
      </c>
      <c r="L779" t="s">
        <v>6161</v>
      </c>
      <c r="M779" s="36">
        <v>45987.346400462957</v>
      </c>
      <c r="N779" s="36">
        <v>45987.477083333331</v>
      </c>
      <c r="O779" t="s">
        <v>1125</v>
      </c>
      <c r="P779" t="s">
        <v>1126</v>
      </c>
      <c r="Q779" t="s">
        <v>1186</v>
      </c>
      <c r="R779" t="s">
        <v>1186</v>
      </c>
      <c r="S779" t="s">
        <v>98</v>
      </c>
      <c r="T779" t="s">
        <v>470</v>
      </c>
      <c r="U779" t="s">
        <v>100</v>
      </c>
      <c r="V779" t="s">
        <v>6162</v>
      </c>
      <c r="W779" t="s">
        <v>102</v>
      </c>
      <c r="X779" t="s">
        <v>6163</v>
      </c>
      <c r="Y779" t="s">
        <v>8</v>
      </c>
      <c r="Z779" t="s">
        <v>104</v>
      </c>
      <c r="AA779" t="s">
        <v>2283</v>
      </c>
      <c r="AB779" s="37">
        <v>1</v>
      </c>
      <c r="AC779" t="s">
        <v>106</v>
      </c>
      <c r="AD779" s="37">
        <v>65960</v>
      </c>
      <c r="AE779" s="37">
        <v>75096</v>
      </c>
      <c r="AF779" s="37">
        <v>65960</v>
      </c>
    </row>
    <row r="780" spans="1:32">
      <c r="A780" t="s">
        <v>398</v>
      </c>
      <c r="B780" t="s">
        <v>86</v>
      </c>
      <c r="C780" t="s">
        <v>87</v>
      </c>
      <c r="D780" t="s">
        <v>845</v>
      </c>
      <c r="E780" t="s">
        <v>6164</v>
      </c>
      <c r="F780" t="s">
        <v>4074</v>
      </c>
      <c r="G780" t="s">
        <v>1121</v>
      </c>
      <c r="H780" t="s">
        <v>848</v>
      </c>
      <c r="I780" t="s">
        <v>849</v>
      </c>
      <c r="J780" t="s">
        <v>4075</v>
      </c>
      <c r="K780" t="s">
        <v>96</v>
      </c>
      <c r="L780" t="s">
        <v>6165</v>
      </c>
      <c r="M780" s="36">
        <v>45987.367430555547</v>
      </c>
      <c r="N780" s="36">
        <v>45989.650694444441</v>
      </c>
      <c r="O780" t="s">
        <v>1125</v>
      </c>
      <c r="P780" t="s">
        <v>1126</v>
      </c>
      <c r="Q780" t="s">
        <v>1158</v>
      </c>
      <c r="R780" t="s">
        <v>1159</v>
      </c>
      <c r="S780" t="s">
        <v>1129</v>
      </c>
      <c r="T780" t="s">
        <v>1130</v>
      </c>
      <c r="U780" t="s">
        <v>100</v>
      </c>
      <c r="V780" t="s">
        <v>6166</v>
      </c>
      <c r="W780" t="s">
        <v>102</v>
      </c>
      <c r="X780" t="s">
        <v>4078</v>
      </c>
      <c r="Y780" t="s">
        <v>13</v>
      </c>
      <c r="Z780" t="s">
        <v>104</v>
      </c>
      <c r="AA780" t="s">
        <v>854</v>
      </c>
      <c r="AB780" s="37">
        <v>1</v>
      </c>
      <c r="AC780" t="s">
        <v>106</v>
      </c>
      <c r="AD780" s="37">
        <v>275729</v>
      </c>
      <c r="AE780" s="37">
        <v>196537</v>
      </c>
      <c r="AF780" s="37">
        <v>275729</v>
      </c>
    </row>
    <row r="781" spans="1:32">
      <c r="A781" t="s">
        <v>991</v>
      </c>
      <c r="B781" t="s">
        <v>256</v>
      </c>
      <c r="C781" t="s">
        <v>257</v>
      </c>
      <c r="D781" t="s">
        <v>1440</v>
      </c>
      <c r="E781" t="s">
        <v>6167</v>
      </c>
      <c r="F781" t="s">
        <v>6168</v>
      </c>
      <c r="G781" t="s">
        <v>1121</v>
      </c>
      <c r="H781" t="s">
        <v>224</v>
      </c>
      <c r="I781" t="s">
        <v>991</v>
      </c>
      <c r="J781" t="s">
        <v>6169</v>
      </c>
      <c r="K781" t="s">
        <v>96</v>
      </c>
      <c r="L781" t="s">
        <v>6170</v>
      </c>
      <c r="M781" s="36">
        <v>45987.350416666668</v>
      </c>
      <c r="N781" s="36">
        <v>45987.504166666673</v>
      </c>
      <c r="O781" t="s">
        <v>1125</v>
      </c>
      <c r="P781" t="s">
        <v>1227</v>
      </c>
      <c r="Q781" t="s">
        <v>1336</v>
      </c>
      <c r="R781" t="s">
        <v>1445</v>
      </c>
      <c r="S781" t="s">
        <v>1130</v>
      </c>
      <c r="T781" t="s">
        <v>1130</v>
      </c>
      <c r="U781" t="s">
        <v>100</v>
      </c>
      <c r="V781" t="s">
        <v>6171</v>
      </c>
      <c r="W781" t="s">
        <v>102</v>
      </c>
      <c r="X781" t="s">
        <v>6172</v>
      </c>
      <c r="Y781" t="s">
        <v>8</v>
      </c>
      <c r="Z781" t="s">
        <v>104</v>
      </c>
      <c r="AA781" t="s">
        <v>1448</v>
      </c>
      <c r="AB781" s="37">
        <v>1</v>
      </c>
      <c r="AC781" t="s">
        <v>106</v>
      </c>
      <c r="AD781" s="37">
        <v>65960</v>
      </c>
      <c r="AE781" s="37">
        <v>75096</v>
      </c>
      <c r="AF781" s="37">
        <v>65960</v>
      </c>
    </row>
    <row r="782" spans="1:32">
      <c r="A782" t="s">
        <v>113</v>
      </c>
      <c r="B782" t="s">
        <v>114</v>
      </c>
      <c r="C782" t="s">
        <v>115</v>
      </c>
      <c r="D782" t="s">
        <v>363</v>
      </c>
      <c r="E782" t="s">
        <v>6173</v>
      </c>
      <c r="F782" t="s">
        <v>5792</v>
      </c>
      <c r="G782" t="s">
        <v>1121</v>
      </c>
      <c r="H782" t="s">
        <v>366</v>
      </c>
      <c r="I782" t="s">
        <v>113</v>
      </c>
      <c r="J782" t="s">
        <v>5793</v>
      </c>
      <c r="K782" t="s">
        <v>96</v>
      </c>
      <c r="L782" t="s">
        <v>6174</v>
      </c>
      <c r="M782" s="36">
        <v>45987.376666666663</v>
      </c>
      <c r="N782" s="36">
        <v>45987.693749999999</v>
      </c>
      <c r="O782" t="s">
        <v>1125</v>
      </c>
      <c r="P782" t="s">
        <v>1126</v>
      </c>
      <c r="Q782" t="s">
        <v>1218</v>
      </c>
      <c r="R782" t="s">
        <v>1128</v>
      </c>
      <c r="S782" t="s">
        <v>1130</v>
      </c>
      <c r="T782" t="s">
        <v>1130</v>
      </c>
      <c r="U782" t="s">
        <v>100</v>
      </c>
      <c r="V782" t="s">
        <v>6175</v>
      </c>
      <c r="W782" t="s">
        <v>102</v>
      </c>
      <c r="X782" t="s">
        <v>5796</v>
      </c>
      <c r="Y782" t="s">
        <v>8</v>
      </c>
      <c r="Z782" t="s">
        <v>104</v>
      </c>
      <c r="AA782" t="s">
        <v>1632</v>
      </c>
      <c r="AB782" s="37">
        <v>1</v>
      </c>
      <c r="AC782" t="s">
        <v>106</v>
      </c>
      <c r="AD782" s="37">
        <v>65960</v>
      </c>
      <c r="AE782" s="37">
        <v>75096</v>
      </c>
      <c r="AF782" s="37">
        <v>65960</v>
      </c>
    </row>
    <row r="783" spans="1:32">
      <c r="A783" t="s">
        <v>113</v>
      </c>
      <c r="B783" t="s">
        <v>114</v>
      </c>
      <c r="C783" t="s">
        <v>115</v>
      </c>
      <c r="D783" t="s">
        <v>1357</v>
      </c>
      <c r="E783" t="s">
        <v>6176</v>
      </c>
      <c r="F783" t="s">
        <v>6177</v>
      </c>
      <c r="G783" t="s">
        <v>1121</v>
      </c>
      <c r="H783" t="s">
        <v>366</v>
      </c>
      <c r="I783" t="s">
        <v>1360</v>
      </c>
      <c r="J783" t="s">
        <v>6178</v>
      </c>
      <c r="K783" t="s">
        <v>96</v>
      </c>
      <c r="L783" t="s">
        <v>6179</v>
      </c>
      <c r="M783" s="36">
        <v>45987.379374999997</v>
      </c>
      <c r="N783" s="36">
        <v>45989.665972222218</v>
      </c>
      <c r="O783" t="s">
        <v>1125</v>
      </c>
      <c r="P783" t="s">
        <v>1126</v>
      </c>
      <c r="Q783" t="s">
        <v>1218</v>
      </c>
      <c r="R783" t="s">
        <v>1128</v>
      </c>
      <c r="S783" t="s">
        <v>98</v>
      </c>
      <c r="T783" t="s">
        <v>99</v>
      </c>
      <c r="U783" t="s">
        <v>100</v>
      </c>
      <c r="V783" t="s">
        <v>6180</v>
      </c>
      <c r="W783" t="s">
        <v>102</v>
      </c>
      <c r="X783" t="s">
        <v>6181</v>
      </c>
      <c r="Y783" t="s">
        <v>13</v>
      </c>
      <c r="Z783" t="s">
        <v>104</v>
      </c>
      <c r="AA783" t="s">
        <v>547</v>
      </c>
      <c r="AB783" s="37">
        <v>1</v>
      </c>
      <c r="AC783" t="s">
        <v>106</v>
      </c>
      <c r="AD783" s="37">
        <v>275729</v>
      </c>
      <c r="AE783" s="37">
        <v>196537</v>
      </c>
      <c r="AF783" s="37">
        <v>275729</v>
      </c>
    </row>
    <row r="784" spans="1:32">
      <c r="A784" t="s">
        <v>255</v>
      </c>
      <c r="B784" t="s">
        <v>256</v>
      </c>
      <c r="C784" t="s">
        <v>257</v>
      </c>
      <c r="D784" t="s">
        <v>1664</v>
      </c>
      <c r="E784" t="s">
        <v>6182</v>
      </c>
      <c r="F784" t="s">
        <v>4996</v>
      </c>
      <c r="G784" t="s">
        <v>1121</v>
      </c>
      <c r="H784" t="s">
        <v>261</v>
      </c>
      <c r="I784" t="s">
        <v>255</v>
      </c>
      <c r="J784" t="s">
        <v>4997</v>
      </c>
      <c r="K784" t="s">
        <v>96</v>
      </c>
      <c r="L784" t="s">
        <v>6183</v>
      </c>
      <c r="M784" s="36">
        <v>45987.393807870372</v>
      </c>
      <c r="N784" s="36">
        <v>45987.646527777782</v>
      </c>
      <c r="O784" t="s">
        <v>1125</v>
      </c>
      <c r="P784" t="s">
        <v>1126</v>
      </c>
      <c r="Q784" t="s">
        <v>1158</v>
      </c>
      <c r="R784" t="s">
        <v>1159</v>
      </c>
      <c r="S784" t="s">
        <v>147</v>
      </c>
      <c r="T784" t="s">
        <v>600</v>
      </c>
      <c r="U784" t="s">
        <v>100</v>
      </c>
      <c r="V784" t="s">
        <v>6184</v>
      </c>
      <c r="W784" t="s">
        <v>102</v>
      </c>
      <c r="X784" t="s">
        <v>5000</v>
      </c>
      <c r="Y784" t="s">
        <v>8</v>
      </c>
      <c r="Z784" t="s">
        <v>104</v>
      </c>
      <c r="AA784" t="s">
        <v>1904</v>
      </c>
      <c r="AB784" s="37">
        <v>1</v>
      </c>
      <c r="AC784" t="s">
        <v>106</v>
      </c>
      <c r="AD784" s="37">
        <v>65960</v>
      </c>
      <c r="AE784" s="37">
        <v>75096</v>
      </c>
      <c r="AF784" s="37">
        <v>65960</v>
      </c>
    </row>
    <row r="785" spans="1:32">
      <c r="A785" t="s">
        <v>398</v>
      </c>
      <c r="B785" t="s">
        <v>86</v>
      </c>
      <c r="C785" t="s">
        <v>87</v>
      </c>
      <c r="D785" t="s">
        <v>399</v>
      </c>
      <c r="E785" t="s">
        <v>6185</v>
      </c>
      <c r="F785" t="s">
        <v>3320</v>
      </c>
      <c r="G785" t="s">
        <v>1121</v>
      </c>
      <c r="H785" t="s">
        <v>402</v>
      </c>
      <c r="I785" t="s">
        <v>398</v>
      </c>
      <c r="J785" t="s">
        <v>3321</v>
      </c>
      <c r="K785" t="s">
        <v>96</v>
      </c>
      <c r="L785" t="s">
        <v>6186</v>
      </c>
      <c r="M785" s="36">
        <v>45987.408668981479</v>
      </c>
      <c r="N785" s="36">
        <v>45987.506249999999</v>
      </c>
      <c r="O785" t="s">
        <v>1125</v>
      </c>
      <c r="P785" t="s">
        <v>1126</v>
      </c>
      <c r="Q785" t="s">
        <v>1158</v>
      </c>
      <c r="R785" t="s">
        <v>1128</v>
      </c>
      <c r="S785" t="s">
        <v>147</v>
      </c>
      <c r="T785" t="s">
        <v>600</v>
      </c>
      <c r="U785" t="s">
        <v>100</v>
      </c>
      <c r="V785" t="s">
        <v>6187</v>
      </c>
      <c r="W785" t="s">
        <v>102</v>
      </c>
      <c r="X785" t="s">
        <v>6188</v>
      </c>
      <c r="Y785" t="s">
        <v>8</v>
      </c>
      <c r="Z785" t="s">
        <v>104</v>
      </c>
      <c r="AA785" t="s">
        <v>5139</v>
      </c>
      <c r="AB785" s="37">
        <v>1</v>
      </c>
      <c r="AC785" t="s">
        <v>106</v>
      </c>
      <c r="AD785" s="37">
        <v>65960</v>
      </c>
      <c r="AE785" s="37">
        <v>75096</v>
      </c>
      <c r="AF785" s="37">
        <v>65960</v>
      </c>
    </row>
    <row r="786" spans="1:32">
      <c r="A786" t="s">
        <v>509</v>
      </c>
      <c r="B786" t="s">
        <v>139</v>
      </c>
      <c r="C786" t="s">
        <v>140</v>
      </c>
      <c r="D786" t="s">
        <v>1402</v>
      </c>
      <c r="E786" t="s">
        <v>6189</v>
      </c>
      <c r="F786" t="s">
        <v>2912</v>
      </c>
      <c r="G786" t="s">
        <v>1121</v>
      </c>
      <c r="H786" t="s">
        <v>144</v>
      </c>
      <c r="I786" t="s">
        <v>509</v>
      </c>
      <c r="J786" t="s">
        <v>2913</v>
      </c>
      <c r="K786" t="s">
        <v>96</v>
      </c>
      <c r="L786" t="s">
        <v>6190</v>
      </c>
      <c r="M786" s="36">
        <v>45987.405347222222</v>
      </c>
      <c r="N786" s="36">
        <v>45987.565972222219</v>
      </c>
      <c r="O786" t="s">
        <v>1125</v>
      </c>
      <c r="P786" t="s">
        <v>1126</v>
      </c>
      <c r="Q786" t="s">
        <v>1374</v>
      </c>
      <c r="R786" t="s">
        <v>1375</v>
      </c>
      <c r="S786" t="s">
        <v>98</v>
      </c>
      <c r="T786" t="s">
        <v>470</v>
      </c>
      <c r="U786" t="s">
        <v>100</v>
      </c>
      <c r="V786" t="s">
        <v>6191</v>
      </c>
      <c r="W786" t="s">
        <v>102</v>
      </c>
      <c r="X786" t="s">
        <v>2916</v>
      </c>
      <c r="Y786" t="s">
        <v>8</v>
      </c>
      <c r="Z786" t="s">
        <v>104</v>
      </c>
      <c r="AA786" t="s">
        <v>518</v>
      </c>
      <c r="AB786" s="37">
        <v>1</v>
      </c>
      <c r="AC786" t="s">
        <v>106</v>
      </c>
      <c r="AD786" s="37">
        <v>65960</v>
      </c>
      <c r="AE786" s="37">
        <v>75096</v>
      </c>
      <c r="AF786" s="37">
        <v>65960</v>
      </c>
    </row>
    <row r="787" spans="1:32">
      <c r="A787" t="s">
        <v>277</v>
      </c>
      <c r="B787" t="s">
        <v>256</v>
      </c>
      <c r="C787" t="s">
        <v>257</v>
      </c>
      <c r="D787" t="s">
        <v>278</v>
      </c>
      <c r="E787" t="s">
        <v>6192</v>
      </c>
      <c r="F787" t="s">
        <v>6193</v>
      </c>
      <c r="G787" t="s">
        <v>1121</v>
      </c>
      <c r="H787" t="s">
        <v>281</v>
      </c>
      <c r="I787" t="s">
        <v>282</v>
      </c>
      <c r="J787" t="s">
        <v>6194</v>
      </c>
      <c r="K787" t="s">
        <v>96</v>
      </c>
      <c r="L787" t="s">
        <v>6195</v>
      </c>
      <c r="M787" s="36">
        <v>45987.426041666673</v>
      </c>
      <c r="N787" s="36">
        <v>45988.559027777781</v>
      </c>
      <c r="O787" t="s">
        <v>1125</v>
      </c>
      <c r="P787" t="s">
        <v>1126</v>
      </c>
      <c r="Q787" t="s">
        <v>1235</v>
      </c>
      <c r="R787" t="s">
        <v>1236</v>
      </c>
      <c r="S787" t="s">
        <v>1130</v>
      </c>
      <c r="T787" t="s">
        <v>1130</v>
      </c>
      <c r="U787" t="s">
        <v>100</v>
      </c>
      <c r="V787" t="s">
        <v>6196</v>
      </c>
      <c r="W787" t="s">
        <v>102</v>
      </c>
      <c r="X787" t="s">
        <v>6197</v>
      </c>
      <c r="Y787" t="s">
        <v>13</v>
      </c>
      <c r="Z787" t="s">
        <v>104</v>
      </c>
      <c r="AA787" t="s">
        <v>287</v>
      </c>
      <c r="AB787" s="37">
        <v>1</v>
      </c>
      <c r="AC787" t="s">
        <v>106</v>
      </c>
      <c r="AD787" s="37">
        <v>275729</v>
      </c>
      <c r="AE787" s="37">
        <v>196537</v>
      </c>
      <c r="AF787" s="37">
        <v>275729</v>
      </c>
    </row>
    <row r="788" spans="1:32">
      <c r="A788" t="s">
        <v>398</v>
      </c>
      <c r="B788" t="s">
        <v>86</v>
      </c>
      <c r="C788" t="s">
        <v>87</v>
      </c>
      <c r="D788" t="s">
        <v>399</v>
      </c>
      <c r="E788" t="s">
        <v>6198</v>
      </c>
      <c r="F788" t="s">
        <v>5581</v>
      </c>
      <c r="G788" t="s">
        <v>1121</v>
      </c>
      <c r="H788" t="s">
        <v>402</v>
      </c>
      <c r="I788" t="s">
        <v>398</v>
      </c>
      <c r="J788" t="s">
        <v>5582</v>
      </c>
      <c r="K788" t="s">
        <v>96</v>
      </c>
      <c r="L788" t="s">
        <v>6199</v>
      </c>
      <c r="M788" s="36">
        <v>45987.431122685193</v>
      </c>
      <c r="N788" s="36">
        <v>45987.622916666667</v>
      </c>
      <c r="O788" t="s">
        <v>1125</v>
      </c>
      <c r="P788" t="s">
        <v>1126</v>
      </c>
      <c r="Q788" t="s">
        <v>1192</v>
      </c>
      <c r="R788" t="s">
        <v>1128</v>
      </c>
      <c r="S788" t="s">
        <v>1130</v>
      </c>
      <c r="T788" t="s">
        <v>1130</v>
      </c>
      <c r="U788" t="s">
        <v>100</v>
      </c>
      <c r="V788" t="s">
        <v>6200</v>
      </c>
      <c r="W788" t="s">
        <v>102</v>
      </c>
      <c r="X788" t="s">
        <v>5585</v>
      </c>
      <c r="Y788" t="s">
        <v>8</v>
      </c>
      <c r="Z788" t="s">
        <v>104</v>
      </c>
      <c r="AA788" t="s">
        <v>824</v>
      </c>
      <c r="AB788" s="37">
        <v>1</v>
      </c>
      <c r="AC788" t="s">
        <v>106</v>
      </c>
      <c r="AD788" s="37">
        <v>65960</v>
      </c>
      <c r="AE788" s="37">
        <v>75096</v>
      </c>
      <c r="AF788" s="37">
        <v>65960</v>
      </c>
    </row>
    <row r="789" spans="1:32">
      <c r="A789" t="s">
        <v>138</v>
      </c>
      <c r="B789" t="s">
        <v>139</v>
      </c>
      <c r="C789" t="s">
        <v>140</v>
      </c>
      <c r="D789" t="s">
        <v>141</v>
      </c>
      <c r="E789" t="s">
        <v>6201</v>
      </c>
      <c r="F789" t="s">
        <v>632</v>
      </c>
      <c r="G789" t="s">
        <v>1121</v>
      </c>
      <c r="H789" t="s">
        <v>144</v>
      </c>
      <c r="I789" t="s">
        <v>138</v>
      </c>
      <c r="J789" t="s">
        <v>633</v>
      </c>
      <c r="K789" t="s">
        <v>96</v>
      </c>
      <c r="L789" t="s">
        <v>6202</v>
      </c>
      <c r="M789" s="36">
        <v>45987.45040509259</v>
      </c>
      <c r="N789" s="36">
        <v>45987.617361111108</v>
      </c>
      <c r="O789" t="s">
        <v>1125</v>
      </c>
      <c r="P789" t="s">
        <v>1126</v>
      </c>
      <c r="Q789" t="s">
        <v>1192</v>
      </c>
      <c r="R789" t="s">
        <v>1128</v>
      </c>
      <c r="U789" t="s">
        <v>100</v>
      </c>
      <c r="V789" t="s">
        <v>6203</v>
      </c>
      <c r="W789" t="s">
        <v>102</v>
      </c>
      <c r="X789" t="s">
        <v>6204</v>
      </c>
      <c r="Y789" t="s">
        <v>8</v>
      </c>
      <c r="Z789" t="s">
        <v>104</v>
      </c>
      <c r="AA789" t="s">
        <v>644</v>
      </c>
      <c r="AB789" s="37">
        <v>1</v>
      </c>
      <c r="AC789" t="s">
        <v>106</v>
      </c>
      <c r="AD789" s="37">
        <v>65960</v>
      </c>
      <c r="AE789" s="37">
        <v>75096</v>
      </c>
      <c r="AF789" s="37">
        <v>65960</v>
      </c>
    </row>
    <row r="790" spans="1:32">
      <c r="A790" t="s">
        <v>310</v>
      </c>
      <c r="B790" t="s">
        <v>114</v>
      </c>
      <c r="C790" t="s">
        <v>115</v>
      </c>
      <c r="D790" t="s">
        <v>311</v>
      </c>
      <c r="E790" t="s">
        <v>6205</v>
      </c>
      <c r="F790" t="s">
        <v>6206</v>
      </c>
      <c r="G790" t="s">
        <v>1121</v>
      </c>
      <c r="H790" t="s">
        <v>314</v>
      </c>
      <c r="I790" t="s">
        <v>310</v>
      </c>
      <c r="J790" t="s">
        <v>6207</v>
      </c>
      <c r="K790" t="s">
        <v>96</v>
      </c>
      <c r="L790" t="s">
        <v>6208</v>
      </c>
      <c r="M790" s="36">
        <v>45987.451354166667</v>
      </c>
      <c r="N790" s="36">
        <v>45988.488888888889</v>
      </c>
      <c r="O790" t="s">
        <v>1125</v>
      </c>
      <c r="P790" t="s">
        <v>1126</v>
      </c>
      <c r="Q790" t="s">
        <v>1158</v>
      </c>
      <c r="R790" t="s">
        <v>1159</v>
      </c>
      <c r="S790" t="s">
        <v>147</v>
      </c>
      <c r="T790" t="s">
        <v>1364</v>
      </c>
      <c r="U790" t="s">
        <v>100</v>
      </c>
      <c r="V790" t="s">
        <v>6209</v>
      </c>
      <c r="W790" t="s">
        <v>102</v>
      </c>
      <c r="X790" t="s">
        <v>6210</v>
      </c>
      <c r="Y790" t="s">
        <v>8</v>
      </c>
      <c r="Z790" t="s">
        <v>104</v>
      </c>
      <c r="AA790" t="s">
        <v>326</v>
      </c>
      <c r="AB790" s="37">
        <v>1</v>
      </c>
      <c r="AC790" t="s">
        <v>106</v>
      </c>
      <c r="AD790" s="37">
        <v>65960</v>
      </c>
      <c r="AE790" s="37">
        <v>75096</v>
      </c>
      <c r="AF790" s="37">
        <v>65960</v>
      </c>
    </row>
    <row r="791" spans="1:32">
      <c r="A791" t="s">
        <v>138</v>
      </c>
      <c r="B791" t="s">
        <v>139</v>
      </c>
      <c r="C791" t="s">
        <v>140</v>
      </c>
      <c r="D791" t="s">
        <v>6211</v>
      </c>
      <c r="E791" t="s">
        <v>6212</v>
      </c>
      <c r="F791" t="s">
        <v>6213</v>
      </c>
      <c r="G791" t="s">
        <v>1121</v>
      </c>
      <c r="H791" t="s">
        <v>144</v>
      </c>
      <c r="I791" t="s">
        <v>6214</v>
      </c>
      <c r="J791" t="s">
        <v>6215</v>
      </c>
      <c r="K791" t="s">
        <v>96</v>
      </c>
      <c r="L791" t="s">
        <v>6216</v>
      </c>
      <c r="M791" s="36">
        <v>45987.44158564815</v>
      </c>
      <c r="N791" s="36">
        <v>45988.45</v>
      </c>
      <c r="O791" t="s">
        <v>1125</v>
      </c>
      <c r="P791" t="s">
        <v>1126</v>
      </c>
      <c r="Q791" t="s">
        <v>1192</v>
      </c>
      <c r="R791" t="s">
        <v>1128</v>
      </c>
      <c r="S791" t="s">
        <v>1130</v>
      </c>
      <c r="T791" t="s">
        <v>1130</v>
      </c>
      <c r="U791" t="s">
        <v>100</v>
      </c>
      <c r="V791" t="s">
        <v>6217</v>
      </c>
      <c r="W791" t="s">
        <v>102</v>
      </c>
      <c r="X791" t="s">
        <v>6218</v>
      </c>
      <c r="Y791" t="s">
        <v>15</v>
      </c>
      <c r="Z791" t="s">
        <v>104</v>
      </c>
      <c r="AA791" t="s">
        <v>1162</v>
      </c>
      <c r="AB791" s="37">
        <v>1</v>
      </c>
      <c r="AC791" t="s">
        <v>106</v>
      </c>
      <c r="AD791" s="37">
        <v>479589</v>
      </c>
      <c r="AE791" s="37">
        <v>196537</v>
      </c>
      <c r="AF791" s="37">
        <v>479589</v>
      </c>
    </row>
    <row r="792" spans="1:32">
      <c r="A792" t="s">
        <v>351</v>
      </c>
      <c r="B792" t="s">
        <v>86</v>
      </c>
      <c r="C792" t="s">
        <v>352</v>
      </c>
      <c r="D792" t="s">
        <v>2330</v>
      </c>
      <c r="E792" t="s">
        <v>6219</v>
      </c>
      <c r="F792" t="s">
        <v>6220</v>
      </c>
      <c r="G792" t="s">
        <v>1121</v>
      </c>
      <c r="H792" t="s">
        <v>402</v>
      </c>
      <c r="I792" t="s">
        <v>2333</v>
      </c>
      <c r="J792" t="s">
        <v>6221</v>
      </c>
      <c r="K792" t="s">
        <v>96</v>
      </c>
      <c r="L792" t="s">
        <v>6222</v>
      </c>
      <c r="M792" s="36">
        <v>45987.440509259257</v>
      </c>
      <c r="N792" s="36">
        <v>45988.511111111111</v>
      </c>
      <c r="O792" t="s">
        <v>1125</v>
      </c>
      <c r="P792" t="s">
        <v>1126</v>
      </c>
      <c r="Q792" t="s">
        <v>1158</v>
      </c>
      <c r="R792" t="s">
        <v>1128</v>
      </c>
      <c r="S792" t="s">
        <v>147</v>
      </c>
      <c r="T792" t="s">
        <v>600</v>
      </c>
      <c r="U792" t="s">
        <v>100</v>
      </c>
      <c r="V792" t="s">
        <v>6223</v>
      </c>
      <c r="W792" t="s">
        <v>102</v>
      </c>
      <c r="X792" t="s">
        <v>6224</v>
      </c>
      <c r="Y792" t="s">
        <v>13</v>
      </c>
      <c r="Z792" t="s">
        <v>104</v>
      </c>
      <c r="AA792" t="s">
        <v>362</v>
      </c>
      <c r="AB792" s="37">
        <v>1</v>
      </c>
      <c r="AC792" t="s">
        <v>106</v>
      </c>
      <c r="AD792" s="37">
        <v>275729</v>
      </c>
      <c r="AE792" s="37">
        <v>196537</v>
      </c>
      <c r="AF792" s="37">
        <v>275729</v>
      </c>
    </row>
    <row r="793" spans="1:32">
      <c r="A793" t="s">
        <v>138</v>
      </c>
      <c r="B793" t="s">
        <v>139</v>
      </c>
      <c r="C793" t="s">
        <v>140</v>
      </c>
      <c r="D793" t="s">
        <v>1273</v>
      </c>
      <c r="E793" t="s">
        <v>6225</v>
      </c>
      <c r="F793" t="s">
        <v>6226</v>
      </c>
      <c r="G793" t="s">
        <v>1121</v>
      </c>
      <c r="H793" t="s">
        <v>144</v>
      </c>
      <c r="I793" t="s">
        <v>1276</v>
      </c>
      <c r="J793" t="s">
        <v>6227</v>
      </c>
      <c r="K793" t="s">
        <v>96</v>
      </c>
      <c r="L793" t="s">
        <v>6228</v>
      </c>
      <c r="M793" s="36">
        <v>45987.457951388889</v>
      </c>
      <c r="N793" s="36">
        <v>45988.542361111111</v>
      </c>
      <c r="O793" t="s">
        <v>1125</v>
      </c>
      <c r="P793" t="s">
        <v>1126</v>
      </c>
      <c r="Q793" t="s">
        <v>1169</v>
      </c>
      <c r="R793" t="s">
        <v>1128</v>
      </c>
      <c r="S793" t="s">
        <v>1130</v>
      </c>
      <c r="T793" t="s">
        <v>1130</v>
      </c>
      <c r="U793" t="s">
        <v>100</v>
      </c>
      <c r="V793" t="s">
        <v>6229</v>
      </c>
      <c r="W793" t="s">
        <v>102</v>
      </c>
      <c r="X793" t="s">
        <v>6230</v>
      </c>
      <c r="Y793" t="s">
        <v>13</v>
      </c>
      <c r="Z793" t="s">
        <v>104</v>
      </c>
      <c r="AA793" t="s">
        <v>1172</v>
      </c>
      <c r="AB793" s="37">
        <v>1</v>
      </c>
      <c r="AC793" t="s">
        <v>106</v>
      </c>
      <c r="AD793" s="37">
        <v>275729</v>
      </c>
      <c r="AE793" s="37">
        <v>196537</v>
      </c>
      <c r="AF793" s="37">
        <v>275729</v>
      </c>
    </row>
    <row r="794" spans="1:32">
      <c r="A794" t="s">
        <v>138</v>
      </c>
      <c r="B794" t="s">
        <v>139</v>
      </c>
      <c r="C794" t="s">
        <v>140</v>
      </c>
      <c r="D794" t="s">
        <v>494</v>
      </c>
      <c r="E794" t="s">
        <v>6231</v>
      </c>
      <c r="F794" t="s">
        <v>6232</v>
      </c>
      <c r="G794" t="s">
        <v>1121</v>
      </c>
      <c r="H794" t="s">
        <v>144</v>
      </c>
      <c r="I794" t="s">
        <v>497</v>
      </c>
      <c r="J794" t="s">
        <v>6233</v>
      </c>
      <c r="K794" t="s">
        <v>96</v>
      </c>
      <c r="L794" t="s">
        <v>6234</v>
      </c>
      <c r="M794" s="36">
        <v>45987.474780092591</v>
      </c>
      <c r="N794" s="36">
        <v>45987.65</v>
      </c>
      <c r="O794" t="s">
        <v>1125</v>
      </c>
      <c r="P794" t="s">
        <v>1126</v>
      </c>
      <c r="Q794" t="s">
        <v>1258</v>
      </c>
      <c r="R794" t="s">
        <v>3253</v>
      </c>
      <c r="S794" t="s">
        <v>147</v>
      </c>
      <c r="T794" t="s">
        <v>1364</v>
      </c>
      <c r="U794" t="s">
        <v>100</v>
      </c>
      <c r="V794" t="s">
        <v>6235</v>
      </c>
      <c r="W794" t="s">
        <v>102</v>
      </c>
      <c r="X794" t="s">
        <v>6236</v>
      </c>
      <c r="Y794" t="s">
        <v>8</v>
      </c>
      <c r="Z794" t="s">
        <v>104</v>
      </c>
      <c r="AA794" t="s">
        <v>502</v>
      </c>
      <c r="AB794" s="37">
        <v>1</v>
      </c>
      <c r="AC794" t="s">
        <v>106</v>
      </c>
      <c r="AD794" s="37">
        <v>65960</v>
      </c>
      <c r="AE794" s="37">
        <v>75096</v>
      </c>
      <c r="AF794" s="37">
        <v>65960</v>
      </c>
    </row>
    <row r="795" spans="1:32">
      <c r="A795" t="s">
        <v>152</v>
      </c>
      <c r="B795" t="s">
        <v>153</v>
      </c>
      <c r="C795" t="s">
        <v>154</v>
      </c>
      <c r="D795" t="s">
        <v>6237</v>
      </c>
      <c r="E795" t="s">
        <v>6238</v>
      </c>
      <c r="F795" t="s">
        <v>6239</v>
      </c>
      <c r="G795" t="s">
        <v>1121</v>
      </c>
      <c r="H795" t="s">
        <v>153</v>
      </c>
      <c r="I795" t="s">
        <v>6240</v>
      </c>
      <c r="J795" t="s">
        <v>6241</v>
      </c>
      <c r="K795" t="s">
        <v>96</v>
      </c>
      <c r="L795" t="s">
        <v>6242</v>
      </c>
      <c r="M795" s="36">
        <v>45987.472025462957</v>
      </c>
      <c r="N795" s="36">
        <v>45988.56527777778</v>
      </c>
      <c r="O795" t="s">
        <v>1125</v>
      </c>
      <c r="P795" t="s">
        <v>1126</v>
      </c>
      <c r="Q795" t="s">
        <v>1186</v>
      </c>
      <c r="R795" t="s">
        <v>1186</v>
      </c>
      <c r="S795" t="s">
        <v>1130</v>
      </c>
      <c r="T795" t="s">
        <v>1130</v>
      </c>
      <c r="U795" t="s">
        <v>100</v>
      </c>
      <c r="V795" t="s">
        <v>6243</v>
      </c>
      <c r="W795" t="s">
        <v>102</v>
      </c>
      <c r="X795" t="s">
        <v>6244</v>
      </c>
      <c r="Y795" t="s">
        <v>13</v>
      </c>
      <c r="Z795" t="s">
        <v>104</v>
      </c>
      <c r="AA795" t="s">
        <v>574</v>
      </c>
      <c r="AB795" s="37">
        <v>1</v>
      </c>
      <c r="AC795" t="s">
        <v>106</v>
      </c>
      <c r="AD795" s="37">
        <v>275729</v>
      </c>
      <c r="AE795" s="37">
        <v>196537</v>
      </c>
      <c r="AF795" s="37">
        <v>275729</v>
      </c>
    </row>
    <row r="796" spans="1:32">
      <c r="A796" t="s">
        <v>113</v>
      </c>
      <c r="B796" t="s">
        <v>114</v>
      </c>
      <c r="C796" t="s">
        <v>115</v>
      </c>
      <c r="D796" t="s">
        <v>1715</v>
      </c>
      <c r="E796" t="s">
        <v>6245</v>
      </c>
      <c r="F796" t="s">
        <v>6246</v>
      </c>
      <c r="G796" t="s">
        <v>1121</v>
      </c>
      <c r="H796" t="s">
        <v>366</v>
      </c>
      <c r="I796" t="s">
        <v>1718</v>
      </c>
      <c r="J796" t="s">
        <v>6247</v>
      </c>
      <c r="K796" t="s">
        <v>96</v>
      </c>
      <c r="L796" t="s">
        <v>6248</v>
      </c>
      <c r="M796" s="36">
        <v>45987.523715277777</v>
      </c>
      <c r="N796" s="36">
        <v>45988.554166666669</v>
      </c>
      <c r="O796" t="s">
        <v>1125</v>
      </c>
      <c r="P796" t="s">
        <v>1126</v>
      </c>
      <c r="Q796" t="s">
        <v>1169</v>
      </c>
      <c r="R796" t="s">
        <v>1279</v>
      </c>
      <c r="S796" t="s">
        <v>1130</v>
      </c>
      <c r="T796" t="s">
        <v>1130</v>
      </c>
      <c r="U796" t="s">
        <v>100</v>
      </c>
      <c r="V796" t="s">
        <v>6249</v>
      </c>
      <c r="W796" t="s">
        <v>102</v>
      </c>
      <c r="X796" t="s">
        <v>6250</v>
      </c>
      <c r="Y796" t="s">
        <v>11</v>
      </c>
      <c r="Z796" t="s">
        <v>104</v>
      </c>
      <c r="AA796" t="s">
        <v>1723</v>
      </c>
      <c r="AB796" s="37">
        <v>1</v>
      </c>
      <c r="AC796" t="s">
        <v>106</v>
      </c>
      <c r="AD796" s="37">
        <v>144968</v>
      </c>
      <c r="AE796" s="37">
        <v>140396</v>
      </c>
      <c r="AF796" s="37">
        <v>144968</v>
      </c>
    </row>
    <row r="797" spans="1:32">
      <c r="A797" t="s">
        <v>398</v>
      </c>
      <c r="B797" t="s">
        <v>86</v>
      </c>
      <c r="C797" t="s">
        <v>87</v>
      </c>
      <c r="D797" t="s">
        <v>399</v>
      </c>
      <c r="E797" t="s">
        <v>6251</v>
      </c>
      <c r="F797" t="s">
        <v>6252</v>
      </c>
      <c r="G797" t="s">
        <v>1121</v>
      </c>
      <c r="H797" t="s">
        <v>402</v>
      </c>
      <c r="I797" t="s">
        <v>398</v>
      </c>
      <c r="J797" t="s">
        <v>6253</v>
      </c>
      <c r="K797" t="s">
        <v>96</v>
      </c>
      <c r="L797" t="s">
        <v>6254</v>
      </c>
      <c r="M797" s="36">
        <v>45987.529490740737</v>
      </c>
      <c r="N797" s="36">
        <v>45987.652777777781</v>
      </c>
      <c r="O797" t="s">
        <v>1125</v>
      </c>
      <c r="P797" t="s">
        <v>1126</v>
      </c>
      <c r="Q797" t="s">
        <v>1235</v>
      </c>
      <c r="R797" t="s">
        <v>1269</v>
      </c>
      <c r="S797" t="s">
        <v>98</v>
      </c>
      <c r="T797" t="s">
        <v>470</v>
      </c>
      <c r="U797" t="s">
        <v>100</v>
      </c>
      <c r="V797" t="s">
        <v>6255</v>
      </c>
      <c r="W797" t="s">
        <v>102</v>
      </c>
      <c r="X797" t="s">
        <v>6256</v>
      </c>
      <c r="Y797" t="s">
        <v>8</v>
      </c>
      <c r="Z797" t="s">
        <v>104</v>
      </c>
      <c r="AA797" t="s">
        <v>824</v>
      </c>
      <c r="AB797" s="37">
        <v>1</v>
      </c>
      <c r="AC797" t="s">
        <v>106</v>
      </c>
      <c r="AD797" s="37">
        <v>65960</v>
      </c>
      <c r="AE797" s="37">
        <v>75096</v>
      </c>
      <c r="AF797" s="37">
        <v>65960</v>
      </c>
    </row>
    <row r="798" spans="1:32">
      <c r="A798" t="s">
        <v>152</v>
      </c>
      <c r="B798" t="s">
        <v>153</v>
      </c>
      <c r="C798" t="s">
        <v>154</v>
      </c>
      <c r="D798" t="s">
        <v>155</v>
      </c>
      <c r="E798" t="s">
        <v>6257</v>
      </c>
      <c r="F798" t="s">
        <v>4607</v>
      </c>
      <c r="G798" t="s">
        <v>1121</v>
      </c>
      <c r="H798" t="s">
        <v>153</v>
      </c>
      <c r="I798" t="s">
        <v>152</v>
      </c>
      <c r="J798" t="s">
        <v>4608</v>
      </c>
      <c r="K798" t="s">
        <v>96</v>
      </c>
      <c r="L798" t="s">
        <v>6258</v>
      </c>
      <c r="M798" s="36">
        <v>45987.502465277779</v>
      </c>
      <c r="N798" s="36">
        <v>45988.659722222219</v>
      </c>
      <c r="O798" t="s">
        <v>1125</v>
      </c>
      <c r="P798" t="s">
        <v>1126</v>
      </c>
      <c r="Q798" t="s">
        <v>1169</v>
      </c>
      <c r="R798" t="s">
        <v>1128</v>
      </c>
      <c r="S798" t="s">
        <v>1130</v>
      </c>
      <c r="T798" t="s">
        <v>1130</v>
      </c>
      <c r="U798" t="s">
        <v>100</v>
      </c>
      <c r="V798" t="s">
        <v>6259</v>
      </c>
      <c r="W798" t="s">
        <v>102</v>
      </c>
      <c r="X798" t="s">
        <v>6260</v>
      </c>
      <c r="Y798" t="s">
        <v>8</v>
      </c>
      <c r="Z798" t="s">
        <v>104</v>
      </c>
      <c r="AA798" t="s">
        <v>919</v>
      </c>
      <c r="AB798" s="37">
        <v>1</v>
      </c>
      <c r="AC798" t="s">
        <v>106</v>
      </c>
      <c r="AD798" s="37">
        <v>65960</v>
      </c>
      <c r="AE798" s="37">
        <v>75096</v>
      </c>
      <c r="AF798" s="37">
        <v>65960</v>
      </c>
    </row>
    <row r="799" spans="1:32">
      <c r="A799" t="s">
        <v>398</v>
      </c>
      <c r="B799" t="s">
        <v>86</v>
      </c>
      <c r="C799" t="s">
        <v>87</v>
      </c>
      <c r="D799" t="s">
        <v>891</v>
      </c>
      <c r="E799" t="s">
        <v>6261</v>
      </c>
      <c r="F799" t="s">
        <v>6262</v>
      </c>
      <c r="G799" t="s">
        <v>1121</v>
      </c>
      <c r="H799" t="s">
        <v>402</v>
      </c>
      <c r="I799" t="s">
        <v>894</v>
      </c>
      <c r="J799" t="s">
        <v>2846</v>
      </c>
      <c r="K799" t="s">
        <v>96</v>
      </c>
      <c r="L799" t="s">
        <v>6263</v>
      </c>
      <c r="M799" s="36">
        <v>45987.512916666667</v>
      </c>
      <c r="N799" s="36">
        <v>45988.479166666657</v>
      </c>
      <c r="O799" t="s">
        <v>1125</v>
      </c>
      <c r="P799" t="s">
        <v>1126</v>
      </c>
      <c r="Q799" t="s">
        <v>1235</v>
      </c>
      <c r="R799" t="s">
        <v>1269</v>
      </c>
      <c r="S799" t="s">
        <v>98</v>
      </c>
      <c r="T799" t="s">
        <v>99</v>
      </c>
      <c r="U799" t="s">
        <v>100</v>
      </c>
      <c r="V799" t="s">
        <v>6264</v>
      </c>
      <c r="W799" t="s">
        <v>102</v>
      </c>
      <c r="X799" t="s">
        <v>6265</v>
      </c>
      <c r="Y799" t="s">
        <v>11</v>
      </c>
      <c r="Z799" t="s">
        <v>104</v>
      </c>
      <c r="AA799" t="s">
        <v>5139</v>
      </c>
      <c r="AB799" s="37">
        <v>1</v>
      </c>
      <c r="AC799" t="s">
        <v>106</v>
      </c>
      <c r="AD799" s="37">
        <v>144968</v>
      </c>
      <c r="AE799" s="37">
        <v>140396</v>
      </c>
      <c r="AF799" s="37">
        <v>144968</v>
      </c>
    </row>
    <row r="800" spans="1:32">
      <c r="A800" t="s">
        <v>351</v>
      </c>
      <c r="B800" t="s">
        <v>86</v>
      </c>
      <c r="C800" t="s">
        <v>352</v>
      </c>
      <c r="D800" t="s">
        <v>6266</v>
      </c>
      <c r="E800" t="s">
        <v>6267</v>
      </c>
      <c r="F800" t="s">
        <v>6268</v>
      </c>
      <c r="G800" t="s">
        <v>1121</v>
      </c>
      <c r="H800" t="s">
        <v>356</v>
      </c>
      <c r="I800" t="s">
        <v>6269</v>
      </c>
      <c r="J800" t="s">
        <v>6270</v>
      </c>
      <c r="K800" t="s">
        <v>96</v>
      </c>
      <c r="L800" t="s">
        <v>6271</v>
      </c>
      <c r="M800" s="36">
        <v>45987.519467592603</v>
      </c>
      <c r="N800" s="36">
        <v>45988.522916666669</v>
      </c>
      <c r="O800" t="s">
        <v>1125</v>
      </c>
      <c r="P800" t="s">
        <v>1126</v>
      </c>
      <c r="Q800" t="s">
        <v>1374</v>
      </c>
      <c r="R800" t="s">
        <v>1128</v>
      </c>
      <c r="S800" t="s">
        <v>1129</v>
      </c>
      <c r="T800" t="s">
        <v>1129</v>
      </c>
      <c r="U800" t="s">
        <v>100</v>
      </c>
      <c r="V800" t="s">
        <v>6272</v>
      </c>
      <c r="W800" t="s">
        <v>102</v>
      </c>
      <c r="X800" t="s">
        <v>6273</v>
      </c>
      <c r="Y800" t="s">
        <v>11</v>
      </c>
      <c r="Z800" t="s">
        <v>104</v>
      </c>
      <c r="AA800" t="s">
        <v>2338</v>
      </c>
      <c r="AB800" s="37">
        <v>1</v>
      </c>
      <c r="AC800" t="s">
        <v>106</v>
      </c>
      <c r="AD800" s="37">
        <v>144968</v>
      </c>
      <c r="AE800" s="37">
        <v>140396</v>
      </c>
      <c r="AF800" s="37">
        <v>144968</v>
      </c>
    </row>
    <row r="801" spans="1:32">
      <c r="A801" t="s">
        <v>398</v>
      </c>
      <c r="B801" t="s">
        <v>86</v>
      </c>
      <c r="C801" t="s">
        <v>87</v>
      </c>
      <c r="D801" t="s">
        <v>399</v>
      </c>
      <c r="E801" t="s">
        <v>6274</v>
      </c>
      <c r="F801" t="s">
        <v>6275</v>
      </c>
      <c r="G801" t="s">
        <v>1121</v>
      </c>
      <c r="H801" t="s">
        <v>402</v>
      </c>
      <c r="I801" t="s">
        <v>398</v>
      </c>
      <c r="J801" t="s">
        <v>6276</v>
      </c>
      <c r="K801" t="s">
        <v>96</v>
      </c>
      <c r="L801" t="s">
        <v>6277</v>
      </c>
      <c r="M801" s="36">
        <v>45987.567199074067</v>
      </c>
      <c r="N801" s="36">
        <v>45988.436111111107</v>
      </c>
      <c r="O801" t="s">
        <v>1125</v>
      </c>
      <c r="P801" t="s">
        <v>1126</v>
      </c>
      <c r="Q801" t="s">
        <v>1374</v>
      </c>
      <c r="R801" t="s">
        <v>1375</v>
      </c>
      <c r="S801" t="s">
        <v>1130</v>
      </c>
      <c r="T801" t="s">
        <v>1130</v>
      </c>
      <c r="U801" t="s">
        <v>100</v>
      </c>
      <c r="V801" t="s">
        <v>6278</v>
      </c>
      <c r="W801" t="s">
        <v>102</v>
      </c>
      <c r="X801" t="s">
        <v>6279</v>
      </c>
      <c r="Y801" t="s">
        <v>8</v>
      </c>
      <c r="Z801" t="s">
        <v>104</v>
      </c>
      <c r="AA801" t="s">
        <v>2283</v>
      </c>
      <c r="AB801" s="37">
        <v>1</v>
      </c>
      <c r="AC801" t="s">
        <v>106</v>
      </c>
      <c r="AD801" s="37">
        <v>65960</v>
      </c>
      <c r="AE801" s="37">
        <v>75096</v>
      </c>
      <c r="AF801" s="37">
        <v>65960</v>
      </c>
    </row>
    <row r="802" spans="1:32">
      <c r="A802" t="s">
        <v>351</v>
      </c>
      <c r="B802" t="s">
        <v>86</v>
      </c>
      <c r="C802" t="s">
        <v>352</v>
      </c>
      <c r="D802" t="s">
        <v>2330</v>
      </c>
      <c r="E802" t="s">
        <v>6280</v>
      </c>
      <c r="F802" t="s">
        <v>2332</v>
      </c>
      <c r="G802" t="s">
        <v>1121</v>
      </c>
      <c r="H802" t="s">
        <v>402</v>
      </c>
      <c r="I802" t="s">
        <v>2333</v>
      </c>
      <c r="J802" t="s">
        <v>2334</v>
      </c>
      <c r="K802" t="s">
        <v>96</v>
      </c>
      <c r="L802" t="s">
        <v>6281</v>
      </c>
      <c r="M802" s="36">
        <v>45987.611458333333</v>
      </c>
      <c r="N802" s="36">
        <v>45988.477083333331</v>
      </c>
      <c r="O802" t="s">
        <v>1125</v>
      </c>
      <c r="P802" t="s">
        <v>1126</v>
      </c>
      <c r="Q802" t="s">
        <v>1158</v>
      </c>
      <c r="R802" t="s">
        <v>1128</v>
      </c>
      <c r="S802" t="s">
        <v>1130</v>
      </c>
      <c r="T802" t="s">
        <v>1130</v>
      </c>
      <c r="U802" t="s">
        <v>100</v>
      </c>
      <c r="V802" t="s">
        <v>6282</v>
      </c>
      <c r="W802" t="s">
        <v>102</v>
      </c>
      <c r="X802" t="s">
        <v>2337</v>
      </c>
      <c r="Y802" t="s">
        <v>13</v>
      </c>
      <c r="Z802" t="s">
        <v>104</v>
      </c>
      <c r="AA802" t="s">
        <v>362</v>
      </c>
      <c r="AB802" s="37">
        <v>1</v>
      </c>
      <c r="AC802" t="s">
        <v>106</v>
      </c>
      <c r="AD802" s="37">
        <v>275729</v>
      </c>
      <c r="AE802" s="37">
        <v>196537</v>
      </c>
      <c r="AF802" s="37">
        <v>275729</v>
      </c>
    </row>
    <row r="803" spans="1:32">
      <c r="A803" t="s">
        <v>398</v>
      </c>
      <c r="B803" t="s">
        <v>86</v>
      </c>
      <c r="C803" t="s">
        <v>87</v>
      </c>
      <c r="D803" t="s">
        <v>1432</v>
      </c>
      <c r="E803" t="s">
        <v>6283</v>
      </c>
      <c r="F803" t="s">
        <v>2980</v>
      </c>
      <c r="G803" t="s">
        <v>1121</v>
      </c>
      <c r="H803" t="s">
        <v>402</v>
      </c>
      <c r="I803" t="s">
        <v>1435</v>
      </c>
      <c r="J803" t="s">
        <v>2981</v>
      </c>
      <c r="K803" t="s">
        <v>96</v>
      </c>
      <c r="L803" t="s">
        <v>6284</v>
      </c>
      <c r="M803" s="36">
        <v>45987.631747685176</v>
      </c>
      <c r="N803" s="36">
        <v>45988.423611111109</v>
      </c>
      <c r="O803" t="s">
        <v>1125</v>
      </c>
      <c r="P803" t="s">
        <v>1126</v>
      </c>
      <c r="Q803" t="s">
        <v>1374</v>
      </c>
      <c r="R803" t="s">
        <v>1414</v>
      </c>
      <c r="S803" t="s">
        <v>98</v>
      </c>
      <c r="T803" t="s">
        <v>99</v>
      </c>
      <c r="U803" t="s">
        <v>100</v>
      </c>
      <c r="V803" t="s">
        <v>6285</v>
      </c>
      <c r="W803" t="s">
        <v>102</v>
      </c>
      <c r="X803" t="s">
        <v>6286</v>
      </c>
      <c r="Y803" t="s">
        <v>8</v>
      </c>
      <c r="Z803" t="s">
        <v>104</v>
      </c>
      <c r="AA803" t="s">
        <v>1439</v>
      </c>
      <c r="AB803" s="37">
        <v>1</v>
      </c>
      <c r="AC803" t="s">
        <v>106</v>
      </c>
      <c r="AD803" s="37">
        <v>65960</v>
      </c>
      <c r="AE803" s="37">
        <v>75096</v>
      </c>
      <c r="AF803" s="37">
        <v>65960</v>
      </c>
    </row>
    <row r="804" spans="1:32">
      <c r="A804" t="s">
        <v>509</v>
      </c>
      <c r="B804" t="s">
        <v>139</v>
      </c>
      <c r="C804" t="s">
        <v>140</v>
      </c>
      <c r="D804" t="s">
        <v>4791</v>
      </c>
      <c r="E804" t="s">
        <v>6287</v>
      </c>
      <c r="F804" t="s">
        <v>6288</v>
      </c>
      <c r="G804" t="s">
        <v>1121</v>
      </c>
      <c r="H804" t="s">
        <v>144</v>
      </c>
      <c r="I804" t="s">
        <v>4794</v>
      </c>
      <c r="J804" t="s">
        <v>6289</v>
      </c>
      <c r="K804" t="s">
        <v>96</v>
      </c>
      <c r="L804" t="s">
        <v>6290</v>
      </c>
      <c r="M804" s="36">
        <v>45987.654317129629</v>
      </c>
      <c r="N804" s="36">
        <v>45988.525694444441</v>
      </c>
      <c r="O804" t="s">
        <v>1125</v>
      </c>
      <c r="P804" t="s">
        <v>1126</v>
      </c>
      <c r="Q804" t="s">
        <v>1235</v>
      </c>
      <c r="R804" t="s">
        <v>1269</v>
      </c>
      <c r="S804" t="s">
        <v>1130</v>
      </c>
      <c r="T804" t="s">
        <v>1130</v>
      </c>
      <c r="U804" t="s">
        <v>100</v>
      </c>
      <c r="V804" t="s">
        <v>6291</v>
      </c>
      <c r="W804" t="s">
        <v>102</v>
      </c>
      <c r="X804" t="s">
        <v>6292</v>
      </c>
      <c r="Y804" t="s">
        <v>11</v>
      </c>
      <c r="Z804" t="s">
        <v>104</v>
      </c>
      <c r="AA804" t="s">
        <v>518</v>
      </c>
      <c r="AB804" s="37">
        <v>1</v>
      </c>
      <c r="AC804" t="s">
        <v>106</v>
      </c>
      <c r="AD804" s="37">
        <v>144968</v>
      </c>
      <c r="AE804" s="37">
        <v>140396</v>
      </c>
      <c r="AF804" s="37">
        <v>144968</v>
      </c>
    </row>
    <row r="805" spans="1:32">
      <c r="A805" t="s">
        <v>1646</v>
      </c>
      <c r="B805" t="s">
        <v>256</v>
      </c>
      <c r="C805" t="s">
        <v>257</v>
      </c>
      <c r="D805" t="s">
        <v>2957</v>
      </c>
      <c r="E805" t="s">
        <v>6293</v>
      </c>
      <c r="F805" t="s">
        <v>6294</v>
      </c>
      <c r="G805" t="s">
        <v>1121</v>
      </c>
      <c r="H805" t="s">
        <v>689</v>
      </c>
      <c r="I805" t="s">
        <v>2960</v>
      </c>
      <c r="J805" t="s">
        <v>6295</v>
      </c>
      <c r="K805" t="s">
        <v>96</v>
      </c>
      <c r="L805" t="s">
        <v>6296</v>
      </c>
      <c r="M805" s="36">
        <v>45987.663240740738</v>
      </c>
      <c r="N805" s="36">
        <v>45988.486805555563</v>
      </c>
      <c r="O805" t="s">
        <v>1125</v>
      </c>
      <c r="P805" t="s">
        <v>1126</v>
      </c>
      <c r="Q805" t="s">
        <v>1148</v>
      </c>
      <c r="R805" t="s">
        <v>1128</v>
      </c>
      <c r="S805" t="s">
        <v>1130</v>
      </c>
      <c r="T805" t="s">
        <v>1130</v>
      </c>
      <c r="U805" t="s">
        <v>100</v>
      </c>
      <c r="V805" t="s">
        <v>6297</v>
      </c>
      <c r="W805" t="s">
        <v>102</v>
      </c>
      <c r="X805" t="s">
        <v>6298</v>
      </c>
      <c r="Y805" t="s">
        <v>11</v>
      </c>
      <c r="Z805" t="s">
        <v>104</v>
      </c>
      <c r="AA805" t="s">
        <v>527</v>
      </c>
      <c r="AB805" s="37">
        <v>1</v>
      </c>
      <c r="AC805" t="s">
        <v>106</v>
      </c>
      <c r="AD805" s="37">
        <v>144968</v>
      </c>
      <c r="AE805" s="37">
        <v>140396</v>
      </c>
      <c r="AF805" s="37">
        <v>144968</v>
      </c>
    </row>
    <row r="806" spans="1:32">
      <c r="A806" t="s">
        <v>152</v>
      </c>
      <c r="B806" t="s">
        <v>153</v>
      </c>
      <c r="C806" t="s">
        <v>154</v>
      </c>
      <c r="D806" t="s">
        <v>3112</v>
      </c>
      <c r="E806" t="s">
        <v>6299</v>
      </c>
      <c r="F806" t="s">
        <v>6300</v>
      </c>
      <c r="G806" t="s">
        <v>1121</v>
      </c>
      <c r="H806" t="s">
        <v>153</v>
      </c>
      <c r="I806" t="s">
        <v>3115</v>
      </c>
      <c r="J806" t="s">
        <v>6301</v>
      </c>
      <c r="K806" t="s">
        <v>96</v>
      </c>
      <c r="L806" t="s">
        <v>6302</v>
      </c>
      <c r="M806" s="36">
        <v>45987.660196759258</v>
      </c>
      <c r="N806" s="36">
        <v>45988.561805555553</v>
      </c>
      <c r="O806" t="s">
        <v>1125</v>
      </c>
      <c r="P806" t="s">
        <v>1126</v>
      </c>
      <c r="Q806" t="s">
        <v>1235</v>
      </c>
      <c r="R806" t="s">
        <v>1236</v>
      </c>
      <c r="S806" t="s">
        <v>98</v>
      </c>
      <c r="T806" t="s">
        <v>470</v>
      </c>
      <c r="U806" t="s">
        <v>100</v>
      </c>
      <c r="V806" t="s">
        <v>6303</v>
      </c>
      <c r="W806" t="s">
        <v>102</v>
      </c>
      <c r="X806" t="s">
        <v>6304</v>
      </c>
      <c r="Y806" t="s">
        <v>11</v>
      </c>
      <c r="Z806" t="s">
        <v>104</v>
      </c>
      <c r="AA806" t="s">
        <v>1378</v>
      </c>
      <c r="AB806" s="37">
        <v>1</v>
      </c>
      <c r="AC806" t="s">
        <v>106</v>
      </c>
      <c r="AD806" s="37">
        <v>144968</v>
      </c>
      <c r="AE806" s="37">
        <v>140396</v>
      </c>
      <c r="AF806" s="37">
        <v>144968</v>
      </c>
    </row>
    <row r="807" spans="1:32">
      <c r="A807" t="s">
        <v>113</v>
      </c>
      <c r="B807" t="s">
        <v>114</v>
      </c>
      <c r="C807" t="s">
        <v>115</v>
      </c>
      <c r="D807" t="s">
        <v>363</v>
      </c>
      <c r="E807" t="s">
        <v>6305</v>
      </c>
      <c r="F807" t="s">
        <v>6306</v>
      </c>
      <c r="G807" t="s">
        <v>1121</v>
      </c>
      <c r="H807" t="s">
        <v>366</v>
      </c>
      <c r="I807" t="s">
        <v>113</v>
      </c>
      <c r="J807" t="s">
        <v>6307</v>
      </c>
      <c r="K807" t="s">
        <v>96</v>
      </c>
      <c r="L807" t="s">
        <v>6308</v>
      </c>
      <c r="M807" s="36">
        <v>45987.673344907409</v>
      </c>
      <c r="N807" s="36">
        <v>45988.492361111108</v>
      </c>
      <c r="O807" t="s">
        <v>1125</v>
      </c>
      <c r="P807" t="s">
        <v>1126</v>
      </c>
      <c r="Q807" t="s">
        <v>1186</v>
      </c>
      <c r="R807" t="s">
        <v>1186</v>
      </c>
      <c r="S807" t="s">
        <v>98</v>
      </c>
      <c r="T807" t="s">
        <v>470</v>
      </c>
      <c r="U807" t="s">
        <v>100</v>
      </c>
      <c r="V807" t="s">
        <v>6309</v>
      </c>
      <c r="W807" t="s">
        <v>102</v>
      </c>
      <c r="X807" t="s">
        <v>6310</v>
      </c>
      <c r="Y807" t="s">
        <v>8</v>
      </c>
      <c r="Z807" t="s">
        <v>104</v>
      </c>
      <c r="AA807" t="s">
        <v>1030</v>
      </c>
      <c r="AB807" s="37">
        <v>1</v>
      </c>
      <c r="AC807" t="s">
        <v>106</v>
      </c>
      <c r="AD807" s="37">
        <v>65960</v>
      </c>
      <c r="AE807" s="37">
        <v>75096</v>
      </c>
      <c r="AF807" s="37">
        <v>65960</v>
      </c>
    </row>
    <row r="808" spans="1:32">
      <c r="A808" t="s">
        <v>138</v>
      </c>
      <c r="B808" t="s">
        <v>139</v>
      </c>
      <c r="C808" t="s">
        <v>140</v>
      </c>
      <c r="D808" t="s">
        <v>212</v>
      </c>
      <c r="E808" t="s">
        <v>6311</v>
      </c>
      <c r="F808" t="s">
        <v>214</v>
      </c>
      <c r="G808" t="s">
        <v>1121</v>
      </c>
      <c r="H808" t="s">
        <v>144</v>
      </c>
      <c r="I808" t="s">
        <v>215</v>
      </c>
      <c r="J808" t="s">
        <v>216</v>
      </c>
      <c r="K808" t="s">
        <v>96</v>
      </c>
      <c r="L808" t="s">
        <v>6312</v>
      </c>
      <c r="M808" s="36">
        <v>45987.67046296296</v>
      </c>
      <c r="N808" s="36">
        <v>45988.421527777777</v>
      </c>
      <c r="O808" t="s">
        <v>1125</v>
      </c>
      <c r="P808" t="s">
        <v>1126</v>
      </c>
      <c r="Q808" t="s">
        <v>1177</v>
      </c>
      <c r="R808" t="s">
        <v>1178</v>
      </c>
      <c r="U808" t="s">
        <v>100</v>
      </c>
      <c r="V808" t="s">
        <v>6313</v>
      </c>
      <c r="W808" t="s">
        <v>102</v>
      </c>
      <c r="X808" t="s">
        <v>6314</v>
      </c>
      <c r="Y808" t="s">
        <v>11</v>
      </c>
      <c r="Z808" t="s">
        <v>104</v>
      </c>
      <c r="AA808" t="s">
        <v>1172</v>
      </c>
      <c r="AB808" s="37">
        <v>1</v>
      </c>
      <c r="AC808" t="s">
        <v>106</v>
      </c>
      <c r="AD808" s="37">
        <v>144968</v>
      </c>
      <c r="AE808" s="37">
        <v>140396</v>
      </c>
      <c r="AF808" s="37">
        <v>144968</v>
      </c>
    </row>
    <row r="809" spans="1:32">
      <c r="A809" t="s">
        <v>138</v>
      </c>
      <c r="B809" t="s">
        <v>139</v>
      </c>
      <c r="C809" t="s">
        <v>140</v>
      </c>
      <c r="D809" t="s">
        <v>141</v>
      </c>
      <c r="E809" t="s">
        <v>6315</v>
      </c>
      <c r="F809" t="s">
        <v>6316</v>
      </c>
      <c r="G809" t="s">
        <v>1121</v>
      </c>
      <c r="H809" t="s">
        <v>144</v>
      </c>
      <c r="I809" t="s">
        <v>138</v>
      </c>
      <c r="J809" t="s">
        <v>6317</v>
      </c>
      <c r="K809" t="s">
        <v>96</v>
      </c>
      <c r="L809" t="s">
        <v>6318</v>
      </c>
      <c r="M809" s="36">
        <v>45987.679050925923</v>
      </c>
      <c r="N809" s="36">
        <v>45988.657638888893</v>
      </c>
      <c r="P809" t="s">
        <v>1126</v>
      </c>
      <c r="Q809" t="s">
        <v>1127</v>
      </c>
      <c r="R809" t="s">
        <v>1128</v>
      </c>
      <c r="S809" t="s">
        <v>1130</v>
      </c>
      <c r="T809" t="s">
        <v>1130</v>
      </c>
      <c r="V809" t="s">
        <v>6319</v>
      </c>
      <c r="W809" t="s">
        <v>1195</v>
      </c>
      <c r="Y809" t="s">
        <v>8</v>
      </c>
      <c r="Z809" t="s">
        <v>104</v>
      </c>
      <c r="AA809" t="s">
        <v>637</v>
      </c>
      <c r="AB809" s="37">
        <v>0</v>
      </c>
      <c r="AC809" t="s">
        <v>106</v>
      </c>
      <c r="AD809" s="37">
        <v>41241</v>
      </c>
      <c r="AE809" s="37">
        <v>0</v>
      </c>
      <c r="AF809" s="37">
        <v>41241</v>
      </c>
    </row>
    <row r="810" spans="1:32">
      <c r="A810" t="s">
        <v>138</v>
      </c>
      <c r="B810" t="s">
        <v>139</v>
      </c>
      <c r="C810" t="s">
        <v>140</v>
      </c>
      <c r="D810" t="s">
        <v>141</v>
      </c>
      <c r="E810" t="s">
        <v>6320</v>
      </c>
      <c r="F810" t="s">
        <v>6321</v>
      </c>
      <c r="G810" t="s">
        <v>1121</v>
      </c>
      <c r="H810" t="s">
        <v>144</v>
      </c>
      <c r="I810" t="s">
        <v>138</v>
      </c>
      <c r="J810" t="s">
        <v>6322</v>
      </c>
      <c r="K810" t="s">
        <v>96</v>
      </c>
      <c r="L810" t="s">
        <v>6323</v>
      </c>
      <c r="M810" s="36">
        <v>45987.733935185177</v>
      </c>
      <c r="N810" s="36">
        <v>45988.426388888889</v>
      </c>
      <c r="O810" t="s">
        <v>1125</v>
      </c>
      <c r="P810" t="s">
        <v>1126</v>
      </c>
      <c r="Q810" t="s">
        <v>1218</v>
      </c>
      <c r="R810" t="s">
        <v>1128</v>
      </c>
      <c r="S810" t="s">
        <v>147</v>
      </c>
      <c r="T810" t="s">
        <v>1364</v>
      </c>
      <c r="U810" t="s">
        <v>100</v>
      </c>
      <c r="V810" t="s">
        <v>6324</v>
      </c>
      <c r="W810" t="s">
        <v>102</v>
      </c>
      <c r="X810" t="s">
        <v>6325</v>
      </c>
      <c r="Y810" t="s">
        <v>8</v>
      </c>
      <c r="Z810" t="s">
        <v>104</v>
      </c>
      <c r="AA810" t="s">
        <v>637</v>
      </c>
      <c r="AB810" s="37">
        <v>1</v>
      </c>
      <c r="AC810" t="s">
        <v>106</v>
      </c>
      <c r="AD810" s="37">
        <v>65960</v>
      </c>
      <c r="AE810" s="37">
        <v>75096</v>
      </c>
      <c r="AF810" s="37">
        <v>65960</v>
      </c>
    </row>
    <row r="811" spans="1:32">
      <c r="A811" t="s">
        <v>255</v>
      </c>
      <c r="B811" t="s">
        <v>256</v>
      </c>
      <c r="C811" t="s">
        <v>257</v>
      </c>
      <c r="D811" t="s">
        <v>575</v>
      </c>
      <c r="E811" t="s">
        <v>6326</v>
      </c>
      <c r="F811" t="s">
        <v>6327</v>
      </c>
      <c r="G811" t="s">
        <v>1121</v>
      </c>
      <c r="H811" t="s">
        <v>261</v>
      </c>
      <c r="I811" t="s">
        <v>578</v>
      </c>
      <c r="J811" t="s">
        <v>6328</v>
      </c>
      <c r="K811" t="s">
        <v>96</v>
      </c>
      <c r="L811" t="s">
        <v>6329</v>
      </c>
      <c r="M811" s="36">
        <v>45987.741875</v>
      </c>
      <c r="N811" s="36">
        <v>45988.579861111109</v>
      </c>
      <c r="O811" t="s">
        <v>1125</v>
      </c>
      <c r="P811" t="s">
        <v>1227</v>
      </c>
      <c r="Q811" t="s">
        <v>1158</v>
      </c>
      <c r="R811" t="s">
        <v>1740</v>
      </c>
      <c r="S811" t="s">
        <v>98</v>
      </c>
      <c r="T811" t="s">
        <v>99</v>
      </c>
      <c r="U811" t="s">
        <v>100</v>
      </c>
      <c r="V811" t="s">
        <v>6330</v>
      </c>
      <c r="W811" t="s">
        <v>102</v>
      </c>
      <c r="X811" t="s">
        <v>6331</v>
      </c>
      <c r="Y811" t="s">
        <v>11</v>
      </c>
      <c r="Z811" t="s">
        <v>104</v>
      </c>
      <c r="AA811" t="s">
        <v>958</v>
      </c>
      <c r="AB811" s="37">
        <v>1</v>
      </c>
      <c r="AC811" t="s">
        <v>106</v>
      </c>
      <c r="AD811" s="37">
        <v>144968</v>
      </c>
      <c r="AE811" s="37">
        <v>140396</v>
      </c>
      <c r="AF811" s="37">
        <v>144968</v>
      </c>
    </row>
    <row r="812" spans="1:32">
      <c r="A812" t="s">
        <v>991</v>
      </c>
      <c r="B812" t="s">
        <v>256</v>
      </c>
      <c r="C812" t="s">
        <v>257</v>
      </c>
      <c r="D812" t="s">
        <v>1440</v>
      </c>
      <c r="E812" t="s">
        <v>6332</v>
      </c>
      <c r="F812" t="s">
        <v>6333</v>
      </c>
      <c r="G812" t="s">
        <v>1121</v>
      </c>
      <c r="H812" t="s">
        <v>224</v>
      </c>
      <c r="I812" t="s">
        <v>991</v>
      </c>
      <c r="J812" t="s">
        <v>6334</v>
      </c>
      <c r="K812" t="s">
        <v>96</v>
      </c>
      <c r="L812" t="s">
        <v>6335</v>
      </c>
      <c r="M812" s="36">
        <v>45987.716909722221</v>
      </c>
      <c r="N812" s="36">
        <v>45989.46875</v>
      </c>
      <c r="O812" t="s">
        <v>1125</v>
      </c>
      <c r="P812" t="s">
        <v>1126</v>
      </c>
      <c r="Q812" t="s">
        <v>1169</v>
      </c>
      <c r="R812" t="s">
        <v>1279</v>
      </c>
      <c r="S812" t="s">
        <v>1129</v>
      </c>
      <c r="T812" t="s">
        <v>1130</v>
      </c>
      <c r="U812" t="s">
        <v>100</v>
      </c>
      <c r="V812" t="s">
        <v>6336</v>
      </c>
      <c r="W812" t="s">
        <v>102</v>
      </c>
      <c r="X812" t="s">
        <v>6337</v>
      </c>
      <c r="Y812" t="s">
        <v>8</v>
      </c>
      <c r="Z812" t="s">
        <v>104</v>
      </c>
      <c r="AA812" t="s">
        <v>1448</v>
      </c>
      <c r="AB812" s="37">
        <v>1</v>
      </c>
      <c r="AC812" t="s">
        <v>106</v>
      </c>
      <c r="AD812" s="37">
        <v>65960</v>
      </c>
      <c r="AE812" s="37">
        <v>75096</v>
      </c>
      <c r="AF812" s="37">
        <v>65960</v>
      </c>
    </row>
    <row r="813" spans="1:32">
      <c r="A813" t="s">
        <v>509</v>
      </c>
      <c r="B813" t="s">
        <v>139</v>
      </c>
      <c r="C813" t="s">
        <v>140</v>
      </c>
      <c r="D813" t="s">
        <v>510</v>
      </c>
      <c r="E813" t="s">
        <v>6338</v>
      </c>
      <c r="F813" t="s">
        <v>5208</v>
      </c>
      <c r="G813" t="s">
        <v>1121</v>
      </c>
      <c r="H813" t="s">
        <v>144</v>
      </c>
      <c r="I813" t="s">
        <v>513</v>
      </c>
      <c r="J813" t="s">
        <v>5209</v>
      </c>
      <c r="K813" t="s">
        <v>96</v>
      </c>
      <c r="L813" t="s">
        <v>6339</v>
      </c>
      <c r="M813" s="36">
        <v>45987.721979166658</v>
      </c>
      <c r="N813" s="36">
        <v>45988.647222222222</v>
      </c>
      <c r="O813" t="s">
        <v>1125</v>
      </c>
      <c r="P813" t="s">
        <v>1126</v>
      </c>
      <c r="Q813" t="s">
        <v>1169</v>
      </c>
      <c r="R813" t="s">
        <v>1279</v>
      </c>
      <c r="S813" t="s">
        <v>98</v>
      </c>
      <c r="T813" t="s">
        <v>99</v>
      </c>
      <c r="U813" t="s">
        <v>100</v>
      </c>
      <c r="V813" t="s">
        <v>6340</v>
      </c>
      <c r="W813" t="s">
        <v>102</v>
      </c>
      <c r="X813" t="s">
        <v>5212</v>
      </c>
      <c r="Y813" t="s">
        <v>11</v>
      </c>
      <c r="Z813" t="s">
        <v>104</v>
      </c>
      <c r="AA813" t="s">
        <v>518</v>
      </c>
      <c r="AB813" s="37">
        <v>1</v>
      </c>
      <c r="AC813" t="s">
        <v>106</v>
      </c>
      <c r="AD813" s="37">
        <v>144968</v>
      </c>
      <c r="AE813" s="37">
        <v>140396</v>
      </c>
      <c r="AF813" s="37">
        <v>144968</v>
      </c>
    </row>
    <row r="814" spans="1:32">
      <c r="A814" t="s">
        <v>509</v>
      </c>
      <c r="B814" t="s">
        <v>139</v>
      </c>
      <c r="C814" t="s">
        <v>140</v>
      </c>
      <c r="D814" t="s">
        <v>1196</v>
      </c>
      <c r="E814" t="s">
        <v>6341</v>
      </c>
      <c r="F814" t="s">
        <v>6342</v>
      </c>
      <c r="G814" t="s">
        <v>1121</v>
      </c>
      <c r="H814" t="s">
        <v>144</v>
      </c>
      <c r="I814" t="s">
        <v>1199</v>
      </c>
      <c r="J814" t="s">
        <v>6343</v>
      </c>
      <c r="K814" t="s">
        <v>96</v>
      </c>
      <c r="L814" t="s">
        <v>6344</v>
      </c>
      <c r="M814" s="36">
        <v>45988.333333333343</v>
      </c>
      <c r="N814" s="36">
        <v>45989.390972222223</v>
      </c>
      <c r="O814" t="s">
        <v>1125</v>
      </c>
      <c r="P814" t="s">
        <v>1126</v>
      </c>
      <c r="Q814" t="s">
        <v>1235</v>
      </c>
      <c r="R814" t="s">
        <v>1236</v>
      </c>
      <c r="S814" t="s">
        <v>98</v>
      </c>
      <c r="T814" t="s">
        <v>99</v>
      </c>
      <c r="U814" t="s">
        <v>100</v>
      </c>
      <c r="V814" t="s">
        <v>6345</v>
      </c>
      <c r="W814" t="s">
        <v>102</v>
      </c>
      <c r="X814" t="s">
        <v>6346</v>
      </c>
      <c r="Y814" t="s">
        <v>8</v>
      </c>
      <c r="Z814" t="s">
        <v>104</v>
      </c>
      <c r="AA814" t="s">
        <v>518</v>
      </c>
      <c r="AB814" s="37">
        <v>1</v>
      </c>
      <c r="AC814" t="s">
        <v>106</v>
      </c>
      <c r="AD814" s="37">
        <v>65960</v>
      </c>
      <c r="AE814" s="37">
        <v>75096</v>
      </c>
      <c r="AF814" s="37">
        <v>65960</v>
      </c>
    </row>
    <row r="815" spans="1:32">
      <c r="A815" t="s">
        <v>152</v>
      </c>
      <c r="B815" t="s">
        <v>153</v>
      </c>
      <c r="C815" t="s">
        <v>154</v>
      </c>
      <c r="D815" t="s">
        <v>155</v>
      </c>
      <c r="E815" t="s">
        <v>6347</v>
      </c>
      <c r="F815" t="s">
        <v>6348</v>
      </c>
      <c r="G815" t="s">
        <v>1121</v>
      </c>
      <c r="H815" t="s">
        <v>153</v>
      </c>
      <c r="I815" t="s">
        <v>152</v>
      </c>
      <c r="J815" t="s">
        <v>6349</v>
      </c>
      <c r="K815" t="s">
        <v>96</v>
      </c>
      <c r="L815" t="s">
        <v>6350</v>
      </c>
      <c r="M815" s="36">
        <v>45988.333333333343</v>
      </c>
      <c r="N815" s="36">
        <v>45988.566666666673</v>
      </c>
      <c r="O815" t="s">
        <v>1125</v>
      </c>
      <c r="P815" t="s">
        <v>1126</v>
      </c>
      <c r="Q815" t="s">
        <v>1186</v>
      </c>
      <c r="R815" t="s">
        <v>1186</v>
      </c>
      <c r="S815" t="s">
        <v>98</v>
      </c>
      <c r="T815" t="s">
        <v>470</v>
      </c>
      <c r="U815" t="s">
        <v>100</v>
      </c>
      <c r="V815" t="s">
        <v>6351</v>
      </c>
      <c r="W815" t="s">
        <v>102</v>
      </c>
      <c r="X815" t="s">
        <v>6352</v>
      </c>
      <c r="Y815" t="s">
        <v>8</v>
      </c>
      <c r="Z815" t="s">
        <v>104</v>
      </c>
      <c r="AA815" t="s">
        <v>162</v>
      </c>
      <c r="AB815" s="37">
        <v>1</v>
      </c>
      <c r="AC815" t="s">
        <v>106</v>
      </c>
      <c r="AD815" s="37">
        <v>65960</v>
      </c>
      <c r="AE815" s="37">
        <v>75096</v>
      </c>
      <c r="AF815" s="37">
        <v>65960</v>
      </c>
    </row>
    <row r="816" spans="1:32">
      <c r="A816" t="s">
        <v>509</v>
      </c>
      <c r="B816" t="s">
        <v>139</v>
      </c>
      <c r="C816" t="s">
        <v>140</v>
      </c>
      <c r="D816" t="s">
        <v>510</v>
      </c>
      <c r="E816" t="s">
        <v>6353</v>
      </c>
      <c r="F816" t="s">
        <v>6354</v>
      </c>
      <c r="G816" t="s">
        <v>1121</v>
      </c>
      <c r="H816" t="s">
        <v>144</v>
      </c>
      <c r="I816" t="s">
        <v>513</v>
      </c>
      <c r="J816" t="s">
        <v>6355</v>
      </c>
      <c r="K816" t="s">
        <v>96</v>
      </c>
      <c r="L816" t="s">
        <v>6356</v>
      </c>
      <c r="M816" s="36">
        <v>45988.333333333343</v>
      </c>
      <c r="N816" s="36">
        <v>45988.45208333333</v>
      </c>
      <c r="O816" t="s">
        <v>1125</v>
      </c>
      <c r="P816" t="s">
        <v>1126</v>
      </c>
      <c r="Q816" t="s">
        <v>1235</v>
      </c>
      <c r="R816" t="s">
        <v>1269</v>
      </c>
      <c r="S816" t="s">
        <v>1130</v>
      </c>
      <c r="T816" t="s">
        <v>1130</v>
      </c>
      <c r="U816" t="s">
        <v>100</v>
      </c>
      <c r="V816" t="s">
        <v>6357</v>
      </c>
      <c r="W816" t="s">
        <v>102</v>
      </c>
      <c r="X816" t="s">
        <v>6358</v>
      </c>
      <c r="Y816" t="s">
        <v>11</v>
      </c>
      <c r="Z816" t="s">
        <v>104</v>
      </c>
      <c r="AA816" t="s">
        <v>518</v>
      </c>
      <c r="AB816" s="37">
        <v>1</v>
      </c>
      <c r="AC816" t="s">
        <v>106</v>
      </c>
      <c r="AD816" s="37">
        <v>144968</v>
      </c>
      <c r="AE816" s="37">
        <v>140396</v>
      </c>
      <c r="AF816" s="37">
        <v>144968</v>
      </c>
    </row>
    <row r="817" spans="1:32">
      <c r="A817" t="s">
        <v>398</v>
      </c>
      <c r="B817" t="s">
        <v>86</v>
      </c>
      <c r="C817" t="s">
        <v>87</v>
      </c>
      <c r="D817" t="s">
        <v>399</v>
      </c>
      <c r="E817" t="s">
        <v>6359</v>
      </c>
      <c r="F817" t="s">
        <v>2220</v>
      </c>
      <c r="G817" t="s">
        <v>1121</v>
      </c>
      <c r="H817" t="s">
        <v>402</v>
      </c>
      <c r="I817" t="s">
        <v>398</v>
      </c>
      <c r="J817" t="s">
        <v>2221</v>
      </c>
      <c r="K817" t="s">
        <v>96</v>
      </c>
      <c r="L817" t="s">
        <v>6360</v>
      </c>
      <c r="M817" s="36">
        <v>45988.337870370371</v>
      </c>
      <c r="N817" s="36">
        <v>45988.54583333333</v>
      </c>
      <c r="O817" t="s">
        <v>1125</v>
      </c>
      <c r="P817" t="s">
        <v>1126</v>
      </c>
      <c r="Q817" t="s">
        <v>1374</v>
      </c>
      <c r="R817" t="s">
        <v>1128</v>
      </c>
      <c r="S817" t="s">
        <v>147</v>
      </c>
      <c r="T817" t="s">
        <v>600</v>
      </c>
      <c r="U817" t="s">
        <v>100</v>
      </c>
      <c r="V817" t="s">
        <v>6361</v>
      </c>
      <c r="W817" t="s">
        <v>102</v>
      </c>
      <c r="X817" t="s">
        <v>6362</v>
      </c>
      <c r="Y817" t="s">
        <v>8</v>
      </c>
      <c r="Z817" t="s">
        <v>104</v>
      </c>
      <c r="AA817" t="s">
        <v>2283</v>
      </c>
      <c r="AB817" s="37">
        <v>1</v>
      </c>
      <c r="AC817" t="s">
        <v>106</v>
      </c>
      <c r="AD817" s="37">
        <v>65960</v>
      </c>
      <c r="AE817" s="37">
        <v>75096</v>
      </c>
      <c r="AF817" s="37">
        <v>65960</v>
      </c>
    </row>
    <row r="818" spans="1:32">
      <c r="A818" t="s">
        <v>152</v>
      </c>
      <c r="B818" t="s">
        <v>153</v>
      </c>
      <c r="C818" t="s">
        <v>154</v>
      </c>
      <c r="D818" t="s">
        <v>155</v>
      </c>
      <c r="E818" t="s">
        <v>6363</v>
      </c>
      <c r="F818" t="s">
        <v>6364</v>
      </c>
      <c r="G818" t="s">
        <v>1121</v>
      </c>
      <c r="H818" t="s">
        <v>153</v>
      </c>
      <c r="I818" t="s">
        <v>152</v>
      </c>
      <c r="J818" t="s">
        <v>6365</v>
      </c>
      <c r="K818" t="s">
        <v>96</v>
      </c>
      <c r="L818" t="s">
        <v>6366</v>
      </c>
      <c r="M818" s="36">
        <v>45988.374074074083</v>
      </c>
      <c r="N818" s="36">
        <v>45988.668055555558</v>
      </c>
      <c r="O818" t="s">
        <v>1125</v>
      </c>
      <c r="P818" t="s">
        <v>1126</v>
      </c>
      <c r="Q818" t="s">
        <v>1374</v>
      </c>
      <c r="R818" t="s">
        <v>1414</v>
      </c>
      <c r="S818" t="s">
        <v>98</v>
      </c>
      <c r="T818" t="s">
        <v>470</v>
      </c>
      <c r="U818" t="s">
        <v>100</v>
      </c>
      <c r="V818" t="s">
        <v>6367</v>
      </c>
      <c r="W818" t="s">
        <v>102</v>
      </c>
      <c r="X818" t="s">
        <v>6368</v>
      </c>
      <c r="Y818" t="s">
        <v>8</v>
      </c>
      <c r="Z818" t="s">
        <v>104</v>
      </c>
      <c r="AA818" t="s">
        <v>1911</v>
      </c>
      <c r="AB818" s="37">
        <v>1</v>
      </c>
      <c r="AC818" t="s">
        <v>106</v>
      </c>
      <c r="AD818" s="37">
        <v>65960</v>
      </c>
      <c r="AE818" s="37">
        <v>75096</v>
      </c>
      <c r="AF818" s="37">
        <v>65960</v>
      </c>
    </row>
    <row r="819" spans="1:32">
      <c r="A819" t="s">
        <v>138</v>
      </c>
      <c r="B819" t="s">
        <v>139</v>
      </c>
      <c r="C819" t="s">
        <v>140</v>
      </c>
      <c r="D819" t="s">
        <v>494</v>
      </c>
      <c r="E819" t="s">
        <v>6369</v>
      </c>
      <c r="F819" t="s">
        <v>6083</v>
      </c>
      <c r="G819" t="s">
        <v>1121</v>
      </c>
      <c r="H819" t="s">
        <v>144</v>
      </c>
      <c r="I819" t="s">
        <v>497</v>
      </c>
      <c r="J819" t="s">
        <v>6084</v>
      </c>
      <c r="K819" t="s">
        <v>96</v>
      </c>
      <c r="L819" t="s">
        <v>6370</v>
      </c>
      <c r="M819" s="36">
        <v>45988.385393518518</v>
      </c>
      <c r="N819" s="36">
        <v>45988.644444444442</v>
      </c>
      <c r="O819" t="s">
        <v>1125</v>
      </c>
      <c r="P819" t="s">
        <v>1126</v>
      </c>
      <c r="Q819" t="s">
        <v>1235</v>
      </c>
      <c r="R819" t="s">
        <v>1269</v>
      </c>
      <c r="S819" t="s">
        <v>147</v>
      </c>
      <c r="T819" t="s">
        <v>1364</v>
      </c>
      <c r="U819" t="s">
        <v>100</v>
      </c>
      <c r="V819" t="s">
        <v>6371</v>
      </c>
      <c r="W819" t="s">
        <v>102</v>
      </c>
      <c r="X819" t="s">
        <v>6372</v>
      </c>
      <c r="Y819" t="s">
        <v>8</v>
      </c>
      <c r="Z819" t="s">
        <v>104</v>
      </c>
      <c r="AA819" t="s">
        <v>502</v>
      </c>
      <c r="AB819" s="37">
        <v>1</v>
      </c>
      <c r="AC819" t="s">
        <v>106</v>
      </c>
      <c r="AD819" s="37">
        <v>65960</v>
      </c>
      <c r="AE819" s="37">
        <v>75096</v>
      </c>
      <c r="AF819" s="37">
        <v>65960</v>
      </c>
    </row>
    <row r="820" spans="1:32">
      <c r="A820" t="s">
        <v>152</v>
      </c>
      <c r="B820" t="s">
        <v>153</v>
      </c>
      <c r="C820" t="s">
        <v>154</v>
      </c>
      <c r="D820" t="s">
        <v>3241</v>
      </c>
      <c r="E820" t="s">
        <v>6373</v>
      </c>
      <c r="F820" t="s">
        <v>6374</v>
      </c>
      <c r="G820" t="s">
        <v>1121</v>
      </c>
      <c r="H820" t="s">
        <v>153</v>
      </c>
      <c r="I820" t="s">
        <v>3244</v>
      </c>
      <c r="J820" t="s">
        <v>6375</v>
      </c>
      <c r="K820" t="s">
        <v>96</v>
      </c>
      <c r="L820" t="s">
        <v>6376</v>
      </c>
      <c r="M820" s="36">
        <v>45988.402384259258</v>
      </c>
      <c r="N820" s="36">
        <v>45988.649305555547</v>
      </c>
      <c r="O820" t="s">
        <v>1125</v>
      </c>
      <c r="P820" t="s">
        <v>1126</v>
      </c>
      <c r="Q820" t="s">
        <v>1398</v>
      </c>
      <c r="R820" t="s">
        <v>1399</v>
      </c>
      <c r="S820" t="s">
        <v>98</v>
      </c>
      <c r="T820" t="s">
        <v>99</v>
      </c>
      <c r="U820" t="s">
        <v>100</v>
      </c>
      <c r="V820" t="s">
        <v>6377</v>
      </c>
      <c r="W820" t="s">
        <v>102</v>
      </c>
      <c r="X820" t="s">
        <v>6378</v>
      </c>
      <c r="Y820" t="s">
        <v>11</v>
      </c>
      <c r="Z820" t="s">
        <v>104</v>
      </c>
      <c r="AA820" t="s">
        <v>1378</v>
      </c>
      <c r="AB820" s="37">
        <v>1</v>
      </c>
      <c r="AC820" t="s">
        <v>106</v>
      </c>
      <c r="AD820" s="37">
        <v>144968</v>
      </c>
      <c r="AE820" s="37">
        <v>140396</v>
      </c>
      <c r="AF820" s="37">
        <v>144968</v>
      </c>
    </row>
    <row r="821" spans="1:32">
      <c r="A821" t="s">
        <v>398</v>
      </c>
      <c r="B821" t="s">
        <v>86</v>
      </c>
      <c r="C821" t="s">
        <v>87</v>
      </c>
      <c r="D821" t="s">
        <v>845</v>
      </c>
      <c r="E821" t="s">
        <v>6379</v>
      </c>
      <c r="F821" t="s">
        <v>4749</v>
      </c>
      <c r="G821" t="s">
        <v>1121</v>
      </c>
      <c r="H821" t="s">
        <v>848</v>
      </c>
      <c r="I821" t="s">
        <v>849</v>
      </c>
      <c r="J821" t="s">
        <v>4750</v>
      </c>
      <c r="K821" t="s">
        <v>96</v>
      </c>
      <c r="L821" t="s">
        <v>6380</v>
      </c>
      <c r="M821" s="36">
        <v>45988.407337962963</v>
      </c>
      <c r="N821" s="36">
        <v>45989.663888888892</v>
      </c>
      <c r="O821" t="s">
        <v>1125</v>
      </c>
      <c r="P821" t="s">
        <v>1126</v>
      </c>
      <c r="Q821" t="s">
        <v>1235</v>
      </c>
      <c r="R821" t="s">
        <v>1269</v>
      </c>
      <c r="S821" t="s">
        <v>1129</v>
      </c>
      <c r="T821" t="s">
        <v>1130</v>
      </c>
      <c r="U821" t="s">
        <v>100</v>
      </c>
      <c r="V821" t="s">
        <v>6381</v>
      </c>
      <c r="W821" t="s">
        <v>102</v>
      </c>
      <c r="X821" t="s">
        <v>4753</v>
      </c>
      <c r="Y821" t="s">
        <v>13</v>
      </c>
      <c r="Z821" t="s">
        <v>104</v>
      </c>
      <c r="AA821" t="s">
        <v>854</v>
      </c>
      <c r="AB821" s="37">
        <v>1</v>
      </c>
      <c r="AC821" t="s">
        <v>106</v>
      </c>
      <c r="AD821" s="37">
        <v>275729</v>
      </c>
      <c r="AE821" s="37">
        <v>196537</v>
      </c>
      <c r="AF821" s="37">
        <v>275729</v>
      </c>
    </row>
    <row r="822" spans="1:32">
      <c r="A822" t="s">
        <v>398</v>
      </c>
      <c r="B822" t="s">
        <v>86</v>
      </c>
      <c r="C822" t="s">
        <v>87</v>
      </c>
      <c r="D822" t="s">
        <v>6382</v>
      </c>
      <c r="E822" t="s">
        <v>6383</v>
      </c>
      <c r="F822" t="s">
        <v>6384</v>
      </c>
      <c r="G822" t="s">
        <v>1121</v>
      </c>
      <c r="H822" t="s">
        <v>402</v>
      </c>
      <c r="I822" t="s">
        <v>1984</v>
      </c>
      <c r="J822" t="s">
        <v>6385</v>
      </c>
      <c r="K822" t="s">
        <v>96</v>
      </c>
      <c r="L822" t="s">
        <v>6386</v>
      </c>
      <c r="M822" s="36">
        <v>45988.425254629627</v>
      </c>
      <c r="N822" s="36">
        <v>45989.652777777781</v>
      </c>
      <c r="O822" t="s">
        <v>1125</v>
      </c>
      <c r="P822" t="s">
        <v>1126</v>
      </c>
      <c r="Q822" t="s">
        <v>1398</v>
      </c>
      <c r="R822" t="s">
        <v>1399</v>
      </c>
      <c r="S822" t="s">
        <v>1130</v>
      </c>
      <c r="T822" t="s">
        <v>1130</v>
      </c>
      <c r="U822" t="s">
        <v>100</v>
      </c>
      <c r="V822" t="s">
        <v>6387</v>
      </c>
      <c r="W822" t="s">
        <v>102</v>
      </c>
      <c r="X822" t="s">
        <v>6388</v>
      </c>
      <c r="Y822" t="s">
        <v>11</v>
      </c>
      <c r="Z822" t="s">
        <v>104</v>
      </c>
      <c r="AA822" t="s">
        <v>429</v>
      </c>
      <c r="AB822" s="37">
        <v>1</v>
      </c>
      <c r="AC822" t="s">
        <v>106</v>
      </c>
      <c r="AD822" s="37">
        <v>144968</v>
      </c>
      <c r="AE822" s="37">
        <v>140396</v>
      </c>
      <c r="AF822" s="37">
        <v>144968</v>
      </c>
    </row>
    <row r="823" spans="1:32">
      <c r="A823" t="s">
        <v>138</v>
      </c>
      <c r="B823" t="s">
        <v>139</v>
      </c>
      <c r="C823" t="s">
        <v>140</v>
      </c>
      <c r="D823" t="s">
        <v>141</v>
      </c>
      <c r="E823" t="s">
        <v>6389</v>
      </c>
      <c r="F823" t="s">
        <v>5230</v>
      </c>
      <c r="G823" t="s">
        <v>1121</v>
      </c>
      <c r="H823" t="s">
        <v>144</v>
      </c>
      <c r="I823" t="s">
        <v>138</v>
      </c>
      <c r="J823" t="s">
        <v>5231</v>
      </c>
      <c r="K823" t="s">
        <v>96</v>
      </c>
      <c r="L823" t="s">
        <v>6390</v>
      </c>
      <c r="M823" s="36">
        <v>45988.443113425928</v>
      </c>
      <c r="N823" s="36">
        <v>45988.571527777778</v>
      </c>
      <c r="O823" t="s">
        <v>1125</v>
      </c>
      <c r="P823" t="s">
        <v>1126</v>
      </c>
      <c r="Q823" t="s">
        <v>1363</v>
      </c>
      <c r="R823" t="s">
        <v>1128</v>
      </c>
      <c r="S823" t="s">
        <v>147</v>
      </c>
      <c r="T823" t="s">
        <v>600</v>
      </c>
      <c r="U823" t="s">
        <v>100</v>
      </c>
      <c r="V823" t="s">
        <v>6391</v>
      </c>
      <c r="W823" t="s">
        <v>102</v>
      </c>
      <c r="X823" t="s">
        <v>6392</v>
      </c>
      <c r="Y823" t="s">
        <v>8</v>
      </c>
      <c r="Z823" t="s">
        <v>104</v>
      </c>
      <c r="AA823" t="s">
        <v>637</v>
      </c>
      <c r="AB823" s="37">
        <v>1</v>
      </c>
      <c r="AC823" t="s">
        <v>106</v>
      </c>
      <c r="AD823" s="37">
        <v>65960</v>
      </c>
      <c r="AE823" s="37">
        <v>75096</v>
      </c>
      <c r="AF823" s="37">
        <v>65960</v>
      </c>
    </row>
    <row r="824" spans="1:32">
      <c r="A824" t="s">
        <v>152</v>
      </c>
      <c r="B824" t="s">
        <v>153</v>
      </c>
      <c r="C824" t="s">
        <v>154</v>
      </c>
      <c r="D824" t="s">
        <v>155</v>
      </c>
      <c r="E824" t="s">
        <v>6393</v>
      </c>
      <c r="F824" t="s">
        <v>6394</v>
      </c>
      <c r="G824" t="s">
        <v>1121</v>
      </c>
      <c r="H824" t="s">
        <v>153</v>
      </c>
      <c r="I824" t="s">
        <v>152</v>
      </c>
      <c r="J824" t="s">
        <v>6395</v>
      </c>
      <c r="K824" t="s">
        <v>96</v>
      </c>
      <c r="L824" t="s">
        <v>6396</v>
      </c>
      <c r="M824" s="36">
        <v>45988.460289351853</v>
      </c>
      <c r="N824" s="36">
        <v>45989.399305555547</v>
      </c>
      <c r="O824" t="s">
        <v>1125</v>
      </c>
      <c r="P824" t="s">
        <v>1126</v>
      </c>
      <c r="Q824" t="s">
        <v>1614</v>
      </c>
      <c r="R824" t="s">
        <v>1615</v>
      </c>
      <c r="S824" t="s">
        <v>147</v>
      </c>
      <c r="T824" t="s">
        <v>148</v>
      </c>
      <c r="U824" t="s">
        <v>100</v>
      </c>
      <c r="V824" t="s">
        <v>6397</v>
      </c>
      <c r="W824" t="s">
        <v>102</v>
      </c>
      <c r="X824" t="s">
        <v>6398</v>
      </c>
      <c r="Y824" t="s">
        <v>8</v>
      </c>
      <c r="Z824" t="s">
        <v>104</v>
      </c>
      <c r="AA824" t="s">
        <v>1110</v>
      </c>
      <c r="AB824" s="37">
        <v>1</v>
      </c>
      <c r="AC824" t="s">
        <v>106</v>
      </c>
      <c r="AD824" s="37">
        <v>65960</v>
      </c>
      <c r="AE824" s="37">
        <v>75096</v>
      </c>
      <c r="AF824" s="37">
        <v>65960</v>
      </c>
    </row>
    <row r="825" spans="1:32">
      <c r="A825" t="s">
        <v>398</v>
      </c>
      <c r="B825" t="s">
        <v>86</v>
      </c>
      <c r="C825" t="s">
        <v>87</v>
      </c>
      <c r="D825" t="s">
        <v>1059</v>
      </c>
      <c r="E825" t="s">
        <v>6399</v>
      </c>
      <c r="F825" t="s">
        <v>6400</v>
      </c>
      <c r="G825" t="s">
        <v>1121</v>
      </c>
      <c r="H825" t="s">
        <v>402</v>
      </c>
      <c r="I825" t="s">
        <v>1062</v>
      </c>
      <c r="J825" t="s">
        <v>6401</v>
      </c>
      <c r="K825" t="s">
        <v>96</v>
      </c>
      <c r="L825" t="s">
        <v>6402</v>
      </c>
      <c r="M825" s="36">
        <v>45988.470590277779</v>
      </c>
      <c r="N825" s="36">
        <v>45989.506249999999</v>
      </c>
      <c r="O825" t="s">
        <v>1125</v>
      </c>
      <c r="P825" t="s">
        <v>1126</v>
      </c>
      <c r="Q825" t="s">
        <v>1235</v>
      </c>
      <c r="R825" t="s">
        <v>1236</v>
      </c>
      <c r="S825" t="s">
        <v>1130</v>
      </c>
      <c r="T825" t="s">
        <v>1130</v>
      </c>
      <c r="U825" t="s">
        <v>100</v>
      </c>
      <c r="V825" t="s">
        <v>6403</v>
      </c>
      <c r="W825" t="s">
        <v>102</v>
      </c>
      <c r="X825" t="s">
        <v>6404</v>
      </c>
      <c r="Y825" t="s">
        <v>11</v>
      </c>
      <c r="Z825" t="s">
        <v>104</v>
      </c>
      <c r="AA825" t="s">
        <v>824</v>
      </c>
      <c r="AB825" s="37">
        <v>1</v>
      </c>
      <c r="AC825" t="s">
        <v>106</v>
      </c>
      <c r="AD825" s="37">
        <v>144968</v>
      </c>
      <c r="AE825" s="37">
        <v>140396</v>
      </c>
      <c r="AF825" s="37">
        <v>144968</v>
      </c>
    </row>
    <row r="826" spans="1:32">
      <c r="A826" t="s">
        <v>1646</v>
      </c>
      <c r="B826" t="s">
        <v>256</v>
      </c>
      <c r="C826" t="s">
        <v>257</v>
      </c>
      <c r="D826" t="s">
        <v>6405</v>
      </c>
      <c r="E826" t="s">
        <v>6406</v>
      </c>
      <c r="F826" t="s">
        <v>6407</v>
      </c>
      <c r="G826" t="s">
        <v>1121</v>
      </c>
      <c r="H826" t="s">
        <v>281</v>
      </c>
      <c r="I826" t="s">
        <v>6408</v>
      </c>
      <c r="J826" t="s">
        <v>6409</v>
      </c>
      <c r="K826" t="s">
        <v>96</v>
      </c>
      <c r="L826" t="s">
        <v>6410</v>
      </c>
      <c r="M826" s="36">
        <v>45988.483541666668</v>
      </c>
      <c r="N826" s="36">
        <v>45989.480555555558</v>
      </c>
      <c r="O826" t="s">
        <v>1125</v>
      </c>
      <c r="P826" t="s">
        <v>1126</v>
      </c>
      <c r="Q826" t="s">
        <v>1235</v>
      </c>
      <c r="R826" t="s">
        <v>1236</v>
      </c>
      <c r="S826" t="s">
        <v>147</v>
      </c>
      <c r="T826" t="s">
        <v>600</v>
      </c>
      <c r="U826" t="s">
        <v>100</v>
      </c>
      <c r="V826" t="s">
        <v>6411</v>
      </c>
      <c r="W826" t="s">
        <v>102</v>
      </c>
      <c r="X826" t="s">
        <v>6412</v>
      </c>
      <c r="Y826" t="s">
        <v>13</v>
      </c>
      <c r="Z826" t="s">
        <v>104</v>
      </c>
      <c r="AA826" t="s">
        <v>527</v>
      </c>
      <c r="AB826" s="37">
        <v>1</v>
      </c>
      <c r="AC826" t="s">
        <v>106</v>
      </c>
      <c r="AD826" s="37">
        <v>275729</v>
      </c>
      <c r="AE826" s="37">
        <v>196537</v>
      </c>
      <c r="AF826" s="37">
        <v>275729</v>
      </c>
    </row>
    <row r="827" spans="1:32">
      <c r="A827" t="s">
        <v>398</v>
      </c>
      <c r="B827" t="s">
        <v>86</v>
      </c>
      <c r="C827" t="s">
        <v>87</v>
      </c>
      <c r="D827" t="s">
        <v>891</v>
      </c>
      <c r="E827" t="s">
        <v>6413</v>
      </c>
      <c r="F827" t="s">
        <v>6414</v>
      </c>
      <c r="G827" t="s">
        <v>1121</v>
      </c>
      <c r="H827" t="s">
        <v>402</v>
      </c>
      <c r="I827" t="s">
        <v>894</v>
      </c>
      <c r="J827" t="s">
        <v>6415</v>
      </c>
      <c r="K827" t="s">
        <v>96</v>
      </c>
      <c r="L827" t="s">
        <v>6416</v>
      </c>
      <c r="M827" s="36">
        <v>45988.503391203703</v>
      </c>
      <c r="N827" s="36">
        <v>45989.740277777782</v>
      </c>
      <c r="O827" t="s">
        <v>1125</v>
      </c>
      <c r="P827" t="s">
        <v>1126</v>
      </c>
      <c r="Q827" t="s">
        <v>1374</v>
      </c>
      <c r="R827" t="s">
        <v>1375</v>
      </c>
      <c r="S827" t="s">
        <v>98</v>
      </c>
      <c r="T827" t="s">
        <v>99</v>
      </c>
      <c r="U827" t="s">
        <v>100</v>
      </c>
      <c r="V827" t="s">
        <v>6417</v>
      </c>
      <c r="W827" t="s">
        <v>102</v>
      </c>
      <c r="X827" t="s">
        <v>6418</v>
      </c>
      <c r="Y827" t="s">
        <v>11</v>
      </c>
      <c r="Z827" t="s">
        <v>104</v>
      </c>
      <c r="AA827" t="s">
        <v>414</v>
      </c>
      <c r="AB827" s="37">
        <v>1</v>
      </c>
      <c r="AC827" t="s">
        <v>106</v>
      </c>
      <c r="AD827" s="37">
        <v>144968</v>
      </c>
      <c r="AE827" s="37">
        <v>140396</v>
      </c>
      <c r="AF827" s="37">
        <v>144968</v>
      </c>
    </row>
    <row r="828" spans="1:32">
      <c r="A828" t="s">
        <v>310</v>
      </c>
      <c r="B828" t="s">
        <v>114</v>
      </c>
      <c r="C828" t="s">
        <v>115</v>
      </c>
      <c r="D828" t="s">
        <v>311</v>
      </c>
      <c r="E828" t="s">
        <v>6419</v>
      </c>
      <c r="F828" t="s">
        <v>6420</v>
      </c>
      <c r="G828" t="s">
        <v>1121</v>
      </c>
      <c r="H828" t="s">
        <v>314</v>
      </c>
      <c r="I828" t="s">
        <v>310</v>
      </c>
      <c r="J828" t="s">
        <v>6421</v>
      </c>
      <c r="K828" t="s">
        <v>96</v>
      </c>
      <c r="L828" t="s">
        <v>6422</v>
      </c>
      <c r="M828" s="36">
        <v>45988.505520833343</v>
      </c>
      <c r="N828" s="36">
        <v>45989.497916666667</v>
      </c>
      <c r="O828" t="s">
        <v>1125</v>
      </c>
      <c r="P828" t="s">
        <v>1227</v>
      </c>
      <c r="Q828" t="s">
        <v>1336</v>
      </c>
      <c r="R828" t="s">
        <v>1445</v>
      </c>
      <c r="S828" t="s">
        <v>147</v>
      </c>
      <c r="T828" t="s">
        <v>1364</v>
      </c>
      <c r="U828" t="s">
        <v>100</v>
      </c>
      <c r="V828" t="s">
        <v>6423</v>
      </c>
      <c r="W828" t="s">
        <v>102</v>
      </c>
      <c r="X828" t="s">
        <v>6424</v>
      </c>
      <c r="Y828" t="s">
        <v>8</v>
      </c>
      <c r="Z828" t="s">
        <v>104</v>
      </c>
      <c r="AA828" t="s">
        <v>350</v>
      </c>
      <c r="AB828" s="37">
        <v>1</v>
      </c>
      <c r="AC828" t="s">
        <v>106</v>
      </c>
      <c r="AD828" s="37">
        <v>65960</v>
      </c>
      <c r="AE828" s="37">
        <v>75096</v>
      </c>
      <c r="AF828" s="37">
        <v>65960</v>
      </c>
    </row>
    <row r="829" spans="1:32">
      <c r="A829" t="s">
        <v>152</v>
      </c>
      <c r="B829" t="s">
        <v>153</v>
      </c>
      <c r="C829" t="s">
        <v>154</v>
      </c>
      <c r="D829" t="s">
        <v>3112</v>
      </c>
      <c r="E829" t="s">
        <v>6425</v>
      </c>
      <c r="F829" t="s">
        <v>3403</v>
      </c>
      <c r="G829" t="s">
        <v>1121</v>
      </c>
      <c r="H829" t="s">
        <v>153</v>
      </c>
      <c r="I829" t="s">
        <v>3115</v>
      </c>
      <c r="J829" t="s">
        <v>3404</v>
      </c>
      <c r="K829" t="s">
        <v>96</v>
      </c>
      <c r="L829" t="s">
        <v>6426</v>
      </c>
      <c r="M829" s="36">
        <v>45988.529236111113</v>
      </c>
      <c r="N829" s="36">
        <v>45989.438888888893</v>
      </c>
      <c r="O829" t="s">
        <v>1125</v>
      </c>
      <c r="P829" t="s">
        <v>1126</v>
      </c>
      <c r="Q829" t="s">
        <v>1363</v>
      </c>
      <c r="R829" t="s">
        <v>3674</v>
      </c>
      <c r="S829" t="s">
        <v>98</v>
      </c>
      <c r="T829" t="s">
        <v>99</v>
      </c>
      <c r="U829" t="s">
        <v>100</v>
      </c>
      <c r="V829" t="s">
        <v>6427</v>
      </c>
      <c r="W829" t="s">
        <v>102</v>
      </c>
      <c r="X829" t="s">
        <v>6428</v>
      </c>
      <c r="Y829" t="s">
        <v>11</v>
      </c>
      <c r="Z829" t="s">
        <v>104</v>
      </c>
      <c r="AA829" t="s">
        <v>1262</v>
      </c>
      <c r="AB829" s="37">
        <v>1</v>
      </c>
      <c r="AC829" t="s">
        <v>106</v>
      </c>
      <c r="AD829" s="37">
        <v>144968</v>
      </c>
      <c r="AE829" s="37">
        <v>140396</v>
      </c>
      <c r="AF829" s="37">
        <v>144968</v>
      </c>
    </row>
    <row r="830" spans="1:32">
      <c r="A830" t="s">
        <v>351</v>
      </c>
      <c r="B830" t="s">
        <v>86</v>
      </c>
      <c r="C830" t="s">
        <v>352</v>
      </c>
      <c r="D830" t="s">
        <v>353</v>
      </c>
      <c r="E830" t="s">
        <v>6429</v>
      </c>
      <c r="F830" t="s">
        <v>6430</v>
      </c>
      <c r="G830" t="s">
        <v>1121</v>
      </c>
      <c r="H830" t="s">
        <v>356</v>
      </c>
      <c r="I830" t="s">
        <v>357</v>
      </c>
      <c r="J830" t="s">
        <v>6431</v>
      </c>
      <c r="K830" t="s">
        <v>96</v>
      </c>
      <c r="L830" t="s">
        <v>6432</v>
      </c>
      <c r="M830" s="36">
        <v>45988.58866898148</v>
      </c>
      <c r="N830" s="36">
        <v>45989.671527777777</v>
      </c>
      <c r="O830" t="s">
        <v>1125</v>
      </c>
      <c r="P830" t="s">
        <v>1126</v>
      </c>
      <c r="Q830" t="s">
        <v>1398</v>
      </c>
      <c r="R830" t="s">
        <v>1399</v>
      </c>
      <c r="S830" t="s">
        <v>1473</v>
      </c>
      <c r="T830" t="s">
        <v>2758</v>
      </c>
      <c r="U830" t="s">
        <v>100</v>
      </c>
      <c r="V830" t="s">
        <v>6433</v>
      </c>
      <c r="W830" t="s">
        <v>102</v>
      </c>
      <c r="X830" t="s">
        <v>6434</v>
      </c>
      <c r="Y830" t="s">
        <v>8</v>
      </c>
      <c r="Z830" t="s">
        <v>104</v>
      </c>
      <c r="AA830" t="s">
        <v>2338</v>
      </c>
      <c r="AB830" s="37">
        <v>1</v>
      </c>
      <c r="AC830" t="s">
        <v>106</v>
      </c>
      <c r="AD830" s="37">
        <v>65960</v>
      </c>
      <c r="AE830" s="37">
        <v>75096</v>
      </c>
      <c r="AF830" s="37">
        <v>65960</v>
      </c>
    </row>
    <row r="831" spans="1:32">
      <c r="A831" t="s">
        <v>398</v>
      </c>
      <c r="B831" t="s">
        <v>86</v>
      </c>
      <c r="C831" t="s">
        <v>87</v>
      </c>
      <c r="D831" t="s">
        <v>1432</v>
      </c>
      <c r="E831" t="s">
        <v>6435</v>
      </c>
      <c r="F831" t="s">
        <v>2408</v>
      </c>
      <c r="G831" t="s">
        <v>1121</v>
      </c>
      <c r="H831" t="s">
        <v>402</v>
      </c>
      <c r="I831" t="s">
        <v>1435</v>
      </c>
      <c r="J831" t="s">
        <v>2409</v>
      </c>
      <c r="K831" t="s">
        <v>96</v>
      </c>
      <c r="L831" t="s">
        <v>6436</v>
      </c>
      <c r="M831" s="36">
        <v>45988.572164351863</v>
      </c>
      <c r="N831" s="36">
        <v>45989.620833333327</v>
      </c>
      <c r="O831" t="s">
        <v>1125</v>
      </c>
      <c r="P831" t="s">
        <v>1126</v>
      </c>
      <c r="Q831" t="s">
        <v>1148</v>
      </c>
      <c r="R831" t="s">
        <v>1128</v>
      </c>
      <c r="S831" t="s">
        <v>147</v>
      </c>
      <c r="T831" t="s">
        <v>600</v>
      </c>
      <c r="U831" t="s">
        <v>100</v>
      </c>
      <c r="V831" t="s">
        <v>6437</v>
      </c>
      <c r="W831" t="s">
        <v>102</v>
      </c>
      <c r="X831" t="s">
        <v>6438</v>
      </c>
      <c r="Y831" t="s">
        <v>8</v>
      </c>
      <c r="Z831" t="s">
        <v>104</v>
      </c>
      <c r="AA831" t="s">
        <v>1439</v>
      </c>
      <c r="AB831" s="37">
        <v>1</v>
      </c>
      <c r="AC831" t="s">
        <v>106</v>
      </c>
      <c r="AD831" s="37">
        <v>65960</v>
      </c>
      <c r="AE831" s="37">
        <v>75096</v>
      </c>
      <c r="AF831" s="37">
        <v>65960</v>
      </c>
    </row>
    <row r="832" spans="1:32">
      <c r="A832" t="s">
        <v>152</v>
      </c>
      <c r="B832" t="s">
        <v>153</v>
      </c>
      <c r="C832" t="s">
        <v>154</v>
      </c>
      <c r="D832" t="s">
        <v>268</v>
      </c>
      <c r="E832" t="s">
        <v>6439</v>
      </c>
      <c r="F832" t="s">
        <v>6440</v>
      </c>
      <c r="G832" t="s">
        <v>1121</v>
      </c>
      <c r="H832" t="s">
        <v>153</v>
      </c>
      <c r="I832" t="s">
        <v>271</v>
      </c>
      <c r="J832" t="s">
        <v>6441</v>
      </c>
      <c r="K832" t="s">
        <v>96</v>
      </c>
      <c r="L832" t="s">
        <v>6442</v>
      </c>
      <c r="M832" s="36">
        <v>45988.57949074074</v>
      </c>
      <c r="N832" s="36">
        <v>45989.644444444442</v>
      </c>
      <c r="O832" t="s">
        <v>1125</v>
      </c>
      <c r="P832" t="s">
        <v>1126</v>
      </c>
      <c r="Q832" t="s">
        <v>1235</v>
      </c>
      <c r="R832" t="s">
        <v>1269</v>
      </c>
      <c r="S832" t="s">
        <v>1129</v>
      </c>
      <c r="T832" t="s">
        <v>1129</v>
      </c>
      <c r="U832" t="s">
        <v>100</v>
      </c>
      <c r="V832" t="s">
        <v>6443</v>
      </c>
      <c r="W832" t="s">
        <v>102</v>
      </c>
      <c r="X832" t="s">
        <v>6444</v>
      </c>
      <c r="Y832" t="s">
        <v>8</v>
      </c>
      <c r="Z832" t="s">
        <v>104</v>
      </c>
      <c r="AA832" t="s">
        <v>2242</v>
      </c>
      <c r="AB832" s="37">
        <v>1</v>
      </c>
      <c r="AC832" t="s">
        <v>106</v>
      </c>
      <c r="AD832" s="37">
        <v>65960</v>
      </c>
      <c r="AE832" s="37">
        <v>75096</v>
      </c>
      <c r="AF832" s="37">
        <v>65960</v>
      </c>
    </row>
    <row r="833" spans="1:32">
      <c r="A833" t="s">
        <v>152</v>
      </c>
      <c r="B833" t="s">
        <v>153</v>
      </c>
      <c r="C833" t="s">
        <v>154</v>
      </c>
      <c r="D833" t="s">
        <v>155</v>
      </c>
      <c r="E833" t="s">
        <v>6445</v>
      </c>
      <c r="F833" t="s">
        <v>6446</v>
      </c>
      <c r="G833" t="s">
        <v>1121</v>
      </c>
      <c r="H833" t="s">
        <v>153</v>
      </c>
      <c r="I833" t="s">
        <v>152</v>
      </c>
      <c r="J833" t="s">
        <v>6447</v>
      </c>
      <c r="K833" t="s">
        <v>96</v>
      </c>
      <c r="L833" t="s">
        <v>6448</v>
      </c>
      <c r="M833" s="36">
        <v>45988.581817129627</v>
      </c>
      <c r="N833" s="36">
        <v>45989.60833333333</v>
      </c>
      <c r="P833" t="s">
        <v>1126</v>
      </c>
      <c r="Q833" t="s">
        <v>1363</v>
      </c>
      <c r="R833" t="s">
        <v>1218</v>
      </c>
      <c r="S833" t="s">
        <v>98</v>
      </c>
      <c r="T833" t="s">
        <v>470</v>
      </c>
      <c r="V833" t="s">
        <v>6449</v>
      </c>
      <c r="W833" t="s">
        <v>1195</v>
      </c>
      <c r="Y833" t="s">
        <v>8</v>
      </c>
      <c r="Z833" t="s">
        <v>104</v>
      </c>
      <c r="AA833" t="s">
        <v>276</v>
      </c>
      <c r="AB833" s="37">
        <v>0</v>
      </c>
      <c r="AC833" t="s">
        <v>106</v>
      </c>
      <c r="AD833" s="37">
        <v>41241</v>
      </c>
      <c r="AE833" s="37">
        <v>0</v>
      </c>
      <c r="AF833" s="37">
        <v>41241</v>
      </c>
    </row>
    <row r="834" spans="1:32">
      <c r="A834" t="s">
        <v>138</v>
      </c>
      <c r="B834" t="s">
        <v>139</v>
      </c>
      <c r="C834" t="s">
        <v>140</v>
      </c>
      <c r="D834" t="s">
        <v>1794</v>
      </c>
      <c r="E834" t="s">
        <v>6450</v>
      </c>
      <c r="F834" t="s">
        <v>4380</v>
      </c>
      <c r="G834" t="s">
        <v>1121</v>
      </c>
      <c r="H834" t="s">
        <v>144</v>
      </c>
      <c r="I834" t="s">
        <v>1797</v>
      </c>
      <c r="J834" t="s">
        <v>4381</v>
      </c>
      <c r="K834" t="s">
        <v>96</v>
      </c>
      <c r="L834" t="s">
        <v>6451</v>
      </c>
      <c r="M834" s="36">
        <v>45988.595925925933</v>
      </c>
      <c r="N834" s="36">
        <v>45989.515277777777</v>
      </c>
      <c r="O834" t="s">
        <v>1125</v>
      </c>
      <c r="P834" t="s">
        <v>1227</v>
      </c>
      <c r="Q834" t="s">
        <v>1169</v>
      </c>
      <c r="R834" t="s">
        <v>1407</v>
      </c>
      <c r="S834" t="s">
        <v>1130</v>
      </c>
      <c r="T834" t="s">
        <v>1130</v>
      </c>
      <c r="U834" t="s">
        <v>100</v>
      </c>
      <c r="V834" t="s">
        <v>6452</v>
      </c>
      <c r="W834" t="s">
        <v>102</v>
      </c>
      <c r="X834" t="s">
        <v>4384</v>
      </c>
      <c r="Y834" t="s">
        <v>11</v>
      </c>
      <c r="Z834" t="s">
        <v>104</v>
      </c>
      <c r="AA834" t="s">
        <v>1322</v>
      </c>
      <c r="AB834" s="37">
        <v>1</v>
      </c>
      <c r="AC834" t="s">
        <v>106</v>
      </c>
      <c r="AD834" s="37">
        <v>144968</v>
      </c>
      <c r="AE834" s="37">
        <v>140396</v>
      </c>
      <c r="AF834" s="37">
        <v>144968</v>
      </c>
    </row>
    <row r="835" spans="1:32">
      <c r="A835" t="s">
        <v>255</v>
      </c>
      <c r="B835" t="s">
        <v>256</v>
      </c>
      <c r="C835" t="s">
        <v>257</v>
      </c>
      <c r="D835" t="s">
        <v>2433</v>
      </c>
      <c r="E835" t="s">
        <v>6453</v>
      </c>
      <c r="F835" t="s">
        <v>6454</v>
      </c>
      <c r="G835" t="s">
        <v>1121</v>
      </c>
      <c r="H835" t="s">
        <v>144</v>
      </c>
      <c r="I835" t="s">
        <v>2436</v>
      </c>
      <c r="J835" t="s">
        <v>6455</v>
      </c>
      <c r="K835" t="s">
        <v>96</v>
      </c>
      <c r="L835" t="s">
        <v>6456</v>
      </c>
      <c r="M835" s="36">
        <v>45988.61278935185</v>
      </c>
      <c r="N835" s="36">
        <v>45988.688194444447</v>
      </c>
      <c r="O835" t="s">
        <v>1125</v>
      </c>
      <c r="P835" t="s">
        <v>1126</v>
      </c>
      <c r="Q835" t="s">
        <v>1235</v>
      </c>
      <c r="R835" t="s">
        <v>1128</v>
      </c>
      <c r="S835" t="s">
        <v>98</v>
      </c>
      <c r="T835" t="s">
        <v>99</v>
      </c>
      <c r="U835" t="s">
        <v>100</v>
      </c>
      <c r="V835" t="s">
        <v>6457</v>
      </c>
      <c r="W835" t="s">
        <v>102</v>
      </c>
      <c r="X835" t="s">
        <v>6458</v>
      </c>
      <c r="Y835" t="s">
        <v>11</v>
      </c>
      <c r="Z835" t="s">
        <v>104</v>
      </c>
      <c r="AA835" t="s">
        <v>703</v>
      </c>
      <c r="AB835" s="37">
        <v>1</v>
      </c>
      <c r="AC835" t="s">
        <v>106</v>
      </c>
      <c r="AD835" s="37">
        <v>144968</v>
      </c>
      <c r="AE835" s="37">
        <v>140396</v>
      </c>
      <c r="AF835" s="37">
        <v>144968</v>
      </c>
    </row>
    <row r="836" spans="1:32">
      <c r="A836" t="s">
        <v>351</v>
      </c>
      <c r="B836" t="s">
        <v>86</v>
      </c>
      <c r="C836" t="s">
        <v>352</v>
      </c>
      <c r="D836" t="s">
        <v>811</v>
      </c>
      <c r="E836" t="s">
        <v>6459</v>
      </c>
      <c r="F836" t="s">
        <v>4839</v>
      </c>
      <c r="G836" t="s">
        <v>1121</v>
      </c>
      <c r="H836" t="s">
        <v>356</v>
      </c>
      <c r="I836" t="s">
        <v>351</v>
      </c>
      <c r="J836" t="s">
        <v>4840</v>
      </c>
      <c r="K836" t="s">
        <v>96</v>
      </c>
      <c r="L836" t="s">
        <v>6460</v>
      </c>
      <c r="M836" s="36">
        <v>45988.639201388891</v>
      </c>
      <c r="N836" s="36">
        <v>45989.508333333331</v>
      </c>
      <c r="O836" t="s">
        <v>1125</v>
      </c>
      <c r="P836" t="s">
        <v>1126</v>
      </c>
      <c r="Q836" t="s">
        <v>1363</v>
      </c>
      <c r="R836" t="s">
        <v>1218</v>
      </c>
      <c r="S836" t="s">
        <v>147</v>
      </c>
      <c r="T836" t="s">
        <v>600</v>
      </c>
      <c r="U836" t="s">
        <v>100</v>
      </c>
      <c r="V836" t="s">
        <v>6461</v>
      </c>
      <c r="W836" t="s">
        <v>102</v>
      </c>
      <c r="X836" t="s">
        <v>4843</v>
      </c>
      <c r="Y836" t="s">
        <v>8</v>
      </c>
      <c r="Z836" t="s">
        <v>104</v>
      </c>
      <c r="AA836" t="s">
        <v>2338</v>
      </c>
      <c r="AB836" s="37">
        <v>1</v>
      </c>
      <c r="AC836" t="s">
        <v>106</v>
      </c>
      <c r="AD836" s="37">
        <v>65960</v>
      </c>
      <c r="AE836" s="37">
        <v>75096</v>
      </c>
      <c r="AF836" s="37">
        <v>65960</v>
      </c>
    </row>
    <row r="837" spans="1:32">
      <c r="A837" t="s">
        <v>138</v>
      </c>
      <c r="B837" t="s">
        <v>139</v>
      </c>
      <c r="C837" t="s">
        <v>140</v>
      </c>
      <c r="D837" t="s">
        <v>141</v>
      </c>
      <c r="E837" t="s">
        <v>6462</v>
      </c>
      <c r="F837" t="s">
        <v>6463</v>
      </c>
      <c r="G837" t="s">
        <v>1121</v>
      </c>
      <c r="H837" t="s">
        <v>144</v>
      </c>
      <c r="I837" t="s">
        <v>138</v>
      </c>
      <c r="J837" t="s">
        <v>6464</v>
      </c>
      <c r="K837" t="s">
        <v>96</v>
      </c>
      <c r="L837" t="s">
        <v>6465</v>
      </c>
      <c r="M837" s="36">
        <v>45988.665520833332</v>
      </c>
      <c r="N837" s="36">
        <v>45989.425694444442</v>
      </c>
      <c r="O837" t="s">
        <v>1125</v>
      </c>
      <c r="P837" t="s">
        <v>1126</v>
      </c>
      <c r="Q837" t="s">
        <v>1169</v>
      </c>
      <c r="R837" t="s">
        <v>1128</v>
      </c>
      <c r="S837" t="s">
        <v>98</v>
      </c>
      <c r="T837" t="s">
        <v>470</v>
      </c>
      <c r="U837" t="s">
        <v>100</v>
      </c>
      <c r="V837" t="s">
        <v>6466</v>
      </c>
      <c r="W837" t="s">
        <v>102</v>
      </c>
      <c r="X837" t="s">
        <v>6467</v>
      </c>
      <c r="Y837" t="s">
        <v>8</v>
      </c>
      <c r="Z837" t="s">
        <v>104</v>
      </c>
      <c r="AA837" t="s">
        <v>637</v>
      </c>
      <c r="AB837" s="37">
        <v>1</v>
      </c>
      <c r="AC837" t="s">
        <v>106</v>
      </c>
      <c r="AD837" s="37">
        <v>65960</v>
      </c>
      <c r="AE837" s="37">
        <v>75096</v>
      </c>
      <c r="AF837" s="37">
        <v>65960</v>
      </c>
    </row>
    <row r="838" spans="1:32">
      <c r="A838" t="s">
        <v>85</v>
      </c>
      <c r="B838" t="s">
        <v>86</v>
      </c>
      <c r="C838" t="s">
        <v>87</v>
      </c>
      <c r="D838" t="s">
        <v>3748</v>
      </c>
      <c r="E838" t="s">
        <v>6468</v>
      </c>
      <c r="F838" t="s">
        <v>6469</v>
      </c>
      <c r="G838" t="s">
        <v>1121</v>
      </c>
      <c r="H838" t="s">
        <v>93</v>
      </c>
      <c r="I838" t="s">
        <v>3751</v>
      </c>
      <c r="J838" t="s">
        <v>6470</v>
      </c>
      <c r="K838" t="s">
        <v>96</v>
      </c>
      <c r="L838" t="s">
        <v>6471</v>
      </c>
      <c r="M838" s="36">
        <v>45988.675057870372</v>
      </c>
      <c r="N838" s="36">
        <v>45989.72152777778</v>
      </c>
      <c r="O838" t="s">
        <v>1125</v>
      </c>
      <c r="P838" t="s">
        <v>1126</v>
      </c>
      <c r="Q838" t="s">
        <v>1258</v>
      </c>
      <c r="R838" t="s">
        <v>1259</v>
      </c>
      <c r="S838" t="s">
        <v>147</v>
      </c>
      <c r="T838" t="s">
        <v>600</v>
      </c>
      <c r="U838" t="s">
        <v>100</v>
      </c>
      <c r="V838" t="s">
        <v>6472</v>
      </c>
      <c r="W838" t="s">
        <v>102</v>
      </c>
      <c r="X838" t="s">
        <v>6473</v>
      </c>
      <c r="Y838" t="s">
        <v>11</v>
      </c>
      <c r="Z838" t="s">
        <v>104</v>
      </c>
      <c r="AA838" t="s">
        <v>137</v>
      </c>
      <c r="AB838" s="37">
        <v>1</v>
      </c>
      <c r="AC838" t="s">
        <v>106</v>
      </c>
      <c r="AD838" s="37">
        <v>144968</v>
      </c>
      <c r="AE838" s="37">
        <v>140396</v>
      </c>
      <c r="AF838" s="37">
        <v>144968</v>
      </c>
    </row>
    <row r="839" spans="1:32">
      <c r="A839" t="s">
        <v>138</v>
      </c>
      <c r="B839" t="s">
        <v>139</v>
      </c>
      <c r="C839" t="s">
        <v>140</v>
      </c>
      <c r="D839" t="s">
        <v>141</v>
      </c>
      <c r="E839" t="s">
        <v>6474</v>
      </c>
      <c r="F839" t="s">
        <v>3881</v>
      </c>
      <c r="G839" t="s">
        <v>1121</v>
      </c>
      <c r="H839" t="s">
        <v>144</v>
      </c>
      <c r="I839" t="s">
        <v>138</v>
      </c>
      <c r="J839" t="s">
        <v>3882</v>
      </c>
      <c r="K839" t="s">
        <v>96</v>
      </c>
      <c r="L839" t="s">
        <v>6475</v>
      </c>
      <c r="M839" s="36">
        <v>45988.694039351853</v>
      </c>
      <c r="N839" s="36">
        <v>45989.424305555563</v>
      </c>
      <c r="O839" t="s">
        <v>1125</v>
      </c>
      <c r="P839" t="s">
        <v>1126</v>
      </c>
      <c r="Q839" t="s">
        <v>1186</v>
      </c>
      <c r="R839" t="s">
        <v>1186</v>
      </c>
      <c r="S839" t="s">
        <v>98</v>
      </c>
      <c r="T839" t="s">
        <v>99</v>
      </c>
      <c r="U839" t="s">
        <v>100</v>
      </c>
      <c r="V839" t="s">
        <v>6476</v>
      </c>
      <c r="W839" t="s">
        <v>102</v>
      </c>
      <c r="X839" t="s">
        <v>3885</v>
      </c>
      <c r="Y839" t="s">
        <v>8</v>
      </c>
      <c r="Z839" t="s">
        <v>104</v>
      </c>
      <c r="AA839" t="s">
        <v>1423</v>
      </c>
      <c r="AB839" s="37">
        <v>1</v>
      </c>
      <c r="AC839" t="s">
        <v>106</v>
      </c>
      <c r="AD839" s="37">
        <v>65960</v>
      </c>
      <c r="AE839" s="37">
        <v>75096</v>
      </c>
      <c r="AF839" s="37">
        <v>65960</v>
      </c>
    </row>
    <row r="840" spans="1:32">
      <c r="A840" t="s">
        <v>398</v>
      </c>
      <c r="B840" t="s">
        <v>86</v>
      </c>
      <c r="C840" t="s">
        <v>87</v>
      </c>
      <c r="D840" t="s">
        <v>480</v>
      </c>
      <c r="E840" t="s">
        <v>6477</v>
      </c>
      <c r="F840" t="s">
        <v>6478</v>
      </c>
      <c r="G840" t="s">
        <v>1121</v>
      </c>
      <c r="H840" t="s">
        <v>402</v>
      </c>
      <c r="I840" t="s">
        <v>484</v>
      </c>
      <c r="J840" t="s">
        <v>6479</v>
      </c>
      <c r="K840" t="s">
        <v>96</v>
      </c>
      <c r="L840" t="s">
        <v>6480</v>
      </c>
      <c r="M840" s="36">
        <v>45989.333333333343</v>
      </c>
      <c r="N840" s="36">
        <v>45989.744444444441</v>
      </c>
      <c r="O840" t="s">
        <v>1125</v>
      </c>
      <c r="P840" t="s">
        <v>1126</v>
      </c>
      <c r="Q840" t="s">
        <v>1398</v>
      </c>
      <c r="R840" t="s">
        <v>1399</v>
      </c>
      <c r="S840" t="s">
        <v>98</v>
      </c>
      <c r="T840" t="s">
        <v>99</v>
      </c>
      <c r="U840" t="s">
        <v>100</v>
      </c>
      <c r="V840" t="s">
        <v>6481</v>
      </c>
      <c r="W840" t="s">
        <v>102</v>
      </c>
      <c r="X840" t="s">
        <v>6482</v>
      </c>
      <c r="Y840" t="s">
        <v>11</v>
      </c>
      <c r="Z840" t="s">
        <v>104</v>
      </c>
      <c r="AA840" t="s">
        <v>1439</v>
      </c>
      <c r="AB840" s="37">
        <v>1</v>
      </c>
      <c r="AC840" t="s">
        <v>106</v>
      </c>
      <c r="AD840" s="37">
        <v>144968</v>
      </c>
      <c r="AE840" s="37">
        <v>140396</v>
      </c>
      <c r="AF840" s="37">
        <v>144968</v>
      </c>
    </row>
    <row r="841" spans="1:32">
      <c r="A841" t="s">
        <v>138</v>
      </c>
      <c r="B841" t="s">
        <v>139</v>
      </c>
      <c r="C841" t="s">
        <v>140</v>
      </c>
      <c r="D841" t="s">
        <v>141</v>
      </c>
      <c r="E841" t="s">
        <v>6483</v>
      </c>
      <c r="F841" t="s">
        <v>6484</v>
      </c>
      <c r="G841" t="s">
        <v>1121</v>
      </c>
      <c r="H841" t="s">
        <v>144</v>
      </c>
      <c r="I841" t="s">
        <v>138</v>
      </c>
      <c r="J841" t="s">
        <v>6485</v>
      </c>
      <c r="K841" t="s">
        <v>96</v>
      </c>
      <c r="L841" t="s">
        <v>6486</v>
      </c>
      <c r="M841" s="36">
        <v>45989.333333333343</v>
      </c>
      <c r="N841" s="36">
        <v>45989.756944444453</v>
      </c>
      <c r="O841" t="s">
        <v>1125</v>
      </c>
      <c r="P841" t="s">
        <v>1126</v>
      </c>
      <c r="Q841" t="s">
        <v>1374</v>
      </c>
      <c r="R841" t="s">
        <v>1414</v>
      </c>
      <c r="S841" t="s">
        <v>98</v>
      </c>
      <c r="T841" t="s">
        <v>99</v>
      </c>
      <c r="U841" t="s">
        <v>100</v>
      </c>
      <c r="V841" t="s">
        <v>6487</v>
      </c>
      <c r="W841" t="s">
        <v>102</v>
      </c>
      <c r="X841" t="s">
        <v>6488</v>
      </c>
      <c r="Y841" t="s">
        <v>8</v>
      </c>
      <c r="Z841" t="s">
        <v>104</v>
      </c>
      <c r="AA841" t="s">
        <v>1423</v>
      </c>
      <c r="AB841" s="37">
        <v>1</v>
      </c>
      <c r="AC841" t="s">
        <v>106</v>
      </c>
      <c r="AD841" s="37">
        <v>65960</v>
      </c>
      <c r="AE841" s="37">
        <v>75096</v>
      </c>
      <c r="AF841" s="37">
        <v>65960</v>
      </c>
    </row>
    <row r="842" spans="1:32">
      <c r="A842" t="s">
        <v>255</v>
      </c>
      <c r="B842" t="s">
        <v>256</v>
      </c>
      <c r="C842" t="s">
        <v>257</v>
      </c>
      <c r="D842" t="s">
        <v>1664</v>
      </c>
      <c r="E842" t="s">
        <v>6489</v>
      </c>
      <c r="F842" t="s">
        <v>6490</v>
      </c>
      <c r="G842" t="s">
        <v>1121</v>
      </c>
      <c r="H842" t="s">
        <v>261</v>
      </c>
      <c r="I842" t="s">
        <v>255</v>
      </c>
      <c r="J842" t="s">
        <v>6491</v>
      </c>
      <c r="K842" t="s">
        <v>96</v>
      </c>
      <c r="L842" t="s">
        <v>6492</v>
      </c>
      <c r="M842" s="36">
        <v>45989.345902777779</v>
      </c>
      <c r="N842" s="36">
        <v>45989.488194444442</v>
      </c>
      <c r="O842" t="s">
        <v>1125</v>
      </c>
      <c r="P842" t="s">
        <v>1126</v>
      </c>
      <c r="Q842" t="s">
        <v>1258</v>
      </c>
      <c r="R842" t="s">
        <v>1128</v>
      </c>
      <c r="S842" t="s">
        <v>1130</v>
      </c>
      <c r="T842" t="s">
        <v>1130</v>
      </c>
      <c r="U842" t="s">
        <v>100</v>
      </c>
      <c r="V842" t="s">
        <v>6493</v>
      </c>
      <c r="W842" t="s">
        <v>102</v>
      </c>
      <c r="X842" t="s">
        <v>6494</v>
      </c>
      <c r="Y842" t="s">
        <v>8</v>
      </c>
      <c r="Z842" t="s">
        <v>104</v>
      </c>
      <c r="AA842" t="s">
        <v>703</v>
      </c>
      <c r="AB842" s="37">
        <v>1</v>
      </c>
      <c r="AC842" t="s">
        <v>106</v>
      </c>
      <c r="AD842" s="37">
        <v>65960</v>
      </c>
      <c r="AE842" s="37">
        <v>75096</v>
      </c>
      <c r="AF842" s="37">
        <v>65960</v>
      </c>
    </row>
    <row r="843" spans="1:32">
      <c r="A843" t="s">
        <v>509</v>
      </c>
      <c r="B843" t="s">
        <v>139</v>
      </c>
      <c r="C843" t="s">
        <v>140</v>
      </c>
      <c r="D843" t="s">
        <v>510</v>
      </c>
      <c r="E843" t="s">
        <v>6495</v>
      </c>
      <c r="F843" t="s">
        <v>6496</v>
      </c>
      <c r="G843" t="s">
        <v>1121</v>
      </c>
      <c r="H843" t="s">
        <v>144</v>
      </c>
      <c r="I843" t="s">
        <v>513</v>
      </c>
      <c r="J843" t="s">
        <v>6497</v>
      </c>
      <c r="K843" t="s">
        <v>96</v>
      </c>
      <c r="L843" t="s">
        <v>6498</v>
      </c>
      <c r="M843" s="36">
        <v>45989.343888888892</v>
      </c>
      <c r="N843" s="36">
        <v>45989.689583333333</v>
      </c>
      <c r="O843" t="s">
        <v>1125</v>
      </c>
      <c r="P843" t="s">
        <v>1126</v>
      </c>
      <c r="Q843" t="s">
        <v>1192</v>
      </c>
      <c r="R843" t="s">
        <v>1128</v>
      </c>
      <c r="S843" t="s">
        <v>98</v>
      </c>
      <c r="T843" t="s">
        <v>99</v>
      </c>
      <c r="U843" t="s">
        <v>100</v>
      </c>
      <c r="V843" t="s">
        <v>6499</v>
      </c>
      <c r="W843" t="s">
        <v>102</v>
      </c>
      <c r="X843" t="s">
        <v>6500</v>
      </c>
      <c r="Y843" t="s">
        <v>11</v>
      </c>
      <c r="Z843" t="s">
        <v>104</v>
      </c>
      <c r="AA843" t="s">
        <v>518</v>
      </c>
      <c r="AB843" s="37">
        <v>1</v>
      </c>
      <c r="AC843" t="s">
        <v>106</v>
      </c>
      <c r="AD843" s="37">
        <v>144968</v>
      </c>
      <c r="AE843" s="37">
        <v>140396</v>
      </c>
      <c r="AF843" s="37">
        <v>144968</v>
      </c>
    </row>
    <row r="844" spans="1:32">
      <c r="A844" t="s">
        <v>138</v>
      </c>
      <c r="B844" t="s">
        <v>139</v>
      </c>
      <c r="C844" t="s">
        <v>140</v>
      </c>
      <c r="D844" t="s">
        <v>141</v>
      </c>
      <c r="E844" t="s">
        <v>6501</v>
      </c>
      <c r="F844" t="s">
        <v>6502</v>
      </c>
      <c r="G844" t="s">
        <v>1121</v>
      </c>
      <c r="H844" t="s">
        <v>144</v>
      </c>
      <c r="I844" t="s">
        <v>138</v>
      </c>
      <c r="J844" t="s">
        <v>6503</v>
      </c>
      <c r="K844" t="s">
        <v>96</v>
      </c>
      <c r="L844" t="s">
        <v>6504</v>
      </c>
      <c r="M844" s="36">
        <v>45989.333333333343</v>
      </c>
      <c r="N844" s="36">
        <v>45989.640277777777</v>
      </c>
      <c r="O844" t="s">
        <v>1125</v>
      </c>
      <c r="P844" t="s">
        <v>1126</v>
      </c>
      <c r="Q844" t="s">
        <v>1235</v>
      </c>
      <c r="R844" t="s">
        <v>1269</v>
      </c>
      <c r="S844" t="s">
        <v>98</v>
      </c>
      <c r="T844" t="s">
        <v>470</v>
      </c>
      <c r="U844" t="s">
        <v>100</v>
      </c>
      <c r="V844" t="s">
        <v>6505</v>
      </c>
      <c r="W844" t="s">
        <v>102</v>
      </c>
      <c r="X844" t="s">
        <v>6506</v>
      </c>
      <c r="Y844" t="s">
        <v>8</v>
      </c>
      <c r="Z844" t="s">
        <v>104</v>
      </c>
      <c r="AA844" t="s">
        <v>637</v>
      </c>
      <c r="AB844" s="37">
        <v>1</v>
      </c>
      <c r="AC844" t="s">
        <v>106</v>
      </c>
      <c r="AD844" s="37">
        <v>65960</v>
      </c>
      <c r="AE844" s="37">
        <v>75096</v>
      </c>
      <c r="AF844" s="37">
        <v>65960</v>
      </c>
    </row>
    <row r="845" spans="1:32">
      <c r="A845" t="s">
        <v>509</v>
      </c>
      <c r="B845" t="s">
        <v>139</v>
      </c>
      <c r="C845" t="s">
        <v>140</v>
      </c>
      <c r="D845" t="s">
        <v>510</v>
      </c>
      <c r="E845" t="s">
        <v>6507</v>
      </c>
      <c r="F845" t="s">
        <v>6508</v>
      </c>
      <c r="G845" t="s">
        <v>1121</v>
      </c>
      <c r="H845" t="s">
        <v>144</v>
      </c>
      <c r="I845" t="s">
        <v>513</v>
      </c>
      <c r="J845" t="s">
        <v>6509</v>
      </c>
      <c r="K845" t="s">
        <v>96</v>
      </c>
      <c r="L845" t="s">
        <v>6510</v>
      </c>
      <c r="M845" s="36">
        <v>45989.362337962957</v>
      </c>
      <c r="N845" s="36">
        <v>45989.518750000003</v>
      </c>
      <c r="O845" t="s">
        <v>1125</v>
      </c>
      <c r="P845" t="s">
        <v>1126</v>
      </c>
      <c r="Q845" t="s">
        <v>1235</v>
      </c>
      <c r="R845" t="s">
        <v>1545</v>
      </c>
      <c r="S845" t="s">
        <v>1130</v>
      </c>
      <c r="T845" t="s">
        <v>1130</v>
      </c>
      <c r="U845" t="s">
        <v>100</v>
      </c>
      <c r="V845" t="s">
        <v>6511</v>
      </c>
      <c r="W845" t="s">
        <v>102</v>
      </c>
      <c r="X845" t="s">
        <v>6512</v>
      </c>
      <c r="Y845" t="s">
        <v>11</v>
      </c>
      <c r="Z845" t="s">
        <v>104</v>
      </c>
      <c r="AA845" t="s">
        <v>518</v>
      </c>
      <c r="AB845" s="37">
        <v>1</v>
      </c>
      <c r="AC845" t="s">
        <v>106</v>
      </c>
      <c r="AD845" s="37">
        <v>144968</v>
      </c>
      <c r="AE845" s="37">
        <v>140396</v>
      </c>
      <c r="AF845" s="37">
        <v>144968</v>
      </c>
    </row>
    <row r="846" spans="1:32">
      <c r="A846" t="s">
        <v>277</v>
      </c>
      <c r="B846" t="s">
        <v>256</v>
      </c>
      <c r="C846" t="s">
        <v>257</v>
      </c>
      <c r="D846" t="s">
        <v>3451</v>
      </c>
      <c r="E846" t="s">
        <v>6513</v>
      </c>
      <c r="F846" t="s">
        <v>6514</v>
      </c>
      <c r="G846" t="s">
        <v>1121</v>
      </c>
      <c r="H846" t="s">
        <v>281</v>
      </c>
      <c r="I846" t="s">
        <v>3454</v>
      </c>
      <c r="J846" t="s">
        <v>6515</v>
      </c>
      <c r="K846" t="s">
        <v>96</v>
      </c>
      <c r="L846" t="s">
        <v>6516</v>
      </c>
      <c r="M846" s="36">
        <v>45989.372303240743</v>
      </c>
      <c r="N846" s="36">
        <v>45990.461805555547</v>
      </c>
      <c r="O846" t="s">
        <v>1125</v>
      </c>
      <c r="P846" t="s">
        <v>1126</v>
      </c>
      <c r="Q846" t="s">
        <v>1158</v>
      </c>
      <c r="R846" t="s">
        <v>1128</v>
      </c>
      <c r="S846" t="s">
        <v>1130</v>
      </c>
      <c r="T846" t="s">
        <v>1130</v>
      </c>
      <c r="U846" t="s">
        <v>100</v>
      </c>
      <c r="V846" t="s">
        <v>6517</v>
      </c>
      <c r="W846" t="s">
        <v>102</v>
      </c>
      <c r="X846" t="s">
        <v>6518</v>
      </c>
      <c r="Y846" t="s">
        <v>13</v>
      </c>
      <c r="Z846" t="s">
        <v>104</v>
      </c>
      <c r="AA846" t="s">
        <v>1023</v>
      </c>
      <c r="AB846" s="37">
        <v>1</v>
      </c>
      <c r="AC846" t="s">
        <v>106</v>
      </c>
      <c r="AD846" s="37">
        <v>275729</v>
      </c>
      <c r="AE846" s="37">
        <v>196537</v>
      </c>
      <c r="AF846" s="37">
        <v>275729</v>
      </c>
    </row>
    <row r="847" spans="1:32">
      <c r="A847" t="s">
        <v>85</v>
      </c>
      <c r="B847" t="s">
        <v>86</v>
      </c>
      <c r="C847" t="s">
        <v>87</v>
      </c>
      <c r="D847" t="s">
        <v>296</v>
      </c>
      <c r="E847" t="s">
        <v>6519</v>
      </c>
      <c r="F847" t="s">
        <v>5116</v>
      </c>
      <c r="G847" t="s">
        <v>1121</v>
      </c>
      <c r="H847" t="s">
        <v>93</v>
      </c>
      <c r="I847" t="s">
        <v>85</v>
      </c>
      <c r="J847" t="s">
        <v>5117</v>
      </c>
      <c r="K847" t="s">
        <v>96</v>
      </c>
      <c r="L847" t="s">
        <v>6520</v>
      </c>
      <c r="M847" s="36">
        <v>45989.373668981483</v>
      </c>
      <c r="N847" s="36">
        <v>45989.760416666657</v>
      </c>
      <c r="O847" t="s">
        <v>1125</v>
      </c>
      <c r="P847" t="s">
        <v>1126</v>
      </c>
      <c r="Q847" t="s">
        <v>1127</v>
      </c>
      <c r="R847" t="s">
        <v>1128</v>
      </c>
      <c r="S847" t="s">
        <v>98</v>
      </c>
      <c r="T847" t="s">
        <v>470</v>
      </c>
      <c r="U847" t="s">
        <v>100</v>
      </c>
      <c r="V847" t="s">
        <v>6521</v>
      </c>
      <c r="W847" t="s">
        <v>102</v>
      </c>
      <c r="X847" t="s">
        <v>5120</v>
      </c>
      <c r="Y847" t="s">
        <v>8</v>
      </c>
      <c r="Z847" t="s">
        <v>104</v>
      </c>
      <c r="AA847" t="s">
        <v>303</v>
      </c>
      <c r="AB847" s="37">
        <v>1</v>
      </c>
      <c r="AC847" t="s">
        <v>106</v>
      </c>
      <c r="AD847" s="37">
        <v>65960</v>
      </c>
      <c r="AE847" s="37">
        <v>75096</v>
      </c>
      <c r="AF847" s="37">
        <v>65960</v>
      </c>
    </row>
    <row r="848" spans="1:32">
      <c r="A848" t="s">
        <v>398</v>
      </c>
      <c r="B848" t="s">
        <v>86</v>
      </c>
      <c r="C848" t="s">
        <v>87</v>
      </c>
      <c r="D848" t="s">
        <v>1059</v>
      </c>
      <c r="E848" t="s">
        <v>6522</v>
      </c>
      <c r="F848" t="s">
        <v>6523</v>
      </c>
      <c r="G848" t="s">
        <v>1121</v>
      </c>
      <c r="H848" t="s">
        <v>402</v>
      </c>
      <c r="I848" t="s">
        <v>1062</v>
      </c>
      <c r="J848" t="s">
        <v>6524</v>
      </c>
      <c r="K848" t="s">
        <v>96</v>
      </c>
      <c r="L848" t="s">
        <v>6525</v>
      </c>
      <c r="M848" s="36">
        <v>45989.368668981479</v>
      </c>
      <c r="N848" s="36">
        <v>45989.679166666669</v>
      </c>
      <c r="O848" t="s">
        <v>1125</v>
      </c>
      <c r="P848" t="s">
        <v>1227</v>
      </c>
      <c r="Q848" t="s">
        <v>1169</v>
      </c>
      <c r="R848" t="s">
        <v>1407</v>
      </c>
      <c r="S848" t="s">
        <v>147</v>
      </c>
      <c r="T848" t="s">
        <v>600</v>
      </c>
      <c r="U848" t="s">
        <v>100</v>
      </c>
      <c r="V848" t="s">
        <v>6526</v>
      </c>
      <c r="W848" t="s">
        <v>102</v>
      </c>
      <c r="X848" t="s">
        <v>6527</v>
      </c>
      <c r="Y848" t="s">
        <v>11</v>
      </c>
      <c r="Z848" t="s">
        <v>104</v>
      </c>
      <c r="AA848" t="s">
        <v>824</v>
      </c>
      <c r="AB848" s="37">
        <v>1</v>
      </c>
      <c r="AC848" t="s">
        <v>106</v>
      </c>
      <c r="AD848" s="37">
        <v>144968</v>
      </c>
      <c r="AE848" s="37">
        <v>140396</v>
      </c>
      <c r="AF848" s="37">
        <v>144968</v>
      </c>
    </row>
    <row r="849" spans="1:32">
      <c r="A849" t="s">
        <v>138</v>
      </c>
      <c r="B849" t="s">
        <v>139</v>
      </c>
      <c r="C849" t="s">
        <v>140</v>
      </c>
      <c r="D849" t="s">
        <v>494</v>
      </c>
      <c r="E849" t="s">
        <v>6528</v>
      </c>
      <c r="F849" t="s">
        <v>6529</v>
      </c>
      <c r="G849" t="s">
        <v>1121</v>
      </c>
      <c r="H849" t="s">
        <v>144</v>
      </c>
      <c r="I849" t="s">
        <v>497</v>
      </c>
      <c r="J849" t="s">
        <v>6530</v>
      </c>
      <c r="K849" t="s">
        <v>96</v>
      </c>
      <c r="L849" t="s">
        <v>6531</v>
      </c>
      <c r="M849" s="36">
        <v>45989.429108796299</v>
      </c>
      <c r="N849" s="36">
        <v>45989.715277777781</v>
      </c>
      <c r="O849" t="s">
        <v>1125</v>
      </c>
      <c r="P849" t="s">
        <v>1126</v>
      </c>
      <c r="Q849" t="s">
        <v>1218</v>
      </c>
      <c r="R849" t="s">
        <v>1128</v>
      </c>
      <c r="S849" t="s">
        <v>98</v>
      </c>
      <c r="T849" t="s">
        <v>470</v>
      </c>
      <c r="U849" t="s">
        <v>100</v>
      </c>
      <c r="V849" t="s">
        <v>6532</v>
      </c>
      <c r="W849" t="s">
        <v>102</v>
      </c>
      <c r="X849" t="s">
        <v>6533</v>
      </c>
      <c r="Y849" t="s">
        <v>8</v>
      </c>
      <c r="Z849" t="s">
        <v>104</v>
      </c>
      <c r="AA849" t="s">
        <v>1172</v>
      </c>
      <c r="AB849" s="37">
        <v>1</v>
      </c>
      <c r="AC849" t="s">
        <v>106</v>
      </c>
      <c r="AD849" s="37">
        <v>65960</v>
      </c>
      <c r="AE849" s="37">
        <v>75096</v>
      </c>
      <c r="AF849" s="37">
        <v>65960</v>
      </c>
    </row>
    <row r="850" spans="1:32">
      <c r="A850" t="s">
        <v>152</v>
      </c>
      <c r="B850" t="s">
        <v>153</v>
      </c>
      <c r="C850" t="s">
        <v>154</v>
      </c>
      <c r="D850" t="s">
        <v>155</v>
      </c>
      <c r="E850" t="s">
        <v>6534</v>
      </c>
      <c r="F850" t="s">
        <v>6535</v>
      </c>
      <c r="G850" t="s">
        <v>1121</v>
      </c>
      <c r="H850" t="s">
        <v>153</v>
      </c>
      <c r="I850" t="s">
        <v>152</v>
      </c>
      <c r="J850" t="s">
        <v>6536</v>
      </c>
      <c r="K850" t="s">
        <v>96</v>
      </c>
      <c r="L850" t="s">
        <v>6537</v>
      </c>
      <c r="M850" s="36">
        <v>45989.439027777778</v>
      </c>
      <c r="N850" s="36">
        <v>45990.418055555558</v>
      </c>
      <c r="O850" t="s">
        <v>1125</v>
      </c>
      <c r="P850" t="s">
        <v>1126</v>
      </c>
      <c r="Q850" t="s">
        <v>1614</v>
      </c>
      <c r="R850" t="s">
        <v>1615</v>
      </c>
      <c r="S850" t="s">
        <v>147</v>
      </c>
      <c r="T850" t="s">
        <v>148</v>
      </c>
      <c r="U850" t="s">
        <v>100</v>
      </c>
      <c r="V850" t="s">
        <v>6538</v>
      </c>
      <c r="W850" t="s">
        <v>102</v>
      </c>
      <c r="X850" t="s">
        <v>6539</v>
      </c>
      <c r="Y850" t="s">
        <v>8</v>
      </c>
      <c r="Z850" t="s">
        <v>104</v>
      </c>
      <c r="AA850" t="s">
        <v>919</v>
      </c>
      <c r="AB850" s="37">
        <v>1</v>
      </c>
      <c r="AC850" t="s">
        <v>106</v>
      </c>
      <c r="AD850" s="37">
        <v>65960</v>
      </c>
      <c r="AE850" s="37">
        <v>75096</v>
      </c>
      <c r="AF850" s="37">
        <v>65960</v>
      </c>
    </row>
    <row r="851" spans="1:32">
      <c r="A851" t="s">
        <v>152</v>
      </c>
      <c r="B851" t="s">
        <v>153</v>
      </c>
      <c r="C851" t="s">
        <v>154</v>
      </c>
      <c r="D851" t="s">
        <v>3431</v>
      </c>
      <c r="E851" t="s">
        <v>6540</v>
      </c>
      <c r="F851" t="s">
        <v>6541</v>
      </c>
      <c r="G851" t="s">
        <v>1121</v>
      </c>
      <c r="H851" t="s">
        <v>153</v>
      </c>
      <c r="I851" t="s">
        <v>3434</v>
      </c>
      <c r="J851" t="s">
        <v>6542</v>
      </c>
      <c r="K851" t="s">
        <v>96</v>
      </c>
      <c r="L851" t="s">
        <v>6543</v>
      </c>
      <c r="M851" s="36">
        <v>45989.437523148154</v>
      </c>
      <c r="N851" s="36">
        <v>45990.459722222222</v>
      </c>
      <c r="O851" t="s">
        <v>1125</v>
      </c>
      <c r="P851" t="s">
        <v>1126</v>
      </c>
      <c r="Q851" t="s">
        <v>1186</v>
      </c>
      <c r="R851" t="s">
        <v>1186</v>
      </c>
      <c r="S851" t="s">
        <v>1130</v>
      </c>
      <c r="T851" t="s">
        <v>1130</v>
      </c>
      <c r="U851" t="s">
        <v>100</v>
      </c>
      <c r="V851" t="s">
        <v>6544</v>
      </c>
      <c r="W851" t="s">
        <v>102</v>
      </c>
      <c r="X851" t="s">
        <v>6545</v>
      </c>
      <c r="Y851" t="s">
        <v>11</v>
      </c>
      <c r="Z851" t="s">
        <v>104</v>
      </c>
      <c r="AA851" t="s">
        <v>162</v>
      </c>
      <c r="AB851" s="37">
        <v>1</v>
      </c>
      <c r="AC851" t="s">
        <v>106</v>
      </c>
      <c r="AD851" s="37">
        <v>144968</v>
      </c>
      <c r="AE851" s="37">
        <v>140396</v>
      </c>
      <c r="AF851" s="37">
        <v>144968</v>
      </c>
    </row>
    <row r="852" spans="1:32">
      <c r="A852" t="s">
        <v>398</v>
      </c>
      <c r="B852" t="s">
        <v>86</v>
      </c>
      <c r="C852" t="s">
        <v>87</v>
      </c>
      <c r="D852" t="s">
        <v>2118</v>
      </c>
      <c r="E852" t="s">
        <v>6546</v>
      </c>
      <c r="F852" t="s">
        <v>6547</v>
      </c>
      <c r="G852" t="s">
        <v>1121</v>
      </c>
      <c r="H852" t="s">
        <v>402</v>
      </c>
      <c r="I852" t="s">
        <v>2121</v>
      </c>
      <c r="J852" t="s">
        <v>6548</v>
      </c>
      <c r="K852" t="s">
        <v>96</v>
      </c>
      <c r="L852" t="s">
        <v>6549</v>
      </c>
      <c r="M852" s="36">
        <v>45989.440798611111</v>
      </c>
      <c r="N852" s="36">
        <v>45990.436805555553</v>
      </c>
      <c r="O852" t="s">
        <v>1125</v>
      </c>
      <c r="P852" t="s">
        <v>1126</v>
      </c>
      <c r="Q852" t="s">
        <v>1158</v>
      </c>
      <c r="R852" t="s">
        <v>1243</v>
      </c>
      <c r="S852" t="s">
        <v>98</v>
      </c>
      <c r="T852" t="s">
        <v>470</v>
      </c>
      <c r="U852" t="s">
        <v>100</v>
      </c>
      <c r="V852" t="s">
        <v>6550</v>
      </c>
      <c r="W852" t="s">
        <v>102</v>
      </c>
      <c r="X852" t="s">
        <v>6551</v>
      </c>
      <c r="Y852" t="s">
        <v>8</v>
      </c>
      <c r="Z852" t="s">
        <v>104</v>
      </c>
      <c r="AA852" t="s">
        <v>414</v>
      </c>
      <c r="AB852" s="37">
        <v>1</v>
      </c>
      <c r="AC852" t="s">
        <v>106</v>
      </c>
      <c r="AD852" s="37">
        <v>65960</v>
      </c>
      <c r="AE852" s="37">
        <v>75096</v>
      </c>
      <c r="AF852" s="37">
        <v>65960</v>
      </c>
    </row>
    <row r="853" spans="1:32">
      <c r="A853" t="s">
        <v>277</v>
      </c>
      <c r="B853" t="s">
        <v>256</v>
      </c>
      <c r="C853" t="s">
        <v>257</v>
      </c>
      <c r="D853" t="s">
        <v>1015</v>
      </c>
      <c r="E853" t="s">
        <v>6552</v>
      </c>
      <c r="F853" t="s">
        <v>6553</v>
      </c>
      <c r="G853" t="s">
        <v>1121</v>
      </c>
      <c r="H853" t="s">
        <v>281</v>
      </c>
      <c r="I853" t="s">
        <v>1018</v>
      </c>
      <c r="J853" t="s">
        <v>6554</v>
      </c>
      <c r="K853" t="s">
        <v>96</v>
      </c>
      <c r="L853" t="s">
        <v>6555</v>
      </c>
      <c r="M853" s="36">
        <v>45989.451215277782</v>
      </c>
      <c r="N853" s="36">
        <v>45989.749305555553</v>
      </c>
      <c r="O853" t="s">
        <v>1125</v>
      </c>
      <c r="P853" t="s">
        <v>1126</v>
      </c>
      <c r="Q853" t="s">
        <v>1218</v>
      </c>
      <c r="R853" t="s">
        <v>1128</v>
      </c>
      <c r="S853" t="s">
        <v>1130</v>
      </c>
      <c r="T853" t="s">
        <v>1130</v>
      </c>
      <c r="U853" t="s">
        <v>100</v>
      </c>
      <c r="V853" t="s">
        <v>6556</v>
      </c>
      <c r="W853" t="s">
        <v>102</v>
      </c>
      <c r="X853" t="s">
        <v>6557</v>
      </c>
      <c r="Y853" t="s">
        <v>15</v>
      </c>
      <c r="Z853" t="s">
        <v>104</v>
      </c>
      <c r="AA853" t="s">
        <v>1023</v>
      </c>
      <c r="AB853" s="37">
        <v>1</v>
      </c>
      <c r="AC853" t="s">
        <v>106</v>
      </c>
      <c r="AD853" s="37">
        <v>479589</v>
      </c>
      <c r="AE853" s="37">
        <v>196537</v>
      </c>
      <c r="AF853" s="37">
        <v>479589</v>
      </c>
    </row>
    <row r="854" spans="1:32">
      <c r="A854" t="s">
        <v>152</v>
      </c>
      <c r="B854" t="s">
        <v>153</v>
      </c>
      <c r="C854" t="s">
        <v>154</v>
      </c>
      <c r="D854" t="s">
        <v>268</v>
      </c>
      <c r="E854" t="s">
        <v>6558</v>
      </c>
      <c r="F854" t="s">
        <v>6559</v>
      </c>
      <c r="G854" t="s">
        <v>1121</v>
      </c>
      <c r="H854" t="s">
        <v>153</v>
      </c>
      <c r="I854" t="s">
        <v>271</v>
      </c>
      <c r="J854" t="s">
        <v>6560</v>
      </c>
      <c r="K854" t="s">
        <v>96</v>
      </c>
      <c r="L854" t="s">
        <v>6561</v>
      </c>
      <c r="M854" s="36">
        <v>45989.523923611108</v>
      </c>
      <c r="N854" s="36">
        <v>45990.45208333333</v>
      </c>
      <c r="O854" t="s">
        <v>1125</v>
      </c>
      <c r="P854" t="s">
        <v>1126</v>
      </c>
      <c r="Q854" t="s">
        <v>1235</v>
      </c>
      <c r="R854" t="s">
        <v>1545</v>
      </c>
      <c r="S854" t="s">
        <v>98</v>
      </c>
      <c r="T854" t="s">
        <v>470</v>
      </c>
      <c r="U854" t="s">
        <v>100</v>
      </c>
      <c r="V854" t="s">
        <v>6562</v>
      </c>
      <c r="W854" t="s">
        <v>102</v>
      </c>
      <c r="X854" t="s">
        <v>6563</v>
      </c>
      <c r="Y854" t="s">
        <v>8</v>
      </c>
      <c r="Z854" t="s">
        <v>104</v>
      </c>
      <c r="AA854" t="s">
        <v>276</v>
      </c>
      <c r="AB854" s="37">
        <v>1</v>
      </c>
      <c r="AC854" t="s">
        <v>106</v>
      </c>
      <c r="AD854" s="37">
        <v>65960</v>
      </c>
      <c r="AE854" s="37">
        <v>75096</v>
      </c>
      <c r="AF854" s="37">
        <v>65960</v>
      </c>
    </row>
    <row r="855" spans="1:32">
      <c r="A855" t="s">
        <v>138</v>
      </c>
      <c r="B855" t="s">
        <v>139</v>
      </c>
      <c r="C855" t="s">
        <v>140</v>
      </c>
      <c r="D855" t="s">
        <v>1868</v>
      </c>
      <c r="E855" t="s">
        <v>6564</v>
      </c>
      <c r="F855" t="s">
        <v>6565</v>
      </c>
      <c r="G855" t="s">
        <v>1121</v>
      </c>
      <c r="H855" t="s">
        <v>144</v>
      </c>
      <c r="I855" t="s">
        <v>1871</v>
      </c>
      <c r="J855" t="s">
        <v>6566</v>
      </c>
      <c r="K855" t="s">
        <v>96</v>
      </c>
      <c r="L855" t="s">
        <v>6567</v>
      </c>
      <c r="M855" s="36">
        <v>45989.580567129633</v>
      </c>
      <c r="N855" s="36">
        <v>45990.455555555563</v>
      </c>
      <c r="O855" t="s">
        <v>1125</v>
      </c>
      <c r="P855" t="s">
        <v>1126</v>
      </c>
      <c r="Q855" t="s">
        <v>1363</v>
      </c>
      <c r="R855" t="s">
        <v>1453</v>
      </c>
      <c r="S855" t="s">
        <v>1130</v>
      </c>
      <c r="T855" t="s">
        <v>1130</v>
      </c>
      <c r="U855" t="s">
        <v>100</v>
      </c>
      <c r="V855" t="s">
        <v>6568</v>
      </c>
      <c r="W855" t="s">
        <v>102</v>
      </c>
      <c r="X855" t="s">
        <v>6569</v>
      </c>
      <c r="Y855" t="s">
        <v>11</v>
      </c>
      <c r="Z855" t="s">
        <v>104</v>
      </c>
      <c r="AA855" t="s">
        <v>1348</v>
      </c>
      <c r="AB855" s="37">
        <v>1</v>
      </c>
      <c r="AC855" t="s">
        <v>106</v>
      </c>
      <c r="AD855" s="37">
        <v>144968</v>
      </c>
      <c r="AE855" s="37">
        <v>140396</v>
      </c>
      <c r="AF855" s="37">
        <v>144968</v>
      </c>
    </row>
    <row r="856" spans="1:32">
      <c r="A856" t="s">
        <v>398</v>
      </c>
      <c r="B856" t="s">
        <v>86</v>
      </c>
      <c r="C856" t="s">
        <v>87</v>
      </c>
      <c r="D856" t="s">
        <v>1432</v>
      </c>
      <c r="E856" t="s">
        <v>6570</v>
      </c>
      <c r="F856" t="s">
        <v>6571</v>
      </c>
      <c r="G856" t="s">
        <v>1121</v>
      </c>
      <c r="H856" t="s">
        <v>402</v>
      </c>
      <c r="I856" t="s">
        <v>1435</v>
      </c>
      <c r="J856" t="s">
        <v>6572</v>
      </c>
      <c r="K856" t="s">
        <v>96</v>
      </c>
      <c r="L856" t="s">
        <v>6573</v>
      </c>
      <c r="M856" s="36">
        <v>45989.539594907408</v>
      </c>
      <c r="N856" s="36">
        <v>45990.457638888889</v>
      </c>
      <c r="O856" t="s">
        <v>1125</v>
      </c>
      <c r="P856" t="s">
        <v>1126</v>
      </c>
      <c r="Q856" t="s">
        <v>1235</v>
      </c>
      <c r="R856" t="s">
        <v>1269</v>
      </c>
      <c r="S856" t="s">
        <v>1129</v>
      </c>
      <c r="T856" t="s">
        <v>1130</v>
      </c>
      <c r="U856" t="s">
        <v>100</v>
      </c>
      <c r="V856" t="s">
        <v>6574</v>
      </c>
      <c r="W856" t="s">
        <v>102</v>
      </c>
      <c r="X856" t="s">
        <v>6575</v>
      </c>
      <c r="Y856" t="s">
        <v>8</v>
      </c>
      <c r="Z856" t="s">
        <v>104</v>
      </c>
      <c r="AA856" t="s">
        <v>1439</v>
      </c>
      <c r="AB856" s="37">
        <v>1</v>
      </c>
      <c r="AC856" t="s">
        <v>106</v>
      </c>
      <c r="AD856" s="37">
        <v>65960</v>
      </c>
      <c r="AE856" s="37">
        <v>75096</v>
      </c>
      <c r="AF856" s="37">
        <v>65960</v>
      </c>
    </row>
    <row r="857" spans="1:32">
      <c r="A857" t="s">
        <v>138</v>
      </c>
      <c r="B857" t="s">
        <v>139</v>
      </c>
      <c r="C857" t="s">
        <v>140</v>
      </c>
      <c r="D857" t="s">
        <v>141</v>
      </c>
      <c r="E857" t="s">
        <v>6576</v>
      </c>
      <c r="F857" t="s">
        <v>6577</v>
      </c>
      <c r="G857" t="s">
        <v>1121</v>
      </c>
      <c r="H857" t="s">
        <v>144</v>
      </c>
      <c r="I857" t="s">
        <v>138</v>
      </c>
      <c r="J857" t="s">
        <v>6578</v>
      </c>
      <c r="K857" t="s">
        <v>96</v>
      </c>
      <c r="L857" t="s">
        <v>6579</v>
      </c>
      <c r="M857" s="36">
        <v>45989.556840277779</v>
      </c>
      <c r="N857" s="36">
        <v>45990.453472222223</v>
      </c>
      <c r="O857" t="s">
        <v>1125</v>
      </c>
      <c r="P857" t="s">
        <v>1126</v>
      </c>
      <c r="Q857" t="s">
        <v>1148</v>
      </c>
      <c r="R857" t="s">
        <v>1128</v>
      </c>
      <c r="S857" t="s">
        <v>98</v>
      </c>
      <c r="T857" t="s">
        <v>470</v>
      </c>
      <c r="U857" t="s">
        <v>100</v>
      </c>
      <c r="V857" t="s">
        <v>6580</v>
      </c>
      <c r="W857" t="s">
        <v>102</v>
      </c>
      <c r="X857" t="s">
        <v>6581</v>
      </c>
      <c r="Y857" t="s">
        <v>8</v>
      </c>
      <c r="Z857" t="s">
        <v>104</v>
      </c>
      <c r="AA857" t="s">
        <v>1172</v>
      </c>
      <c r="AB857" s="37">
        <v>1</v>
      </c>
      <c r="AC857" t="s">
        <v>106</v>
      </c>
      <c r="AD857" s="37">
        <v>65960</v>
      </c>
      <c r="AE857" s="37">
        <v>75096</v>
      </c>
      <c r="AF857" s="37">
        <v>65960</v>
      </c>
    </row>
    <row r="858" spans="1:32">
      <c r="A858" t="s">
        <v>138</v>
      </c>
      <c r="B858" t="s">
        <v>139</v>
      </c>
      <c r="C858" t="s">
        <v>140</v>
      </c>
      <c r="D858" t="s">
        <v>141</v>
      </c>
      <c r="E858" t="s">
        <v>6582</v>
      </c>
      <c r="F858" t="s">
        <v>5560</v>
      </c>
      <c r="G858" t="s">
        <v>1121</v>
      </c>
      <c r="H858" t="s">
        <v>144</v>
      </c>
      <c r="I858" t="s">
        <v>138</v>
      </c>
      <c r="J858" t="s">
        <v>5561</v>
      </c>
      <c r="K858" t="s">
        <v>96</v>
      </c>
      <c r="L858" t="s">
        <v>6583</v>
      </c>
      <c r="M858" s="36">
        <v>45989.594259259262</v>
      </c>
      <c r="N858" s="36">
        <v>45990.554166666669</v>
      </c>
      <c r="P858" t="s">
        <v>1126</v>
      </c>
      <c r="Q858" t="s">
        <v>1127</v>
      </c>
      <c r="R858" t="s">
        <v>1128</v>
      </c>
      <c r="S858" t="s">
        <v>98</v>
      </c>
      <c r="T858" t="s">
        <v>99</v>
      </c>
      <c r="V858" t="s">
        <v>6584</v>
      </c>
      <c r="W858" t="s">
        <v>1195</v>
      </c>
      <c r="Y858" t="s">
        <v>8</v>
      </c>
      <c r="Z858" t="s">
        <v>104</v>
      </c>
      <c r="AA858" t="s">
        <v>502</v>
      </c>
      <c r="AB858" s="37">
        <v>0</v>
      </c>
      <c r="AC858" t="s">
        <v>106</v>
      </c>
      <c r="AD858" s="37">
        <v>41241</v>
      </c>
      <c r="AE858" s="37">
        <v>0</v>
      </c>
      <c r="AF858" s="37">
        <v>41241</v>
      </c>
    </row>
    <row r="859" spans="1:32">
      <c r="A859" t="s">
        <v>244</v>
      </c>
      <c r="B859" t="s">
        <v>114</v>
      </c>
      <c r="C859" t="s">
        <v>115</v>
      </c>
      <c r="D859" t="s">
        <v>1263</v>
      </c>
      <c r="E859" t="s">
        <v>6585</v>
      </c>
      <c r="F859" t="s">
        <v>6586</v>
      </c>
      <c r="G859" t="s">
        <v>1121</v>
      </c>
      <c r="H859" t="s">
        <v>248</v>
      </c>
      <c r="I859" t="s">
        <v>1266</v>
      </c>
      <c r="J859" t="s">
        <v>6587</v>
      </c>
      <c r="K859" t="s">
        <v>96</v>
      </c>
      <c r="L859" t="s">
        <v>6588</v>
      </c>
      <c r="M859" s="36">
        <v>45989.645451388889</v>
      </c>
      <c r="N859" s="36">
        <v>45990.506944444453</v>
      </c>
      <c r="O859" t="s">
        <v>1125</v>
      </c>
      <c r="P859" t="s">
        <v>1126</v>
      </c>
      <c r="Q859" t="s">
        <v>1218</v>
      </c>
      <c r="R859" t="s">
        <v>1128</v>
      </c>
      <c r="S859" t="s">
        <v>98</v>
      </c>
      <c r="T859" t="s">
        <v>99</v>
      </c>
      <c r="U859" t="s">
        <v>100</v>
      </c>
      <c r="V859" t="s">
        <v>6589</v>
      </c>
      <c r="W859" t="s">
        <v>102</v>
      </c>
      <c r="X859" t="s">
        <v>6590</v>
      </c>
      <c r="Y859" t="s">
        <v>11</v>
      </c>
      <c r="Z859" t="s">
        <v>104</v>
      </c>
      <c r="AA859" t="s">
        <v>4169</v>
      </c>
      <c r="AB859" s="37">
        <v>1</v>
      </c>
      <c r="AC859" t="s">
        <v>106</v>
      </c>
      <c r="AD859" s="37">
        <v>144968</v>
      </c>
      <c r="AE859" s="37">
        <v>140396</v>
      </c>
      <c r="AF859" s="37">
        <v>144968</v>
      </c>
    </row>
    <row r="860" spans="1:32">
      <c r="A860" t="s">
        <v>138</v>
      </c>
      <c r="B860" t="s">
        <v>139</v>
      </c>
      <c r="C860" t="s">
        <v>140</v>
      </c>
      <c r="D860" t="s">
        <v>141</v>
      </c>
      <c r="E860" t="s">
        <v>6591</v>
      </c>
      <c r="F860" t="s">
        <v>3206</v>
      </c>
      <c r="G860" t="s">
        <v>1121</v>
      </c>
      <c r="H860" t="s">
        <v>144</v>
      </c>
      <c r="I860" t="s">
        <v>138</v>
      </c>
      <c r="J860" t="s">
        <v>3207</v>
      </c>
      <c r="K860" t="s">
        <v>96</v>
      </c>
      <c r="L860" t="s">
        <v>6592</v>
      </c>
      <c r="M860" s="36">
        <v>45989.638472222221</v>
      </c>
      <c r="N860" s="36">
        <v>45990.549305555563</v>
      </c>
      <c r="O860" t="s">
        <v>1125</v>
      </c>
      <c r="P860" t="s">
        <v>1126</v>
      </c>
      <c r="Q860" t="s">
        <v>1127</v>
      </c>
      <c r="R860" t="s">
        <v>1128</v>
      </c>
      <c r="S860" t="s">
        <v>98</v>
      </c>
      <c r="T860" t="s">
        <v>470</v>
      </c>
      <c r="U860" t="s">
        <v>2680</v>
      </c>
      <c r="V860" t="s">
        <v>6593</v>
      </c>
      <c r="W860" t="s">
        <v>102</v>
      </c>
      <c r="X860" t="s">
        <v>106</v>
      </c>
      <c r="Y860" t="s">
        <v>8</v>
      </c>
      <c r="Z860" t="s">
        <v>104</v>
      </c>
      <c r="AA860" t="s">
        <v>502</v>
      </c>
      <c r="AB860" s="37">
        <v>1</v>
      </c>
      <c r="AC860" t="s">
        <v>106</v>
      </c>
      <c r="AD860" s="37">
        <v>65960</v>
      </c>
      <c r="AE860" s="37">
        <v>75096</v>
      </c>
      <c r="AF860" s="37">
        <v>65960</v>
      </c>
    </row>
    <row r="861" spans="1:32">
      <c r="A861" t="s">
        <v>255</v>
      </c>
      <c r="B861" t="s">
        <v>256</v>
      </c>
      <c r="C861" t="s">
        <v>257</v>
      </c>
      <c r="D861" t="s">
        <v>1876</v>
      </c>
      <c r="E861" t="s">
        <v>6594</v>
      </c>
      <c r="F861" t="s">
        <v>6595</v>
      </c>
      <c r="G861" t="s">
        <v>1121</v>
      </c>
      <c r="H861" t="s">
        <v>261</v>
      </c>
      <c r="I861" t="s">
        <v>1879</v>
      </c>
      <c r="J861" t="s">
        <v>6596</v>
      </c>
      <c r="K861" t="s">
        <v>96</v>
      </c>
      <c r="L861" t="s">
        <v>6597</v>
      </c>
      <c r="M861" s="36">
        <v>45989.660150462973</v>
      </c>
      <c r="N861" s="36">
        <v>45989.773611111108</v>
      </c>
      <c r="P861" t="s">
        <v>1126</v>
      </c>
      <c r="Q861" t="s">
        <v>1186</v>
      </c>
      <c r="R861" t="s">
        <v>1186</v>
      </c>
      <c r="S861" t="s">
        <v>1473</v>
      </c>
      <c r="T861" t="s">
        <v>1474</v>
      </c>
      <c r="V861" t="s">
        <v>6598</v>
      </c>
      <c r="W861" t="s">
        <v>1195</v>
      </c>
      <c r="Y861" t="s">
        <v>8</v>
      </c>
      <c r="Z861" t="s">
        <v>104</v>
      </c>
      <c r="AA861" t="s">
        <v>6599</v>
      </c>
      <c r="AB861" s="37">
        <v>0</v>
      </c>
      <c r="AC861" t="s">
        <v>106</v>
      </c>
      <c r="AD861" s="37">
        <v>41241</v>
      </c>
      <c r="AE861" s="37">
        <v>0</v>
      </c>
      <c r="AF861" s="37">
        <v>41241</v>
      </c>
    </row>
    <row r="862" spans="1:32">
      <c r="A862" t="s">
        <v>398</v>
      </c>
      <c r="B862" t="s">
        <v>86</v>
      </c>
      <c r="C862" t="s">
        <v>87</v>
      </c>
      <c r="D862" t="s">
        <v>3907</v>
      </c>
      <c r="E862" t="s">
        <v>6600</v>
      </c>
      <c r="F862" t="s">
        <v>6601</v>
      </c>
      <c r="G862" t="s">
        <v>1121</v>
      </c>
      <c r="H862" t="s">
        <v>402</v>
      </c>
      <c r="I862" t="s">
        <v>3910</v>
      </c>
      <c r="J862" t="s">
        <v>6602</v>
      </c>
      <c r="K862" t="s">
        <v>96</v>
      </c>
      <c r="L862" t="s">
        <v>6603</v>
      </c>
      <c r="M862" s="36">
        <v>45989.686909722222</v>
      </c>
      <c r="N862" s="36">
        <v>45990.563194444447</v>
      </c>
      <c r="O862" t="s">
        <v>1125</v>
      </c>
      <c r="P862" t="s">
        <v>1126</v>
      </c>
      <c r="Q862" t="s">
        <v>1148</v>
      </c>
      <c r="R862" t="s">
        <v>1128</v>
      </c>
      <c r="S862" t="s">
        <v>1130</v>
      </c>
      <c r="T862" t="s">
        <v>1130</v>
      </c>
      <c r="U862" t="s">
        <v>100</v>
      </c>
      <c r="V862" t="s">
        <v>6604</v>
      </c>
      <c r="W862" t="s">
        <v>102</v>
      </c>
      <c r="X862" t="s">
        <v>6605</v>
      </c>
      <c r="Y862" t="s">
        <v>11</v>
      </c>
      <c r="Z862" t="s">
        <v>104</v>
      </c>
      <c r="AA862" t="s">
        <v>1439</v>
      </c>
      <c r="AB862" s="37">
        <v>1</v>
      </c>
      <c r="AC862" t="s">
        <v>106</v>
      </c>
      <c r="AD862" s="37">
        <v>144968</v>
      </c>
      <c r="AE862" s="37">
        <v>140396</v>
      </c>
      <c r="AF862" s="37">
        <v>144968</v>
      </c>
    </row>
    <row r="863" spans="1:32">
      <c r="A863" t="s">
        <v>138</v>
      </c>
      <c r="B863" t="s">
        <v>139</v>
      </c>
      <c r="C863" t="s">
        <v>140</v>
      </c>
      <c r="D863" t="s">
        <v>141</v>
      </c>
      <c r="E863" t="s">
        <v>6606</v>
      </c>
      <c r="F863" t="s">
        <v>5978</v>
      </c>
      <c r="G863" t="s">
        <v>1121</v>
      </c>
      <c r="H863" t="s">
        <v>144</v>
      </c>
      <c r="I863" t="s">
        <v>138</v>
      </c>
      <c r="J863" t="s">
        <v>5979</v>
      </c>
      <c r="K863" t="s">
        <v>96</v>
      </c>
      <c r="L863" t="s">
        <v>6607</v>
      </c>
      <c r="M863" s="36">
        <v>45989.6715625</v>
      </c>
      <c r="N863" s="36">
        <v>45990.464583333327</v>
      </c>
      <c r="O863" t="s">
        <v>1125</v>
      </c>
      <c r="P863" t="s">
        <v>1126</v>
      </c>
      <c r="Q863" t="s">
        <v>1218</v>
      </c>
      <c r="R863" t="s">
        <v>1128</v>
      </c>
      <c r="S863" t="s">
        <v>147</v>
      </c>
      <c r="T863" t="s">
        <v>1364</v>
      </c>
      <c r="U863" t="s">
        <v>100</v>
      </c>
      <c r="V863" t="s">
        <v>6608</v>
      </c>
      <c r="W863" t="s">
        <v>102</v>
      </c>
      <c r="X863" t="s">
        <v>6609</v>
      </c>
      <c r="Y863" t="s">
        <v>8</v>
      </c>
      <c r="Z863" t="s">
        <v>104</v>
      </c>
      <c r="AA863" t="s">
        <v>644</v>
      </c>
      <c r="AB863" s="37">
        <v>1</v>
      </c>
      <c r="AC863" t="s">
        <v>106</v>
      </c>
      <c r="AD863" s="37">
        <v>65960</v>
      </c>
      <c r="AE863" s="37">
        <v>75096</v>
      </c>
      <c r="AF863" s="37">
        <v>65960</v>
      </c>
    </row>
    <row r="864" spans="1:32">
      <c r="A864" t="s">
        <v>138</v>
      </c>
      <c r="B864" t="s">
        <v>139</v>
      </c>
      <c r="C864" t="s">
        <v>140</v>
      </c>
      <c r="D864" t="s">
        <v>141</v>
      </c>
      <c r="E864" t="s">
        <v>6610</v>
      </c>
      <c r="F864" t="s">
        <v>6611</v>
      </c>
      <c r="G864" t="s">
        <v>1121</v>
      </c>
      <c r="H864" t="s">
        <v>144</v>
      </c>
      <c r="I864" t="s">
        <v>138</v>
      </c>
      <c r="J864" t="s">
        <v>6612</v>
      </c>
      <c r="K864" t="s">
        <v>96</v>
      </c>
      <c r="L864" t="s">
        <v>6613</v>
      </c>
      <c r="M864" s="36">
        <v>45990.333333333343</v>
      </c>
      <c r="N864" s="36">
        <v>45990.488194444442</v>
      </c>
      <c r="O864" t="s">
        <v>1125</v>
      </c>
      <c r="P864" t="s">
        <v>1227</v>
      </c>
      <c r="Q864" t="s">
        <v>1177</v>
      </c>
      <c r="R864" t="s">
        <v>2522</v>
      </c>
      <c r="S864" t="s">
        <v>147</v>
      </c>
      <c r="T864" t="s">
        <v>2073</v>
      </c>
      <c r="U864" t="s">
        <v>100</v>
      </c>
      <c r="V864" t="s">
        <v>6614</v>
      </c>
      <c r="W864" t="s">
        <v>102</v>
      </c>
      <c r="X864" t="s">
        <v>6615</v>
      </c>
      <c r="Y864" t="s">
        <v>8</v>
      </c>
      <c r="Z864" t="s">
        <v>104</v>
      </c>
      <c r="AA864" t="s">
        <v>1162</v>
      </c>
      <c r="AB864" s="37">
        <v>1</v>
      </c>
      <c r="AC864" t="s">
        <v>106</v>
      </c>
      <c r="AD864" s="37">
        <v>65960</v>
      </c>
      <c r="AE864" s="37">
        <v>75096</v>
      </c>
      <c r="AF864" s="37">
        <v>65960</v>
      </c>
    </row>
    <row r="865" spans="1:32">
      <c r="A865" t="s">
        <v>138</v>
      </c>
      <c r="B865" t="s">
        <v>139</v>
      </c>
      <c r="C865" t="s">
        <v>140</v>
      </c>
      <c r="D865" t="s">
        <v>141</v>
      </c>
      <c r="E865" t="s">
        <v>6616</v>
      </c>
      <c r="F865" t="s">
        <v>856</v>
      </c>
      <c r="G865" t="s">
        <v>1121</v>
      </c>
      <c r="H865" t="s">
        <v>144</v>
      </c>
      <c r="I865" t="s">
        <v>138</v>
      </c>
      <c r="J865" t="s">
        <v>857</v>
      </c>
      <c r="K865" t="s">
        <v>96</v>
      </c>
      <c r="L865" t="s">
        <v>6617</v>
      </c>
      <c r="M865" s="36">
        <v>45990.49695601852</v>
      </c>
      <c r="N865" s="36">
        <v>45991.479861111111</v>
      </c>
      <c r="P865" t="s">
        <v>1126</v>
      </c>
      <c r="Q865" t="s">
        <v>1169</v>
      </c>
      <c r="R865" t="s">
        <v>1279</v>
      </c>
      <c r="V865" t="s">
        <v>6618</v>
      </c>
      <c r="W865" t="s">
        <v>1195</v>
      </c>
      <c r="Y865" t="s">
        <v>8</v>
      </c>
      <c r="Z865" t="s">
        <v>104</v>
      </c>
      <c r="AA865" t="s">
        <v>1348</v>
      </c>
      <c r="AB865" s="37">
        <v>0</v>
      </c>
      <c r="AC865" t="s">
        <v>106</v>
      </c>
      <c r="AD865" s="37">
        <v>41241</v>
      </c>
      <c r="AE865" s="37">
        <v>0</v>
      </c>
      <c r="AF865" s="37">
        <v>41241</v>
      </c>
    </row>
    <row r="866" spans="1:32">
      <c r="A866" t="s">
        <v>255</v>
      </c>
      <c r="B866" t="s">
        <v>256</v>
      </c>
      <c r="C866" t="s">
        <v>257</v>
      </c>
      <c r="D866" t="s">
        <v>1664</v>
      </c>
      <c r="E866" t="s">
        <v>6619</v>
      </c>
      <c r="F866" t="s">
        <v>6620</v>
      </c>
      <c r="G866" t="s">
        <v>1121</v>
      </c>
      <c r="H866" t="s">
        <v>261</v>
      </c>
      <c r="I866" t="s">
        <v>255</v>
      </c>
      <c r="J866" t="s">
        <v>6621</v>
      </c>
      <c r="K866" t="s">
        <v>96</v>
      </c>
      <c r="L866" t="s">
        <v>6622</v>
      </c>
      <c r="M866" s="36">
        <v>45990.601585648154</v>
      </c>
      <c r="N866" s="36">
        <v>45991.481249999997</v>
      </c>
      <c r="O866" t="s">
        <v>1125</v>
      </c>
      <c r="P866" t="s">
        <v>1227</v>
      </c>
      <c r="Q866" t="s">
        <v>1336</v>
      </c>
      <c r="R866" t="s">
        <v>1445</v>
      </c>
      <c r="S866" t="s">
        <v>98</v>
      </c>
      <c r="T866" t="s">
        <v>99</v>
      </c>
      <c r="U866" t="s">
        <v>100</v>
      </c>
      <c r="V866" t="s">
        <v>6623</v>
      </c>
      <c r="W866" t="s">
        <v>102</v>
      </c>
      <c r="X866" t="s">
        <v>6624</v>
      </c>
      <c r="Y866" t="s">
        <v>8</v>
      </c>
      <c r="Z866" t="s">
        <v>104</v>
      </c>
      <c r="AA866" t="s">
        <v>6625</v>
      </c>
      <c r="AB866" s="37">
        <v>1</v>
      </c>
      <c r="AC866" t="s">
        <v>106</v>
      </c>
      <c r="AD866" s="37">
        <v>65960</v>
      </c>
      <c r="AE866" s="37">
        <v>75096</v>
      </c>
      <c r="AF866" s="37">
        <v>65960</v>
      </c>
    </row>
    <row r="867" spans="1:32">
      <c r="A867" t="s">
        <v>138</v>
      </c>
      <c r="B867" t="s">
        <v>139</v>
      </c>
      <c r="C867" t="s">
        <v>140</v>
      </c>
      <c r="D867" t="s">
        <v>141</v>
      </c>
      <c r="E867" t="s">
        <v>6626</v>
      </c>
      <c r="F867" t="s">
        <v>6627</v>
      </c>
      <c r="G867" t="s">
        <v>1121</v>
      </c>
      <c r="H867" t="s">
        <v>144</v>
      </c>
      <c r="I867" t="s">
        <v>138</v>
      </c>
      <c r="J867" t="s">
        <v>6628</v>
      </c>
      <c r="K867" t="s">
        <v>96</v>
      </c>
      <c r="L867" t="s">
        <v>6629</v>
      </c>
      <c r="M867" s="36">
        <v>45960.42083333333</v>
      </c>
      <c r="N867" s="36">
        <v>45962.56527777778</v>
      </c>
      <c r="O867" t="s">
        <v>1125</v>
      </c>
      <c r="P867" t="s">
        <v>1227</v>
      </c>
      <c r="Q867" t="s">
        <v>1336</v>
      </c>
      <c r="R867" t="s">
        <v>1445</v>
      </c>
      <c r="S867" t="s">
        <v>98</v>
      </c>
      <c r="T867" t="s">
        <v>470</v>
      </c>
      <c r="U867" t="s">
        <v>100</v>
      </c>
      <c r="V867" t="s">
        <v>6630</v>
      </c>
      <c r="W867" t="s">
        <v>102</v>
      </c>
      <c r="X867" t="s">
        <v>6631</v>
      </c>
      <c r="Y867" t="s">
        <v>8</v>
      </c>
      <c r="Z867" t="s">
        <v>104</v>
      </c>
      <c r="AA867" t="s">
        <v>1322</v>
      </c>
      <c r="AB867" s="37">
        <v>1</v>
      </c>
      <c r="AC867" t="s">
        <v>106</v>
      </c>
      <c r="AD867" s="37">
        <v>65960</v>
      </c>
      <c r="AE867" s="37">
        <v>75096</v>
      </c>
      <c r="AF867" s="37">
        <v>65960</v>
      </c>
    </row>
    <row r="868" spans="1:32">
      <c r="A868" t="s">
        <v>138</v>
      </c>
      <c r="B868" t="s">
        <v>139</v>
      </c>
      <c r="C868" t="s">
        <v>140</v>
      </c>
      <c r="D868" t="s">
        <v>141</v>
      </c>
      <c r="E868" t="s">
        <v>6632</v>
      </c>
      <c r="F868" t="s">
        <v>6633</v>
      </c>
      <c r="G868" t="s">
        <v>1121</v>
      </c>
      <c r="H868" t="s">
        <v>144</v>
      </c>
      <c r="I868" t="s">
        <v>138</v>
      </c>
      <c r="J868" t="s">
        <v>6634</v>
      </c>
      <c r="K868" t="s">
        <v>96</v>
      </c>
      <c r="L868" t="s">
        <v>6635</v>
      </c>
      <c r="M868" s="36">
        <v>45961.532638888893</v>
      </c>
      <c r="N868" s="36">
        <v>45962.470138888893</v>
      </c>
      <c r="O868" t="s">
        <v>1125</v>
      </c>
      <c r="P868" t="s">
        <v>1227</v>
      </c>
      <c r="Q868" t="s">
        <v>1336</v>
      </c>
      <c r="R868" t="s">
        <v>1445</v>
      </c>
      <c r="S868" t="s">
        <v>1129</v>
      </c>
      <c r="T868" t="s">
        <v>6636</v>
      </c>
      <c r="U868" t="s">
        <v>100</v>
      </c>
      <c r="V868" t="s">
        <v>6637</v>
      </c>
      <c r="W868" t="s">
        <v>102</v>
      </c>
      <c r="X868" t="s">
        <v>6638</v>
      </c>
      <c r="Y868" t="s">
        <v>8</v>
      </c>
      <c r="Z868" t="s">
        <v>104</v>
      </c>
      <c r="AA868" t="s">
        <v>1246</v>
      </c>
      <c r="AB868" s="37">
        <v>1</v>
      </c>
      <c r="AC868" t="s">
        <v>106</v>
      </c>
      <c r="AD868" s="37">
        <v>65960</v>
      </c>
      <c r="AE868" s="37">
        <v>75096</v>
      </c>
      <c r="AF868" s="37">
        <v>65960</v>
      </c>
    </row>
    <row r="869" spans="1:32">
      <c r="A869" t="s">
        <v>152</v>
      </c>
      <c r="B869" t="s">
        <v>153</v>
      </c>
      <c r="C869" t="s">
        <v>154</v>
      </c>
      <c r="D869" t="s">
        <v>155</v>
      </c>
      <c r="E869" t="s">
        <v>6639</v>
      </c>
      <c r="F869" t="s">
        <v>6640</v>
      </c>
      <c r="G869" t="s">
        <v>1121</v>
      </c>
      <c r="H869" t="s">
        <v>153</v>
      </c>
      <c r="I869" t="s">
        <v>152</v>
      </c>
      <c r="J869" t="s">
        <v>6641</v>
      </c>
      <c r="K869" t="s">
        <v>96</v>
      </c>
      <c r="L869" t="s">
        <v>6642</v>
      </c>
      <c r="M869" s="36">
        <v>45965.522916666669</v>
      </c>
      <c r="N869" s="36">
        <v>45966.677777777782</v>
      </c>
      <c r="O869" t="s">
        <v>1125</v>
      </c>
      <c r="P869" t="s">
        <v>1227</v>
      </c>
      <c r="Q869" t="s">
        <v>1336</v>
      </c>
      <c r="R869" t="s">
        <v>1445</v>
      </c>
      <c r="S869" t="s">
        <v>147</v>
      </c>
      <c r="T869" t="s">
        <v>148</v>
      </c>
      <c r="U869" t="s">
        <v>2065</v>
      </c>
      <c r="V869" t="s">
        <v>6643</v>
      </c>
      <c r="W869" t="s">
        <v>102</v>
      </c>
      <c r="X869" t="s">
        <v>6644</v>
      </c>
      <c r="Y869" t="s">
        <v>8</v>
      </c>
      <c r="Z869" t="s">
        <v>104</v>
      </c>
      <c r="AA869" t="s">
        <v>2741</v>
      </c>
      <c r="AB869" s="37">
        <v>2</v>
      </c>
      <c r="AC869" t="s">
        <v>106</v>
      </c>
      <c r="AD869" s="37">
        <v>131920</v>
      </c>
      <c r="AE869" s="37">
        <v>75096</v>
      </c>
      <c r="AF869" s="37">
        <v>131920</v>
      </c>
    </row>
    <row r="870" spans="1:32">
      <c r="A870" t="s">
        <v>138</v>
      </c>
      <c r="B870" t="s">
        <v>139</v>
      </c>
      <c r="C870" t="s">
        <v>140</v>
      </c>
      <c r="D870" t="s">
        <v>141</v>
      </c>
      <c r="E870" t="s">
        <v>6645</v>
      </c>
      <c r="F870" t="s">
        <v>6646</v>
      </c>
      <c r="G870" t="s">
        <v>1121</v>
      </c>
      <c r="H870" t="s">
        <v>144</v>
      </c>
      <c r="I870" t="s">
        <v>138</v>
      </c>
      <c r="J870" t="s">
        <v>6647</v>
      </c>
      <c r="K870" t="s">
        <v>96</v>
      </c>
      <c r="L870" t="s">
        <v>6648</v>
      </c>
      <c r="M870" s="36">
        <v>45965.522916666669</v>
      </c>
      <c r="N870" s="36">
        <v>45965.642361111109</v>
      </c>
      <c r="O870" t="s">
        <v>1125</v>
      </c>
      <c r="P870" t="s">
        <v>1227</v>
      </c>
      <c r="Q870" t="s">
        <v>1336</v>
      </c>
      <c r="R870" t="s">
        <v>1445</v>
      </c>
      <c r="S870" t="s">
        <v>147</v>
      </c>
      <c r="T870" t="s">
        <v>2319</v>
      </c>
      <c r="U870" t="s">
        <v>100</v>
      </c>
      <c r="V870" t="s">
        <v>6649</v>
      </c>
      <c r="W870" t="s">
        <v>102</v>
      </c>
      <c r="X870" t="s">
        <v>6650</v>
      </c>
      <c r="Y870" t="s">
        <v>8</v>
      </c>
      <c r="Z870" t="s">
        <v>104</v>
      </c>
      <c r="AA870" t="s">
        <v>1322</v>
      </c>
      <c r="AB870" s="37">
        <v>1</v>
      </c>
      <c r="AC870" t="s">
        <v>106</v>
      </c>
      <c r="AD870" s="37">
        <v>65960</v>
      </c>
      <c r="AE870" s="37">
        <v>75096</v>
      </c>
      <c r="AF870" s="37">
        <v>65960</v>
      </c>
    </row>
    <row r="871" spans="1:32">
      <c r="A871" t="s">
        <v>152</v>
      </c>
      <c r="B871" t="s">
        <v>153</v>
      </c>
      <c r="C871" t="s">
        <v>154</v>
      </c>
      <c r="D871" t="s">
        <v>155</v>
      </c>
      <c r="E871" t="s">
        <v>6651</v>
      </c>
      <c r="F871" t="s">
        <v>6652</v>
      </c>
      <c r="G871" t="s">
        <v>1121</v>
      </c>
      <c r="H871" t="s">
        <v>153</v>
      </c>
      <c r="I871" t="s">
        <v>152</v>
      </c>
      <c r="J871" t="s">
        <v>6653</v>
      </c>
      <c r="K871" t="s">
        <v>96</v>
      </c>
      <c r="L871" t="s">
        <v>6654</v>
      </c>
      <c r="M871" s="36">
        <v>45967.711805555547</v>
      </c>
      <c r="N871" s="36">
        <v>45968.502083333333</v>
      </c>
      <c r="O871" t="s">
        <v>1125</v>
      </c>
      <c r="P871" t="s">
        <v>1227</v>
      </c>
      <c r="Q871" t="s">
        <v>1336</v>
      </c>
      <c r="R871" t="s">
        <v>1445</v>
      </c>
      <c r="S871" t="s">
        <v>1130</v>
      </c>
      <c r="T871" t="s">
        <v>1130</v>
      </c>
      <c r="U871" t="s">
        <v>1179</v>
      </c>
      <c r="V871" t="s">
        <v>6655</v>
      </c>
      <c r="W871" t="s">
        <v>102</v>
      </c>
      <c r="X871" t="s">
        <v>6656</v>
      </c>
      <c r="Y871" t="s">
        <v>8</v>
      </c>
      <c r="Z871" t="s">
        <v>104</v>
      </c>
      <c r="AA871" t="s">
        <v>2182</v>
      </c>
      <c r="AB871" s="37">
        <v>1</v>
      </c>
      <c r="AC871" t="s">
        <v>106</v>
      </c>
      <c r="AD871" s="37">
        <v>65960</v>
      </c>
      <c r="AE871" s="37">
        <v>75096</v>
      </c>
      <c r="AF871" s="37">
        <v>65960</v>
      </c>
    </row>
    <row r="872" spans="1:32">
      <c r="A872" t="s">
        <v>138</v>
      </c>
      <c r="B872" t="s">
        <v>139</v>
      </c>
      <c r="C872" t="s">
        <v>140</v>
      </c>
      <c r="D872" t="s">
        <v>1386</v>
      </c>
      <c r="E872" t="s">
        <v>6657</v>
      </c>
      <c r="F872" t="s">
        <v>6658</v>
      </c>
      <c r="G872" t="s">
        <v>1121</v>
      </c>
      <c r="H872" t="s">
        <v>144</v>
      </c>
      <c r="I872" t="s">
        <v>1389</v>
      </c>
      <c r="J872" t="s">
        <v>6659</v>
      </c>
      <c r="K872" t="s">
        <v>96</v>
      </c>
      <c r="L872" t="s">
        <v>6660</v>
      </c>
      <c r="M872" s="36">
        <v>45967.711805555547</v>
      </c>
      <c r="N872" s="36">
        <v>45968.438194444447</v>
      </c>
      <c r="O872" t="s">
        <v>1125</v>
      </c>
      <c r="P872" t="s">
        <v>1126</v>
      </c>
      <c r="Q872" t="s">
        <v>1336</v>
      </c>
      <c r="R872" t="s">
        <v>2501</v>
      </c>
      <c r="S872" t="s">
        <v>98</v>
      </c>
      <c r="T872" t="s">
        <v>470</v>
      </c>
      <c r="U872" t="s">
        <v>100</v>
      </c>
      <c r="V872" t="s">
        <v>6661</v>
      </c>
      <c r="W872" t="s">
        <v>102</v>
      </c>
      <c r="X872" t="s">
        <v>6662</v>
      </c>
      <c r="Y872" t="s">
        <v>8</v>
      </c>
      <c r="Z872" t="s">
        <v>104</v>
      </c>
      <c r="AA872" t="s">
        <v>1348</v>
      </c>
      <c r="AB872" s="37">
        <v>1</v>
      </c>
      <c r="AC872" t="s">
        <v>106</v>
      </c>
      <c r="AD872" s="37">
        <v>65960</v>
      </c>
      <c r="AE872" s="37">
        <v>75096</v>
      </c>
      <c r="AF872" s="37">
        <v>65960</v>
      </c>
    </row>
    <row r="873" spans="1:32">
      <c r="A873" t="s">
        <v>138</v>
      </c>
      <c r="B873" t="s">
        <v>139</v>
      </c>
      <c r="C873" t="s">
        <v>140</v>
      </c>
      <c r="D873" t="s">
        <v>494</v>
      </c>
      <c r="E873" t="s">
        <v>6663</v>
      </c>
      <c r="F873" t="s">
        <v>2677</v>
      </c>
      <c r="G873" t="s">
        <v>1121</v>
      </c>
      <c r="H873" t="s">
        <v>144</v>
      </c>
      <c r="I873" t="s">
        <v>497</v>
      </c>
      <c r="J873" t="s">
        <v>2678</v>
      </c>
      <c r="K873" t="s">
        <v>96</v>
      </c>
      <c r="L873" t="s">
        <v>6664</v>
      </c>
      <c r="M873" s="36">
        <v>45968.45</v>
      </c>
      <c r="N873" s="36">
        <v>45974.467361111107</v>
      </c>
      <c r="O873" t="s">
        <v>1125</v>
      </c>
      <c r="P873" t="s">
        <v>1227</v>
      </c>
      <c r="Q873" t="s">
        <v>1169</v>
      </c>
      <c r="R873" t="s">
        <v>1407</v>
      </c>
      <c r="S873" t="s">
        <v>1129</v>
      </c>
      <c r="T873" t="s">
        <v>1130</v>
      </c>
      <c r="U873" t="s">
        <v>100</v>
      </c>
      <c r="V873" t="s">
        <v>6665</v>
      </c>
      <c r="W873" t="s">
        <v>102</v>
      </c>
      <c r="X873" t="s">
        <v>6666</v>
      </c>
      <c r="Y873" t="s">
        <v>8</v>
      </c>
      <c r="Z873" t="s">
        <v>104</v>
      </c>
      <c r="AA873" t="s">
        <v>2741</v>
      </c>
      <c r="AB873" s="37">
        <v>1</v>
      </c>
      <c r="AC873" t="s">
        <v>106</v>
      </c>
      <c r="AD873" s="37">
        <v>65960</v>
      </c>
      <c r="AE873" s="37">
        <v>75096</v>
      </c>
      <c r="AF873" s="37">
        <v>65960</v>
      </c>
    </row>
    <row r="874" spans="1:32">
      <c r="A874" t="s">
        <v>138</v>
      </c>
      <c r="B874" t="s">
        <v>139</v>
      </c>
      <c r="C874" t="s">
        <v>140</v>
      </c>
      <c r="D874" t="s">
        <v>494</v>
      </c>
      <c r="E874" t="s">
        <v>6667</v>
      </c>
      <c r="F874" t="s">
        <v>2677</v>
      </c>
      <c r="G874" t="s">
        <v>1121</v>
      </c>
      <c r="H874" t="s">
        <v>144</v>
      </c>
      <c r="I874" t="s">
        <v>497</v>
      </c>
      <c r="J874" t="s">
        <v>2678</v>
      </c>
      <c r="K874" t="s">
        <v>96</v>
      </c>
      <c r="L874" t="s">
        <v>6668</v>
      </c>
      <c r="M874" s="36">
        <v>45968.45</v>
      </c>
      <c r="N874" s="36">
        <v>45986.484722222223</v>
      </c>
      <c r="O874" t="s">
        <v>1125</v>
      </c>
      <c r="P874" t="s">
        <v>1227</v>
      </c>
      <c r="Q874" t="s">
        <v>1169</v>
      </c>
      <c r="R874" t="s">
        <v>1407</v>
      </c>
      <c r="S874" t="s">
        <v>1129</v>
      </c>
      <c r="T874" t="s">
        <v>1130</v>
      </c>
      <c r="U874" t="s">
        <v>100</v>
      </c>
      <c r="V874" t="s">
        <v>6669</v>
      </c>
      <c r="W874" t="s">
        <v>102</v>
      </c>
      <c r="X874" t="s">
        <v>6670</v>
      </c>
      <c r="Y874" t="s">
        <v>8</v>
      </c>
      <c r="Z874" t="s">
        <v>104</v>
      </c>
      <c r="AA874" t="s">
        <v>2741</v>
      </c>
      <c r="AB874" s="37">
        <v>1</v>
      </c>
      <c r="AC874" t="s">
        <v>106</v>
      </c>
      <c r="AD874" s="37">
        <v>65960</v>
      </c>
      <c r="AE874" s="37">
        <v>75096</v>
      </c>
      <c r="AF874" s="37">
        <v>65960</v>
      </c>
    </row>
    <row r="875" spans="1:32">
      <c r="A875" t="s">
        <v>138</v>
      </c>
      <c r="B875" t="s">
        <v>139</v>
      </c>
      <c r="C875" t="s">
        <v>140</v>
      </c>
      <c r="D875" t="s">
        <v>494</v>
      </c>
      <c r="E875" t="s">
        <v>6671</v>
      </c>
      <c r="F875" t="s">
        <v>2677</v>
      </c>
      <c r="G875" t="s">
        <v>1121</v>
      </c>
      <c r="H875" t="s">
        <v>144</v>
      </c>
      <c r="I875" t="s">
        <v>497</v>
      </c>
      <c r="J875" t="s">
        <v>2678</v>
      </c>
      <c r="K875" t="s">
        <v>96</v>
      </c>
      <c r="L875" t="s">
        <v>6672</v>
      </c>
      <c r="M875" s="36">
        <v>45974.584722222222</v>
      </c>
      <c r="N875" s="36">
        <v>45974.6875</v>
      </c>
      <c r="O875" t="s">
        <v>1125</v>
      </c>
      <c r="P875" t="s">
        <v>1227</v>
      </c>
      <c r="Q875" t="s">
        <v>1336</v>
      </c>
      <c r="R875" t="s">
        <v>1445</v>
      </c>
      <c r="S875" t="s">
        <v>1129</v>
      </c>
      <c r="T875" t="s">
        <v>1130</v>
      </c>
      <c r="U875" t="s">
        <v>100</v>
      </c>
      <c r="V875" t="s">
        <v>6673</v>
      </c>
      <c r="W875" t="s">
        <v>102</v>
      </c>
      <c r="X875" t="s">
        <v>6638</v>
      </c>
      <c r="Y875" t="s">
        <v>8</v>
      </c>
      <c r="Z875" t="s">
        <v>104</v>
      </c>
      <c r="AA875" t="s">
        <v>1162</v>
      </c>
      <c r="AB875" s="37">
        <v>1</v>
      </c>
      <c r="AC875" t="s">
        <v>106</v>
      </c>
      <c r="AD875" s="37">
        <v>65960</v>
      </c>
      <c r="AE875" s="37">
        <v>75096</v>
      </c>
      <c r="AF875" s="37">
        <v>65960</v>
      </c>
    </row>
    <row r="876" spans="1:32">
      <c r="A876" t="s">
        <v>138</v>
      </c>
      <c r="B876" t="s">
        <v>139</v>
      </c>
      <c r="C876" t="s">
        <v>140</v>
      </c>
      <c r="D876" t="s">
        <v>494</v>
      </c>
      <c r="E876" t="s">
        <v>6674</v>
      </c>
      <c r="F876" t="s">
        <v>2677</v>
      </c>
      <c r="G876" t="s">
        <v>1121</v>
      </c>
      <c r="H876" t="s">
        <v>144</v>
      </c>
      <c r="I876" t="s">
        <v>497</v>
      </c>
      <c r="J876" t="s">
        <v>2678</v>
      </c>
      <c r="K876" t="s">
        <v>96</v>
      </c>
      <c r="L876" t="s">
        <v>6675</v>
      </c>
      <c r="M876" s="36">
        <v>45974.584722222222</v>
      </c>
      <c r="N876" s="36">
        <v>45975.470833333333</v>
      </c>
      <c r="O876" t="s">
        <v>1125</v>
      </c>
      <c r="P876" t="s">
        <v>1227</v>
      </c>
      <c r="Q876" t="s">
        <v>1336</v>
      </c>
      <c r="R876" t="s">
        <v>1445</v>
      </c>
      <c r="S876" t="s">
        <v>1129</v>
      </c>
      <c r="T876" t="s">
        <v>1130</v>
      </c>
      <c r="U876" t="s">
        <v>100</v>
      </c>
      <c r="V876" t="s">
        <v>6676</v>
      </c>
      <c r="W876" t="s">
        <v>102</v>
      </c>
      <c r="X876" t="s">
        <v>6677</v>
      </c>
      <c r="Y876" t="s">
        <v>8</v>
      </c>
      <c r="Z876" t="s">
        <v>104</v>
      </c>
      <c r="AA876" t="s">
        <v>176</v>
      </c>
      <c r="AB876" s="37">
        <v>1</v>
      </c>
      <c r="AC876" t="s">
        <v>106</v>
      </c>
      <c r="AD876" s="37">
        <v>65960</v>
      </c>
      <c r="AE876" s="37">
        <v>75096</v>
      </c>
      <c r="AF876" s="37">
        <v>65960</v>
      </c>
    </row>
    <row r="877" spans="1:32">
      <c r="A877" t="s">
        <v>138</v>
      </c>
      <c r="B877" t="s">
        <v>139</v>
      </c>
      <c r="C877" t="s">
        <v>140</v>
      </c>
      <c r="D877" t="s">
        <v>494</v>
      </c>
      <c r="E877" t="s">
        <v>6678</v>
      </c>
      <c r="F877" t="s">
        <v>2677</v>
      </c>
      <c r="G877" t="s">
        <v>1121</v>
      </c>
      <c r="H877" t="s">
        <v>144</v>
      </c>
      <c r="I877" t="s">
        <v>497</v>
      </c>
      <c r="J877" t="s">
        <v>2678</v>
      </c>
      <c r="K877" t="s">
        <v>96</v>
      </c>
      <c r="L877" t="s">
        <v>6679</v>
      </c>
      <c r="M877" s="36">
        <v>45979.583333333343</v>
      </c>
      <c r="N877" s="36">
        <v>45979.638194444437</v>
      </c>
      <c r="O877" t="s">
        <v>1125</v>
      </c>
      <c r="P877" t="s">
        <v>1227</v>
      </c>
      <c r="Q877" t="s">
        <v>1336</v>
      </c>
      <c r="R877" t="s">
        <v>1445</v>
      </c>
      <c r="S877" t="s">
        <v>1129</v>
      </c>
      <c r="T877" t="s">
        <v>1130</v>
      </c>
      <c r="U877" t="s">
        <v>100</v>
      </c>
      <c r="V877" t="s">
        <v>6680</v>
      </c>
      <c r="W877" t="s">
        <v>102</v>
      </c>
      <c r="X877" t="s">
        <v>6638</v>
      </c>
      <c r="Y877" t="s">
        <v>8</v>
      </c>
      <c r="Z877" t="s">
        <v>104</v>
      </c>
      <c r="AA877" t="s">
        <v>1172</v>
      </c>
      <c r="AB877" s="37">
        <v>1</v>
      </c>
      <c r="AC877" t="s">
        <v>106</v>
      </c>
      <c r="AD877" s="37">
        <v>65960</v>
      </c>
      <c r="AE877" s="37">
        <v>75096</v>
      </c>
      <c r="AF877" s="37">
        <v>65960</v>
      </c>
    </row>
    <row r="878" spans="1:32">
      <c r="A878" t="s">
        <v>138</v>
      </c>
      <c r="B878" t="s">
        <v>139</v>
      </c>
      <c r="C878" t="s">
        <v>140</v>
      </c>
      <c r="D878" t="s">
        <v>494</v>
      </c>
      <c r="E878" t="s">
        <v>6681</v>
      </c>
      <c r="F878" t="s">
        <v>2677</v>
      </c>
      <c r="G878" t="s">
        <v>1121</v>
      </c>
      <c r="H878" t="s">
        <v>144</v>
      </c>
      <c r="I878" t="s">
        <v>497</v>
      </c>
      <c r="J878" t="s">
        <v>2678</v>
      </c>
      <c r="K878" t="s">
        <v>96</v>
      </c>
      <c r="L878" t="s">
        <v>6682</v>
      </c>
      <c r="M878" s="36">
        <v>45979.583333333343</v>
      </c>
      <c r="N878" s="36">
        <v>45979.736805555563</v>
      </c>
      <c r="O878" t="s">
        <v>1125</v>
      </c>
      <c r="P878" t="s">
        <v>1227</v>
      </c>
      <c r="Q878" t="s">
        <v>1336</v>
      </c>
      <c r="R878" t="s">
        <v>1445</v>
      </c>
      <c r="S878" t="s">
        <v>1129</v>
      </c>
      <c r="T878" t="s">
        <v>1130</v>
      </c>
      <c r="U878" t="s">
        <v>100</v>
      </c>
      <c r="V878" t="s">
        <v>6683</v>
      </c>
      <c r="W878" t="s">
        <v>102</v>
      </c>
      <c r="X878" t="s">
        <v>6677</v>
      </c>
      <c r="Y878" t="s">
        <v>8</v>
      </c>
      <c r="Z878" t="s">
        <v>104</v>
      </c>
      <c r="AA878" t="s">
        <v>189</v>
      </c>
      <c r="AB878" s="37">
        <v>1</v>
      </c>
      <c r="AC878" t="s">
        <v>106</v>
      </c>
      <c r="AD878" s="37">
        <v>65960</v>
      </c>
      <c r="AE878" s="37">
        <v>75096</v>
      </c>
      <c r="AF878" s="37">
        <v>65960</v>
      </c>
    </row>
    <row r="879" spans="1:32">
      <c r="A879" t="s">
        <v>138</v>
      </c>
      <c r="B879" t="s">
        <v>139</v>
      </c>
      <c r="C879" t="s">
        <v>140</v>
      </c>
      <c r="D879" t="s">
        <v>8824</v>
      </c>
      <c r="E879" t="s">
        <v>17340</v>
      </c>
      <c r="F879" t="s">
        <v>17341</v>
      </c>
      <c r="G879" t="s">
        <v>1121</v>
      </c>
      <c r="H879" t="s">
        <v>144</v>
      </c>
      <c r="I879" t="s">
        <v>8827</v>
      </c>
      <c r="J879" t="s">
        <v>17342</v>
      </c>
      <c r="K879" t="s">
        <v>96</v>
      </c>
      <c r="L879" t="s">
        <v>17343</v>
      </c>
      <c r="M879" s="36">
        <v>45965.590046296304</v>
      </c>
      <c r="N879" s="36">
        <v>45966.536805555559</v>
      </c>
      <c r="O879" t="s">
        <v>1125</v>
      </c>
      <c r="P879" t="s">
        <v>1126</v>
      </c>
      <c r="Q879" t="s">
        <v>1158</v>
      </c>
      <c r="R879" t="s">
        <v>1128</v>
      </c>
      <c r="S879" t="s">
        <v>1130</v>
      </c>
      <c r="T879" t="s">
        <v>1130</v>
      </c>
      <c r="U879" t="s">
        <v>100</v>
      </c>
      <c r="V879" t="s">
        <v>17344</v>
      </c>
      <c r="W879" t="s">
        <v>102</v>
      </c>
      <c r="X879" t="s">
        <v>17345</v>
      </c>
      <c r="Y879" t="s">
        <v>11</v>
      </c>
      <c r="Z879" t="s">
        <v>104</v>
      </c>
      <c r="AA879" t="s">
        <v>1807</v>
      </c>
      <c r="AB879" s="37">
        <v>1</v>
      </c>
      <c r="AC879" t="s">
        <v>106</v>
      </c>
      <c r="AD879" s="37">
        <v>144968</v>
      </c>
      <c r="AE879" s="37">
        <v>140396</v>
      </c>
      <c r="AF879" s="37">
        <v>144968</v>
      </c>
    </row>
  </sheetData>
  <conditionalFormatting sqref="E1:E1048576">
    <cfRule type="duplicateValues" dxfId="7" priority="1"/>
  </conditionalFormatting>
  <conditionalFormatting sqref="E879">
    <cfRule type="duplicateValues" dxfId="6" priority="2"/>
  </conditionalFormatting>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306"/>
  <sheetViews>
    <sheetView workbookViewId="0">
      <pane ySplit="1" topLeftCell="A278" activePane="bottomLeft" state="frozen"/>
      <selection pane="bottomLeft" activeCell="Y1" sqref="A1:XFD1048576"/>
    </sheetView>
  </sheetViews>
  <sheetFormatPr baseColWidth="10" defaultColWidth="9.109375" defaultRowHeight="14.4"/>
  <cols>
    <col min="1" max="1" width="15" customWidth="1"/>
    <col min="2" max="2" width="29" customWidth="1"/>
    <col min="3" max="3" width="27" customWidth="1"/>
    <col min="4" max="4" width="13" customWidth="1"/>
    <col min="5" max="5" width="21" customWidth="1"/>
    <col min="6" max="6" width="12" customWidth="1"/>
    <col min="7" max="7" width="18" customWidth="1"/>
    <col min="8" max="8" width="20" customWidth="1"/>
    <col min="9" max="9" width="23" customWidth="1"/>
    <col min="10" max="10" width="32" customWidth="1"/>
    <col min="11" max="11" width="10" customWidth="1"/>
    <col min="12" max="12" width="31" customWidth="1"/>
    <col min="13" max="13" width="18.33203125" customWidth="1"/>
    <col min="14" max="14" width="20.6640625" customWidth="1"/>
    <col min="15" max="15" width="11" customWidth="1"/>
    <col min="16" max="16" width="14" customWidth="1"/>
    <col min="17" max="17" width="18" customWidth="1"/>
    <col min="18" max="18" width="14" customWidth="1"/>
    <col min="19" max="19" width="21" customWidth="1"/>
    <col min="20" max="20" width="35" customWidth="1"/>
    <col min="21" max="21" width="41" customWidth="1"/>
    <col min="22" max="22" width="50" customWidth="1"/>
    <col min="23" max="23" width="20" customWidth="1"/>
    <col min="24" max="24" width="48" customWidth="1"/>
    <col min="25" max="25" width="14" customWidth="1"/>
    <col min="26" max="26" width="19" customWidth="1"/>
    <col min="27" max="27" width="42" customWidth="1"/>
    <col min="28" max="28" width="16" customWidth="1"/>
    <col min="29" max="29" width="15" customWidth="1"/>
    <col min="30" max="30" width="34" customWidth="1"/>
    <col min="31" max="31" width="39" customWidth="1"/>
    <col min="32" max="32" width="15" customWidth="1"/>
  </cols>
  <sheetData>
    <row r="1" spans="1:32" ht="43.2">
      <c r="A1" s="35" t="s">
        <v>56</v>
      </c>
      <c r="B1" s="35" t="s">
        <v>57</v>
      </c>
      <c r="C1" s="35" t="s">
        <v>58</v>
      </c>
      <c r="D1" s="35" t="s">
        <v>59</v>
      </c>
      <c r="E1" s="35" t="s">
        <v>60</v>
      </c>
      <c r="F1" s="35" t="s">
        <v>61</v>
      </c>
      <c r="G1" s="35" t="s">
        <v>62</v>
      </c>
      <c r="H1" s="35" t="s">
        <v>64</v>
      </c>
      <c r="I1" s="35" t="s">
        <v>65</v>
      </c>
      <c r="J1" s="35" t="s">
        <v>66</v>
      </c>
      <c r="K1" s="35" t="s">
        <v>67</v>
      </c>
      <c r="L1" s="35" t="s">
        <v>68</v>
      </c>
      <c r="M1" s="35" t="s">
        <v>1111</v>
      </c>
      <c r="N1" s="35" t="s">
        <v>1112</v>
      </c>
      <c r="O1" s="35" t="s">
        <v>1113</v>
      </c>
      <c r="P1" s="35" t="s">
        <v>6684</v>
      </c>
      <c r="Q1" s="35" t="s">
        <v>6685</v>
      </c>
      <c r="R1" s="35" t="s">
        <v>71</v>
      </c>
      <c r="S1" s="35" t="s">
        <v>72</v>
      </c>
      <c r="T1" s="35" t="s">
        <v>73</v>
      </c>
      <c r="U1" s="35" t="s">
        <v>6686</v>
      </c>
      <c r="V1" s="35" t="s">
        <v>1117</v>
      </c>
      <c r="W1" s="35" t="s">
        <v>75</v>
      </c>
      <c r="X1" s="35" t="s">
        <v>76</v>
      </c>
      <c r="Y1" s="35" t="s">
        <v>77</v>
      </c>
      <c r="Z1" s="35" t="s">
        <v>78</v>
      </c>
      <c r="AA1" s="35" t="s">
        <v>79</v>
      </c>
      <c r="AB1" s="35" t="s">
        <v>80</v>
      </c>
      <c r="AC1" s="35" t="s">
        <v>81</v>
      </c>
      <c r="AD1" s="35" t="s">
        <v>82</v>
      </c>
      <c r="AE1" s="35" t="s">
        <v>83</v>
      </c>
      <c r="AF1" s="35" t="s">
        <v>6687</v>
      </c>
    </row>
    <row r="2" spans="1:32">
      <c r="A2" t="s">
        <v>85</v>
      </c>
      <c r="B2" t="s">
        <v>86</v>
      </c>
      <c r="C2" t="s">
        <v>87</v>
      </c>
      <c r="D2" t="s">
        <v>296</v>
      </c>
      <c r="E2" t="s">
        <v>6934</v>
      </c>
      <c r="F2" t="s">
        <v>2772</v>
      </c>
      <c r="G2" t="s">
        <v>6935</v>
      </c>
      <c r="H2" t="s">
        <v>93</v>
      </c>
      <c r="I2" t="s">
        <v>85</v>
      </c>
      <c r="J2" t="s">
        <v>2773</v>
      </c>
      <c r="K2" t="s">
        <v>96</v>
      </c>
      <c r="L2" t="s">
        <v>6936</v>
      </c>
      <c r="M2" s="36">
        <v>45954.597916666673</v>
      </c>
      <c r="N2" s="36">
        <v>45980.693055555559</v>
      </c>
      <c r="O2" t="s">
        <v>1125</v>
      </c>
      <c r="P2" t="s">
        <v>6937</v>
      </c>
      <c r="Q2" t="s">
        <v>6938</v>
      </c>
      <c r="R2" t="s">
        <v>98</v>
      </c>
      <c r="S2" t="s">
        <v>470</v>
      </c>
      <c r="T2" t="s">
        <v>1179</v>
      </c>
      <c r="U2" t="s">
        <v>6939</v>
      </c>
      <c r="V2" t="s">
        <v>6940</v>
      </c>
      <c r="W2" t="s">
        <v>102</v>
      </c>
      <c r="X2" t="s">
        <v>4183</v>
      </c>
      <c r="Y2" t="s">
        <v>8</v>
      </c>
      <c r="Z2" t="s">
        <v>104</v>
      </c>
      <c r="AA2" t="s">
        <v>438</v>
      </c>
      <c r="AB2" s="37">
        <v>1</v>
      </c>
      <c r="AC2" t="s">
        <v>106</v>
      </c>
      <c r="AD2" s="37">
        <v>65960</v>
      </c>
      <c r="AE2" s="37">
        <v>75096</v>
      </c>
      <c r="AF2" s="37">
        <v>65960</v>
      </c>
    </row>
    <row r="3" spans="1:32">
      <c r="A3" t="s">
        <v>152</v>
      </c>
      <c r="B3" t="s">
        <v>153</v>
      </c>
      <c r="C3" t="s">
        <v>154</v>
      </c>
      <c r="D3" t="s">
        <v>6941</v>
      </c>
      <c r="E3" t="s">
        <v>6942</v>
      </c>
      <c r="F3" t="s">
        <v>6943</v>
      </c>
      <c r="G3" t="s">
        <v>6935</v>
      </c>
      <c r="H3" t="s">
        <v>1736</v>
      </c>
      <c r="I3" t="s">
        <v>6944</v>
      </c>
      <c r="J3" t="s">
        <v>6945</v>
      </c>
      <c r="K3" t="s">
        <v>96</v>
      </c>
      <c r="L3" t="s">
        <v>6946</v>
      </c>
      <c r="M3" s="36">
        <v>45958.671527777777</v>
      </c>
      <c r="N3" s="36">
        <v>45986.342361111107</v>
      </c>
      <c r="O3" t="s">
        <v>1125</v>
      </c>
      <c r="P3" t="s">
        <v>6937</v>
      </c>
      <c r="Q3" t="s">
        <v>6938</v>
      </c>
      <c r="R3" t="s">
        <v>1130</v>
      </c>
      <c r="S3" t="s">
        <v>1130</v>
      </c>
      <c r="T3" t="s">
        <v>100</v>
      </c>
      <c r="U3" t="s">
        <v>6696</v>
      </c>
      <c r="V3" t="s">
        <v>6947</v>
      </c>
      <c r="W3" t="s">
        <v>1195</v>
      </c>
      <c r="X3" t="s">
        <v>6948</v>
      </c>
      <c r="Y3" t="s">
        <v>125</v>
      </c>
      <c r="Z3" t="s">
        <v>126</v>
      </c>
      <c r="AA3" t="s">
        <v>6949</v>
      </c>
      <c r="AB3" s="37">
        <v>0</v>
      </c>
      <c r="AC3" t="s">
        <v>106</v>
      </c>
      <c r="AD3" s="37">
        <v>41241</v>
      </c>
      <c r="AE3" s="37">
        <v>0</v>
      </c>
      <c r="AF3" s="37">
        <v>41241</v>
      </c>
    </row>
    <row r="4" spans="1:32">
      <c r="A4" t="s">
        <v>277</v>
      </c>
      <c r="B4" t="s">
        <v>256</v>
      </c>
      <c r="C4" t="s">
        <v>257</v>
      </c>
      <c r="D4" t="s">
        <v>6950</v>
      </c>
      <c r="E4" t="s">
        <v>6951</v>
      </c>
      <c r="F4" t="s">
        <v>6952</v>
      </c>
      <c r="G4" t="s">
        <v>6935</v>
      </c>
      <c r="H4" t="s">
        <v>291</v>
      </c>
      <c r="I4" t="s">
        <v>6953</v>
      </c>
      <c r="J4" t="s">
        <v>6954</v>
      </c>
      <c r="K4" t="s">
        <v>96</v>
      </c>
      <c r="L4" t="s">
        <v>6955</v>
      </c>
      <c r="M4" s="36">
        <v>45959.70208333333</v>
      </c>
      <c r="N4" s="36">
        <v>45966.617361111108</v>
      </c>
      <c r="O4" t="s">
        <v>1125</v>
      </c>
      <c r="P4" t="s">
        <v>6937</v>
      </c>
      <c r="Q4" t="s">
        <v>6938</v>
      </c>
      <c r="R4" t="s">
        <v>1130</v>
      </c>
      <c r="S4" t="s">
        <v>1130</v>
      </c>
      <c r="T4" t="s">
        <v>100</v>
      </c>
      <c r="U4" t="s">
        <v>6696</v>
      </c>
      <c r="V4" t="s">
        <v>6956</v>
      </c>
      <c r="W4" t="s">
        <v>102</v>
      </c>
      <c r="X4" t="s">
        <v>6952</v>
      </c>
      <c r="Y4" t="s">
        <v>13</v>
      </c>
      <c r="Z4" t="s">
        <v>104</v>
      </c>
      <c r="AA4" t="s">
        <v>287</v>
      </c>
      <c r="AB4" s="37">
        <v>1</v>
      </c>
      <c r="AC4" t="s">
        <v>106</v>
      </c>
      <c r="AD4" s="37">
        <v>275729</v>
      </c>
      <c r="AE4" s="37">
        <v>196537</v>
      </c>
      <c r="AF4" s="37">
        <v>275729</v>
      </c>
    </row>
    <row r="5" spans="1:32">
      <c r="A5" t="s">
        <v>509</v>
      </c>
      <c r="B5" t="s">
        <v>139</v>
      </c>
      <c r="C5" t="s">
        <v>140</v>
      </c>
      <c r="D5" t="s">
        <v>510</v>
      </c>
      <c r="E5" t="s">
        <v>6957</v>
      </c>
      <c r="F5" t="s">
        <v>6958</v>
      </c>
      <c r="G5" t="s">
        <v>6935</v>
      </c>
      <c r="H5" t="s">
        <v>144</v>
      </c>
      <c r="I5" t="s">
        <v>513</v>
      </c>
      <c r="J5" t="s">
        <v>6959</v>
      </c>
      <c r="K5" t="s">
        <v>96</v>
      </c>
      <c r="L5" t="s">
        <v>6960</v>
      </c>
      <c r="M5" s="36">
        <v>45960.665277777778</v>
      </c>
      <c r="N5" s="36">
        <v>45962.414583333331</v>
      </c>
      <c r="O5" t="s">
        <v>1125</v>
      </c>
      <c r="P5" t="s">
        <v>6937</v>
      </c>
      <c r="Q5" t="s">
        <v>6938</v>
      </c>
      <c r="R5" t="s">
        <v>98</v>
      </c>
      <c r="S5" t="s">
        <v>99</v>
      </c>
      <c r="T5" t="s">
        <v>100</v>
      </c>
      <c r="U5" t="s">
        <v>6696</v>
      </c>
      <c r="V5" t="s">
        <v>6961</v>
      </c>
      <c r="W5" t="s">
        <v>102</v>
      </c>
      <c r="X5" t="s">
        <v>6962</v>
      </c>
      <c r="Y5" t="s">
        <v>11</v>
      </c>
      <c r="Z5" t="s">
        <v>104</v>
      </c>
      <c r="AA5" t="s">
        <v>518</v>
      </c>
      <c r="AB5" s="37">
        <v>1</v>
      </c>
      <c r="AC5" t="s">
        <v>106</v>
      </c>
      <c r="AD5" s="37">
        <v>144968</v>
      </c>
      <c r="AE5" s="37">
        <v>140396</v>
      </c>
      <c r="AF5" s="37">
        <v>144968</v>
      </c>
    </row>
    <row r="6" spans="1:32">
      <c r="A6" t="s">
        <v>152</v>
      </c>
      <c r="B6" t="s">
        <v>153</v>
      </c>
      <c r="C6" t="s">
        <v>154</v>
      </c>
      <c r="D6" t="s">
        <v>6963</v>
      </c>
      <c r="E6" t="s">
        <v>6964</v>
      </c>
      <c r="F6" t="s">
        <v>6965</v>
      </c>
      <c r="G6" t="s">
        <v>6935</v>
      </c>
      <c r="H6" t="s">
        <v>153</v>
      </c>
      <c r="I6" t="s">
        <v>6966</v>
      </c>
      <c r="J6" t="s">
        <v>6967</v>
      </c>
      <c r="K6" t="s">
        <v>96</v>
      </c>
      <c r="L6" t="s">
        <v>6968</v>
      </c>
      <c r="M6" s="36">
        <v>45961.351388888892</v>
      </c>
      <c r="N6" s="36">
        <v>45969.374305555553</v>
      </c>
      <c r="O6" t="s">
        <v>1125</v>
      </c>
      <c r="P6" t="s">
        <v>6937</v>
      </c>
      <c r="Q6" t="s">
        <v>6938</v>
      </c>
      <c r="R6" t="s">
        <v>98</v>
      </c>
      <c r="S6" t="s">
        <v>470</v>
      </c>
      <c r="T6" t="s">
        <v>100</v>
      </c>
      <c r="U6" t="s">
        <v>6696</v>
      </c>
      <c r="V6" t="s">
        <v>6969</v>
      </c>
      <c r="W6" t="s">
        <v>102</v>
      </c>
      <c r="X6" t="s">
        <v>6970</v>
      </c>
      <c r="Y6" t="s">
        <v>11</v>
      </c>
      <c r="Z6" t="s">
        <v>104</v>
      </c>
      <c r="AA6" t="s">
        <v>1110</v>
      </c>
      <c r="AB6" s="37">
        <v>1</v>
      </c>
      <c r="AC6" t="s">
        <v>106</v>
      </c>
      <c r="AD6" s="37">
        <v>144968</v>
      </c>
      <c r="AE6" s="37">
        <v>140396</v>
      </c>
      <c r="AF6" s="37">
        <v>144968</v>
      </c>
    </row>
    <row r="7" spans="1:32">
      <c r="A7" t="s">
        <v>704</v>
      </c>
      <c r="B7" t="s">
        <v>381</v>
      </c>
      <c r="C7" t="s">
        <v>382</v>
      </c>
      <c r="D7" t="s">
        <v>705</v>
      </c>
      <c r="E7" t="s">
        <v>6971</v>
      </c>
      <c r="F7" t="s">
        <v>1248</v>
      </c>
      <c r="G7" t="s">
        <v>6935</v>
      </c>
      <c r="H7" t="s">
        <v>708</v>
      </c>
      <c r="I7" t="s">
        <v>704</v>
      </c>
      <c r="J7" t="s">
        <v>1249</v>
      </c>
      <c r="K7" t="s">
        <v>96</v>
      </c>
      <c r="L7" t="s">
        <v>6972</v>
      </c>
      <c r="M7" s="36">
        <v>45961.429166666669</v>
      </c>
      <c r="N7" s="36">
        <v>45962.423611111109</v>
      </c>
      <c r="O7" t="s">
        <v>1125</v>
      </c>
      <c r="P7" t="s">
        <v>6937</v>
      </c>
      <c r="Q7" t="s">
        <v>6938</v>
      </c>
      <c r="R7" t="s">
        <v>1129</v>
      </c>
      <c r="S7" t="s">
        <v>1130</v>
      </c>
      <c r="T7" t="s">
        <v>100</v>
      </c>
      <c r="U7" t="s">
        <v>6696</v>
      </c>
      <c r="V7" t="s">
        <v>6973</v>
      </c>
      <c r="W7" t="s">
        <v>102</v>
      </c>
      <c r="X7" t="s">
        <v>1252</v>
      </c>
      <c r="Y7" t="s">
        <v>8</v>
      </c>
      <c r="Z7" t="s">
        <v>104</v>
      </c>
      <c r="AA7" t="s">
        <v>1253</v>
      </c>
      <c r="AB7" s="37">
        <v>1</v>
      </c>
      <c r="AC7" t="s">
        <v>106</v>
      </c>
      <c r="AD7" s="37">
        <v>65960</v>
      </c>
      <c r="AE7" s="37">
        <v>75096</v>
      </c>
      <c r="AF7" s="37">
        <v>65960</v>
      </c>
    </row>
    <row r="8" spans="1:32">
      <c r="A8" t="s">
        <v>509</v>
      </c>
      <c r="B8" t="s">
        <v>139</v>
      </c>
      <c r="C8" t="s">
        <v>140</v>
      </c>
      <c r="D8" t="s">
        <v>510</v>
      </c>
      <c r="E8" t="s">
        <v>6974</v>
      </c>
      <c r="F8" t="s">
        <v>6975</v>
      </c>
      <c r="G8" t="s">
        <v>6935</v>
      </c>
      <c r="H8" t="s">
        <v>144</v>
      </c>
      <c r="I8" t="s">
        <v>513</v>
      </c>
      <c r="J8" t="s">
        <v>6976</v>
      </c>
      <c r="K8" t="s">
        <v>96</v>
      </c>
      <c r="L8" t="s">
        <v>6977</v>
      </c>
      <c r="M8" s="36">
        <v>45965.334722222222</v>
      </c>
      <c r="N8" s="36">
        <v>45971.663194444453</v>
      </c>
      <c r="O8" t="s">
        <v>1125</v>
      </c>
      <c r="P8" t="s">
        <v>6937</v>
      </c>
      <c r="Q8" t="s">
        <v>6938</v>
      </c>
      <c r="R8" t="s">
        <v>98</v>
      </c>
      <c r="S8" t="s">
        <v>470</v>
      </c>
      <c r="T8" t="s">
        <v>100</v>
      </c>
      <c r="U8" t="s">
        <v>6696</v>
      </c>
      <c r="V8" t="s">
        <v>6978</v>
      </c>
      <c r="W8" t="s">
        <v>102</v>
      </c>
      <c r="X8" t="s">
        <v>6979</v>
      </c>
      <c r="Y8" t="s">
        <v>11</v>
      </c>
      <c r="Z8" t="s">
        <v>104</v>
      </c>
      <c r="AA8" t="s">
        <v>518</v>
      </c>
      <c r="AB8" s="37">
        <v>1</v>
      </c>
      <c r="AC8" t="s">
        <v>106</v>
      </c>
      <c r="AD8" s="37">
        <v>144968</v>
      </c>
      <c r="AE8" s="37">
        <v>140396</v>
      </c>
      <c r="AF8" s="37">
        <v>144968</v>
      </c>
    </row>
    <row r="9" spans="1:32">
      <c r="A9" t="s">
        <v>380</v>
      </c>
      <c r="B9" t="s">
        <v>381</v>
      </c>
      <c r="C9" t="s">
        <v>382</v>
      </c>
      <c r="D9" t="s">
        <v>383</v>
      </c>
      <c r="E9" t="s">
        <v>6980</v>
      </c>
      <c r="F9" t="s">
        <v>6981</v>
      </c>
      <c r="G9" t="s">
        <v>6935</v>
      </c>
      <c r="H9" t="s">
        <v>386</v>
      </c>
      <c r="I9" t="s">
        <v>380</v>
      </c>
      <c r="J9" t="s">
        <v>6982</v>
      </c>
      <c r="K9" t="s">
        <v>96</v>
      </c>
      <c r="L9" t="s">
        <v>6983</v>
      </c>
      <c r="M9" s="36">
        <v>45965.505555555559</v>
      </c>
      <c r="N9" s="36">
        <v>45966.518750000003</v>
      </c>
      <c r="O9" t="s">
        <v>1125</v>
      </c>
      <c r="P9" t="s">
        <v>6937</v>
      </c>
      <c r="Q9" t="s">
        <v>6938</v>
      </c>
      <c r="R9" t="s">
        <v>98</v>
      </c>
      <c r="S9" t="s">
        <v>470</v>
      </c>
      <c r="T9" t="s">
        <v>100</v>
      </c>
      <c r="U9" t="s">
        <v>6696</v>
      </c>
      <c r="V9" t="s">
        <v>6984</v>
      </c>
      <c r="W9" t="s">
        <v>102</v>
      </c>
      <c r="X9" t="s">
        <v>6985</v>
      </c>
      <c r="Y9" t="s">
        <v>8</v>
      </c>
      <c r="Z9" t="s">
        <v>104</v>
      </c>
      <c r="AA9" t="s">
        <v>391</v>
      </c>
      <c r="AB9" s="37">
        <v>1</v>
      </c>
      <c r="AC9" t="s">
        <v>106</v>
      </c>
      <c r="AD9" s="37">
        <v>65960</v>
      </c>
      <c r="AE9" s="37">
        <v>75096</v>
      </c>
      <c r="AF9" s="37">
        <v>65960</v>
      </c>
    </row>
    <row r="10" spans="1:32">
      <c r="A10" t="s">
        <v>380</v>
      </c>
      <c r="B10" t="s">
        <v>381</v>
      </c>
      <c r="C10" t="s">
        <v>382</v>
      </c>
      <c r="D10" t="s">
        <v>1701</v>
      </c>
      <c r="E10" t="s">
        <v>6986</v>
      </c>
      <c r="F10" t="s">
        <v>2024</v>
      </c>
      <c r="G10" t="s">
        <v>6935</v>
      </c>
      <c r="H10" t="s">
        <v>659</v>
      </c>
      <c r="I10" t="s">
        <v>1704</v>
      </c>
      <c r="J10" t="s">
        <v>2025</v>
      </c>
      <c r="K10" t="s">
        <v>96</v>
      </c>
      <c r="L10" t="s">
        <v>6987</v>
      </c>
      <c r="M10" s="36">
        <v>45966.333333333343</v>
      </c>
      <c r="N10" s="36">
        <v>45968.351388888892</v>
      </c>
      <c r="O10" t="s">
        <v>1125</v>
      </c>
      <c r="P10" t="s">
        <v>6937</v>
      </c>
      <c r="Q10" t="s">
        <v>6938</v>
      </c>
      <c r="R10" t="s">
        <v>98</v>
      </c>
      <c r="S10" t="s">
        <v>99</v>
      </c>
      <c r="T10" t="s">
        <v>100</v>
      </c>
      <c r="U10" t="s">
        <v>6696</v>
      </c>
      <c r="V10" t="s">
        <v>6988</v>
      </c>
      <c r="W10" t="s">
        <v>102</v>
      </c>
      <c r="X10" t="s">
        <v>2028</v>
      </c>
      <c r="Y10" t="s">
        <v>13</v>
      </c>
      <c r="Z10" t="s">
        <v>104</v>
      </c>
      <c r="AA10" t="s">
        <v>1043</v>
      </c>
      <c r="AB10" s="37">
        <v>1</v>
      </c>
      <c r="AC10" t="s">
        <v>106</v>
      </c>
      <c r="AD10" s="37">
        <v>275729</v>
      </c>
      <c r="AE10" s="37">
        <v>196537</v>
      </c>
      <c r="AF10" s="37">
        <v>275729</v>
      </c>
    </row>
    <row r="11" spans="1:32">
      <c r="A11" t="s">
        <v>310</v>
      </c>
      <c r="B11" t="s">
        <v>114</v>
      </c>
      <c r="C11" t="s">
        <v>115</v>
      </c>
      <c r="D11" t="s">
        <v>1693</v>
      </c>
      <c r="E11" t="s">
        <v>6989</v>
      </c>
      <c r="F11" t="s">
        <v>6990</v>
      </c>
      <c r="G11" t="s">
        <v>6935</v>
      </c>
      <c r="H11" t="s">
        <v>314</v>
      </c>
      <c r="I11" t="s">
        <v>1696</v>
      </c>
      <c r="J11" t="s">
        <v>6991</v>
      </c>
      <c r="K11" t="s">
        <v>96</v>
      </c>
      <c r="L11" t="s">
        <v>6992</v>
      </c>
      <c r="M11" s="36">
        <v>45966.540277777778</v>
      </c>
      <c r="N11" s="36">
        <v>45973.498611111107</v>
      </c>
      <c r="O11" t="s">
        <v>1125</v>
      </c>
      <c r="P11" t="s">
        <v>6937</v>
      </c>
      <c r="Q11" t="s">
        <v>6938</v>
      </c>
      <c r="R11" t="s">
        <v>1130</v>
      </c>
      <c r="S11" t="s">
        <v>1130</v>
      </c>
      <c r="T11" t="s">
        <v>100</v>
      </c>
      <c r="U11" t="s">
        <v>6696</v>
      </c>
      <c r="V11" t="s">
        <v>6993</v>
      </c>
      <c r="W11" t="s">
        <v>102</v>
      </c>
      <c r="X11" t="s">
        <v>6994</v>
      </c>
      <c r="Y11" t="s">
        <v>13</v>
      </c>
      <c r="Z11" t="s">
        <v>104</v>
      </c>
      <c r="AA11" t="s">
        <v>1367</v>
      </c>
      <c r="AB11" s="37">
        <v>1</v>
      </c>
      <c r="AC11" t="s">
        <v>106</v>
      </c>
      <c r="AD11" s="37">
        <v>275729</v>
      </c>
      <c r="AE11" s="37">
        <v>196537</v>
      </c>
      <c r="AF11" s="37">
        <v>275729</v>
      </c>
    </row>
    <row r="12" spans="1:32">
      <c r="A12" t="s">
        <v>255</v>
      </c>
      <c r="B12" t="s">
        <v>256</v>
      </c>
      <c r="C12" t="s">
        <v>257</v>
      </c>
      <c r="D12" t="s">
        <v>5107</v>
      </c>
      <c r="E12" t="s">
        <v>6995</v>
      </c>
      <c r="F12" t="s">
        <v>6996</v>
      </c>
      <c r="G12" t="s">
        <v>6935</v>
      </c>
      <c r="H12" t="s">
        <v>144</v>
      </c>
      <c r="I12" t="s">
        <v>5110</v>
      </c>
      <c r="J12" t="s">
        <v>6997</v>
      </c>
      <c r="K12" t="s">
        <v>96</v>
      </c>
      <c r="L12" t="s">
        <v>6998</v>
      </c>
      <c r="M12" s="36">
        <v>45966.552777777782</v>
      </c>
      <c r="N12" s="36">
        <v>45967.481944444437</v>
      </c>
      <c r="O12" t="s">
        <v>1125</v>
      </c>
      <c r="P12" t="s">
        <v>6937</v>
      </c>
      <c r="Q12" t="s">
        <v>6938</v>
      </c>
      <c r="R12" t="s">
        <v>98</v>
      </c>
      <c r="S12" t="s">
        <v>470</v>
      </c>
      <c r="T12" t="s">
        <v>100</v>
      </c>
      <c r="U12" t="s">
        <v>6696</v>
      </c>
      <c r="V12" t="s">
        <v>6999</v>
      </c>
      <c r="W12" t="s">
        <v>102</v>
      </c>
      <c r="X12" t="s">
        <v>7000</v>
      </c>
      <c r="Y12" t="s">
        <v>13</v>
      </c>
      <c r="Z12" t="s">
        <v>104</v>
      </c>
      <c r="AA12" t="s">
        <v>1904</v>
      </c>
      <c r="AB12" s="37">
        <v>1</v>
      </c>
      <c r="AC12" t="s">
        <v>106</v>
      </c>
      <c r="AD12" s="37">
        <v>275729</v>
      </c>
      <c r="AE12" s="37">
        <v>196537</v>
      </c>
      <c r="AF12" s="37">
        <v>275729</v>
      </c>
    </row>
    <row r="13" spans="1:32">
      <c r="A13" t="s">
        <v>704</v>
      </c>
      <c r="B13" t="s">
        <v>381</v>
      </c>
      <c r="C13" t="s">
        <v>382</v>
      </c>
      <c r="D13" t="s">
        <v>7001</v>
      </c>
      <c r="E13" t="s">
        <v>7002</v>
      </c>
      <c r="F13" t="s">
        <v>7003</v>
      </c>
      <c r="G13" t="s">
        <v>6935</v>
      </c>
      <c r="H13" t="s">
        <v>708</v>
      </c>
      <c r="I13" t="s">
        <v>7004</v>
      </c>
      <c r="J13" t="s">
        <v>7005</v>
      </c>
      <c r="K13" t="s">
        <v>96</v>
      </c>
      <c r="L13" t="s">
        <v>7006</v>
      </c>
      <c r="M13" s="36">
        <v>45966.581250000003</v>
      </c>
      <c r="N13" s="36">
        <v>45968.487500000003</v>
      </c>
      <c r="O13" t="s">
        <v>1125</v>
      </c>
      <c r="P13" t="s">
        <v>6937</v>
      </c>
      <c r="Q13" t="s">
        <v>6938</v>
      </c>
      <c r="R13" t="s">
        <v>1130</v>
      </c>
      <c r="S13" t="s">
        <v>1130</v>
      </c>
      <c r="T13" t="s">
        <v>100</v>
      </c>
      <c r="U13" t="s">
        <v>6696</v>
      </c>
      <c r="V13" t="s">
        <v>7007</v>
      </c>
      <c r="W13" t="s">
        <v>102</v>
      </c>
      <c r="X13" t="s">
        <v>7008</v>
      </c>
      <c r="Y13" t="s">
        <v>13</v>
      </c>
      <c r="Z13" t="s">
        <v>104</v>
      </c>
      <c r="AA13" t="s">
        <v>1732</v>
      </c>
      <c r="AB13" s="37">
        <v>1</v>
      </c>
      <c r="AC13" t="s">
        <v>106</v>
      </c>
      <c r="AD13" s="37">
        <v>275729</v>
      </c>
      <c r="AE13" s="37">
        <v>196537</v>
      </c>
      <c r="AF13" s="37">
        <v>275729</v>
      </c>
    </row>
    <row r="14" spans="1:32">
      <c r="A14" t="s">
        <v>398</v>
      </c>
      <c r="B14" t="s">
        <v>86</v>
      </c>
      <c r="C14" t="s">
        <v>87</v>
      </c>
      <c r="D14" t="s">
        <v>480</v>
      </c>
      <c r="E14" t="s">
        <v>7009</v>
      </c>
      <c r="F14" t="s">
        <v>7010</v>
      </c>
      <c r="G14" t="s">
        <v>6935</v>
      </c>
      <c r="H14" t="s">
        <v>402</v>
      </c>
      <c r="I14" t="s">
        <v>484</v>
      </c>
      <c r="J14" t="s">
        <v>7011</v>
      </c>
      <c r="K14" t="s">
        <v>96</v>
      </c>
      <c r="L14" t="s">
        <v>7012</v>
      </c>
      <c r="M14" s="36">
        <v>45967.425000000003</v>
      </c>
      <c r="N14" s="36">
        <v>45969.37777777778</v>
      </c>
      <c r="O14" t="s">
        <v>1125</v>
      </c>
      <c r="P14" t="s">
        <v>6937</v>
      </c>
      <c r="Q14" t="s">
        <v>6938</v>
      </c>
      <c r="R14" t="s">
        <v>1130</v>
      </c>
      <c r="S14" t="s">
        <v>1130</v>
      </c>
      <c r="T14" t="s">
        <v>100</v>
      </c>
      <c r="U14" t="s">
        <v>6696</v>
      </c>
      <c r="V14" t="s">
        <v>7013</v>
      </c>
      <c r="W14" t="s">
        <v>102</v>
      </c>
      <c r="X14" t="s">
        <v>7014</v>
      </c>
      <c r="Y14" t="s">
        <v>11</v>
      </c>
      <c r="Z14" t="s">
        <v>104</v>
      </c>
      <c r="AA14" t="s">
        <v>1439</v>
      </c>
      <c r="AB14" s="37">
        <v>1</v>
      </c>
      <c r="AC14" t="s">
        <v>106</v>
      </c>
      <c r="AD14" s="37">
        <v>144968</v>
      </c>
      <c r="AE14" s="37">
        <v>140396</v>
      </c>
      <c r="AF14" s="37">
        <v>144968</v>
      </c>
    </row>
    <row r="15" spans="1:32">
      <c r="A15" t="s">
        <v>138</v>
      </c>
      <c r="B15" t="s">
        <v>139</v>
      </c>
      <c r="C15" t="s">
        <v>140</v>
      </c>
      <c r="D15" t="s">
        <v>196</v>
      </c>
      <c r="E15" t="s">
        <v>7015</v>
      </c>
      <c r="F15" t="s">
        <v>7016</v>
      </c>
      <c r="G15" t="s">
        <v>6935</v>
      </c>
      <c r="H15" t="s">
        <v>144</v>
      </c>
      <c r="I15" t="s">
        <v>199</v>
      </c>
      <c r="J15" t="s">
        <v>7017</v>
      </c>
      <c r="K15" t="s">
        <v>96</v>
      </c>
      <c r="L15" t="s">
        <v>7018</v>
      </c>
      <c r="M15" s="36">
        <v>45967.474305555559</v>
      </c>
      <c r="N15" s="36">
        <v>45969.521527777782</v>
      </c>
      <c r="O15" t="s">
        <v>1125</v>
      </c>
      <c r="P15" t="s">
        <v>6937</v>
      </c>
      <c r="Q15" t="s">
        <v>6938</v>
      </c>
      <c r="R15" t="s">
        <v>1130</v>
      </c>
      <c r="S15" t="s">
        <v>1130</v>
      </c>
      <c r="T15" t="s">
        <v>100</v>
      </c>
      <c r="U15" t="s">
        <v>6696</v>
      </c>
      <c r="V15" t="s">
        <v>7019</v>
      </c>
      <c r="W15" t="s">
        <v>102</v>
      </c>
      <c r="X15" t="s">
        <v>7020</v>
      </c>
      <c r="Y15" t="s">
        <v>8</v>
      </c>
      <c r="Z15" t="s">
        <v>104</v>
      </c>
      <c r="AA15" t="s">
        <v>169</v>
      </c>
      <c r="AB15" s="37">
        <v>1</v>
      </c>
      <c r="AC15" t="s">
        <v>106</v>
      </c>
      <c r="AD15" s="37">
        <v>65960</v>
      </c>
      <c r="AE15" s="37">
        <v>75096</v>
      </c>
      <c r="AF15" s="37">
        <v>65960</v>
      </c>
    </row>
    <row r="16" spans="1:32">
      <c r="A16" t="s">
        <v>85</v>
      </c>
      <c r="B16" t="s">
        <v>86</v>
      </c>
      <c r="C16" t="s">
        <v>87</v>
      </c>
      <c r="D16" t="s">
        <v>296</v>
      </c>
      <c r="E16" t="s">
        <v>7021</v>
      </c>
      <c r="F16" t="s">
        <v>2772</v>
      </c>
      <c r="G16" t="s">
        <v>6935</v>
      </c>
      <c r="H16" t="s">
        <v>93</v>
      </c>
      <c r="I16" t="s">
        <v>85</v>
      </c>
      <c r="J16" t="s">
        <v>2773</v>
      </c>
      <c r="K16" t="s">
        <v>96</v>
      </c>
      <c r="L16" t="s">
        <v>7022</v>
      </c>
      <c r="M16" s="36">
        <v>45967.673611111109</v>
      </c>
      <c r="N16" s="36">
        <v>45968.490277777782</v>
      </c>
      <c r="O16" t="s">
        <v>1125</v>
      </c>
      <c r="P16" t="s">
        <v>6937</v>
      </c>
      <c r="Q16" t="s">
        <v>6938</v>
      </c>
      <c r="R16" t="s">
        <v>98</v>
      </c>
      <c r="S16" t="s">
        <v>470</v>
      </c>
      <c r="T16" t="s">
        <v>100</v>
      </c>
      <c r="U16" t="s">
        <v>6696</v>
      </c>
      <c r="V16" t="s">
        <v>7023</v>
      </c>
      <c r="W16" t="s">
        <v>102</v>
      </c>
      <c r="X16" t="s">
        <v>7024</v>
      </c>
      <c r="Y16" t="s">
        <v>8</v>
      </c>
      <c r="Z16" t="s">
        <v>104</v>
      </c>
      <c r="AA16" t="s">
        <v>438</v>
      </c>
      <c r="AB16" s="37">
        <v>1</v>
      </c>
      <c r="AC16" t="s">
        <v>106</v>
      </c>
      <c r="AD16" s="37">
        <v>65960</v>
      </c>
      <c r="AE16" s="37">
        <v>75096</v>
      </c>
      <c r="AF16" s="37">
        <v>65960</v>
      </c>
    </row>
    <row r="17" spans="1:32">
      <c r="A17" t="s">
        <v>138</v>
      </c>
      <c r="B17" t="s">
        <v>139</v>
      </c>
      <c r="C17" t="s">
        <v>140</v>
      </c>
      <c r="D17" t="s">
        <v>141</v>
      </c>
      <c r="E17" t="s">
        <v>7025</v>
      </c>
      <c r="F17" t="s">
        <v>4519</v>
      </c>
      <c r="G17" t="s">
        <v>6935</v>
      </c>
      <c r="H17" t="s">
        <v>144</v>
      </c>
      <c r="I17" t="s">
        <v>138</v>
      </c>
      <c r="J17" t="s">
        <v>4520</v>
      </c>
      <c r="K17" t="s">
        <v>96</v>
      </c>
      <c r="L17" t="s">
        <v>7026</v>
      </c>
      <c r="M17" s="36">
        <v>45968.384722222218</v>
      </c>
      <c r="N17" s="36">
        <v>45973.432638888888</v>
      </c>
      <c r="O17" t="s">
        <v>1125</v>
      </c>
      <c r="P17" t="s">
        <v>6937</v>
      </c>
      <c r="Q17" t="s">
        <v>6938</v>
      </c>
      <c r="R17" t="s">
        <v>1130</v>
      </c>
      <c r="S17" t="s">
        <v>1130</v>
      </c>
      <c r="T17" t="s">
        <v>100</v>
      </c>
      <c r="U17" t="s">
        <v>6696</v>
      </c>
      <c r="V17" t="s">
        <v>7027</v>
      </c>
      <c r="W17" t="s">
        <v>102</v>
      </c>
      <c r="X17" t="s">
        <v>4523</v>
      </c>
      <c r="Y17" t="s">
        <v>8</v>
      </c>
      <c r="Z17" t="s">
        <v>104</v>
      </c>
      <c r="AA17" t="s">
        <v>1322</v>
      </c>
      <c r="AB17" s="37">
        <v>1</v>
      </c>
      <c r="AC17" t="s">
        <v>106</v>
      </c>
      <c r="AD17" s="37">
        <v>65960</v>
      </c>
      <c r="AE17" s="37">
        <v>75096</v>
      </c>
      <c r="AF17" s="37">
        <v>65960</v>
      </c>
    </row>
    <row r="18" spans="1:32">
      <c r="A18" t="s">
        <v>138</v>
      </c>
      <c r="B18" t="s">
        <v>139</v>
      </c>
      <c r="C18" t="s">
        <v>140</v>
      </c>
      <c r="D18" t="s">
        <v>1757</v>
      </c>
      <c r="E18" t="s">
        <v>7028</v>
      </c>
      <c r="F18" t="s">
        <v>7029</v>
      </c>
      <c r="G18" t="s">
        <v>6935</v>
      </c>
      <c r="H18" t="s">
        <v>1507</v>
      </c>
      <c r="I18" t="s">
        <v>1760</v>
      </c>
      <c r="J18" t="s">
        <v>7030</v>
      </c>
      <c r="K18" t="s">
        <v>96</v>
      </c>
      <c r="L18" t="s">
        <v>7031</v>
      </c>
      <c r="M18" s="36">
        <v>45968.684027777781</v>
      </c>
      <c r="N18" s="36">
        <v>45972.634722222218</v>
      </c>
      <c r="O18" t="s">
        <v>1125</v>
      </c>
      <c r="P18" t="s">
        <v>6937</v>
      </c>
      <c r="Q18" t="s">
        <v>6938</v>
      </c>
      <c r="R18" t="s">
        <v>1129</v>
      </c>
      <c r="S18" t="s">
        <v>1129</v>
      </c>
      <c r="T18" t="s">
        <v>100</v>
      </c>
      <c r="U18" t="s">
        <v>6696</v>
      </c>
      <c r="V18" t="s">
        <v>7032</v>
      </c>
      <c r="W18" t="s">
        <v>102</v>
      </c>
      <c r="X18" t="s">
        <v>7033</v>
      </c>
      <c r="Y18" t="s">
        <v>125</v>
      </c>
      <c r="Z18" t="s">
        <v>126</v>
      </c>
      <c r="AA18" t="s">
        <v>637</v>
      </c>
      <c r="AB18" s="37">
        <v>1</v>
      </c>
      <c r="AC18" t="s">
        <v>106</v>
      </c>
      <c r="AD18" s="37">
        <v>988463</v>
      </c>
      <c r="AE18" s="37">
        <v>196537</v>
      </c>
      <c r="AF18" s="37">
        <v>988463</v>
      </c>
    </row>
    <row r="19" spans="1:32">
      <c r="A19" t="s">
        <v>704</v>
      </c>
      <c r="B19" t="s">
        <v>381</v>
      </c>
      <c r="C19" t="s">
        <v>382</v>
      </c>
      <c r="D19" t="s">
        <v>1678</v>
      </c>
      <c r="E19" t="s">
        <v>7034</v>
      </c>
      <c r="F19" t="s">
        <v>7035</v>
      </c>
      <c r="G19" t="s">
        <v>6935</v>
      </c>
      <c r="H19" t="s">
        <v>708</v>
      </c>
      <c r="I19" t="s">
        <v>1681</v>
      </c>
      <c r="J19" t="s">
        <v>7036</v>
      </c>
      <c r="K19" t="s">
        <v>96</v>
      </c>
      <c r="L19" t="s">
        <v>7037</v>
      </c>
      <c r="M19" s="36">
        <v>45971.333333333343</v>
      </c>
      <c r="N19" s="36">
        <v>45972.646527777782</v>
      </c>
      <c r="O19" t="s">
        <v>1125</v>
      </c>
      <c r="P19" t="s">
        <v>6937</v>
      </c>
      <c r="Q19" t="s">
        <v>6938</v>
      </c>
      <c r="R19" t="s">
        <v>1129</v>
      </c>
      <c r="S19" t="s">
        <v>1129</v>
      </c>
      <c r="T19" t="s">
        <v>100</v>
      </c>
      <c r="U19" t="s">
        <v>6696</v>
      </c>
      <c r="V19" t="s">
        <v>7038</v>
      </c>
      <c r="W19" t="s">
        <v>102</v>
      </c>
      <c r="X19" t="s">
        <v>7039</v>
      </c>
      <c r="Y19" t="s">
        <v>11</v>
      </c>
      <c r="Z19" t="s">
        <v>104</v>
      </c>
      <c r="AA19" t="s">
        <v>1309</v>
      </c>
      <c r="AB19" s="37">
        <v>1</v>
      </c>
      <c r="AC19" t="s">
        <v>106</v>
      </c>
      <c r="AD19" s="37">
        <v>144968</v>
      </c>
      <c r="AE19" s="37">
        <v>140396</v>
      </c>
      <c r="AF19" s="37">
        <v>144968</v>
      </c>
    </row>
    <row r="20" spans="1:32">
      <c r="A20" t="s">
        <v>152</v>
      </c>
      <c r="B20" t="s">
        <v>153</v>
      </c>
      <c r="C20" t="s">
        <v>154</v>
      </c>
      <c r="D20" t="s">
        <v>3112</v>
      </c>
      <c r="E20" t="s">
        <v>7040</v>
      </c>
      <c r="F20" t="s">
        <v>3114</v>
      </c>
      <c r="G20" t="s">
        <v>6935</v>
      </c>
      <c r="H20" t="s">
        <v>153</v>
      </c>
      <c r="I20" t="s">
        <v>3115</v>
      </c>
      <c r="J20" t="s">
        <v>3116</v>
      </c>
      <c r="K20" t="s">
        <v>96</v>
      </c>
      <c r="L20" t="s">
        <v>7041</v>
      </c>
      <c r="M20" s="36">
        <v>45971.348611111112</v>
      </c>
      <c r="N20" s="36">
        <v>45972.651388888888</v>
      </c>
      <c r="O20" t="s">
        <v>1125</v>
      </c>
      <c r="P20" t="s">
        <v>6937</v>
      </c>
      <c r="Q20" t="s">
        <v>6938</v>
      </c>
      <c r="R20" t="s">
        <v>147</v>
      </c>
      <c r="S20" t="s">
        <v>1364</v>
      </c>
      <c r="T20" t="s">
        <v>100</v>
      </c>
      <c r="U20" t="s">
        <v>6696</v>
      </c>
      <c r="V20" t="s">
        <v>7042</v>
      </c>
      <c r="W20" t="s">
        <v>102</v>
      </c>
      <c r="X20" t="s">
        <v>3119</v>
      </c>
      <c r="Y20" t="s">
        <v>11</v>
      </c>
      <c r="Z20" t="s">
        <v>104</v>
      </c>
      <c r="AA20" t="s">
        <v>162</v>
      </c>
      <c r="AB20" s="37">
        <v>1</v>
      </c>
      <c r="AC20" t="s">
        <v>106</v>
      </c>
      <c r="AD20" s="37">
        <v>144968</v>
      </c>
      <c r="AE20" s="37">
        <v>140396</v>
      </c>
      <c r="AF20" s="37">
        <v>144968</v>
      </c>
    </row>
    <row r="21" spans="1:32">
      <c r="A21" t="s">
        <v>138</v>
      </c>
      <c r="B21" t="s">
        <v>139</v>
      </c>
      <c r="C21" t="s">
        <v>140</v>
      </c>
      <c r="D21" t="s">
        <v>1212</v>
      </c>
      <c r="E21" t="s">
        <v>7043</v>
      </c>
      <c r="F21" t="s">
        <v>7044</v>
      </c>
      <c r="G21" t="s">
        <v>6935</v>
      </c>
      <c r="H21" t="s">
        <v>144</v>
      </c>
      <c r="I21" t="s">
        <v>1215</v>
      </c>
      <c r="J21" t="s">
        <v>7045</v>
      </c>
      <c r="K21" t="s">
        <v>96</v>
      </c>
      <c r="L21" t="s">
        <v>7046</v>
      </c>
      <c r="M21" s="36">
        <v>45971.365972222222</v>
      </c>
      <c r="N21" s="36">
        <v>45975.670138888891</v>
      </c>
      <c r="O21" t="s">
        <v>1125</v>
      </c>
      <c r="P21" t="s">
        <v>6937</v>
      </c>
      <c r="Q21" t="s">
        <v>6938</v>
      </c>
      <c r="R21" t="s">
        <v>98</v>
      </c>
      <c r="S21" t="s">
        <v>99</v>
      </c>
      <c r="T21" t="s">
        <v>100</v>
      </c>
      <c r="U21" t="s">
        <v>6696</v>
      </c>
      <c r="V21" t="s">
        <v>7047</v>
      </c>
      <c r="W21" t="s">
        <v>102</v>
      </c>
      <c r="X21" t="s">
        <v>7048</v>
      </c>
      <c r="Y21" t="s">
        <v>13</v>
      </c>
      <c r="Z21" t="s">
        <v>104</v>
      </c>
      <c r="AA21" t="s">
        <v>189</v>
      </c>
      <c r="AB21" s="37">
        <v>1</v>
      </c>
      <c r="AC21" t="s">
        <v>106</v>
      </c>
      <c r="AD21" s="37">
        <v>275729</v>
      </c>
      <c r="AE21" s="37">
        <v>196537</v>
      </c>
      <c r="AF21" s="37">
        <v>275729</v>
      </c>
    </row>
    <row r="22" spans="1:32">
      <c r="A22" t="s">
        <v>138</v>
      </c>
      <c r="B22" t="s">
        <v>139</v>
      </c>
      <c r="C22" t="s">
        <v>140</v>
      </c>
      <c r="D22" t="s">
        <v>141</v>
      </c>
      <c r="E22" t="s">
        <v>7049</v>
      </c>
      <c r="F22" t="s">
        <v>7050</v>
      </c>
      <c r="G22" t="s">
        <v>6935</v>
      </c>
      <c r="H22" t="s">
        <v>144</v>
      </c>
      <c r="I22" t="s">
        <v>138</v>
      </c>
      <c r="J22" t="s">
        <v>7051</v>
      </c>
      <c r="K22" t="s">
        <v>96</v>
      </c>
      <c r="L22" t="s">
        <v>7052</v>
      </c>
      <c r="M22" s="36">
        <v>45971.57708333333</v>
      </c>
      <c r="N22" s="36">
        <v>45975.688194444447</v>
      </c>
      <c r="O22" t="s">
        <v>1125</v>
      </c>
      <c r="P22" t="s">
        <v>6937</v>
      </c>
      <c r="Q22" t="s">
        <v>6938</v>
      </c>
      <c r="R22" t="s">
        <v>1130</v>
      </c>
      <c r="S22" t="s">
        <v>1130</v>
      </c>
      <c r="T22" t="s">
        <v>100</v>
      </c>
      <c r="U22" t="s">
        <v>6696</v>
      </c>
      <c r="V22" t="s">
        <v>7053</v>
      </c>
      <c r="W22" t="s">
        <v>102</v>
      </c>
      <c r="X22" t="s">
        <v>7054</v>
      </c>
      <c r="Y22" t="s">
        <v>8</v>
      </c>
      <c r="Z22" t="s">
        <v>104</v>
      </c>
      <c r="AA22" t="s">
        <v>1322</v>
      </c>
      <c r="AB22" s="37">
        <v>1</v>
      </c>
      <c r="AC22" t="s">
        <v>106</v>
      </c>
      <c r="AD22" s="37">
        <v>65960</v>
      </c>
      <c r="AE22" s="37">
        <v>75096</v>
      </c>
      <c r="AF22" s="37">
        <v>65960</v>
      </c>
    </row>
    <row r="23" spans="1:32">
      <c r="A23" t="s">
        <v>138</v>
      </c>
      <c r="B23" t="s">
        <v>139</v>
      </c>
      <c r="C23" t="s">
        <v>140</v>
      </c>
      <c r="D23" t="s">
        <v>196</v>
      </c>
      <c r="E23" t="s">
        <v>7055</v>
      </c>
      <c r="F23" t="s">
        <v>7056</v>
      </c>
      <c r="G23" t="s">
        <v>6935</v>
      </c>
      <c r="H23" t="s">
        <v>144</v>
      </c>
      <c r="I23" t="s">
        <v>199</v>
      </c>
      <c r="J23" t="s">
        <v>7057</v>
      </c>
      <c r="K23" t="s">
        <v>96</v>
      </c>
      <c r="L23" t="s">
        <v>7058</v>
      </c>
      <c r="M23" s="36">
        <v>45972.467361111107</v>
      </c>
      <c r="N23" s="36">
        <v>45975.590277777781</v>
      </c>
      <c r="O23" t="s">
        <v>1125</v>
      </c>
      <c r="P23" t="s">
        <v>6937</v>
      </c>
      <c r="Q23" t="s">
        <v>6938</v>
      </c>
      <c r="R23" t="s">
        <v>98</v>
      </c>
      <c r="S23" t="s">
        <v>470</v>
      </c>
      <c r="T23" t="s">
        <v>100</v>
      </c>
      <c r="U23" t="s">
        <v>6696</v>
      </c>
      <c r="V23" t="s">
        <v>7059</v>
      </c>
      <c r="W23" t="s">
        <v>102</v>
      </c>
      <c r="X23" t="s">
        <v>7060</v>
      </c>
      <c r="Y23" t="s">
        <v>8</v>
      </c>
      <c r="Z23" t="s">
        <v>104</v>
      </c>
      <c r="AA23" t="s">
        <v>1322</v>
      </c>
      <c r="AB23" s="37">
        <v>1</v>
      </c>
      <c r="AC23" t="s">
        <v>106</v>
      </c>
      <c r="AD23" s="37">
        <v>65960</v>
      </c>
      <c r="AE23" s="37">
        <v>75096</v>
      </c>
      <c r="AF23" s="37">
        <v>65960</v>
      </c>
    </row>
    <row r="24" spans="1:32">
      <c r="A24" t="s">
        <v>113</v>
      </c>
      <c r="B24" t="s">
        <v>114</v>
      </c>
      <c r="C24" t="s">
        <v>115</v>
      </c>
      <c r="D24" t="s">
        <v>3790</v>
      </c>
      <c r="E24" t="s">
        <v>7061</v>
      </c>
      <c r="F24" t="s">
        <v>7062</v>
      </c>
      <c r="G24" t="s">
        <v>6935</v>
      </c>
      <c r="H24" t="s">
        <v>366</v>
      </c>
      <c r="I24" t="s">
        <v>3793</v>
      </c>
      <c r="J24" t="s">
        <v>7063</v>
      </c>
      <c r="K24" t="s">
        <v>96</v>
      </c>
      <c r="L24" t="s">
        <v>7064</v>
      </c>
      <c r="M24" s="36">
        <v>45972.474999999999</v>
      </c>
      <c r="N24" s="36">
        <v>45973.597916666673</v>
      </c>
      <c r="O24" t="s">
        <v>1125</v>
      </c>
      <c r="P24" t="s">
        <v>6937</v>
      </c>
      <c r="Q24" t="s">
        <v>6938</v>
      </c>
      <c r="R24" t="s">
        <v>1130</v>
      </c>
      <c r="S24" t="s">
        <v>1130</v>
      </c>
      <c r="T24" t="s">
        <v>100</v>
      </c>
      <c r="U24" t="s">
        <v>6696</v>
      </c>
      <c r="V24" t="s">
        <v>7065</v>
      </c>
      <c r="W24" t="s">
        <v>102</v>
      </c>
      <c r="X24" t="s">
        <v>7066</v>
      </c>
      <c r="Y24" t="s">
        <v>15</v>
      </c>
      <c r="Z24" t="s">
        <v>104</v>
      </c>
      <c r="AA24" t="s">
        <v>231</v>
      </c>
      <c r="AB24" s="37">
        <v>1</v>
      </c>
      <c r="AC24" t="s">
        <v>106</v>
      </c>
      <c r="AD24" s="37">
        <v>479589</v>
      </c>
      <c r="AE24" s="37">
        <v>196537</v>
      </c>
      <c r="AF24" s="37">
        <v>479589</v>
      </c>
    </row>
    <row r="25" spans="1:32">
      <c r="A25" t="s">
        <v>398</v>
      </c>
      <c r="B25" t="s">
        <v>86</v>
      </c>
      <c r="C25" t="s">
        <v>87</v>
      </c>
      <c r="D25" t="s">
        <v>480</v>
      </c>
      <c r="E25" t="s">
        <v>7067</v>
      </c>
      <c r="F25" t="s">
        <v>7010</v>
      </c>
      <c r="G25" t="s">
        <v>6935</v>
      </c>
      <c r="H25" t="s">
        <v>402</v>
      </c>
      <c r="I25" t="s">
        <v>484</v>
      </c>
      <c r="J25" t="s">
        <v>7011</v>
      </c>
      <c r="K25" t="s">
        <v>96</v>
      </c>
      <c r="L25" t="s">
        <v>7068</v>
      </c>
      <c r="M25" s="36">
        <v>45973.361805555563</v>
      </c>
      <c r="N25" s="36">
        <v>45975.419444444437</v>
      </c>
      <c r="O25" t="s">
        <v>1125</v>
      </c>
      <c r="P25" t="s">
        <v>6937</v>
      </c>
      <c r="Q25" t="s">
        <v>6938</v>
      </c>
      <c r="R25" t="s">
        <v>1130</v>
      </c>
      <c r="S25" t="s">
        <v>1130</v>
      </c>
      <c r="T25" t="s">
        <v>1179</v>
      </c>
      <c r="U25" t="s">
        <v>7069</v>
      </c>
      <c r="V25" t="s">
        <v>7070</v>
      </c>
      <c r="W25" t="s">
        <v>1195</v>
      </c>
      <c r="X25" t="s">
        <v>2256</v>
      </c>
      <c r="Y25" t="s">
        <v>11</v>
      </c>
      <c r="Z25" t="s">
        <v>104</v>
      </c>
      <c r="AA25" t="s">
        <v>407</v>
      </c>
      <c r="AB25" s="37">
        <v>0</v>
      </c>
      <c r="AC25" t="s">
        <v>106</v>
      </c>
      <c r="AD25" s="37">
        <v>41241</v>
      </c>
      <c r="AE25" s="37">
        <v>0</v>
      </c>
      <c r="AF25" s="37">
        <v>41241</v>
      </c>
    </row>
    <row r="26" spans="1:32">
      <c r="A26" t="s">
        <v>138</v>
      </c>
      <c r="B26" t="s">
        <v>139</v>
      </c>
      <c r="C26" t="s">
        <v>140</v>
      </c>
      <c r="D26" t="s">
        <v>1096</v>
      </c>
      <c r="E26" t="s">
        <v>7071</v>
      </c>
      <c r="F26" t="s">
        <v>7072</v>
      </c>
      <c r="G26" t="s">
        <v>6935</v>
      </c>
      <c r="H26" t="s">
        <v>144</v>
      </c>
      <c r="I26" t="s">
        <v>1099</v>
      </c>
      <c r="J26" t="s">
        <v>7073</v>
      </c>
      <c r="K26" t="s">
        <v>96</v>
      </c>
      <c r="L26" t="s">
        <v>7074</v>
      </c>
      <c r="M26" s="36">
        <v>45973.443749999999</v>
      </c>
      <c r="N26" s="36">
        <v>45979.506249999999</v>
      </c>
      <c r="O26" t="s">
        <v>1125</v>
      </c>
      <c r="P26" t="s">
        <v>6937</v>
      </c>
      <c r="Q26" t="s">
        <v>6938</v>
      </c>
      <c r="R26" t="s">
        <v>98</v>
      </c>
      <c r="S26" t="s">
        <v>99</v>
      </c>
      <c r="T26" t="s">
        <v>100</v>
      </c>
      <c r="U26" t="s">
        <v>6696</v>
      </c>
      <c r="V26" t="s">
        <v>7075</v>
      </c>
      <c r="W26" t="s">
        <v>102</v>
      </c>
      <c r="X26" t="s">
        <v>7076</v>
      </c>
      <c r="Y26" t="s">
        <v>11</v>
      </c>
      <c r="Z26" t="s">
        <v>104</v>
      </c>
      <c r="AA26" t="s">
        <v>1322</v>
      </c>
      <c r="AB26" s="37">
        <v>1</v>
      </c>
      <c r="AC26" t="s">
        <v>106</v>
      </c>
      <c r="AD26" s="37">
        <v>144968</v>
      </c>
      <c r="AE26" s="37">
        <v>140396</v>
      </c>
      <c r="AF26" s="37">
        <v>144968</v>
      </c>
    </row>
    <row r="27" spans="1:32">
      <c r="A27" t="s">
        <v>152</v>
      </c>
      <c r="B27" t="s">
        <v>153</v>
      </c>
      <c r="C27" t="s">
        <v>154</v>
      </c>
      <c r="D27" t="s">
        <v>2637</v>
      </c>
      <c r="E27" t="s">
        <v>7077</v>
      </c>
      <c r="F27" t="s">
        <v>2639</v>
      </c>
      <c r="G27" t="s">
        <v>6935</v>
      </c>
      <c r="H27" t="s">
        <v>153</v>
      </c>
      <c r="I27" t="s">
        <v>2640</v>
      </c>
      <c r="J27" t="s">
        <v>2641</v>
      </c>
      <c r="K27" t="s">
        <v>96</v>
      </c>
      <c r="L27" t="s">
        <v>7078</v>
      </c>
      <c r="M27" s="36">
        <v>45973.489583333343</v>
      </c>
      <c r="N27" s="36">
        <v>45975.667361111111</v>
      </c>
      <c r="O27" t="s">
        <v>1125</v>
      </c>
      <c r="P27" t="s">
        <v>6937</v>
      </c>
      <c r="Q27" t="s">
        <v>6938</v>
      </c>
      <c r="R27" t="s">
        <v>98</v>
      </c>
      <c r="S27" t="s">
        <v>470</v>
      </c>
      <c r="T27" t="s">
        <v>100</v>
      </c>
      <c r="U27" t="s">
        <v>6696</v>
      </c>
      <c r="V27" t="s">
        <v>7079</v>
      </c>
      <c r="W27" t="s">
        <v>102</v>
      </c>
      <c r="X27" t="s">
        <v>2644</v>
      </c>
      <c r="Y27" t="s">
        <v>13</v>
      </c>
      <c r="Z27" t="s">
        <v>104</v>
      </c>
      <c r="AA27" t="s">
        <v>1331</v>
      </c>
      <c r="AB27" s="37">
        <v>1</v>
      </c>
      <c r="AC27" t="s">
        <v>106</v>
      </c>
      <c r="AD27" s="37">
        <v>275729</v>
      </c>
      <c r="AE27" s="37">
        <v>196537</v>
      </c>
      <c r="AF27" s="37">
        <v>275729</v>
      </c>
    </row>
    <row r="28" spans="1:32">
      <c r="A28" t="s">
        <v>138</v>
      </c>
      <c r="B28" t="s">
        <v>139</v>
      </c>
      <c r="C28" t="s">
        <v>140</v>
      </c>
      <c r="D28" t="s">
        <v>141</v>
      </c>
      <c r="E28" t="s">
        <v>7080</v>
      </c>
      <c r="F28" t="s">
        <v>3771</v>
      </c>
      <c r="G28" t="s">
        <v>6935</v>
      </c>
      <c r="H28" t="s">
        <v>144</v>
      </c>
      <c r="I28" t="s">
        <v>138</v>
      </c>
      <c r="J28" t="s">
        <v>3772</v>
      </c>
      <c r="K28" t="s">
        <v>96</v>
      </c>
      <c r="L28" t="s">
        <v>7081</v>
      </c>
      <c r="M28" s="36">
        <v>45973.686111111107</v>
      </c>
      <c r="N28" s="36">
        <v>45976.469444444447</v>
      </c>
      <c r="O28" t="s">
        <v>1125</v>
      </c>
      <c r="P28" t="s">
        <v>6937</v>
      </c>
      <c r="Q28" t="s">
        <v>6938</v>
      </c>
      <c r="R28" t="s">
        <v>147</v>
      </c>
      <c r="S28" t="s">
        <v>600</v>
      </c>
      <c r="T28" t="s">
        <v>100</v>
      </c>
      <c r="U28" t="s">
        <v>6696</v>
      </c>
      <c r="V28" t="s">
        <v>7082</v>
      </c>
      <c r="W28" t="s">
        <v>102</v>
      </c>
      <c r="X28" t="s">
        <v>7083</v>
      </c>
      <c r="Y28" t="s">
        <v>8</v>
      </c>
      <c r="Z28" t="s">
        <v>104</v>
      </c>
      <c r="AA28" t="s">
        <v>220</v>
      </c>
      <c r="AB28" s="37">
        <v>1</v>
      </c>
      <c r="AC28" t="s">
        <v>106</v>
      </c>
      <c r="AD28" s="37">
        <v>65960</v>
      </c>
      <c r="AE28" s="37">
        <v>75096</v>
      </c>
      <c r="AF28" s="37">
        <v>65960</v>
      </c>
    </row>
    <row r="29" spans="1:32">
      <c r="A29" t="s">
        <v>152</v>
      </c>
      <c r="B29" t="s">
        <v>153</v>
      </c>
      <c r="C29" t="s">
        <v>154</v>
      </c>
      <c r="D29" t="s">
        <v>155</v>
      </c>
      <c r="E29" t="s">
        <v>7084</v>
      </c>
      <c r="F29" t="s">
        <v>3815</v>
      </c>
      <c r="G29" t="s">
        <v>6935</v>
      </c>
      <c r="H29" t="s">
        <v>153</v>
      </c>
      <c r="I29" t="s">
        <v>152</v>
      </c>
      <c r="J29" t="s">
        <v>3816</v>
      </c>
      <c r="K29" t="s">
        <v>96</v>
      </c>
      <c r="L29" t="s">
        <v>7085</v>
      </c>
      <c r="M29" s="36">
        <v>45974.335416666669</v>
      </c>
      <c r="N29" s="36">
        <v>45975.661805555559</v>
      </c>
      <c r="O29" t="s">
        <v>1125</v>
      </c>
      <c r="P29" t="s">
        <v>6937</v>
      </c>
      <c r="Q29" t="s">
        <v>6938</v>
      </c>
      <c r="R29" t="s">
        <v>147</v>
      </c>
      <c r="S29" t="s">
        <v>1364</v>
      </c>
      <c r="T29" t="s">
        <v>100</v>
      </c>
      <c r="U29" t="s">
        <v>6696</v>
      </c>
      <c r="V29" t="s">
        <v>7086</v>
      </c>
      <c r="W29" t="s">
        <v>102</v>
      </c>
      <c r="X29" t="s">
        <v>3819</v>
      </c>
      <c r="Y29" t="s">
        <v>8</v>
      </c>
      <c r="Z29" t="s">
        <v>104</v>
      </c>
      <c r="AA29" t="s">
        <v>2242</v>
      </c>
      <c r="AB29" s="37">
        <v>1</v>
      </c>
      <c r="AC29" t="s">
        <v>106</v>
      </c>
      <c r="AD29" s="37">
        <v>65960</v>
      </c>
      <c r="AE29" s="37">
        <v>75096</v>
      </c>
      <c r="AF29" s="37">
        <v>65960</v>
      </c>
    </row>
    <row r="30" spans="1:32">
      <c r="A30" t="s">
        <v>277</v>
      </c>
      <c r="B30" t="s">
        <v>256</v>
      </c>
      <c r="C30" t="s">
        <v>257</v>
      </c>
      <c r="D30" t="s">
        <v>3357</v>
      </c>
      <c r="E30" t="s">
        <v>7087</v>
      </c>
      <c r="F30" t="s">
        <v>7088</v>
      </c>
      <c r="G30" t="s">
        <v>6935</v>
      </c>
      <c r="H30" t="s">
        <v>291</v>
      </c>
      <c r="I30" t="s">
        <v>3360</v>
      </c>
      <c r="J30" t="s">
        <v>7089</v>
      </c>
      <c r="K30" t="s">
        <v>96</v>
      </c>
      <c r="L30" t="s">
        <v>7090</v>
      </c>
      <c r="M30" s="36">
        <v>45974.488194444442</v>
      </c>
      <c r="N30" s="36">
        <v>45975.65902777778</v>
      </c>
      <c r="O30" t="s">
        <v>1125</v>
      </c>
      <c r="P30" t="s">
        <v>6937</v>
      </c>
      <c r="Q30" t="s">
        <v>6938</v>
      </c>
      <c r="R30" t="s">
        <v>147</v>
      </c>
      <c r="S30" t="s">
        <v>600</v>
      </c>
      <c r="T30" t="s">
        <v>100</v>
      </c>
      <c r="U30" t="s">
        <v>6696</v>
      </c>
      <c r="V30" t="s">
        <v>7091</v>
      </c>
      <c r="W30" t="s">
        <v>102</v>
      </c>
      <c r="X30" t="s">
        <v>7092</v>
      </c>
      <c r="Y30" t="s">
        <v>11</v>
      </c>
      <c r="Z30" t="s">
        <v>104</v>
      </c>
      <c r="AA30" t="s">
        <v>287</v>
      </c>
      <c r="AB30" s="37">
        <v>1</v>
      </c>
      <c r="AC30" t="s">
        <v>106</v>
      </c>
      <c r="AD30" s="37">
        <v>144968</v>
      </c>
      <c r="AE30" s="37">
        <v>140396</v>
      </c>
      <c r="AF30" s="37">
        <v>144968</v>
      </c>
    </row>
    <row r="31" spans="1:32">
      <c r="A31" t="s">
        <v>138</v>
      </c>
      <c r="B31" t="s">
        <v>139</v>
      </c>
      <c r="C31" t="s">
        <v>140</v>
      </c>
      <c r="D31" t="s">
        <v>1825</v>
      </c>
      <c r="E31" t="s">
        <v>7093</v>
      </c>
      <c r="F31" t="s">
        <v>7094</v>
      </c>
      <c r="G31" t="s">
        <v>6935</v>
      </c>
      <c r="H31" t="s">
        <v>144</v>
      </c>
      <c r="I31" t="s">
        <v>1828</v>
      </c>
      <c r="J31" t="s">
        <v>7095</v>
      </c>
      <c r="K31" t="s">
        <v>96</v>
      </c>
      <c r="L31" t="s">
        <v>7096</v>
      </c>
      <c r="M31" s="36">
        <v>45974.488888888889</v>
      </c>
      <c r="N31" s="36">
        <v>45981.343055555553</v>
      </c>
      <c r="O31" t="s">
        <v>1125</v>
      </c>
      <c r="P31" t="s">
        <v>6937</v>
      </c>
      <c r="Q31" t="s">
        <v>6938</v>
      </c>
      <c r="R31" t="s">
        <v>98</v>
      </c>
      <c r="S31" t="s">
        <v>99</v>
      </c>
      <c r="T31" t="s">
        <v>100</v>
      </c>
      <c r="U31" t="s">
        <v>6696</v>
      </c>
      <c r="V31" t="s">
        <v>7097</v>
      </c>
      <c r="W31" t="s">
        <v>102</v>
      </c>
      <c r="X31" t="s">
        <v>7098</v>
      </c>
      <c r="Y31" t="s">
        <v>15</v>
      </c>
      <c r="Z31" t="s">
        <v>104</v>
      </c>
      <c r="AA31" t="s">
        <v>189</v>
      </c>
      <c r="AB31" s="37">
        <v>1</v>
      </c>
      <c r="AC31" t="s">
        <v>106</v>
      </c>
      <c r="AD31" s="37">
        <v>479589</v>
      </c>
      <c r="AE31" s="37">
        <v>196537</v>
      </c>
      <c r="AF31" s="37">
        <v>479589</v>
      </c>
    </row>
    <row r="32" spans="1:32">
      <c r="A32" t="s">
        <v>138</v>
      </c>
      <c r="B32" t="s">
        <v>139</v>
      </c>
      <c r="C32" t="s">
        <v>140</v>
      </c>
      <c r="D32" t="s">
        <v>141</v>
      </c>
      <c r="E32" t="s">
        <v>7099</v>
      </c>
      <c r="F32" t="s">
        <v>7100</v>
      </c>
      <c r="G32" t="s">
        <v>6935</v>
      </c>
      <c r="H32" t="s">
        <v>144</v>
      </c>
      <c r="I32" t="s">
        <v>138</v>
      </c>
      <c r="J32" t="s">
        <v>7101</v>
      </c>
      <c r="K32" t="s">
        <v>96</v>
      </c>
      <c r="L32" t="s">
        <v>7102</v>
      </c>
      <c r="M32" s="36">
        <v>45975.522222222222</v>
      </c>
      <c r="N32" s="36">
        <v>45982.380555555559</v>
      </c>
      <c r="O32" t="s">
        <v>1125</v>
      </c>
      <c r="P32" t="s">
        <v>6937</v>
      </c>
      <c r="Q32" t="s">
        <v>6938</v>
      </c>
      <c r="R32" t="s">
        <v>147</v>
      </c>
      <c r="S32" t="s">
        <v>148</v>
      </c>
      <c r="T32" t="s">
        <v>100</v>
      </c>
      <c r="U32" t="s">
        <v>6696</v>
      </c>
      <c r="V32" t="s">
        <v>7103</v>
      </c>
      <c r="W32" t="s">
        <v>102</v>
      </c>
      <c r="X32" t="s">
        <v>7104</v>
      </c>
      <c r="Y32" t="s">
        <v>8</v>
      </c>
      <c r="Z32" t="s">
        <v>104</v>
      </c>
      <c r="AA32" t="s">
        <v>1162</v>
      </c>
      <c r="AB32" s="37">
        <v>1</v>
      </c>
      <c r="AC32" t="s">
        <v>106</v>
      </c>
      <c r="AD32" s="37">
        <v>65960</v>
      </c>
      <c r="AE32" s="37">
        <v>75096</v>
      </c>
      <c r="AF32" s="37">
        <v>65960</v>
      </c>
    </row>
    <row r="33" spans="1:32">
      <c r="A33" t="s">
        <v>991</v>
      </c>
      <c r="B33" t="s">
        <v>256</v>
      </c>
      <c r="C33" t="s">
        <v>257</v>
      </c>
      <c r="D33" t="s">
        <v>7105</v>
      </c>
      <c r="E33" t="s">
        <v>7106</v>
      </c>
      <c r="F33" t="s">
        <v>7107</v>
      </c>
      <c r="G33" t="s">
        <v>6935</v>
      </c>
      <c r="H33" t="s">
        <v>224</v>
      </c>
      <c r="I33" t="s">
        <v>7108</v>
      </c>
      <c r="J33" t="s">
        <v>7109</v>
      </c>
      <c r="K33" t="s">
        <v>96</v>
      </c>
      <c r="L33" t="s">
        <v>7110</v>
      </c>
      <c r="M33" s="36">
        <v>45979.480555555558</v>
      </c>
      <c r="N33" s="36">
        <v>45983.510416666657</v>
      </c>
      <c r="O33" t="s">
        <v>1125</v>
      </c>
      <c r="P33" t="s">
        <v>6937</v>
      </c>
      <c r="Q33" t="s">
        <v>6938</v>
      </c>
      <c r="R33" t="s">
        <v>1130</v>
      </c>
      <c r="S33" t="s">
        <v>1130</v>
      </c>
      <c r="T33" t="s">
        <v>100</v>
      </c>
      <c r="U33" t="s">
        <v>6696</v>
      </c>
      <c r="V33" t="s">
        <v>7111</v>
      </c>
      <c r="W33" t="s">
        <v>102</v>
      </c>
      <c r="X33" t="s">
        <v>7112</v>
      </c>
      <c r="Y33" t="s">
        <v>11</v>
      </c>
      <c r="Z33" t="s">
        <v>104</v>
      </c>
      <c r="AA33" t="s">
        <v>1448</v>
      </c>
      <c r="AB33" s="37">
        <v>1</v>
      </c>
      <c r="AC33" t="s">
        <v>106</v>
      </c>
      <c r="AD33" s="37">
        <v>144968</v>
      </c>
      <c r="AE33" s="37">
        <v>140396</v>
      </c>
      <c r="AF33" s="37">
        <v>144968</v>
      </c>
    </row>
    <row r="34" spans="1:32">
      <c r="A34" t="s">
        <v>138</v>
      </c>
      <c r="B34" t="s">
        <v>139</v>
      </c>
      <c r="C34" t="s">
        <v>140</v>
      </c>
      <c r="D34" t="s">
        <v>1096</v>
      </c>
      <c r="E34" t="s">
        <v>7113</v>
      </c>
      <c r="F34" t="s">
        <v>7072</v>
      </c>
      <c r="G34" t="s">
        <v>6935</v>
      </c>
      <c r="H34" t="s">
        <v>144</v>
      </c>
      <c r="I34" t="s">
        <v>1099</v>
      </c>
      <c r="J34" t="s">
        <v>7073</v>
      </c>
      <c r="K34" t="s">
        <v>96</v>
      </c>
      <c r="L34" t="s">
        <v>7114</v>
      </c>
      <c r="M34" s="36">
        <v>45979.601388888892</v>
      </c>
      <c r="N34" s="36">
        <v>45981.745833333327</v>
      </c>
      <c r="O34" t="s">
        <v>1125</v>
      </c>
      <c r="P34" t="s">
        <v>6937</v>
      </c>
      <c r="Q34" t="s">
        <v>6938</v>
      </c>
      <c r="R34" t="s">
        <v>98</v>
      </c>
      <c r="S34" t="s">
        <v>99</v>
      </c>
      <c r="T34" t="s">
        <v>100</v>
      </c>
      <c r="U34" t="s">
        <v>6696</v>
      </c>
      <c r="V34" t="s">
        <v>7115</v>
      </c>
      <c r="W34" t="s">
        <v>102</v>
      </c>
      <c r="X34" t="s">
        <v>7076</v>
      </c>
      <c r="Y34" t="s">
        <v>11</v>
      </c>
      <c r="Z34" t="s">
        <v>104</v>
      </c>
      <c r="AA34" t="s">
        <v>189</v>
      </c>
      <c r="AB34" s="37">
        <v>1</v>
      </c>
      <c r="AC34" t="s">
        <v>106</v>
      </c>
      <c r="AD34" s="37">
        <v>144968</v>
      </c>
      <c r="AE34" s="37">
        <v>140396</v>
      </c>
      <c r="AF34" s="37">
        <v>144968</v>
      </c>
    </row>
    <row r="35" spans="1:32">
      <c r="A35" t="s">
        <v>509</v>
      </c>
      <c r="B35" t="s">
        <v>139</v>
      </c>
      <c r="C35" t="s">
        <v>140</v>
      </c>
      <c r="D35" t="s">
        <v>3492</v>
      </c>
      <c r="E35" t="s">
        <v>7116</v>
      </c>
      <c r="F35" t="s">
        <v>4185</v>
      </c>
      <c r="G35" t="s">
        <v>6935</v>
      </c>
      <c r="H35" t="s">
        <v>1507</v>
      </c>
      <c r="I35" t="s">
        <v>3495</v>
      </c>
      <c r="J35" t="s">
        <v>4186</v>
      </c>
      <c r="K35" t="s">
        <v>96</v>
      </c>
      <c r="L35" t="s">
        <v>7117</v>
      </c>
      <c r="M35" s="36">
        <v>45980.448611111111</v>
      </c>
      <c r="N35" s="36">
        <v>45985.470833333333</v>
      </c>
      <c r="O35" t="s">
        <v>1125</v>
      </c>
      <c r="P35" t="s">
        <v>6937</v>
      </c>
      <c r="Q35" t="s">
        <v>6938</v>
      </c>
      <c r="R35" t="s">
        <v>1130</v>
      </c>
      <c r="S35" t="s">
        <v>1130</v>
      </c>
      <c r="T35" t="s">
        <v>1179</v>
      </c>
      <c r="U35" t="s">
        <v>7118</v>
      </c>
      <c r="V35" t="s">
        <v>7119</v>
      </c>
      <c r="W35" t="s">
        <v>1195</v>
      </c>
      <c r="X35" t="s">
        <v>7120</v>
      </c>
      <c r="Y35" t="s">
        <v>125</v>
      </c>
      <c r="Z35" t="s">
        <v>230</v>
      </c>
      <c r="AA35" t="s">
        <v>518</v>
      </c>
      <c r="AB35" s="37">
        <v>0</v>
      </c>
      <c r="AC35" t="s">
        <v>106</v>
      </c>
      <c r="AD35" s="37">
        <v>41241</v>
      </c>
      <c r="AE35" s="37">
        <v>0</v>
      </c>
      <c r="AF35" s="37">
        <v>41241</v>
      </c>
    </row>
    <row r="36" spans="1:32">
      <c r="A36" t="s">
        <v>255</v>
      </c>
      <c r="B36" t="s">
        <v>256</v>
      </c>
      <c r="C36" t="s">
        <v>257</v>
      </c>
      <c r="D36" t="s">
        <v>1664</v>
      </c>
      <c r="E36" t="s">
        <v>7121</v>
      </c>
      <c r="F36" t="s">
        <v>7122</v>
      </c>
      <c r="G36" t="s">
        <v>6935</v>
      </c>
      <c r="H36" t="s">
        <v>261</v>
      </c>
      <c r="I36" t="s">
        <v>255</v>
      </c>
      <c r="J36" t="s">
        <v>7123</v>
      </c>
      <c r="K36" t="s">
        <v>96</v>
      </c>
      <c r="L36" t="s">
        <v>7124</v>
      </c>
      <c r="M36" s="36">
        <v>45981.370138888888</v>
      </c>
      <c r="N36" s="36">
        <v>45981.675694444442</v>
      </c>
      <c r="O36" t="s">
        <v>1125</v>
      </c>
      <c r="P36" t="s">
        <v>6937</v>
      </c>
      <c r="Q36" t="s">
        <v>6938</v>
      </c>
      <c r="R36" t="s">
        <v>147</v>
      </c>
      <c r="S36" t="s">
        <v>2319</v>
      </c>
      <c r="T36" t="s">
        <v>100</v>
      </c>
      <c r="U36" t="s">
        <v>6696</v>
      </c>
      <c r="V36" t="s">
        <v>7125</v>
      </c>
      <c r="W36" t="s">
        <v>102</v>
      </c>
      <c r="X36" t="s">
        <v>7126</v>
      </c>
      <c r="Y36" t="s">
        <v>8</v>
      </c>
      <c r="Z36" t="s">
        <v>104</v>
      </c>
      <c r="AA36" t="s">
        <v>958</v>
      </c>
      <c r="AB36" s="37">
        <v>1</v>
      </c>
      <c r="AC36" t="s">
        <v>106</v>
      </c>
      <c r="AD36" s="37">
        <v>65960</v>
      </c>
      <c r="AE36" s="37">
        <v>75096</v>
      </c>
      <c r="AF36" s="37">
        <v>65960</v>
      </c>
    </row>
    <row r="37" spans="1:32">
      <c r="A37" t="s">
        <v>509</v>
      </c>
      <c r="B37" t="s">
        <v>139</v>
      </c>
      <c r="C37" t="s">
        <v>140</v>
      </c>
      <c r="D37" t="s">
        <v>1402</v>
      </c>
      <c r="E37" t="s">
        <v>7127</v>
      </c>
      <c r="F37" t="s">
        <v>7128</v>
      </c>
      <c r="G37" t="s">
        <v>6935</v>
      </c>
      <c r="H37" t="s">
        <v>144</v>
      </c>
      <c r="I37" t="s">
        <v>509</v>
      </c>
      <c r="J37" t="s">
        <v>7129</v>
      </c>
      <c r="K37" t="s">
        <v>96</v>
      </c>
      <c r="L37" t="s">
        <v>7130</v>
      </c>
      <c r="M37" s="36">
        <v>45981.429166666669</v>
      </c>
      <c r="N37" s="36">
        <v>45982.664583333331</v>
      </c>
      <c r="O37" t="s">
        <v>1125</v>
      </c>
      <c r="P37" t="s">
        <v>6937</v>
      </c>
      <c r="Q37" t="s">
        <v>6938</v>
      </c>
      <c r="R37" t="s">
        <v>98</v>
      </c>
      <c r="S37" t="s">
        <v>470</v>
      </c>
      <c r="T37" t="s">
        <v>100</v>
      </c>
      <c r="U37" t="s">
        <v>6696</v>
      </c>
      <c r="V37" t="s">
        <v>7131</v>
      </c>
      <c r="W37" t="s">
        <v>102</v>
      </c>
      <c r="X37" t="s">
        <v>7132</v>
      </c>
      <c r="Y37" t="s">
        <v>8</v>
      </c>
      <c r="Z37" t="s">
        <v>104</v>
      </c>
      <c r="AA37" t="s">
        <v>518</v>
      </c>
      <c r="AB37" s="37">
        <v>1</v>
      </c>
      <c r="AC37" t="s">
        <v>106</v>
      </c>
      <c r="AD37" s="37">
        <v>65960</v>
      </c>
      <c r="AE37" s="37">
        <v>75096</v>
      </c>
      <c r="AF37" s="37">
        <v>65960</v>
      </c>
    </row>
    <row r="38" spans="1:32">
      <c r="A38" t="s">
        <v>509</v>
      </c>
      <c r="B38" t="s">
        <v>139</v>
      </c>
      <c r="C38" t="s">
        <v>140</v>
      </c>
      <c r="D38" t="s">
        <v>4488</v>
      </c>
      <c r="E38" t="s">
        <v>7133</v>
      </c>
      <c r="F38" t="s">
        <v>7134</v>
      </c>
      <c r="G38" t="s">
        <v>6935</v>
      </c>
      <c r="H38" t="s">
        <v>144</v>
      </c>
      <c r="I38" t="s">
        <v>4491</v>
      </c>
      <c r="J38" t="s">
        <v>7135</v>
      </c>
      <c r="K38" t="s">
        <v>96</v>
      </c>
      <c r="L38" t="s">
        <v>7136</v>
      </c>
      <c r="M38" s="36">
        <v>45982.354166666657</v>
      </c>
      <c r="N38" s="36">
        <v>45985.623611111107</v>
      </c>
      <c r="O38" t="s">
        <v>1125</v>
      </c>
      <c r="P38" t="s">
        <v>6937</v>
      </c>
      <c r="Q38" t="s">
        <v>6938</v>
      </c>
      <c r="R38" t="s">
        <v>98</v>
      </c>
      <c r="S38" t="s">
        <v>99</v>
      </c>
      <c r="T38" t="s">
        <v>100</v>
      </c>
      <c r="U38" t="s">
        <v>6696</v>
      </c>
      <c r="V38" t="s">
        <v>7137</v>
      </c>
      <c r="W38" t="s">
        <v>102</v>
      </c>
      <c r="X38" t="s">
        <v>7138</v>
      </c>
      <c r="Y38" t="s">
        <v>13</v>
      </c>
      <c r="Z38" t="s">
        <v>104</v>
      </c>
      <c r="AA38" t="s">
        <v>1385</v>
      </c>
      <c r="AB38" s="37">
        <v>1</v>
      </c>
      <c r="AC38" t="s">
        <v>106</v>
      </c>
      <c r="AD38" s="37">
        <v>275729</v>
      </c>
      <c r="AE38" s="37">
        <v>196537</v>
      </c>
      <c r="AF38" s="37">
        <v>275729</v>
      </c>
    </row>
    <row r="39" spans="1:32">
      <c r="A39" t="s">
        <v>138</v>
      </c>
      <c r="B39" t="s">
        <v>139</v>
      </c>
      <c r="C39" t="s">
        <v>140</v>
      </c>
      <c r="D39" t="s">
        <v>141</v>
      </c>
      <c r="E39" t="s">
        <v>7139</v>
      </c>
      <c r="F39" t="s">
        <v>5230</v>
      </c>
      <c r="G39" t="s">
        <v>6935</v>
      </c>
      <c r="H39" t="s">
        <v>144</v>
      </c>
      <c r="I39" t="s">
        <v>138</v>
      </c>
      <c r="J39" t="s">
        <v>5231</v>
      </c>
      <c r="K39" t="s">
        <v>96</v>
      </c>
      <c r="L39" t="s">
        <v>7140</v>
      </c>
      <c r="M39" s="36">
        <v>45982.436805555553</v>
      </c>
      <c r="N39" s="36">
        <v>45987.583333333343</v>
      </c>
      <c r="O39" t="s">
        <v>1125</v>
      </c>
      <c r="P39" t="s">
        <v>6937</v>
      </c>
      <c r="Q39" t="s">
        <v>6938</v>
      </c>
      <c r="R39" t="s">
        <v>147</v>
      </c>
      <c r="S39" t="s">
        <v>600</v>
      </c>
      <c r="T39" t="s">
        <v>100</v>
      </c>
      <c r="U39" t="s">
        <v>6696</v>
      </c>
      <c r="V39" t="s">
        <v>7141</v>
      </c>
      <c r="W39" t="s">
        <v>102</v>
      </c>
      <c r="X39" t="s">
        <v>5234</v>
      </c>
      <c r="Y39" t="s">
        <v>8</v>
      </c>
      <c r="Z39" t="s">
        <v>104</v>
      </c>
      <c r="AA39" t="s">
        <v>637</v>
      </c>
      <c r="AB39" s="37">
        <v>1</v>
      </c>
      <c r="AC39" t="s">
        <v>106</v>
      </c>
      <c r="AD39" s="37">
        <v>65960</v>
      </c>
      <c r="AE39" s="37">
        <v>75096</v>
      </c>
      <c r="AF39" s="37">
        <v>65960</v>
      </c>
    </row>
    <row r="40" spans="1:32">
      <c r="A40" t="s">
        <v>509</v>
      </c>
      <c r="B40" t="s">
        <v>139</v>
      </c>
      <c r="C40" t="s">
        <v>140</v>
      </c>
      <c r="D40" t="s">
        <v>1402</v>
      </c>
      <c r="E40" t="s">
        <v>7142</v>
      </c>
      <c r="F40" t="s">
        <v>7143</v>
      </c>
      <c r="G40" t="s">
        <v>6935</v>
      </c>
      <c r="H40" t="s">
        <v>144</v>
      </c>
      <c r="I40" t="s">
        <v>509</v>
      </c>
      <c r="J40" t="s">
        <v>3685</v>
      </c>
      <c r="K40" t="s">
        <v>96</v>
      </c>
      <c r="L40" t="s">
        <v>7144</v>
      </c>
      <c r="M40" s="36">
        <v>45983.385416666657</v>
      </c>
      <c r="N40" s="36">
        <v>45987.477083333331</v>
      </c>
      <c r="O40" t="s">
        <v>1125</v>
      </c>
      <c r="P40" t="s">
        <v>6937</v>
      </c>
      <c r="Q40" t="s">
        <v>6938</v>
      </c>
      <c r="R40" t="s">
        <v>98</v>
      </c>
      <c r="S40" t="s">
        <v>99</v>
      </c>
      <c r="T40" t="s">
        <v>100</v>
      </c>
      <c r="U40" t="s">
        <v>6696</v>
      </c>
      <c r="V40" t="s">
        <v>7145</v>
      </c>
      <c r="W40" t="s">
        <v>102</v>
      </c>
      <c r="X40" t="s">
        <v>7146</v>
      </c>
      <c r="Y40" t="s">
        <v>8</v>
      </c>
      <c r="Z40" t="s">
        <v>104</v>
      </c>
      <c r="AA40" t="s">
        <v>1385</v>
      </c>
      <c r="AB40" s="37">
        <v>1</v>
      </c>
      <c r="AC40" t="s">
        <v>106</v>
      </c>
      <c r="AD40" s="37">
        <v>65960</v>
      </c>
      <c r="AE40" s="37">
        <v>75096</v>
      </c>
      <c r="AF40" s="37">
        <v>65960</v>
      </c>
    </row>
    <row r="41" spans="1:32">
      <c r="A41" t="s">
        <v>975</v>
      </c>
      <c r="B41" t="s">
        <v>256</v>
      </c>
      <c r="C41" t="s">
        <v>257</v>
      </c>
      <c r="D41" t="s">
        <v>976</v>
      </c>
      <c r="E41" t="s">
        <v>7147</v>
      </c>
      <c r="F41" t="s">
        <v>7148</v>
      </c>
      <c r="G41" t="s">
        <v>6935</v>
      </c>
      <c r="H41" t="s">
        <v>979</v>
      </c>
      <c r="I41" t="s">
        <v>975</v>
      </c>
      <c r="J41" t="s">
        <v>7149</v>
      </c>
      <c r="K41" t="s">
        <v>96</v>
      </c>
      <c r="L41" t="s">
        <v>7150</v>
      </c>
      <c r="M41" s="36">
        <v>45985.556944444441</v>
      </c>
      <c r="N41" s="36">
        <v>45987.484722222223</v>
      </c>
      <c r="O41" t="s">
        <v>1125</v>
      </c>
      <c r="P41" t="s">
        <v>6937</v>
      </c>
      <c r="Q41" t="s">
        <v>6938</v>
      </c>
      <c r="R41" t="s">
        <v>98</v>
      </c>
      <c r="S41" t="s">
        <v>470</v>
      </c>
      <c r="T41" t="s">
        <v>100</v>
      </c>
      <c r="U41" t="s">
        <v>6696</v>
      </c>
      <c r="V41" t="s">
        <v>7151</v>
      </c>
      <c r="W41" t="s">
        <v>102</v>
      </c>
      <c r="X41" t="s">
        <v>7152</v>
      </c>
      <c r="Y41" t="s">
        <v>8</v>
      </c>
      <c r="Z41" t="s">
        <v>104</v>
      </c>
      <c r="AA41" t="s">
        <v>1023</v>
      </c>
      <c r="AB41" s="37">
        <v>1</v>
      </c>
      <c r="AC41" t="s">
        <v>106</v>
      </c>
      <c r="AD41" s="37">
        <v>65960</v>
      </c>
      <c r="AE41" s="37">
        <v>75096</v>
      </c>
      <c r="AF41" s="37">
        <v>65960</v>
      </c>
    </row>
    <row r="42" spans="1:32">
      <c r="A42" t="s">
        <v>244</v>
      </c>
      <c r="B42" t="s">
        <v>114</v>
      </c>
      <c r="C42" t="s">
        <v>115</v>
      </c>
      <c r="D42" t="s">
        <v>5552</v>
      </c>
      <c r="E42" t="s">
        <v>7153</v>
      </c>
      <c r="F42" t="s">
        <v>5896</v>
      </c>
      <c r="G42" t="s">
        <v>6935</v>
      </c>
      <c r="H42" t="s">
        <v>248</v>
      </c>
      <c r="I42" t="s">
        <v>5555</v>
      </c>
      <c r="J42" t="s">
        <v>5897</v>
      </c>
      <c r="K42" t="s">
        <v>96</v>
      </c>
      <c r="L42" t="s">
        <v>7154</v>
      </c>
      <c r="M42" s="36">
        <v>45986.333333333343</v>
      </c>
      <c r="N42" s="36">
        <v>45987.584722222222</v>
      </c>
      <c r="O42" t="s">
        <v>1125</v>
      </c>
      <c r="P42" t="s">
        <v>6937</v>
      </c>
      <c r="Q42" t="s">
        <v>6938</v>
      </c>
      <c r="R42" t="s">
        <v>1130</v>
      </c>
      <c r="S42" t="s">
        <v>1130</v>
      </c>
      <c r="T42" t="s">
        <v>100</v>
      </c>
      <c r="U42" t="s">
        <v>6696</v>
      </c>
      <c r="V42" t="s">
        <v>7155</v>
      </c>
      <c r="W42" t="s">
        <v>102</v>
      </c>
      <c r="X42" t="s">
        <v>5900</v>
      </c>
      <c r="Y42" t="s">
        <v>15</v>
      </c>
      <c r="Z42" t="s">
        <v>104</v>
      </c>
      <c r="AA42" t="s">
        <v>1272</v>
      </c>
      <c r="AB42" s="37">
        <v>1</v>
      </c>
      <c r="AC42" t="s">
        <v>106</v>
      </c>
      <c r="AD42" s="37">
        <v>479589</v>
      </c>
      <c r="AE42" s="37">
        <v>196537</v>
      </c>
      <c r="AF42" s="37">
        <v>479589</v>
      </c>
    </row>
    <row r="43" spans="1:32">
      <c r="A43" t="s">
        <v>138</v>
      </c>
      <c r="B43" t="s">
        <v>139</v>
      </c>
      <c r="C43" t="s">
        <v>140</v>
      </c>
      <c r="D43" t="s">
        <v>141</v>
      </c>
      <c r="E43" t="s">
        <v>7156</v>
      </c>
      <c r="F43" t="s">
        <v>7157</v>
      </c>
      <c r="G43" t="s">
        <v>6935</v>
      </c>
      <c r="H43" t="s">
        <v>144</v>
      </c>
      <c r="I43" t="s">
        <v>138</v>
      </c>
      <c r="J43" t="s">
        <v>7158</v>
      </c>
      <c r="K43" t="s">
        <v>96</v>
      </c>
      <c r="L43" t="s">
        <v>7159</v>
      </c>
      <c r="M43" s="36">
        <v>45986.70416666667</v>
      </c>
      <c r="N43" s="36">
        <v>45989.489583333343</v>
      </c>
      <c r="O43" t="s">
        <v>1125</v>
      </c>
      <c r="P43" t="s">
        <v>6937</v>
      </c>
      <c r="Q43" t="s">
        <v>6938</v>
      </c>
      <c r="R43" t="s">
        <v>98</v>
      </c>
      <c r="S43" t="s">
        <v>470</v>
      </c>
      <c r="T43" t="s">
        <v>100</v>
      </c>
      <c r="U43" t="s">
        <v>6696</v>
      </c>
      <c r="V43" t="s">
        <v>7160</v>
      </c>
      <c r="W43" t="s">
        <v>102</v>
      </c>
      <c r="X43" t="s">
        <v>7157</v>
      </c>
      <c r="Y43" t="s">
        <v>8</v>
      </c>
      <c r="Z43" t="s">
        <v>104</v>
      </c>
      <c r="AA43" t="s">
        <v>637</v>
      </c>
      <c r="AB43" s="37">
        <v>1</v>
      </c>
      <c r="AC43" t="s">
        <v>106</v>
      </c>
      <c r="AD43" s="37">
        <v>65960</v>
      </c>
      <c r="AE43" s="37">
        <v>75096</v>
      </c>
      <c r="AF43" s="37">
        <v>65960</v>
      </c>
    </row>
    <row r="44" spans="1:32">
      <c r="A44" t="s">
        <v>398</v>
      </c>
      <c r="B44" t="s">
        <v>86</v>
      </c>
      <c r="C44" t="s">
        <v>87</v>
      </c>
      <c r="D44" t="s">
        <v>399</v>
      </c>
      <c r="E44" t="s">
        <v>7161</v>
      </c>
      <c r="F44" t="s">
        <v>7162</v>
      </c>
      <c r="G44" t="s">
        <v>6935</v>
      </c>
      <c r="H44" t="s">
        <v>402</v>
      </c>
      <c r="I44" t="s">
        <v>398</v>
      </c>
      <c r="J44" t="s">
        <v>7163</v>
      </c>
      <c r="K44" t="s">
        <v>96</v>
      </c>
      <c r="L44" t="s">
        <v>7164</v>
      </c>
      <c r="M44" s="36">
        <v>45988.511111111111</v>
      </c>
      <c r="N44" s="36">
        <v>45990.533333333333</v>
      </c>
      <c r="O44" t="s">
        <v>1125</v>
      </c>
      <c r="P44" t="s">
        <v>6937</v>
      </c>
      <c r="Q44" t="s">
        <v>6938</v>
      </c>
      <c r="R44" t="s">
        <v>98</v>
      </c>
      <c r="S44" t="s">
        <v>470</v>
      </c>
      <c r="T44" t="s">
        <v>100</v>
      </c>
      <c r="U44" t="s">
        <v>6696</v>
      </c>
      <c r="V44" t="s">
        <v>7165</v>
      </c>
      <c r="W44" t="s">
        <v>1195</v>
      </c>
      <c r="X44" t="s">
        <v>7166</v>
      </c>
      <c r="Y44" t="s">
        <v>8</v>
      </c>
      <c r="Z44" t="s">
        <v>104</v>
      </c>
      <c r="AA44" t="s">
        <v>2283</v>
      </c>
      <c r="AB44" s="37">
        <v>0</v>
      </c>
      <c r="AC44" t="s">
        <v>106</v>
      </c>
      <c r="AD44" s="37">
        <v>41241</v>
      </c>
      <c r="AE44" s="37">
        <v>0</v>
      </c>
      <c r="AF44" s="37">
        <v>41241</v>
      </c>
    </row>
    <row r="45" spans="1:32">
      <c r="A45" t="s">
        <v>398</v>
      </c>
      <c r="B45" t="s">
        <v>86</v>
      </c>
      <c r="C45" t="s">
        <v>87</v>
      </c>
      <c r="D45" t="s">
        <v>399</v>
      </c>
      <c r="E45" t="s">
        <v>7167</v>
      </c>
      <c r="F45" t="s">
        <v>7168</v>
      </c>
      <c r="G45" t="s">
        <v>6935</v>
      </c>
      <c r="H45" t="s">
        <v>402</v>
      </c>
      <c r="I45" t="s">
        <v>398</v>
      </c>
      <c r="J45" t="s">
        <v>7169</v>
      </c>
      <c r="K45" t="s">
        <v>96</v>
      </c>
      <c r="L45" t="s">
        <v>7170</v>
      </c>
      <c r="M45" s="36">
        <v>45988.530555555553</v>
      </c>
      <c r="N45" s="36">
        <v>45989.617361111108</v>
      </c>
      <c r="O45" t="s">
        <v>1125</v>
      </c>
      <c r="P45" t="s">
        <v>6937</v>
      </c>
      <c r="Q45" t="s">
        <v>6938</v>
      </c>
      <c r="R45" t="s">
        <v>1129</v>
      </c>
      <c r="S45" t="s">
        <v>1129</v>
      </c>
      <c r="T45" t="s">
        <v>100</v>
      </c>
      <c r="U45" t="s">
        <v>6696</v>
      </c>
      <c r="V45" t="s">
        <v>7171</v>
      </c>
      <c r="W45" t="s">
        <v>102</v>
      </c>
      <c r="X45" t="s">
        <v>7172</v>
      </c>
      <c r="Y45" t="s">
        <v>8</v>
      </c>
      <c r="Z45" t="s">
        <v>104</v>
      </c>
      <c r="AA45" t="s">
        <v>407</v>
      </c>
      <c r="AB45" s="37">
        <v>1</v>
      </c>
      <c r="AC45" t="s">
        <v>106</v>
      </c>
      <c r="AD45" s="37">
        <v>65960</v>
      </c>
      <c r="AE45" s="37">
        <v>75096</v>
      </c>
      <c r="AF45" s="37">
        <v>65960</v>
      </c>
    </row>
    <row r="46" spans="1:32">
      <c r="A46" t="s">
        <v>351</v>
      </c>
      <c r="B46" t="s">
        <v>86</v>
      </c>
      <c r="C46" t="s">
        <v>352</v>
      </c>
      <c r="D46" t="s">
        <v>353</v>
      </c>
      <c r="E46" t="s">
        <v>7173</v>
      </c>
      <c r="F46" t="s">
        <v>6430</v>
      </c>
      <c r="G46" t="s">
        <v>6935</v>
      </c>
      <c r="H46" t="s">
        <v>356</v>
      </c>
      <c r="I46" t="s">
        <v>357</v>
      </c>
      <c r="J46" t="s">
        <v>6431</v>
      </c>
      <c r="K46" t="s">
        <v>96</v>
      </c>
      <c r="L46" t="s">
        <v>7174</v>
      </c>
      <c r="M46" s="36">
        <v>45988.585416666669</v>
      </c>
      <c r="N46" s="36">
        <v>45989.665972222218</v>
      </c>
      <c r="O46" t="s">
        <v>1125</v>
      </c>
      <c r="P46" t="s">
        <v>6937</v>
      </c>
      <c r="Q46" t="s">
        <v>6938</v>
      </c>
      <c r="R46" t="s">
        <v>1473</v>
      </c>
      <c r="S46" t="s">
        <v>2758</v>
      </c>
      <c r="T46" t="s">
        <v>1179</v>
      </c>
      <c r="U46" t="s">
        <v>6939</v>
      </c>
      <c r="V46" t="s">
        <v>7175</v>
      </c>
      <c r="W46" t="s">
        <v>102</v>
      </c>
      <c r="X46" t="s">
        <v>6434</v>
      </c>
      <c r="Y46" t="s">
        <v>8</v>
      </c>
      <c r="Z46" t="s">
        <v>104</v>
      </c>
      <c r="AA46" t="s">
        <v>2338</v>
      </c>
      <c r="AB46" s="37">
        <v>1</v>
      </c>
      <c r="AC46" t="s">
        <v>106</v>
      </c>
      <c r="AD46" s="37">
        <v>65960</v>
      </c>
      <c r="AE46" s="37">
        <v>75096</v>
      </c>
      <c r="AF46" s="37">
        <v>65960</v>
      </c>
    </row>
    <row r="47" spans="1:32">
      <c r="A47" t="s">
        <v>244</v>
      </c>
      <c r="B47" t="s">
        <v>114</v>
      </c>
      <c r="C47" t="s">
        <v>115</v>
      </c>
      <c r="D47" t="s">
        <v>3325</v>
      </c>
      <c r="E47" t="s">
        <v>7176</v>
      </c>
      <c r="F47" t="s">
        <v>6929</v>
      </c>
      <c r="G47" t="s">
        <v>6935</v>
      </c>
      <c r="H47" t="s">
        <v>248</v>
      </c>
      <c r="I47" t="s">
        <v>3328</v>
      </c>
      <c r="J47" t="s">
        <v>6930</v>
      </c>
      <c r="K47" t="s">
        <v>96</v>
      </c>
      <c r="L47" t="s">
        <v>7177</v>
      </c>
      <c r="M47" s="36">
        <v>45989.393055555563</v>
      </c>
      <c r="N47" s="36">
        <v>45990.534722222219</v>
      </c>
      <c r="O47" t="s">
        <v>1125</v>
      </c>
      <c r="P47" t="s">
        <v>6937</v>
      </c>
      <c r="Q47" t="s">
        <v>6938</v>
      </c>
      <c r="R47" t="s">
        <v>147</v>
      </c>
      <c r="S47" t="s">
        <v>2073</v>
      </c>
      <c r="T47" t="s">
        <v>100</v>
      </c>
      <c r="U47" t="s">
        <v>6696</v>
      </c>
      <c r="V47" t="s">
        <v>7178</v>
      </c>
      <c r="W47" t="s">
        <v>102</v>
      </c>
      <c r="X47" t="s">
        <v>6933</v>
      </c>
      <c r="Y47" t="s">
        <v>11</v>
      </c>
      <c r="Z47" t="s">
        <v>104</v>
      </c>
      <c r="AA47" t="s">
        <v>1941</v>
      </c>
      <c r="AB47" s="37">
        <v>1</v>
      </c>
      <c r="AC47" t="s">
        <v>106</v>
      </c>
      <c r="AD47" s="37">
        <v>144968</v>
      </c>
      <c r="AE47" s="37">
        <v>140396</v>
      </c>
      <c r="AF47" s="37">
        <v>144968</v>
      </c>
    </row>
    <row r="48" spans="1:32">
      <c r="A48" t="s">
        <v>138</v>
      </c>
      <c r="B48" t="s">
        <v>139</v>
      </c>
      <c r="C48" t="s">
        <v>140</v>
      </c>
      <c r="D48" t="s">
        <v>1757</v>
      </c>
      <c r="E48" t="s">
        <v>7223</v>
      </c>
      <c r="F48" t="s">
        <v>7224</v>
      </c>
      <c r="G48" t="s">
        <v>7179</v>
      </c>
      <c r="H48" t="s">
        <v>1507</v>
      </c>
      <c r="I48" t="s">
        <v>1760</v>
      </c>
      <c r="J48" t="s">
        <v>7225</v>
      </c>
      <c r="K48" t="s">
        <v>96</v>
      </c>
      <c r="L48" t="s">
        <v>7226</v>
      </c>
      <c r="M48" s="36">
        <v>45958.333333333343</v>
      </c>
      <c r="N48" s="36">
        <v>45966.804166666669</v>
      </c>
      <c r="O48" t="s">
        <v>1125</v>
      </c>
      <c r="P48" t="s">
        <v>1177</v>
      </c>
      <c r="Q48" t="s">
        <v>1177</v>
      </c>
      <c r="R48" t="s">
        <v>1129</v>
      </c>
      <c r="S48" t="s">
        <v>1129</v>
      </c>
      <c r="T48" t="s">
        <v>100</v>
      </c>
      <c r="U48" t="s">
        <v>7180</v>
      </c>
      <c r="V48" t="s">
        <v>7227</v>
      </c>
      <c r="W48" t="s">
        <v>102</v>
      </c>
      <c r="X48" t="s">
        <v>7228</v>
      </c>
      <c r="Y48" t="s">
        <v>125</v>
      </c>
      <c r="Z48" t="s">
        <v>126</v>
      </c>
      <c r="AA48" t="s">
        <v>1513</v>
      </c>
      <c r="AB48" s="37">
        <v>1</v>
      </c>
      <c r="AC48" t="s">
        <v>106</v>
      </c>
      <c r="AD48" s="37">
        <v>988463</v>
      </c>
      <c r="AE48" s="37">
        <v>196537</v>
      </c>
      <c r="AF48" s="37">
        <v>988463</v>
      </c>
    </row>
    <row r="49" spans="1:32">
      <c r="A49" t="s">
        <v>351</v>
      </c>
      <c r="B49" t="s">
        <v>86</v>
      </c>
      <c r="C49" t="s">
        <v>352</v>
      </c>
      <c r="D49" t="s">
        <v>3636</v>
      </c>
      <c r="E49" t="s">
        <v>7229</v>
      </c>
      <c r="F49" t="s">
        <v>7230</v>
      </c>
      <c r="G49" t="s">
        <v>7179</v>
      </c>
      <c r="H49" t="s">
        <v>2213</v>
      </c>
      <c r="I49" t="s">
        <v>3639</v>
      </c>
      <c r="J49" t="s">
        <v>7231</v>
      </c>
      <c r="K49" t="s">
        <v>96</v>
      </c>
      <c r="L49" t="s">
        <v>7232</v>
      </c>
      <c r="M49" s="36">
        <v>45958.333333333343</v>
      </c>
      <c r="N49" s="36">
        <v>45966.555555555547</v>
      </c>
      <c r="O49" t="s">
        <v>1125</v>
      </c>
      <c r="P49" t="s">
        <v>1177</v>
      </c>
      <c r="Q49" t="s">
        <v>1177</v>
      </c>
      <c r="R49" t="s">
        <v>1129</v>
      </c>
      <c r="S49" t="s">
        <v>1129</v>
      </c>
      <c r="T49" t="s">
        <v>100</v>
      </c>
      <c r="U49" t="s">
        <v>7180</v>
      </c>
      <c r="V49" t="s">
        <v>7233</v>
      </c>
      <c r="W49" t="s">
        <v>102</v>
      </c>
      <c r="X49" t="s">
        <v>7234</v>
      </c>
      <c r="Y49" t="s">
        <v>11</v>
      </c>
      <c r="Z49" t="s">
        <v>104</v>
      </c>
      <c r="AA49" t="s">
        <v>1089</v>
      </c>
      <c r="AB49" s="37">
        <v>1</v>
      </c>
      <c r="AC49" t="s">
        <v>106</v>
      </c>
      <c r="AD49" s="37">
        <v>144968</v>
      </c>
      <c r="AE49" s="37">
        <v>140396</v>
      </c>
      <c r="AF49" s="37">
        <v>144968</v>
      </c>
    </row>
    <row r="50" spans="1:32">
      <c r="A50" t="s">
        <v>255</v>
      </c>
      <c r="B50" t="s">
        <v>256</v>
      </c>
      <c r="C50" t="s">
        <v>257</v>
      </c>
      <c r="D50" t="s">
        <v>5107</v>
      </c>
      <c r="E50" t="s">
        <v>7235</v>
      </c>
      <c r="F50" t="s">
        <v>7236</v>
      </c>
      <c r="G50" t="s">
        <v>7179</v>
      </c>
      <c r="H50" t="s">
        <v>144</v>
      </c>
      <c r="I50" t="s">
        <v>5110</v>
      </c>
      <c r="J50" t="s">
        <v>7237</v>
      </c>
      <c r="K50" t="s">
        <v>96</v>
      </c>
      <c r="L50" t="s">
        <v>7238</v>
      </c>
      <c r="M50" s="36">
        <v>45958.333333333343</v>
      </c>
      <c r="N50" s="36">
        <v>45965.589583333327</v>
      </c>
      <c r="O50" t="s">
        <v>1125</v>
      </c>
      <c r="P50" t="s">
        <v>1177</v>
      </c>
      <c r="Q50" t="s">
        <v>1177</v>
      </c>
      <c r="R50" t="s">
        <v>1129</v>
      </c>
      <c r="S50" t="s">
        <v>1129</v>
      </c>
      <c r="T50" t="s">
        <v>100</v>
      </c>
      <c r="U50" t="s">
        <v>7180</v>
      </c>
      <c r="V50" t="s">
        <v>7239</v>
      </c>
      <c r="W50" t="s">
        <v>102</v>
      </c>
      <c r="X50" t="s">
        <v>7240</v>
      </c>
      <c r="Y50" t="s">
        <v>13</v>
      </c>
      <c r="Z50" t="s">
        <v>104</v>
      </c>
      <c r="AA50" t="s">
        <v>593</v>
      </c>
      <c r="AB50" s="37">
        <v>1</v>
      </c>
      <c r="AC50" t="s">
        <v>106</v>
      </c>
      <c r="AD50" s="37">
        <v>275729</v>
      </c>
      <c r="AE50" s="37">
        <v>196537</v>
      </c>
      <c r="AF50" s="37">
        <v>275729</v>
      </c>
    </row>
    <row r="51" spans="1:32">
      <c r="A51" t="s">
        <v>244</v>
      </c>
      <c r="B51" t="s">
        <v>114</v>
      </c>
      <c r="C51" t="s">
        <v>115</v>
      </c>
      <c r="D51" t="s">
        <v>245</v>
      </c>
      <c r="E51" t="s">
        <v>7241</v>
      </c>
      <c r="F51" t="s">
        <v>7242</v>
      </c>
      <c r="G51" t="s">
        <v>7179</v>
      </c>
      <c r="H51" t="s">
        <v>248</v>
      </c>
      <c r="I51" t="s">
        <v>249</v>
      </c>
      <c r="J51" t="s">
        <v>7243</v>
      </c>
      <c r="K51" t="s">
        <v>96</v>
      </c>
      <c r="L51" t="s">
        <v>7244</v>
      </c>
      <c r="M51" s="36">
        <v>45958.333333333343</v>
      </c>
      <c r="N51" s="36">
        <v>45966.459027777782</v>
      </c>
      <c r="O51" t="s">
        <v>1125</v>
      </c>
      <c r="P51" t="s">
        <v>1177</v>
      </c>
      <c r="Q51" t="s">
        <v>7245</v>
      </c>
      <c r="R51" t="s">
        <v>1129</v>
      </c>
      <c r="S51" t="s">
        <v>1130</v>
      </c>
      <c r="T51" t="s">
        <v>100</v>
      </c>
      <c r="U51" t="s">
        <v>7180</v>
      </c>
      <c r="V51" t="s">
        <v>7246</v>
      </c>
      <c r="W51" t="s">
        <v>102</v>
      </c>
      <c r="X51" t="s">
        <v>7247</v>
      </c>
      <c r="Y51" t="s">
        <v>11</v>
      </c>
      <c r="Z51" t="s">
        <v>104</v>
      </c>
      <c r="AA51" t="s">
        <v>1538</v>
      </c>
      <c r="AB51" s="37">
        <v>1</v>
      </c>
      <c r="AC51" t="s">
        <v>106</v>
      </c>
      <c r="AD51" s="37">
        <v>144968</v>
      </c>
      <c r="AE51" s="37">
        <v>140396</v>
      </c>
      <c r="AF51" s="37">
        <v>144968</v>
      </c>
    </row>
    <row r="52" spans="1:32">
      <c r="A52" t="s">
        <v>85</v>
      </c>
      <c r="B52" t="s">
        <v>86</v>
      </c>
      <c r="C52" t="s">
        <v>87</v>
      </c>
      <c r="D52" t="s">
        <v>7248</v>
      </c>
      <c r="E52" t="s">
        <v>7249</v>
      </c>
      <c r="F52" t="s">
        <v>7250</v>
      </c>
      <c r="G52" t="s">
        <v>7179</v>
      </c>
      <c r="H52" t="s">
        <v>93</v>
      </c>
      <c r="I52" t="s">
        <v>7251</v>
      </c>
      <c r="J52" t="s">
        <v>7252</v>
      </c>
      <c r="K52" t="s">
        <v>96</v>
      </c>
      <c r="L52" t="s">
        <v>7253</v>
      </c>
      <c r="M52" s="36">
        <v>45958.333333333343</v>
      </c>
      <c r="N52" s="36">
        <v>45975.46597222222</v>
      </c>
      <c r="O52" t="s">
        <v>1125</v>
      </c>
      <c r="P52" t="s">
        <v>1177</v>
      </c>
      <c r="Q52" t="s">
        <v>7245</v>
      </c>
      <c r="R52" t="s">
        <v>1129</v>
      </c>
      <c r="S52" t="s">
        <v>1129</v>
      </c>
      <c r="T52" t="s">
        <v>100</v>
      </c>
      <c r="U52" t="s">
        <v>7180</v>
      </c>
      <c r="V52" t="s">
        <v>7254</v>
      </c>
      <c r="W52" t="s">
        <v>102</v>
      </c>
      <c r="X52" t="s">
        <v>7255</v>
      </c>
      <c r="Y52" t="s">
        <v>11</v>
      </c>
      <c r="Z52" t="s">
        <v>104</v>
      </c>
      <c r="AA52" t="s">
        <v>137</v>
      </c>
      <c r="AB52" s="37">
        <v>1</v>
      </c>
      <c r="AC52" t="s">
        <v>106</v>
      </c>
      <c r="AD52" s="37">
        <v>144968</v>
      </c>
      <c r="AE52" s="37">
        <v>140396</v>
      </c>
      <c r="AF52" s="37">
        <v>144968</v>
      </c>
    </row>
    <row r="53" spans="1:32">
      <c r="A53" t="s">
        <v>113</v>
      </c>
      <c r="B53" t="s">
        <v>114</v>
      </c>
      <c r="C53" t="s">
        <v>115</v>
      </c>
      <c r="D53" t="s">
        <v>1282</v>
      </c>
      <c r="E53" t="s">
        <v>7256</v>
      </c>
      <c r="F53" t="s">
        <v>7257</v>
      </c>
      <c r="G53" t="s">
        <v>7179</v>
      </c>
      <c r="H53" t="s">
        <v>366</v>
      </c>
      <c r="I53" t="s">
        <v>1285</v>
      </c>
      <c r="J53" t="s">
        <v>7258</v>
      </c>
      <c r="K53" t="s">
        <v>96</v>
      </c>
      <c r="L53" t="s">
        <v>7259</v>
      </c>
      <c r="M53" s="36">
        <v>45958.333333333343</v>
      </c>
      <c r="N53" s="36">
        <v>45967.404861111107</v>
      </c>
      <c r="O53" t="s">
        <v>1125</v>
      </c>
      <c r="P53" t="s">
        <v>1177</v>
      </c>
      <c r="Q53" t="s">
        <v>1177</v>
      </c>
      <c r="R53" t="s">
        <v>98</v>
      </c>
      <c r="S53" t="s">
        <v>470</v>
      </c>
      <c r="T53" t="s">
        <v>100</v>
      </c>
      <c r="U53" t="s">
        <v>7180</v>
      </c>
      <c r="V53" t="s">
        <v>7260</v>
      </c>
      <c r="W53" t="s">
        <v>102</v>
      </c>
      <c r="X53" t="s">
        <v>7261</v>
      </c>
      <c r="Y53" t="s">
        <v>8</v>
      </c>
      <c r="Z53" t="s">
        <v>104</v>
      </c>
      <c r="AA53" t="s">
        <v>379</v>
      </c>
      <c r="AB53" s="37">
        <v>1</v>
      </c>
      <c r="AC53" t="s">
        <v>106</v>
      </c>
      <c r="AD53" s="37">
        <v>65960</v>
      </c>
      <c r="AE53" s="37">
        <v>75096</v>
      </c>
      <c r="AF53" s="37">
        <v>65960</v>
      </c>
    </row>
    <row r="54" spans="1:32">
      <c r="A54" t="s">
        <v>85</v>
      </c>
      <c r="B54" t="s">
        <v>86</v>
      </c>
      <c r="C54" t="s">
        <v>87</v>
      </c>
      <c r="D54" t="s">
        <v>296</v>
      </c>
      <c r="E54" t="s">
        <v>7262</v>
      </c>
      <c r="F54" t="s">
        <v>7263</v>
      </c>
      <c r="G54" t="s">
        <v>7179</v>
      </c>
      <c r="H54" t="s">
        <v>93</v>
      </c>
      <c r="I54" t="s">
        <v>85</v>
      </c>
      <c r="J54" t="s">
        <v>7264</v>
      </c>
      <c r="K54" t="s">
        <v>96</v>
      </c>
      <c r="L54" t="s">
        <v>7265</v>
      </c>
      <c r="M54" s="36">
        <v>45958.692361111112</v>
      </c>
      <c r="N54" s="36">
        <v>45966.802083333343</v>
      </c>
      <c r="O54" t="s">
        <v>1125</v>
      </c>
      <c r="P54" t="s">
        <v>1177</v>
      </c>
      <c r="Q54" t="s">
        <v>1177</v>
      </c>
      <c r="R54" t="s">
        <v>1130</v>
      </c>
      <c r="S54" t="s">
        <v>1130</v>
      </c>
      <c r="T54" t="s">
        <v>100</v>
      </c>
      <c r="U54" t="s">
        <v>7180</v>
      </c>
      <c r="V54" t="s">
        <v>7266</v>
      </c>
      <c r="W54" t="s">
        <v>102</v>
      </c>
      <c r="X54" t="s">
        <v>7267</v>
      </c>
      <c r="Y54" t="s">
        <v>8</v>
      </c>
      <c r="Z54" t="s">
        <v>104</v>
      </c>
      <c r="AA54" t="s">
        <v>303</v>
      </c>
      <c r="AB54" s="37">
        <v>1</v>
      </c>
      <c r="AC54" t="s">
        <v>106</v>
      </c>
      <c r="AD54" s="37">
        <v>65960</v>
      </c>
      <c r="AE54" s="37">
        <v>75096</v>
      </c>
      <c r="AF54" s="37">
        <v>65960</v>
      </c>
    </row>
    <row r="55" spans="1:32">
      <c r="A55" t="s">
        <v>85</v>
      </c>
      <c r="B55" t="s">
        <v>86</v>
      </c>
      <c r="C55" t="s">
        <v>87</v>
      </c>
      <c r="D55" t="s">
        <v>296</v>
      </c>
      <c r="E55" t="s">
        <v>7268</v>
      </c>
      <c r="F55" t="s">
        <v>7269</v>
      </c>
      <c r="G55" t="s">
        <v>7179</v>
      </c>
      <c r="H55" t="s">
        <v>93</v>
      </c>
      <c r="I55" t="s">
        <v>85</v>
      </c>
      <c r="J55" t="s">
        <v>7270</v>
      </c>
      <c r="K55" t="s">
        <v>96</v>
      </c>
      <c r="L55" t="s">
        <v>7271</v>
      </c>
      <c r="M55" s="36">
        <v>45958.692361111112</v>
      </c>
      <c r="N55" s="36">
        <v>45966.556944444441</v>
      </c>
      <c r="O55" t="s">
        <v>1125</v>
      </c>
      <c r="P55" t="s">
        <v>1177</v>
      </c>
      <c r="Q55" t="s">
        <v>1177</v>
      </c>
      <c r="R55" t="s">
        <v>1130</v>
      </c>
      <c r="S55" t="s">
        <v>1130</v>
      </c>
      <c r="T55" t="s">
        <v>100</v>
      </c>
      <c r="U55" t="s">
        <v>7180</v>
      </c>
      <c r="V55" t="s">
        <v>7272</v>
      </c>
      <c r="W55" t="s">
        <v>102</v>
      </c>
      <c r="X55" t="s">
        <v>7273</v>
      </c>
      <c r="Y55" t="s">
        <v>8</v>
      </c>
      <c r="Z55" t="s">
        <v>104</v>
      </c>
      <c r="AA55" t="s">
        <v>303</v>
      </c>
      <c r="AB55" s="37">
        <v>1</v>
      </c>
      <c r="AC55" t="s">
        <v>106</v>
      </c>
      <c r="AD55" s="37">
        <v>65960</v>
      </c>
      <c r="AE55" s="37">
        <v>75096</v>
      </c>
      <c r="AF55" s="37">
        <v>65960</v>
      </c>
    </row>
    <row r="56" spans="1:32">
      <c r="A56" t="s">
        <v>398</v>
      </c>
      <c r="B56" t="s">
        <v>86</v>
      </c>
      <c r="C56" t="s">
        <v>87</v>
      </c>
      <c r="D56" t="s">
        <v>480</v>
      </c>
      <c r="E56" t="s">
        <v>7274</v>
      </c>
      <c r="F56" t="s">
        <v>7275</v>
      </c>
      <c r="G56" t="s">
        <v>7179</v>
      </c>
      <c r="H56" t="s">
        <v>402</v>
      </c>
      <c r="I56" t="s">
        <v>484</v>
      </c>
      <c r="J56" t="s">
        <v>7276</v>
      </c>
      <c r="K56" t="s">
        <v>96</v>
      </c>
      <c r="L56" t="s">
        <v>7277</v>
      </c>
      <c r="M56" s="36">
        <v>45959.697222222218</v>
      </c>
      <c r="N56" s="36">
        <v>45966.772916666669</v>
      </c>
      <c r="O56" t="s">
        <v>1125</v>
      </c>
      <c r="P56" t="s">
        <v>1177</v>
      </c>
      <c r="Q56" t="s">
        <v>1177</v>
      </c>
      <c r="R56" t="s">
        <v>1130</v>
      </c>
      <c r="S56" t="s">
        <v>1130</v>
      </c>
      <c r="T56" t="s">
        <v>100</v>
      </c>
      <c r="U56" t="s">
        <v>7180</v>
      </c>
      <c r="V56" t="s">
        <v>7278</v>
      </c>
      <c r="W56" t="s">
        <v>102</v>
      </c>
      <c r="X56" t="s">
        <v>7279</v>
      </c>
      <c r="Y56" t="s">
        <v>11</v>
      </c>
      <c r="Z56" t="s">
        <v>104</v>
      </c>
      <c r="AA56" t="s">
        <v>479</v>
      </c>
      <c r="AB56" s="37">
        <v>1</v>
      </c>
      <c r="AC56" t="s">
        <v>106</v>
      </c>
      <c r="AD56" s="37">
        <v>144968</v>
      </c>
      <c r="AE56" s="37">
        <v>140396</v>
      </c>
      <c r="AF56" s="37">
        <v>144968</v>
      </c>
    </row>
    <row r="57" spans="1:32">
      <c r="A57" t="s">
        <v>244</v>
      </c>
      <c r="B57" t="s">
        <v>114</v>
      </c>
      <c r="C57" t="s">
        <v>115</v>
      </c>
      <c r="D57" t="s">
        <v>7185</v>
      </c>
      <c r="E57" t="s">
        <v>7280</v>
      </c>
      <c r="F57" t="s">
        <v>7281</v>
      </c>
      <c r="G57" t="s">
        <v>7179</v>
      </c>
      <c r="H57" t="s">
        <v>248</v>
      </c>
      <c r="I57" t="s">
        <v>244</v>
      </c>
      <c r="J57" t="s">
        <v>7282</v>
      </c>
      <c r="K57" t="s">
        <v>96</v>
      </c>
      <c r="L57" t="s">
        <v>7283</v>
      </c>
      <c r="M57" s="36">
        <v>45959.697222222218</v>
      </c>
      <c r="N57" s="36">
        <v>45965.314583333333</v>
      </c>
      <c r="O57" t="s">
        <v>1125</v>
      </c>
      <c r="P57" t="s">
        <v>1177</v>
      </c>
      <c r="Q57" t="s">
        <v>7245</v>
      </c>
      <c r="R57" t="s">
        <v>1130</v>
      </c>
      <c r="S57" t="s">
        <v>1130</v>
      </c>
      <c r="T57" t="s">
        <v>100</v>
      </c>
      <c r="U57" t="s">
        <v>7180</v>
      </c>
      <c r="V57" t="s">
        <v>7284</v>
      </c>
      <c r="W57" t="s">
        <v>102</v>
      </c>
      <c r="X57" t="s">
        <v>7285</v>
      </c>
      <c r="Y57" t="s">
        <v>8</v>
      </c>
      <c r="Z57" t="s">
        <v>104</v>
      </c>
      <c r="AA57" t="s">
        <v>254</v>
      </c>
      <c r="AB57" s="37">
        <v>1</v>
      </c>
      <c r="AC57" t="s">
        <v>106</v>
      </c>
      <c r="AD57" s="37">
        <v>65960</v>
      </c>
      <c r="AE57" s="37">
        <v>75096</v>
      </c>
      <c r="AF57" s="37">
        <v>65960</v>
      </c>
    </row>
    <row r="58" spans="1:32">
      <c r="A58" t="s">
        <v>113</v>
      </c>
      <c r="B58" t="s">
        <v>114</v>
      </c>
      <c r="C58" t="s">
        <v>115</v>
      </c>
      <c r="D58" t="s">
        <v>7286</v>
      </c>
      <c r="E58" t="s">
        <v>7287</v>
      </c>
      <c r="F58" t="s">
        <v>7288</v>
      </c>
      <c r="G58" t="s">
        <v>7179</v>
      </c>
      <c r="H58" t="s">
        <v>366</v>
      </c>
      <c r="I58" t="s">
        <v>7289</v>
      </c>
      <c r="J58" t="s">
        <v>7290</v>
      </c>
      <c r="K58" t="s">
        <v>96</v>
      </c>
      <c r="L58" t="s">
        <v>7291</v>
      </c>
      <c r="M58" s="36">
        <v>45959.697222222218</v>
      </c>
      <c r="N58" s="36">
        <v>45967.640972222223</v>
      </c>
      <c r="O58" t="s">
        <v>1125</v>
      </c>
      <c r="P58" t="s">
        <v>1177</v>
      </c>
      <c r="Q58" t="s">
        <v>7245</v>
      </c>
      <c r="R58" t="s">
        <v>1129</v>
      </c>
      <c r="S58" t="s">
        <v>1129</v>
      </c>
      <c r="T58" t="s">
        <v>100</v>
      </c>
      <c r="U58" t="s">
        <v>7180</v>
      </c>
      <c r="V58" t="s">
        <v>7292</v>
      </c>
      <c r="W58" t="s">
        <v>102</v>
      </c>
      <c r="X58" t="s">
        <v>7293</v>
      </c>
      <c r="Y58" t="s">
        <v>15</v>
      </c>
      <c r="Z58" t="s">
        <v>104</v>
      </c>
      <c r="AA58" t="s">
        <v>547</v>
      </c>
      <c r="AB58" s="37">
        <v>1</v>
      </c>
      <c r="AC58" t="s">
        <v>106</v>
      </c>
      <c r="AD58" s="37">
        <v>479589</v>
      </c>
      <c r="AE58" s="37">
        <v>196537</v>
      </c>
      <c r="AF58" s="37">
        <v>479589</v>
      </c>
    </row>
    <row r="59" spans="1:32">
      <c r="A59" t="s">
        <v>85</v>
      </c>
      <c r="B59" t="s">
        <v>86</v>
      </c>
      <c r="C59" t="s">
        <v>87</v>
      </c>
      <c r="D59" t="s">
        <v>1142</v>
      </c>
      <c r="E59" t="s">
        <v>7294</v>
      </c>
      <c r="F59" t="s">
        <v>7295</v>
      </c>
      <c r="G59" t="s">
        <v>7179</v>
      </c>
      <c r="H59" t="s">
        <v>131</v>
      </c>
      <c r="I59" t="s">
        <v>1145</v>
      </c>
      <c r="J59" t="s">
        <v>7296</v>
      </c>
      <c r="K59" t="s">
        <v>96</v>
      </c>
      <c r="L59" t="s">
        <v>7297</v>
      </c>
      <c r="M59" s="36">
        <v>45959.697222222218</v>
      </c>
      <c r="N59" s="36">
        <v>45966.563888888893</v>
      </c>
      <c r="O59" t="s">
        <v>1125</v>
      </c>
      <c r="P59" t="s">
        <v>1177</v>
      </c>
      <c r="Q59" t="s">
        <v>1177</v>
      </c>
      <c r="R59" t="s">
        <v>1130</v>
      </c>
      <c r="S59" t="s">
        <v>1130</v>
      </c>
      <c r="T59" t="s">
        <v>100</v>
      </c>
      <c r="U59" t="s">
        <v>7184</v>
      </c>
      <c r="V59" t="s">
        <v>7298</v>
      </c>
      <c r="W59" t="s">
        <v>102</v>
      </c>
      <c r="X59" t="s">
        <v>7299</v>
      </c>
      <c r="Y59" t="s">
        <v>13</v>
      </c>
      <c r="Z59" t="s">
        <v>104</v>
      </c>
      <c r="AA59" t="s">
        <v>1151</v>
      </c>
      <c r="AB59" s="37">
        <v>1</v>
      </c>
      <c r="AC59" t="s">
        <v>106</v>
      </c>
      <c r="AD59" s="37">
        <v>275729</v>
      </c>
      <c r="AE59" s="37">
        <v>196537</v>
      </c>
      <c r="AF59" s="37">
        <v>275729</v>
      </c>
    </row>
    <row r="60" spans="1:32">
      <c r="A60" t="s">
        <v>113</v>
      </c>
      <c r="B60" t="s">
        <v>114</v>
      </c>
      <c r="C60" t="s">
        <v>115</v>
      </c>
      <c r="D60" t="s">
        <v>1715</v>
      </c>
      <c r="E60" t="s">
        <v>7300</v>
      </c>
      <c r="F60" t="s">
        <v>7301</v>
      </c>
      <c r="G60" t="s">
        <v>7179</v>
      </c>
      <c r="H60" t="s">
        <v>366</v>
      </c>
      <c r="I60" t="s">
        <v>1718</v>
      </c>
      <c r="J60" t="s">
        <v>7302</v>
      </c>
      <c r="K60" t="s">
        <v>96</v>
      </c>
      <c r="L60" t="s">
        <v>7303</v>
      </c>
      <c r="M60" s="36">
        <v>45959.697916666657</v>
      </c>
      <c r="N60" s="36">
        <v>45966.445138888892</v>
      </c>
      <c r="O60" t="s">
        <v>1125</v>
      </c>
      <c r="P60" t="s">
        <v>1177</v>
      </c>
      <c r="Q60" t="s">
        <v>1177</v>
      </c>
      <c r="R60" t="s">
        <v>98</v>
      </c>
      <c r="S60" t="s">
        <v>99</v>
      </c>
      <c r="T60" t="s">
        <v>100</v>
      </c>
      <c r="U60" t="s">
        <v>7180</v>
      </c>
      <c r="V60" t="s">
        <v>7304</v>
      </c>
      <c r="W60" t="s">
        <v>102</v>
      </c>
      <c r="X60" t="s">
        <v>7305</v>
      </c>
      <c r="Y60" t="s">
        <v>11</v>
      </c>
      <c r="Z60" t="s">
        <v>104</v>
      </c>
      <c r="AA60" t="s">
        <v>1030</v>
      </c>
      <c r="AB60" s="37">
        <v>1</v>
      </c>
      <c r="AC60" t="s">
        <v>106</v>
      </c>
      <c r="AD60" s="37">
        <v>144968</v>
      </c>
      <c r="AE60" s="37">
        <v>140396</v>
      </c>
      <c r="AF60" s="37">
        <v>144968</v>
      </c>
    </row>
    <row r="61" spans="1:32">
      <c r="A61" t="s">
        <v>398</v>
      </c>
      <c r="B61" t="s">
        <v>86</v>
      </c>
      <c r="C61" t="s">
        <v>87</v>
      </c>
      <c r="D61" t="s">
        <v>399</v>
      </c>
      <c r="E61" t="s">
        <v>7306</v>
      </c>
      <c r="F61" t="s">
        <v>7307</v>
      </c>
      <c r="G61" t="s">
        <v>7179</v>
      </c>
      <c r="H61" t="s">
        <v>402</v>
      </c>
      <c r="I61" t="s">
        <v>398</v>
      </c>
      <c r="J61" t="s">
        <v>7308</v>
      </c>
      <c r="K61" t="s">
        <v>96</v>
      </c>
      <c r="L61" t="s">
        <v>7309</v>
      </c>
      <c r="M61" s="36">
        <v>45959.697916666657</v>
      </c>
      <c r="N61" s="36">
        <v>45967.518750000003</v>
      </c>
      <c r="O61" t="s">
        <v>1125</v>
      </c>
      <c r="P61" t="s">
        <v>1177</v>
      </c>
      <c r="Q61" t="s">
        <v>1177</v>
      </c>
      <c r="R61" t="s">
        <v>98</v>
      </c>
      <c r="S61" t="s">
        <v>99</v>
      </c>
      <c r="T61" t="s">
        <v>100</v>
      </c>
      <c r="U61" t="s">
        <v>7180</v>
      </c>
      <c r="V61" t="s">
        <v>7310</v>
      </c>
      <c r="W61" t="s">
        <v>102</v>
      </c>
      <c r="X61" t="s">
        <v>7311</v>
      </c>
      <c r="Y61" t="s">
        <v>8</v>
      </c>
      <c r="Z61" t="s">
        <v>104</v>
      </c>
      <c r="AA61" t="s">
        <v>479</v>
      </c>
      <c r="AB61" s="37">
        <v>1</v>
      </c>
      <c r="AC61" t="s">
        <v>106</v>
      </c>
      <c r="AD61" s="37">
        <v>65960</v>
      </c>
      <c r="AE61" s="37">
        <v>75096</v>
      </c>
      <c r="AF61" s="37">
        <v>65960</v>
      </c>
    </row>
    <row r="62" spans="1:32">
      <c r="A62" t="s">
        <v>152</v>
      </c>
      <c r="B62" t="s">
        <v>153</v>
      </c>
      <c r="C62" t="s">
        <v>154</v>
      </c>
      <c r="D62" t="s">
        <v>155</v>
      </c>
      <c r="E62" t="s">
        <v>7312</v>
      </c>
      <c r="F62" t="s">
        <v>7313</v>
      </c>
      <c r="G62" t="s">
        <v>7179</v>
      </c>
      <c r="H62" t="s">
        <v>153</v>
      </c>
      <c r="I62" t="s">
        <v>152</v>
      </c>
      <c r="J62" t="s">
        <v>7314</v>
      </c>
      <c r="K62" t="s">
        <v>96</v>
      </c>
      <c r="L62" t="s">
        <v>7315</v>
      </c>
      <c r="M62" s="36">
        <v>45959.697916666657</v>
      </c>
      <c r="N62" s="36">
        <v>45966.609722222223</v>
      </c>
      <c r="O62" t="s">
        <v>1125</v>
      </c>
      <c r="P62" t="s">
        <v>1177</v>
      </c>
      <c r="Q62" t="s">
        <v>1177</v>
      </c>
      <c r="R62" t="s">
        <v>98</v>
      </c>
      <c r="S62" t="s">
        <v>470</v>
      </c>
      <c r="T62" t="s">
        <v>2065</v>
      </c>
      <c r="U62" t="s">
        <v>7180</v>
      </c>
      <c r="V62" t="s">
        <v>7316</v>
      </c>
      <c r="W62" t="s">
        <v>102</v>
      </c>
      <c r="X62" t="s">
        <v>7317</v>
      </c>
      <c r="Y62" t="s">
        <v>8</v>
      </c>
      <c r="Z62" t="s">
        <v>104</v>
      </c>
      <c r="AA62" t="s">
        <v>1262</v>
      </c>
      <c r="AB62" s="37">
        <v>1</v>
      </c>
      <c r="AC62" t="s">
        <v>106</v>
      </c>
      <c r="AD62" s="37">
        <v>65960</v>
      </c>
      <c r="AE62" s="37">
        <v>75096</v>
      </c>
      <c r="AF62" s="37">
        <v>65960</v>
      </c>
    </row>
    <row r="63" spans="1:32">
      <c r="A63" t="s">
        <v>138</v>
      </c>
      <c r="B63" t="s">
        <v>139</v>
      </c>
      <c r="C63" t="s">
        <v>140</v>
      </c>
      <c r="D63" t="s">
        <v>141</v>
      </c>
      <c r="E63" t="s">
        <v>7318</v>
      </c>
      <c r="F63" t="s">
        <v>7319</v>
      </c>
      <c r="G63" t="s">
        <v>7179</v>
      </c>
      <c r="H63" t="s">
        <v>144</v>
      </c>
      <c r="I63" t="s">
        <v>138</v>
      </c>
      <c r="J63" t="s">
        <v>7320</v>
      </c>
      <c r="K63" t="s">
        <v>96</v>
      </c>
      <c r="L63" t="s">
        <v>7321</v>
      </c>
      <c r="M63" s="36">
        <v>45959.697916666657</v>
      </c>
      <c r="N63" s="36">
        <v>45965.583333333343</v>
      </c>
      <c r="O63" t="s">
        <v>1125</v>
      </c>
      <c r="P63" t="s">
        <v>1177</v>
      </c>
      <c r="Q63" t="s">
        <v>7245</v>
      </c>
      <c r="R63" t="s">
        <v>98</v>
      </c>
      <c r="S63" t="s">
        <v>470</v>
      </c>
      <c r="T63" t="s">
        <v>100</v>
      </c>
      <c r="U63" t="s">
        <v>7180</v>
      </c>
      <c r="V63" t="s">
        <v>7322</v>
      </c>
      <c r="W63" t="s">
        <v>102</v>
      </c>
      <c r="X63" t="s">
        <v>7323</v>
      </c>
      <c r="Y63" t="s">
        <v>8</v>
      </c>
      <c r="Z63" t="s">
        <v>104</v>
      </c>
      <c r="AA63" t="s">
        <v>1807</v>
      </c>
      <c r="AB63" s="37">
        <v>1</v>
      </c>
      <c r="AC63" t="s">
        <v>106</v>
      </c>
      <c r="AD63" s="37">
        <v>65960</v>
      </c>
      <c r="AE63" s="37">
        <v>75096</v>
      </c>
      <c r="AF63" s="37">
        <v>65960</v>
      </c>
    </row>
    <row r="64" spans="1:32">
      <c r="A64" t="s">
        <v>113</v>
      </c>
      <c r="B64" t="s">
        <v>114</v>
      </c>
      <c r="C64" t="s">
        <v>115</v>
      </c>
      <c r="D64" t="s">
        <v>4399</v>
      </c>
      <c r="E64" t="s">
        <v>7324</v>
      </c>
      <c r="F64" t="s">
        <v>7325</v>
      </c>
      <c r="G64" t="s">
        <v>7179</v>
      </c>
      <c r="H64" t="s">
        <v>366</v>
      </c>
      <c r="I64" t="s">
        <v>4402</v>
      </c>
      <c r="J64" t="s">
        <v>7326</v>
      </c>
      <c r="K64" t="s">
        <v>96</v>
      </c>
      <c r="L64" t="s">
        <v>7327</v>
      </c>
      <c r="M64" s="36">
        <v>45959.697916666657</v>
      </c>
      <c r="N64" s="36">
        <v>45966.554166666669</v>
      </c>
      <c r="O64" t="s">
        <v>1125</v>
      </c>
      <c r="P64" t="s">
        <v>1177</v>
      </c>
      <c r="Q64" t="s">
        <v>7245</v>
      </c>
      <c r="R64" t="s">
        <v>98</v>
      </c>
      <c r="S64" t="s">
        <v>470</v>
      </c>
      <c r="T64" t="s">
        <v>100</v>
      </c>
      <c r="U64" t="s">
        <v>7180</v>
      </c>
      <c r="V64" t="s">
        <v>7328</v>
      </c>
      <c r="W64" t="s">
        <v>102</v>
      </c>
      <c r="X64" t="s">
        <v>7329</v>
      </c>
      <c r="Y64" t="s">
        <v>11</v>
      </c>
      <c r="Z64" t="s">
        <v>104</v>
      </c>
      <c r="AA64" t="s">
        <v>5443</v>
      </c>
      <c r="AB64" s="37">
        <v>1</v>
      </c>
      <c r="AC64" t="s">
        <v>106</v>
      </c>
      <c r="AD64" s="37">
        <v>144968</v>
      </c>
      <c r="AE64" s="37">
        <v>140396</v>
      </c>
      <c r="AF64" s="37">
        <v>144968</v>
      </c>
    </row>
    <row r="65" spans="1:32">
      <c r="A65" t="s">
        <v>152</v>
      </c>
      <c r="B65" t="s">
        <v>153</v>
      </c>
      <c r="C65" t="s">
        <v>154</v>
      </c>
      <c r="D65" t="s">
        <v>155</v>
      </c>
      <c r="E65" t="s">
        <v>7330</v>
      </c>
      <c r="F65" t="s">
        <v>7331</v>
      </c>
      <c r="G65" t="s">
        <v>7179</v>
      </c>
      <c r="H65" t="s">
        <v>153</v>
      </c>
      <c r="I65" t="s">
        <v>152</v>
      </c>
      <c r="J65" t="s">
        <v>7332</v>
      </c>
      <c r="K65" t="s">
        <v>96</v>
      </c>
      <c r="L65" t="s">
        <v>7333</v>
      </c>
      <c r="M65" s="36">
        <v>45959.697916666657</v>
      </c>
      <c r="N65" s="36">
        <v>45966.459722222222</v>
      </c>
      <c r="O65" t="s">
        <v>1125</v>
      </c>
      <c r="P65" t="s">
        <v>1177</v>
      </c>
      <c r="Q65" t="s">
        <v>7245</v>
      </c>
      <c r="R65" t="s">
        <v>98</v>
      </c>
      <c r="S65" t="s">
        <v>470</v>
      </c>
      <c r="T65" t="s">
        <v>100</v>
      </c>
      <c r="U65" t="s">
        <v>7180</v>
      </c>
      <c r="V65" t="s">
        <v>7334</v>
      </c>
      <c r="W65" t="s">
        <v>102</v>
      </c>
      <c r="X65" t="s">
        <v>7335</v>
      </c>
      <c r="Y65" t="s">
        <v>8</v>
      </c>
      <c r="Z65" t="s">
        <v>104</v>
      </c>
      <c r="AA65" t="s">
        <v>1911</v>
      </c>
      <c r="AB65" s="37">
        <v>1</v>
      </c>
      <c r="AC65" t="s">
        <v>106</v>
      </c>
      <c r="AD65" s="37">
        <v>65960</v>
      </c>
      <c r="AE65" s="37">
        <v>75096</v>
      </c>
      <c r="AF65" s="37">
        <v>65960</v>
      </c>
    </row>
    <row r="66" spans="1:32">
      <c r="A66" t="s">
        <v>152</v>
      </c>
      <c r="B66" t="s">
        <v>153</v>
      </c>
      <c r="C66" t="s">
        <v>154</v>
      </c>
      <c r="D66" t="s">
        <v>155</v>
      </c>
      <c r="E66" t="s">
        <v>7336</v>
      </c>
      <c r="F66" t="s">
        <v>7337</v>
      </c>
      <c r="G66" t="s">
        <v>7179</v>
      </c>
      <c r="H66" t="s">
        <v>153</v>
      </c>
      <c r="I66" t="s">
        <v>152</v>
      </c>
      <c r="J66" t="s">
        <v>7338</v>
      </c>
      <c r="K66" t="s">
        <v>96</v>
      </c>
      <c r="L66" t="s">
        <v>7339</v>
      </c>
      <c r="M66" s="36">
        <v>45959.697916666657</v>
      </c>
      <c r="N66" s="36">
        <v>45965.585416666669</v>
      </c>
      <c r="O66" t="s">
        <v>1125</v>
      </c>
      <c r="P66" t="s">
        <v>1177</v>
      </c>
      <c r="Q66" t="s">
        <v>7245</v>
      </c>
      <c r="R66" t="s">
        <v>98</v>
      </c>
      <c r="S66" t="s">
        <v>470</v>
      </c>
      <c r="T66" t="s">
        <v>100</v>
      </c>
      <c r="U66" t="s">
        <v>7180</v>
      </c>
      <c r="V66" t="s">
        <v>7340</v>
      </c>
      <c r="W66" t="s">
        <v>102</v>
      </c>
      <c r="X66" t="s">
        <v>7341</v>
      </c>
      <c r="Y66" t="s">
        <v>8</v>
      </c>
      <c r="Z66" t="s">
        <v>104</v>
      </c>
      <c r="AA66" t="s">
        <v>1807</v>
      </c>
      <c r="AB66" s="37">
        <v>1</v>
      </c>
      <c r="AC66" t="s">
        <v>106</v>
      </c>
      <c r="AD66" s="37">
        <v>65960</v>
      </c>
      <c r="AE66" s="37">
        <v>75096</v>
      </c>
      <c r="AF66" s="37">
        <v>65960</v>
      </c>
    </row>
    <row r="67" spans="1:32">
      <c r="A67" t="s">
        <v>138</v>
      </c>
      <c r="B67" t="s">
        <v>139</v>
      </c>
      <c r="C67" t="s">
        <v>140</v>
      </c>
      <c r="D67" t="s">
        <v>141</v>
      </c>
      <c r="E67" t="s">
        <v>7342</v>
      </c>
      <c r="F67" t="s">
        <v>7343</v>
      </c>
      <c r="G67" t="s">
        <v>7179</v>
      </c>
      <c r="H67" t="s">
        <v>144</v>
      </c>
      <c r="I67" t="s">
        <v>138</v>
      </c>
      <c r="J67" t="s">
        <v>7344</v>
      </c>
      <c r="K67" t="s">
        <v>96</v>
      </c>
      <c r="L67" t="s">
        <v>7345</v>
      </c>
      <c r="M67" s="36">
        <v>45959.697916666657</v>
      </c>
      <c r="N67" s="36">
        <v>45965.756944444453</v>
      </c>
      <c r="O67" t="s">
        <v>1125</v>
      </c>
      <c r="P67" t="s">
        <v>1177</v>
      </c>
      <c r="Q67" t="s">
        <v>1177</v>
      </c>
      <c r="R67" t="s">
        <v>98</v>
      </c>
      <c r="S67" t="s">
        <v>470</v>
      </c>
      <c r="T67" t="s">
        <v>100</v>
      </c>
      <c r="U67" t="s">
        <v>7180</v>
      </c>
      <c r="V67" t="s">
        <v>7346</v>
      </c>
      <c r="W67" t="s">
        <v>102</v>
      </c>
      <c r="X67" t="s">
        <v>7347</v>
      </c>
      <c r="Y67" t="s">
        <v>8</v>
      </c>
      <c r="Z67" t="s">
        <v>104</v>
      </c>
      <c r="AA67" t="s">
        <v>1246</v>
      </c>
      <c r="AB67" s="37">
        <v>1</v>
      </c>
      <c r="AC67" t="s">
        <v>106</v>
      </c>
      <c r="AD67" s="37">
        <v>65960</v>
      </c>
      <c r="AE67" s="37">
        <v>75096</v>
      </c>
      <c r="AF67" s="37">
        <v>65960</v>
      </c>
    </row>
    <row r="68" spans="1:32">
      <c r="A68" t="s">
        <v>244</v>
      </c>
      <c r="B68" t="s">
        <v>114</v>
      </c>
      <c r="C68" t="s">
        <v>115</v>
      </c>
      <c r="D68" t="s">
        <v>1263</v>
      </c>
      <c r="E68" t="s">
        <v>7348</v>
      </c>
      <c r="F68" t="s">
        <v>7349</v>
      </c>
      <c r="G68" t="s">
        <v>7179</v>
      </c>
      <c r="H68" t="s">
        <v>248</v>
      </c>
      <c r="I68" t="s">
        <v>1266</v>
      </c>
      <c r="J68" t="s">
        <v>7350</v>
      </c>
      <c r="K68" t="s">
        <v>96</v>
      </c>
      <c r="L68" t="s">
        <v>7351</v>
      </c>
      <c r="M68" s="36">
        <v>45959.697916666657</v>
      </c>
      <c r="N68" s="36">
        <v>45965.604861111111</v>
      </c>
      <c r="O68" t="s">
        <v>1125</v>
      </c>
      <c r="P68" t="s">
        <v>1177</v>
      </c>
      <c r="Q68" t="s">
        <v>1177</v>
      </c>
      <c r="R68" t="s">
        <v>98</v>
      </c>
      <c r="S68" t="s">
        <v>99</v>
      </c>
      <c r="T68" t="s">
        <v>100</v>
      </c>
      <c r="U68" t="s">
        <v>7180</v>
      </c>
      <c r="V68" t="s">
        <v>7352</v>
      </c>
      <c r="W68" t="s">
        <v>102</v>
      </c>
      <c r="X68" t="s">
        <v>7353</v>
      </c>
      <c r="Y68" t="s">
        <v>11</v>
      </c>
      <c r="Z68" t="s">
        <v>104</v>
      </c>
      <c r="AA68" t="s">
        <v>1272</v>
      </c>
      <c r="AB68" s="37">
        <v>1</v>
      </c>
      <c r="AC68" t="s">
        <v>106</v>
      </c>
      <c r="AD68" s="37">
        <v>144968</v>
      </c>
      <c r="AE68" s="37">
        <v>140396</v>
      </c>
      <c r="AF68" s="37">
        <v>144968</v>
      </c>
    </row>
    <row r="69" spans="1:32">
      <c r="A69" t="s">
        <v>255</v>
      </c>
      <c r="B69" t="s">
        <v>256</v>
      </c>
      <c r="C69" t="s">
        <v>257</v>
      </c>
      <c r="D69" t="s">
        <v>5107</v>
      </c>
      <c r="E69" t="s">
        <v>7354</v>
      </c>
      <c r="F69" t="s">
        <v>7355</v>
      </c>
      <c r="G69" t="s">
        <v>7179</v>
      </c>
      <c r="H69" t="s">
        <v>144</v>
      </c>
      <c r="I69" t="s">
        <v>5110</v>
      </c>
      <c r="J69" t="s">
        <v>7356</v>
      </c>
      <c r="K69" t="s">
        <v>96</v>
      </c>
      <c r="L69" t="s">
        <v>7357</v>
      </c>
      <c r="M69" s="36">
        <v>45959.697916666657</v>
      </c>
      <c r="N69" s="36">
        <v>45965.622916666667</v>
      </c>
      <c r="O69" t="s">
        <v>1125</v>
      </c>
      <c r="P69" t="s">
        <v>1177</v>
      </c>
      <c r="Q69" t="s">
        <v>1177</v>
      </c>
      <c r="R69" t="s">
        <v>98</v>
      </c>
      <c r="S69" t="s">
        <v>470</v>
      </c>
      <c r="T69" t="s">
        <v>100</v>
      </c>
      <c r="U69" t="s">
        <v>7180</v>
      </c>
      <c r="V69" t="s">
        <v>7358</v>
      </c>
      <c r="W69" t="s">
        <v>102</v>
      </c>
      <c r="X69" t="s">
        <v>7359</v>
      </c>
      <c r="Y69" t="s">
        <v>13</v>
      </c>
      <c r="Z69" t="s">
        <v>104</v>
      </c>
      <c r="AA69" t="s">
        <v>593</v>
      </c>
      <c r="AB69" s="37">
        <v>1</v>
      </c>
      <c r="AC69" t="s">
        <v>106</v>
      </c>
      <c r="AD69" s="37">
        <v>275729</v>
      </c>
      <c r="AE69" s="37">
        <v>196537</v>
      </c>
      <c r="AF69" s="37">
        <v>275729</v>
      </c>
    </row>
    <row r="70" spans="1:32">
      <c r="A70" t="s">
        <v>244</v>
      </c>
      <c r="B70" t="s">
        <v>114</v>
      </c>
      <c r="C70" t="s">
        <v>115</v>
      </c>
      <c r="D70" t="s">
        <v>7360</v>
      </c>
      <c r="E70" t="s">
        <v>7361</v>
      </c>
      <c r="F70" t="s">
        <v>7362</v>
      </c>
      <c r="G70" t="s">
        <v>7179</v>
      </c>
      <c r="H70" t="s">
        <v>366</v>
      </c>
      <c r="I70" t="s">
        <v>7363</v>
      </c>
      <c r="J70" t="s">
        <v>7364</v>
      </c>
      <c r="K70" t="s">
        <v>96</v>
      </c>
      <c r="L70" t="s">
        <v>7365</v>
      </c>
      <c r="M70" s="36">
        <v>45959.697916666657</v>
      </c>
      <c r="N70" s="36">
        <v>45972.649305555547</v>
      </c>
      <c r="O70" t="s">
        <v>1125</v>
      </c>
      <c r="P70" t="s">
        <v>1177</v>
      </c>
      <c r="Q70" t="s">
        <v>1177</v>
      </c>
      <c r="R70" t="s">
        <v>98</v>
      </c>
      <c r="S70" t="s">
        <v>470</v>
      </c>
      <c r="T70" t="s">
        <v>100</v>
      </c>
      <c r="U70" t="s">
        <v>7180</v>
      </c>
      <c r="V70" t="s">
        <v>7366</v>
      </c>
      <c r="W70" t="s">
        <v>102</v>
      </c>
      <c r="X70" t="s">
        <v>7367</v>
      </c>
      <c r="Y70" t="s">
        <v>11</v>
      </c>
      <c r="Z70" t="s">
        <v>104</v>
      </c>
      <c r="AA70" t="s">
        <v>4169</v>
      </c>
      <c r="AB70" s="37">
        <v>1</v>
      </c>
      <c r="AC70" t="s">
        <v>106</v>
      </c>
      <c r="AD70" s="37">
        <v>144968</v>
      </c>
      <c r="AE70" s="37">
        <v>140396</v>
      </c>
      <c r="AF70" s="37">
        <v>144968</v>
      </c>
    </row>
    <row r="71" spans="1:32">
      <c r="A71" t="s">
        <v>800</v>
      </c>
      <c r="B71" t="s">
        <v>381</v>
      </c>
      <c r="C71" t="s">
        <v>382</v>
      </c>
      <c r="D71" t="s">
        <v>6870</v>
      </c>
      <c r="E71" t="s">
        <v>7368</v>
      </c>
      <c r="F71" t="s">
        <v>7369</v>
      </c>
      <c r="G71" t="s">
        <v>7179</v>
      </c>
      <c r="H71" t="s">
        <v>2052</v>
      </c>
      <c r="I71" t="s">
        <v>5345</v>
      </c>
      <c r="J71" t="s">
        <v>7370</v>
      </c>
      <c r="K71" t="s">
        <v>96</v>
      </c>
      <c r="L71" t="s">
        <v>7371</v>
      </c>
      <c r="M71" s="36">
        <v>45960.62777777778</v>
      </c>
      <c r="N71" s="36">
        <v>45966.458333333343</v>
      </c>
      <c r="O71" t="s">
        <v>1125</v>
      </c>
      <c r="P71" t="s">
        <v>1177</v>
      </c>
      <c r="Q71" t="s">
        <v>1177</v>
      </c>
      <c r="R71" t="s">
        <v>1129</v>
      </c>
      <c r="S71" t="s">
        <v>1130</v>
      </c>
      <c r="T71" t="s">
        <v>100</v>
      </c>
      <c r="U71" t="s">
        <v>7180</v>
      </c>
      <c r="V71" t="s">
        <v>7372</v>
      </c>
      <c r="W71" t="s">
        <v>102</v>
      </c>
      <c r="X71" t="s">
        <v>7373</v>
      </c>
      <c r="Y71" t="s">
        <v>125</v>
      </c>
      <c r="Z71" t="s">
        <v>104</v>
      </c>
      <c r="AA71" t="s">
        <v>2058</v>
      </c>
      <c r="AB71" s="37">
        <v>1</v>
      </c>
      <c r="AC71" t="s">
        <v>106</v>
      </c>
      <c r="AD71" s="37">
        <v>479589</v>
      </c>
      <c r="AE71" s="37">
        <v>196537</v>
      </c>
      <c r="AF71" s="37">
        <v>479589</v>
      </c>
    </row>
    <row r="72" spans="1:32">
      <c r="A72" t="s">
        <v>800</v>
      </c>
      <c r="B72" t="s">
        <v>381</v>
      </c>
      <c r="C72" t="s">
        <v>382</v>
      </c>
      <c r="D72" t="s">
        <v>2049</v>
      </c>
      <c r="E72" t="s">
        <v>7374</v>
      </c>
      <c r="F72" t="s">
        <v>7375</v>
      </c>
      <c r="G72" t="s">
        <v>7179</v>
      </c>
      <c r="H72" t="s">
        <v>2052</v>
      </c>
      <c r="I72" t="s">
        <v>2053</v>
      </c>
      <c r="J72" t="s">
        <v>7376</v>
      </c>
      <c r="K72" t="s">
        <v>96</v>
      </c>
      <c r="L72" t="s">
        <v>7377</v>
      </c>
      <c r="M72" s="36">
        <v>45960.62777777778</v>
      </c>
      <c r="N72" s="36">
        <v>45987.497916666667</v>
      </c>
      <c r="O72" t="s">
        <v>1125</v>
      </c>
      <c r="P72" t="s">
        <v>1177</v>
      </c>
      <c r="Q72" t="s">
        <v>1177</v>
      </c>
      <c r="R72" t="s">
        <v>1130</v>
      </c>
      <c r="S72" t="s">
        <v>1130</v>
      </c>
      <c r="T72" t="s">
        <v>100</v>
      </c>
      <c r="U72" t="s">
        <v>7184</v>
      </c>
      <c r="V72" t="s">
        <v>7378</v>
      </c>
      <c r="W72" t="s">
        <v>102</v>
      </c>
      <c r="X72" t="s">
        <v>7379</v>
      </c>
      <c r="Y72" t="s">
        <v>15</v>
      </c>
      <c r="Z72" t="s">
        <v>104</v>
      </c>
      <c r="AA72" t="s">
        <v>7181</v>
      </c>
      <c r="AB72" s="37">
        <v>1</v>
      </c>
      <c r="AC72" t="s">
        <v>106</v>
      </c>
      <c r="AD72" s="37">
        <v>479589</v>
      </c>
      <c r="AE72" s="37">
        <v>196537</v>
      </c>
      <c r="AF72" s="37">
        <v>479589</v>
      </c>
    </row>
    <row r="73" spans="1:32">
      <c r="A73" t="s">
        <v>113</v>
      </c>
      <c r="B73" t="s">
        <v>114</v>
      </c>
      <c r="C73" t="s">
        <v>115</v>
      </c>
      <c r="D73" t="s">
        <v>7380</v>
      </c>
      <c r="E73" t="s">
        <v>7381</v>
      </c>
      <c r="F73" t="s">
        <v>7382</v>
      </c>
      <c r="G73" t="s">
        <v>7179</v>
      </c>
      <c r="H73" t="s">
        <v>366</v>
      </c>
      <c r="I73" t="s">
        <v>7383</v>
      </c>
      <c r="J73" t="s">
        <v>7384</v>
      </c>
      <c r="K73" t="s">
        <v>96</v>
      </c>
      <c r="L73" t="s">
        <v>7385</v>
      </c>
      <c r="M73" s="36">
        <v>45960.62777777778</v>
      </c>
      <c r="N73" s="36">
        <v>45966.456944444442</v>
      </c>
      <c r="O73" t="s">
        <v>1125</v>
      </c>
      <c r="P73" t="s">
        <v>1177</v>
      </c>
      <c r="Q73" t="s">
        <v>1177</v>
      </c>
      <c r="R73" t="s">
        <v>1129</v>
      </c>
      <c r="S73" t="s">
        <v>1129</v>
      </c>
      <c r="T73" t="s">
        <v>100</v>
      </c>
      <c r="U73" t="s">
        <v>7180</v>
      </c>
      <c r="V73" t="s">
        <v>7386</v>
      </c>
      <c r="W73" t="s">
        <v>102</v>
      </c>
      <c r="X73" t="s">
        <v>7387</v>
      </c>
      <c r="Y73" t="s">
        <v>15</v>
      </c>
      <c r="Z73" t="s">
        <v>104</v>
      </c>
      <c r="AA73" t="s">
        <v>1632</v>
      </c>
      <c r="AB73" s="37">
        <v>1</v>
      </c>
      <c r="AC73" t="s">
        <v>106</v>
      </c>
      <c r="AD73" s="37">
        <v>479589</v>
      </c>
      <c r="AE73" s="37">
        <v>196537</v>
      </c>
      <c r="AF73" s="37">
        <v>479589</v>
      </c>
    </row>
    <row r="74" spans="1:32">
      <c r="A74" t="s">
        <v>152</v>
      </c>
      <c r="B74" t="s">
        <v>153</v>
      </c>
      <c r="C74" t="s">
        <v>154</v>
      </c>
      <c r="D74" t="s">
        <v>155</v>
      </c>
      <c r="E74" t="s">
        <v>7396</v>
      </c>
      <c r="F74" t="s">
        <v>7397</v>
      </c>
      <c r="G74" t="s">
        <v>7179</v>
      </c>
      <c r="H74" t="s">
        <v>153</v>
      </c>
      <c r="I74" t="s">
        <v>152</v>
      </c>
      <c r="J74" t="s">
        <v>7398</v>
      </c>
      <c r="K74" t="s">
        <v>96</v>
      </c>
      <c r="L74" t="s">
        <v>7399</v>
      </c>
      <c r="M74" s="36">
        <v>45960.62777777778</v>
      </c>
      <c r="N74" s="36">
        <v>45966.62222222222</v>
      </c>
      <c r="O74" t="s">
        <v>1125</v>
      </c>
      <c r="P74" t="s">
        <v>1177</v>
      </c>
      <c r="Q74" t="s">
        <v>1177</v>
      </c>
      <c r="R74" t="s">
        <v>1129</v>
      </c>
      <c r="S74" t="s">
        <v>1129</v>
      </c>
      <c r="T74" t="s">
        <v>2065</v>
      </c>
      <c r="U74" t="s">
        <v>7184</v>
      </c>
      <c r="V74" t="s">
        <v>7400</v>
      </c>
      <c r="W74" t="s">
        <v>102</v>
      </c>
      <c r="X74" t="s">
        <v>7401</v>
      </c>
      <c r="Y74" t="s">
        <v>8</v>
      </c>
      <c r="Z74" t="s">
        <v>104</v>
      </c>
      <c r="AA74" t="s">
        <v>838</v>
      </c>
      <c r="AB74" s="37">
        <v>1</v>
      </c>
      <c r="AC74" t="s">
        <v>106</v>
      </c>
      <c r="AD74" s="37">
        <v>65960</v>
      </c>
      <c r="AE74" s="37">
        <v>75096</v>
      </c>
      <c r="AF74" s="37">
        <v>65960</v>
      </c>
    </row>
    <row r="75" spans="1:32">
      <c r="A75" t="s">
        <v>152</v>
      </c>
      <c r="B75" t="s">
        <v>153</v>
      </c>
      <c r="C75" t="s">
        <v>154</v>
      </c>
      <c r="D75" t="s">
        <v>7402</v>
      </c>
      <c r="E75" t="s">
        <v>7403</v>
      </c>
      <c r="F75" t="s">
        <v>7404</v>
      </c>
      <c r="G75" t="s">
        <v>7179</v>
      </c>
      <c r="H75" t="s">
        <v>153</v>
      </c>
      <c r="I75" t="s">
        <v>7405</v>
      </c>
      <c r="J75" t="s">
        <v>7406</v>
      </c>
      <c r="K75" t="s">
        <v>96</v>
      </c>
      <c r="L75" t="s">
        <v>7407</v>
      </c>
      <c r="M75" s="36">
        <v>45962.375</v>
      </c>
      <c r="N75" s="36">
        <v>45966.552083333343</v>
      </c>
      <c r="O75" t="s">
        <v>1125</v>
      </c>
      <c r="P75" t="s">
        <v>1177</v>
      </c>
      <c r="Q75" t="s">
        <v>1177</v>
      </c>
      <c r="R75" t="s">
        <v>1129</v>
      </c>
      <c r="S75" t="s">
        <v>1130</v>
      </c>
      <c r="T75" t="s">
        <v>100</v>
      </c>
      <c r="U75" t="s">
        <v>7180</v>
      </c>
      <c r="V75" t="s">
        <v>7408</v>
      </c>
      <c r="W75" t="s">
        <v>102</v>
      </c>
      <c r="X75" t="s">
        <v>7409</v>
      </c>
      <c r="Y75" t="s">
        <v>11</v>
      </c>
      <c r="Z75" t="s">
        <v>104</v>
      </c>
      <c r="AA75" t="s">
        <v>574</v>
      </c>
      <c r="AB75" s="37">
        <v>1</v>
      </c>
      <c r="AC75" t="s">
        <v>106</v>
      </c>
      <c r="AD75" s="37">
        <v>144968</v>
      </c>
      <c r="AE75" s="37">
        <v>140396</v>
      </c>
      <c r="AF75" s="37">
        <v>144968</v>
      </c>
    </row>
    <row r="76" spans="1:32">
      <c r="A76" t="s">
        <v>800</v>
      </c>
      <c r="B76" t="s">
        <v>381</v>
      </c>
      <c r="C76" t="s">
        <v>382</v>
      </c>
      <c r="D76" t="s">
        <v>2271</v>
      </c>
      <c r="E76" t="s">
        <v>7410</v>
      </c>
      <c r="F76" t="s">
        <v>7411</v>
      </c>
      <c r="G76" t="s">
        <v>7179</v>
      </c>
      <c r="H76" t="s">
        <v>804</v>
      </c>
      <c r="I76" t="s">
        <v>800</v>
      </c>
      <c r="J76" t="s">
        <v>7412</v>
      </c>
      <c r="K76" t="s">
        <v>96</v>
      </c>
      <c r="L76" t="s">
        <v>7413</v>
      </c>
      <c r="M76" s="36">
        <v>45962.375</v>
      </c>
      <c r="N76" s="36">
        <v>45966.488888888889</v>
      </c>
      <c r="O76" t="s">
        <v>1125</v>
      </c>
      <c r="P76" t="s">
        <v>1177</v>
      </c>
      <c r="Q76" t="s">
        <v>1177</v>
      </c>
      <c r="R76" t="s">
        <v>1130</v>
      </c>
      <c r="S76" t="s">
        <v>1130</v>
      </c>
      <c r="T76" t="s">
        <v>100</v>
      </c>
      <c r="U76" t="s">
        <v>7180</v>
      </c>
      <c r="V76" t="s">
        <v>7414</v>
      </c>
      <c r="W76" t="s">
        <v>102</v>
      </c>
      <c r="X76" t="s">
        <v>7415</v>
      </c>
      <c r="Y76" t="s">
        <v>8</v>
      </c>
      <c r="Z76" t="s">
        <v>104</v>
      </c>
      <c r="AA76" t="s">
        <v>2068</v>
      </c>
      <c r="AB76" s="37">
        <v>1</v>
      </c>
      <c r="AC76" t="s">
        <v>106</v>
      </c>
      <c r="AD76" s="37">
        <v>65960</v>
      </c>
      <c r="AE76" s="37">
        <v>75096</v>
      </c>
      <c r="AF76" s="37">
        <v>65960</v>
      </c>
    </row>
    <row r="77" spans="1:32">
      <c r="A77" t="s">
        <v>277</v>
      </c>
      <c r="B77" t="s">
        <v>256</v>
      </c>
      <c r="C77" t="s">
        <v>257</v>
      </c>
      <c r="D77" t="s">
        <v>7416</v>
      </c>
      <c r="E77" t="s">
        <v>7417</v>
      </c>
      <c r="F77" t="s">
        <v>7418</v>
      </c>
      <c r="G77" t="s">
        <v>7179</v>
      </c>
      <c r="H77" t="s">
        <v>291</v>
      </c>
      <c r="I77" t="s">
        <v>7419</v>
      </c>
      <c r="J77" t="s">
        <v>7420</v>
      </c>
      <c r="K77" t="s">
        <v>96</v>
      </c>
      <c r="L77" t="s">
        <v>7421</v>
      </c>
      <c r="M77" s="36">
        <v>45962.375</v>
      </c>
      <c r="N77" s="36">
        <v>45967.59375</v>
      </c>
      <c r="O77" t="s">
        <v>1125</v>
      </c>
      <c r="P77" t="s">
        <v>1177</v>
      </c>
      <c r="Q77" t="s">
        <v>1177</v>
      </c>
      <c r="R77" t="s">
        <v>1130</v>
      </c>
      <c r="S77" t="s">
        <v>1130</v>
      </c>
      <c r="T77" t="s">
        <v>100</v>
      </c>
      <c r="U77" t="s">
        <v>7180</v>
      </c>
      <c r="V77" t="s">
        <v>7422</v>
      </c>
      <c r="W77" t="s">
        <v>102</v>
      </c>
      <c r="X77" t="s">
        <v>7423</v>
      </c>
      <c r="Y77" t="s">
        <v>15</v>
      </c>
      <c r="Z77" t="s">
        <v>104</v>
      </c>
      <c r="AA77" t="s">
        <v>1663</v>
      </c>
      <c r="AB77" s="37">
        <v>1</v>
      </c>
      <c r="AC77" t="s">
        <v>106</v>
      </c>
      <c r="AD77" s="37">
        <v>479589</v>
      </c>
      <c r="AE77" s="37">
        <v>196537</v>
      </c>
      <c r="AF77" s="37">
        <v>479589</v>
      </c>
    </row>
    <row r="78" spans="1:32">
      <c r="A78" t="s">
        <v>351</v>
      </c>
      <c r="B78" t="s">
        <v>86</v>
      </c>
      <c r="C78" t="s">
        <v>352</v>
      </c>
      <c r="D78" t="s">
        <v>7424</v>
      </c>
      <c r="E78" t="s">
        <v>7425</v>
      </c>
      <c r="F78" t="s">
        <v>7426</v>
      </c>
      <c r="G78" t="s">
        <v>7179</v>
      </c>
      <c r="H78" t="s">
        <v>402</v>
      </c>
      <c r="I78" t="s">
        <v>224</v>
      </c>
      <c r="J78" t="s">
        <v>7427</v>
      </c>
      <c r="K78" t="s">
        <v>96</v>
      </c>
      <c r="L78" t="s">
        <v>7428</v>
      </c>
      <c r="M78" s="36">
        <v>45962.375</v>
      </c>
      <c r="N78" s="36">
        <v>45971.634722222218</v>
      </c>
      <c r="O78" t="s">
        <v>1125</v>
      </c>
      <c r="P78" t="s">
        <v>1177</v>
      </c>
      <c r="Q78" t="s">
        <v>1177</v>
      </c>
      <c r="R78" t="s">
        <v>1130</v>
      </c>
      <c r="S78" t="s">
        <v>1130</v>
      </c>
      <c r="T78" t="s">
        <v>100</v>
      </c>
      <c r="U78" t="s">
        <v>7180</v>
      </c>
      <c r="V78" t="s">
        <v>7429</v>
      </c>
      <c r="W78" t="s">
        <v>102</v>
      </c>
      <c r="X78" t="s">
        <v>7430</v>
      </c>
      <c r="Y78" t="s">
        <v>11</v>
      </c>
      <c r="Z78" t="s">
        <v>104</v>
      </c>
      <c r="AA78" t="s">
        <v>1141</v>
      </c>
      <c r="AB78" s="37">
        <v>1</v>
      </c>
      <c r="AC78" t="s">
        <v>106</v>
      </c>
      <c r="AD78" s="37">
        <v>144968</v>
      </c>
      <c r="AE78" s="37">
        <v>140396</v>
      </c>
      <c r="AF78" s="37">
        <v>144968</v>
      </c>
    </row>
    <row r="79" spans="1:32">
      <c r="A79" t="s">
        <v>152</v>
      </c>
      <c r="B79" t="s">
        <v>153</v>
      </c>
      <c r="C79" t="s">
        <v>154</v>
      </c>
      <c r="D79" t="s">
        <v>155</v>
      </c>
      <c r="E79" t="s">
        <v>7431</v>
      </c>
      <c r="F79" t="s">
        <v>7432</v>
      </c>
      <c r="G79" t="s">
        <v>7179</v>
      </c>
      <c r="H79" t="s">
        <v>153</v>
      </c>
      <c r="I79" t="s">
        <v>152</v>
      </c>
      <c r="J79" t="s">
        <v>7433</v>
      </c>
      <c r="K79" t="s">
        <v>96</v>
      </c>
      <c r="L79" t="s">
        <v>7434</v>
      </c>
      <c r="M79" s="36">
        <v>45962.375</v>
      </c>
      <c r="N79" s="36">
        <v>45966.775000000001</v>
      </c>
      <c r="O79" t="s">
        <v>1125</v>
      </c>
      <c r="P79" t="s">
        <v>1177</v>
      </c>
      <c r="Q79" t="s">
        <v>1177</v>
      </c>
      <c r="R79" t="s">
        <v>1129</v>
      </c>
      <c r="S79" t="s">
        <v>1129</v>
      </c>
      <c r="T79" t="s">
        <v>100</v>
      </c>
      <c r="U79" t="s">
        <v>7180</v>
      </c>
      <c r="V79" t="s">
        <v>7435</v>
      </c>
      <c r="W79" t="s">
        <v>102</v>
      </c>
      <c r="X79" t="s">
        <v>7436</v>
      </c>
      <c r="Y79" t="s">
        <v>8</v>
      </c>
      <c r="Z79" t="s">
        <v>104</v>
      </c>
      <c r="AA79" t="s">
        <v>2242</v>
      </c>
      <c r="AB79" s="37">
        <v>1</v>
      </c>
      <c r="AC79" t="s">
        <v>106</v>
      </c>
      <c r="AD79" s="37">
        <v>65960</v>
      </c>
      <c r="AE79" s="37">
        <v>75096</v>
      </c>
      <c r="AF79" s="37">
        <v>65960</v>
      </c>
    </row>
    <row r="80" spans="1:32">
      <c r="A80" t="s">
        <v>704</v>
      </c>
      <c r="B80" t="s">
        <v>381</v>
      </c>
      <c r="C80" t="s">
        <v>382</v>
      </c>
      <c r="D80" t="s">
        <v>705</v>
      </c>
      <c r="E80" t="s">
        <v>7437</v>
      </c>
      <c r="F80" t="s">
        <v>7438</v>
      </c>
      <c r="G80" t="s">
        <v>7179</v>
      </c>
      <c r="H80" t="s">
        <v>708</v>
      </c>
      <c r="I80" t="s">
        <v>704</v>
      </c>
      <c r="J80" t="s">
        <v>7439</v>
      </c>
      <c r="K80" t="s">
        <v>96</v>
      </c>
      <c r="L80" t="s">
        <v>7440</v>
      </c>
      <c r="M80" s="36">
        <v>45962.375</v>
      </c>
      <c r="N80" s="36">
        <v>45967.632638888892</v>
      </c>
      <c r="O80" t="s">
        <v>1125</v>
      </c>
      <c r="P80" t="s">
        <v>1177</v>
      </c>
      <c r="Q80" t="s">
        <v>7245</v>
      </c>
      <c r="R80" t="s">
        <v>1129</v>
      </c>
      <c r="S80" t="s">
        <v>7441</v>
      </c>
      <c r="T80" t="s">
        <v>100</v>
      </c>
      <c r="U80" t="s">
        <v>7180</v>
      </c>
      <c r="V80" t="s">
        <v>7442</v>
      </c>
      <c r="W80" t="s">
        <v>102</v>
      </c>
      <c r="X80" t="s">
        <v>7443</v>
      </c>
      <c r="Y80" t="s">
        <v>8</v>
      </c>
      <c r="Z80" t="s">
        <v>104</v>
      </c>
      <c r="AA80" t="s">
        <v>1253</v>
      </c>
      <c r="AB80" s="37">
        <v>1</v>
      </c>
      <c r="AC80" t="s">
        <v>106</v>
      </c>
      <c r="AD80" s="37">
        <v>65960</v>
      </c>
      <c r="AE80" s="37">
        <v>75096</v>
      </c>
      <c r="AF80" s="37">
        <v>65960</v>
      </c>
    </row>
    <row r="81" spans="1:32">
      <c r="A81" t="s">
        <v>138</v>
      </c>
      <c r="B81" t="s">
        <v>139</v>
      </c>
      <c r="C81" t="s">
        <v>140</v>
      </c>
      <c r="D81" t="s">
        <v>141</v>
      </c>
      <c r="E81" t="s">
        <v>7444</v>
      </c>
      <c r="F81" t="s">
        <v>7445</v>
      </c>
      <c r="G81" t="s">
        <v>7179</v>
      </c>
      <c r="H81" t="s">
        <v>144</v>
      </c>
      <c r="I81" t="s">
        <v>138</v>
      </c>
      <c r="J81" t="s">
        <v>7446</v>
      </c>
      <c r="K81" t="s">
        <v>96</v>
      </c>
      <c r="L81" t="s">
        <v>7447</v>
      </c>
      <c r="M81" s="36">
        <v>45971.333333333343</v>
      </c>
      <c r="N81" s="36">
        <v>45971.435416666667</v>
      </c>
      <c r="O81" t="s">
        <v>1125</v>
      </c>
      <c r="P81" t="s">
        <v>1177</v>
      </c>
      <c r="Q81" t="s">
        <v>1177</v>
      </c>
      <c r="R81" t="s">
        <v>98</v>
      </c>
      <c r="S81" t="s">
        <v>99</v>
      </c>
      <c r="T81" t="s">
        <v>100</v>
      </c>
      <c r="U81" t="s">
        <v>7180</v>
      </c>
      <c r="V81" t="s">
        <v>7448</v>
      </c>
      <c r="W81" t="s">
        <v>102</v>
      </c>
      <c r="X81" t="s">
        <v>7449</v>
      </c>
      <c r="Y81" t="s">
        <v>8</v>
      </c>
      <c r="Z81" t="s">
        <v>104</v>
      </c>
      <c r="AA81" t="s">
        <v>761</v>
      </c>
      <c r="AB81" s="37">
        <v>1</v>
      </c>
      <c r="AC81" t="s">
        <v>106</v>
      </c>
      <c r="AD81" s="37">
        <v>65960</v>
      </c>
      <c r="AE81" s="37">
        <v>75096</v>
      </c>
      <c r="AF81" s="37">
        <v>65960</v>
      </c>
    </row>
    <row r="82" spans="1:32">
      <c r="A82" t="s">
        <v>138</v>
      </c>
      <c r="B82" t="s">
        <v>139</v>
      </c>
      <c r="C82" t="s">
        <v>140</v>
      </c>
      <c r="D82" t="s">
        <v>141</v>
      </c>
      <c r="E82" t="s">
        <v>7450</v>
      </c>
      <c r="F82" t="s">
        <v>7451</v>
      </c>
      <c r="G82" t="s">
        <v>7179</v>
      </c>
      <c r="H82" t="s">
        <v>144</v>
      </c>
      <c r="I82" t="s">
        <v>138</v>
      </c>
      <c r="J82" t="s">
        <v>7452</v>
      </c>
      <c r="K82" t="s">
        <v>96</v>
      </c>
      <c r="L82" t="s">
        <v>7453</v>
      </c>
      <c r="M82" s="36">
        <v>45971.333333333343</v>
      </c>
      <c r="N82" s="36">
        <v>45974.534722222219</v>
      </c>
      <c r="O82" t="s">
        <v>1125</v>
      </c>
      <c r="P82" t="s">
        <v>1177</v>
      </c>
      <c r="Q82" t="s">
        <v>1177</v>
      </c>
      <c r="R82" t="s">
        <v>98</v>
      </c>
      <c r="S82" t="s">
        <v>470</v>
      </c>
      <c r="T82" t="s">
        <v>100</v>
      </c>
      <c r="U82" t="s">
        <v>7180</v>
      </c>
      <c r="V82" t="s">
        <v>7454</v>
      </c>
      <c r="W82" t="s">
        <v>102</v>
      </c>
      <c r="X82" t="s">
        <v>7455</v>
      </c>
      <c r="Y82" t="s">
        <v>8</v>
      </c>
      <c r="Z82" t="s">
        <v>104</v>
      </c>
      <c r="AA82" t="s">
        <v>761</v>
      </c>
      <c r="AB82" s="37">
        <v>1</v>
      </c>
      <c r="AC82" t="s">
        <v>106</v>
      </c>
      <c r="AD82" s="37">
        <v>65960</v>
      </c>
      <c r="AE82" s="37">
        <v>75096</v>
      </c>
      <c r="AF82" s="37">
        <v>65960</v>
      </c>
    </row>
    <row r="83" spans="1:32">
      <c r="A83" t="s">
        <v>138</v>
      </c>
      <c r="B83" t="s">
        <v>139</v>
      </c>
      <c r="C83" t="s">
        <v>140</v>
      </c>
      <c r="D83" t="s">
        <v>141</v>
      </c>
      <c r="E83" t="s">
        <v>7456</v>
      </c>
      <c r="F83" t="s">
        <v>7457</v>
      </c>
      <c r="G83" t="s">
        <v>7179</v>
      </c>
      <c r="H83" t="s">
        <v>144</v>
      </c>
      <c r="I83" t="s">
        <v>138</v>
      </c>
      <c r="J83" t="s">
        <v>7458</v>
      </c>
      <c r="K83" t="s">
        <v>96</v>
      </c>
      <c r="L83" t="s">
        <v>7459</v>
      </c>
      <c r="M83" s="36">
        <v>45971.333333333343</v>
      </c>
      <c r="N83" s="36">
        <v>45971.436805555553</v>
      </c>
      <c r="O83" t="s">
        <v>1125</v>
      </c>
      <c r="P83" t="s">
        <v>1177</v>
      </c>
      <c r="Q83" t="s">
        <v>1177</v>
      </c>
      <c r="R83" t="s">
        <v>98</v>
      </c>
      <c r="S83" t="s">
        <v>470</v>
      </c>
      <c r="T83" t="s">
        <v>100</v>
      </c>
      <c r="U83" t="s">
        <v>7180</v>
      </c>
      <c r="V83" t="s">
        <v>7460</v>
      </c>
      <c r="W83" t="s">
        <v>102</v>
      </c>
      <c r="X83" t="s">
        <v>7461</v>
      </c>
      <c r="Y83" t="s">
        <v>8</v>
      </c>
      <c r="Z83" t="s">
        <v>104</v>
      </c>
      <c r="AA83" t="s">
        <v>1162</v>
      </c>
      <c r="AB83" s="37">
        <v>1</v>
      </c>
      <c r="AC83" t="s">
        <v>106</v>
      </c>
      <c r="AD83" s="37">
        <v>65960</v>
      </c>
      <c r="AE83" s="37">
        <v>75096</v>
      </c>
      <c r="AF83" s="37">
        <v>65960</v>
      </c>
    </row>
    <row r="84" spans="1:32">
      <c r="A84" t="s">
        <v>138</v>
      </c>
      <c r="B84" t="s">
        <v>139</v>
      </c>
      <c r="C84" t="s">
        <v>140</v>
      </c>
      <c r="D84" t="s">
        <v>196</v>
      </c>
      <c r="E84" t="s">
        <v>7462</v>
      </c>
      <c r="F84" t="s">
        <v>7463</v>
      </c>
      <c r="G84" t="s">
        <v>7179</v>
      </c>
      <c r="H84" t="s">
        <v>144</v>
      </c>
      <c r="I84" t="s">
        <v>199</v>
      </c>
      <c r="J84" t="s">
        <v>7464</v>
      </c>
      <c r="K84" t="s">
        <v>96</v>
      </c>
      <c r="L84" t="s">
        <v>7465</v>
      </c>
      <c r="M84" s="36">
        <v>45971.333333333343</v>
      </c>
      <c r="N84" s="36">
        <v>45975.604166666657</v>
      </c>
      <c r="O84" t="s">
        <v>1125</v>
      </c>
      <c r="P84" t="s">
        <v>1177</v>
      </c>
      <c r="Q84" t="s">
        <v>1177</v>
      </c>
      <c r="R84" t="s">
        <v>98</v>
      </c>
      <c r="S84" t="s">
        <v>99</v>
      </c>
      <c r="T84" t="s">
        <v>100</v>
      </c>
      <c r="U84" t="s">
        <v>7180</v>
      </c>
      <c r="V84" t="s">
        <v>7466</v>
      </c>
      <c r="W84" t="s">
        <v>102</v>
      </c>
      <c r="X84" t="s">
        <v>7467</v>
      </c>
      <c r="Y84" t="s">
        <v>8</v>
      </c>
      <c r="Z84" t="s">
        <v>104</v>
      </c>
      <c r="AA84" t="s">
        <v>176</v>
      </c>
      <c r="AB84" s="37">
        <v>1</v>
      </c>
      <c r="AC84" t="s">
        <v>106</v>
      </c>
      <c r="AD84" s="37">
        <v>65960</v>
      </c>
      <c r="AE84" s="37">
        <v>75096</v>
      </c>
      <c r="AF84" s="37">
        <v>65960</v>
      </c>
    </row>
    <row r="85" spans="1:32">
      <c r="A85" t="s">
        <v>255</v>
      </c>
      <c r="B85" t="s">
        <v>256</v>
      </c>
      <c r="C85" t="s">
        <v>257</v>
      </c>
      <c r="D85" t="s">
        <v>2110</v>
      </c>
      <c r="E85" t="s">
        <v>7468</v>
      </c>
      <c r="F85" t="s">
        <v>7469</v>
      </c>
      <c r="G85" t="s">
        <v>7179</v>
      </c>
      <c r="H85" t="s">
        <v>144</v>
      </c>
      <c r="I85" t="s">
        <v>2113</v>
      </c>
      <c r="J85" t="s">
        <v>7470</v>
      </c>
      <c r="K85" t="s">
        <v>96</v>
      </c>
      <c r="L85" t="s">
        <v>7471</v>
      </c>
      <c r="M85" s="36">
        <v>45971.333333333343</v>
      </c>
      <c r="N85" s="36">
        <v>45974.460416666669</v>
      </c>
      <c r="O85" t="s">
        <v>1125</v>
      </c>
      <c r="P85" t="s">
        <v>1177</v>
      </c>
      <c r="Q85" t="s">
        <v>1177</v>
      </c>
      <c r="R85" t="s">
        <v>98</v>
      </c>
      <c r="S85" t="s">
        <v>470</v>
      </c>
      <c r="T85" t="s">
        <v>100</v>
      </c>
      <c r="U85" t="s">
        <v>7180</v>
      </c>
      <c r="V85" t="s">
        <v>7472</v>
      </c>
      <c r="W85" t="s">
        <v>102</v>
      </c>
      <c r="X85" t="s">
        <v>7473</v>
      </c>
      <c r="Y85" t="s">
        <v>15</v>
      </c>
      <c r="Z85" t="s">
        <v>104</v>
      </c>
      <c r="AA85" t="s">
        <v>958</v>
      </c>
      <c r="AB85" s="37">
        <v>1</v>
      </c>
      <c r="AC85" t="s">
        <v>106</v>
      </c>
      <c r="AD85" s="37">
        <v>479589</v>
      </c>
      <c r="AE85" s="37">
        <v>196537</v>
      </c>
      <c r="AF85" s="37">
        <v>479589</v>
      </c>
    </row>
    <row r="86" spans="1:32">
      <c r="A86" t="s">
        <v>138</v>
      </c>
      <c r="B86" t="s">
        <v>139</v>
      </c>
      <c r="C86" t="s">
        <v>140</v>
      </c>
      <c r="D86" t="s">
        <v>1212</v>
      </c>
      <c r="E86" t="s">
        <v>7474</v>
      </c>
      <c r="F86" t="s">
        <v>7475</v>
      </c>
      <c r="G86" t="s">
        <v>7179</v>
      </c>
      <c r="H86" t="s">
        <v>144</v>
      </c>
      <c r="I86" t="s">
        <v>1215</v>
      </c>
      <c r="J86" t="s">
        <v>7476</v>
      </c>
      <c r="K86" t="s">
        <v>96</v>
      </c>
      <c r="L86" t="s">
        <v>7477</v>
      </c>
      <c r="M86" s="36">
        <v>45971.333333333343</v>
      </c>
      <c r="N86" s="36">
        <v>45972.62222222222</v>
      </c>
      <c r="O86" t="s">
        <v>1125</v>
      </c>
      <c r="P86" t="s">
        <v>1177</v>
      </c>
      <c r="Q86" t="s">
        <v>1177</v>
      </c>
      <c r="R86" t="s">
        <v>98</v>
      </c>
      <c r="S86" t="s">
        <v>470</v>
      </c>
      <c r="T86" t="s">
        <v>100</v>
      </c>
      <c r="U86" t="s">
        <v>7180</v>
      </c>
      <c r="V86" t="s">
        <v>7478</v>
      </c>
      <c r="W86" t="s">
        <v>102</v>
      </c>
      <c r="X86" t="s">
        <v>7479</v>
      </c>
      <c r="Y86" t="s">
        <v>13</v>
      </c>
      <c r="Z86" t="s">
        <v>104</v>
      </c>
      <c r="AA86" t="s">
        <v>1172</v>
      </c>
      <c r="AB86" s="37">
        <v>1</v>
      </c>
      <c r="AC86" t="s">
        <v>106</v>
      </c>
      <c r="AD86" s="37">
        <v>275729</v>
      </c>
      <c r="AE86" s="37">
        <v>196537</v>
      </c>
      <c r="AF86" s="37">
        <v>275729</v>
      </c>
    </row>
    <row r="87" spans="1:32">
      <c r="A87" t="s">
        <v>138</v>
      </c>
      <c r="B87" t="s">
        <v>139</v>
      </c>
      <c r="C87" t="s">
        <v>140</v>
      </c>
      <c r="D87" t="s">
        <v>959</v>
      </c>
      <c r="E87" t="s">
        <v>7480</v>
      </c>
      <c r="F87" t="s">
        <v>7481</v>
      </c>
      <c r="G87" t="s">
        <v>7179</v>
      </c>
      <c r="H87" t="s">
        <v>144</v>
      </c>
      <c r="I87" t="s">
        <v>962</v>
      </c>
      <c r="J87" t="s">
        <v>7482</v>
      </c>
      <c r="K87" t="s">
        <v>96</v>
      </c>
      <c r="L87" t="s">
        <v>7483</v>
      </c>
      <c r="M87" s="36">
        <v>45971.333333333343</v>
      </c>
      <c r="N87" s="36">
        <v>45972.394444444442</v>
      </c>
      <c r="O87" t="s">
        <v>1125</v>
      </c>
      <c r="P87" t="s">
        <v>1177</v>
      </c>
      <c r="Q87" t="s">
        <v>1177</v>
      </c>
      <c r="R87" t="s">
        <v>98</v>
      </c>
      <c r="S87" t="s">
        <v>99</v>
      </c>
      <c r="T87" t="s">
        <v>100</v>
      </c>
      <c r="U87" t="s">
        <v>7180</v>
      </c>
      <c r="V87" t="s">
        <v>7484</v>
      </c>
      <c r="W87" t="s">
        <v>102</v>
      </c>
      <c r="X87" t="s">
        <v>7485</v>
      </c>
      <c r="Y87" t="s">
        <v>11</v>
      </c>
      <c r="Z87" t="s">
        <v>104</v>
      </c>
      <c r="AA87" t="s">
        <v>1322</v>
      </c>
      <c r="AB87" s="37">
        <v>1</v>
      </c>
      <c r="AC87" t="s">
        <v>106</v>
      </c>
      <c r="AD87" s="37">
        <v>144968</v>
      </c>
      <c r="AE87" s="37">
        <v>140396</v>
      </c>
      <c r="AF87" s="37">
        <v>144968</v>
      </c>
    </row>
    <row r="88" spans="1:32">
      <c r="A88" t="s">
        <v>138</v>
      </c>
      <c r="B88" t="s">
        <v>139</v>
      </c>
      <c r="C88" t="s">
        <v>140</v>
      </c>
      <c r="D88" t="s">
        <v>3528</v>
      </c>
      <c r="E88" t="s">
        <v>7486</v>
      </c>
      <c r="F88" t="s">
        <v>7487</v>
      </c>
      <c r="G88" t="s">
        <v>7179</v>
      </c>
      <c r="H88" t="s">
        <v>144</v>
      </c>
      <c r="I88" t="s">
        <v>3531</v>
      </c>
      <c r="J88" t="s">
        <v>7488</v>
      </c>
      <c r="K88" t="s">
        <v>96</v>
      </c>
      <c r="L88" t="s">
        <v>7489</v>
      </c>
      <c r="M88" s="36">
        <v>45971.333333333343</v>
      </c>
      <c r="N88" s="36">
        <v>45971.5</v>
      </c>
      <c r="O88" t="s">
        <v>1125</v>
      </c>
      <c r="P88" t="s">
        <v>1177</v>
      </c>
      <c r="Q88" t="s">
        <v>1177</v>
      </c>
      <c r="R88" t="s">
        <v>98</v>
      </c>
      <c r="S88" t="s">
        <v>99</v>
      </c>
      <c r="T88" t="s">
        <v>100</v>
      </c>
      <c r="U88" t="s">
        <v>7180</v>
      </c>
      <c r="V88" t="s">
        <v>7490</v>
      </c>
      <c r="W88" t="s">
        <v>102</v>
      </c>
      <c r="X88" t="s">
        <v>7491</v>
      </c>
      <c r="Y88" t="s">
        <v>11</v>
      </c>
      <c r="Z88" t="s">
        <v>104</v>
      </c>
      <c r="AA88" t="s">
        <v>1172</v>
      </c>
      <c r="AB88" s="37">
        <v>1</v>
      </c>
      <c r="AC88" t="s">
        <v>106</v>
      </c>
      <c r="AD88" s="37">
        <v>144968</v>
      </c>
      <c r="AE88" s="37">
        <v>140396</v>
      </c>
      <c r="AF88" s="37">
        <v>144968</v>
      </c>
    </row>
    <row r="89" spans="1:32">
      <c r="A89" t="s">
        <v>1001</v>
      </c>
      <c r="B89" t="s">
        <v>86</v>
      </c>
      <c r="C89" t="s">
        <v>352</v>
      </c>
      <c r="D89" t="s">
        <v>7492</v>
      </c>
      <c r="E89" t="s">
        <v>7493</v>
      </c>
      <c r="F89" t="s">
        <v>7494</v>
      </c>
      <c r="G89" t="s">
        <v>7179</v>
      </c>
      <c r="H89" t="s">
        <v>659</v>
      </c>
      <c r="I89" t="s">
        <v>7495</v>
      </c>
      <c r="J89" t="s">
        <v>7496</v>
      </c>
      <c r="K89" t="s">
        <v>96</v>
      </c>
      <c r="L89" t="s">
        <v>7497</v>
      </c>
      <c r="M89" s="36">
        <v>45971.333333333343</v>
      </c>
      <c r="N89" s="36">
        <v>45973.457638888889</v>
      </c>
      <c r="O89" t="s">
        <v>1125</v>
      </c>
      <c r="P89" t="s">
        <v>1177</v>
      </c>
      <c r="Q89" t="s">
        <v>1177</v>
      </c>
      <c r="R89" t="s">
        <v>98</v>
      </c>
      <c r="S89" t="s">
        <v>99</v>
      </c>
      <c r="T89" t="s">
        <v>100</v>
      </c>
      <c r="U89" t="s">
        <v>7180</v>
      </c>
      <c r="V89" t="s">
        <v>7498</v>
      </c>
      <c r="W89" t="s">
        <v>102</v>
      </c>
      <c r="X89" t="s">
        <v>7499</v>
      </c>
      <c r="Y89" t="s">
        <v>11</v>
      </c>
      <c r="Z89" t="s">
        <v>104</v>
      </c>
      <c r="AA89" t="s">
        <v>2338</v>
      </c>
      <c r="AB89" s="37">
        <v>1</v>
      </c>
      <c r="AC89" t="s">
        <v>106</v>
      </c>
      <c r="AD89" s="37">
        <v>144968</v>
      </c>
      <c r="AE89" s="37">
        <v>140396</v>
      </c>
      <c r="AF89" s="37">
        <v>144968</v>
      </c>
    </row>
    <row r="90" spans="1:32">
      <c r="A90" t="s">
        <v>1646</v>
      </c>
      <c r="B90" t="s">
        <v>256</v>
      </c>
      <c r="C90" t="s">
        <v>257</v>
      </c>
      <c r="D90" t="s">
        <v>1918</v>
      </c>
      <c r="E90" t="s">
        <v>7500</v>
      </c>
      <c r="F90" t="s">
        <v>7501</v>
      </c>
      <c r="G90" t="s">
        <v>7179</v>
      </c>
      <c r="H90" t="s">
        <v>689</v>
      </c>
      <c r="I90" t="s">
        <v>1646</v>
      </c>
      <c r="J90" t="s">
        <v>7502</v>
      </c>
      <c r="K90" t="s">
        <v>96</v>
      </c>
      <c r="L90" t="s">
        <v>7503</v>
      </c>
      <c r="M90" s="36">
        <v>45971.333333333343</v>
      </c>
      <c r="N90" s="36">
        <v>45971.629166666673</v>
      </c>
      <c r="O90" t="s">
        <v>1125</v>
      </c>
      <c r="P90" t="s">
        <v>1177</v>
      </c>
      <c r="Q90" t="s">
        <v>1177</v>
      </c>
      <c r="R90" t="s">
        <v>98</v>
      </c>
      <c r="S90" t="s">
        <v>99</v>
      </c>
      <c r="T90" t="s">
        <v>100</v>
      </c>
      <c r="U90" t="s">
        <v>7180</v>
      </c>
      <c r="V90" t="s">
        <v>7504</v>
      </c>
      <c r="W90" t="s">
        <v>102</v>
      </c>
      <c r="X90" t="s">
        <v>7505</v>
      </c>
      <c r="Y90" t="s">
        <v>8</v>
      </c>
      <c r="Z90" t="s">
        <v>104</v>
      </c>
      <c r="AA90" t="s">
        <v>1925</v>
      </c>
      <c r="AB90" s="37">
        <v>1</v>
      </c>
      <c r="AC90" t="s">
        <v>106</v>
      </c>
      <c r="AD90" s="37">
        <v>65960</v>
      </c>
      <c r="AE90" s="37">
        <v>75096</v>
      </c>
      <c r="AF90" s="37">
        <v>65960</v>
      </c>
    </row>
    <row r="91" spans="1:32">
      <c r="A91" t="s">
        <v>1646</v>
      </c>
      <c r="B91" t="s">
        <v>256</v>
      </c>
      <c r="C91" t="s">
        <v>257</v>
      </c>
      <c r="D91" t="s">
        <v>7506</v>
      </c>
      <c r="E91" t="s">
        <v>7507</v>
      </c>
      <c r="F91" t="s">
        <v>7508</v>
      </c>
      <c r="G91" t="s">
        <v>7179</v>
      </c>
      <c r="H91" t="s">
        <v>689</v>
      </c>
      <c r="I91" t="s">
        <v>7509</v>
      </c>
      <c r="J91" t="s">
        <v>7510</v>
      </c>
      <c r="K91" t="s">
        <v>96</v>
      </c>
      <c r="L91" t="s">
        <v>7511</v>
      </c>
      <c r="M91" s="36">
        <v>45971.333333333343</v>
      </c>
      <c r="N91" s="36">
        <v>45973.688194444447</v>
      </c>
      <c r="O91" t="s">
        <v>1125</v>
      </c>
      <c r="P91" t="s">
        <v>1177</v>
      </c>
      <c r="Q91" t="s">
        <v>1177</v>
      </c>
      <c r="R91" t="s">
        <v>98</v>
      </c>
      <c r="S91" t="s">
        <v>470</v>
      </c>
      <c r="T91" t="s">
        <v>100</v>
      </c>
      <c r="U91" t="s">
        <v>7184</v>
      </c>
      <c r="V91" t="s">
        <v>7512</v>
      </c>
      <c r="W91" t="s">
        <v>102</v>
      </c>
      <c r="X91" t="s">
        <v>7513</v>
      </c>
      <c r="Y91" t="s">
        <v>13</v>
      </c>
      <c r="Z91" t="s">
        <v>104</v>
      </c>
      <c r="AA91" t="s">
        <v>527</v>
      </c>
      <c r="AB91" s="37">
        <v>1</v>
      </c>
      <c r="AC91" t="s">
        <v>106</v>
      </c>
      <c r="AD91" s="37">
        <v>275729</v>
      </c>
      <c r="AE91" s="37">
        <v>196537</v>
      </c>
      <c r="AF91" s="37">
        <v>275729</v>
      </c>
    </row>
    <row r="92" spans="1:32">
      <c r="A92" t="s">
        <v>800</v>
      </c>
      <c r="B92" t="s">
        <v>381</v>
      </c>
      <c r="C92" t="s">
        <v>382</v>
      </c>
      <c r="D92" t="s">
        <v>3197</v>
      </c>
      <c r="E92" t="s">
        <v>7514</v>
      </c>
      <c r="F92" t="s">
        <v>7515</v>
      </c>
      <c r="G92" t="s">
        <v>7179</v>
      </c>
      <c r="H92" t="s">
        <v>804</v>
      </c>
      <c r="I92" t="s">
        <v>3200</v>
      </c>
      <c r="J92" t="s">
        <v>7516</v>
      </c>
      <c r="K92" t="s">
        <v>96</v>
      </c>
      <c r="L92" t="s">
        <v>7517</v>
      </c>
      <c r="M92" s="36">
        <v>45971.333333333343</v>
      </c>
      <c r="N92" s="36">
        <v>45972.286805555559</v>
      </c>
      <c r="O92" t="s">
        <v>1125</v>
      </c>
      <c r="P92" t="s">
        <v>1177</v>
      </c>
      <c r="Q92" t="s">
        <v>1177</v>
      </c>
      <c r="R92" t="s">
        <v>98</v>
      </c>
      <c r="S92" t="s">
        <v>99</v>
      </c>
      <c r="T92" t="s">
        <v>100</v>
      </c>
      <c r="U92" t="s">
        <v>7180</v>
      </c>
      <c r="V92" t="s">
        <v>7518</v>
      </c>
      <c r="W92" t="s">
        <v>102</v>
      </c>
      <c r="X92" t="s">
        <v>7519</v>
      </c>
      <c r="Y92" t="s">
        <v>11</v>
      </c>
      <c r="Z92" t="s">
        <v>104</v>
      </c>
      <c r="AA92" t="s">
        <v>3716</v>
      </c>
      <c r="AB92" s="37">
        <v>1</v>
      </c>
      <c r="AC92" t="s">
        <v>106</v>
      </c>
      <c r="AD92" s="37">
        <v>144968</v>
      </c>
      <c r="AE92" s="37">
        <v>140396</v>
      </c>
      <c r="AF92" s="37">
        <v>144968</v>
      </c>
    </row>
    <row r="93" spans="1:32">
      <c r="A93" t="s">
        <v>85</v>
      </c>
      <c r="B93" t="s">
        <v>86</v>
      </c>
      <c r="C93" t="s">
        <v>87</v>
      </c>
      <c r="D93" t="s">
        <v>296</v>
      </c>
      <c r="E93" t="s">
        <v>7520</v>
      </c>
      <c r="F93" t="s">
        <v>7521</v>
      </c>
      <c r="G93" t="s">
        <v>7179</v>
      </c>
      <c r="H93" t="s">
        <v>93</v>
      </c>
      <c r="I93" t="s">
        <v>85</v>
      </c>
      <c r="J93" t="s">
        <v>7522</v>
      </c>
      <c r="K93" t="s">
        <v>96</v>
      </c>
      <c r="L93" t="s">
        <v>7523</v>
      </c>
      <c r="M93" s="36">
        <v>45971.333333333343</v>
      </c>
      <c r="N93" s="36">
        <v>45979.432638888888</v>
      </c>
      <c r="O93" t="s">
        <v>1125</v>
      </c>
      <c r="P93" t="s">
        <v>1177</v>
      </c>
      <c r="Q93" t="s">
        <v>1177</v>
      </c>
      <c r="R93" t="s">
        <v>98</v>
      </c>
      <c r="S93" t="s">
        <v>99</v>
      </c>
      <c r="T93" t="s">
        <v>100</v>
      </c>
      <c r="U93" t="s">
        <v>7180</v>
      </c>
      <c r="V93" t="s">
        <v>7524</v>
      </c>
      <c r="W93" t="s">
        <v>102</v>
      </c>
      <c r="X93" t="s">
        <v>7525</v>
      </c>
      <c r="Y93" t="s">
        <v>8</v>
      </c>
      <c r="Z93" t="s">
        <v>104</v>
      </c>
      <c r="AA93" t="s">
        <v>105</v>
      </c>
      <c r="AB93" s="37">
        <v>1</v>
      </c>
      <c r="AC93" t="s">
        <v>106</v>
      </c>
      <c r="AD93" s="37">
        <v>65960</v>
      </c>
      <c r="AE93" s="37">
        <v>75096</v>
      </c>
      <c r="AF93" s="37">
        <v>65960</v>
      </c>
    </row>
    <row r="94" spans="1:32">
      <c r="A94" t="s">
        <v>310</v>
      </c>
      <c r="B94" t="s">
        <v>114</v>
      </c>
      <c r="C94" t="s">
        <v>115</v>
      </c>
      <c r="D94" t="s">
        <v>311</v>
      </c>
      <c r="E94" t="s">
        <v>7526</v>
      </c>
      <c r="F94" t="s">
        <v>7527</v>
      </c>
      <c r="G94" t="s">
        <v>7179</v>
      </c>
      <c r="H94" t="s">
        <v>314</v>
      </c>
      <c r="I94" t="s">
        <v>310</v>
      </c>
      <c r="J94" t="s">
        <v>7528</v>
      </c>
      <c r="K94" t="s">
        <v>96</v>
      </c>
      <c r="L94" t="s">
        <v>7529</v>
      </c>
      <c r="M94" s="36">
        <v>45971.333333333343</v>
      </c>
      <c r="N94" s="36">
        <v>45972.493750000001</v>
      </c>
      <c r="O94" t="s">
        <v>1125</v>
      </c>
      <c r="P94" t="s">
        <v>1177</v>
      </c>
      <c r="Q94" t="s">
        <v>1177</v>
      </c>
      <c r="R94" t="s">
        <v>98</v>
      </c>
      <c r="S94" t="s">
        <v>470</v>
      </c>
      <c r="T94" t="s">
        <v>100</v>
      </c>
      <c r="U94" t="s">
        <v>7530</v>
      </c>
      <c r="V94" t="s">
        <v>7531</v>
      </c>
      <c r="W94" t="s">
        <v>102</v>
      </c>
      <c r="X94" t="s">
        <v>7532</v>
      </c>
      <c r="Y94" t="s">
        <v>8</v>
      </c>
      <c r="Z94" t="s">
        <v>104</v>
      </c>
      <c r="AA94" t="s">
        <v>350</v>
      </c>
      <c r="AB94" s="37">
        <v>1</v>
      </c>
      <c r="AC94" t="s">
        <v>106</v>
      </c>
      <c r="AD94" s="37">
        <v>65960</v>
      </c>
      <c r="AE94" s="37">
        <v>75096</v>
      </c>
      <c r="AF94" s="37">
        <v>65960</v>
      </c>
    </row>
    <row r="95" spans="1:32">
      <c r="A95" t="s">
        <v>310</v>
      </c>
      <c r="B95" t="s">
        <v>114</v>
      </c>
      <c r="C95" t="s">
        <v>115</v>
      </c>
      <c r="D95" t="s">
        <v>5037</v>
      </c>
      <c r="E95" t="s">
        <v>7533</v>
      </c>
      <c r="F95" t="s">
        <v>7534</v>
      </c>
      <c r="G95" t="s">
        <v>7179</v>
      </c>
      <c r="H95" t="s">
        <v>314</v>
      </c>
      <c r="I95" t="s">
        <v>5040</v>
      </c>
      <c r="J95" t="s">
        <v>7535</v>
      </c>
      <c r="K95" t="s">
        <v>96</v>
      </c>
      <c r="L95" t="s">
        <v>7536</v>
      </c>
      <c r="M95" s="36">
        <v>45971.333333333343</v>
      </c>
      <c r="N95" s="36">
        <v>45976.609027777777</v>
      </c>
      <c r="O95" t="s">
        <v>1125</v>
      </c>
      <c r="P95" t="s">
        <v>1177</v>
      </c>
      <c r="Q95" t="s">
        <v>1177</v>
      </c>
      <c r="R95" t="s">
        <v>98</v>
      </c>
      <c r="S95" t="s">
        <v>470</v>
      </c>
      <c r="T95" t="s">
        <v>100</v>
      </c>
      <c r="U95" t="s">
        <v>7180</v>
      </c>
      <c r="V95" t="s">
        <v>7537</v>
      </c>
      <c r="W95" t="s">
        <v>102</v>
      </c>
      <c r="X95" t="s">
        <v>7538</v>
      </c>
      <c r="Y95" t="s">
        <v>8</v>
      </c>
      <c r="Z95" t="s">
        <v>104</v>
      </c>
      <c r="AA95" t="s">
        <v>326</v>
      </c>
      <c r="AB95" s="37">
        <v>1</v>
      </c>
      <c r="AC95" t="s">
        <v>106</v>
      </c>
      <c r="AD95" s="37">
        <v>65960</v>
      </c>
      <c r="AE95" s="37">
        <v>75096</v>
      </c>
      <c r="AF95" s="37">
        <v>65960</v>
      </c>
    </row>
    <row r="96" spans="1:32">
      <c r="A96" t="s">
        <v>113</v>
      </c>
      <c r="B96" t="s">
        <v>114</v>
      </c>
      <c r="C96" t="s">
        <v>115</v>
      </c>
      <c r="D96" t="s">
        <v>363</v>
      </c>
      <c r="E96" t="s">
        <v>7539</v>
      </c>
      <c r="F96" t="s">
        <v>7540</v>
      </c>
      <c r="G96" t="s">
        <v>7179</v>
      </c>
      <c r="H96" t="s">
        <v>366</v>
      </c>
      <c r="I96" t="s">
        <v>113</v>
      </c>
      <c r="J96" t="s">
        <v>7541</v>
      </c>
      <c r="K96" t="s">
        <v>96</v>
      </c>
      <c r="L96" t="s">
        <v>7542</v>
      </c>
      <c r="M96" s="36">
        <v>45971.333333333343</v>
      </c>
      <c r="N96" s="36">
        <v>45972.459722222222</v>
      </c>
      <c r="O96" t="s">
        <v>1125</v>
      </c>
      <c r="P96" t="s">
        <v>1177</v>
      </c>
      <c r="Q96" t="s">
        <v>1177</v>
      </c>
      <c r="R96" t="s">
        <v>98</v>
      </c>
      <c r="S96" t="s">
        <v>470</v>
      </c>
      <c r="T96" t="s">
        <v>100</v>
      </c>
      <c r="U96" t="s">
        <v>7180</v>
      </c>
      <c r="V96" t="s">
        <v>7543</v>
      </c>
      <c r="W96" t="s">
        <v>102</v>
      </c>
      <c r="X96" t="s">
        <v>7544</v>
      </c>
      <c r="Y96" t="s">
        <v>8</v>
      </c>
      <c r="Z96" t="s">
        <v>104</v>
      </c>
      <c r="AA96" t="s">
        <v>1632</v>
      </c>
      <c r="AB96" s="37">
        <v>1</v>
      </c>
      <c r="AC96" t="s">
        <v>106</v>
      </c>
      <c r="AD96" s="37">
        <v>65960</v>
      </c>
      <c r="AE96" s="37">
        <v>75096</v>
      </c>
      <c r="AF96" s="37">
        <v>65960</v>
      </c>
    </row>
    <row r="97" spans="1:32">
      <c r="A97" t="s">
        <v>113</v>
      </c>
      <c r="B97" t="s">
        <v>114</v>
      </c>
      <c r="C97" t="s">
        <v>115</v>
      </c>
      <c r="D97" t="s">
        <v>363</v>
      </c>
      <c r="E97" t="s">
        <v>7545</v>
      </c>
      <c r="F97" t="s">
        <v>7546</v>
      </c>
      <c r="G97" t="s">
        <v>7179</v>
      </c>
      <c r="H97" t="s">
        <v>366</v>
      </c>
      <c r="I97" t="s">
        <v>113</v>
      </c>
      <c r="J97" t="s">
        <v>7547</v>
      </c>
      <c r="K97" t="s">
        <v>96</v>
      </c>
      <c r="L97" t="s">
        <v>7548</v>
      </c>
      <c r="M97" s="36">
        <v>45971.333333333343</v>
      </c>
      <c r="N97" s="36">
        <v>45972.82916666667</v>
      </c>
      <c r="O97" t="s">
        <v>1125</v>
      </c>
      <c r="P97" t="s">
        <v>1177</v>
      </c>
      <c r="Q97" t="s">
        <v>1177</v>
      </c>
      <c r="R97" t="s">
        <v>98</v>
      </c>
      <c r="S97" t="s">
        <v>470</v>
      </c>
      <c r="T97" t="s">
        <v>100</v>
      </c>
      <c r="U97" t="s">
        <v>7180</v>
      </c>
      <c r="V97" t="s">
        <v>7549</v>
      </c>
      <c r="W97" t="s">
        <v>102</v>
      </c>
      <c r="X97" t="s">
        <v>7550</v>
      </c>
      <c r="Y97" t="s">
        <v>8</v>
      </c>
      <c r="Z97" t="s">
        <v>104</v>
      </c>
      <c r="AA97" t="s">
        <v>1462</v>
      </c>
      <c r="AB97" s="37">
        <v>1</v>
      </c>
      <c r="AC97" t="s">
        <v>106</v>
      </c>
      <c r="AD97" s="37">
        <v>65960</v>
      </c>
      <c r="AE97" s="37">
        <v>75096</v>
      </c>
      <c r="AF97" s="37">
        <v>65960</v>
      </c>
    </row>
    <row r="98" spans="1:32">
      <c r="A98" t="s">
        <v>113</v>
      </c>
      <c r="B98" t="s">
        <v>114</v>
      </c>
      <c r="C98" t="s">
        <v>115</v>
      </c>
      <c r="D98" t="s">
        <v>1357</v>
      </c>
      <c r="E98" t="s">
        <v>7551</v>
      </c>
      <c r="F98" t="s">
        <v>7552</v>
      </c>
      <c r="G98" t="s">
        <v>7179</v>
      </c>
      <c r="H98" t="s">
        <v>366</v>
      </c>
      <c r="I98" t="s">
        <v>1360</v>
      </c>
      <c r="J98" t="s">
        <v>7553</v>
      </c>
      <c r="K98" t="s">
        <v>96</v>
      </c>
      <c r="L98" t="s">
        <v>7554</v>
      </c>
      <c r="M98" s="36">
        <v>45971.333333333343</v>
      </c>
      <c r="N98" s="36">
        <v>45973.643055555563</v>
      </c>
      <c r="O98" t="s">
        <v>1125</v>
      </c>
      <c r="P98" t="s">
        <v>1177</v>
      </c>
      <c r="Q98" t="s">
        <v>1177</v>
      </c>
      <c r="R98" t="s">
        <v>98</v>
      </c>
      <c r="S98" t="s">
        <v>470</v>
      </c>
      <c r="T98" t="s">
        <v>100</v>
      </c>
      <c r="U98" t="s">
        <v>7180</v>
      </c>
      <c r="V98" t="s">
        <v>7555</v>
      </c>
      <c r="W98" t="s">
        <v>102</v>
      </c>
      <c r="X98" t="s">
        <v>7556</v>
      </c>
      <c r="Y98" t="s">
        <v>13</v>
      </c>
      <c r="Z98" t="s">
        <v>104</v>
      </c>
      <c r="AA98" t="s">
        <v>231</v>
      </c>
      <c r="AB98" s="37">
        <v>1</v>
      </c>
      <c r="AC98" t="s">
        <v>106</v>
      </c>
      <c r="AD98" s="37">
        <v>275729</v>
      </c>
      <c r="AE98" s="37">
        <v>196537</v>
      </c>
      <c r="AF98" s="37">
        <v>275729</v>
      </c>
    </row>
    <row r="99" spans="1:32">
      <c r="A99" t="s">
        <v>113</v>
      </c>
      <c r="B99" t="s">
        <v>114</v>
      </c>
      <c r="C99" t="s">
        <v>115</v>
      </c>
      <c r="D99" t="s">
        <v>7557</v>
      </c>
      <c r="E99" t="s">
        <v>7558</v>
      </c>
      <c r="F99" t="s">
        <v>7559</v>
      </c>
      <c r="G99" t="s">
        <v>7179</v>
      </c>
      <c r="H99" t="s">
        <v>366</v>
      </c>
      <c r="I99" t="s">
        <v>7560</v>
      </c>
      <c r="J99" t="s">
        <v>7561</v>
      </c>
      <c r="K99" t="s">
        <v>96</v>
      </c>
      <c r="L99" t="s">
        <v>7562</v>
      </c>
      <c r="M99" s="36">
        <v>45971.333333333343</v>
      </c>
      <c r="N99" s="36">
        <v>45974.459027777782</v>
      </c>
      <c r="O99" t="s">
        <v>1125</v>
      </c>
      <c r="P99" t="s">
        <v>1177</v>
      </c>
      <c r="Q99" t="s">
        <v>1177</v>
      </c>
      <c r="R99" t="s">
        <v>98</v>
      </c>
      <c r="S99" t="s">
        <v>470</v>
      </c>
      <c r="T99" t="s">
        <v>100</v>
      </c>
      <c r="U99" t="s">
        <v>7180</v>
      </c>
      <c r="V99" t="s">
        <v>7563</v>
      </c>
      <c r="W99" t="s">
        <v>102</v>
      </c>
      <c r="X99" t="s">
        <v>7564</v>
      </c>
      <c r="Y99" t="s">
        <v>13</v>
      </c>
      <c r="Z99" t="s">
        <v>104</v>
      </c>
      <c r="AA99" t="s">
        <v>231</v>
      </c>
      <c r="AB99" s="37">
        <v>1</v>
      </c>
      <c r="AC99" t="s">
        <v>106</v>
      </c>
      <c r="AD99" s="37">
        <v>275729</v>
      </c>
      <c r="AE99" s="37">
        <v>196537</v>
      </c>
      <c r="AF99" s="37">
        <v>275729</v>
      </c>
    </row>
    <row r="100" spans="1:32">
      <c r="A100" t="s">
        <v>398</v>
      </c>
      <c r="B100" t="s">
        <v>86</v>
      </c>
      <c r="C100" t="s">
        <v>87</v>
      </c>
      <c r="D100" t="s">
        <v>399</v>
      </c>
      <c r="E100" t="s">
        <v>7565</v>
      </c>
      <c r="F100" t="s">
        <v>7566</v>
      </c>
      <c r="G100" t="s">
        <v>7179</v>
      </c>
      <c r="H100" t="s">
        <v>402</v>
      </c>
      <c r="I100" t="s">
        <v>398</v>
      </c>
      <c r="J100" t="s">
        <v>7567</v>
      </c>
      <c r="K100" t="s">
        <v>96</v>
      </c>
      <c r="L100" t="s">
        <v>7568</v>
      </c>
      <c r="M100" s="36">
        <v>45971.333333333343</v>
      </c>
      <c r="N100" s="36">
        <v>45973.510416666657</v>
      </c>
      <c r="O100" t="s">
        <v>1125</v>
      </c>
      <c r="P100" t="s">
        <v>1177</v>
      </c>
      <c r="Q100" t="s">
        <v>1177</v>
      </c>
      <c r="R100" t="s">
        <v>98</v>
      </c>
      <c r="S100" t="s">
        <v>470</v>
      </c>
      <c r="T100" t="s">
        <v>100</v>
      </c>
      <c r="U100" t="s">
        <v>7180</v>
      </c>
      <c r="V100" t="s">
        <v>7569</v>
      </c>
      <c r="W100" t="s">
        <v>102</v>
      </c>
      <c r="X100" t="s">
        <v>7570</v>
      </c>
      <c r="Y100" t="s">
        <v>8</v>
      </c>
      <c r="Z100" t="s">
        <v>104</v>
      </c>
      <c r="AA100" t="s">
        <v>7192</v>
      </c>
      <c r="AB100" s="37">
        <v>1</v>
      </c>
      <c r="AC100" t="s">
        <v>106</v>
      </c>
      <c r="AD100" s="37">
        <v>65960</v>
      </c>
      <c r="AE100" s="37">
        <v>75096</v>
      </c>
      <c r="AF100" s="37">
        <v>65960</v>
      </c>
    </row>
    <row r="101" spans="1:32">
      <c r="A101" t="s">
        <v>398</v>
      </c>
      <c r="B101" t="s">
        <v>86</v>
      </c>
      <c r="C101" t="s">
        <v>87</v>
      </c>
      <c r="D101" t="s">
        <v>891</v>
      </c>
      <c r="E101" t="s">
        <v>7571</v>
      </c>
      <c r="F101" t="s">
        <v>7572</v>
      </c>
      <c r="G101" t="s">
        <v>7179</v>
      </c>
      <c r="H101" t="s">
        <v>402</v>
      </c>
      <c r="I101" t="s">
        <v>894</v>
      </c>
      <c r="J101" t="s">
        <v>7573</v>
      </c>
      <c r="K101" t="s">
        <v>96</v>
      </c>
      <c r="L101" t="s">
        <v>7574</v>
      </c>
      <c r="M101" s="36">
        <v>45971.333333333343</v>
      </c>
      <c r="N101" s="36">
        <v>45973.493055555547</v>
      </c>
      <c r="O101" t="s">
        <v>1125</v>
      </c>
      <c r="P101" t="s">
        <v>1177</v>
      </c>
      <c r="Q101" t="s">
        <v>1177</v>
      </c>
      <c r="R101" t="s">
        <v>98</v>
      </c>
      <c r="S101" t="s">
        <v>470</v>
      </c>
      <c r="T101" t="s">
        <v>100</v>
      </c>
      <c r="U101" t="s">
        <v>7180</v>
      </c>
      <c r="V101" t="s">
        <v>7575</v>
      </c>
      <c r="W101" t="s">
        <v>102</v>
      </c>
      <c r="X101" t="s">
        <v>7576</v>
      </c>
      <c r="Y101" t="s">
        <v>11</v>
      </c>
      <c r="Z101" t="s">
        <v>104</v>
      </c>
      <c r="AA101" t="s">
        <v>429</v>
      </c>
      <c r="AB101" s="37">
        <v>1</v>
      </c>
      <c r="AC101" t="s">
        <v>106</v>
      </c>
      <c r="AD101" s="37">
        <v>144968</v>
      </c>
      <c r="AE101" s="37">
        <v>140396</v>
      </c>
      <c r="AF101" s="37">
        <v>144968</v>
      </c>
    </row>
    <row r="102" spans="1:32">
      <c r="A102" t="s">
        <v>152</v>
      </c>
      <c r="B102" t="s">
        <v>153</v>
      </c>
      <c r="C102" t="s">
        <v>154</v>
      </c>
      <c r="D102" t="s">
        <v>155</v>
      </c>
      <c r="E102" t="s">
        <v>7577</v>
      </c>
      <c r="F102" t="s">
        <v>7578</v>
      </c>
      <c r="G102" t="s">
        <v>7179</v>
      </c>
      <c r="H102" t="s">
        <v>153</v>
      </c>
      <c r="I102" t="s">
        <v>152</v>
      </c>
      <c r="J102" t="s">
        <v>7579</v>
      </c>
      <c r="K102" t="s">
        <v>96</v>
      </c>
      <c r="L102" t="s">
        <v>7580</v>
      </c>
      <c r="M102" s="36">
        <v>45971.333333333343</v>
      </c>
      <c r="N102" s="36">
        <v>45971.487500000003</v>
      </c>
      <c r="O102" t="s">
        <v>1125</v>
      </c>
      <c r="P102" t="s">
        <v>1177</v>
      </c>
      <c r="Q102" t="s">
        <v>1177</v>
      </c>
      <c r="R102" t="s">
        <v>98</v>
      </c>
      <c r="S102" t="s">
        <v>470</v>
      </c>
      <c r="T102" t="s">
        <v>100</v>
      </c>
      <c r="U102" t="s">
        <v>7180</v>
      </c>
      <c r="V102" t="s">
        <v>7581</v>
      </c>
      <c r="W102" t="s">
        <v>102</v>
      </c>
      <c r="X102" t="s">
        <v>7582</v>
      </c>
      <c r="Y102" t="s">
        <v>8</v>
      </c>
      <c r="Z102" t="s">
        <v>104</v>
      </c>
      <c r="AA102" t="s">
        <v>2741</v>
      </c>
      <c r="AB102" s="37">
        <v>1</v>
      </c>
      <c r="AC102" t="s">
        <v>106</v>
      </c>
      <c r="AD102" s="37">
        <v>65960</v>
      </c>
      <c r="AE102" s="37">
        <v>75096</v>
      </c>
      <c r="AF102" s="37">
        <v>65960</v>
      </c>
    </row>
    <row r="103" spans="1:32">
      <c r="A103" t="s">
        <v>152</v>
      </c>
      <c r="B103" t="s">
        <v>153</v>
      </c>
      <c r="C103" t="s">
        <v>154</v>
      </c>
      <c r="D103" t="s">
        <v>155</v>
      </c>
      <c r="E103" t="s">
        <v>7583</v>
      </c>
      <c r="F103" t="s">
        <v>7584</v>
      </c>
      <c r="G103" t="s">
        <v>7179</v>
      </c>
      <c r="H103" t="s">
        <v>153</v>
      </c>
      <c r="I103" t="s">
        <v>152</v>
      </c>
      <c r="J103" t="s">
        <v>7585</v>
      </c>
      <c r="K103" t="s">
        <v>96</v>
      </c>
      <c r="L103" t="s">
        <v>7586</v>
      </c>
      <c r="M103" s="36">
        <v>45971.333333333343</v>
      </c>
      <c r="N103" s="36">
        <v>45971.512499999997</v>
      </c>
      <c r="O103" t="s">
        <v>1125</v>
      </c>
      <c r="P103" t="s">
        <v>1177</v>
      </c>
      <c r="Q103" t="s">
        <v>1177</v>
      </c>
      <c r="R103" t="s">
        <v>98</v>
      </c>
      <c r="S103" t="s">
        <v>470</v>
      </c>
      <c r="T103" t="s">
        <v>100</v>
      </c>
      <c r="U103" t="s">
        <v>7180</v>
      </c>
      <c r="V103" t="s">
        <v>7587</v>
      </c>
      <c r="W103" t="s">
        <v>102</v>
      </c>
      <c r="X103" t="s">
        <v>7588</v>
      </c>
      <c r="Y103" t="s">
        <v>8</v>
      </c>
      <c r="Z103" t="s">
        <v>104</v>
      </c>
      <c r="AA103" t="s">
        <v>5632</v>
      </c>
      <c r="AB103" s="37">
        <v>1</v>
      </c>
      <c r="AC103" t="s">
        <v>106</v>
      </c>
      <c r="AD103" s="37">
        <v>65960</v>
      </c>
      <c r="AE103" s="37">
        <v>75096</v>
      </c>
      <c r="AF103" s="37">
        <v>65960</v>
      </c>
    </row>
    <row r="104" spans="1:32">
      <c r="A104" t="s">
        <v>138</v>
      </c>
      <c r="B104" t="s">
        <v>139</v>
      </c>
      <c r="C104" t="s">
        <v>140</v>
      </c>
      <c r="D104" t="s">
        <v>1794</v>
      </c>
      <c r="E104" t="s">
        <v>7589</v>
      </c>
      <c r="F104" t="s">
        <v>7590</v>
      </c>
      <c r="G104" t="s">
        <v>7179</v>
      </c>
      <c r="H104" t="s">
        <v>144</v>
      </c>
      <c r="I104" t="s">
        <v>1797</v>
      </c>
      <c r="J104" t="s">
        <v>7591</v>
      </c>
      <c r="K104" t="s">
        <v>96</v>
      </c>
      <c r="L104" t="s">
        <v>7592</v>
      </c>
      <c r="M104" s="36">
        <v>45971.333333333343</v>
      </c>
      <c r="N104" s="36">
        <v>45971.434027777781</v>
      </c>
      <c r="O104" t="s">
        <v>1125</v>
      </c>
      <c r="P104" t="s">
        <v>1177</v>
      </c>
      <c r="Q104" t="s">
        <v>7245</v>
      </c>
      <c r="R104" t="s">
        <v>98</v>
      </c>
      <c r="S104" t="s">
        <v>99</v>
      </c>
      <c r="T104" t="s">
        <v>100</v>
      </c>
      <c r="U104" t="s">
        <v>7180</v>
      </c>
      <c r="V104" t="s">
        <v>7448</v>
      </c>
      <c r="W104" t="s">
        <v>102</v>
      </c>
      <c r="X104" t="s">
        <v>7593</v>
      </c>
      <c r="Y104" t="s">
        <v>11</v>
      </c>
      <c r="Z104" t="s">
        <v>104</v>
      </c>
      <c r="AA104" t="s">
        <v>761</v>
      </c>
      <c r="AB104" s="37">
        <v>1</v>
      </c>
      <c r="AC104" t="s">
        <v>106</v>
      </c>
      <c r="AD104" s="37">
        <v>144968</v>
      </c>
      <c r="AE104" s="37">
        <v>140396</v>
      </c>
      <c r="AF104" s="37">
        <v>144968</v>
      </c>
    </row>
    <row r="105" spans="1:32">
      <c r="A105" t="s">
        <v>113</v>
      </c>
      <c r="B105" t="s">
        <v>114</v>
      </c>
      <c r="C105" t="s">
        <v>115</v>
      </c>
      <c r="D105" t="s">
        <v>363</v>
      </c>
      <c r="E105" t="s">
        <v>7594</v>
      </c>
      <c r="F105" t="s">
        <v>7595</v>
      </c>
      <c r="G105" t="s">
        <v>7179</v>
      </c>
      <c r="H105" t="s">
        <v>366</v>
      </c>
      <c r="I105" t="s">
        <v>113</v>
      </c>
      <c r="J105" t="s">
        <v>7596</v>
      </c>
      <c r="K105" t="s">
        <v>96</v>
      </c>
      <c r="L105" t="s">
        <v>7597</v>
      </c>
      <c r="M105" s="36">
        <v>45971.333333333343</v>
      </c>
      <c r="N105" s="36">
        <v>45971.429861111108</v>
      </c>
      <c r="O105" t="s">
        <v>1125</v>
      </c>
      <c r="P105" t="s">
        <v>1177</v>
      </c>
      <c r="Q105" t="s">
        <v>7245</v>
      </c>
      <c r="R105" t="s">
        <v>98</v>
      </c>
      <c r="S105" t="s">
        <v>99</v>
      </c>
      <c r="T105" t="s">
        <v>100</v>
      </c>
      <c r="U105" t="s">
        <v>7180</v>
      </c>
      <c r="V105" t="s">
        <v>7598</v>
      </c>
      <c r="W105" t="s">
        <v>102</v>
      </c>
      <c r="X105" t="s">
        <v>7599</v>
      </c>
      <c r="Y105" t="s">
        <v>8</v>
      </c>
      <c r="Z105" t="s">
        <v>104</v>
      </c>
      <c r="AA105" t="s">
        <v>761</v>
      </c>
      <c r="AB105" s="37">
        <v>1</v>
      </c>
      <c r="AC105" t="s">
        <v>106</v>
      </c>
      <c r="AD105" s="37">
        <v>65960</v>
      </c>
      <c r="AE105" s="37">
        <v>75096</v>
      </c>
      <c r="AF105" s="37">
        <v>65960</v>
      </c>
    </row>
    <row r="106" spans="1:32">
      <c r="A106" t="s">
        <v>85</v>
      </c>
      <c r="B106" t="s">
        <v>86</v>
      </c>
      <c r="C106" t="s">
        <v>87</v>
      </c>
      <c r="D106" t="s">
        <v>1142</v>
      </c>
      <c r="E106" t="s">
        <v>7600</v>
      </c>
      <c r="F106" t="s">
        <v>7601</v>
      </c>
      <c r="G106" t="s">
        <v>7179</v>
      </c>
      <c r="H106" t="s">
        <v>131</v>
      </c>
      <c r="I106" t="s">
        <v>1145</v>
      </c>
      <c r="J106" t="s">
        <v>7602</v>
      </c>
      <c r="K106" t="s">
        <v>96</v>
      </c>
      <c r="L106" t="s">
        <v>7603</v>
      </c>
      <c r="M106" s="36">
        <v>45971.333333333343</v>
      </c>
      <c r="N106" s="36">
        <v>45971.4375</v>
      </c>
      <c r="O106" t="s">
        <v>1125</v>
      </c>
      <c r="P106" t="s">
        <v>1177</v>
      </c>
      <c r="Q106" t="s">
        <v>7245</v>
      </c>
      <c r="R106" t="s">
        <v>98</v>
      </c>
      <c r="S106" t="s">
        <v>99</v>
      </c>
      <c r="T106" t="s">
        <v>100</v>
      </c>
      <c r="U106" t="s">
        <v>7180</v>
      </c>
      <c r="V106" t="s">
        <v>7604</v>
      </c>
      <c r="W106" t="s">
        <v>102</v>
      </c>
      <c r="X106" t="s">
        <v>7605</v>
      </c>
      <c r="Y106" t="s">
        <v>13</v>
      </c>
      <c r="Z106" t="s">
        <v>104</v>
      </c>
      <c r="AA106" t="s">
        <v>761</v>
      </c>
      <c r="AB106" s="37">
        <v>1</v>
      </c>
      <c r="AC106" t="s">
        <v>106</v>
      </c>
      <c r="AD106" s="37">
        <v>275729</v>
      </c>
      <c r="AE106" s="37">
        <v>196537</v>
      </c>
      <c r="AF106" s="37">
        <v>275729</v>
      </c>
    </row>
    <row r="107" spans="1:32">
      <c r="A107" t="s">
        <v>152</v>
      </c>
      <c r="B107" t="s">
        <v>153</v>
      </c>
      <c r="C107" t="s">
        <v>154</v>
      </c>
      <c r="D107" t="s">
        <v>155</v>
      </c>
      <c r="E107" t="s">
        <v>7606</v>
      </c>
      <c r="F107" t="s">
        <v>7607</v>
      </c>
      <c r="G107" t="s">
        <v>7179</v>
      </c>
      <c r="H107" t="s">
        <v>153</v>
      </c>
      <c r="I107" t="s">
        <v>152</v>
      </c>
      <c r="J107" t="s">
        <v>7608</v>
      </c>
      <c r="K107" t="s">
        <v>96</v>
      </c>
      <c r="L107" t="s">
        <v>7609</v>
      </c>
      <c r="M107" s="36">
        <v>45971.333333333343</v>
      </c>
      <c r="N107" s="36">
        <v>45971.473611111112</v>
      </c>
      <c r="O107" t="s">
        <v>1125</v>
      </c>
      <c r="P107" t="s">
        <v>1177</v>
      </c>
      <c r="Q107" t="s">
        <v>7245</v>
      </c>
      <c r="R107" t="s">
        <v>98</v>
      </c>
      <c r="S107" t="s">
        <v>470</v>
      </c>
      <c r="T107" t="s">
        <v>100</v>
      </c>
      <c r="U107" t="s">
        <v>7180</v>
      </c>
      <c r="V107" t="s">
        <v>7610</v>
      </c>
      <c r="W107" t="s">
        <v>102</v>
      </c>
      <c r="X107" t="s">
        <v>7611</v>
      </c>
      <c r="Y107" t="s">
        <v>8</v>
      </c>
      <c r="Z107" t="s">
        <v>104</v>
      </c>
      <c r="AA107" t="s">
        <v>761</v>
      </c>
      <c r="AB107" s="37">
        <v>1</v>
      </c>
      <c r="AC107" t="s">
        <v>106</v>
      </c>
      <c r="AD107" s="37">
        <v>65960</v>
      </c>
      <c r="AE107" s="37">
        <v>75096</v>
      </c>
      <c r="AF107" s="37">
        <v>65960</v>
      </c>
    </row>
    <row r="108" spans="1:32">
      <c r="A108" t="s">
        <v>152</v>
      </c>
      <c r="B108" t="s">
        <v>153</v>
      </c>
      <c r="C108" t="s">
        <v>154</v>
      </c>
      <c r="D108" t="s">
        <v>155</v>
      </c>
      <c r="E108" t="s">
        <v>7612</v>
      </c>
      <c r="F108" t="s">
        <v>7613</v>
      </c>
      <c r="G108" t="s">
        <v>7179</v>
      </c>
      <c r="H108" t="s">
        <v>153</v>
      </c>
      <c r="I108" t="s">
        <v>152</v>
      </c>
      <c r="J108" t="s">
        <v>7614</v>
      </c>
      <c r="K108" t="s">
        <v>96</v>
      </c>
      <c r="L108" t="s">
        <v>7615</v>
      </c>
      <c r="M108" s="36">
        <v>45971.333333333343</v>
      </c>
      <c r="N108" s="36">
        <v>45971.414583333331</v>
      </c>
      <c r="O108" t="s">
        <v>1125</v>
      </c>
      <c r="P108" t="s">
        <v>1177</v>
      </c>
      <c r="Q108" t="s">
        <v>7245</v>
      </c>
      <c r="R108" t="s">
        <v>98</v>
      </c>
      <c r="S108" t="s">
        <v>99</v>
      </c>
      <c r="T108" t="s">
        <v>100</v>
      </c>
      <c r="U108" t="s">
        <v>7184</v>
      </c>
      <c r="V108" t="s">
        <v>7616</v>
      </c>
      <c r="W108" t="s">
        <v>102</v>
      </c>
      <c r="X108" t="s">
        <v>7617</v>
      </c>
      <c r="Y108" t="s">
        <v>8</v>
      </c>
      <c r="Z108" t="s">
        <v>104</v>
      </c>
      <c r="AA108" t="s">
        <v>761</v>
      </c>
      <c r="AB108" s="37">
        <v>1</v>
      </c>
      <c r="AC108" t="s">
        <v>106</v>
      </c>
      <c r="AD108" s="37">
        <v>65960</v>
      </c>
      <c r="AE108" s="37">
        <v>75096</v>
      </c>
      <c r="AF108" s="37">
        <v>65960</v>
      </c>
    </row>
    <row r="109" spans="1:32">
      <c r="A109" t="s">
        <v>138</v>
      </c>
      <c r="B109" t="s">
        <v>139</v>
      </c>
      <c r="C109" t="s">
        <v>140</v>
      </c>
      <c r="D109" t="s">
        <v>1386</v>
      </c>
      <c r="E109" t="s">
        <v>7618</v>
      </c>
      <c r="F109" t="s">
        <v>7619</v>
      </c>
      <c r="G109" t="s">
        <v>7179</v>
      </c>
      <c r="H109" t="s">
        <v>144</v>
      </c>
      <c r="I109" t="s">
        <v>1389</v>
      </c>
      <c r="J109" t="s">
        <v>7620</v>
      </c>
      <c r="K109" t="s">
        <v>96</v>
      </c>
      <c r="L109" t="s">
        <v>7621</v>
      </c>
      <c r="M109" s="36">
        <v>45969.375</v>
      </c>
      <c r="N109" s="36">
        <v>45971.386805555558</v>
      </c>
      <c r="O109" t="s">
        <v>1125</v>
      </c>
      <c r="P109" t="s">
        <v>1177</v>
      </c>
      <c r="Q109" t="s">
        <v>1177</v>
      </c>
      <c r="R109" t="s">
        <v>1130</v>
      </c>
      <c r="S109" t="s">
        <v>1130</v>
      </c>
      <c r="T109" t="s">
        <v>100</v>
      </c>
      <c r="U109" t="s">
        <v>7180</v>
      </c>
      <c r="V109" t="s">
        <v>7622</v>
      </c>
      <c r="W109" t="s">
        <v>102</v>
      </c>
      <c r="X109" t="s">
        <v>7623</v>
      </c>
      <c r="Y109" t="s">
        <v>8</v>
      </c>
      <c r="Z109" t="s">
        <v>104</v>
      </c>
      <c r="AA109" t="s">
        <v>1348</v>
      </c>
      <c r="AB109" s="37">
        <v>1</v>
      </c>
      <c r="AC109" t="s">
        <v>106</v>
      </c>
      <c r="AD109" s="37">
        <v>65960</v>
      </c>
      <c r="AE109" s="37">
        <v>75096</v>
      </c>
      <c r="AF109" s="37">
        <v>65960</v>
      </c>
    </row>
    <row r="110" spans="1:32">
      <c r="A110" t="s">
        <v>138</v>
      </c>
      <c r="B110" t="s">
        <v>139</v>
      </c>
      <c r="C110" t="s">
        <v>140</v>
      </c>
      <c r="D110" t="s">
        <v>1212</v>
      </c>
      <c r="E110" t="s">
        <v>7624</v>
      </c>
      <c r="F110" t="s">
        <v>7625</v>
      </c>
      <c r="G110" t="s">
        <v>7179</v>
      </c>
      <c r="H110" t="s">
        <v>144</v>
      </c>
      <c r="I110" t="s">
        <v>1215</v>
      </c>
      <c r="J110" t="s">
        <v>7626</v>
      </c>
      <c r="K110" t="s">
        <v>96</v>
      </c>
      <c r="L110" t="s">
        <v>7627</v>
      </c>
      <c r="M110" s="36">
        <v>45969.375</v>
      </c>
      <c r="N110" s="36">
        <v>45972.827777777777</v>
      </c>
      <c r="O110" t="s">
        <v>1125</v>
      </c>
      <c r="P110" t="s">
        <v>1177</v>
      </c>
      <c r="Q110" t="s">
        <v>1177</v>
      </c>
      <c r="R110" t="s">
        <v>1129</v>
      </c>
      <c r="S110" t="s">
        <v>1130</v>
      </c>
      <c r="T110" t="s">
        <v>100</v>
      </c>
      <c r="U110" t="s">
        <v>7180</v>
      </c>
      <c r="V110" t="s">
        <v>7628</v>
      </c>
      <c r="W110" t="s">
        <v>102</v>
      </c>
      <c r="X110" t="s">
        <v>7629</v>
      </c>
      <c r="Y110" t="s">
        <v>13</v>
      </c>
      <c r="Z110" t="s">
        <v>104</v>
      </c>
      <c r="AA110" t="s">
        <v>1172</v>
      </c>
      <c r="AB110" s="37">
        <v>1</v>
      </c>
      <c r="AC110" t="s">
        <v>106</v>
      </c>
      <c r="AD110" s="37">
        <v>275729</v>
      </c>
      <c r="AE110" s="37">
        <v>196537</v>
      </c>
      <c r="AF110" s="37">
        <v>275729</v>
      </c>
    </row>
    <row r="111" spans="1:32">
      <c r="A111" t="s">
        <v>138</v>
      </c>
      <c r="B111" t="s">
        <v>139</v>
      </c>
      <c r="C111" t="s">
        <v>140</v>
      </c>
      <c r="D111" t="s">
        <v>959</v>
      </c>
      <c r="E111" t="s">
        <v>7630</v>
      </c>
      <c r="F111" t="s">
        <v>7631</v>
      </c>
      <c r="G111" t="s">
        <v>7179</v>
      </c>
      <c r="H111" t="s">
        <v>144</v>
      </c>
      <c r="I111" t="s">
        <v>962</v>
      </c>
      <c r="J111" t="s">
        <v>7632</v>
      </c>
      <c r="K111" t="s">
        <v>96</v>
      </c>
      <c r="L111" t="s">
        <v>7633</v>
      </c>
      <c r="M111" s="36">
        <v>45969.375</v>
      </c>
      <c r="N111" s="36">
        <v>45971.61041666667</v>
      </c>
      <c r="O111" t="s">
        <v>1125</v>
      </c>
      <c r="P111" t="s">
        <v>1177</v>
      </c>
      <c r="Q111" t="s">
        <v>1177</v>
      </c>
      <c r="R111" t="s">
        <v>1130</v>
      </c>
      <c r="S111" t="s">
        <v>1130</v>
      </c>
      <c r="T111" t="s">
        <v>100</v>
      </c>
      <c r="U111" t="s">
        <v>7180</v>
      </c>
      <c r="V111" t="s">
        <v>7634</v>
      </c>
      <c r="W111" t="s">
        <v>102</v>
      </c>
      <c r="X111" t="s">
        <v>7635</v>
      </c>
      <c r="Y111" t="s">
        <v>11</v>
      </c>
      <c r="Z111" t="s">
        <v>104</v>
      </c>
      <c r="AA111" t="s">
        <v>220</v>
      </c>
      <c r="AB111" s="37">
        <v>1</v>
      </c>
      <c r="AC111" t="s">
        <v>106</v>
      </c>
      <c r="AD111" s="37">
        <v>144968</v>
      </c>
      <c r="AE111" s="37">
        <v>140396</v>
      </c>
      <c r="AF111" s="37">
        <v>144968</v>
      </c>
    </row>
    <row r="112" spans="1:32">
      <c r="A112" t="s">
        <v>975</v>
      </c>
      <c r="B112" t="s">
        <v>256</v>
      </c>
      <c r="C112" t="s">
        <v>257</v>
      </c>
      <c r="D112" t="s">
        <v>976</v>
      </c>
      <c r="E112" t="s">
        <v>7636</v>
      </c>
      <c r="F112" t="s">
        <v>7637</v>
      </c>
      <c r="G112" t="s">
        <v>7179</v>
      </c>
      <c r="H112" t="s">
        <v>979</v>
      </c>
      <c r="I112" t="s">
        <v>975</v>
      </c>
      <c r="J112" t="s">
        <v>7196</v>
      </c>
      <c r="K112" t="s">
        <v>96</v>
      </c>
      <c r="L112" t="s">
        <v>7638</v>
      </c>
      <c r="M112" s="36">
        <v>45969.375</v>
      </c>
      <c r="N112" s="36">
        <v>45971.529861111107</v>
      </c>
      <c r="O112" t="s">
        <v>1125</v>
      </c>
      <c r="P112" t="s">
        <v>1177</v>
      </c>
      <c r="Q112" t="s">
        <v>1177</v>
      </c>
      <c r="R112" t="s">
        <v>1130</v>
      </c>
      <c r="S112" t="s">
        <v>1130</v>
      </c>
      <c r="T112" t="s">
        <v>100</v>
      </c>
      <c r="U112" t="s">
        <v>7180</v>
      </c>
      <c r="V112" t="s">
        <v>7639</v>
      </c>
      <c r="W112" t="s">
        <v>102</v>
      </c>
      <c r="X112" t="s">
        <v>7640</v>
      </c>
      <c r="Y112" t="s">
        <v>8</v>
      </c>
      <c r="Z112" t="s">
        <v>104</v>
      </c>
      <c r="AA112" t="s">
        <v>1299</v>
      </c>
      <c r="AB112" s="37">
        <v>1</v>
      </c>
      <c r="AC112" t="s">
        <v>106</v>
      </c>
      <c r="AD112" s="37">
        <v>65960</v>
      </c>
      <c r="AE112" s="37">
        <v>75096</v>
      </c>
      <c r="AF112" s="37">
        <v>65960</v>
      </c>
    </row>
    <row r="113" spans="1:32">
      <c r="A113" t="s">
        <v>975</v>
      </c>
      <c r="B113" t="s">
        <v>256</v>
      </c>
      <c r="C113" t="s">
        <v>257</v>
      </c>
      <c r="D113" t="s">
        <v>1291</v>
      </c>
      <c r="E113" t="s">
        <v>7641</v>
      </c>
      <c r="F113" t="s">
        <v>7642</v>
      </c>
      <c r="G113" t="s">
        <v>7179</v>
      </c>
      <c r="H113" t="s">
        <v>979</v>
      </c>
      <c r="I113" t="s">
        <v>1294</v>
      </c>
      <c r="J113" t="s">
        <v>7643</v>
      </c>
      <c r="K113" t="s">
        <v>96</v>
      </c>
      <c r="L113" t="s">
        <v>7644</v>
      </c>
      <c r="M113" s="36">
        <v>45969.375</v>
      </c>
      <c r="N113" s="36">
        <v>45971.591666666667</v>
      </c>
      <c r="O113" t="s">
        <v>1125</v>
      </c>
      <c r="P113" t="s">
        <v>1177</v>
      </c>
      <c r="Q113" t="s">
        <v>1177</v>
      </c>
      <c r="R113" t="s">
        <v>1129</v>
      </c>
      <c r="S113" t="s">
        <v>1129</v>
      </c>
      <c r="T113" t="s">
        <v>100</v>
      </c>
      <c r="U113" t="s">
        <v>7180</v>
      </c>
      <c r="V113" t="s">
        <v>7645</v>
      </c>
      <c r="W113" t="s">
        <v>102</v>
      </c>
      <c r="X113" t="s">
        <v>7646</v>
      </c>
      <c r="Y113" t="s">
        <v>8</v>
      </c>
      <c r="Z113" t="s">
        <v>104</v>
      </c>
      <c r="AA113" t="s">
        <v>1299</v>
      </c>
      <c r="AB113" s="37">
        <v>1</v>
      </c>
      <c r="AC113" t="s">
        <v>106</v>
      </c>
      <c r="AD113" s="37">
        <v>65960</v>
      </c>
      <c r="AE113" s="37">
        <v>75096</v>
      </c>
      <c r="AF113" s="37">
        <v>65960</v>
      </c>
    </row>
    <row r="114" spans="1:32">
      <c r="A114" t="s">
        <v>991</v>
      </c>
      <c r="B114" t="s">
        <v>256</v>
      </c>
      <c r="C114" t="s">
        <v>257</v>
      </c>
      <c r="D114" t="s">
        <v>1440</v>
      </c>
      <c r="E114" t="s">
        <v>7647</v>
      </c>
      <c r="F114" t="s">
        <v>7648</v>
      </c>
      <c r="G114" t="s">
        <v>7179</v>
      </c>
      <c r="H114" t="s">
        <v>224</v>
      </c>
      <c r="I114" t="s">
        <v>991</v>
      </c>
      <c r="J114" t="s">
        <v>7649</v>
      </c>
      <c r="K114" t="s">
        <v>96</v>
      </c>
      <c r="L114" t="s">
        <v>7650</v>
      </c>
      <c r="M114" s="36">
        <v>45969.375</v>
      </c>
      <c r="N114" s="36">
        <v>45972.473611111112</v>
      </c>
      <c r="O114" t="s">
        <v>1125</v>
      </c>
      <c r="P114" t="s">
        <v>1177</v>
      </c>
      <c r="Q114" t="s">
        <v>1177</v>
      </c>
      <c r="R114" t="s">
        <v>1129</v>
      </c>
      <c r="S114" t="s">
        <v>1129</v>
      </c>
      <c r="T114" t="s">
        <v>100</v>
      </c>
      <c r="U114" t="s">
        <v>7180</v>
      </c>
      <c r="V114" t="s">
        <v>7651</v>
      </c>
      <c r="W114" t="s">
        <v>102</v>
      </c>
      <c r="X114" t="s">
        <v>7652</v>
      </c>
      <c r="Y114" t="s">
        <v>8</v>
      </c>
      <c r="Z114" t="s">
        <v>104</v>
      </c>
      <c r="AA114" t="s">
        <v>1448</v>
      </c>
      <c r="AB114" s="37">
        <v>1</v>
      </c>
      <c r="AC114" t="s">
        <v>106</v>
      </c>
      <c r="AD114" s="37">
        <v>65960</v>
      </c>
      <c r="AE114" s="37">
        <v>75096</v>
      </c>
      <c r="AF114" s="37">
        <v>65960</v>
      </c>
    </row>
    <row r="115" spans="1:32">
      <c r="A115" t="s">
        <v>991</v>
      </c>
      <c r="B115" t="s">
        <v>256</v>
      </c>
      <c r="C115" t="s">
        <v>257</v>
      </c>
      <c r="D115" t="s">
        <v>7653</v>
      </c>
      <c r="E115" t="s">
        <v>7654</v>
      </c>
      <c r="F115" t="s">
        <v>7655</v>
      </c>
      <c r="G115" t="s">
        <v>7179</v>
      </c>
      <c r="H115" t="s">
        <v>224</v>
      </c>
      <c r="I115" t="s">
        <v>7656</v>
      </c>
      <c r="J115" t="s">
        <v>7657</v>
      </c>
      <c r="K115" t="s">
        <v>96</v>
      </c>
      <c r="L115" t="s">
        <v>7658</v>
      </c>
      <c r="M115" s="36">
        <v>45969.375</v>
      </c>
      <c r="N115" s="36">
        <v>45975.290277777778</v>
      </c>
      <c r="O115" t="s">
        <v>1125</v>
      </c>
      <c r="P115" t="s">
        <v>1177</v>
      </c>
      <c r="Q115" t="s">
        <v>1177</v>
      </c>
      <c r="R115" t="s">
        <v>1129</v>
      </c>
      <c r="S115" t="s">
        <v>1130</v>
      </c>
      <c r="T115" t="s">
        <v>100</v>
      </c>
      <c r="U115" t="s">
        <v>7180</v>
      </c>
      <c r="V115" t="s">
        <v>7659</v>
      </c>
      <c r="W115" t="s">
        <v>102</v>
      </c>
      <c r="X115" t="s">
        <v>7660</v>
      </c>
      <c r="Y115" t="s">
        <v>15</v>
      </c>
      <c r="Z115" t="s">
        <v>104</v>
      </c>
      <c r="AA115" t="s">
        <v>593</v>
      </c>
      <c r="AB115" s="37">
        <v>1</v>
      </c>
      <c r="AC115" t="s">
        <v>106</v>
      </c>
      <c r="AD115" s="37">
        <v>479589</v>
      </c>
      <c r="AE115" s="37">
        <v>196537</v>
      </c>
      <c r="AF115" s="37">
        <v>479589</v>
      </c>
    </row>
    <row r="116" spans="1:32">
      <c r="A116" t="s">
        <v>1646</v>
      </c>
      <c r="B116" t="s">
        <v>256</v>
      </c>
      <c r="C116" t="s">
        <v>257</v>
      </c>
      <c r="D116" t="s">
        <v>1918</v>
      </c>
      <c r="E116" t="s">
        <v>7661</v>
      </c>
      <c r="F116" t="s">
        <v>7662</v>
      </c>
      <c r="G116" t="s">
        <v>7179</v>
      </c>
      <c r="H116" t="s">
        <v>689</v>
      </c>
      <c r="I116" t="s">
        <v>1646</v>
      </c>
      <c r="J116" t="s">
        <v>7215</v>
      </c>
      <c r="K116" t="s">
        <v>96</v>
      </c>
      <c r="L116" t="s">
        <v>7663</v>
      </c>
      <c r="M116" s="36">
        <v>45969.375</v>
      </c>
      <c r="N116" s="36">
        <v>45971.677083333343</v>
      </c>
      <c r="O116" t="s">
        <v>1125</v>
      </c>
      <c r="P116" t="s">
        <v>1177</v>
      </c>
      <c r="Q116" t="s">
        <v>1177</v>
      </c>
      <c r="R116" t="s">
        <v>1130</v>
      </c>
      <c r="S116" t="s">
        <v>1130</v>
      </c>
      <c r="T116" t="s">
        <v>100</v>
      </c>
      <c r="U116" t="s">
        <v>7180</v>
      </c>
      <c r="V116" t="s">
        <v>7664</v>
      </c>
      <c r="W116" t="s">
        <v>102</v>
      </c>
      <c r="X116" t="s">
        <v>7665</v>
      </c>
      <c r="Y116" t="s">
        <v>8</v>
      </c>
      <c r="Z116" t="s">
        <v>104</v>
      </c>
      <c r="AA116" t="s">
        <v>1925</v>
      </c>
      <c r="AB116" s="37">
        <v>1</v>
      </c>
      <c r="AC116" t="s">
        <v>106</v>
      </c>
      <c r="AD116" s="37">
        <v>65960</v>
      </c>
      <c r="AE116" s="37">
        <v>75096</v>
      </c>
      <c r="AF116" s="37">
        <v>65960</v>
      </c>
    </row>
    <row r="117" spans="1:32">
      <c r="A117" t="s">
        <v>800</v>
      </c>
      <c r="B117" t="s">
        <v>381</v>
      </c>
      <c r="C117" t="s">
        <v>382</v>
      </c>
      <c r="D117" t="s">
        <v>2271</v>
      </c>
      <c r="E117" t="s">
        <v>7666</v>
      </c>
      <c r="F117" t="s">
        <v>7667</v>
      </c>
      <c r="G117" t="s">
        <v>7179</v>
      </c>
      <c r="H117" t="s">
        <v>804</v>
      </c>
      <c r="I117" t="s">
        <v>800</v>
      </c>
      <c r="J117" t="s">
        <v>7668</v>
      </c>
      <c r="K117" t="s">
        <v>96</v>
      </c>
      <c r="L117" t="s">
        <v>7669</v>
      </c>
      <c r="M117" s="36">
        <v>45969.375</v>
      </c>
      <c r="N117" s="36">
        <v>45974.532638888893</v>
      </c>
      <c r="O117" t="s">
        <v>1125</v>
      </c>
      <c r="P117" t="s">
        <v>1177</v>
      </c>
      <c r="Q117" t="s">
        <v>1177</v>
      </c>
      <c r="R117" t="s">
        <v>1130</v>
      </c>
      <c r="S117" t="s">
        <v>1130</v>
      </c>
      <c r="T117" t="s">
        <v>100</v>
      </c>
      <c r="U117" t="s">
        <v>7180</v>
      </c>
      <c r="V117" t="s">
        <v>7670</v>
      </c>
      <c r="W117" t="s">
        <v>102</v>
      </c>
      <c r="X117" t="s">
        <v>7671</v>
      </c>
      <c r="Y117" t="s">
        <v>8</v>
      </c>
      <c r="Z117" t="s">
        <v>104</v>
      </c>
      <c r="AA117" t="s">
        <v>2068</v>
      </c>
      <c r="AB117" s="37">
        <v>1</v>
      </c>
      <c r="AC117" t="s">
        <v>106</v>
      </c>
      <c r="AD117" s="37">
        <v>65960</v>
      </c>
      <c r="AE117" s="37">
        <v>75096</v>
      </c>
      <c r="AF117" s="37">
        <v>65960</v>
      </c>
    </row>
    <row r="118" spans="1:32">
      <c r="A118" t="s">
        <v>800</v>
      </c>
      <c r="B118" t="s">
        <v>381</v>
      </c>
      <c r="C118" t="s">
        <v>382</v>
      </c>
      <c r="D118" t="s">
        <v>7672</v>
      </c>
      <c r="E118" t="s">
        <v>7673</v>
      </c>
      <c r="F118" t="s">
        <v>7674</v>
      </c>
      <c r="G118" t="s">
        <v>7179</v>
      </c>
      <c r="H118" t="s">
        <v>804</v>
      </c>
      <c r="I118" t="s">
        <v>7675</v>
      </c>
      <c r="J118" t="s">
        <v>7676</v>
      </c>
      <c r="K118" t="s">
        <v>96</v>
      </c>
      <c r="L118" t="s">
        <v>7677</v>
      </c>
      <c r="M118" s="36">
        <v>45969.375</v>
      </c>
      <c r="N118" s="36">
        <v>45974.709027777782</v>
      </c>
      <c r="O118" t="s">
        <v>1125</v>
      </c>
      <c r="P118" t="s">
        <v>1177</v>
      </c>
      <c r="Q118" t="s">
        <v>1177</v>
      </c>
      <c r="R118" t="s">
        <v>1130</v>
      </c>
      <c r="S118" t="s">
        <v>1130</v>
      </c>
      <c r="T118" t="s">
        <v>100</v>
      </c>
      <c r="U118" t="s">
        <v>7180</v>
      </c>
      <c r="V118" t="s">
        <v>7678</v>
      </c>
      <c r="W118" t="s">
        <v>102</v>
      </c>
      <c r="X118" t="s">
        <v>7679</v>
      </c>
      <c r="Y118" t="s">
        <v>11</v>
      </c>
      <c r="Z118" t="s">
        <v>104</v>
      </c>
      <c r="AA118" t="s">
        <v>3716</v>
      </c>
      <c r="AB118" s="37">
        <v>1</v>
      </c>
      <c r="AC118" t="s">
        <v>106</v>
      </c>
      <c r="AD118" s="37">
        <v>144968</v>
      </c>
      <c r="AE118" s="37">
        <v>140396</v>
      </c>
      <c r="AF118" s="37">
        <v>144968</v>
      </c>
    </row>
    <row r="119" spans="1:32">
      <c r="A119" t="s">
        <v>704</v>
      </c>
      <c r="B119" t="s">
        <v>381</v>
      </c>
      <c r="C119" t="s">
        <v>382</v>
      </c>
      <c r="D119" t="s">
        <v>705</v>
      </c>
      <c r="E119" t="s">
        <v>7680</v>
      </c>
      <c r="F119" t="s">
        <v>7681</v>
      </c>
      <c r="G119" t="s">
        <v>7179</v>
      </c>
      <c r="H119" t="s">
        <v>708</v>
      </c>
      <c r="I119" t="s">
        <v>704</v>
      </c>
      <c r="J119" t="s">
        <v>7682</v>
      </c>
      <c r="K119" t="s">
        <v>96</v>
      </c>
      <c r="L119" t="s">
        <v>7683</v>
      </c>
      <c r="M119" s="36">
        <v>45969.375</v>
      </c>
      <c r="N119" s="36">
        <v>45971.625</v>
      </c>
      <c r="O119" t="s">
        <v>1125</v>
      </c>
      <c r="P119" t="s">
        <v>1177</v>
      </c>
      <c r="Q119" t="s">
        <v>1177</v>
      </c>
      <c r="R119" t="s">
        <v>1129</v>
      </c>
      <c r="S119" t="s">
        <v>1130</v>
      </c>
      <c r="T119" t="s">
        <v>100</v>
      </c>
      <c r="U119" t="s">
        <v>7180</v>
      </c>
      <c r="V119" t="s">
        <v>7684</v>
      </c>
      <c r="W119" t="s">
        <v>102</v>
      </c>
      <c r="X119" t="s">
        <v>7685</v>
      </c>
      <c r="Y119" t="s">
        <v>8</v>
      </c>
      <c r="Z119" t="s">
        <v>104</v>
      </c>
      <c r="AA119" t="s">
        <v>713</v>
      </c>
      <c r="AB119" s="37">
        <v>1</v>
      </c>
      <c r="AC119" t="s">
        <v>106</v>
      </c>
      <c r="AD119" s="37">
        <v>65960</v>
      </c>
      <c r="AE119" s="37">
        <v>75096</v>
      </c>
      <c r="AF119" s="37">
        <v>65960</v>
      </c>
    </row>
    <row r="120" spans="1:32">
      <c r="A120" t="s">
        <v>704</v>
      </c>
      <c r="B120" t="s">
        <v>381</v>
      </c>
      <c r="C120" t="s">
        <v>382</v>
      </c>
      <c r="D120" t="s">
        <v>705</v>
      </c>
      <c r="E120" t="s">
        <v>7686</v>
      </c>
      <c r="F120" t="s">
        <v>7687</v>
      </c>
      <c r="G120" t="s">
        <v>7179</v>
      </c>
      <c r="H120" t="s">
        <v>708</v>
      </c>
      <c r="I120" t="s">
        <v>704</v>
      </c>
      <c r="J120" t="s">
        <v>7688</v>
      </c>
      <c r="K120" t="s">
        <v>96</v>
      </c>
      <c r="L120" t="s">
        <v>7689</v>
      </c>
      <c r="M120" s="36">
        <v>45969.375</v>
      </c>
      <c r="N120" s="36">
        <v>45971.510416666657</v>
      </c>
      <c r="O120" t="s">
        <v>1125</v>
      </c>
      <c r="P120" t="s">
        <v>1177</v>
      </c>
      <c r="Q120" t="s">
        <v>1177</v>
      </c>
      <c r="R120" t="s">
        <v>1130</v>
      </c>
      <c r="S120" t="s">
        <v>1130</v>
      </c>
      <c r="T120" t="s">
        <v>100</v>
      </c>
      <c r="U120" t="s">
        <v>7180</v>
      </c>
      <c r="V120" t="s">
        <v>7690</v>
      </c>
      <c r="W120" t="s">
        <v>102</v>
      </c>
      <c r="X120" t="s">
        <v>7691</v>
      </c>
      <c r="Y120" t="s">
        <v>8</v>
      </c>
      <c r="Z120" t="s">
        <v>104</v>
      </c>
      <c r="AA120" t="s">
        <v>713</v>
      </c>
      <c r="AB120" s="37">
        <v>1</v>
      </c>
      <c r="AC120" t="s">
        <v>106</v>
      </c>
      <c r="AD120" s="37">
        <v>65960</v>
      </c>
      <c r="AE120" s="37">
        <v>75096</v>
      </c>
      <c r="AF120" s="37">
        <v>65960</v>
      </c>
    </row>
    <row r="121" spans="1:32">
      <c r="A121" t="s">
        <v>704</v>
      </c>
      <c r="B121" t="s">
        <v>381</v>
      </c>
      <c r="C121" t="s">
        <v>382</v>
      </c>
      <c r="D121" t="s">
        <v>7692</v>
      </c>
      <c r="E121" t="s">
        <v>7693</v>
      </c>
      <c r="F121" t="s">
        <v>7694</v>
      </c>
      <c r="G121" t="s">
        <v>7179</v>
      </c>
      <c r="H121" t="s">
        <v>708</v>
      </c>
      <c r="I121" t="s">
        <v>7695</v>
      </c>
      <c r="J121" t="s">
        <v>7696</v>
      </c>
      <c r="K121" t="s">
        <v>96</v>
      </c>
      <c r="L121" t="s">
        <v>7697</v>
      </c>
      <c r="M121" s="36">
        <v>45969.375</v>
      </c>
      <c r="N121" s="36">
        <v>45973.546527777777</v>
      </c>
      <c r="O121" t="s">
        <v>1125</v>
      </c>
      <c r="P121" t="s">
        <v>1177</v>
      </c>
      <c r="Q121" t="s">
        <v>1177</v>
      </c>
      <c r="R121" t="s">
        <v>1130</v>
      </c>
      <c r="S121" t="s">
        <v>1130</v>
      </c>
      <c r="T121" t="s">
        <v>100</v>
      </c>
      <c r="U121" t="s">
        <v>7180</v>
      </c>
      <c r="V121" t="s">
        <v>7698</v>
      </c>
      <c r="W121" t="s">
        <v>102</v>
      </c>
      <c r="X121" t="s">
        <v>7699</v>
      </c>
      <c r="Y121" t="s">
        <v>13</v>
      </c>
      <c r="Z121" t="s">
        <v>104</v>
      </c>
      <c r="AA121" t="s">
        <v>1732</v>
      </c>
      <c r="AB121" s="37">
        <v>1</v>
      </c>
      <c r="AC121" t="s">
        <v>106</v>
      </c>
      <c r="AD121" s="37">
        <v>275729</v>
      </c>
      <c r="AE121" s="37">
        <v>196537</v>
      </c>
      <c r="AF121" s="37">
        <v>275729</v>
      </c>
    </row>
    <row r="122" spans="1:32">
      <c r="A122" t="s">
        <v>85</v>
      </c>
      <c r="B122" t="s">
        <v>86</v>
      </c>
      <c r="C122" t="s">
        <v>87</v>
      </c>
      <c r="D122" t="s">
        <v>296</v>
      </c>
      <c r="E122" t="s">
        <v>7700</v>
      </c>
      <c r="F122" t="s">
        <v>7701</v>
      </c>
      <c r="G122" t="s">
        <v>7179</v>
      </c>
      <c r="H122" t="s">
        <v>93</v>
      </c>
      <c r="I122" t="s">
        <v>85</v>
      </c>
      <c r="J122" t="s">
        <v>7702</v>
      </c>
      <c r="K122" t="s">
        <v>96</v>
      </c>
      <c r="L122" t="s">
        <v>7703</v>
      </c>
      <c r="M122" s="36">
        <v>45969.375</v>
      </c>
      <c r="N122" s="36">
        <v>45974.676388888889</v>
      </c>
      <c r="O122" t="s">
        <v>1125</v>
      </c>
      <c r="P122" t="s">
        <v>1177</v>
      </c>
      <c r="Q122" t="s">
        <v>1177</v>
      </c>
      <c r="R122" t="s">
        <v>1130</v>
      </c>
      <c r="S122" t="s">
        <v>1130</v>
      </c>
      <c r="T122" t="s">
        <v>100</v>
      </c>
      <c r="U122" t="s">
        <v>7180</v>
      </c>
      <c r="V122" t="s">
        <v>7704</v>
      </c>
      <c r="W122" t="s">
        <v>102</v>
      </c>
      <c r="X122" t="s">
        <v>7705</v>
      </c>
      <c r="Y122" t="s">
        <v>8</v>
      </c>
      <c r="Z122" t="s">
        <v>104</v>
      </c>
      <c r="AA122" t="s">
        <v>303</v>
      </c>
      <c r="AB122" s="37">
        <v>1</v>
      </c>
      <c r="AC122" t="s">
        <v>106</v>
      </c>
      <c r="AD122" s="37">
        <v>65960</v>
      </c>
      <c r="AE122" s="37">
        <v>75096</v>
      </c>
      <c r="AF122" s="37">
        <v>65960</v>
      </c>
    </row>
    <row r="123" spans="1:32">
      <c r="A123" t="s">
        <v>310</v>
      </c>
      <c r="B123" t="s">
        <v>114</v>
      </c>
      <c r="C123" t="s">
        <v>115</v>
      </c>
      <c r="D123" t="s">
        <v>342</v>
      </c>
      <c r="E123" t="s">
        <v>7706</v>
      </c>
      <c r="F123" t="s">
        <v>7707</v>
      </c>
      <c r="G123" t="s">
        <v>7179</v>
      </c>
      <c r="H123" t="s">
        <v>314</v>
      </c>
      <c r="I123" t="s">
        <v>345</v>
      </c>
      <c r="J123" t="s">
        <v>7204</v>
      </c>
      <c r="K123" t="s">
        <v>96</v>
      </c>
      <c r="L123" t="s">
        <v>7708</v>
      </c>
      <c r="M123" s="36">
        <v>45969.375</v>
      </c>
      <c r="N123" s="36">
        <v>45982.425000000003</v>
      </c>
      <c r="O123" t="s">
        <v>1125</v>
      </c>
      <c r="P123" t="s">
        <v>1177</v>
      </c>
      <c r="Q123" t="s">
        <v>1177</v>
      </c>
      <c r="R123" t="s">
        <v>1130</v>
      </c>
      <c r="S123" t="s">
        <v>1130</v>
      </c>
      <c r="T123" t="s">
        <v>100</v>
      </c>
      <c r="U123" t="s">
        <v>7184</v>
      </c>
      <c r="V123" t="s">
        <v>7709</v>
      </c>
      <c r="W123" t="s">
        <v>102</v>
      </c>
      <c r="X123" t="s">
        <v>7710</v>
      </c>
      <c r="Y123" t="s">
        <v>125</v>
      </c>
      <c r="Z123" t="s">
        <v>104</v>
      </c>
      <c r="AA123" t="s">
        <v>326</v>
      </c>
      <c r="AB123" s="37">
        <v>1</v>
      </c>
      <c r="AC123" t="s">
        <v>106</v>
      </c>
      <c r="AD123" s="37">
        <v>479589</v>
      </c>
      <c r="AE123" s="37">
        <v>196537</v>
      </c>
      <c r="AF123" s="37">
        <v>479589</v>
      </c>
    </row>
    <row r="124" spans="1:32">
      <c r="A124" t="s">
        <v>113</v>
      </c>
      <c r="B124" t="s">
        <v>114</v>
      </c>
      <c r="C124" t="s">
        <v>115</v>
      </c>
      <c r="D124" t="s">
        <v>1357</v>
      </c>
      <c r="E124" t="s">
        <v>7711</v>
      </c>
      <c r="F124" t="s">
        <v>7712</v>
      </c>
      <c r="G124" t="s">
        <v>7179</v>
      </c>
      <c r="H124" t="s">
        <v>366</v>
      </c>
      <c r="I124" t="s">
        <v>1360</v>
      </c>
      <c r="J124" t="s">
        <v>7713</v>
      </c>
      <c r="K124" t="s">
        <v>96</v>
      </c>
      <c r="L124" t="s">
        <v>7714</v>
      </c>
      <c r="M124" s="36">
        <v>45969.375</v>
      </c>
      <c r="N124" s="36">
        <v>45973.681944444441</v>
      </c>
      <c r="O124" t="s">
        <v>1125</v>
      </c>
      <c r="P124" t="s">
        <v>1177</v>
      </c>
      <c r="Q124" t="s">
        <v>1177</v>
      </c>
      <c r="R124" t="s">
        <v>1130</v>
      </c>
      <c r="S124" t="s">
        <v>1130</v>
      </c>
      <c r="T124" t="s">
        <v>100</v>
      </c>
      <c r="U124" t="s">
        <v>7180</v>
      </c>
      <c r="V124" t="s">
        <v>7715</v>
      </c>
      <c r="W124" t="s">
        <v>102</v>
      </c>
      <c r="X124" t="s">
        <v>7716</v>
      </c>
      <c r="Y124" t="s">
        <v>13</v>
      </c>
      <c r="Z124" t="s">
        <v>104</v>
      </c>
      <c r="AA124" t="s">
        <v>231</v>
      </c>
      <c r="AB124" s="37">
        <v>1</v>
      </c>
      <c r="AC124" t="s">
        <v>106</v>
      </c>
      <c r="AD124" s="37">
        <v>275729</v>
      </c>
      <c r="AE124" s="37">
        <v>196537</v>
      </c>
      <c r="AF124" s="37">
        <v>275729</v>
      </c>
    </row>
    <row r="125" spans="1:32">
      <c r="A125" t="s">
        <v>603</v>
      </c>
      <c r="B125" t="s">
        <v>381</v>
      </c>
      <c r="C125" t="s">
        <v>382</v>
      </c>
      <c r="D125" t="s">
        <v>7717</v>
      </c>
      <c r="E125" t="s">
        <v>7718</v>
      </c>
      <c r="F125" t="s">
        <v>7719</v>
      </c>
      <c r="G125" t="s">
        <v>7179</v>
      </c>
      <c r="H125" t="s">
        <v>607</v>
      </c>
      <c r="I125" t="s">
        <v>7720</v>
      </c>
      <c r="J125" t="s">
        <v>7721</v>
      </c>
      <c r="K125" t="s">
        <v>96</v>
      </c>
      <c r="L125" t="s">
        <v>7722</v>
      </c>
      <c r="M125" s="36">
        <v>45969.375</v>
      </c>
      <c r="N125" s="36">
        <v>45975.290972222218</v>
      </c>
      <c r="O125" t="s">
        <v>1125</v>
      </c>
      <c r="P125" t="s">
        <v>1177</v>
      </c>
      <c r="Q125" t="s">
        <v>1177</v>
      </c>
      <c r="R125" t="s">
        <v>1130</v>
      </c>
      <c r="S125" t="s">
        <v>1130</v>
      </c>
      <c r="T125" t="s">
        <v>100</v>
      </c>
      <c r="U125" t="s">
        <v>7180</v>
      </c>
      <c r="V125" t="s">
        <v>7723</v>
      </c>
      <c r="W125" t="s">
        <v>102</v>
      </c>
      <c r="X125" t="s">
        <v>7724</v>
      </c>
      <c r="Y125" t="s">
        <v>125</v>
      </c>
      <c r="Z125" t="s">
        <v>230</v>
      </c>
      <c r="AA125" t="s">
        <v>612</v>
      </c>
      <c r="AB125" s="37">
        <v>1</v>
      </c>
      <c r="AC125" t="s">
        <v>106</v>
      </c>
      <c r="AD125" s="37">
        <v>479589</v>
      </c>
      <c r="AE125" s="37">
        <v>196537</v>
      </c>
      <c r="AF125" s="37">
        <v>479589</v>
      </c>
    </row>
    <row r="126" spans="1:32">
      <c r="A126" t="s">
        <v>152</v>
      </c>
      <c r="B126" t="s">
        <v>153</v>
      </c>
      <c r="C126" t="s">
        <v>154</v>
      </c>
      <c r="D126" t="s">
        <v>155</v>
      </c>
      <c r="E126" t="s">
        <v>7725</v>
      </c>
      <c r="F126" t="s">
        <v>7726</v>
      </c>
      <c r="G126" t="s">
        <v>7179</v>
      </c>
      <c r="H126" t="s">
        <v>153</v>
      </c>
      <c r="I126" t="s">
        <v>152</v>
      </c>
      <c r="J126" t="s">
        <v>7727</v>
      </c>
      <c r="K126" t="s">
        <v>96</v>
      </c>
      <c r="L126" t="s">
        <v>7728</v>
      </c>
      <c r="M126" s="36">
        <v>45969.375</v>
      </c>
      <c r="N126" s="36">
        <v>45972.654166666667</v>
      </c>
      <c r="O126" t="s">
        <v>1125</v>
      </c>
      <c r="P126" t="s">
        <v>1177</v>
      </c>
      <c r="Q126" t="s">
        <v>1177</v>
      </c>
      <c r="R126" t="s">
        <v>1130</v>
      </c>
      <c r="S126" t="s">
        <v>1130</v>
      </c>
      <c r="T126" t="s">
        <v>100</v>
      </c>
      <c r="U126" t="s">
        <v>7180</v>
      </c>
      <c r="V126" t="s">
        <v>7729</v>
      </c>
      <c r="W126" t="s">
        <v>102</v>
      </c>
      <c r="X126" t="s">
        <v>7730</v>
      </c>
      <c r="Y126" t="s">
        <v>8</v>
      </c>
      <c r="Z126" t="s">
        <v>104</v>
      </c>
      <c r="AA126" t="s">
        <v>1262</v>
      </c>
      <c r="AB126" s="37">
        <v>1</v>
      </c>
      <c r="AC126" t="s">
        <v>106</v>
      </c>
      <c r="AD126" s="37">
        <v>65960</v>
      </c>
      <c r="AE126" s="37">
        <v>75096</v>
      </c>
      <c r="AF126" s="37">
        <v>65960</v>
      </c>
    </row>
    <row r="127" spans="1:32">
      <c r="A127" t="s">
        <v>138</v>
      </c>
      <c r="B127" t="s">
        <v>139</v>
      </c>
      <c r="C127" t="s">
        <v>140</v>
      </c>
      <c r="D127" t="s">
        <v>196</v>
      </c>
      <c r="E127" t="s">
        <v>7731</v>
      </c>
      <c r="F127" t="s">
        <v>7732</v>
      </c>
      <c r="G127" t="s">
        <v>7179</v>
      </c>
      <c r="H127" t="s">
        <v>144</v>
      </c>
      <c r="I127" t="s">
        <v>199</v>
      </c>
      <c r="J127" t="s">
        <v>7733</v>
      </c>
      <c r="K127" t="s">
        <v>96</v>
      </c>
      <c r="L127" t="s">
        <v>7734</v>
      </c>
      <c r="M127" s="36">
        <v>45969.375</v>
      </c>
      <c r="N127" s="36">
        <v>45973.59375</v>
      </c>
      <c r="O127" t="s">
        <v>1125</v>
      </c>
      <c r="P127" t="s">
        <v>1177</v>
      </c>
      <c r="Q127" t="s">
        <v>7245</v>
      </c>
      <c r="R127" t="s">
        <v>1130</v>
      </c>
      <c r="S127" t="s">
        <v>1130</v>
      </c>
      <c r="T127" t="s">
        <v>100</v>
      </c>
      <c r="U127" t="s">
        <v>7180</v>
      </c>
      <c r="V127" t="s">
        <v>7735</v>
      </c>
      <c r="W127" t="s">
        <v>102</v>
      </c>
      <c r="X127" t="s">
        <v>7736</v>
      </c>
      <c r="Y127" t="s">
        <v>8</v>
      </c>
      <c r="Z127" t="s">
        <v>104</v>
      </c>
      <c r="AA127" t="s">
        <v>176</v>
      </c>
      <c r="AB127" s="37">
        <v>1</v>
      </c>
      <c r="AC127" t="s">
        <v>106</v>
      </c>
      <c r="AD127" s="37">
        <v>65960</v>
      </c>
      <c r="AE127" s="37">
        <v>75096</v>
      </c>
      <c r="AF127" s="37">
        <v>65960</v>
      </c>
    </row>
    <row r="128" spans="1:32">
      <c r="A128" t="s">
        <v>138</v>
      </c>
      <c r="B128" t="s">
        <v>139</v>
      </c>
      <c r="C128" t="s">
        <v>140</v>
      </c>
      <c r="D128" t="s">
        <v>141</v>
      </c>
      <c r="E128" t="s">
        <v>7737</v>
      </c>
      <c r="F128" t="s">
        <v>7738</v>
      </c>
      <c r="G128" t="s">
        <v>7179</v>
      </c>
      <c r="H128" t="s">
        <v>144</v>
      </c>
      <c r="I128" t="s">
        <v>138</v>
      </c>
      <c r="J128" t="s">
        <v>7203</v>
      </c>
      <c r="K128" t="s">
        <v>96</v>
      </c>
      <c r="L128" t="s">
        <v>7739</v>
      </c>
      <c r="M128" s="36">
        <v>45969.375</v>
      </c>
      <c r="N128" s="36">
        <v>45972.401388888888</v>
      </c>
      <c r="O128" t="s">
        <v>1125</v>
      </c>
      <c r="P128" t="s">
        <v>1177</v>
      </c>
      <c r="Q128" t="s">
        <v>7245</v>
      </c>
      <c r="R128" t="s">
        <v>1129</v>
      </c>
      <c r="S128" t="s">
        <v>1130</v>
      </c>
      <c r="T128" t="s">
        <v>100</v>
      </c>
      <c r="U128" t="s">
        <v>7180</v>
      </c>
      <c r="V128" t="s">
        <v>7740</v>
      </c>
      <c r="W128" t="s">
        <v>102</v>
      </c>
      <c r="X128" t="s">
        <v>7741</v>
      </c>
      <c r="Y128" t="s">
        <v>8</v>
      </c>
      <c r="Z128" t="s">
        <v>104</v>
      </c>
      <c r="AA128" t="s">
        <v>220</v>
      </c>
      <c r="AB128" s="37">
        <v>1</v>
      </c>
      <c r="AC128" t="s">
        <v>106</v>
      </c>
      <c r="AD128" s="37">
        <v>65960</v>
      </c>
      <c r="AE128" s="37">
        <v>75096</v>
      </c>
      <c r="AF128" s="37">
        <v>65960</v>
      </c>
    </row>
    <row r="129" spans="1:32">
      <c r="A129" t="s">
        <v>975</v>
      </c>
      <c r="B129" t="s">
        <v>256</v>
      </c>
      <c r="C129" t="s">
        <v>257</v>
      </c>
      <c r="D129" t="s">
        <v>1291</v>
      </c>
      <c r="E129" t="s">
        <v>7742</v>
      </c>
      <c r="F129" t="s">
        <v>7743</v>
      </c>
      <c r="G129" t="s">
        <v>7179</v>
      </c>
      <c r="H129" t="s">
        <v>979</v>
      </c>
      <c r="I129" t="s">
        <v>1294</v>
      </c>
      <c r="J129" t="s">
        <v>7744</v>
      </c>
      <c r="K129" t="s">
        <v>96</v>
      </c>
      <c r="L129" t="s">
        <v>7745</v>
      </c>
      <c r="M129" s="36">
        <v>45969.375</v>
      </c>
      <c r="N129" s="36">
        <v>45972.494444444441</v>
      </c>
      <c r="O129" t="s">
        <v>1125</v>
      </c>
      <c r="P129" t="s">
        <v>1177</v>
      </c>
      <c r="Q129" t="s">
        <v>7245</v>
      </c>
      <c r="R129" t="s">
        <v>1129</v>
      </c>
      <c r="S129" t="s">
        <v>1130</v>
      </c>
      <c r="T129" t="s">
        <v>100</v>
      </c>
      <c r="U129" t="s">
        <v>7180</v>
      </c>
      <c r="V129" t="s">
        <v>7746</v>
      </c>
      <c r="W129" t="s">
        <v>102</v>
      </c>
      <c r="X129" t="s">
        <v>7747</v>
      </c>
      <c r="Y129" t="s">
        <v>8</v>
      </c>
      <c r="Z129" t="s">
        <v>104</v>
      </c>
      <c r="AA129" t="s">
        <v>1299</v>
      </c>
      <c r="AB129" s="37">
        <v>1</v>
      </c>
      <c r="AC129" t="s">
        <v>106</v>
      </c>
      <c r="AD129" s="37">
        <v>65960</v>
      </c>
      <c r="AE129" s="37">
        <v>75096</v>
      </c>
      <c r="AF129" s="37">
        <v>65960</v>
      </c>
    </row>
    <row r="130" spans="1:32">
      <c r="A130" t="s">
        <v>152</v>
      </c>
      <c r="B130" t="s">
        <v>153</v>
      </c>
      <c r="C130" t="s">
        <v>154</v>
      </c>
      <c r="D130" t="s">
        <v>155</v>
      </c>
      <c r="E130" t="s">
        <v>7748</v>
      </c>
      <c r="F130" t="s">
        <v>7749</v>
      </c>
      <c r="G130" t="s">
        <v>7179</v>
      </c>
      <c r="H130" t="s">
        <v>153</v>
      </c>
      <c r="I130" t="s">
        <v>152</v>
      </c>
      <c r="J130" t="s">
        <v>7750</v>
      </c>
      <c r="K130" t="s">
        <v>96</v>
      </c>
      <c r="L130" t="s">
        <v>7751</v>
      </c>
      <c r="M130" s="36">
        <v>45969.375</v>
      </c>
      <c r="N130" s="36">
        <v>45971.649305555547</v>
      </c>
      <c r="O130" t="s">
        <v>1125</v>
      </c>
      <c r="P130" t="s">
        <v>1177</v>
      </c>
      <c r="Q130" t="s">
        <v>7245</v>
      </c>
      <c r="R130" t="s">
        <v>1129</v>
      </c>
      <c r="S130" t="s">
        <v>1130</v>
      </c>
      <c r="T130" t="s">
        <v>100</v>
      </c>
      <c r="U130" t="s">
        <v>7180</v>
      </c>
      <c r="V130" t="s">
        <v>7752</v>
      </c>
      <c r="W130" t="s">
        <v>102</v>
      </c>
      <c r="X130" t="s">
        <v>7753</v>
      </c>
      <c r="Y130" t="s">
        <v>8</v>
      </c>
      <c r="Z130" t="s">
        <v>104</v>
      </c>
      <c r="AA130" t="s">
        <v>2182</v>
      </c>
      <c r="AB130" s="37">
        <v>1</v>
      </c>
      <c r="AC130" t="s">
        <v>106</v>
      </c>
      <c r="AD130" s="37">
        <v>65960</v>
      </c>
      <c r="AE130" s="37">
        <v>75096</v>
      </c>
      <c r="AF130" s="37">
        <v>65960</v>
      </c>
    </row>
    <row r="131" spans="1:32">
      <c r="A131" t="s">
        <v>152</v>
      </c>
      <c r="B131" t="s">
        <v>153</v>
      </c>
      <c r="C131" t="s">
        <v>154</v>
      </c>
      <c r="D131" t="s">
        <v>2856</v>
      </c>
      <c r="E131" t="s">
        <v>7754</v>
      </c>
      <c r="F131" t="s">
        <v>7755</v>
      </c>
      <c r="G131" t="s">
        <v>7179</v>
      </c>
      <c r="H131" t="s">
        <v>153</v>
      </c>
      <c r="I131" t="s">
        <v>2859</v>
      </c>
      <c r="J131" t="s">
        <v>7756</v>
      </c>
      <c r="K131" t="s">
        <v>96</v>
      </c>
      <c r="L131" t="s">
        <v>7757</v>
      </c>
      <c r="M131" s="36">
        <v>45969.375</v>
      </c>
      <c r="N131" s="36">
        <v>45971.663888888892</v>
      </c>
      <c r="O131" t="s">
        <v>1125</v>
      </c>
      <c r="P131" t="s">
        <v>1177</v>
      </c>
      <c r="Q131" t="s">
        <v>7245</v>
      </c>
      <c r="R131" t="s">
        <v>1129</v>
      </c>
      <c r="S131" t="s">
        <v>1130</v>
      </c>
      <c r="T131" t="s">
        <v>100</v>
      </c>
      <c r="U131" t="s">
        <v>7180</v>
      </c>
      <c r="V131" t="s">
        <v>7758</v>
      </c>
      <c r="W131" t="s">
        <v>102</v>
      </c>
      <c r="X131" t="s">
        <v>7759</v>
      </c>
      <c r="Y131" t="s">
        <v>11</v>
      </c>
      <c r="Z131" t="s">
        <v>104</v>
      </c>
      <c r="AA131" t="s">
        <v>838</v>
      </c>
      <c r="AB131" s="37">
        <v>1</v>
      </c>
      <c r="AC131" t="s">
        <v>106</v>
      </c>
      <c r="AD131" s="37">
        <v>144968</v>
      </c>
      <c r="AE131" s="37">
        <v>140396</v>
      </c>
      <c r="AF131" s="37">
        <v>144968</v>
      </c>
    </row>
    <row r="132" spans="1:32">
      <c r="A132" t="s">
        <v>704</v>
      </c>
      <c r="B132" t="s">
        <v>381</v>
      </c>
      <c r="C132" t="s">
        <v>382</v>
      </c>
      <c r="D132" t="s">
        <v>705</v>
      </c>
      <c r="E132" t="s">
        <v>7760</v>
      </c>
      <c r="F132" t="s">
        <v>7761</v>
      </c>
      <c r="G132" t="s">
        <v>7179</v>
      </c>
      <c r="H132" t="s">
        <v>708</v>
      </c>
      <c r="I132" t="s">
        <v>704</v>
      </c>
      <c r="J132" t="s">
        <v>7762</v>
      </c>
      <c r="K132" t="s">
        <v>96</v>
      </c>
      <c r="L132" t="s">
        <v>7763</v>
      </c>
      <c r="M132" s="36">
        <v>45969.375</v>
      </c>
      <c r="N132" s="36">
        <v>45971.470138888893</v>
      </c>
      <c r="O132" t="s">
        <v>1125</v>
      </c>
      <c r="P132" t="s">
        <v>1177</v>
      </c>
      <c r="Q132" t="s">
        <v>7245</v>
      </c>
      <c r="R132" t="s">
        <v>1129</v>
      </c>
      <c r="S132" t="s">
        <v>7441</v>
      </c>
      <c r="T132" t="s">
        <v>100</v>
      </c>
      <c r="U132" t="s">
        <v>7180</v>
      </c>
      <c r="V132" t="s">
        <v>7764</v>
      </c>
      <c r="W132" t="s">
        <v>102</v>
      </c>
      <c r="X132" t="s">
        <v>7765</v>
      </c>
      <c r="Y132" t="s">
        <v>8</v>
      </c>
      <c r="Z132" t="s">
        <v>104</v>
      </c>
      <c r="AA132" t="s">
        <v>713</v>
      </c>
      <c r="AB132" s="37">
        <v>1</v>
      </c>
      <c r="AC132" t="s">
        <v>106</v>
      </c>
      <c r="AD132" s="37">
        <v>65960</v>
      </c>
      <c r="AE132" s="37">
        <v>75096</v>
      </c>
      <c r="AF132" s="37">
        <v>65960</v>
      </c>
    </row>
    <row r="133" spans="1:32">
      <c r="A133" t="s">
        <v>138</v>
      </c>
      <c r="B133" t="s">
        <v>139</v>
      </c>
      <c r="C133" t="s">
        <v>140</v>
      </c>
      <c r="D133" t="s">
        <v>141</v>
      </c>
      <c r="E133" t="s">
        <v>7766</v>
      </c>
      <c r="F133" t="s">
        <v>7767</v>
      </c>
      <c r="G133" t="s">
        <v>7179</v>
      </c>
      <c r="H133" t="s">
        <v>144</v>
      </c>
      <c r="I133" t="s">
        <v>138</v>
      </c>
      <c r="J133" t="s">
        <v>7768</v>
      </c>
      <c r="K133" t="s">
        <v>96</v>
      </c>
      <c r="L133" t="s">
        <v>7769</v>
      </c>
      <c r="M133" s="36">
        <v>45972.333333333343</v>
      </c>
      <c r="N133" s="36">
        <v>45976.537499999999</v>
      </c>
      <c r="O133" t="s">
        <v>1125</v>
      </c>
      <c r="P133" t="s">
        <v>1177</v>
      </c>
      <c r="Q133" t="s">
        <v>1177</v>
      </c>
      <c r="R133" t="s">
        <v>98</v>
      </c>
      <c r="S133" t="s">
        <v>470</v>
      </c>
      <c r="T133" t="s">
        <v>100</v>
      </c>
      <c r="U133" t="s">
        <v>7180</v>
      </c>
      <c r="V133" t="s">
        <v>7770</v>
      </c>
      <c r="W133" t="s">
        <v>102</v>
      </c>
      <c r="X133" t="s">
        <v>7771</v>
      </c>
      <c r="Y133" t="s">
        <v>8</v>
      </c>
      <c r="Z133" t="s">
        <v>104</v>
      </c>
      <c r="AA133" t="s">
        <v>1807</v>
      </c>
      <c r="AB133" s="37">
        <v>1</v>
      </c>
      <c r="AC133" t="s">
        <v>106</v>
      </c>
      <c r="AD133" s="37">
        <v>65960</v>
      </c>
      <c r="AE133" s="37">
        <v>75096</v>
      </c>
      <c r="AF133" s="37">
        <v>65960</v>
      </c>
    </row>
    <row r="134" spans="1:32">
      <c r="A134" t="s">
        <v>138</v>
      </c>
      <c r="B134" t="s">
        <v>139</v>
      </c>
      <c r="C134" t="s">
        <v>140</v>
      </c>
      <c r="D134" t="s">
        <v>141</v>
      </c>
      <c r="E134" t="s">
        <v>7772</v>
      </c>
      <c r="F134" t="s">
        <v>7773</v>
      </c>
      <c r="G134" t="s">
        <v>7179</v>
      </c>
      <c r="H134" t="s">
        <v>144</v>
      </c>
      <c r="I134" t="s">
        <v>138</v>
      </c>
      <c r="J134" t="s">
        <v>7774</v>
      </c>
      <c r="K134" t="s">
        <v>96</v>
      </c>
      <c r="L134" t="s">
        <v>7775</v>
      </c>
      <c r="M134" s="36">
        <v>45972.333333333343</v>
      </c>
      <c r="N134" s="36">
        <v>45975.546527777777</v>
      </c>
      <c r="O134" t="s">
        <v>1125</v>
      </c>
      <c r="P134" t="s">
        <v>1177</v>
      </c>
      <c r="Q134" t="s">
        <v>1177</v>
      </c>
      <c r="R134" t="s">
        <v>98</v>
      </c>
      <c r="S134" t="s">
        <v>470</v>
      </c>
      <c r="T134" t="s">
        <v>100</v>
      </c>
      <c r="U134" t="s">
        <v>7180</v>
      </c>
      <c r="V134" t="s">
        <v>7776</v>
      </c>
      <c r="W134" t="s">
        <v>102</v>
      </c>
      <c r="X134" t="s">
        <v>7777</v>
      </c>
      <c r="Y134" t="s">
        <v>8</v>
      </c>
      <c r="Z134" t="s">
        <v>104</v>
      </c>
      <c r="AA134" t="s">
        <v>1807</v>
      </c>
      <c r="AB134" s="37">
        <v>1</v>
      </c>
      <c r="AC134" t="s">
        <v>106</v>
      </c>
      <c r="AD134" s="37">
        <v>65960</v>
      </c>
      <c r="AE134" s="37">
        <v>75096</v>
      </c>
      <c r="AF134" s="37">
        <v>65960</v>
      </c>
    </row>
    <row r="135" spans="1:32">
      <c r="A135" t="s">
        <v>138</v>
      </c>
      <c r="B135" t="s">
        <v>139</v>
      </c>
      <c r="C135" t="s">
        <v>140</v>
      </c>
      <c r="D135" t="s">
        <v>494</v>
      </c>
      <c r="E135" t="s">
        <v>7778</v>
      </c>
      <c r="F135" t="s">
        <v>7779</v>
      </c>
      <c r="G135" t="s">
        <v>7179</v>
      </c>
      <c r="H135" t="s">
        <v>144</v>
      </c>
      <c r="I135" t="s">
        <v>497</v>
      </c>
      <c r="J135" t="s">
        <v>7780</v>
      </c>
      <c r="K135" t="s">
        <v>96</v>
      </c>
      <c r="L135" t="s">
        <v>7781</v>
      </c>
      <c r="M135" s="36">
        <v>45972.333333333343</v>
      </c>
      <c r="N135" s="36">
        <v>45974.433333333327</v>
      </c>
      <c r="O135" t="s">
        <v>1125</v>
      </c>
      <c r="P135" t="s">
        <v>1177</v>
      </c>
      <c r="Q135" t="s">
        <v>1177</v>
      </c>
      <c r="R135" t="s">
        <v>98</v>
      </c>
      <c r="S135" t="s">
        <v>470</v>
      </c>
      <c r="T135" t="s">
        <v>100</v>
      </c>
      <c r="U135" t="s">
        <v>7180</v>
      </c>
      <c r="V135" t="s">
        <v>7782</v>
      </c>
      <c r="W135" t="s">
        <v>102</v>
      </c>
      <c r="X135" t="s">
        <v>7783</v>
      </c>
      <c r="Y135" t="s">
        <v>8</v>
      </c>
      <c r="Z135" t="s">
        <v>104</v>
      </c>
      <c r="AA135" t="s">
        <v>761</v>
      </c>
      <c r="AB135" s="37">
        <v>1</v>
      </c>
      <c r="AC135" t="s">
        <v>106</v>
      </c>
      <c r="AD135" s="37">
        <v>65960</v>
      </c>
      <c r="AE135" s="37">
        <v>75096</v>
      </c>
      <c r="AF135" s="37">
        <v>65960</v>
      </c>
    </row>
    <row r="136" spans="1:32">
      <c r="A136" t="s">
        <v>138</v>
      </c>
      <c r="B136" t="s">
        <v>139</v>
      </c>
      <c r="C136" t="s">
        <v>140</v>
      </c>
      <c r="D136" t="s">
        <v>1212</v>
      </c>
      <c r="E136" t="s">
        <v>7784</v>
      </c>
      <c r="F136" t="s">
        <v>7785</v>
      </c>
      <c r="G136" t="s">
        <v>7179</v>
      </c>
      <c r="H136" t="s">
        <v>144</v>
      </c>
      <c r="I136" t="s">
        <v>1215</v>
      </c>
      <c r="J136" t="s">
        <v>7786</v>
      </c>
      <c r="K136" t="s">
        <v>96</v>
      </c>
      <c r="L136" t="s">
        <v>7787</v>
      </c>
      <c r="M136" s="36">
        <v>45972.333333333343</v>
      </c>
      <c r="N136" s="36">
        <v>45975.659722222219</v>
      </c>
      <c r="O136" t="s">
        <v>1125</v>
      </c>
      <c r="P136" t="s">
        <v>1177</v>
      </c>
      <c r="Q136" t="s">
        <v>1177</v>
      </c>
      <c r="R136" t="s">
        <v>98</v>
      </c>
      <c r="S136" t="s">
        <v>470</v>
      </c>
      <c r="T136" t="s">
        <v>100</v>
      </c>
      <c r="U136" t="s">
        <v>7180</v>
      </c>
      <c r="V136" t="s">
        <v>7788</v>
      </c>
      <c r="W136" t="s">
        <v>102</v>
      </c>
      <c r="X136" t="s">
        <v>7789</v>
      </c>
      <c r="Y136" t="s">
        <v>13</v>
      </c>
      <c r="Z136" t="s">
        <v>104</v>
      </c>
      <c r="AA136" t="s">
        <v>189</v>
      </c>
      <c r="AB136" s="37">
        <v>1</v>
      </c>
      <c r="AC136" t="s">
        <v>106</v>
      </c>
      <c r="AD136" s="37">
        <v>275729</v>
      </c>
      <c r="AE136" s="37">
        <v>196537</v>
      </c>
      <c r="AF136" s="37">
        <v>275729</v>
      </c>
    </row>
    <row r="137" spans="1:32">
      <c r="A137" t="s">
        <v>138</v>
      </c>
      <c r="B137" t="s">
        <v>139</v>
      </c>
      <c r="C137" t="s">
        <v>140</v>
      </c>
      <c r="D137" t="s">
        <v>2949</v>
      </c>
      <c r="E137" t="s">
        <v>7790</v>
      </c>
      <c r="F137" t="s">
        <v>7791</v>
      </c>
      <c r="G137" t="s">
        <v>7179</v>
      </c>
      <c r="H137" t="s">
        <v>144</v>
      </c>
      <c r="I137" t="s">
        <v>2952</v>
      </c>
      <c r="J137" t="s">
        <v>7792</v>
      </c>
      <c r="K137" t="s">
        <v>96</v>
      </c>
      <c r="L137" t="s">
        <v>7793</v>
      </c>
      <c r="M137" s="36">
        <v>45972.333333333343</v>
      </c>
      <c r="N137" s="36">
        <v>45975.40625</v>
      </c>
      <c r="O137" t="s">
        <v>1125</v>
      </c>
      <c r="P137" t="s">
        <v>1177</v>
      </c>
      <c r="Q137" t="s">
        <v>1177</v>
      </c>
      <c r="R137" t="s">
        <v>98</v>
      </c>
      <c r="S137" t="s">
        <v>470</v>
      </c>
      <c r="T137" t="s">
        <v>100</v>
      </c>
      <c r="U137" t="s">
        <v>7184</v>
      </c>
      <c r="V137" t="s">
        <v>7794</v>
      </c>
      <c r="W137" t="s">
        <v>102</v>
      </c>
      <c r="X137" t="s">
        <v>7795</v>
      </c>
      <c r="Y137" t="s">
        <v>15</v>
      </c>
      <c r="Z137" t="s">
        <v>104</v>
      </c>
      <c r="AA137" t="s">
        <v>644</v>
      </c>
      <c r="AB137" s="37">
        <v>1</v>
      </c>
      <c r="AC137" t="s">
        <v>106</v>
      </c>
      <c r="AD137" s="37">
        <v>479589</v>
      </c>
      <c r="AE137" s="37">
        <v>196537</v>
      </c>
      <c r="AF137" s="37">
        <v>479589</v>
      </c>
    </row>
    <row r="138" spans="1:32">
      <c r="A138" t="s">
        <v>398</v>
      </c>
      <c r="B138" t="s">
        <v>86</v>
      </c>
      <c r="C138" t="s">
        <v>87</v>
      </c>
      <c r="D138" t="s">
        <v>845</v>
      </c>
      <c r="E138" t="s">
        <v>7796</v>
      </c>
      <c r="F138" t="s">
        <v>7797</v>
      </c>
      <c r="G138" t="s">
        <v>7179</v>
      </c>
      <c r="H138" t="s">
        <v>848</v>
      </c>
      <c r="I138" t="s">
        <v>849</v>
      </c>
      <c r="J138" t="s">
        <v>7798</v>
      </c>
      <c r="K138" t="s">
        <v>96</v>
      </c>
      <c r="L138" t="s">
        <v>7799</v>
      </c>
      <c r="M138" s="36">
        <v>45972.333333333343</v>
      </c>
      <c r="N138" s="36">
        <v>45975.759722222218</v>
      </c>
      <c r="O138" t="s">
        <v>1125</v>
      </c>
      <c r="P138" t="s">
        <v>1177</v>
      </c>
      <c r="Q138" t="s">
        <v>1177</v>
      </c>
      <c r="R138" t="s">
        <v>98</v>
      </c>
      <c r="S138" t="s">
        <v>99</v>
      </c>
      <c r="T138" t="s">
        <v>100</v>
      </c>
      <c r="U138" t="s">
        <v>7180</v>
      </c>
      <c r="V138" t="s">
        <v>7800</v>
      </c>
      <c r="W138" t="s">
        <v>102</v>
      </c>
      <c r="X138" t="s">
        <v>7801</v>
      </c>
      <c r="Y138" t="s">
        <v>13</v>
      </c>
      <c r="Z138" t="s">
        <v>104</v>
      </c>
      <c r="AA138" t="s">
        <v>854</v>
      </c>
      <c r="AB138" s="37">
        <v>1</v>
      </c>
      <c r="AC138" t="s">
        <v>106</v>
      </c>
      <c r="AD138" s="37">
        <v>275729</v>
      </c>
      <c r="AE138" s="37">
        <v>196537</v>
      </c>
      <c r="AF138" s="37">
        <v>275729</v>
      </c>
    </row>
    <row r="139" spans="1:32">
      <c r="A139" t="s">
        <v>800</v>
      </c>
      <c r="B139" t="s">
        <v>381</v>
      </c>
      <c r="C139" t="s">
        <v>382</v>
      </c>
      <c r="D139" t="s">
        <v>2271</v>
      </c>
      <c r="E139" t="s">
        <v>7802</v>
      </c>
      <c r="F139" t="s">
        <v>7803</v>
      </c>
      <c r="G139" t="s">
        <v>7179</v>
      </c>
      <c r="H139" t="s">
        <v>804</v>
      </c>
      <c r="I139" t="s">
        <v>800</v>
      </c>
      <c r="J139" t="s">
        <v>7804</v>
      </c>
      <c r="K139" t="s">
        <v>96</v>
      </c>
      <c r="L139" t="s">
        <v>7805</v>
      </c>
      <c r="M139" s="36">
        <v>45972.333333333343</v>
      </c>
      <c r="N139" s="36">
        <v>45973.804861111108</v>
      </c>
      <c r="O139" t="s">
        <v>1125</v>
      </c>
      <c r="P139" t="s">
        <v>1177</v>
      </c>
      <c r="Q139" t="s">
        <v>1177</v>
      </c>
      <c r="R139" t="s">
        <v>98</v>
      </c>
      <c r="S139" t="s">
        <v>99</v>
      </c>
      <c r="T139" t="s">
        <v>100</v>
      </c>
      <c r="U139" t="s">
        <v>7180</v>
      </c>
      <c r="V139" t="s">
        <v>7806</v>
      </c>
      <c r="W139" t="s">
        <v>102</v>
      </c>
      <c r="X139" t="s">
        <v>7807</v>
      </c>
      <c r="Y139" t="s">
        <v>8</v>
      </c>
      <c r="Z139" t="s">
        <v>104</v>
      </c>
      <c r="AA139" t="s">
        <v>3716</v>
      </c>
      <c r="AB139" s="37">
        <v>1</v>
      </c>
      <c r="AC139" t="s">
        <v>106</v>
      </c>
      <c r="AD139" s="37">
        <v>65960</v>
      </c>
      <c r="AE139" s="37">
        <v>75096</v>
      </c>
      <c r="AF139" s="37">
        <v>65960</v>
      </c>
    </row>
    <row r="140" spans="1:32">
      <c r="A140" t="s">
        <v>351</v>
      </c>
      <c r="B140" t="s">
        <v>86</v>
      </c>
      <c r="C140" t="s">
        <v>352</v>
      </c>
      <c r="D140" t="s">
        <v>811</v>
      </c>
      <c r="E140" t="s">
        <v>7808</v>
      </c>
      <c r="F140" t="s">
        <v>7809</v>
      </c>
      <c r="G140" t="s">
        <v>7179</v>
      </c>
      <c r="H140" t="s">
        <v>356</v>
      </c>
      <c r="I140" t="s">
        <v>351</v>
      </c>
      <c r="J140" t="s">
        <v>7810</v>
      </c>
      <c r="K140" t="s">
        <v>96</v>
      </c>
      <c r="L140" t="s">
        <v>7811</v>
      </c>
      <c r="M140" s="36">
        <v>45972.333333333343</v>
      </c>
      <c r="N140" s="36">
        <v>45976.511111111111</v>
      </c>
      <c r="O140" t="s">
        <v>1125</v>
      </c>
      <c r="P140" t="s">
        <v>1177</v>
      </c>
      <c r="Q140" t="s">
        <v>1177</v>
      </c>
      <c r="R140" t="s">
        <v>98</v>
      </c>
      <c r="S140" t="s">
        <v>99</v>
      </c>
      <c r="T140" t="s">
        <v>100</v>
      </c>
      <c r="U140" t="s">
        <v>7180</v>
      </c>
      <c r="V140" t="s">
        <v>7812</v>
      </c>
      <c r="W140" t="s">
        <v>102</v>
      </c>
      <c r="X140" t="s">
        <v>7813</v>
      </c>
      <c r="Y140" t="s">
        <v>8</v>
      </c>
      <c r="Z140" t="s">
        <v>104</v>
      </c>
      <c r="AA140" t="s">
        <v>2338</v>
      </c>
      <c r="AB140" s="37">
        <v>1</v>
      </c>
      <c r="AC140" t="s">
        <v>106</v>
      </c>
      <c r="AD140" s="37">
        <v>65960</v>
      </c>
      <c r="AE140" s="37">
        <v>75096</v>
      </c>
      <c r="AF140" s="37">
        <v>65960</v>
      </c>
    </row>
    <row r="141" spans="1:32">
      <c r="A141" t="s">
        <v>113</v>
      </c>
      <c r="B141" t="s">
        <v>114</v>
      </c>
      <c r="C141" t="s">
        <v>115</v>
      </c>
      <c r="D141" t="s">
        <v>1282</v>
      </c>
      <c r="E141" t="s">
        <v>7814</v>
      </c>
      <c r="F141" t="s">
        <v>7815</v>
      </c>
      <c r="G141" t="s">
        <v>7179</v>
      </c>
      <c r="H141" t="s">
        <v>366</v>
      </c>
      <c r="I141" t="s">
        <v>1285</v>
      </c>
      <c r="J141" t="s">
        <v>7816</v>
      </c>
      <c r="K141" t="s">
        <v>96</v>
      </c>
      <c r="L141" t="s">
        <v>7817</v>
      </c>
      <c r="M141" s="36">
        <v>45972.333333333343</v>
      </c>
      <c r="N141" s="36">
        <v>45973.670138888891</v>
      </c>
      <c r="O141" t="s">
        <v>1125</v>
      </c>
      <c r="P141" t="s">
        <v>1177</v>
      </c>
      <c r="Q141" t="s">
        <v>1177</v>
      </c>
      <c r="R141" t="s">
        <v>98</v>
      </c>
      <c r="S141" t="s">
        <v>470</v>
      </c>
      <c r="T141" t="s">
        <v>100</v>
      </c>
      <c r="U141" t="s">
        <v>7180</v>
      </c>
      <c r="V141" t="s">
        <v>7818</v>
      </c>
      <c r="W141" t="s">
        <v>102</v>
      </c>
      <c r="X141" t="s">
        <v>7819</v>
      </c>
      <c r="Y141" t="s">
        <v>8</v>
      </c>
      <c r="Z141" t="s">
        <v>104</v>
      </c>
      <c r="AA141" t="s">
        <v>379</v>
      </c>
      <c r="AB141" s="37">
        <v>1</v>
      </c>
      <c r="AC141" t="s">
        <v>106</v>
      </c>
      <c r="AD141" s="37">
        <v>65960</v>
      </c>
      <c r="AE141" s="37">
        <v>75096</v>
      </c>
      <c r="AF141" s="37">
        <v>65960</v>
      </c>
    </row>
    <row r="142" spans="1:32">
      <c r="A142" t="s">
        <v>113</v>
      </c>
      <c r="B142" t="s">
        <v>114</v>
      </c>
      <c r="C142" t="s">
        <v>115</v>
      </c>
      <c r="D142" t="s">
        <v>1282</v>
      </c>
      <c r="E142" t="s">
        <v>7820</v>
      </c>
      <c r="F142" t="s">
        <v>7821</v>
      </c>
      <c r="G142" t="s">
        <v>7179</v>
      </c>
      <c r="H142" t="s">
        <v>366</v>
      </c>
      <c r="I142" t="s">
        <v>1285</v>
      </c>
      <c r="J142" t="s">
        <v>7822</v>
      </c>
      <c r="K142" t="s">
        <v>96</v>
      </c>
      <c r="L142" t="s">
        <v>7823</v>
      </c>
      <c r="M142" s="36">
        <v>45972.333333333343</v>
      </c>
      <c r="N142" s="36">
        <v>45974.397916666669</v>
      </c>
      <c r="O142" t="s">
        <v>1125</v>
      </c>
      <c r="P142" t="s">
        <v>1177</v>
      </c>
      <c r="Q142" t="s">
        <v>1177</v>
      </c>
      <c r="R142" t="s">
        <v>98</v>
      </c>
      <c r="S142" t="s">
        <v>99</v>
      </c>
      <c r="T142" t="s">
        <v>100</v>
      </c>
      <c r="U142" t="s">
        <v>7180</v>
      </c>
      <c r="V142" t="s">
        <v>7824</v>
      </c>
      <c r="W142" t="s">
        <v>102</v>
      </c>
      <c r="X142" t="s">
        <v>7825</v>
      </c>
      <c r="Y142" t="s">
        <v>8</v>
      </c>
      <c r="Z142" t="s">
        <v>104</v>
      </c>
      <c r="AA142" t="s">
        <v>1030</v>
      </c>
      <c r="AB142" s="37">
        <v>1</v>
      </c>
      <c r="AC142" t="s">
        <v>106</v>
      </c>
      <c r="AD142" s="37">
        <v>65960</v>
      </c>
      <c r="AE142" s="37">
        <v>75096</v>
      </c>
      <c r="AF142" s="37">
        <v>65960</v>
      </c>
    </row>
    <row r="143" spans="1:32">
      <c r="A143" t="s">
        <v>113</v>
      </c>
      <c r="B143" t="s">
        <v>114</v>
      </c>
      <c r="C143" t="s">
        <v>115</v>
      </c>
      <c r="D143" t="s">
        <v>3311</v>
      </c>
      <c r="E143" t="s">
        <v>7826</v>
      </c>
      <c r="F143" t="s">
        <v>7827</v>
      </c>
      <c r="G143" t="s">
        <v>7179</v>
      </c>
      <c r="H143" t="s">
        <v>366</v>
      </c>
      <c r="I143" t="s">
        <v>3314</v>
      </c>
      <c r="J143" t="s">
        <v>7828</v>
      </c>
      <c r="K143" t="s">
        <v>96</v>
      </c>
      <c r="L143" t="s">
        <v>7829</v>
      </c>
      <c r="M143" s="36">
        <v>45972.333333333343</v>
      </c>
      <c r="N143" s="36">
        <v>45973.665972222218</v>
      </c>
      <c r="O143" t="s">
        <v>1125</v>
      </c>
      <c r="P143" t="s">
        <v>1177</v>
      </c>
      <c r="Q143" t="s">
        <v>1177</v>
      </c>
      <c r="R143" t="s">
        <v>98</v>
      </c>
      <c r="S143" t="s">
        <v>99</v>
      </c>
      <c r="T143" t="s">
        <v>100</v>
      </c>
      <c r="U143" t="s">
        <v>7180</v>
      </c>
      <c r="V143" t="s">
        <v>7830</v>
      </c>
      <c r="W143" t="s">
        <v>102</v>
      </c>
      <c r="X143" t="s">
        <v>7831</v>
      </c>
      <c r="Y143" t="s">
        <v>8</v>
      </c>
      <c r="Z143" t="s">
        <v>104</v>
      </c>
      <c r="AA143" t="s">
        <v>127</v>
      </c>
      <c r="AB143" s="37">
        <v>1</v>
      </c>
      <c r="AC143" t="s">
        <v>106</v>
      </c>
      <c r="AD143" s="37">
        <v>65960</v>
      </c>
      <c r="AE143" s="37">
        <v>75096</v>
      </c>
      <c r="AF143" s="37">
        <v>65960</v>
      </c>
    </row>
    <row r="144" spans="1:32">
      <c r="A144" t="s">
        <v>398</v>
      </c>
      <c r="B144" t="s">
        <v>86</v>
      </c>
      <c r="C144" t="s">
        <v>87</v>
      </c>
      <c r="D144" t="s">
        <v>399</v>
      </c>
      <c r="E144" t="s">
        <v>7832</v>
      </c>
      <c r="F144" t="s">
        <v>7833</v>
      </c>
      <c r="G144" t="s">
        <v>7179</v>
      </c>
      <c r="H144" t="s">
        <v>402</v>
      </c>
      <c r="I144" t="s">
        <v>398</v>
      </c>
      <c r="J144" t="s">
        <v>7834</v>
      </c>
      <c r="K144" t="s">
        <v>96</v>
      </c>
      <c r="L144" t="s">
        <v>7835</v>
      </c>
      <c r="M144" s="36">
        <v>45972.333333333343</v>
      </c>
      <c r="N144" s="36">
        <v>45974.642361111109</v>
      </c>
      <c r="O144" t="s">
        <v>1125</v>
      </c>
      <c r="P144" t="s">
        <v>1177</v>
      </c>
      <c r="Q144" t="s">
        <v>1177</v>
      </c>
      <c r="R144" t="s">
        <v>98</v>
      </c>
      <c r="S144" t="s">
        <v>470</v>
      </c>
      <c r="T144" t="s">
        <v>100</v>
      </c>
      <c r="U144" t="s">
        <v>7180</v>
      </c>
      <c r="V144" t="s">
        <v>7836</v>
      </c>
      <c r="W144" t="s">
        <v>102</v>
      </c>
      <c r="X144" t="s">
        <v>7837</v>
      </c>
      <c r="Y144" t="s">
        <v>8</v>
      </c>
      <c r="Z144" t="s">
        <v>104</v>
      </c>
      <c r="AA144" t="s">
        <v>824</v>
      </c>
      <c r="AB144" s="37">
        <v>1</v>
      </c>
      <c r="AC144" t="s">
        <v>106</v>
      </c>
      <c r="AD144" s="37">
        <v>65960</v>
      </c>
      <c r="AE144" s="37">
        <v>75096</v>
      </c>
      <c r="AF144" s="37">
        <v>65960</v>
      </c>
    </row>
    <row r="145" spans="1:32">
      <c r="A145" t="s">
        <v>398</v>
      </c>
      <c r="B145" t="s">
        <v>86</v>
      </c>
      <c r="C145" t="s">
        <v>87</v>
      </c>
      <c r="D145" t="s">
        <v>1846</v>
      </c>
      <c r="E145" t="s">
        <v>7838</v>
      </c>
      <c r="F145" t="s">
        <v>7839</v>
      </c>
      <c r="G145" t="s">
        <v>7179</v>
      </c>
      <c r="H145" t="s">
        <v>402</v>
      </c>
      <c r="I145" t="s">
        <v>1849</v>
      </c>
      <c r="J145" t="s">
        <v>7840</v>
      </c>
      <c r="K145" t="s">
        <v>96</v>
      </c>
      <c r="L145" t="s">
        <v>7841</v>
      </c>
      <c r="M145" s="36">
        <v>45972.333333333343</v>
      </c>
      <c r="N145" s="36">
        <v>45974.714583333327</v>
      </c>
      <c r="O145" t="s">
        <v>1125</v>
      </c>
      <c r="P145" t="s">
        <v>1177</v>
      </c>
      <c r="Q145" t="s">
        <v>1177</v>
      </c>
      <c r="R145" t="s">
        <v>98</v>
      </c>
      <c r="S145" t="s">
        <v>470</v>
      </c>
      <c r="T145" t="s">
        <v>100</v>
      </c>
      <c r="U145" t="s">
        <v>7180</v>
      </c>
      <c r="V145" t="s">
        <v>7842</v>
      </c>
      <c r="W145" t="s">
        <v>102</v>
      </c>
      <c r="X145" t="s">
        <v>7843</v>
      </c>
      <c r="Y145" t="s">
        <v>11</v>
      </c>
      <c r="Z145" t="s">
        <v>104</v>
      </c>
      <c r="AA145" t="s">
        <v>407</v>
      </c>
      <c r="AB145" s="37">
        <v>1</v>
      </c>
      <c r="AC145" t="s">
        <v>106</v>
      </c>
      <c r="AD145" s="37">
        <v>144968</v>
      </c>
      <c r="AE145" s="37">
        <v>140396</v>
      </c>
      <c r="AF145" s="37">
        <v>144968</v>
      </c>
    </row>
    <row r="146" spans="1:32">
      <c r="A146" t="s">
        <v>244</v>
      </c>
      <c r="B146" t="s">
        <v>114</v>
      </c>
      <c r="C146" t="s">
        <v>115</v>
      </c>
      <c r="D146" t="s">
        <v>7185</v>
      </c>
      <c r="E146" t="s">
        <v>7844</v>
      </c>
      <c r="F146" t="s">
        <v>7845</v>
      </c>
      <c r="G146" t="s">
        <v>7179</v>
      </c>
      <c r="H146" t="s">
        <v>248</v>
      </c>
      <c r="I146" t="s">
        <v>244</v>
      </c>
      <c r="J146" t="s">
        <v>7846</v>
      </c>
      <c r="K146" t="s">
        <v>96</v>
      </c>
      <c r="L146" t="s">
        <v>7847</v>
      </c>
      <c r="M146" s="36">
        <v>45972.333333333343</v>
      </c>
      <c r="N146" s="36">
        <v>45973.634027777778</v>
      </c>
      <c r="O146" t="s">
        <v>1125</v>
      </c>
      <c r="P146" t="s">
        <v>1177</v>
      </c>
      <c r="Q146" t="s">
        <v>1177</v>
      </c>
      <c r="R146" t="s">
        <v>1129</v>
      </c>
      <c r="S146" t="s">
        <v>1130</v>
      </c>
      <c r="T146" t="s">
        <v>100</v>
      </c>
      <c r="U146" t="s">
        <v>7180</v>
      </c>
      <c r="V146" t="s">
        <v>7848</v>
      </c>
      <c r="W146" t="s">
        <v>102</v>
      </c>
      <c r="X146" t="s">
        <v>7849</v>
      </c>
      <c r="Y146" t="s">
        <v>8</v>
      </c>
      <c r="Z146" t="s">
        <v>104</v>
      </c>
      <c r="AA146" t="s">
        <v>1538</v>
      </c>
      <c r="AB146" s="37">
        <v>1</v>
      </c>
      <c r="AC146" t="s">
        <v>106</v>
      </c>
      <c r="AD146" s="37">
        <v>65960</v>
      </c>
      <c r="AE146" s="37">
        <v>75096</v>
      </c>
      <c r="AF146" s="37">
        <v>65960</v>
      </c>
    </row>
    <row r="147" spans="1:32">
      <c r="A147" t="s">
        <v>398</v>
      </c>
      <c r="B147" t="s">
        <v>86</v>
      </c>
      <c r="C147" t="s">
        <v>87</v>
      </c>
      <c r="D147" t="s">
        <v>399</v>
      </c>
      <c r="E147" t="s">
        <v>7850</v>
      </c>
      <c r="F147" t="s">
        <v>7851</v>
      </c>
      <c r="G147" t="s">
        <v>7179</v>
      </c>
      <c r="H147" t="s">
        <v>402</v>
      </c>
      <c r="I147" t="s">
        <v>398</v>
      </c>
      <c r="J147" t="s">
        <v>7852</v>
      </c>
      <c r="K147" t="s">
        <v>96</v>
      </c>
      <c r="L147" t="s">
        <v>7853</v>
      </c>
      <c r="M147" s="36">
        <v>45972.333333333343</v>
      </c>
      <c r="N147" s="36">
        <v>45974.351388888892</v>
      </c>
      <c r="O147" t="s">
        <v>1125</v>
      </c>
      <c r="P147" t="s">
        <v>1177</v>
      </c>
      <c r="Q147" t="s">
        <v>1177</v>
      </c>
      <c r="R147" t="s">
        <v>1129</v>
      </c>
      <c r="S147" t="s">
        <v>1130</v>
      </c>
      <c r="T147" t="s">
        <v>100</v>
      </c>
      <c r="U147" t="s">
        <v>7180</v>
      </c>
      <c r="V147" t="s">
        <v>7854</v>
      </c>
      <c r="W147" t="s">
        <v>102</v>
      </c>
      <c r="X147" t="s">
        <v>7855</v>
      </c>
      <c r="Y147" t="s">
        <v>8</v>
      </c>
      <c r="Z147" t="s">
        <v>104</v>
      </c>
      <c r="AA147" t="s">
        <v>414</v>
      </c>
      <c r="AB147" s="37">
        <v>1</v>
      </c>
      <c r="AC147" t="s">
        <v>106</v>
      </c>
      <c r="AD147" s="37">
        <v>65960</v>
      </c>
      <c r="AE147" s="37">
        <v>75096</v>
      </c>
      <c r="AF147" s="37">
        <v>65960</v>
      </c>
    </row>
    <row r="148" spans="1:32">
      <c r="A148" t="s">
        <v>1001</v>
      </c>
      <c r="B148" t="s">
        <v>86</v>
      </c>
      <c r="C148" t="s">
        <v>352</v>
      </c>
      <c r="D148" t="s">
        <v>1002</v>
      </c>
      <c r="E148" t="s">
        <v>7856</v>
      </c>
      <c r="F148" t="s">
        <v>7857</v>
      </c>
      <c r="G148" t="s">
        <v>7179</v>
      </c>
      <c r="H148" t="s">
        <v>659</v>
      </c>
      <c r="I148" t="s">
        <v>1001</v>
      </c>
      <c r="J148" t="s">
        <v>7858</v>
      </c>
      <c r="K148" t="s">
        <v>96</v>
      </c>
      <c r="L148" t="s">
        <v>7859</v>
      </c>
      <c r="M148" s="36">
        <v>45972.333333333343</v>
      </c>
      <c r="N148" s="36">
        <v>45979.458333333343</v>
      </c>
      <c r="O148" t="s">
        <v>1125</v>
      </c>
      <c r="P148" t="s">
        <v>1177</v>
      </c>
      <c r="Q148" t="s">
        <v>7245</v>
      </c>
      <c r="R148" t="s">
        <v>1130</v>
      </c>
      <c r="S148" t="s">
        <v>1130</v>
      </c>
      <c r="T148" t="s">
        <v>100</v>
      </c>
      <c r="U148" t="s">
        <v>7180</v>
      </c>
      <c r="V148" t="s">
        <v>7860</v>
      </c>
      <c r="W148" t="s">
        <v>102</v>
      </c>
      <c r="X148" t="s">
        <v>7861</v>
      </c>
      <c r="Y148" t="s">
        <v>8</v>
      </c>
      <c r="Z148" t="s">
        <v>104</v>
      </c>
      <c r="AA148" t="s">
        <v>1009</v>
      </c>
      <c r="AB148" s="37">
        <v>1</v>
      </c>
      <c r="AC148" t="s">
        <v>106</v>
      </c>
      <c r="AD148" s="37">
        <v>65960</v>
      </c>
      <c r="AE148" s="37">
        <v>75096</v>
      </c>
      <c r="AF148" s="37">
        <v>65960</v>
      </c>
    </row>
    <row r="149" spans="1:32">
      <c r="A149" t="s">
        <v>152</v>
      </c>
      <c r="B149" t="s">
        <v>153</v>
      </c>
      <c r="C149" t="s">
        <v>154</v>
      </c>
      <c r="D149" t="s">
        <v>155</v>
      </c>
      <c r="E149" t="s">
        <v>7862</v>
      </c>
      <c r="F149" t="s">
        <v>7863</v>
      </c>
      <c r="G149" t="s">
        <v>7179</v>
      </c>
      <c r="H149" t="s">
        <v>153</v>
      </c>
      <c r="I149" t="s">
        <v>152</v>
      </c>
      <c r="J149" t="s">
        <v>7864</v>
      </c>
      <c r="K149" t="s">
        <v>96</v>
      </c>
      <c r="L149" t="s">
        <v>7865</v>
      </c>
      <c r="M149" s="36">
        <v>45972.333333333343</v>
      </c>
      <c r="N149" s="36">
        <v>45973.542361111111</v>
      </c>
      <c r="O149" t="s">
        <v>1125</v>
      </c>
      <c r="P149" t="s">
        <v>1177</v>
      </c>
      <c r="Q149" t="s">
        <v>7245</v>
      </c>
      <c r="R149" t="s">
        <v>1129</v>
      </c>
      <c r="S149" t="s">
        <v>1130</v>
      </c>
      <c r="T149" t="s">
        <v>100</v>
      </c>
      <c r="U149" t="s">
        <v>7180</v>
      </c>
      <c r="V149" t="s">
        <v>7866</v>
      </c>
      <c r="W149" t="s">
        <v>102</v>
      </c>
      <c r="X149" t="s">
        <v>7867</v>
      </c>
      <c r="Y149" t="s">
        <v>8</v>
      </c>
      <c r="Z149" t="s">
        <v>104</v>
      </c>
      <c r="AA149" t="s">
        <v>1378</v>
      </c>
      <c r="AB149" s="37">
        <v>1</v>
      </c>
      <c r="AC149" t="s">
        <v>106</v>
      </c>
      <c r="AD149" s="37">
        <v>65960</v>
      </c>
      <c r="AE149" s="37">
        <v>75096</v>
      </c>
      <c r="AF149" s="37">
        <v>65960</v>
      </c>
    </row>
    <row r="150" spans="1:32">
      <c r="A150" t="s">
        <v>138</v>
      </c>
      <c r="B150" t="s">
        <v>139</v>
      </c>
      <c r="C150" t="s">
        <v>140</v>
      </c>
      <c r="D150" t="s">
        <v>4754</v>
      </c>
      <c r="E150" t="s">
        <v>7868</v>
      </c>
      <c r="F150" t="s">
        <v>7869</v>
      </c>
      <c r="G150" t="s">
        <v>7179</v>
      </c>
      <c r="H150" t="s">
        <v>144</v>
      </c>
      <c r="I150" t="s">
        <v>4757</v>
      </c>
      <c r="J150" t="s">
        <v>7870</v>
      </c>
      <c r="K150" t="s">
        <v>96</v>
      </c>
      <c r="L150" t="s">
        <v>7871</v>
      </c>
      <c r="M150" s="36">
        <v>45972.520833333343</v>
      </c>
      <c r="N150" s="36">
        <v>45974.386805555558</v>
      </c>
      <c r="O150" t="s">
        <v>1125</v>
      </c>
      <c r="P150" t="s">
        <v>1177</v>
      </c>
      <c r="Q150" t="s">
        <v>1177</v>
      </c>
      <c r="R150" t="s">
        <v>1130</v>
      </c>
      <c r="S150" t="s">
        <v>1130</v>
      </c>
      <c r="T150" t="s">
        <v>100</v>
      </c>
      <c r="U150" t="s">
        <v>7180</v>
      </c>
      <c r="V150" t="s">
        <v>7872</v>
      </c>
      <c r="W150" t="s">
        <v>102</v>
      </c>
      <c r="X150" t="s">
        <v>7873</v>
      </c>
      <c r="Y150" t="s">
        <v>11</v>
      </c>
      <c r="Z150" t="s">
        <v>104</v>
      </c>
      <c r="AA150" t="s">
        <v>220</v>
      </c>
      <c r="AB150" s="37">
        <v>1</v>
      </c>
      <c r="AC150" t="s">
        <v>106</v>
      </c>
      <c r="AD150" s="37">
        <v>144968</v>
      </c>
      <c r="AE150" s="37">
        <v>140396</v>
      </c>
      <c r="AF150" s="37">
        <v>144968</v>
      </c>
    </row>
    <row r="151" spans="1:32">
      <c r="A151" t="s">
        <v>800</v>
      </c>
      <c r="B151" t="s">
        <v>381</v>
      </c>
      <c r="C151" t="s">
        <v>382</v>
      </c>
      <c r="D151" t="s">
        <v>7874</v>
      </c>
      <c r="E151" t="s">
        <v>7875</v>
      </c>
      <c r="F151" t="s">
        <v>7876</v>
      </c>
      <c r="G151" t="s">
        <v>7179</v>
      </c>
      <c r="H151" t="s">
        <v>804</v>
      </c>
      <c r="I151" t="s">
        <v>7877</v>
      </c>
      <c r="J151" t="s">
        <v>7878</v>
      </c>
      <c r="K151" t="s">
        <v>96</v>
      </c>
      <c r="L151" t="s">
        <v>7879</v>
      </c>
      <c r="M151" s="36">
        <v>45972.520833333343</v>
      </c>
      <c r="N151" s="36">
        <v>45973.472916666673</v>
      </c>
      <c r="O151" t="s">
        <v>1125</v>
      </c>
      <c r="P151" t="s">
        <v>1177</v>
      </c>
      <c r="Q151" t="s">
        <v>1177</v>
      </c>
      <c r="R151" t="s">
        <v>1130</v>
      </c>
      <c r="S151" t="s">
        <v>1130</v>
      </c>
      <c r="T151" t="s">
        <v>100</v>
      </c>
      <c r="U151" t="s">
        <v>7180</v>
      </c>
      <c r="V151" t="s">
        <v>7880</v>
      </c>
      <c r="W151" t="s">
        <v>102</v>
      </c>
      <c r="X151" t="s">
        <v>7881</v>
      </c>
      <c r="Y151" t="s">
        <v>13</v>
      </c>
      <c r="Z151" t="s">
        <v>104</v>
      </c>
      <c r="AA151" t="s">
        <v>2068</v>
      </c>
      <c r="AB151" s="37">
        <v>1</v>
      </c>
      <c r="AC151" t="s">
        <v>106</v>
      </c>
      <c r="AD151" s="37">
        <v>275729</v>
      </c>
      <c r="AE151" s="37">
        <v>196537</v>
      </c>
      <c r="AF151" s="37">
        <v>275729</v>
      </c>
    </row>
    <row r="152" spans="1:32">
      <c r="A152" t="s">
        <v>310</v>
      </c>
      <c r="B152" t="s">
        <v>114</v>
      </c>
      <c r="C152" t="s">
        <v>115</v>
      </c>
      <c r="D152" t="s">
        <v>311</v>
      </c>
      <c r="E152" t="s">
        <v>7882</v>
      </c>
      <c r="F152" t="s">
        <v>7883</v>
      </c>
      <c r="G152" t="s">
        <v>7179</v>
      </c>
      <c r="H152" t="s">
        <v>314</v>
      </c>
      <c r="I152" t="s">
        <v>310</v>
      </c>
      <c r="J152" t="s">
        <v>7884</v>
      </c>
      <c r="K152" t="s">
        <v>96</v>
      </c>
      <c r="L152" t="s">
        <v>7885</v>
      </c>
      <c r="M152" s="36">
        <v>45972.520833333343</v>
      </c>
      <c r="N152" s="36">
        <v>45980.509722222218</v>
      </c>
      <c r="O152" t="s">
        <v>1125</v>
      </c>
      <c r="P152" t="s">
        <v>1177</v>
      </c>
      <c r="Q152" t="s">
        <v>1177</v>
      </c>
      <c r="R152" t="s">
        <v>1129</v>
      </c>
      <c r="S152" t="s">
        <v>1130</v>
      </c>
      <c r="T152" t="s">
        <v>100</v>
      </c>
      <c r="U152" t="s">
        <v>7180</v>
      </c>
      <c r="V152" t="s">
        <v>7886</v>
      </c>
      <c r="W152" t="s">
        <v>102</v>
      </c>
      <c r="X152" t="s">
        <v>7887</v>
      </c>
      <c r="Y152" t="s">
        <v>8</v>
      </c>
      <c r="Z152" t="s">
        <v>104</v>
      </c>
      <c r="AA152" t="s">
        <v>319</v>
      </c>
      <c r="AB152" s="37">
        <v>1</v>
      </c>
      <c r="AC152" t="s">
        <v>106</v>
      </c>
      <c r="AD152" s="37">
        <v>65960</v>
      </c>
      <c r="AE152" s="37">
        <v>75096</v>
      </c>
      <c r="AF152" s="37">
        <v>65960</v>
      </c>
    </row>
    <row r="153" spans="1:32">
      <c r="A153" t="s">
        <v>603</v>
      </c>
      <c r="B153" t="s">
        <v>381</v>
      </c>
      <c r="C153" t="s">
        <v>382</v>
      </c>
      <c r="D153" t="s">
        <v>2076</v>
      </c>
      <c r="E153" t="s">
        <v>7888</v>
      </c>
      <c r="F153" t="s">
        <v>7889</v>
      </c>
      <c r="G153" t="s">
        <v>7179</v>
      </c>
      <c r="H153" t="s">
        <v>607</v>
      </c>
      <c r="I153" t="s">
        <v>2079</v>
      </c>
      <c r="J153" t="s">
        <v>7890</v>
      </c>
      <c r="K153" t="s">
        <v>96</v>
      </c>
      <c r="L153" t="s">
        <v>7891</v>
      </c>
      <c r="M153" s="36">
        <v>45972.520833333343</v>
      </c>
      <c r="N153" s="36">
        <v>45979.587500000001</v>
      </c>
      <c r="O153" t="s">
        <v>1125</v>
      </c>
      <c r="P153" t="s">
        <v>1177</v>
      </c>
      <c r="Q153" t="s">
        <v>1177</v>
      </c>
      <c r="R153" t="s">
        <v>1130</v>
      </c>
      <c r="S153" t="s">
        <v>1130</v>
      </c>
      <c r="T153" t="s">
        <v>100</v>
      </c>
      <c r="U153" t="s">
        <v>7180</v>
      </c>
      <c r="V153" t="s">
        <v>7892</v>
      </c>
      <c r="W153" t="s">
        <v>102</v>
      </c>
      <c r="X153" t="s">
        <v>7893</v>
      </c>
      <c r="Y153" t="s">
        <v>11</v>
      </c>
      <c r="Z153" t="s">
        <v>104</v>
      </c>
      <c r="AA153" t="s">
        <v>612</v>
      </c>
      <c r="AB153" s="37">
        <v>1</v>
      </c>
      <c r="AC153" t="s">
        <v>106</v>
      </c>
      <c r="AD153" s="37">
        <v>144968</v>
      </c>
      <c r="AE153" s="37">
        <v>140396</v>
      </c>
      <c r="AF153" s="37">
        <v>144968</v>
      </c>
    </row>
    <row r="154" spans="1:32">
      <c r="A154" t="s">
        <v>255</v>
      </c>
      <c r="B154" t="s">
        <v>256</v>
      </c>
      <c r="C154" t="s">
        <v>257</v>
      </c>
      <c r="D154" t="s">
        <v>2110</v>
      </c>
      <c r="E154" t="s">
        <v>7894</v>
      </c>
      <c r="F154" t="s">
        <v>7895</v>
      </c>
      <c r="G154" t="s">
        <v>7179</v>
      </c>
      <c r="H154" t="s">
        <v>144</v>
      </c>
      <c r="I154" t="s">
        <v>2113</v>
      </c>
      <c r="J154" t="s">
        <v>7896</v>
      </c>
      <c r="K154" t="s">
        <v>96</v>
      </c>
      <c r="L154" t="s">
        <v>7897</v>
      </c>
      <c r="M154" s="36">
        <v>45972.520833333343</v>
      </c>
      <c r="N154" s="36">
        <v>45974.474999999999</v>
      </c>
      <c r="O154" t="s">
        <v>1125</v>
      </c>
      <c r="P154" t="s">
        <v>1177</v>
      </c>
      <c r="Q154" t="s">
        <v>7245</v>
      </c>
      <c r="R154" t="s">
        <v>1129</v>
      </c>
      <c r="S154" t="s">
        <v>1129</v>
      </c>
      <c r="T154" t="s">
        <v>100</v>
      </c>
      <c r="U154" t="s">
        <v>7180</v>
      </c>
      <c r="V154" t="s">
        <v>7898</v>
      </c>
      <c r="W154" t="s">
        <v>102</v>
      </c>
      <c r="X154" t="s">
        <v>7899</v>
      </c>
      <c r="Y154" t="s">
        <v>15</v>
      </c>
      <c r="Z154" t="s">
        <v>104</v>
      </c>
      <c r="AA154" t="s">
        <v>958</v>
      </c>
      <c r="AB154" s="37">
        <v>1</v>
      </c>
      <c r="AC154" t="s">
        <v>106</v>
      </c>
      <c r="AD154" s="37">
        <v>479589</v>
      </c>
      <c r="AE154" s="37">
        <v>196537</v>
      </c>
      <c r="AF154" s="37">
        <v>479589</v>
      </c>
    </row>
    <row r="155" spans="1:32">
      <c r="A155" t="s">
        <v>85</v>
      </c>
      <c r="B155" t="s">
        <v>86</v>
      </c>
      <c r="C155" t="s">
        <v>87</v>
      </c>
      <c r="D155" t="s">
        <v>296</v>
      </c>
      <c r="E155" t="s">
        <v>7900</v>
      </c>
      <c r="F155" t="s">
        <v>7901</v>
      </c>
      <c r="G155" t="s">
        <v>7179</v>
      </c>
      <c r="H155" t="s">
        <v>93</v>
      </c>
      <c r="I155" t="s">
        <v>85</v>
      </c>
      <c r="J155" t="s">
        <v>7902</v>
      </c>
      <c r="K155" t="s">
        <v>96</v>
      </c>
      <c r="L155" t="s">
        <v>7903</v>
      </c>
      <c r="M155" s="36">
        <v>45972.520833333343</v>
      </c>
      <c r="N155" s="36">
        <v>45979.560416666667</v>
      </c>
      <c r="O155" t="s">
        <v>1125</v>
      </c>
      <c r="P155" t="s">
        <v>1177</v>
      </c>
      <c r="Q155" t="s">
        <v>7245</v>
      </c>
      <c r="R155" t="s">
        <v>1129</v>
      </c>
      <c r="S155" t="s">
        <v>1129</v>
      </c>
      <c r="T155" t="s">
        <v>100</v>
      </c>
      <c r="U155" t="s">
        <v>7180</v>
      </c>
      <c r="V155" t="s">
        <v>7904</v>
      </c>
      <c r="W155" t="s">
        <v>102</v>
      </c>
      <c r="X155" t="s">
        <v>7905</v>
      </c>
      <c r="Y155" t="s">
        <v>8</v>
      </c>
      <c r="Z155" t="s">
        <v>104</v>
      </c>
      <c r="AA155" t="s">
        <v>105</v>
      </c>
      <c r="AB155" s="37">
        <v>1</v>
      </c>
      <c r="AC155" t="s">
        <v>106</v>
      </c>
      <c r="AD155" s="37">
        <v>65960</v>
      </c>
      <c r="AE155" s="37">
        <v>75096</v>
      </c>
      <c r="AF155" s="37">
        <v>65960</v>
      </c>
    </row>
    <row r="156" spans="1:32">
      <c r="A156" t="s">
        <v>152</v>
      </c>
      <c r="B156" t="s">
        <v>153</v>
      </c>
      <c r="C156" t="s">
        <v>154</v>
      </c>
      <c r="D156" t="s">
        <v>155</v>
      </c>
      <c r="E156" t="s">
        <v>7906</v>
      </c>
      <c r="F156" t="s">
        <v>7907</v>
      </c>
      <c r="G156" t="s">
        <v>7179</v>
      </c>
      <c r="H156" t="s">
        <v>153</v>
      </c>
      <c r="I156" t="s">
        <v>152</v>
      </c>
      <c r="J156" t="s">
        <v>7908</v>
      </c>
      <c r="K156" t="s">
        <v>96</v>
      </c>
      <c r="L156" t="s">
        <v>7909</v>
      </c>
      <c r="M156" s="36">
        <v>45973.708333333343</v>
      </c>
      <c r="N156" s="36">
        <v>45976.460416666669</v>
      </c>
      <c r="O156" t="s">
        <v>1125</v>
      </c>
      <c r="P156" t="s">
        <v>1177</v>
      </c>
      <c r="Q156" t="s">
        <v>1177</v>
      </c>
      <c r="R156" t="s">
        <v>1130</v>
      </c>
      <c r="S156" t="s">
        <v>1130</v>
      </c>
      <c r="T156" t="s">
        <v>100</v>
      </c>
      <c r="U156" t="s">
        <v>7180</v>
      </c>
      <c r="V156" t="s">
        <v>7910</v>
      </c>
      <c r="W156" t="s">
        <v>102</v>
      </c>
      <c r="X156" t="s">
        <v>7911</v>
      </c>
      <c r="Y156" t="s">
        <v>8</v>
      </c>
      <c r="Z156" t="s">
        <v>104</v>
      </c>
      <c r="AA156" t="s">
        <v>162</v>
      </c>
      <c r="AB156" s="37">
        <v>1</v>
      </c>
      <c r="AC156" t="s">
        <v>106</v>
      </c>
      <c r="AD156" s="37">
        <v>65960</v>
      </c>
      <c r="AE156" s="37">
        <v>75096</v>
      </c>
      <c r="AF156" s="37">
        <v>65960</v>
      </c>
    </row>
    <row r="157" spans="1:32">
      <c r="A157" t="s">
        <v>704</v>
      </c>
      <c r="B157" t="s">
        <v>381</v>
      </c>
      <c r="C157" t="s">
        <v>382</v>
      </c>
      <c r="D157" t="s">
        <v>705</v>
      </c>
      <c r="E157" t="s">
        <v>7912</v>
      </c>
      <c r="F157" t="s">
        <v>7913</v>
      </c>
      <c r="G157" t="s">
        <v>7179</v>
      </c>
      <c r="H157" t="s">
        <v>708</v>
      </c>
      <c r="I157" t="s">
        <v>704</v>
      </c>
      <c r="J157" t="s">
        <v>7914</v>
      </c>
      <c r="K157" t="s">
        <v>96</v>
      </c>
      <c r="L157" t="s">
        <v>7915</v>
      </c>
      <c r="M157" s="36">
        <v>45973.708333333343</v>
      </c>
      <c r="N157" s="36">
        <v>45974.580555555563</v>
      </c>
      <c r="O157" t="s">
        <v>1125</v>
      </c>
      <c r="P157" t="s">
        <v>1177</v>
      </c>
      <c r="Q157" t="s">
        <v>7245</v>
      </c>
      <c r="R157" t="s">
        <v>1129</v>
      </c>
      <c r="S157" t="s">
        <v>1129</v>
      </c>
      <c r="T157" t="s">
        <v>100</v>
      </c>
      <c r="U157" t="s">
        <v>7180</v>
      </c>
      <c r="V157" t="s">
        <v>7916</v>
      </c>
      <c r="W157" t="s">
        <v>102</v>
      </c>
      <c r="X157" t="s">
        <v>7917</v>
      </c>
      <c r="Y157" t="s">
        <v>8</v>
      </c>
      <c r="Z157" t="s">
        <v>104</v>
      </c>
      <c r="AA157" t="s">
        <v>1732</v>
      </c>
      <c r="AB157" s="37">
        <v>1</v>
      </c>
      <c r="AC157" t="s">
        <v>106</v>
      </c>
      <c r="AD157" s="37">
        <v>65960</v>
      </c>
      <c r="AE157" s="37">
        <v>75096</v>
      </c>
      <c r="AF157" s="37">
        <v>65960</v>
      </c>
    </row>
    <row r="158" spans="1:32">
      <c r="A158" t="s">
        <v>800</v>
      </c>
      <c r="B158" t="s">
        <v>381</v>
      </c>
      <c r="C158" t="s">
        <v>382</v>
      </c>
      <c r="D158" t="s">
        <v>2271</v>
      </c>
      <c r="E158" t="s">
        <v>7918</v>
      </c>
      <c r="F158" t="s">
        <v>7919</v>
      </c>
      <c r="G158" t="s">
        <v>7179</v>
      </c>
      <c r="H158" t="s">
        <v>804</v>
      </c>
      <c r="I158" t="s">
        <v>800</v>
      </c>
      <c r="J158" t="s">
        <v>7920</v>
      </c>
      <c r="K158" t="s">
        <v>96</v>
      </c>
      <c r="L158" t="s">
        <v>7921</v>
      </c>
      <c r="M158" s="36">
        <v>45974.625</v>
      </c>
      <c r="N158" s="36">
        <v>45980.454861111109</v>
      </c>
      <c r="O158" t="s">
        <v>1125</v>
      </c>
      <c r="P158" t="s">
        <v>1177</v>
      </c>
      <c r="Q158" t="s">
        <v>1177</v>
      </c>
      <c r="R158" t="s">
        <v>1130</v>
      </c>
      <c r="S158" t="s">
        <v>1130</v>
      </c>
      <c r="T158" t="s">
        <v>100</v>
      </c>
      <c r="U158" t="s">
        <v>7180</v>
      </c>
      <c r="V158" t="s">
        <v>7922</v>
      </c>
      <c r="W158" t="s">
        <v>102</v>
      </c>
      <c r="X158" t="s">
        <v>7923</v>
      </c>
      <c r="Y158" t="s">
        <v>8</v>
      </c>
      <c r="Z158" t="s">
        <v>104</v>
      </c>
      <c r="AA158" t="s">
        <v>810</v>
      </c>
      <c r="AB158" s="37">
        <v>1</v>
      </c>
      <c r="AC158" t="s">
        <v>106</v>
      </c>
      <c r="AD158" s="37">
        <v>65960</v>
      </c>
      <c r="AE158" s="37">
        <v>75096</v>
      </c>
      <c r="AF158" s="37">
        <v>65960</v>
      </c>
    </row>
    <row r="159" spans="1:32">
      <c r="A159" t="s">
        <v>351</v>
      </c>
      <c r="B159" t="s">
        <v>86</v>
      </c>
      <c r="C159" t="s">
        <v>352</v>
      </c>
      <c r="D159" t="s">
        <v>353</v>
      </c>
      <c r="E159" t="s">
        <v>7924</v>
      </c>
      <c r="F159" t="s">
        <v>7925</v>
      </c>
      <c r="G159" t="s">
        <v>7179</v>
      </c>
      <c r="H159" t="s">
        <v>356</v>
      </c>
      <c r="I159" t="s">
        <v>357</v>
      </c>
      <c r="J159" t="s">
        <v>7926</v>
      </c>
      <c r="K159" t="s">
        <v>96</v>
      </c>
      <c r="L159" t="s">
        <v>7927</v>
      </c>
      <c r="M159" s="36">
        <v>45974.625</v>
      </c>
      <c r="N159" s="36">
        <v>45976.611111111109</v>
      </c>
      <c r="O159" t="s">
        <v>1125</v>
      </c>
      <c r="P159" t="s">
        <v>1177</v>
      </c>
      <c r="Q159" t="s">
        <v>1177</v>
      </c>
      <c r="R159" t="s">
        <v>1130</v>
      </c>
      <c r="S159" t="s">
        <v>1130</v>
      </c>
      <c r="T159" t="s">
        <v>100</v>
      </c>
      <c r="U159" t="s">
        <v>7180</v>
      </c>
      <c r="V159" t="s">
        <v>7928</v>
      </c>
      <c r="W159" t="s">
        <v>102</v>
      </c>
      <c r="X159" t="s">
        <v>7929</v>
      </c>
      <c r="Y159" t="s">
        <v>8</v>
      </c>
      <c r="Z159" t="s">
        <v>104</v>
      </c>
      <c r="AA159" t="s">
        <v>2338</v>
      </c>
      <c r="AB159" s="37">
        <v>1</v>
      </c>
      <c r="AC159" t="s">
        <v>106</v>
      </c>
      <c r="AD159" s="37">
        <v>65960</v>
      </c>
      <c r="AE159" s="37">
        <v>75096</v>
      </c>
      <c r="AF159" s="37">
        <v>65960</v>
      </c>
    </row>
    <row r="160" spans="1:32">
      <c r="A160" t="s">
        <v>138</v>
      </c>
      <c r="B160" t="s">
        <v>139</v>
      </c>
      <c r="C160" t="s">
        <v>140</v>
      </c>
      <c r="D160" t="s">
        <v>494</v>
      </c>
      <c r="E160" t="s">
        <v>7930</v>
      </c>
      <c r="F160" t="s">
        <v>7931</v>
      </c>
      <c r="G160" t="s">
        <v>7179</v>
      </c>
      <c r="H160" t="s">
        <v>144</v>
      </c>
      <c r="I160" t="s">
        <v>497</v>
      </c>
      <c r="J160" t="s">
        <v>7932</v>
      </c>
      <c r="K160" t="s">
        <v>96</v>
      </c>
      <c r="L160" t="s">
        <v>7933</v>
      </c>
      <c r="M160" s="36">
        <v>45974.626388888893</v>
      </c>
      <c r="N160" s="36">
        <v>45979.459027777782</v>
      </c>
      <c r="O160" t="s">
        <v>1125</v>
      </c>
      <c r="P160" t="s">
        <v>1177</v>
      </c>
      <c r="Q160" t="s">
        <v>1177</v>
      </c>
      <c r="R160" t="s">
        <v>98</v>
      </c>
      <c r="S160" t="s">
        <v>470</v>
      </c>
      <c r="T160" t="s">
        <v>100</v>
      </c>
      <c r="U160" t="s">
        <v>7180</v>
      </c>
      <c r="V160" t="s">
        <v>7934</v>
      </c>
      <c r="W160" t="s">
        <v>102</v>
      </c>
      <c r="X160" t="s">
        <v>7935</v>
      </c>
      <c r="Y160" t="s">
        <v>8</v>
      </c>
      <c r="Z160" t="s">
        <v>104</v>
      </c>
      <c r="AA160" t="s">
        <v>1172</v>
      </c>
      <c r="AB160" s="37">
        <v>1</v>
      </c>
      <c r="AC160" t="s">
        <v>106</v>
      </c>
      <c r="AD160" s="37">
        <v>65960</v>
      </c>
      <c r="AE160" s="37">
        <v>75096</v>
      </c>
      <c r="AF160" s="37">
        <v>65960</v>
      </c>
    </row>
    <row r="161" spans="1:32">
      <c r="A161" t="s">
        <v>255</v>
      </c>
      <c r="B161" t="s">
        <v>256</v>
      </c>
      <c r="C161" t="s">
        <v>257</v>
      </c>
      <c r="D161" t="s">
        <v>3820</v>
      </c>
      <c r="E161" t="s">
        <v>7936</v>
      </c>
      <c r="F161" t="s">
        <v>7937</v>
      </c>
      <c r="G161" t="s">
        <v>7179</v>
      </c>
      <c r="H161" t="s">
        <v>261</v>
      </c>
      <c r="I161" t="s">
        <v>3823</v>
      </c>
      <c r="J161" t="s">
        <v>7938</v>
      </c>
      <c r="K161" t="s">
        <v>96</v>
      </c>
      <c r="L161" t="s">
        <v>7939</v>
      </c>
      <c r="M161" s="36">
        <v>45974.626388888893</v>
      </c>
      <c r="N161" s="36">
        <v>45975.713888888888</v>
      </c>
      <c r="O161" t="s">
        <v>1125</v>
      </c>
      <c r="P161" t="s">
        <v>1177</v>
      </c>
      <c r="Q161" t="s">
        <v>1177</v>
      </c>
      <c r="R161" t="s">
        <v>98</v>
      </c>
      <c r="S161" t="s">
        <v>99</v>
      </c>
      <c r="T161" t="s">
        <v>100</v>
      </c>
      <c r="U161" t="s">
        <v>7180</v>
      </c>
      <c r="V161" t="s">
        <v>7940</v>
      </c>
      <c r="W161" t="s">
        <v>102</v>
      </c>
      <c r="X161" t="s">
        <v>7941</v>
      </c>
      <c r="Y161" t="s">
        <v>11</v>
      </c>
      <c r="Z161" t="s">
        <v>104</v>
      </c>
      <c r="AA161" t="s">
        <v>2651</v>
      </c>
      <c r="AB161" s="37">
        <v>1</v>
      </c>
      <c r="AC161" t="s">
        <v>106</v>
      </c>
      <c r="AD161" s="37">
        <v>144968</v>
      </c>
      <c r="AE161" s="37">
        <v>140396</v>
      </c>
      <c r="AF161" s="37">
        <v>144968</v>
      </c>
    </row>
    <row r="162" spans="1:32">
      <c r="A162" t="s">
        <v>509</v>
      </c>
      <c r="B162" t="s">
        <v>139</v>
      </c>
      <c r="C162" t="s">
        <v>140</v>
      </c>
      <c r="D162" t="s">
        <v>4791</v>
      </c>
      <c r="E162" t="s">
        <v>7942</v>
      </c>
      <c r="F162" t="s">
        <v>7943</v>
      </c>
      <c r="G162" t="s">
        <v>7179</v>
      </c>
      <c r="H162" t="s">
        <v>144</v>
      </c>
      <c r="I162" t="s">
        <v>4794</v>
      </c>
      <c r="J162" t="s">
        <v>7944</v>
      </c>
      <c r="K162" t="s">
        <v>96</v>
      </c>
      <c r="L162" t="s">
        <v>7945</v>
      </c>
      <c r="M162" s="36">
        <v>45974.626388888893</v>
      </c>
      <c r="N162" s="36">
        <v>45981.604166666657</v>
      </c>
      <c r="O162" t="s">
        <v>1125</v>
      </c>
      <c r="P162" t="s">
        <v>1177</v>
      </c>
      <c r="Q162" t="s">
        <v>1177</v>
      </c>
      <c r="R162" t="s">
        <v>98</v>
      </c>
      <c r="S162" t="s">
        <v>99</v>
      </c>
      <c r="T162" t="s">
        <v>100</v>
      </c>
      <c r="U162" t="s">
        <v>7180</v>
      </c>
      <c r="V162" t="s">
        <v>7946</v>
      </c>
      <c r="W162" t="s">
        <v>102</v>
      </c>
      <c r="X162" t="s">
        <v>7943</v>
      </c>
      <c r="Y162" t="s">
        <v>11</v>
      </c>
      <c r="Z162" t="s">
        <v>104</v>
      </c>
      <c r="AA162" t="s">
        <v>1385</v>
      </c>
      <c r="AB162" s="37">
        <v>1</v>
      </c>
      <c r="AC162" t="s">
        <v>106</v>
      </c>
      <c r="AD162" s="37">
        <v>144968</v>
      </c>
      <c r="AE162" s="37">
        <v>140396</v>
      </c>
      <c r="AF162" s="37">
        <v>144968</v>
      </c>
    </row>
    <row r="163" spans="1:32">
      <c r="A163" t="s">
        <v>398</v>
      </c>
      <c r="B163" t="s">
        <v>86</v>
      </c>
      <c r="C163" t="s">
        <v>87</v>
      </c>
      <c r="D163" t="s">
        <v>399</v>
      </c>
      <c r="E163" t="s">
        <v>7947</v>
      </c>
      <c r="F163" t="s">
        <v>7948</v>
      </c>
      <c r="G163" t="s">
        <v>7179</v>
      </c>
      <c r="H163" t="s">
        <v>402</v>
      </c>
      <c r="I163" t="s">
        <v>398</v>
      </c>
      <c r="J163" t="s">
        <v>7949</v>
      </c>
      <c r="K163" t="s">
        <v>96</v>
      </c>
      <c r="L163" t="s">
        <v>7950</v>
      </c>
      <c r="M163" s="36">
        <v>45974.626388888893</v>
      </c>
      <c r="N163" s="36">
        <v>45976.546527777777</v>
      </c>
      <c r="O163" t="s">
        <v>1125</v>
      </c>
      <c r="P163" t="s">
        <v>1177</v>
      </c>
      <c r="Q163" t="s">
        <v>1177</v>
      </c>
      <c r="R163" t="s">
        <v>98</v>
      </c>
      <c r="S163" t="s">
        <v>99</v>
      </c>
      <c r="T163" t="s">
        <v>100</v>
      </c>
      <c r="U163" t="s">
        <v>7180</v>
      </c>
      <c r="V163" t="s">
        <v>7951</v>
      </c>
      <c r="W163" t="s">
        <v>102</v>
      </c>
      <c r="X163" t="s">
        <v>7952</v>
      </c>
      <c r="Y163" t="s">
        <v>8</v>
      </c>
      <c r="Z163" t="s">
        <v>104</v>
      </c>
      <c r="AA163" t="s">
        <v>407</v>
      </c>
      <c r="AB163" s="37">
        <v>1</v>
      </c>
      <c r="AC163" t="s">
        <v>106</v>
      </c>
      <c r="AD163" s="37">
        <v>65960</v>
      </c>
      <c r="AE163" s="37">
        <v>75096</v>
      </c>
      <c r="AF163" s="37">
        <v>65960</v>
      </c>
    </row>
    <row r="164" spans="1:32">
      <c r="A164" t="s">
        <v>975</v>
      </c>
      <c r="B164" t="s">
        <v>256</v>
      </c>
      <c r="C164" t="s">
        <v>257</v>
      </c>
      <c r="D164" t="s">
        <v>1291</v>
      </c>
      <c r="E164" t="s">
        <v>7953</v>
      </c>
      <c r="F164" t="s">
        <v>7954</v>
      </c>
      <c r="G164" t="s">
        <v>7179</v>
      </c>
      <c r="H164" t="s">
        <v>979</v>
      </c>
      <c r="I164" t="s">
        <v>1294</v>
      </c>
      <c r="J164" t="s">
        <v>7955</v>
      </c>
      <c r="K164" t="s">
        <v>96</v>
      </c>
      <c r="L164" t="s">
        <v>7956</v>
      </c>
      <c r="M164" s="36">
        <v>45974.626388888893</v>
      </c>
      <c r="N164" s="36">
        <v>45975.633333333331</v>
      </c>
      <c r="O164" t="s">
        <v>1125</v>
      </c>
      <c r="P164" t="s">
        <v>1177</v>
      </c>
      <c r="Q164" t="s">
        <v>1177</v>
      </c>
      <c r="R164" t="s">
        <v>98</v>
      </c>
      <c r="S164" t="s">
        <v>470</v>
      </c>
      <c r="T164" t="s">
        <v>100</v>
      </c>
      <c r="U164" t="s">
        <v>7180</v>
      </c>
      <c r="V164" t="s">
        <v>7957</v>
      </c>
      <c r="W164" t="s">
        <v>102</v>
      </c>
      <c r="X164" t="s">
        <v>7958</v>
      </c>
      <c r="Y164" t="s">
        <v>8</v>
      </c>
      <c r="Z164" t="s">
        <v>104</v>
      </c>
      <c r="AA164" t="s">
        <v>1299</v>
      </c>
      <c r="AB164" s="37">
        <v>1</v>
      </c>
      <c r="AC164" t="s">
        <v>106</v>
      </c>
      <c r="AD164" s="37">
        <v>65960</v>
      </c>
      <c r="AE164" s="37">
        <v>75096</v>
      </c>
      <c r="AF164" s="37">
        <v>65960</v>
      </c>
    </row>
    <row r="165" spans="1:32">
      <c r="A165" t="s">
        <v>152</v>
      </c>
      <c r="B165" t="s">
        <v>153</v>
      </c>
      <c r="C165" t="s">
        <v>154</v>
      </c>
      <c r="D165" t="s">
        <v>7959</v>
      </c>
      <c r="E165" t="s">
        <v>7960</v>
      </c>
      <c r="F165" t="s">
        <v>7961</v>
      </c>
      <c r="G165" t="s">
        <v>7179</v>
      </c>
      <c r="H165" t="s">
        <v>386</v>
      </c>
      <c r="I165" t="s">
        <v>7962</v>
      </c>
      <c r="J165" t="s">
        <v>7963</v>
      </c>
      <c r="K165" t="s">
        <v>96</v>
      </c>
      <c r="L165" t="s">
        <v>7964</v>
      </c>
      <c r="M165" s="36">
        <v>45974.626388888893</v>
      </c>
      <c r="N165" s="36">
        <v>45975.758333333331</v>
      </c>
      <c r="O165" t="s">
        <v>1125</v>
      </c>
      <c r="P165" t="s">
        <v>1177</v>
      </c>
      <c r="Q165" t="s">
        <v>1177</v>
      </c>
      <c r="R165" t="s">
        <v>98</v>
      </c>
      <c r="S165" t="s">
        <v>470</v>
      </c>
      <c r="T165" t="s">
        <v>100</v>
      </c>
      <c r="U165" t="s">
        <v>7180</v>
      </c>
      <c r="V165" t="s">
        <v>7965</v>
      </c>
      <c r="W165" t="s">
        <v>102</v>
      </c>
      <c r="X165" t="s">
        <v>7966</v>
      </c>
      <c r="Y165" t="s">
        <v>11</v>
      </c>
      <c r="Z165" t="s">
        <v>104</v>
      </c>
      <c r="AA165" t="s">
        <v>1331</v>
      </c>
      <c r="AB165" s="37">
        <v>1</v>
      </c>
      <c r="AC165" t="s">
        <v>106</v>
      </c>
      <c r="AD165" s="37">
        <v>144968</v>
      </c>
      <c r="AE165" s="37">
        <v>140396</v>
      </c>
      <c r="AF165" s="37">
        <v>144968</v>
      </c>
    </row>
    <row r="166" spans="1:32">
      <c r="A166" t="s">
        <v>138</v>
      </c>
      <c r="B166" t="s">
        <v>139</v>
      </c>
      <c r="C166" t="s">
        <v>140</v>
      </c>
      <c r="D166" t="s">
        <v>1757</v>
      </c>
      <c r="E166" t="s">
        <v>7967</v>
      </c>
      <c r="F166" t="s">
        <v>1809</v>
      </c>
      <c r="G166" t="s">
        <v>7179</v>
      </c>
      <c r="H166" t="s">
        <v>1507</v>
      </c>
      <c r="I166" t="s">
        <v>1760</v>
      </c>
      <c r="J166" t="s">
        <v>1810</v>
      </c>
      <c r="K166" t="s">
        <v>96</v>
      </c>
      <c r="L166" t="s">
        <v>7968</v>
      </c>
      <c r="M166" s="36">
        <v>45974.626388888893</v>
      </c>
      <c r="N166" s="36">
        <v>45981.288888888892</v>
      </c>
      <c r="O166" t="s">
        <v>1125</v>
      </c>
      <c r="P166" t="s">
        <v>1177</v>
      </c>
      <c r="Q166" t="s">
        <v>1177</v>
      </c>
      <c r="R166" t="s">
        <v>98</v>
      </c>
      <c r="S166" t="s">
        <v>470</v>
      </c>
      <c r="T166" t="s">
        <v>100</v>
      </c>
      <c r="U166" t="s">
        <v>7180</v>
      </c>
      <c r="V166" t="s">
        <v>7969</v>
      </c>
      <c r="W166" t="s">
        <v>102</v>
      </c>
      <c r="X166" t="s">
        <v>7970</v>
      </c>
      <c r="Y166" t="s">
        <v>125</v>
      </c>
      <c r="Z166" t="s">
        <v>126</v>
      </c>
      <c r="AA166" t="s">
        <v>1513</v>
      </c>
      <c r="AB166" s="37">
        <v>1</v>
      </c>
      <c r="AC166" t="s">
        <v>106</v>
      </c>
      <c r="AD166" s="37">
        <v>988463</v>
      </c>
      <c r="AE166" s="37">
        <v>196537</v>
      </c>
      <c r="AF166" s="37">
        <v>988463</v>
      </c>
    </row>
    <row r="167" spans="1:32">
      <c r="A167" t="s">
        <v>310</v>
      </c>
      <c r="B167" t="s">
        <v>114</v>
      </c>
      <c r="C167" t="s">
        <v>115</v>
      </c>
      <c r="D167" t="s">
        <v>7210</v>
      </c>
      <c r="E167" t="s">
        <v>7971</v>
      </c>
      <c r="F167" t="s">
        <v>7972</v>
      </c>
      <c r="G167" t="s">
        <v>7179</v>
      </c>
      <c r="H167" t="s">
        <v>314</v>
      </c>
      <c r="I167" t="s">
        <v>7211</v>
      </c>
      <c r="J167" t="s">
        <v>7973</v>
      </c>
      <c r="K167" t="s">
        <v>96</v>
      </c>
      <c r="L167" t="s">
        <v>7974</v>
      </c>
      <c r="M167" s="36">
        <v>45974.626388888893</v>
      </c>
      <c r="N167" s="36">
        <v>45982.413194444453</v>
      </c>
      <c r="O167" t="s">
        <v>1125</v>
      </c>
      <c r="P167" t="s">
        <v>1177</v>
      </c>
      <c r="Q167" t="s">
        <v>1177</v>
      </c>
      <c r="R167" t="s">
        <v>98</v>
      </c>
      <c r="S167" t="s">
        <v>470</v>
      </c>
      <c r="T167" t="s">
        <v>100</v>
      </c>
      <c r="U167" t="s">
        <v>7180</v>
      </c>
      <c r="V167" t="s">
        <v>7975</v>
      </c>
      <c r="W167" t="s">
        <v>102</v>
      </c>
      <c r="X167" t="s">
        <v>7976</v>
      </c>
      <c r="Y167" t="s">
        <v>11</v>
      </c>
      <c r="Z167" t="s">
        <v>104</v>
      </c>
      <c r="AA167" t="s">
        <v>333</v>
      </c>
      <c r="AB167" s="37">
        <v>1</v>
      </c>
      <c r="AC167" t="s">
        <v>106</v>
      </c>
      <c r="AD167" s="37">
        <v>144968</v>
      </c>
      <c r="AE167" s="37">
        <v>140396</v>
      </c>
      <c r="AF167" s="37">
        <v>144968</v>
      </c>
    </row>
    <row r="168" spans="1:32">
      <c r="A168" t="s">
        <v>152</v>
      </c>
      <c r="B168" t="s">
        <v>153</v>
      </c>
      <c r="C168" t="s">
        <v>154</v>
      </c>
      <c r="D168" t="s">
        <v>155</v>
      </c>
      <c r="E168" t="s">
        <v>7977</v>
      </c>
      <c r="F168" t="s">
        <v>7978</v>
      </c>
      <c r="G168" t="s">
        <v>7179</v>
      </c>
      <c r="H168" t="s">
        <v>153</v>
      </c>
      <c r="I168" t="s">
        <v>152</v>
      </c>
      <c r="J168" t="s">
        <v>7979</v>
      </c>
      <c r="K168" t="s">
        <v>96</v>
      </c>
      <c r="L168" t="s">
        <v>7980</v>
      </c>
      <c r="M168" s="36">
        <v>45974.626388888893</v>
      </c>
      <c r="N168" s="36">
        <v>45979.609722222223</v>
      </c>
      <c r="O168" t="s">
        <v>1125</v>
      </c>
      <c r="P168" t="s">
        <v>1177</v>
      </c>
      <c r="Q168" t="s">
        <v>1177</v>
      </c>
      <c r="R168" t="s">
        <v>98</v>
      </c>
      <c r="S168" t="s">
        <v>470</v>
      </c>
      <c r="T168" t="s">
        <v>100</v>
      </c>
      <c r="U168" t="s">
        <v>7180</v>
      </c>
      <c r="V168" t="s">
        <v>7981</v>
      </c>
      <c r="W168" t="s">
        <v>102</v>
      </c>
      <c r="X168" t="s">
        <v>7982</v>
      </c>
      <c r="Y168" t="s">
        <v>8</v>
      </c>
      <c r="Z168" t="s">
        <v>104</v>
      </c>
      <c r="AA168" t="s">
        <v>1110</v>
      </c>
      <c r="AB168" s="37">
        <v>1</v>
      </c>
      <c r="AC168" t="s">
        <v>106</v>
      </c>
      <c r="AD168" s="37">
        <v>65960</v>
      </c>
      <c r="AE168" s="37">
        <v>75096</v>
      </c>
      <c r="AF168" s="37">
        <v>65960</v>
      </c>
    </row>
    <row r="169" spans="1:32">
      <c r="A169" t="s">
        <v>380</v>
      </c>
      <c r="B169" t="s">
        <v>381</v>
      </c>
      <c r="C169" t="s">
        <v>382</v>
      </c>
      <c r="D169" t="s">
        <v>383</v>
      </c>
      <c r="E169" t="s">
        <v>7983</v>
      </c>
      <c r="F169" t="s">
        <v>7984</v>
      </c>
      <c r="G169" t="s">
        <v>7179</v>
      </c>
      <c r="H169" t="s">
        <v>386</v>
      </c>
      <c r="I169" t="s">
        <v>380</v>
      </c>
      <c r="J169" t="s">
        <v>7985</v>
      </c>
      <c r="K169" t="s">
        <v>96</v>
      </c>
      <c r="L169" t="s">
        <v>7986</v>
      </c>
      <c r="M169" s="36">
        <v>45974.626388888893</v>
      </c>
      <c r="N169" s="36">
        <v>45979.553472222222</v>
      </c>
      <c r="O169" t="s">
        <v>1125</v>
      </c>
      <c r="P169" t="s">
        <v>1177</v>
      </c>
      <c r="Q169" t="s">
        <v>7245</v>
      </c>
      <c r="R169" t="s">
        <v>1130</v>
      </c>
      <c r="S169" t="s">
        <v>1130</v>
      </c>
      <c r="T169" t="s">
        <v>100</v>
      </c>
      <c r="U169" t="s">
        <v>7180</v>
      </c>
      <c r="V169" t="s">
        <v>7987</v>
      </c>
      <c r="W169" t="s">
        <v>102</v>
      </c>
      <c r="X169" t="s">
        <v>7988</v>
      </c>
      <c r="Y169" t="s">
        <v>8</v>
      </c>
      <c r="Z169" t="s">
        <v>104</v>
      </c>
      <c r="AA169" t="s">
        <v>391</v>
      </c>
      <c r="AB169" s="37">
        <v>1</v>
      </c>
      <c r="AC169" t="s">
        <v>106</v>
      </c>
      <c r="AD169" s="37">
        <v>65960</v>
      </c>
      <c r="AE169" s="37">
        <v>75096</v>
      </c>
      <c r="AF169" s="37">
        <v>65960</v>
      </c>
    </row>
    <row r="170" spans="1:32">
      <c r="A170" t="s">
        <v>152</v>
      </c>
      <c r="B170" t="s">
        <v>153</v>
      </c>
      <c r="C170" t="s">
        <v>154</v>
      </c>
      <c r="D170" t="s">
        <v>155</v>
      </c>
      <c r="E170" t="s">
        <v>7989</v>
      </c>
      <c r="F170" t="s">
        <v>7990</v>
      </c>
      <c r="G170" t="s">
        <v>7179</v>
      </c>
      <c r="H170" t="s">
        <v>153</v>
      </c>
      <c r="I170" t="s">
        <v>152</v>
      </c>
      <c r="J170" t="s">
        <v>7991</v>
      </c>
      <c r="K170" t="s">
        <v>96</v>
      </c>
      <c r="L170" t="s">
        <v>7992</v>
      </c>
      <c r="M170" s="36">
        <v>45974.626388888893</v>
      </c>
      <c r="N170" s="36">
        <v>45975.543055555558</v>
      </c>
      <c r="O170" t="s">
        <v>1125</v>
      </c>
      <c r="P170" t="s">
        <v>1177</v>
      </c>
      <c r="Q170" t="s">
        <v>1177</v>
      </c>
      <c r="R170" t="s">
        <v>98</v>
      </c>
      <c r="S170" t="s">
        <v>470</v>
      </c>
      <c r="T170" t="s">
        <v>100</v>
      </c>
      <c r="U170" t="s">
        <v>7180</v>
      </c>
      <c r="V170" t="s">
        <v>7993</v>
      </c>
      <c r="W170" t="s">
        <v>102</v>
      </c>
      <c r="X170" t="s">
        <v>7994</v>
      </c>
      <c r="Y170" t="s">
        <v>8</v>
      </c>
      <c r="Z170" t="s">
        <v>104</v>
      </c>
      <c r="AA170" t="s">
        <v>2182</v>
      </c>
      <c r="AB170" s="37">
        <v>1</v>
      </c>
      <c r="AC170" t="s">
        <v>106</v>
      </c>
      <c r="AD170" s="37">
        <v>65960</v>
      </c>
      <c r="AE170" s="37">
        <v>75096</v>
      </c>
      <c r="AF170" s="37">
        <v>65960</v>
      </c>
    </row>
    <row r="171" spans="1:32">
      <c r="A171" t="s">
        <v>152</v>
      </c>
      <c r="B171" t="s">
        <v>153</v>
      </c>
      <c r="C171" t="s">
        <v>154</v>
      </c>
      <c r="D171" t="s">
        <v>155</v>
      </c>
      <c r="E171" t="s">
        <v>7995</v>
      </c>
      <c r="F171" t="s">
        <v>7996</v>
      </c>
      <c r="G171" t="s">
        <v>7179</v>
      </c>
      <c r="H171" t="s">
        <v>153</v>
      </c>
      <c r="I171" t="s">
        <v>152</v>
      </c>
      <c r="J171" t="s">
        <v>7997</v>
      </c>
      <c r="K171" t="s">
        <v>96</v>
      </c>
      <c r="L171" t="s">
        <v>7998</v>
      </c>
      <c r="M171" s="36">
        <v>45974.626388888893</v>
      </c>
      <c r="N171" s="36">
        <v>45975.563194444447</v>
      </c>
      <c r="O171" t="s">
        <v>1125</v>
      </c>
      <c r="P171" t="s">
        <v>1177</v>
      </c>
      <c r="Q171" t="s">
        <v>1177</v>
      </c>
      <c r="R171" t="s">
        <v>98</v>
      </c>
      <c r="S171" t="s">
        <v>470</v>
      </c>
      <c r="T171" t="s">
        <v>100</v>
      </c>
      <c r="U171" t="s">
        <v>7180</v>
      </c>
      <c r="V171" t="s">
        <v>7999</v>
      </c>
      <c r="W171" t="s">
        <v>102</v>
      </c>
      <c r="X171" t="s">
        <v>8000</v>
      </c>
      <c r="Y171" t="s">
        <v>8</v>
      </c>
      <c r="Z171" t="s">
        <v>104</v>
      </c>
      <c r="AA171" t="s">
        <v>2182</v>
      </c>
      <c r="AB171" s="37">
        <v>1</v>
      </c>
      <c r="AC171" t="s">
        <v>106</v>
      </c>
      <c r="AD171" s="37">
        <v>65960</v>
      </c>
      <c r="AE171" s="37">
        <v>75096</v>
      </c>
      <c r="AF171" s="37">
        <v>65960</v>
      </c>
    </row>
    <row r="172" spans="1:32">
      <c r="A172" t="s">
        <v>277</v>
      </c>
      <c r="B172" t="s">
        <v>256</v>
      </c>
      <c r="C172" t="s">
        <v>257</v>
      </c>
      <c r="D172" t="s">
        <v>1015</v>
      </c>
      <c r="E172" t="s">
        <v>8001</v>
      </c>
      <c r="F172" t="s">
        <v>8002</v>
      </c>
      <c r="G172" t="s">
        <v>7179</v>
      </c>
      <c r="H172" t="s">
        <v>281</v>
      </c>
      <c r="I172" t="s">
        <v>1018</v>
      </c>
      <c r="J172" t="s">
        <v>8003</v>
      </c>
      <c r="K172" t="s">
        <v>96</v>
      </c>
      <c r="L172" t="s">
        <v>8004</v>
      </c>
      <c r="M172" s="36">
        <v>45976.375</v>
      </c>
      <c r="N172" s="36">
        <v>45983.402083333327</v>
      </c>
      <c r="O172" t="s">
        <v>1125</v>
      </c>
      <c r="P172" t="s">
        <v>1177</v>
      </c>
      <c r="Q172" t="s">
        <v>1177</v>
      </c>
      <c r="R172" t="s">
        <v>1130</v>
      </c>
      <c r="S172" t="s">
        <v>1130</v>
      </c>
      <c r="T172" t="s">
        <v>100</v>
      </c>
      <c r="U172" t="s">
        <v>7180</v>
      </c>
      <c r="V172" t="s">
        <v>8005</v>
      </c>
      <c r="W172" t="s">
        <v>102</v>
      </c>
      <c r="X172" t="s">
        <v>8006</v>
      </c>
      <c r="Y172" t="s">
        <v>15</v>
      </c>
      <c r="Z172" t="s">
        <v>104</v>
      </c>
      <c r="AA172" t="s">
        <v>1299</v>
      </c>
      <c r="AB172" s="37">
        <v>1</v>
      </c>
      <c r="AC172" t="s">
        <v>106</v>
      </c>
      <c r="AD172" s="37">
        <v>479589</v>
      </c>
      <c r="AE172" s="37">
        <v>196537</v>
      </c>
      <c r="AF172" s="37">
        <v>479589</v>
      </c>
    </row>
    <row r="173" spans="1:32">
      <c r="A173" t="s">
        <v>351</v>
      </c>
      <c r="B173" t="s">
        <v>86</v>
      </c>
      <c r="C173" t="s">
        <v>352</v>
      </c>
      <c r="D173" t="s">
        <v>8007</v>
      </c>
      <c r="E173" t="s">
        <v>8008</v>
      </c>
      <c r="F173" t="s">
        <v>8009</v>
      </c>
      <c r="G173" t="s">
        <v>7179</v>
      </c>
      <c r="H173" t="s">
        <v>356</v>
      </c>
      <c r="I173" t="s">
        <v>8010</v>
      </c>
      <c r="J173" t="s">
        <v>8011</v>
      </c>
      <c r="K173" t="s">
        <v>96</v>
      </c>
      <c r="L173" t="s">
        <v>8012</v>
      </c>
      <c r="M173" s="36">
        <v>45976.375</v>
      </c>
      <c r="N173" s="36">
        <v>45980.568749999999</v>
      </c>
      <c r="O173" t="s">
        <v>1125</v>
      </c>
      <c r="P173" t="s">
        <v>1177</v>
      </c>
      <c r="Q173" t="s">
        <v>1177</v>
      </c>
      <c r="R173" t="s">
        <v>1129</v>
      </c>
      <c r="S173" t="s">
        <v>1130</v>
      </c>
      <c r="T173" t="s">
        <v>100</v>
      </c>
      <c r="U173" t="s">
        <v>7180</v>
      </c>
      <c r="V173" t="s">
        <v>8013</v>
      </c>
      <c r="W173" t="s">
        <v>102</v>
      </c>
      <c r="X173" t="s">
        <v>8014</v>
      </c>
      <c r="Y173" t="s">
        <v>8</v>
      </c>
      <c r="Z173" t="s">
        <v>104</v>
      </c>
      <c r="AA173" t="s">
        <v>362</v>
      </c>
      <c r="AB173" s="37">
        <v>1</v>
      </c>
      <c r="AC173" t="s">
        <v>106</v>
      </c>
      <c r="AD173" s="37">
        <v>65960</v>
      </c>
      <c r="AE173" s="37">
        <v>75096</v>
      </c>
      <c r="AF173" s="37">
        <v>65960</v>
      </c>
    </row>
    <row r="174" spans="1:32">
      <c r="A174" t="s">
        <v>351</v>
      </c>
      <c r="B174" t="s">
        <v>86</v>
      </c>
      <c r="C174" t="s">
        <v>352</v>
      </c>
      <c r="D174" t="s">
        <v>353</v>
      </c>
      <c r="E174" t="s">
        <v>8015</v>
      </c>
      <c r="F174" t="s">
        <v>8016</v>
      </c>
      <c r="G174" t="s">
        <v>7179</v>
      </c>
      <c r="H174" t="s">
        <v>356</v>
      </c>
      <c r="I174" t="s">
        <v>357</v>
      </c>
      <c r="J174" t="s">
        <v>8017</v>
      </c>
      <c r="K174" t="s">
        <v>96</v>
      </c>
      <c r="L174" t="s">
        <v>8018</v>
      </c>
      <c r="M174" s="36">
        <v>45976.375</v>
      </c>
      <c r="N174" s="36">
        <v>45980.436805555553</v>
      </c>
      <c r="O174" t="s">
        <v>1125</v>
      </c>
      <c r="P174" t="s">
        <v>1177</v>
      </c>
      <c r="Q174" t="s">
        <v>1177</v>
      </c>
      <c r="R174" t="s">
        <v>1129</v>
      </c>
      <c r="S174" t="s">
        <v>1129</v>
      </c>
      <c r="T174" t="s">
        <v>100</v>
      </c>
      <c r="U174" t="s">
        <v>7180</v>
      </c>
      <c r="V174" t="s">
        <v>8019</v>
      </c>
      <c r="W174" t="s">
        <v>102</v>
      </c>
      <c r="X174" t="s">
        <v>8020</v>
      </c>
      <c r="Y174" t="s">
        <v>8</v>
      </c>
      <c r="Z174" t="s">
        <v>104</v>
      </c>
      <c r="AA174" t="s">
        <v>362</v>
      </c>
      <c r="AB174" s="37">
        <v>1</v>
      </c>
      <c r="AC174" t="s">
        <v>106</v>
      </c>
      <c r="AD174" s="37">
        <v>65960</v>
      </c>
      <c r="AE174" s="37">
        <v>75096</v>
      </c>
      <c r="AF174" s="37">
        <v>65960</v>
      </c>
    </row>
    <row r="175" spans="1:32">
      <c r="A175" t="s">
        <v>152</v>
      </c>
      <c r="B175" t="s">
        <v>153</v>
      </c>
      <c r="C175" t="s">
        <v>154</v>
      </c>
      <c r="D175" t="s">
        <v>155</v>
      </c>
      <c r="E175" t="s">
        <v>8021</v>
      </c>
      <c r="F175" t="s">
        <v>8022</v>
      </c>
      <c r="G175" t="s">
        <v>7179</v>
      </c>
      <c r="H175" t="s">
        <v>153</v>
      </c>
      <c r="I175" t="s">
        <v>152</v>
      </c>
      <c r="J175" t="s">
        <v>8023</v>
      </c>
      <c r="K175" t="s">
        <v>96</v>
      </c>
      <c r="L175" t="s">
        <v>8024</v>
      </c>
      <c r="M175" s="36">
        <v>45976.375</v>
      </c>
      <c r="N175" s="36">
        <v>45979.456944444442</v>
      </c>
      <c r="O175" t="s">
        <v>1125</v>
      </c>
      <c r="P175" t="s">
        <v>1177</v>
      </c>
      <c r="Q175" t="s">
        <v>1177</v>
      </c>
      <c r="R175" t="s">
        <v>1129</v>
      </c>
      <c r="S175" t="s">
        <v>1130</v>
      </c>
      <c r="T175" t="s">
        <v>100</v>
      </c>
      <c r="U175" t="s">
        <v>7180</v>
      </c>
      <c r="V175" t="s">
        <v>8025</v>
      </c>
      <c r="W175" t="s">
        <v>102</v>
      </c>
      <c r="X175" t="s">
        <v>8026</v>
      </c>
      <c r="Y175" t="s">
        <v>8</v>
      </c>
      <c r="Z175" t="s">
        <v>104</v>
      </c>
      <c r="AA175" t="s">
        <v>162</v>
      </c>
      <c r="AB175" s="37">
        <v>1</v>
      </c>
      <c r="AC175" t="s">
        <v>106</v>
      </c>
      <c r="AD175" s="37">
        <v>65960</v>
      </c>
      <c r="AE175" s="37">
        <v>75096</v>
      </c>
      <c r="AF175" s="37">
        <v>65960</v>
      </c>
    </row>
    <row r="176" spans="1:32">
      <c r="A176" t="s">
        <v>113</v>
      </c>
      <c r="B176" t="s">
        <v>114</v>
      </c>
      <c r="C176" t="s">
        <v>115</v>
      </c>
      <c r="D176" t="s">
        <v>2690</v>
      </c>
      <c r="E176" t="s">
        <v>8027</v>
      </c>
      <c r="F176" t="s">
        <v>8028</v>
      </c>
      <c r="G176" t="s">
        <v>7179</v>
      </c>
      <c r="H176" t="s">
        <v>366</v>
      </c>
      <c r="I176" t="s">
        <v>2693</v>
      </c>
      <c r="J176" t="s">
        <v>8029</v>
      </c>
      <c r="K176" t="s">
        <v>96</v>
      </c>
      <c r="L176" t="s">
        <v>8030</v>
      </c>
      <c r="M176" s="36">
        <v>45976.375</v>
      </c>
      <c r="N176" s="36">
        <v>45981.290972222218</v>
      </c>
      <c r="O176" t="s">
        <v>1125</v>
      </c>
      <c r="P176" t="s">
        <v>1177</v>
      </c>
      <c r="Q176" t="s">
        <v>7245</v>
      </c>
      <c r="R176" t="s">
        <v>1129</v>
      </c>
      <c r="S176" t="s">
        <v>1130</v>
      </c>
      <c r="T176" t="s">
        <v>100</v>
      </c>
      <c r="U176" t="s">
        <v>7180</v>
      </c>
      <c r="V176" t="s">
        <v>8031</v>
      </c>
      <c r="W176" t="s">
        <v>102</v>
      </c>
      <c r="X176" t="s">
        <v>8032</v>
      </c>
      <c r="Y176" t="s">
        <v>11</v>
      </c>
      <c r="Z176" t="s">
        <v>104</v>
      </c>
      <c r="AA176" t="s">
        <v>1367</v>
      </c>
      <c r="AB176" s="37">
        <v>1</v>
      </c>
      <c r="AC176" t="s">
        <v>106</v>
      </c>
      <c r="AD176" s="37">
        <v>144968</v>
      </c>
      <c r="AE176" s="37">
        <v>140396</v>
      </c>
      <c r="AF176" s="37">
        <v>144968</v>
      </c>
    </row>
    <row r="177" spans="1:32">
      <c r="A177" t="s">
        <v>704</v>
      </c>
      <c r="B177" t="s">
        <v>381</v>
      </c>
      <c r="C177" t="s">
        <v>382</v>
      </c>
      <c r="D177" t="s">
        <v>705</v>
      </c>
      <c r="E177" t="s">
        <v>8033</v>
      </c>
      <c r="F177" t="s">
        <v>8034</v>
      </c>
      <c r="G177" t="s">
        <v>7179</v>
      </c>
      <c r="H177" t="s">
        <v>708</v>
      </c>
      <c r="I177" t="s">
        <v>704</v>
      </c>
      <c r="J177" t="s">
        <v>8035</v>
      </c>
      <c r="K177" t="s">
        <v>96</v>
      </c>
      <c r="L177" t="s">
        <v>8036</v>
      </c>
      <c r="M177" s="36">
        <v>45976.375</v>
      </c>
      <c r="N177" s="36">
        <v>45976.462500000001</v>
      </c>
      <c r="O177" t="s">
        <v>1125</v>
      </c>
      <c r="P177" t="s">
        <v>1177</v>
      </c>
      <c r="Q177" t="s">
        <v>7245</v>
      </c>
      <c r="R177" t="s">
        <v>1129</v>
      </c>
      <c r="S177" t="s">
        <v>1130</v>
      </c>
      <c r="T177" t="s">
        <v>100</v>
      </c>
      <c r="U177" t="s">
        <v>7180</v>
      </c>
      <c r="V177" t="s">
        <v>8037</v>
      </c>
      <c r="W177" t="s">
        <v>102</v>
      </c>
      <c r="X177" t="s">
        <v>8038</v>
      </c>
      <c r="Y177" t="s">
        <v>8</v>
      </c>
      <c r="Z177" t="s">
        <v>104</v>
      </c>
      <c r="AA177" t="s">
        <v>1686</v>
      </c>
      <c r="AB177" s="37">
        <v>1</v>
      </c>
      <c r="AC177" t="s">
        <v>106</v>
      </c>
      <c r="AD177" s="37">
        <v>65960</v>
      </c>
      <c r="AE177" s="37">
        <v>75096</v>
      </c>
      <c r="AF177" s="37">
        <v>65960</v>
      </c>
    </row>
    <row r="178" spans="1:32">
      <c r="A178" t="s">
        <v>704</v>
      </c>
      <c r="B178" t="s">
        <v>381</v>
      </c>
      <c r="C178" t="s">
        <v>382</v>
      </c>
      <c r="D178" t="s">
        <v>705</v>
      </c>
      <c r="E178" t="s">
        <v>8039</v>
      </c>
      <c r="F178" t="s">
        <v>8040</v>
      </c>
      <c r="G178" t="s">
        <v>7179</v>
      </c>
      <c r="H178" t="s">
        <v>708</v>
      </c>
      <c r="I178" t="s">
        <v>704</v>
      </c>
      <c r="J178" t="s">
        <v>6905</v>
      </c>
      <c r="K178" t="s">
        <v>96</v>
      </c>
      <c r="L178" t="s">
        <v>8041</v>
      </c>
      <c r="M178" s="36">
        <v>45976.375</v>
      </c>
      <c r="N178" s="36">
        <v>45976.614583333343</v>
      </c>
      <c r="O178" t="s">
        <v>1125</v>
      </c>
      <c r="P178" t="s">
        <v>1177</v>
      </c>
      <c r="Q178" t="s">
        <v>7245</v>
      </c>
      <c r="R178" t="s">
        <v>1130</v>
      </c>
      <c r="S178" t="s">
        <v>1130</v>
      </c>
      <c r="T178" t="s">
        <v>100</v>
      </c>
      <c r="U178" t="s">
        <v>7180</v>
      </c>
      <c r="V178" t="s">
        <v>8042</v>
      </c>
      <c r="W178" t="s">
        <v>102</v>
      </c>
      <c r="X178" t="s">
        <v>8043</v>
      </c>
      <c r="Y178" t="s">
        <v>8</v>
      </c>
      <c r="Z178" t="s">
        <v>104</v>
      </c>
      <c r="AA178" t="s">
        <v>1309</v>
      </c>
      <c r="AB178" s="37">
        <v>1</v>
      </c>
      <c r="AC178" t="s">
        <v>106</v>
      </c>
      <c r="AD178" s="37">
        <v>65960</v>
      </c>
      <c r="AE178" s="37">
        <v>75096</v>
      </c>
      <c r="AF178" s="37">
        <v>65960</v>
      </c>
    </row>
    <row r="179" spans="1:32">
      <c r="A179" t="s">
        <v>398</v>
      </c>
      <c r="B179" t="s">
        <v>86</v>
      </c>
      <c r="C179" t="s">
        <v>87</v>
      </c>
      <c r="D179" t="s">
        <v>399</v>
      </c>
      <c r="E179" t="s">
        <v>8044</v>
      </c>
      <c r="F179" t="s">
        <v>8045</v>
      </c>
      <c r="G179" t="s">
        <v>7179</v>
      </c>
      <c r="H179" t="s">
        <v>402</v>
      </c>
      <c r="I179" t="s">
        <v>398</v>
      </c>
      <c r="J179" t="s">
        <v>8046</v>
      </c>
      <c r="K179" t="s">
        <v>96</v>
      </c>
      <c r="L179" t="s">
        <v>8047</v>
      </c>
      <c r="M179" s="36">
        <v>45979.665277777778</v>
      </c>
      <c r="N179" s="36">
        <v>45982.658333333333</v>
      </c>
      <c r="O179" t="s">
        <v>1125</v>
      </c>
      <c r="P179" t="s">
        <v>1177</v>
      </c>
      <c r="Q179" t="s">
        <v>1177</v>
      </c>
      <c r="R179" t="s">
        <v>1130</v>
      </c>
      <c r="S179" t="s">
        <v>1130</v>
      </c>
      <c r="T179" t="s">
        <v>100</v>
      </c>
      <c r="U179" t="s">
        <v>7180</v>
      </c>
      <c r="V179" t="s">
        <v>8048</v>
      </c>
      <c r="W179" t="s">
        <v>102</v>
      </c>
      <c r="X179" t="s">
        <v>8049</v>
      </c>
      <c r="Y179" t="s">
        <v>8</v>
      </c>
      <c r="Z179" t="s">
        <v>104</v>
      </c>
      <c r="AA179" t="s">
        <v>7192</v>
      </c>
      <c r="AB179" s="37">
        <v>1</v>
      </c>
      <c r="AC179" t="s">
        <v>106</v>
      </c>
      <c r="AD179" s="37">
        <v>65960</v>
      </c>
      <c r="AE179" s="37">
        <v>75096</v>
      </c>
      <c r="AF179" s="37">
        <v>65960</v>
      </c>
    </row>
    <row r="180" spans="1:32">
      <c r="A180" t="s">
        <v>704</v>
      </c>
      <c r="B180" t="s">
        <v>381</v>
      </c>
      <c r="C180" t="s">
        <v>382</v>
      </c>
      <c r="D180" t="s">
        <v>705</v>
      </c>
      <c r="E180" t="s">
        <v>8050</v>
      </c>
      <c r="F180" t="s">
        <v>8051</v>
      </c>
      <c r="G180" t="s">
        <v>7179</v>
      </c>
      <c r="H180" t="s">
        <v>708</v>
      </c>
      <c r="I180" t="s">
        <v>704</v>
      </c>
      <c r="J180" t="s">
        <v>7220</v>
      </c>
      <c r="K180" t="s">
        <v>96</v>
      </c>
      <c r="L180" t="s">
        <v>8052</v>
      </c>
      <c r="M180" s="36">
        <v>45979.665277777778</v>
      </c>
      <c r="N180" s="36">
        <v>45982.293055555558</v>
      </c>
      <c r="O180" t="s">
        <v>1125</v>
      </c>
      <c r="P180" t="s">
        <v>1177</v>
      </c>
      <c r="Q180" t="s">
        <v>7245</v>
      </c>
      <c r="R180" t="s">
        <v>1129</v>
      </c>
      <c r="S180" t="s">
        <v>1130</v>
      </c>
      <c r="T180" t="s">
        <v>100</v>
      </c>
      <c r="U180" t="s">
        <v>7180</v>
      </c>
      <c r="V180" t="s">
        <v>8053</v>
      </c>
      <c r="W180" t="s">
        <v>102</v>
      </c>
      <c r="X180" t="s">
        <v>8054</v>
      </c>
      <c r="Y180" t="s">
        <v>8</v>
      </c>
      <c r="Z180" t="s">
        <v>104</v>
      </c>
      <c r="AA180" t="s">
        <v>1603</v>
      </c>
      <c r="AB180" s="37">
        <v>1</v>
      </c>
      <c r="AC180" t="s">
        <v>106</v>
      </c>
      <c r="AD180" s="37">
        <v>65960</v>
      </c>
      <c r="AE180" s="37">
        <v>75096</v>
      </c>
      <c r="AF180" s="37">
        <v>65960</v>
      </c>
    </row>
    <row r="181" spans="1:32">
      <c r="A181" t="s">
        <v>704</v>
      </c>
      <c r="B181" t="s">
        <v>381</v>
      </c>
      <c r="C181" t="s">
        <v>382</v>
      </c>
      <c r="D181" t="s">
        <v>5754</v>
      </c>
      <c r="E181" t="s">
        <v>8055</v>
      </c>
      <c r="F181" t="s">
        <v>8056</v>
      </c>
      <c r="G181" t="s">
        <v>7179</v>
      </c>
      <c r="H181" t="s">
        <v>708</v>
      </c>
      <c r="I181" t="s">
        <v>5757</v>
      </c>
      <c r="J181" t="s">
        <v>8057</v>
      </c>
      <c r="K181" t="s">
        <v>96</v>
      </c>
      <c r="L181" t="s">
        <v>8058</v>
      </c>
      <c r="M181" s="36">
        <v>45979.665277777778</v>
      </c>
      <c r="N181" s="36">
        <v>45982.294444444437</v>
      </c>
      <c r="O181" t="s">
        <v>1125</v>
      </c>
      <c r="P181" t="s">
        <v>1177</v>
      </c>
      <c r="Q181" t="s">
        <v>7245</v>
      </c>
      <c r="R181" t="s">
        <v>1129</v>
      </c>
      <c r="S181" t="s">
        <v>1130</v>
      </c>
      <c r="T181" t="s">
        <v>100</v>
      </c>
      <c r="U181" t="s">
        <v>7180</v>
      </c>
      <c r="V181" t="s">
        <v>8059</v>
      </c>
      <c r="W181" t="s">
        <v>102</v>
      </c>
      <c r="X181" t="s">
        <v>8060</v>
      </c>
      <c r="Y181" t="s">
        <v>11</v>
      </c>
      <c r="Z181" t="s">
        <v>104</v>
      </c>
      <c r="AA181" t="s">
        <v>1603</v>
      </c>
      <c r="AB181" s="37">
        <v>1</v>
      </c>
      <c r="AC181" t="s">
        <v>106</v>
      </c>
      <c r="AD181" s="37">
        <v>144968</v>
      </c>
      <c r="AE181" s="37">
        <v>140396</v>
      </c>
      <c r="AF181" s="37">
        <v>144968</v>
      </c>
    </row>
    <row r="182" spans="1:32">
      <c r="A182" t="s">
        <v>138</v>
      </c>
      <c r="B182" t="s">
        <v>139</v>
      </c>
      <c r="C182" t="s">
        <v>140</v>
      </c>
      <c r="D182" t="s">
        <v>141</v>
      </c>
      <c r="E182" t="s">
        <v>8061</v>
      </c>
      <c r="F182" t="s">
        <v>8062</v>
      </c>
      <c r="G182" t="s">
        <v>7179</v>
      </c>
      <c r="H182" t="s">
        <v>144</v>
      </c>
      <c r="I182" t="s">
        <v>138</v>
      </c>
      <c r="J182" t="s">
        <v>8063</v>
      </c>
      <c r="K182" t="s">
        <v>96</v>
      </c>
      <c r="L182" t="s">
        <v>8064</v>
      </c>
      <c r="M182" s="36">
        <v>45980.620138888888</v>
      </c>
      <c r="N182" s="36">
        <v>45985.70416666667</v>
      </c>
      <c r="O182" t="s">
        <v>1125</v>
      </c>
      <c r="P182" t="s">
        <v>1177</v>
      </c>
      <c r="Q182" t="s">
        <v>1177</v>
      </c>
      <c r="R182" t="s">
        <v>98</v>
      </c>
      <c r="S182" t="s">
        <v>470</v>
      </c>
      <c r="T182" t="s">
        <v>100</v>
      </c>
      <c r="U182" t="s">
        <v>7180</v>
      </c>
      <c r="V182" t="s">
        <v>8065</v>
      </c>
      <c r="W182" t="s">
        <v>102</v>
      </c>
      <c r="X182" t="s">
        <v>8066</v>
      </c>
      <c r="Y182" t="s">
        <v>8</v>
      </c>
      <c r="Z182" t="s">
        <v>104</v>
      </c>
      <c r="AA182" t="s">
        <v>7181</v>
      </c>
      <c r="AB182" s="37">
        <v>1</v>
      </c>
      <c r="AC182" t="s">
        <v>106</v>
      </c>
      <c r="AD182" s="37">
        <v>65960</v>
      </c>
      <c r="AE182" s="37">
        <v>75096</v>
      </c>
      <c r="AF182" s="37">
        <v>65960</v>
      </c>
    </row>
    <row r="183" spans="1:32">
      <c r="A183" t="s">
        <v>351</v>
      </c>
      <c r="B183" t="s">
        <v>86</v>
      </c>
      <c r="C183" t="s">
        <v>352</v>
      </c>
      <c r="D183" t="s">
        <v>3171</v>
      </c>
      <c r="E183" t="s">
        <v>8067</v>
      </c>
      <c r="F183" t="s">
        <v>8068</v>
      </c>
      <c r="G183" t="s">
        <v>7179</v>
      </c>
      <c r="H183" t="s">
        <v>356</v>
      </c>
      <c r="I183" t="s">
        <v>3174</v>
      </c>
      <c r="J183" t="s">
        <v>8069</v>
      </c>
      <c r="K183" t="s">
        <v>96</v>
      </c>
      <c r="L183" t="s">
        <v>8070</v>
      </c>
      <c r="M183" s="36">
        <v>45980.620138888888</v>
      </c>
      <c r="N183" s="36">
        <v>45982.643750000003</v>
      </c>
      <c r="O183" t="s">
        <v>1125</v>
      </c>
      <c r="P183" t="s">
        <v>1177</v>
      </c>
      <c r="Q183" t="s">
        <v>1177</v>
      </c>
      <c r="R183" t="s">
        <v>98</v>
      </c>
      <c r="S183" t="s">
        <v>99</v>
      </c>
      <c r="T183" t="s">
        <v>100</v>
      </c>
      <c r="U183" t="s">
        <v>7180</v>
      </c>
      <c r="V183" t="s">
        <v>8071</v>
      </c>
      <c r="W183" t="s">
        <v>102</v>
      </c>
      <c r="X183" t="s">
        <v>8072</v>
      </c>
      <c r="Y183" t="s">
        <v>11</v>
      </c>
      <c r="Z183" t="s">
        <v>104</v>
      </c>
      <c r="AA183" t="s">
        <v>362</v>
      </c>
      <c r="AB183" s="37">
        <v>1</v>
      </c>
      <c r="AC183" t="s">
        <v>106</v>
      </c>
      <c r="AD183" s="37">
        <v>144968</v>
      </c>
      <c r="AE183" s="37">
        <v>140396</v>
      </c>
      <c r="AF183" s="37">
        <v>144968</v>
      </c>
    </row>
    <row r="184" spans="1:32">
      <c r="A184" t="s">
        <v>138</v>
      </c>
      <c r="B184" t="s">
        <v>139</v>
      </c>
      <c r="C184" t="s">
        <v>140</v>
      </c>
      <c r="D184" t="s">
        <v>141</v>
      </c>
      <c r="E184" t="s">
        <v>8073</v>
      </c>
      <c r="F184" t="s">
        <v>8074</v>
      </c>
      <c r="G184" t="s">
        <v>7179</v>
      </c>
      <c r="H184" t="s">
        <v>144</v>
      </c>
      <c r="I184" t="s">
        <v>138</v>
      </c>
      <c r="J184" t="s">
        <v>8075</v>
      </c>
      <c r="K184" t="s">
        <v>96</v>
      </c>
      <c r="L184" t="s">
        <v>8076</v>
      </c>
      <c r="M184" s="36">
        <v>45980.620138888888</v>
      </c>
      <c r="N184" s="36">
        <v>45985.663888888892</v>
      </c>
      <c r="O184" t="s">
        <v>1125</v>
      </c>
      <c r="P184" t="s">
        <v>1177</v>
      </c>
      <c r="Q184" t="s">
        <v>1177</v>
      </c>
      <c r="R184" t="s">
        <v>98</v>
      </c>
      <c r="S184" t="s">
        <v>470</v>
      </c>
      <c r="T184" t="s">
        <v>100</v>
      </c>
      <c r="U184" t="s">
        <v>7180</v>
      </c>
      <c r="V184" t="s">
        <v>8077</v>
      </c>
      <c r="W184" t="s">
        <v>102</v>
      </c>
      <c r="X184" t="s">
        <v>8078</v>
      </c>
      <c r="Y184" t="s">
        <v>8</v>
      </c>
      <c r="Z184" t="s">
        <v>104</v>
      </c>
      <c r="AA184" t="s">
        <v>7181</v>
      </c>
      <c r="AB184" s="37">
        <v>1</v>
      </c>
      <c r="AC184" t="s">
        <v>106</v>
      </c>
      <c r="AD184" s="37">
        <v>65960</v>
      </c>
      <c r="AE184" s="37">
        <v>75096</v>
      </c>
      <c r="AF184" s="37">
        <v>65960</v>
      </c>
    </row>
    <row r="185" spans="1:32">
      <c r="A185" t="s">
        <v>138</v>
      </c>
      <c r="B185" t="s">
        <v>139</v>
      </c>
      <c r="C185" t="s">
        <v>140</v>
      </c>
      <c r="D185" t="s">
        <v>2949</v>
      </c>
      <c r="E185" t="s">
        <v>8079</v>
      </c>
      <c r="F185" t="s">
        <v>8080</v>
      </c>
      <c r="G185" t="s">
        <v>7179</v>
      </c>
      <c r="H185" t="s">
        <v>144</v>
      </c>
      <c r="I185" t="s">
        <v>2952</v>
      </c>
      <c r="J185" t="s">
        <v>8081</v>
      </c>
      <c r="K185" t="s">
        <v>96</v>
      </c>
      <c r="L185" t="s">
        <v>8082</v>
      </c>
      <c r="M185" s="36">
        <v>45980.620138888888</v>
      </c>
      <c r="N185" s="36">
        <v>45987.504166666673</v>
      </c>
      <c r="O185" t="s">
        <v>1125</v>
      </c>
      <c r="P185" t="s">
        <v>1177</v>
      </c>
      <c r="Q185" t="s">
        <v>1177</v>
      </c>
      <c r="R185" t="s">
        <v>98</v>
      </c>
      <c r="S185" t="s">
        <v>99</v>
      </c>
      <c r="T185" t="s">
        <v>100</v>
      </c>
      <c r="U185" t="s">
        <v>7180</v>
      </c>
      <c r="V185" t="s">
        <v>8083</v>
      </c>
      <c r="W185" t="s">
        <v>102</v>
      </c>
      <c r="X185" t="s">
        <v>8084</v>
      </c>
      <c r="Y185" t="s">
        <v>15</v>
      </c>
      <c r="Z185" t="s">
        <v>104</v>
      </c>
      <c r="AA185" t="s">
        <v>637</v>
      </c>
      <c r="AB185" s="37">
        <v>1</v>
      </c>
      <c r="AC185" t="s">
        <v>106</v>
      </c>
      <c r="AD185" s="37">
        <v>479589</v>
      </c>
      <c r="AE185" s="37">
        <v>196537</v>
      </c>
      <c r="AF185" s="37">
        <v>479589</v>
      </c>
    </row>
    <row r="186" spans="1:32">
      <c r="A186" t="s">
        <v>138</v>
      </c>
      <c r="B186" t="s">
        <v>139</v>
      </c>
      <c r="C186" t="s">
        <v>140</v>
      </c>
      <c r="D186" t="s">
        <v>141</v>
      </c>
      <c r="E186" t="s">
        <v>8085</v>
      </c>
      <c r="F186" t="s">
        <v>8086</v>
      </c>
      <c r="G186" t="s">
        <v>7179</v>
      </c>
      <c r="H186" t="s">
        <v>144</v>
      </c>
      <c r="I186" t="s">
        <v>138</v>
      </c>
      <c r="J186" t="s">
        <v>8087</v>
      </c>
      <c r="K186" t="s">
        <v>96</v>
      </c>
      <c r="L186" t="s">
        <v>8088</v>
      </c>
      <c r="M186" s="36">
        <v>45980.620138888888</v>
      </c>
      <c r="N186" s="36">
        <v>45985.535416666673</v>
      </c>
      <c r="O186" t="s">
        <v>1125</v>
      </c>
      <c r="P186" t="s">
        <v>1177</v>
      </c>
      <c r="Q186" t="s">
        <v>1177</v>
      </c>
      <c r="R186" t="s">
        <v>98</v>
      </c>
      <c r="S186" t="s">
        <v>470</v>
      </c>
      <c r="T186" t="s">
        <v>100</v>
      </c>
      <c r="U186" t="s">
        <v>7180</v>
      </c>
      <c r="V186" t="s">
        <v>8089</v>
      </c>
      <c r="W186" t="s">
        <v>102</v>
      </c>
      <c r="X186" t="s">
        <v>8090</v>
      </c>
      <c r="Y186" t="s">
        <v>8</v>
      </c>
      <c r="Z186" t="s">
        <v>104</v>
      </c>
      <c r="AA186" t="s">
        <v>7181</v>
      </c>
      <c r="AB186" s="37">
        <v>1</v>
      </c>
      <c r="AC186" t="s">
        <v>106</v>
      </c>
      <c r="AD186" s="37">
        <v>65960</v>
      </c>
      <c r="AE186" s="37">
        <v>75096</v>
      </c>
      <c r="AF186" s="37">
        <v>65960</v>
      </c>
    </row>
    <row r="187" spans="1:32">
      <c r="A187" t="s">
        <v>138</v>
      </c>
      <c r="B187" t="s">
        <v>139</v>
      </c>
      <c r="C187" t="s">
        <v>140</v>
      </c>
      <c r="D187" t="s">
        <v>959</v>
      </c>
      <c r="E187" t="s">
        <v>8091</v>
      </c>
      <c r="F187" t="s">
        <v>8092</v>
      </c>
      <c r="G187" t="s">
        <v>7179</v>
      </c>
      <c r="H187" t="s">
        <v>144</v>
      </c>
      <c r="I187" t="s">
        <v>962</v>
      </c>
      <c r="J187" t="s">
        <v>8093</v>
      </c>
      <c r="K187" t="s">
        <v>96</v>
      </c>
      <c r="L187" t="s">
        <v>8094</v>
      </c>
      <c r="M187" s="36">
        <v>45980.620138888888</v>
      </c>
      <c r="N187" s="36">
        <v>45985.7</v>
      </c>
      <c r="O187" t="s">
        <v>1125</v>
      </c>
      <c r="P187" t="s">
        <v>1177</v>
      </c>
      <c r="Q187" t="s">
        <v>1177</v>
      </c>
      <c r="R187" t="s">
        <v>98</v>
      </c>
      <c r="S187" t="s">
        <v>99</v>
      </c>
      <c r="T187" t="s">
        <v>100</v>
      </c>
      <c r="U187" t="s">
        <v>7180</v>
      </c>
      <c r="V187" t="s">
        <v>8095</v>
      </c>
      <c r="W187" t="s">
        <v>102</v>
      </c>
      <c r="X187" t="s">
        <v>8096</v>
      </c>
      <c r="Y187" t="s">
        <v>11</v>
      </c>
      <c r="Z187" t="s">
        <v>104</v>
      </c>
      <c r="AA187" t="s">
        <v>1172</v>
      </c>
      <c r="AB187" s="37">
        <v>1</v>
      </c>
      <c r="AC187" t="s">
        <v>106</v>
      </c>
      <c r="AD187" s="37">
        <v>144968</v>
      </c>
      <c r="AE187" s="37">
        <v>140396</v>
      </c>
      <c r="AF187" s="37">
        <v>144968</v>
      </c>
    </row>
    <row r="188" spans="1:32">
      <c r="A188" t="s">
        <v>398</v>
      </c>
      <c r="B188" t="s">
        <v>86</v>
      </c>
      <c r="C188" t="s">
        <v>87</v>
      </c>
      <c r="D188" t="s">
        <v>845</v>
      </c>
      <c r="E188" t="s">
        <v>8097</v>
      </c>
      <c r="F188" t="s">
        <v>8098</v>
      </c>
      <c r="G188" t="s">
        <v>7179</v>
      </c>
      <c r="H188" t="s">
        <v>848</v>
      </c>
      <c r="I188" t="s">
        <v>849</v>
      </c>
      <c r="J188" t="s">
        <v>8099</v>
      </c>
      <c r="K188" t="s">
        <v>96</v>
      </c>
      <c r="L188" t="s">
        <v>8100</v>
      </c>
      <c r="M188" s="36">
        <v>45980.620138888888</v>
      </c>
      <c r="N188" s="36">
        <v>45987.619444444441</v>
      </c>
      <c r="O188" t="s">
        <v>1125</v>
      </c>
      <c r="P188" t="s">
        <v>1177</v>
      </c>
      <c r="Q188" t="s">
        <v>1177</v>
      </c>
      <c r="R188" t="s">
        <v>98</v>
      </c>
      <c r="S188" t="s">
        <v>99</v>
      </c>
      <c r="T188" t="s">
        <v>100</v>
      </c>
      <c r="U188" t="s">
        <v>7180</v>
      </c>
      <c r="V188" t="s">
        <v>8101</v>
      </c>
      <c r="W188" t="s">
        <v>102</v>
      </c>
      <c r="X188" t="s">
        <v>8102</v>
      </c>
      <c r="Y188" t="s">
        <v>13</v>
      </c>
      <c r="Z188" t="s">
        <v>104</v>
      </c>
      <c r="AA188" t="s">
        <v>854</v>
      </c>
      <c r="AB188" s="37">
        <v>1</v>
      </c>
      <c r="AC188" t="s">
        <v>106</v>
      </c>
      <c r="AD188" s="37">
        <v>275729</v>
      </c>
      <c r="AE188" s="37">
        <v>196537</v>
      </c>
      <c r="AF188" s="37">
        <v>275729</v>
      </c>
    </row>
    <row r="189" spans="1:32">
      <c r="A189" t="s">
        <v>398</v>
      </c>
      <c r="B189" t="s">
        <v>86</v>
      </c>
      <c r="C189" t="s">
        <v>87</v>
      </c>
      <c r="D189" t="s">
        <v>1059</v>
      </c>
      <c r="E189" t="s">
        <v>8103</v>
      </c>
      <c r="F189" t="s">
        <v>8104</v>
      </c>
      <c r="G189" t="s">
        <v>7179</v>
      </c>
      <c r="H189" t="s">
        <v>402</v>
      </c>
      <c r="I189" t="s">
        <v>1062</v>
      </c>
      <c r="J189" t="s">
        <v>8105</v>
      </c>
      <c r="K189" t="s">
        <v>96</v>
      </c>
      <c r="L189" t="s">
        <v>8106</v>
      </c>
      <c r="M189" s="36">
        <v>45980.620138888888</v>
      </c>
      <c r="N189" s="36">
        <v>45981.665972222218</v>
      </c>
      <c r="O189" t="s">
        <v>1125</v>
      </c>
      <c r="P189" t="s">
        <v>1177</v>
      </c>
      <c r="Q189" t="s">
        <v>1177</v>
      </c>
      <c r="R189" t="s">
        <v>98</v>
      </c>
      <c r="S189" t="s">
        <v>470</v>
      </c>
      <c r="T189" t="s">
        <v>100</v>
      </c>
      <c r="U189" t="s">
        <v>7180</v>
      </c>
      <c r="V189" t="s">
        <v>8107</v>
      </c>
      <c r="W189" t="s">
        <v>102</v>
      </c>
      <c r="X189" t="s">
        <v>8108</v>
      </c>
      <c r="Y189" t="s">
        <v>11</v>
      </c>
      <c r="Z189" t="s">
        <v>104</v>
      </c>
      <c r="AA189" t="s">
        <v>407</v>
      </c>
      <c r="AB189" s="37">
        <v>1</v>
      </c>
      <c r="AC189" t="s">
        <v>106</v>
      </c>
      <c r="AD189" s="37">
        <v>144968</v>
      </c>
      <c r="AE189" s="37">
        <v>140396</v>
      </c>
      <c r="AF189" s="37">
        <v>144968</v>
      </c>
    </row>
    <row r="190" spans="1:32">
      <c r="A190" t="s">
        <v>152</v>
      </c>
      <c r="B190" t="s">
        <v>153</v>
      </c>
      <c r="C190" t="s">
        <v>154</v>
      </c>
      <c r="D190" t="s">
        <v>3431</v>
      </c>
      <c r="E190" t="s">
        <v>8109</v>
      </c>
      <c r="F190" t="s">
        <v>8110</v>
      </c>
      <c r="G190" t="s">
        <v>7179</v>
      </c>
      <c r="H190" t="s">
        <v>153</v>
      </c>
      <c r="I190" t="s">
        <v>3434</v>
      </c>
      <c r="J190" t="s">
        <v>8111</v>
      </c>
      <c r="K190" t="s">
        <v>96</v>
      </c>
      <c r="L190" t="s">
        <v>8112</v>
      </c>
      <c r="M190" s="36">
        <v>45980.620138888888</v>
      </c>
      <c r="N190" s="36">
        <v>45981.473611111112</v>
      </c>
      <c r="O190" t="s">
        <v>1125</v>
      </c>
      <c r="P190" t="s">
        <v>1177</v>
      </c>
      <c r="Q190" t="s">
        <v>1177</v>
      </c>
      <c r="R190" t="s">
        <v>98</v>
      </c>
      <c r="S190" t="s">
        <v>99</v>
      </c>
      <c r="T190" t="s">
        <v>100</v>
      </c>
      <c r="U190" t="s">
        <v>7180</v>
      </c>
      <c r="V190" t="s">
        <v>8113</v>
      </c>
      <c r="W190" t="s">
        <v>102</v>
      </c>
      <c r="X190" t="s">
        <v>8114</v>
      </c>
      <c r="Y190" t="s">
        <v>11</v>
      </c>
      <c r="Z190" t="s">
        <v>104</v>
      </c>
      <c r="AA190" t="s">
        <v>1110</v>
      </c>
      <c r="AB190" s="37">
        <v>1</v>
      </c>
      <c r="AC190" t="s">
        <v>106</v>
      </c>
      <c r="AD190" s="37">
        <v>144968</v>
      </c>
      <c r="AE190" s="37">
        <v>140396</v>
      </c>
      <c r="AF190" s="37">
        <v>144968</v>
      </c>
    </row>
    <row r="191" spans="1:32">
      <c r="A191" t="s">
        <v>152</v>
      </c>
      <c r="B191" t="s">
        <v>153</v>
      </c>
      <c r="C191" t="s">
        <v>154</v>
      </c>
      <c r="D191" t="s">
        <v>4734</v>
      </c>
      <c r="E191" t="s">
        <v>8115</v>
      </c>
      <c r="F191" t="s">
        <v>8116</v>
      </c>
      <c r="G191" t="s">
        <v>7179</v>
      </c>
      <c r="H191" t="s">
        <v>153</v>
      </c>
      <c r="I191" t="s">
        <v>4737</v>
      </c>
      <c r="J191" t="s">
        <v>8117</v>
      </c>
      <c r="K191" t="s">
        <v>96</v>
      </c>
      <c r="L191" t="s">
        <v>8118</v>
      </c>
      <c r="M191" s="36">
        <v>45980.620138888888</v>
      </c>
      <c r="N191" s="36">
        <v>45981.406944444447</v>
      </c>
      <c r="O191" t="s">
        <v>1125</v>
      </c>
      <c r="P191" t="s">
        <v>1177</v>
      </c>
      <c r="Q191" t="s">
        <v>1177</v>
      </c>
      <c r="R191" t="s">
        <v>98</v>
      </c>
      <c r="S191" t="s">
        <v>470</v>
      </c>
      <c r="T191" t="s">
        <v>100</v>
      </c>
      <c r="U191" t="s">
        <v>7180</v>
      </c>
      <c r="V191" t="s">
        <v>8119</v>
      </c>
      <c r="W191" t="s">
        <v>102</v>
      </c>
      <c r="X191" t="s">
        <v>8120</v>
      </c>
      <c r="Y191" t="s">
        <v>8</v>
      </c>
      <c r="Z191" t="s">
        <v>104</v>
      </c>
      <c r="AA191" t="s">
        <v>1110</v>
      </c>
      <c r="AB191" s="37">
        <v>1</v>
      </c>
      <c r="AC191" t="s">
        <v>106</v>
      </c>
      <c r="AD191" s="37">
        <v>65960</v>
      </c>
      <c r="AE191" s="37">
        <v>75096</v>
      </c>
      <c r="AF191" s="37">
        <v>65960</v>
      </c>
    </row>
    <row r="192" spans="1:32">
      <c r="A192" t="s">
        <v>85</v>
      </c>
      <c r="B192" t="s">
        <v>86</v>
      </c>
      <c r="C192" t="s">
        <v>87</v>
      </c>
      <c r="D192" t="s">
        <v>296</v>
      </c>
      <c r="E192" t="s">
        <v>8121</v>
      </c>
      <c r="F192" t="s">
        <v>8122</v>
      </c>
      <c r="G192" t="s">
        <v>7179</v>
      </c>
      <c r="H192" t="s">
        <v>93</v>
      </c>
      <c r="I192" t="s">
        <v>85</v>
      </c>
      <c r="J192" t="s">
        <v>8123</v>
      </c>
      <c r="K192" t="s">
        <v>96</v>
      </c>
      <c r="L192" t="s">
        <v>8124</v>
      </c>
      <c r="M192" s="36">
        <v>45980.620138888888</v>
      </c>
      <c r="N192" s="36">
        <v>45987.722222222219</v>
      </c>
      <c r="O192" t="s">
        <v>1125</v>
      </c>
      <c r="P192" t="s">
        <v>1177</v>
      </c>
      <c r="Q192" t="s">
        <v>1177</v>
      </c>
      <c r="R192" t="s">
        <v>98</v>
      </c>
      <c r="S192" t="s">
        <v>470</v>
      </c>
      <c r="T192" t="s">
        <v>100</v>
      </c>
      <c r="U192" t="s">
        <v>7180</v>
      </c>
      <c r="V192" t="s">
        <v>8125</v>
      </c>
      <c r="W192" t="s">
        <v>102</v>
      </c>
      <c r="X192" t="s">
        <v>8126</v>
      </c>
      <c r="Y192" t="s">
        <v>8</v>
      </c>
      <c r="Z192" t="s">
        <v>104</v>
      </c>
      <c r="AA192" t="s">
        <v>303</v>
      </c>
      <c r="AB192" s="37">
        <v>1</v>
      </c>
      <c r="AC192" t="s">
        <v>106</v>
      </c>
      <c r="AD192" s="37">
        <v>65960</v>
      </c>
      <c r="AE192" s="37">
        <v>75096</v>
      </c>
      <c r="AF192" s="37">
        <v>65960</v>
      </c>
    </row>
    <row r="193" spans="1:32">
      <c r="A193" t="s">
        <v>152</v>
      </c>
      <c r="B193" t="s">
        <v>153</v>
      </c>
      <c r="C193" t="s">
        <v>154</v>
      </c>
      <c r="D193" t="s">
        <v>155</v>
      </c>
      <c r="E193" t="s">
        <v>8127</v>
      </c>
      <c r="F193" t="s">
        <v>8128</v>
      </c>
      <c r="G193" t="s">
        <v>7179</v>
      </c>
      <c r="H193" t="s">
        <v>153</v>
      </c>
      <c r="I193" t="s">
        <v>152</v>
      </c>
      <c r="J193" t="s">
        <v>8129</v>
      </c>
      <c r="K193" t="s">
        <v>96</v>
      </c>
      <c r="L193" t="s">
        <v>8130</v>
      </c>
      <c r="M193" s="36">
        <v>45980.620138888888</v>
      </c>
      <c r="N193" s="36">
        <v>45981.465277777781</v>
      </c>
      <c r="O193" t="s">
        <v>1125</v>
      </c>
      <c r="P193" t="s">
        <v>1177</v>
      </c>
      <c r="Q193" t="s">
        <v>1177</v>
      </c>
      <c r="R193" t="s">
        <v>98</v>
      </c>
      <c r="S193" t="s">
        <v>470</v>
      </c>
      <c r="T193" t="s">
        <v>100</v>
      </c>
      <c r="U193" t="s">
        <v>7180</v>
      </c>
      <c r="V193" t="s">
        <v>8131</v>
      </c>
      <c r="W193" t="s">
        <v>102</v>
      </c>
      <c r="X193" t="s">
        <v>8132</v>
      </c>
      <c r="Y193" t="s">
        <v>8</v>
      </c>
      <c r="Z193" t="s">
        <v>104</v>
      </c>
      <c r="AA193" t="s">
        <v>838</v>
      </c>
      <c r="AB193" s="37">
        <v>1</v>
      </c>
      <c r="AC193" t="s">
        <v>106</v>
      </c>
      <c r="AD193" s="37">
        <v>65960</v>
      </c>
      <c r="AE193" s="37">
        <v>75096</v>
      </c>
      <c r="AF193" s="37">
        <v>65960</v>
      </c>
    </row>
    <row r="194" spans="1:32">
      <c r="A194" t="s">
        <v>351</v>
      </c>
      <c r="B194" t="s">
        <v>86</v>
      </c>
      <c r="C194" t="s">
        <v>352</v>
      </c>
      <c r="D194" t="s">
        <v>811</v>
      </c>
      <c r="E194" t="s">
        <v>8133</v>
      </c>
      <c r="F194" t="s">
        <v>8134</v>
      </c>
      <c r="G194" t="s">
        <v>7179</v>
      </c>
      <c r="H194" t="s">
        <v>356</v>
      </c>
      <c r="I194" t="s">
        <v>351</v>
      </c>
      <c r="J194" t="s">
        <v>8135</v>
      </c>
      <c r="K194" t="s">
        <v>96</v>
      </c>
      <c r="L194" t="s">
        <v>8136</v>
      </c>
      <c r="M194" s="36">
        <v>45980.620138888888</v>
      </c>
      <c r="N194" s="36">
        <v>45983.552083333343</v>
      </c>
      <c r="O194" t="s">
        <v>1125</v>
      </c>
      <c r="P194" t="s">
        <v>1177</v>
      </c>
      <c r="Q194" t="s">
        <v>1177</v>
      </c>
      <c r="R194" t="s">
        <v>98</v>
      </c>
      <c r="S194" t="s">
        <v>470</v>
      </c>
      <c r="T194" t="s">
        <v>100</v>
      </c>
      <c r="U194" t="s">
        <v>7180</v>
      </c>
      <c r="V194" t="s">
        <v>8137</v>
      </c>
      <c r="W194" t="s">
        <v>102</v>
      </c>
      <c r="X194" t="s">
        <v>8138</v>
      </c>
      <c r="Y194" t="s">
        <v>8</v>
      </c>
      <c r="Z194" t="s">
        <v>104</v>
      </c>
      <c r="AA194" t="s">
        <v>2338</v>
      </c>
      <c r="AB194" s="37">
        <v>1</v>
      </c>
      <c r="AC194" t="s">
        <v>106</v>
      </c>
      <c r="AD194" s="37">
        <v>65960</v>
      </c>
      <c r="AE194" s="37">
        <v>75096</v>
      </c>
      <c r="AF194" s="37">
        <v>65960</v>
      </c>
    </row>
    <row r="195" spans="1:32">
      <c r="A195" t="s">
        <v>380</v>
      </c>
      <c r="B195" t="s">
        <v>381</v>
      </c>
      <c r="C195" t="s">
        <v>382</v>
      </c>
      <c r="D195" t="s">
        <v>8139</v>
      </c>
      <c r="E195" t="s">
        <v>8140</v>
      </c>
      <c r="F195" t="s">
        <v>8141</v>
      </c>
      <c r="G195" t="s">
        <v>7179</v>
      </c>
      <c r="H195" t="s">
        <v>386</v>
      </c>
      <c r="I195" t="s">
        <v>8142</v>
      </c>
      <c r="J195" t="s">
        <v>8143</v>
      </c>
      <c r="K195" t="s">
        <v>96</v>
      </c>
      <c r="L195" t="s">
        <v>8144</v>
      </c>
      <c r="M195" s="36">
        <v>45980.620138888888</v>
      </c>
      <c r="N195" s="36">
        <v>45987.616666666669</v>
      </c>
      <c r="O195" t="s">
        <v>1125</v>
      </c>
      <c r="P195" t="s">
        <v>1177</v>
      </c>
      <c r="Q195" t="s">
        <v>1177</v>
      </c>
      <c r="R195" t="s">
        <v>98</v>
      </c>
      <c r="S195" t="s">
        <v>470</v>
      </c>
      <c r="T195" t="s">
        <v>100</v>
      </c>
      <c r="U195" t="s">
        <v>7180</v>
      </c>
      <c r="V195" t="s">
        <v>8145</v>
      </c>
      <c r="W195" t="s">
        <v>102</v>
      </c>
      <c r="X195" t="s">
        <v>8146</v>
      </c>
      <c r="Y195" t="s">
        <v>13</v>
      </c>
      <c r="Z195" t="s">
        <v>104</v>
      </c>
      <c r="AA195" t="s">
        <v>2068</v>
      </c>
      <c r="AB195" s="37">
        <v>1</v>
      </c>
      <c r="AC195" t="s">
        <v>106</v>
      </c>
      <c r="AD195" s="37">
        <v>275729</v>
      </c>
      <c r="AE195" s="37">
        <v>196537</v>
      </c>
      <c r="AF195" s="37">
        <v>275729</v>
      </c>
    </row>
    <row r="196" spans="1:32">
      <c r="A196" t="s">
        <v>138</v>
      </c>
      <c r="B196" t="s">
        <v>139</v>
      </c>
      <c r="C196" t="s">
        <v>140</v>
      </c>
      <c r="D196" t="s">
        <v>141</v>
      </c>
      <c r="E196" t="s">
        <v>8147</v>
      </c>
      <c r="F196" t="s">
        <v>8148</v>
      </c>
      <c r="G196" t="s">
        <v>7179</v>
      </c>
      <c r="H196" t="s">
        <v>144</v>
      </c>
      <c r="I196" t="s">
        <v>138</v>
      </c>
      <c r="J196" t="s">
        <v>8149</v>
      </c>
      <c r="K196" t="s">
        <v>96</v>
      </c>
      <c r="L196" t="s">
        <v>8150</v>
      </c>
      <c r="M196" s="36">
        <v>45980.620138888888</v>
      </c>
      <c r="N196" s="36">
        <v>45985.527777777781</v>
      </c>
      <c r="O196" t="s">
        <v>1125</v>
      </c>
      <c r="P196" t="s">
        <v>1177</v>
      </c>
      <c r="Q196" t="s">
        <v>7245</v>
      </c>
      <c r="R196" t="s">
        <v>98</v>
      </c>
      <c r="S196" t="s">
        <v>99</v>
      </c>
      <c r="T196" t="s">
        <v>100</v>
      </c>
      <c r="U196" t="s">
        <v>7180</v>
      </c>
      <c r="V196" t="s">
        <v>8065</v>
      </c>
      <c r="W196" t="s">
        <v>102</v>
      </c>
      <c r="X196" t="s">
        <v>8151</v>
      </c>
      <c r="Y196" t="s">
        <v>8</v>
      </c>
      <c r="Z196" t="s">
        <v>104</v>
      </c>
      <c r="AA196" t="s">
        <v>7181</v>
      </c>
      <c r="AB196" s="37">
        <v>1</v>
      </c>
      <c r="AC196" t="s">
        <v>106</v>
      </c>
      <c r="AD196" s="37">
        <v>65960</v>
      </c>
      <c r="AE196" s="37">
        <v>75096</v>
      </c>
      <c r="AF196" s="37">
        <v>65960</v>
      </c>
    </row>
    <row r="197" spans="1:32">
      <c r="A197" t="s">
        <v>398</v>
      </c>
      <c r="B197" t="s">
        <v>86</v>
      </c>
      <c r="C197" t="s">
        <v>87</v>
      </c>
      <c r="D197" t="s">
        <v>399</v>
      </c>
      <c r="E197" t="s">
        <v>8152</v>
      </c>
      <c r="F197" t="s">
        <v>8153</v>
      </c>
      <c r="G197" t="s">
        <v>7179</v>
      </c>
      <c r="H197" t="s">
        <v>402</v>
      </c>
      <c r="I197" t="s">
        <v>398</v>
      </c>
      <c r="J197" t="s">
        <v>8154</v>
      </c>
      <c r="K197" t="s">
        <v>96</v>
      </c>
      <c r="L197" t="s">
        <v>8155</v>
      </c>
      <c r="M197" s="36">
        <v>45980.620138888888</v>
      </c>
      <c r="N197" s="36">
        <v>45983.563888888893</v>
      </c>
      <c r="O197" t="s">
        <v>1125</v>
      </c>
      <c r="P197" t="s">
        <v>1177</v>
      </c>
      <c r="Q197" t="s">
        <v>7245</v>
      </c>
      <c r="R197" t="s">
        <v>98</v>
      </c>
      <c r="S197" t="s">
        <v>470</v>
      </c>
      <c r="T197" t="s">
        <v>100</v>
      </c>
      <c r="U197" t="s">
        <v>7180</v>
      </c>
      <c r="V197" t="s">
        <v>8156</v>
      </c>
      <c r="W197" t="s">
        <v>102</v>
      </c>
      <c r="X197" t="s">
        <v>8157</v>
      </c>
      <c r="Y197" t="s">
        <v>8</v>
      </c>
      <c r="Z197" t="s">
        <v>104</v>
      </c>
      <c r="AA197" t="s">
        <v>740</v>
      </c>
      <c r="AB197" s="37">
        <v>1</v>
      </c>
      <c r="AC197" t="s">
        <v>106</v>
      </c>
      <c r="AD197" s="37">
        <v>65960</v>
      </c>
      <c r="AE197" s="37">
        <v>75096</v>
      </c>
      <c r="AF197" s="37">
        <v>65960</v>
      </c>
    </row>
    <row r="198" spans="1:32">
      <c r="A198" t="s">
        <v>398</v>
      </c>
      <c r="B198" t="s">
        <v>86</v>
      </c>
      <c r="C198" t="s">
        <v>87</v>
      </c>
      <c r="D198" t="s">
        <v>399</v>
      </c>
      <c r="E198" t="s">
        <v>8158</v>
      </c>
      <c r="F198" t="s">
        <v>8159</v>
      </c>
      <c r="G198" t="s">
        <v>7179</v>
      </c>
      <c r="H198" t="s">
        <v>402</v>
      </c>
      <c r="I198" t="s">
        <v>398</v>
      </c>
      <c r="J198" t="s">
        <v>8160</v>
      </c>
      <c r="K198" t="s">
        <v>96</v>
      </c>
      <c r="L198" t="s">
        <v>8161</v>
      </c>
      <c r="M198" s="36">
        <v>45980.620138888888</v>
      </c>
      <c r="N198" s="36">
        <v>45982.46597222222</v>
      </c>
      <c r="O198" t="s">
        <v>1125</v>
      </c>
      <c r="P198" t="s">
        <v>1177</v>
      </c>
      <c r="Q198" t="s">
        <v>7245</v>
      </c>
      <c r="R198" t="s">
        <v>98</v>
      </c>
      <c r="S198" t="s">
        <v>470</v>
      </c>
      <c r="T198" t="s">
        <v>100</v>
      </c>
      <c r="U198" t="s">
        <v>7180</v>
      </c>
      <c r="V198" t="s">
        <v>8162</v>
      </c>
      <c r="W198" t="s">
        <v>102</v>
      </c>
      <c r="X198" t="s">
        <v>8163</v>
      </c>
      <c r="Y198" t="s">
        <v>8</v>
      </c>
      <c r="Z198" t="s">
        <v>104</v>
      </c>
      <c r="AA198" t="s">
        <v>7192</v>
      </c>
      <c r="AB198" s="37">
        <v>1</v>
      </c>
      <c r="AC198" t="s">
        <v>106</v>
      </c>
      <c r="AD198" s="37">
        <v>65960</v>
      </c>
      <c r="AE198" s="37">
        <v>75096</v>
      </c>
      <c r="AF198" s="37">
        <v>65960</v>
      </c>
    </row>
    <row r="199" spans="1:32">
      <c r="A199" t="s">
        <v>113</v>
      </c>
      <c r="B199" t="s">
        <v>114</v>
      </c>
      <c r="C199" t="s">
        <v>115</v>
      </c>
      <c r="D199" t="s">
        <v>6688</v>
      </c>
      <c r="E199" t="s">
        <v>8164</v>
      </c>
      <c r="F199" t="s">
        <v>8165</v>
      </c>
      <c r="G199" t="s">
        <v>7179</v>
      </c>
      <c r="H199" t="s">
        <v>119</v>
      </c>
      <c r="I199" t="s">
        <v>119</v>
      </c>
      <c r="J199" t="s">
        <v>8166</v>
      </c>
      <c r="K199" t="s">
        <v>96</v>
      </c>
      <c r="L199" t="s">
        <v>8167</v>
      </c>
      <c r="M199" s="36">
        <v>45980.620138888888</v>
      </c>
      <c r="N199" s="36">
        <v>45985.4375</v>
      </c>
      <c r="O199" t="s">
        <v>1125</v>
      </c>
      <c r="P199" t="s">
        <v>1177</v>
      </c>
      <c r="Q199" t="s">
        <v>7245</v>
      </c>
      <c r="R199" t="s">
        <v>98</v>
      </c>
      <c r="S199" t="s">
        <v>99</v>
      </c>
      <c r="T199" t="s">
        <v>100</v>
      </c>
      <c r="U199" t="s">
        <v>7180</v>
      </c>
      <c r="V199" t="s">
        <v>8065</v>
      </c>
      <c r="W199" t="s">
        <v>102</v>
      </c>
      <c r="X199" t="s">
        <v>8168</v>
      </c>
      <c r="Y199" t="s">
        <v>125</v>
      </c>
      <c r="Z199" t="s">
        <v>126</v>
      </c>
      <c r="AA199" t="s">
        <v>7181</v>
      </c>
      <c r="AB199" s="37">
        <v>1</v>
      </c>
      <c r="AC199" t="s">
        <v>106</v>
      </c>
      <c r="AD199" s="37">
        <v>988463</v>
      </c>
      <c r="AE199" s="37">
        <v>196537</v>
      </c>
      <c r="AF199" s="37">
        <v>988463</v>
      </c>
    </row>
    <row r="200" spans="1:32">
      <c r="A200" t="s">
        <v>152</v>
      </c>
      <c r="B200" t="s">
        <v>153</v>
      </c>
      <c r="C200" t="s">
        <v>154</v>
      </c>
      <c r="D200" t="s">
        <v>8169</v>
      </c>
      <c r="E200" t="s">
        <v>8170</v>
      </c>
      <c r="F200" t="s">
        <v>8171</v>
      </c>
      <c r="G200" t="s">
        <v>7179</v>
      </c>
      <c r="H200" t="s">
        <v>153</v>
      </c>
      <c r="I200" t="s">
        <v>8172</v>
      </c>
      <c r="J200" t="s">
        <v>8173</v>
      </c>
      <c r="K200" t="s">
        <v>96</v>
      </c>
      <c r="L200" t="s">
        <v>8174</v>
      </c>
      <c r="M200" s="36">
        <v>45982.333333333343</v>
      </c>
      <c r="N200" s="36">
        <v>45987.519444444442</v>
      </c>
      <c r="O200" t="s">
        <v>1125</v>
      </c>
      <c r="P200" t="s">
        <v>1177</v>
      </c>
      <c r="Q200" t="s">
        <v>1177</v>
      </c>
      <c r="R200" t="s">
        <v>1130</v>
      </c>
      <c r="S200" t="s">
        <v>1130</v>
      </c>
      <c r="T200" t="s">
        <v>100</v>
      </c>
      <c r="U200" t="s">
        <v>7180</v>
      </c>
      <c r="V200" t="s">
        <v>8175</v>
      </c>
      <c r="W200" t="s">
        <v>102</v>
      </c>
      <c r="X200" t="s">
        <v>8176</v>
      </c>
      <c r="Y200" t="s">
        <v>11</v>
      </c>
      <c r="Z200" t="s">
        <v>104</v>
      </c>
      <c r="AA200" t="s">
        <v>162</v>
      </c>
      <c r="AB200" s="37">
        <v>1</v>
      </c>
      <c r="AC200" t="s">
        <v>106</v>
      </c>
      <c r="AD200" s="37">
        <v>144968</v>
      </c>
      <c r="AE200" s="37">
        <v>140396</v>
      </c>
      <c r="AF200" s="37">
        <v>144968</v>
      </c>
    </row>
    <row r="201" spans="1:32">
      <c r="A201" t="s">
        <v>138</v>
      </c>
      <c r="B201" t="s">
        <v>139</v>
      </c>
      <c r="C201" t="s">
        <v>140</v>
      </c>
      <c r="D201" t="s">
        <v>141</v>
      </c>
      <c r="E201" t="s">
        <v>8177</v>
      </c>
      <c r="F201" t="s">
        <v>8178</v>
      </c>
      <c r="G201" t="s">
        <v>7179</v>
      </c>
      <c r="H201" t="s">
        <v>144</v>
      </c>
      <c r="I201" t="s">
        <v>138</v>
      </c>
      <c r="J201" t="s">
        <v>8179</v>
      </c>
      <c r="K201" t="s">
        <v>96</v>
      </c>
      <c r="L201" t="s">
        <v>8180</v>
      </c>
      <c r="M201" s="36">
        <v>45982.333333333343</v>
      </c>
      <c r="N201" s="36">
        <v>45987.757638888892</v>
      </c>
      <c r="O201" t="s">
        <v>1125</v>
      </c>
      <c r="P201" t="s">
        <v>1177</v>
      </c>
      <c r="Q201" t="s">
        <v>1177</v>
      </c>
      <c r="R201" t="s">
        <v>1129</v>
      </c>
      <c r="S201" t="s">
        <v>1129</v>
      </c>
      <c r="T201" t="s">
        <v>100</v>
      </c>
      <c r="U201" t="s">
        <v>7180</v>
      </c>
      <c r="V201" t="s">
        <v>8181</v>
      </c>
      <c r="W201" t="s">
        <v>102</v>
      </c>
      <c r="X201" t="s">
        <v>8182</v>
      </c>
      <c r="Y201" t="s">
        <v>8</v>
      </c>
      <c r="Z201" t="s">
        <v>104</v>
      </c>
      <c r="AA201" t="s">
        <v>1423</v>
      </c>
      <c r="AB201" s="37">
        <v>1</v>
      </c>
      <c r="AC201" t="s">
        <v>106</v>
      </c>
      <c r="AD201" s="37">
        <v>65960</v>
      </c>
      <c r="AE201" s="37">
        <v>75096</v>
      </c>
      <c r="AF201" s="37">
        <v>65960</v>
      </c>
    </row>
    <row r="202" spans="1:32">
      <c r="A202" t="s">
        <v>244</v>
      </c>
      <c r="B202" t="s">
        <v>114</v>
      </c>
      <c r="C202" t="s">
        <v>115</v>
      </c>
      <c r="D202" t="s">
        <v>678</v>
      </c>
      <c r="E202" t="s">
        <v>8183</v>
      </c>
      <c r="F202" t="s">
        <v>8184</v>
      </c>
      <c r="G202" t="s">
        <v>7179</v>
      </c>
      <c r="H202" t="s">
        <v>248</v>
      </c>
      <c r="I202" t="s">
        <v>681</v>
      </c>
      <c r="J202" t="s">
        <v>8185</v>
      </c>
      <c r="K202" t="s">
        <v>96</v>
      </c>
      <c r="L202" t="s">
        <v>8186</v>
      </c>
      <c r="M202" s="36">
        <v>45982.333333333343</v>
      </c>
      <c r="N202" s="36">
        <v>45982.645138888889</v>
      </c>
      <c r="O202" t="s">
        <v>1125</v>
      </c>
      <c r="P202" t="s">
        <v>1177</v>
      </c>
      <c r="Q202" t="s">
        <v>1177</v>
      </c>
      <c r="R202" t="s">
        <v>1129</v>
      </c>
      <c r="S202" t="s">
        <v>1129</v>
      </c>
      <c r="T202" t="s">
        <v>100</v>
      </c>
      <c r="U202" t="s">
        <v>7180</v>
      </c>
      <c r="V202" t="s">
        <v>8187</v>
      </c>
      <c r="W202" t="s">
        <v>102</v>
      </c>
      <c r="X202" t="s">
        <v>8188</v>
      </c>
      <c r="Y202" t="s">
        <v>11</v>
      </c>
      <c r="Z202" t="s">
        <v>104</v>
      </c>
      <c r="AA202" t="s">
        <v>254</v>
      </c>
      <c r="AB202" s="37">
        <v>1</v>
      </c>
      <c r="AC202" t="s">
        <v>106</v>
      </c>
      <c r="AD202" s="37">
        <v>144968</v>
      </c>
      <c r="AE202" s="37">
        <v>140396</v>
      </c>
      <c r="AF202" s="37">
        <v>144968</v>
      </c>
    </row>
    <row r="203" spans="1:32">
      <c r="A203" t="s">
        <v>152</v>
      </c>
      <c r="B203" t="s">
        <v>153</v>
      </c>
      <c r="C203" t="s">
        <v>154</v>
      </c>
      <c r="D203" t="s">
        <v>4734</v>
      </c>
      <c r="E203" t="s">
        <v>8189</v>
      </c>
      <c r="F203" t="s">
        <v>8190</v>
      </c>
      <c r="G203" t="s">
        <v>7179</v>
      </c>
      <c r="H203" t="s">
        <v>153</v>
      </c>
      <c r="I203" t="s">
        <v>4737</v>
      </c>
      <c r="J203" t="s">
        <v>8191</v>
      </c>
      <c r="K203" t="s">
        <v>96</v>
      </c>
      <c r="L203" t="s">
        <v>8192</v>
      </c>
      <c r="M203" s="36">
        <v>45982.333333333343</v>
      </c>
      <c r="N203" s="36">
        <v>45987.524305555547</v>
      </c>
      <c r="O203" t="s">
        <v>1125</v>
      </c>
      <c r="P203" t="s">
        <v>1177</v>
      </c>
      <c r="Q203" t="s">
        <v>1177</v>
      </c>
      <c r="R203" t="s">
        <v>1129</v>
      </c>
      <c r="S203" t="s">
        <v>1129</v>
      </c>
      <c r="T203" t="s">
        <v>100</v>
      </c>
      <c r="U203" t="s">
        <v>7180</v>
      </c>
      <c r="V203" t="s">
        <v>8193</v>
      </c>
      <c r="W203" t="s">
        <v>102</v>
      </c>
      <c r="X203" t="s">
        <v>8194</v>
      </c>
      <c r="Y203" t="s">
        <v>8</v>
      </c>
      <c r="Z203" t="s">
        <v>104</v>
      </c>
      <c r="AA203" t="s">
        <v>453</v>
      </c>
      <c r="AB203" s="37">
        <v>1</v>
      </c>
      <c r="AC203" t="s">
        <v>106</v>
      </c>
      <c r="AD203" s="37">
        <v>65960</v>
      </c>
      <c r="AE203" s="37">
        <v>75096</v>
      </c>
      <c r="AF203" s="37">
        <v>65960</v>
      </c>
    </row>
    <row r="204" spans="1:32">
      <c r="A204" t="s">
        <v>85</v>
      </c>
      <c r="B204" t="s">
        <v>86</v>
      </c>
      <c r="C204" t="s">
        <v>87</v>
      </c>
      <c r="D204" t="s">
        <v>296</v>
      </c>
      <c r="E204" t="s">
        <v>8195</v>
      </c>
      <c r="F204" t="s">
        <v>8196</v>
      </c>
      <c r="G204" t="s">
        <v>7179</v>
      </c>
      <c r="H204" t="s">
        <v>93</v>
      </c>
      <c r="I204" t="s">
        <v>85</v>
      </c>
      <c r="J204" t="s">
        <v>8197</v>
      </c>
      <c r="K204" t="s">
        <v>96</v>
      </c>
      <c r="L204" t="s">
        <v>8198</v>
      </c>
      <c r="M204" s="36">
        <v>45982.333333333343</v>
      </c>
      <c r="N204" s="36">
        <v>45985.45</v>
      </c>
      <c r="O204" t="s">
        <v>1125</v>
      </c>
      <c r="P204" t="s">
        <v>1177</v>
      </c>
      <c r="Q204" t="s">
        <v>1177</v>
      </c>
      <c r="R204" t="s">
        <v>1130</v>
      </c>
      <c r="S204" t="s">
        <v>1130</v>
      </c>
      <c r="T204" t="s">
        <v>100</v>
      </c>
      <c r="U204" t="s">
        <v>7180</v>
      </c>
      <c r="V204" t="s">
        <v>8199</v>
      </c>
      <c r="W204" t="s">
        <v>102</v>
      </c>
      <c r="X204" t="s">
        <v>8200</v>
      </c>
      <c r="Y204" t="s">
        <v>8</v>
      </c>
      <c r="Z204" t="s">
        <v>104</v>
      </c>
      <c r="AA204" t="s">
        <v>105</v>
      </c>
      <c r="AB204" s="37">
        <v>1</v>
      </c>
      <c r="AC204" t="s">
        <v>106</v>
      </c>
      <c r="AD204" s="37">
        <v>65960</v>
      </c>
      <c r="AE204" s="37">
        <v>75096</v>
      </c>
      <c r="AF204" s="37">
        <v>65960</v>
      </c>
    </row>
    <row r="205" spans="1:32">
      <c r="A205" t="s">
        <v>351</v>
      </c>
      <c r="B205" t="s">
        <v>86</v>
      </c>
      <c r="C205" t="s">
        <v>352</v>
      </c>
      <c r="D205" t="s">
        <v>353</v>
      </c>
      <c r="E205" t="s">
        <v>8201</v>
      </c>
      <c r="F205" t="s">
        <v>8202</v>
      </c>
      <c r="G205" t="s">
        <v>7179</v>
      </c>
      <c r="H205" t="s">
        <v>356</v>
      </c>
      <c r="I205" t="s">
        <v>357</v>
      </c>
      <c r="J205" t="s">
        <v>8203</v>
      </c>
      <c r="K205" t="s">
        <v>96</v>
      </c>
      <c r="L205" t="s">
        <v>8204</v>
      </c>
      <c r="M205" s="36">
        <v>45982.333333333343</v>
      </c>
      <c r="N205" s="36">
        <v>45987.515277777777</v>
      </c>
      <c r="O205" t="s">
        <v>1125</v>
      </c>
      <c r="P205" t="s">
        <v>1177</v>
      </c>
      <c r="Q205" t="s">
        <v>1177</v>
      </c>
      <c r="R205" t="s">
        <v>1130</v>
      </c>
      <c r="S205" t="s">
        <v>1130</v>
      </c>
      <c r="T205" t="s">
        <v>100</v>
      </c>
      <c r="U205" t="s">
        <v>7180</v>
      </c>
      <c r="V205" t="s">
        <v>8205</v>
      </c>
      <c r="W205" t="s">
        <v>102</v>
      </c>
      <c r="X205" t="s">
        <v>8206</v>
      </c>
      <c r="Y205" t="s">
        <v>8</v>
      </c>
      <c r="Z205" t="s">
        <v>104</v>
      </c>
      <c r="AA205" t="s">
        <v>1141</v>
      </c>
      <c r="AB205" s="37">
        <v>1</v>
      </c>
      <c r="AC205" t="s">
        <v>106</v>
      </c>
      <c r="AD205" s="37">
        <v>65960</v>
      </c>
      <c r="AE205" s="37">
        <v>75096</v>
      </c>
      <c r="AF205" s="37">
        <v>65960</v>
      </c>
    </row>
    <row r="206" spans="1:32">
      <c r="A206" t="s">
        <v>583</v>
      </c>
      <c r="B206" t="s">
        <v>256</v>
      </c>
      <c r="C206" t="s">
        <v>257</v>
      </c>
      <c r="D206" t="s">
        <v>720</v>
      </c>
      <c r="E206" t="s">
        <v>8207</v>
      </c>
      <c r="F206" t="s">
        <v>8208</v>
      </c>
      <c r="G206" t="s">
        <v>7179</v>
      </c>
      <c r="H206" t="s">
        <v>587</v>
      </c>
      <c r="I206" t="s">
        <v>583</v>
      </c>
      <c r="J206" t="s">
        <v>8209</v>
      </c>
      <c r="K206" t="s">
        <v>96</v>
      </c>
      <c r="L206" t="s">
        <v>8210</v>
      </c>
      <c r="M206" s="36">
        <v>45982.333333333343</v>
      </c>
      <c r="N206" s="36">
        <v>45985.526388888888</v>
      </c>
      <c r="O206" t="s">
        <v>1125</v>
      </c>
      <c r="P206" t="s">
        <v>1177</v>
      </c>
      <c r="Q206" t="s">
        <v>1177</v>
      </c>
      <c r="R206" t="s">
        <v>1129</v>
      </c>
      <c r="S206" t="s">
        <v>1130</v>
      </c>
      <c r="T206" t="s">
        <v>100</v>
      </c>
      <c r="U206" t="s">
        <v>7180</v>
      </c>
      <c r="V206" t="s">
        <v>8211</v>
      </c>
      <c r="W206" t="s">
        <v>102</v>
      </c>
      <c r="X206" t="s">
        <v>8212</v>
      </c>
      <c r="Y206" t="s">
        <v>8</v>
      </c>
      <c r="Z206" t="s">
        <v>104</v>
      </c>
      <c r="AA206" t="s">
        <v>727</v>
      </c>
      <c r="AB206" s="37">
        <v>1</v>
      </c>
      <c r="AC206" t="s">
        <v>106</v>
      </c>
      <c r="AD206" s="37">
        <v>65960</v>
      </c>
      <c r="AE206" s="37">
        <v>75096</v>
      </c>
      <c r="AF206" s="37">
        <v>65960</v>
      </c>
    </row>
    <row r="207" spans="1:32">
      <c r="A207" t="s">
        <v>152</v>
      </c>
      <c r="B207" t="s">
        <v>153</v>
      </c>
      <c r="C207" t="s">
        <v>154</v>
      </c>
      <c r="D207" t="s">
        <v>8213</v>
      </c>
      <c r="E207" t="s">
        <v>8214</v>
      </c>
      <c r="F207" t="s">
        <v>8215</v>
      </c>
      <c r="G207" t="s">
        <v>7179</v>
      </c>
      <c r="H207" t="s">
        <v>386</v>
      </c>
      <c r="I207" t="s">
        <v>8216</v>
      </c>
      <c r="J207" t="s">
        <v>8217</v>
      </c>
      <c r="K207" t="s">
        <v>96</v>
      </c>
      <c r="L207" t="s">
        <v>8218</v>
      </c>
      <c r="M207" s="36">
        <v>45982.333333333343</v>
      </c>
      <c r="N207" s="36">
        <v>45987.755555555559</v>
      </c>
      <c r="O207" t="s">
        <v>1125</v>
      </c>
      <c r="P207" t="s">
        <v>1177</v>
      </c>
      <c r="Q207" t="s">
        <v>1177</v>
      </c>
      <c r="R207" t="s">
        <v>1130</v>
      </c>
      <c r="S207" t="s">
        <v>1130</v>
      </c>
      <c r="T207" t="s">
        <v>100</v>
      </c>
      <c r="U207" t="s">
        <v>7180</v>
      </c>
      <c r="V207" t="s">
        <v>8219</v>
      </c>
      <c r="W207" t="s">
        <v>102</v>
      </c>
      <c r="X207" t="s">
        <v>8220</v>
      </c>
      <c r="Y207" t="s">
        <v>11</v>
      </c>
      <c r="Z207" t="s">
        <v>104</v>
      </c>
      <c r="AA207" t="s">
        <v>276</v>
      </c>
      <c r="AB207" s="37">
        <v>1</v>
      </c>
      <c r="AC207" t="s">
        <v>106</v>
      </c>
      <c r="AD207" s="37">
        <v>144968</v>
      </c>
      <c r="AE207" s="37">
        <v>140396</v>
      </c>
      <c r="AF207" s="37">
        <v>144968</v>
      </c>
    </row>
    <row r="208" spans="1:32">
      <c r="A208" t="s">
        <v>152</v>
      </c>
      <c r="B208" t="s">
        <v>153</v>
      </c>
      <c r="C208" t="s">
        <v>154</v>
      </c>
      <c r="D208" t="s">
        <v>155</v>
      </c>
      <c r="E208" t="s">
        <v>8221</v>
      </c>
      <c r="F208" t="s">
        <v>8222</v>
      </c>
      <c r="G208" t="s">
        <v>7179</v>
      </c>
      <c r="H208" t="s">
        <v>153</v>
      </c>
      <c r="I208" t="s">
        <v>152</v>
      </c>
      <c r="J208" t="s">
        <v>8223</v>
      </c>
      <c r="K208" t="s">
        <v>96</v>
      </c>
      <c r="L208" t="s">
        <v>8224</v>
      </c>
      <c r="M208" s="36">
        <v>45982.333333333343</v>
      </c>
      <c r="N208" s="36">
        <v>45983.404166666667</v>
      </c>
      <c r="O208" t="s">
        <v>1125</v>
      </c>
      <c r="P208" t="s">
        <v>1177</v>
      </c>
      <c r="Q208" t="s">
        <v>1177</v>
      </c>
      <c r="R208" t="s">
        <v>1130</v>
      </c>
      <c r="S208" t="s">
        <v>1130</v>
      </c>
      <c r="T208" t="s">
        <v>100</v>
      </c>
      <c r="U208" t="s">
        <v>7180</v>
      </c>
      <c r="V208" t="s">
        <v>8225</v>
      </c>
      <c r="W208" t="s">
        <v>102</v>
      </c>
      <c r="X208" t="s">
        <v>8226</v>
      </c>
      <c r="Y208" t="s">
        <v>8</v>
      </c>
      <c r="Z208" t="s">
        <v>104</v>
      </c>
      <c r="AA208" t="s">
        <v>574</v>
      </c>
      <c r="AB208" s="37">
        <v>1</v>
      </c>
      <c r="AC208" t="s">
        <v>106</v>
      </c>
      <c r="AD208" s="37">
        <v>65960</v>
      </c>
      <c r="AE208" s="37">
        <v>75096</v>
      </c>
      <c r="AF208" s="37">
        <v>65960</v>
      </c>
    </row>
    <row r="209" spans="1:32">
      <c r="A209" t="s">
        <v>310</v>
      </c>
      <c r="B209" t="s">
        <v>114</v>
      </c>
      <c r="C209" t="s">
        <v>115</v>
      </c>
      <c r="D209" t="s">
        <v>8227</v>
      </c>
      <c r="E209" t="s">
        <v>8228</v>
      </c>
      <c r="F209" t="s">
        <v>8229</v>
      </c>
      <c r="G209" t="s">
        <v>7179</v>
      </c>
      <c r="H209" t="s">
        <v>314</v>
      </c>
      <c r="I209" t="s">
        <v>8230</v>
      </c>
      <c r="J209" t="s">
        <v>8231</v>
      </c>
      <c r="K209" t="s">
        <v>96</v>
      </c>
      <c r="L209" t="s">
        <v>8232</v>
      </c>
      <c r="M209" s="36">
        <v>45982.333333333343</v>
      </c>
      <c r="N209" s="36">
        <v>45987.527777777781</v>
      </c>
      <c r="O209" t="s">
        <v>1125</v>
      </c>
      <c r="P209" t="s">
        <v>1177</v>
      </c>
      <c r="Q209" t="s">
        <v>7245</v>
      </c>
      <c r="R209" t="s">
        <v>1129</v>
      </c>
      <c r="S209" t="s">
        <v>1130</v>
      </c>
      <c r="T209" t="s">
        <v>100</v>
      </c>
      <c r="U209" t="s">
        <v>7180</v>
      </c>
      <c r="V209" t="s">
        <v>8233</v>
      </c>
      <c r="W209" t="s">
        <v>102</v>
      </c>
      <c r="X209" t="s">
        <v>8234</v>
      </c>
      <c r="Y209" t="s">
        <v>15</v>
      </c>
      <c r="Z209" t="s">
        <v>104</v>
      </c>
      <c r="AA209" t="s">
        <v>231</v>
      </c>
      <c r="AB209" s="37">
        <v>1</v>
      </c>
      <c r="AC209" t="s">
        <v>106</v>
      </c>
      <c r="AD209" s="37">
        <v>479589</v>
      </c>
      <c r="AE209" s="37">
        <v>196537</v>
      </c>
      <c r="AF209" s="37">
        <v>479589</v>
      </c>
    </row>
    <row r="210" spans="1:32">
      <c r="A210" t="s">
        <v>113</v>
      </c>
      <c r="B210" t="s">
        <v>114</v>
      </c>
      <c r="C210" t="s">
        <v>115</v>
      </c>
      <c r="D210" t="s">
        <v>363</v>
      </c>
      <c r="E210" t="s">
        <v>8235</v>
      </c>
      <c r="F210" t="s">
        <v>8236</v>
      </c>
      <c r="G210" t="s">
        <v>7179</v>
      </c>
      <c r="H210" t="s">
        <v>366</v>
      </c>
      <c r="I210" t="s">
        <v>113</v>
      </c>
      <c r="J210" t="s">
        <v>8237</v>
      </c>
      <c r="K210" t="s">
        <v>96</v>
      </c>
      <c r="L210" t="s">
        <v>8238</v>
      </c>
      <c r="M210" s="36">
        <v>45982.333333333343</v>
      </c>
      <c r="N210" s="36">
        <v>45983.55</v>
      </c>
      <c r="O210" t="s">
        <v>1125</v>
      </c>
      <c r="P210" t="s">
        <v>1177</v>
      </c>
      <c r="Q210" t="s">
        <v>7245</v>
      </c>
      <c r="R210" t="s">
        <v>1129</v>
      </c>
      <c r="S210" t="s">
        <v>1129</v>
      </c>
      <c r="T210" t="s">
        <v>100</v>
      </c>
      <c r="U210" t="s">
        <v>7180</v>
      </c>
      <c r="V210" t="s">
        <v>8239</v>
      </c>
      <c r="W210" t="s">
        <v>102</v>
      </c>
      <c r="X210" t="s">
        <v>8240</v>
      </c>
      <c r="Y210" t="s">
        <v>8</v>
      </c>
      <c r="Z210" t="s">
        <v>104</v>
      </c>
      <c r="AA210" t="s">
        <v>1030</v>
      </c>
      <c r="AB210" s="37">
        <v>1</v>
      </c>
      <c r="AC210" t="s">
        <v>106</v>
      </c>
      <c r="AD210" s="37">
        <v>65960</v>
      </c>
      <c r="AE210" s="37">
        <v>75096</v>
      </c>
      <c r="AF210" s="37">
        <v>65960</v>
      </c>
    </row>
    <row r="211" spans="1:32">
      <c r="A211" t="s">
        <v>704</v>
      </c>
      <c r="B211" t="s">
        <v>381</v>
      </c>
      <c r="C211" t="s">
        <v>382</v>
      </c>
      <c r="D211" t="s">
        <v>4647</v>
      </c>
      <c r="E211" t="s">
        <v>8241</v>
      </c>
      <c r="F211" t="s">
        <v>8242</v>
      </c>
      <c r="G211" t="s">
        <v>7179</v>
      </c>
      <c r="H211" t="s">
        <v>4650</v>
      </c>
      <c r="I211" t="s">
        <v>4651</v>
      </c>
      <c r="J211" t="s">
        <v>8243</v>
      </c>
      <c r="K211" t="s">
        <v>96</v>
      </c>
      <c r="L211" t="s">
        <v>8244</v>
      </c>
      <c r="M211" s="36">
        <v>45982.333333333343</v>
      </c>
      <c r="N211" s="36">
        <v>45986.371527777781</v>
      </c>
      <c r="O211" t="s">
        <v>1125</v>
      </c>
      <c r="P211" t="s">
        <v>1177</v>
      </c>
      <c r="Q211" t="s">
        <v>7245</v>
      </c>
      <c r="R211" t="s">
        <v>1129</v>
      </c>
      <c r="S211" t="s">
        <v>1129</v>
      </c>
      <c r="T211" t="s">
        <v>100</v>
      </c>
      <c r="U211" t="s">
        <v>7180</v>
      </c>
      <c r="V211" t="s">
        <v>8245</v>
      </c>
      <c r="W211" t="s">
        <v>102</v>
      </c>
      <c r="X211" t="s">
        <v>8246</v>
      </c>
      <c r="Y211" t="s">
        <v>15</v>
      </c>
      <c r="Z211" t="s">
        <v>104</v>
      </c>
      <c r="AA211" t="s">
        <v>1603</v>
      </c>
      <c r="AB211" s="37">
        <v>1</v>
      </c>
      <c r="AC211" t="s">
        <v>106</v>
      </c>
      <c r="AD211" s="37">
        <v>479589</v>
      </c>
      <c r="AE211" s="37">
        <v>196537</v>
      </c>
      <c r="AF211" s="37">
        <v>479589</v>
      </c>
    </row>
    <row r="212" spans="1:32">
      <c r="A212" t="s">
        <v>113</v>
      </c>
      <c r="B212" t="s">
        <v>114</v>
      </c>
      <c r="C212" t="s">
        <v>115</v>
      </c>
      <c r="D212" t="s">
        <v>1282</v>
      </c>
      <c r="E212" t="s">
        <v>8247</v>
      </c>
      <c r="F212" t="s">
        <v>8248</v>
      </c>
      <c r="G212" t="s">
        <v>7179</v>
      </c>
      <c r="H212" t="s">
        <v>366</v>
      </c>
      <c r="I212" t="s">
        <v>1285</v>
      </c>
      <c r="J212" t="s">
        <v>8249</v>
      </c>
      <c r="K212" t="s">
        <v>96</v>
      </c>
      <c r="L212" t="s">
        <v>8250</v>
      </c>
      <c r="M212" s="36">
        <v>45982.333333333343</v>
      </c>
      <c r="N212" s="36">
        <v>45983.4375</v>
      </c>
      <c r="O212" t="s">
        <v>1125</v>
      </c>
      <c r="P212" t="s">
        <v>1177</v>
      </c>
      <c r="Q212" t="s">
        <v>1177</v>
      </c>
      <c r="R212" t="s">
        <v>98</v>
      </c>
      <c r="S212" t="s">
        <v>470</v>
      </c>
      <c r="T212" t="s">
        <v>100</v>
      </c>
      <c r="U212" t="s">
        <v>7180</v>
      </c>
      <c r="V212" t="s">
        <v>8251</v>
      </c>
      <c r="W212" t="s">
        <v>102</v>
      </c>
      <c r="X212" t="s">
        <v>8252</v>
      </c>
      <c r="Y212" t="s">
        <v>8</v>
      </c>
      <c r="Z212" t="s">
        <v>104</v>
      </c>
      <c r="AA212" t="s">
        <v>547</v>
      </c>
      <c r="AB212" s="37">
        <v>1</v>
      </c>
      <c r="AC212" t="s">
        <v>106</v>
      </c>
      <c r="AD212" s="37">
        <v>65960</v>
      </c>
      <c r="AE212" s="37">
        <v>75096</v>
      </c>
      <c r="AF212" s="37">
        <v>65960</v>
      </c>
    </row>
    <row r="213" spans="1:32">
      <c r="A213" t="s">
        <v>138</v>
      </c>
      <c r="B213" t="s">
        <v>139</v>
      </c>
      <c r="C213" t="s">
        <v>140</v>
      </c>
      <c r="D213" t="s">
        <v>1868</v>
      </c>
      <c r="E213" t="s">
        <v>8253</v>
      </c>
      <c r="F213" t="s">
        <v>8254</v>
      </c>
      <c r="G213" t="s">
        <v>7179</v>
      </c>
      <c r="H213" t="s">
        <v>144</v>
      </c>
      <c r="I213" t="s">
        <v>1871</v>
      </c>
      <c r="J213" t="s">
        <v>8255</v>
      </c>
      <c r="K213" t="s">
        <v>96</v>
      </c>
      <c r="L213" t="s">
        <v>8256</v>
      </c>
      <c r="M213" s="36">
        <v>45982.333333333343</v>
      </c>
      <c r="N213" s="36">
        <v>45987.513194444437</v>
      </c>
      <c r="O213" t="s">
        <v>1125</v>
      </c>
      <c r="P213" t="s">
        <v>1177</v>
      </c>
      <c r="Q213" t="s">
        <v>1177</v>
      </c>
      <c r="R213" t="s">
        <v>98</v>
      </c>
      <c r="S213" t="s">
        <v>470</v>
      </c>
      <c r="T213" t="s">
        <v>100</v>
      </c>
      <c r="U213" t="s">
        <v>7180</v>
      </c>
      <c r="V213" t="s">
        <v>8257</v>
      </c>
      <c r="W213" t="s">
        <v>102</v>
      </c>
      <c r="X213" t="s">
        <v>8258</v>
      </c>
      <c r="Y213" t="s">
        <v>11</v>
      </c>
      <c r="Z213" t="s">
        <v>104</v>
      </c>
      <c r="AA213" t="s">
        <v>1423</v>
      </c>
      <c r="AB213" s="37">
        <v>1</v>
      </c>
      <c r="AC213" t="s">
        <v>106</v>
      </c>
      <c r="AD213" s="37">
        <v>144968</v>
      </c>
      <c r="AE213" s="37">
        <v>140396</v>
      </c>
      <c r="AF213" s="37">
        <v>144968</v>
      </c>
    </row>
    <row r="214" spans="1:32">
      <c r="A214" t="s">
        <v>138</v>
      </c>
      <c r="B214" t="s">
        <v>139</v>
      </c>
      <c r="C214" t="s">
        <v>140</v>
      </c>
      <c r="D214" t="s">
        <v>959</v>
      </c>
      <c r="E214" t="s">
        <v>8259</v>
      </c>
      <c r="F214" t="s">
        <v>8260</v>
      </c>
      <c r="G214" t="s">
        <v>7179</v>
      </c>
      <c r="H214" t="s">
        <v>144</v>
      </c>
      <c r="I214" t="s">
        <v>962</v>
      </c>
      <c r="J214" t="s">
        <v>8261</v>
      </c>
      <c r="K214" t="s">
        <v>96</v>
      </c>
      <c r="L214" t="s">
        <v>8262</v>
      </c>
      <c r="M214" s="36">
        <v>45982.333333333343</v>
      </c>
      <c r="N214" s="36">
        <v>45987.510416666657</v>
      </c>
      <c r="O214" t="s">
        <v>1125</v>
      </c>
      <c r="P214" t="s">
        <v>1177</v>
      </c>
      <c r="Q214" t="s">
        <v>7245</v>
      </c>
      <c r="R214" t="s">
        <v>98</v>
      </c>
      <c r="S214" t="s">
        <v>470</v>
      </c>
      <c r="T214" t="s">
        <v>100</v>
      </c>
      <c r="U214" t="s">
        <v>7180</v>
      </c>
      <c r="V214" t="s">
        <v>8263</v>
      </c>
      <c r="W214" t="s">
        <v>102</v>
      </c>
      <c r="X214" t="s">
        <v>8264</v>
      </c>
      <c r="Y214" t="s">
        <v>11</v>
      </c>
      <c r="Z214" t="s">
        <v>104</v>
      </c>
      <c r="AA214" t="s">
        <v>1423</v>
      </c>
      <c r="AB214" s="37">
        <v>1</v>
      </c>
      <c r="AC214" t="s">
        <v>106</v>
      </c>
      <c r="AD214" s="37">
        <v>144968</v>
      </c>
      <c r="AE214" s="37">
        <v>140396</v>
      </c>
      <c r="AF214" s="37">
        <v>144968</v>
      </c>
    </row>
    <row r="215" spans="1:32">
      <c r="A215" t="s">
        <v>138</v>
      </c>
      <c r="B215" t="s">
        <v>139</v>
      </c>
      <c r="C215" t="s">
        <v>140</v>
      </c>
      <c r="D215" t="s">
        <v>494</v>
      </c>
      <c r="E215" t="s">
        <v>8265</v>
      </c>
      <c r="F215" t="s">
        <v>8266</v>
      </c>
      <c r="G215" t="s">
        <v>7179</v>
      </c>
      <c r="H215" t="s">
        <v>144</v>
      </c>
      <c r="I215" t="s">
        <v>497</v>
      </c>
      <c r="J215" t="s">
        <v>8267</v>
      </c>
      <c r="K215" t="s">
        <v>96</v>
      </c>
      <c r="L215" t="s">
        <v>8268</v>
      </c>
      <c r="M215" s="36">
        <v>45982.681944444441</v>
      </c>
      <c r="N215" s="36">
        <v>45987.761805555558</v>
      </c>
      <c r="O215" t="s">
        <v>1125</v>
      </c>
      <c r="P215" t="s">
        <v>1177</v>
      </c>
      <c r="Q215" t="s">
        <v>1177</v>
      </c>
      <c r="R215" t="s">
        <v>1130</v>
      </c>
      <c r="S215" t="s">
        <v>1130</v>
      </c>
      <c r="T215" t="s">
        <v>100</v>
      </c>
      <c r="U215" t="s">
        <v>7180</v>
      </c>
      <c r="V215" t="s">
        <v>8269</v>
      </c>
      <c r="W215" t="s">
        <v>102</v>
      </c>
      <c r="X215" t="s">
        <v>8270</v>
      </c>
      <c r="Y215" t="s">
        <v>8</v>
      </c>
      <c r="Z215" t="s">
        <v>104</v>
      </c>
      <c r="AA215" t="s">
        <v>502</v>
      </c>
      <c r="AB215" s="37">
        <v>1</v>
      </c>
      <c r="AC215" t="s">
        <v>106</v>
      </c>
      <c r="AD215" s="37">
        <v>65960</v>
      </c>
      <c r="AE215" s="37">
        <v>75096</v>
      </c>
      <c r="AF215" s="37">
        <v>65960</v>
      </c>
    </row>
    <row r="216" spans="1:32">
      <c r="A216" t="s">
        <v>1001</v>
      </c>
      <c r="B216" t="s">
        <v>86</v>
      </c>
      <c r="C216" t="s">
        <v>352</v>
      </c>
      <c r="D216" t="s">
        <v>8271</v>
      </c>
      <c r="E216" t="s">
        <v>8272</v>
      </c>
      <c r="F216" t="s">
        <v>8273</v>
      </c>
      <c r="G216" t="s">
        <v>7179</v>
      </c>
      <c r="H216" t="s">
        <v>659</v>
      </c>
      <c r="I216" t="s">
        <v>8274</v>
      </c>
      <c r="J216" t="s">
        <v>8275</v>
      </c>
      <c r="K216" t="s">
        <v>96</v>
      </c>
      <c r="L216" t="s">
        <v>8276</v>
      </c>
      <c r="M216" s="36">
        <v>45982.681944444441</v>
      </c>
      <c r="N216" s="36">
        <v>45989.506944444453</v>
      </c>
      <c r="O216" t="s">
        <v>1125</v>
      </c>
      <c r="P216" t="s">
        <v>1177</v>
      </c>
      <c r="Q216" t="s">
        <v>1177</v>
      </c>
      <c r="R216" t="s">
        <v>1129</v>
      </c>
      <c r="S216" t="s">
        <v>1129</v>
      </c>
      <c r="T216" t="s">
        <v>100</v>
      </c>
      <c r="U216" t="s">
        <v>7180</v>
      </c>
      <c r="V216" t="s">
        <v>8277</v>
      </c>
      <c r="W216" t="s">
        <v>102</v>
      </c>
      <c r="X216" t="s">
        <v>8278</v>
      </c>
      <c r="Y216" t="s">
        <v>11</v>
      </c>
      <c r="Z216" t="s">
        <v>104</v>
      </c>
      <c r="AA216" t="s">
        <v>1009</v>
      </c>
      <c r="AB216" s="37">
        <v>1</v>
      </c>
      <c r="AC216" t="s">
        <v>106</v>
      </c>
      <c r="AD216" s="37">
        <v>144968</v>
      </c>
      <c r="AE216" s="37">
        <v>140396</v>
      </c>
      <c r="AF216" s="37">
        <v>144968</v>
      </c>
    </row>
    <row r="217" spans="1:32">
      <c r="A217" t="s">
        <v>113</v>
      </c>
      <c r="B217" t="s">
        <v>114</v>
      </c>
      <c r="C217" t="s">
        <v>115</v>
      </c>
      <c r="D217" t="s">
        <v>363</v>
      </c>
      <c r="E217" t="s">
        <v>8279</v>
      </c>
      <c r="F217" t="s">
        <v>8280</v>
      </c>
      <c r="G217" t="s">
        <v>7179</v>
      </c>
      <c r="H217" t="s">
        <v>366</v>
      </c>
      <c r="I217" t="s">
        <v>113</v>
      </c>
      <c r="J217" t="s">
        <v>8281</v>
      </c>
      <c r="K217" t="s">
        <v>96</v>
      </c>
      <c r="L217" t="s">
        <v>8282</v>
      </c>
      <c r="M217" s="36">
        <v>45982.681944444441</v>
      </c>
      <c r="N217" s="36">
        <v>45983.441666666673</v>
      </c>
      <c r="O217" t="s">
        <v>1125</v>
      </c>
      <c r="P217" t="s">
        <v>1177</v>
      </c>
      <c r="Q217" t="s">
        <v>1177</v>
      </c>
      <c r="R217" t="s">
        <v>1129</v>
      </c>
      <c r="S217" t="s">
        <v>1129</v>
      </c>
      <c r="T217" t="s">
        <v>100</v>
      </c>
      <c r="U217" t="s">
        <v>7180</v>
      </c>
      <c r="V217" t="s">
        <v>8283</v>
      </c>
      <c r="W217" t="s">
        <v>102</v>
      </c>
      <c r="X217" t="s">
        <v>8284</v>
      </c>
      <c r="Y217" t="s">
        <v>8</v>
      </c>
      <c r="Z217" t="s">
        <v>104</v>
      </c>
      <c r="AA217" t="s">
        <v>379</v>
      </c>
      <c r="AB217" s="37">
        <v>1</v>
      </c>
      <c r="AC217" t="s">
        <v>106</v>
      </c>
      <c r="AD217" s="37">
        <v>65960</v>
      </c>
      <c r="AE217" s="37">
        <v>75096</v>
      </c>
      <c r="AF217" s="37">
        <v>65960</v>
      </c>
    </row>
    <row r="218" spans="1:32">
      <c r="A218" t="s">
        <v>800</v>
      </c>
      <c r="B218" t="s">
        <v>381</v>
      </c>
      <c r="C218" t="s">
        <v>382</v>
      </c>
      <c r="D218" t="s">
        <v>8285</v>
      </c>
      <c r="E218" t="s">
        <v>8286</v>
      </c>
      <c r="F218" t="s">
        <v>8287</v>
      </c>
      <c r="G218" t="s">
        <v>7179</v>
      </c>
      <c r="H218" t="s">
        <v>2052</v>
      </c>
      <c r="I218" t="s">
        <v>8288</v>
      </c>
      <c r="J218" t="s">
        <v>8289</v>
      </c>
      <c r="K218" t="s">
        <v>96</v>
      </c>
      <c r="L218" t="s">
        <v>8290</v>
      </c>
      <c r="M218" s="36">
        <v>45982.681944444441</v>
      </c>
      <c r="N218" s="36">
        <v>45985.754166666673</v>
      </c>
      <c r="O218" t="s">
        <v>1125</v>
      </c>
      <c r="P218" t="s">
        <v>1177</v>
      </c>
      <c r="Q218" t="s">
        <v>1177</v>
      </c>
      <c r="R218" t="s">
        <v>1130</v>
      </c>
      <c r="S218" t="s">
        <v>1130</v>
      </c>
      <c r="T218" t="s">
        <v>100</v>
      </c>
      <c r="U218" t="s">
        <v>7180</v>
      </c>
      <c r="V218" t="s">
        <v>8291</v>
      </c>
      <c r="W218" t="s">
        <v>102</v>
      </c>
      <c r="X218" t="s">
        <v>8292</v>
      </c>
      <c r="Y218" t="s">
        <v>15</v>
      </c>
      <c r="Z218" t="s">
        <v>104</v>
      </c>
      <c r="AA218" t="s">
        <v>2058</v>
      </c>
      <c r="AB218" s="37">
        <v>1</v>
      </c>
      <c r="AC218" t="s">
        <v>106</v>
      </c>
      <c r="AD218" s="37">
        <v>479589</v>
      </c>
      <c r="AE218" s="37">
        <v>196537</v>
      </c>
      <c r="AF218" s="37">
        <v>479589</v>
      </c>
    </row>
    <row r="219" spans="1:32">
      <c r="A219" t="s">
        <v>310</v>
      </c>
      <c r="B219" t="s">
        <v>114</v>
      </c>
      <c r="C219" t="s">
        <v>115</v>
      </c>
      <c r="D219" t="s">
        <v>7205</v>
      </c>
      <c r="E219" t="s">
        <v>8293</v>
      </c>
      <c r="F219" t="s">
        <v>8294</v>
      </c>
      <c r="G219" t="s">
        <v>7179</v>
      </c>
      <c r="H219" t="s">
        <v>314</v>
      </c>
      <c r="I219" t="s">
        <v>7206</v>
      </c>
      <c r="J219" t="s">
        <v>8295</v>
      </c>
      <c r="K219" t="s">
        <v>96</v>
      </c>
      <c r="L219" t="s">
        <v>8296</v>
      </c>
      <c r="M219" s="36">
        <v>45982.681944444441</v>
      </c>
      <c r="N219" s="36">
        <v>45987.504861111112</v>
      </c>
      <c r="O219" t="s">
        <v>1125</v>
      </c>
      <c r="P219" t="s">
        <v>1177</v>
      </c>
      <c r="Q219" t="s">
        <v>1177</v>
      </c>
      <c r="R219" t="s">
        <v>1130</v>
      </c>
      <c r="S219" t="s">
        <v>1130</v>
      </c>
      <c r="T219" t="s">
        <v>100</v>
      </c>
      <c r="U219" t="s">
        <v>7180</v>
      </c>
      <c r="V219" t="s">
        <v>8297</v>
      </c>
      <c r="W219" t="s">
        <v>102</v>
      </c>
      <c r="X219" t="s">
        <v>8298</v>
      </c>
      <c r="Y219" t="s">
        <v>8</v>
      </c>
      <c r="Z219" t="s">
        <v>104</v>
      </c>
      <c r="AA219" t="s">
        <v>350</v>
      </c>
      <c r="AB219" s="37">
        <v>1</v>
      </c>
      <c r="AC219" t="s">
        <v>106</v>
      </c>
      <c r="AD219" s="37">
        <v>65960</v>
      </c>
      <c r="AE219" s="37">
        <v>75096</v>
      </c>
      <c r="AF219" s="37">
        <v>65960</v>
      </c>
    </row>
    <row r="220" spans="1:32">
      <c r="A220" t="s">
        <v>138</v>
      </c>
      <c r="B220" t="s">
        <v>139</v>
      </c>
      <c r="C220" t="s">
        <v>140</v>
      </c>
      <c r="D220" t="s">
        <v>494</v>
      </c>
      <c r="E220" t="s">
        <v>8299</v>
      </c>
      <c r="F220" t="s">
        <v>8300</v>
      </c>
      <c r="G220" t="s">
        <v>7179</v>
      </c>
      <c r="H220" t="s">
        <v>144</v>
      </c>
      <c r="I220" t="s">
        <v>497</v>
      </c>
      <c r="J220" t="s">
        <v>8301</v>
      </c>
      <c r="K220" t="s">
        <v>96</v>
      </c>
      <c r="L220" t="s">
        <v>8302</v>
      </c>
      <c r="M220" s="36">
        <v>45982.681944444441</v>
      </c>
      <c r="N220" s="36">
        <v>45987.561111111107</v>
      </c>
      <c r="O220" t="s">
        <v>1125</v>
      </c>
      <c r="P220" t="s">
        <v>1177</v>
      </c>
      <c r="Q220" t="s">
        <v>7245</v>
      </c>
      <c r="R220" t="s">
        <v>1129</v>
      </c>
      <c r="S220" t="s">
        <v>1130</v>
      </c>
      <c r="T220" t="s">
        <v>100</v>
      </c>
      <c r="U220" t="s">
        <v>7180</v>
      </c>
      <c r="V220" t="s">
        <v>8269</v>
      </c>
      <c r="W220" t="s">
        <v>102</v>
      </c>
      <c r="X220" t="s">
        <v>8303</v>
      </c>
      <c r="Y220" t="s">
        <v>8</v>
      </c>
      <c r="Z220" t="s">
        <v>104</v>
      </c>
      <c r="AA220" t="s">
        <v>502</v>
      </c>
      <c r="AB220" s="37">
        <v>1</v>
      </c>
      <c r="AC220" t="s">
        <v>106</v>
      </c>
      <c r="AD220" s="37">
        <v>65960</v>
      </c>
      <c r="AE220" s="37">
        <v>75096</v>
      </c>
      <c r="AF220" s="37">
        <v>65960</v>
      </c>
    </row>
    <row r="221" spans="1:32">
      <c r="A221" t="s">
        <v>152</v>
      </c>
      <c r="B221" t="s">
        <v>153</v>
      </c>
      <c r="C221" t="s">
        <v>154</v>
      </c>
      <c r="D221" t="s">
        <v>8304</v>
      </c>
      <c r="E221" t="s">
        <v>8305</v>
      </c>
      <c r="F221" t="s">
        <v>8306</v>
      </c>
      <c r="G221" t="s">
        <v>7179</v>
      </c>
      <c r="H221" t="s">
        <v>153</v>
      </c>
      <c r="I221" t="s">
        <v>8307</v>
      </c>
      <c r="J221" t="s">
        <v>8308</v>
      </c>
      <c r="K221" t="s">
        <v>96</v>
      </c>
      <c r="L221" t="s">
        <v>8309</v>
      </c>
      <c r="M221" s="36">
        <v>45982.681944444441</v>
      </c>
      <c r="N221" s="36">
        <v>45987.507638888892</v>
      </c>
      <c r="O221" t="s">
        <v>1125</v>
      </c>
      <c r="P221" t="s">
        <v>1177</v>
      </c>
      <c r="Q221" t="s">
        <v>7245</v>
      </c>
      <c r="R221" t="s">
        <v>1130</v>
      </c>
      <c r="S221" t="s">
        <v>1130</v>
      </c>
      <c r="T221" t="s">
        <v>100</v>
      </c>
      <c r="U221" t="s">
        <v>7180</v>
      </c>
      <c r="V221" t="s">
        <v>8310</v>
      </c>
      <c r="W221" t="s">
        <v>102</v>
      </c>
      <c r="X221" t="s">
        <v>8311</v>
      </c>
      <c r="Y221" t="s">
        <v>13</v>
      </c>
      <c r="Z221" t="s">
        <v>104</v>
      </c>
      <c r="AA221" t="s">
        <v>1110</v>
      </c>
      <c r="AB221" s="37">
        <v>1</v>
      </c>
      <c r="AC221" t="s">
        <v>106</v>
      </c>
      <c r="AD221" s="37">
        <v>275729</v>
      </c>
      <c r="AE221" s="37">
        <v>196537</v>
      </c>
      <c r="AF221" s="37">
        <v>275729</v>
      </c>
    </row>
    <row r="222" spans="1:32">
      <c r="A222" t="s">
        <v>152</v>
      </c>
      <c r="B222" t="s">
        <v>153</v>
      </c>
      <c r="C222" t="s">
        <v>154</v>
      </c>
      <c r="D222" t="s">
        <v>8312</v>
      </c>
      <c r="E222" t="s">
        <v>8313</v>
      </c>
      <c r="F222" t="s">
        <v>8314</v>
      </c>
      <c r="G222" t="s">
        <v>7179</v>
      </c>
      <c r="H222" t="s">
        <v>153</v>
      </c>
      <c r="I222" t="s">
        <v>8315</v>
      </c>
      <c r="J222" t="s">
        <v>8316</v>
      </c>
      <c r="K222" t="s">
        <v>96</v>
      </c>
      <c r="L222" t="s">
        <v>8317</v>
      </c>
      <c r="M222" s="36">
        <v>45986.352777777778</v>
      </c>
      <c r="N222" s="36">
        <v>45990.445138888892</v>
      </c>
      <c r="O222" t="s">
        <v>1125</v>
      </c>
      <c r="P222" t="s">
        <v>1177</v>
      </c>
      <c r="Q222" t="s">
        <v>1177</v>
      </c>
      <c r="R222" t="s">
        <v>98</v>
      </c>
      <c r="S222" t="s">
        <v>99</v>
      </c>
      <c r="T222" t="s">
        <v>100</v>
      </c>
      <c r="U222" t="s">
        <v>7180</v>
      </c>
      <c r="V222" t="s">
        <v>8318</v>
      </c>
      <c r="W222" t="s">
        <v>102</v>
      </c>
      <c r="X222" t="s">
        <v>8319</v>
      </c>
      <c r="Y222" t="s">
        <v>11</v>
      </c>
      <c r="Z222" t="s">
        <v>104</v>
      </c>
      <c r="AA222" t="s">
        <v>162</v>
      </c>
      <c r="AB222" s="37">
        <v>1</v>
      </c>
      <c r="AC222" t="s">
        <v>106</v>
      </c>
      <c r="AD222" s="37">
        <v>144968</v>
      </c>
      <c r="AE222" s="37">
        <v>140396</v>
      </c>
      <c r="AF222" s="37">
        <v>144968</v>
      </c>
    </row>
    <row r="223" spans="1:32">
      <c r="A223" t="s">
        <v>398</v>
      </c>
      <c r="B223" t="s">
        <v>86</v>
      </c>
      <c r="C223" t="s">
        <v>87</v>
      </c>
      <c r="D223" t="s">
        <v>2118</v>
      </c>
      <c r="E223" t="s">
        <v>8320</v>
      </c>
      <c r="F223" t="s">
        <v>8321</v>
      </c>
      <c r="G223" t="s">
        <v>7179</v>
      </c>
      <c r="H223" t="s">
        <v>402</v>
      </c>
      <c r="I223" t="s">
        <v>2121</v>
      </c>
      <c r="J223" t="s">
        <v>8322</v>
      </c>
      <c r="K223" t="s">
        <v>96</v>
      </c>
      <c r="L223" t="s">
        <v>8323</v>
      </c>
      <c r="M223" s="36">
        <v>45986.352777777778</v>
      </c>
      <c r="N223" s="36">
        <v>45987.502083333333</v>
      </c>
      <c r="O223" t="s">
        <v>1125</v>
      </c>
      <c r="P223" t="s">
        <v>1177</v>
      </c>
      <c r="Q223" t="s">
        <v>1177</v>
      </c>
      <c r="R223" t="s">
        <v>98</v>
      </c>
      <c r="S223" t="s">
        <v>99</v>
      </c>
      <c r="T223" t="s">
        <v>100</v>
      </c>
      <c r="U223" t="s">
        <v>7180</v>
      </c>
      <c r="V223" t="s">
        <v>8324</v>
      </c>
      <c r="W223" t="s">
        <v>102</v>
      </c>
      <c r="X223" t="s">
        <v>8325</v>
      </c>
      <c r="Y223" t="s">
        <v>8</v>
      </c>
      <c r="Z223" t="s">
        <v>104</v>
      </c>
      <c r="AA223" t="s">
        <v>429</v>
      </c>
      <c r="AB223" s="37">
        <v>1</v>
      </c>
      <c r="AC223" t="s">
        <v>106</v>
      </c>
      <c r="AD223" s="37">
        <v>65960</v>
      </c>
      <c r="AE223" s="37">
        <v>75096</v>
      </c>
      <c r="AF223" s="37">
        <v>65960</v>
      </c>
    </row>
    <row r="224" spans="1:32">
      <c r="A224" t="s">
        <v>152</v>
      </c>
      <c r="B224" t="s">
        <v>153</v>
      </c>
      <c r="C224" t="s">
        <v>154</v>
      </c>
      <c r="D224" t="s">
        <v>4734</v>
      </c>
      <c r="E224" t="s">
        <v>8326</v>
      </c>
      <c r="F224" t="s">
        <v>8327</v>
      </c>
      <c r="G224" t="s">
        <v>7179</v>
      </c>
      <c r="H224" t="s">
        <v>153</v>
      </c>
      <c r="I224" t="s">
        <v>4737</v>
      </c>
      <c r="J224" t="s">
        <v>8328</v>
      </c>
      <c r="K224" t="s">
        <v>96</v>
      </c>
      <c r="L224" t="s">
        <v>8329</v>
      </c>
      <c r="M224" s="36">
        <v>45986.350694444453</v>
      </c>
      <c r="N224" s="36">
        <v>45988.98541666667</v>
      </c>
      <c r="O224" t="s">
        <v>1125</v>
      </c>
      <c r="P224" t="s">
        <v>1177</v>
      </c>
      <c r="Q224" t="s">
        <v>1177</v>
      </c>
      <c r="R224" t="s">
        <v>1129</v>
      </c>
      <c r="S224" t="s">
        <v>1129</v>
      </c>
      <c r="T224" t="s">
        <v>100</v>
      </c>
      <c r="U224" t="s">
        <v>7180</v>
      </c>
      <c r="V224" t="s">
        <v>8330</v>
      </c>
      <c r="W224" t="s">
        <v>102</v>
      </c>
      <c r="X224" t="s">
        <v>8331</v>
      </c>
      <c r="Y224" t="s">
        <v>8</v>
      </c>
      <c r="Z224" t="s">
        <v>104</v>
      </c>
      <c r="AA224" t="s">
        <v>1378</v>
      </c>
      <c r="AB224" s="37">
        <v>1</v>
      </c>
      <c r="AC224" t="s">
        <v>106</v>
      </c>
      <c r="AD224" s="37">
        <v>65960</v>
      </c>
      <c r="AE224" s="37">
        <v>75096</v>
      </c>
      <c r="AF224" s="37">
        <v>65960</v>
      </c>
    </row>
    <row r="225" spans="1:32">
      <c r="A225" t="s">
        <v>138</v>
      </c>
      <c r="B225" t="s">
        <v>139</v>
      </c>
      <c r="C225" t="s">
        <v>140</v>
      </c>
      <c r="D225" t="s">
        <v>4668</v>
      </c>
      <c r="E225" t="s">
        <v>8332</v>
      </c>
      <c r="F225" t="s">
        <v>8333</v>
      </c>
      <c r="G225" t="s">
        <v>7179</v>
      </c>
      <c r="H225" t="s">
        <v>144</v>
      </c>
      <c r="I225" t="s">
        <v>4671</v>
      </c>
      <c r="J225" t="s">
        <v>8334</v>
      </c>
      <c r="K225" t="s">
        <v>96</v>
      </c>
      <c r="L225" t="s">
        <v>8335</v>
      </c>
      <c r="M225" s="36">
        <v>45986.350694444453</v>
      </c>
      <c r="N225" s="36">
        <v>45987.501388888893</v>
      </c>
      <c r="O225" t="s">
        <v>1125</v>
      </c>
      <c r="P225" t="s">
        <v>1177</v>
      </c>
      <c r="Q225" t="s">
        <v>1177</v>
      </c>
      <c r="R225" t="s">
        <v>1129</v>
      </c>
      <c r="S225" t="s">
        <v>1130</v>
      </c>
      <c r="T225" t="s">
        <v>100</v>
      </c>
      <c r="U225" t="s">
        <v>7180</v>
      </c>
      <c r="V225" t="s">
        <v>8336</v>
      </c>
      <c r="W225" t="s">
        <v>102</v>
      </c>
      <c r="X225" t="s">
        <v>8337</v>
      </c>
      <c r="Y225" t="s">
        <v>13</v>
      </c>
      <c r="Z225" t="s">
        <v>104</v>
      </c>
      <c r="AA225" t="s">
        <v>761</v>
      </c>
      <c r="AB225" s="37">
        <v>1</v>
      </c>
      <c r="AC225" t="s">
        <v>106</v>
      </c>
      <c r="AD225" s="37">
        <v>275729</v>
      </c>
      <c r="AE225" s="37">
        <v>196537</v>
      </c>
      <c r="AF225" s="37">
        <v>275729</v>
      </c>
    </row>
    <row r="226" spans="1:32">
      <c r="A226" t="s">
        <v>991</v>
      </c>
      <c r="B226" t="s">
        <v>256</v>
      </c>
      <c r="C226" t="s">
        <v>257</v>
      </c>
      <c r="D226" t="s">
        <v>2903</v>
      </c>
      <c r="E226" t="s">
        <v>8338</v>
      </c>
      <c r="F226" t="s">
        <v>2905</v>
      </c>
      <c r="G226" t="s">
        <v>7179</v>
      </c>
      <c r="H226" t="s">
        <v>224</v>
      </c>
      <c r="I226" t="s">
        <v>2906</v>
      </c>
      <c r="J226" t="s">
        <v>2907</v>
      </c>
      <c r="K226" t="s">
        <v>96</v>
      </c>
      <c r="L226" t="s">
        <v>8339</v>
      </c>
      <c r="M226" s="36">
        <v>45986.350694444453</v>
      </c>
      <c r="N226" s="36">
        <v>45989.831250000003</v>
      </c>
      <c r="O226" t="s">
        <v>1125</v>
      </c>
      <c r="P226" t="s">
        <v>1177</v>
      </c>
      <c r="Q226" t="s">
        <v>1177</v>
      </c>
      <c r="R226" t="s">
        <v>1130</v>
      </c>
      <c r="S226" t="s">
        <v>1130</v>
      </c>
      <c r="T226" t="s">
        <v>100</v>
      </c>
      <c r="U226" t="s">
        <v>7180</v>
      </c>
      <c r="V226" t="s">
        <v>8340</v>
      </c>
      <c r="W226" t="s">
        <v>102</v>
      </c>
      <c r="X226" t="s">
        <v>2910</v>
      </c>
      <c r="Y226" t="s">
        <v>11</v>
      </c>
      <c r="Z226" t="s">
        <v>104</v>
      </c>
      <c r="AA226" t="s">
        <v>1000</v>
      </c>
      <c r="AB226" s="37">
        <v>1</v>
      </c>
      <c r="AC226" t="s">
        <v>106</v>
      </c>
      <c r="AD226" s="37">
        <v>144968</v>
      </c>
      <c r="AE226" s="37">
        <v>140396</v>
      </c>
      <c r="AF226" s="37">
        <v>144968</v>
      </c>
    </row>
    <row r="227" spans="1:32">
      <c r="A227" t="s">
        <v>1646</v>
      </c>
      <c r="B227" t="s">
        <v>256</v>
      </c>
      <c r="C227" t="s">
        <v>257</v>
      </c>
      <c r="D227" t="s">
        <v>1918</v>
      </c>
      <c r="E227" t="s">
        <v>8341</v>
      </c>
      <c r="F227" t="s">
        <v>8342</v>
      </c>
      <c r="G227" t="s">
        <v>7179</v>
      </c>
      <c r="H227" t="s">
        <v>689</v>
      </c>
      <c r="I227" t="s">
        <v>1646</v>
      </c>
      <c r="J227" t="s">
        <v>8343</v>
      </c>
      <c r="K227" t="s">
        <v>96</v>
      </c>
      <c r="L227" t="s">
        <v>8344</v>
      </c>
      <c r="M227" s="36">
        <v>45986.350694444453</v>
      </c>
      <c r="N227" s="36">
        <v>45989.828472222223</v>
      </c>
      <c r="O227" t="s">
        <v>1125</v>
      </c>
      <c r="P227" t="s">
        <v>1177</v>
      </c>
      <c r="Q227" t="s">
        <v>1177</v>
      </c>
      <c r="R227" t="s">
        <v>1130</v>
      </c>
      <c r="S227" t="s">
        <v>1130</v>
      </c>
      <c r="T227" t="s">
        <v>100</v>
      </c>
      <c r="U227" t="s">
        <v>7180</v>
      </c>
      <c r="V227" t="s">
        <v>8345</v>
      </c>
      <c r="W227" t="s">
        <v>102</v>
      </c>
      <c r="X227" t="s">
        <v>8346</v>
      </c>
      <c r="Y227" t="s">
        <v>8</v>
      </c>
      <c r="Z227" t="s">
        <v>104</v>
      </c>
      <c r="AA227" t="s">
        <v>1663</v>
      </c>
      <c r="AB227" s="37">
        <v>1</v>
      </c>
      <c r="AC227" t="s">
        <v>106</v>
      </c>
      <c r="AD227" s="37">
        <v>65960</v>
      </c>
      <c r="AE227" s="37">
        <v>75096</v>
      </c>
      <c r="AF227" s="37">
        <v>65960</v>
      </c>
    </row>
    <row r="228" spans="1:32">
      <c r="A228" t="s">
        <v>152</v>
      </c>
      <c r="B228" t="s">
        <v>153</v>
      </c>
      <c r="C228" t="s">
        <v>154</v>
      </c>
      <c r="D228" t="s">
        <v>155</v>
      </c>
      <c r="E228" t="s">
        <v>8347</v>
      </c>
      <c r="F228" t="s">
        <v>8348</v>
      </c>
      <c r="G228" t="s">
        <v>7179</v>
      </c>
      <c r="H228" t="s">
        <v>153</v>
      </c>
      <c r="I228" t="s">
        <v>152</v>
      </c>
      <c r="J228" t="s">
        <v>8349</v>
      </c>
      <c r="K228" t="s">
        <v>96</v>
      </c>
      <c r="L228" t="s">
        <v>8350</v>
      </c>
      <c r="M228" s="36">
        <v>45986.350694444453</v>
      </c>
      <c r="N228" s="36">
        <v>45988.982638888891</v>
      </c>
      <c r="O228" t="s">
        <v>1125</v>
      </c>
      <c r="P228" t="s">
        <v>1177</v>
      </c>
      <c r="Q228" t="s">
        <v>1177</v>
      </c>
      <c r="R228" t="s">
        <v>1130</v>
      </c>
      <c r="S228" t="s">
        <v>1130</v>
      </c>
      <c r="T228" t="s">
        <v>100</v>
      </c>
      <c r="U228" t="s">
        <v>7180</v>
      </c>
      <c r="V228" t="s">
        <v>8351</v>
      </c>
      <c r="W228" t="s">
        <v>102</v>
      </c>
      <c r="X228" t="s">
        <v>8352</v>
      </c>
      <c r="Y228" t="s">
        <v>8</v>
      </c>
      <c r="Z228" t="s">
        <v>104</v>
      </c>
      <c r="AA228" t="s">
        <v>453</v>
      </c>
      <c r="AB228" s="37">
        <v>1</v>
      </c>
      <c r="AC228" t="s">
        <v>106</v>
      </c>
      <c r="AD228" s="37">
        <v>65960</v>
      </c>
      <c r="AE228" s="37">
        <v>75096</v>
      </c>
      <c r="AF228" s="37">
        <v>65960</v>
      </c>
    </row>
    <row r="229" spans="1:32">
      <c r="A229" t="s">
        <v>152</v>
      </c>
      <c r="B229" t="s">
        <v>153</v>
      </c>
      <c r="C229" t="s">
        <v>154</v>
      </c>
      <c r="D229" t="s">
        <v>155</v>
      </c>
      <c r="E229" t="s">
        <v>8353</v>
      </c>
      <c r="F229" t="s">
        <v>8354</v>
      </c>
      <c r="G229" t="s">
        <v>7179</v>
      </c>
      <c r="H229" t="s">
        <v>153</v>
      </c>
      <c r="I229" t="s">
        <v>152</v>
      </c>
      <c r="J229" t="s">
        <v>8355</v>
      </c>
      <c r="K229" t="s">
        <v>96</v>
      </c>
      <c r="L229" t="s">
        <v>8356</v>
      </c>
      <c r="M229" s="36">
        <v>45986.350694444453</v>
      </c>
      <c r="N229" s="36">
        <v>45987.638888888891</v>
      </c>
      <c r="O229" t="s">
        <v>1125</v>
      </c>
      <c r="P229" t="s">
        <v>1177</v>
      </c>
      <c r="Q229" t="s">
        <v>7245</v>
      </c>
      <c r="R229" t="s">
        <v>1129</v>
      </c>
      <c r="S229" t="s">
        <v>1130</v>
      </c>
      <c r="T229" t="s">
        <v>100</v>
      </c>
      <c r="U229" t="s">
        <v>7180</v>
      </c>
      <c r="V229" t="s">
        <v>8357</v>
      </c>
      <c r="W229" t="s">
        <v>102</v>
      </c>
      <c r="X229" t="s">
        <v>8358</v>
      </c>
      <c r="Y229" t="s">
        <v>8</v>
      </c>
      <c r="Z229" t="s">
        <v>104</v>
      </c>
      <c r="AA229" t="s">
        <v>6075</v>
      </c>
      <c r="AB229" s="37">
        <v>1</v>
      </c>
      <c r="AC229" t="s">
        <v>106</v>
      </c>
      <c r="AD229" s="37">
        <v>65960</v>
      </c>
      <c r="AE229" s="37">
        <v>75096</v>
      </c>
      <c r="AF229" s="37">
        <v>65960</v>
      </c>
    </row>
    <row r="230" spans="1:32">
      <c r="A230" t="s">
        <v>398</v>
      </c>
      <c r="B230" t="s">
        <v>86</v>
      </c>
      <c r="C230" t="s">
        <v>87</v>
      </c>
      <c r="D230" t="s">
        <v>399</v>
      </c>
      <c r="E230" t="s">
        <v>8359</v>
      </c>
      <c r="F230" t="s">
        <v>8360</v>
      </c>
      <c r="G230" t="s">
        <v>7179</v>
      </c>
      <c r="H230" t="s">
        <v>402</v>
      </c>
      <c r="I230" t="s">
        <v>398</v>
      </c>
      <c r="J230" t="s">
        <v>8361</v>
      </c>
      <c r="K230" t="s">
        <v>96</v>
      </c>
      <c r="L230" t="s">
        <v>8362</v>
      </c>
      <c r="M230" s="36">
        <v>45986.350694444453</v>
      </c>
      <c r="N230" s="36">
        <v>45987.496527777781</v>
      </c>
      <c r="O230" t="s">
        <v>1125</v>
      </c>
      <c r="P230" t="s">
        <v>1177</v>
      </c>
      <c r="Q230" t="s">
        <v>7245</v>
      </c>
      <c r="R230" t="s">
        <v>1129</v>
      </c>
      <c r="S230" t="s">
        <v>1129</v>
      </c>
      <c r="T230" t="s">
        <v>100</v>
      </c>
      <c r="U230" t="s">
        <v>7180</v>
      </c>
      <c r="V230" t="s">
        <v>8363</v>
      </c>
      <c r="W230" t="s">
        <v>102</v>
      </c>
      <c r="X230" t="s">
        <v>8364</v>
      </c>
      <c r="Y230" t="s">
        <v>8</v>
      </c>
      <c r="Z230" t="s">
        <v>104</v>
      </c>
      <c r="AA230" t="s">
        <v>740</v>
      </c>
      <c r="AB230" s="37">
        <v>1</v>
      </c>
      <c r="AC230" t="s">
        <v>106</v>
      </c>
      <c r="AD230" s="37">
        <v>65960</v>
      </c>
      <c r="AE230" s="37">
        <v>75096</v>
      </c>
      <c r="AF230" s="37">
        <v>65960</v>
      </c>
    </row>
    <row r="231" spans="1:32">
      <c r="A231" t="s">
        <v>398</v>
      </c>
      <c r="B231" t="s">
        <v>86</v>
      </c>
      <c r="C231" t="s">
        <v>87</v>
      </c>
      <c r="D231" t="s">
        <v>399</v>
      </c>
      <c r="E231" t="s">
        <v>8365</v>
      </c>
      <c r="F231" t="s">
        <v>8366</v>
      </c>
      <c r="G231" t="s">
        <v>7179</v>
      </c>
      <c r="H231" t="s">
        <v>402</v>
      </c>
      <c r="I231" t="s">
        <v>398</v>
      </c>
      <c r="J231" t="s">
        <v>8367</v>
      </c>
      <c r="K231" t="s">
        <v>96</v>
      </c>
      <c r="L231" t="s">
        <v>8368</v>
      </c>
      <c r="M231" s="36">
        <v>45986.681250000001</v>
      </c>
      <c r="N231" s="36">
        <v>45987.541666666657</v>
      </c>
      <c r="O231" t="s">
        <v>1125</v>
      </c>
      <c r="P231" t="s">
        <v>1177</v>
      </c>
      <c r="Q231" t="s">
        <v>1177</v>
      </c>
      <c r="R231" t="s">
        <v>98</v>
      </c>
      <c r="S231" t="s">
        <v>99</v>
      </c>
      <c r="T231" t="s">
        <v>100</v>
      </c>
      <c r="U231" t="s">
        <v>7184</v>
      </c>
      <c r="V231" t="s">
        <v>8369</v>
      </c>
      <c r="W231" t="s">
        <v>102</v>
      </c>
      <c r="X231" t="s">
        <v>8370</v>
      </c>
      <c r="Y231" t="s">
        <v>8</v>
      </c>
      <c r="Z231" t="s">
        <v>104</v>
      </c>
      <c r="AA231" t="s">
        <v>740</v>
      </c>
      <c r="AB231" s="37">
        <v>1</v>
      </c>
      <c r="AC231" t="s">
        <v>106</v>
      </c>
      <c r="AD231" s="37">
        <v>65960</v>
      </c>
      <c r="AE231" s="37">
        <v>75096</v>
      </c>
      <c r="AF231" s="37">
        <v>65960</v>
      </c>
    </row>
    <row r="232" spans="1:32">
      <c r="A232" t="s">
        <v>398</v>
      </c>
      <c r="B232" t="s">
        <v>86</v>
      </c>
      <c r="C232" t="s">
        <v>87</v>
      </c>
      <c r="D232" t="s">
        <v>1059</v>
      </c>
      <c r="E232" t="s">
        <v>8371</v>
      </c>
      <c r="F232" t="s">
        <v>8372</v>
      </c>
      <c r="G232" t="s">
        <v>7179</v>
      </c>
      <c r="H232" t="s">
        <v>402</v>
      </c>
      <c r="I232" t="s">
        <v>1062</v>
      </c>
      <c r="J232" t="s">
        <v>8373</v>
      </c>
      <c r="K232" t="s">
        <v>96</v>
      </c>
      <c r="L232" t="s">
        <v>8374</v>
      </c>
      <c r="M232" s="36">
        <v>45986.681250000001</v>
      </c>
      <c r="N232" s="36">
        <v>45987.527777777781</v>
      </c>
      <c r="O232" t="s">
        <v>1125</v>
      </c>
      <c r="P232" t="s">
        <v>1177</v>
      </c>
      <c r="Q232" t="s">
        <v>1177</v>
      </c>
      <c r="R232" t="s">
        <v>98</v>
      </c>
      <c r="S232" t="s">
        <v>99</v>
      </c>
      <c r="T232" t="s">
        <v>100</v>
      </c>
      <c r="U232" t="s">
        <v>7180</v>
      </c>
      <c r="V232" t="s">
        <v>8375</v>
      </c>
      <c r="W232" t="s">
        <v>102</v>
      </c>
      <c r="X232" t="s">
        <v>8376</v>
      </c>
      <c r="Y232" t="s">
        <v>11</v>
      </c>
      <c r="Z232" t="s">
        <v>104</v>
      </c>
      <c r="AA232" t="s">
        <v>414</v>
      </c>
      <c r="AB232" s="37">
        <v>1</v>
      </c>
      <c r="AC232" t="s">
        <v>106</v>
      </c>
      <c r="AD232" s="37">
        <v>144968</v>
      </c>
      <c r="AE232" s="37">
        <v>140396</v>
      </c>
      <c r="AF232" s="37">
        <v>144968</v>
      </c>
    </row>
    <row r="233" spans="1:32">
      <c r="A233" t="s">
        <v>975</v>
      </c>
      <c r="B233" t="s">
        <v>256</v>
      </c>
      <c r="C233" t="s">
        <v>257</v>
      </c>
      <c r="D233" t="s">
        <v>3762</v>
      </c>
      <c r="E233" t="s">
        <v>8377</v>
      </c>
      <c r="F233" t="s">
        <v>8378</v>
      </c>
      <c r="G233" t="s">
        <v>7179</v>
      </c>
      <c r="H233" t="s">
        <v>979</v>
      </c>
      <c r="I233" t="s">
        <v>3765</v>
      </c>
      <c r="J233" t="s">
        <v>8379</v>
      </c>
      <c r="K233" t="s">
        <v>96</v>
      </c>
      <c r="L233" t="s">
        <v>8380</v>
      </c>
      <c r="M233" s="36">
        <v>45986.682638888888</v>
      </c>
      <c r="N233" s="36">
        <v>45987.938888888893</v>
      </c>
      <c r="O233" t="s">
        <v>1125</v>
      </c>
      <c r="P233" t="s">
        <v>1177</v>
      </c>
      <c r="Q233" t="s">
        <v>1177</v>
      </c>
      <c r="R233" t="s">
        <v>1129</v>
      </c>
      <c r="S233" t="s">
        <v>1130</v>
      </c>
      <c r="T233" t="s">
        <v>100</v>
      </c>
      <c r="U233" t="s">
        <v>7180</v>
      </c>
      <c r="V233" t="s">
        <v>8381</v>
      </c>
      <c r="W233" t="s">
        <v>102</v>
      </c>
      <c r="X233" t="s">
        <v>8382</v>
      </c>
      <c r="Y233" t="s">
        <v>11</v>
      </c>
      <c r="Z233" t="s">
        <v>104</v>
      </c>
      <c r="AA233" t="s">
        <v>984</v>
      </c>
      <c r="AB233" s="37">
        <v>1</v>
      </c>
      <c r="AC233" t="s">
        <v>106</v>
      </c>
      <c r="AD233" s="37">
        <v>144968</v>
      </c>
      <c r="AE233" s="37">
        <v>140396</v>
      </c>
      <c r="AF233" s="37">
        <v>144968</v>
      </c>
    </row>
    <row r="234" spans="1:32">
      <c r="A234" t="s">
        <v>152</v>
      </c>
      <c r="B234" t="s">
        <v>153</v>
      </c>
      <c r="C234" t="s">
        <v>154</v>
      </c>
      <c r="D234" t="s">
        <v>2856</v>
      </c>
      <c r="E234" t="s">
        <v>8383</v>
      </c>
      <c r="F234" t="s">
        <v>8384</v>
      </c>
      <c r="G234" t="s">
        <v>7179</v>
      </c>
      <c r="H234" t="s">
        <v>153</v>
      </c>
      <c r="I234" t="s">
        <v>2859</v>
      </c>
      <c r="J234" t="s">
        <v>8385</v>
      </c>
      <c r="K234" t="s">
        <v>96</v>
      </c>
      <c r="L234" t="s">
        <v>8386</v>
      </c>
      <c r="M234" s="36">
        <v>45986.682638888888</v>
      </c>
      <c r="N234" s="36">
        <v>45987.645833333343</v>
      </c>
      <c r="O234" t="s">
        <v>1125</v>
      </c>
      <c r="P234" t="s">
        <v>1177</v>
      </c>
      <c r="Q234" t="s">
        <v>1177</v>
      </c>
      <c r="R234" t="s">
        <v>1130</v>
      </c>
      <c r="S234" t="s">
        <v>1130</v>
      </c>
      <c r="T234" t="s">
        <v>100</v>
      </c>
      <c r="U234" t="s">
        <v>7180</v>
      </c>
      <c r="V234" t="s">
        <v>8387</v>
      </c>
      <c r="W234" t="s">
        <v>102</v>
      </c>
      <c r="X234" t="s">
        <v>8388</v>
      </c>
      <c r="Y234" t="s">
        <v>11</v>
      </c>
      <c r="Z234" t="s">
        <v>104</v>
      </c>
      <c r="AA234" t="s">
        <v>919</v>
      </c>
      <c r="AB234" s="37">
        <v>1</v>
      </c>
      <c r="AC234" t="s">
        <v>106</v>
      </c>
      <c r="AD234" s="37">
        <v>144968</v>
      </c>
      <c r="AE234" s="37">
        <v>140396</v>
      </c>
      <c r="AF234" s="37">
        <v>144968</v>
      </c>
    </row>
    <row r="235" spans="1:32">
      <c r="A235" t="s">
        <v>255</v>
      </c>
      <c r="B235" t="s">
        <v>256</v>
      </c>
      <c r="C235" t="s">
        <v>257</v>
      </c>
      <c r="D235" t="s">
        <v>1664</v>
      </c>
      <c r="E235" t="s">
        <v>8389</v>
      </c>
      <c r="F235" t="s">
        <v>8390</v>
      </c>
      <c r="G235" t="s">
        <v>7179</v>
      </c>
      <c r="H235" t="s">
        <v>261</v>
      </c>
      <c r="I235" t="s">
        <v>255</v>
      </c>
      <c r="J235" t="s">
        <v>8391</v>
      </c>
      <c r="K235" t="s">
        <v>96</v>
      </c>
      <c r="L235" t="s">
        <v>8392</v>
      </c>
      <c r="M235" s="36">
        <v>45986.682638888888</v>
      </c>
      <c r="N235" s="36">
        <v>45988.996527777781</v>
      </c>
      <c r="O235" t="s">
        <v>1125</v>
      </c>
      <c r="P235" t="s">
        <v>1177</v>
      </c>
      <c r="Q235" t="s">
        <v>7245</v>
      </c>
      <c r="R235" t="s">
        <v>1130</v>
      </c>
      <c r="S235" t="s">
        <v>1130</v>
      </c>
      <c r="T235" t="s">
        <v>100</v>
      </c>
      <c r="U235" t="s">
        <v>7180</v>
      </c>
      <c r="V235" t="s">
        <v>8393</v>
      </c>
      <c r="W235" t="s">
        <v>102</v>
      </c>
      <c r="X235" t="s">
        <v>8394</v>
      </c>
      <c r="Y235" t="s">
        <v>8</v>
      </c>
      <c r="Z235" t="s">
        <v>104</v>
      </c>
      <c r="AA235" t="s">
        <v>1904</v>
      </c>
      <c r="AB235" s="37">
        <v>1</v>
      </c>
      <c r="AC235" t="s">
        <v>106</v>
      </c>
      <c r="AD235" s="37">
        <v>65960</v>
      </c>
      <c r="AE235" s="37">
        <v>75096</v>
      </c>
      <c r="AF235" s="37">
        <v>65960</v>
      </c>
    </row>
    <row r="236" spans="1:32">
      <c r="A236" t="s">
        <v>583</v>
      </c>
      <c r="B236" t="s">
        <v>256</v>
      </c>
      <c r="C236" t="s">
        <v>257</v>
      </c>
      <c r="D236" t="s">
        <v>720</v>
      </c>
      <c r="E236" t="s">
        <v>8430</v>
      </c>
      <c r="F236" t="s">
        <v>8431</v>
      </c>
      <c r="G236" t="s">
        <v>7179</v>
      </c>
      <c r="H236" t="s">
        <v>587</v>
      </c>
      <c r="I236" t="s">
        <v>583</v>
      </c>
      <c r="J236" t="s">
        <v>8432</v>
      </c>
      <c r="K236" t="s">
        <v>96</v>
      </c>
      <c r="L236" t="s">
        <v>8433</v>
      </c>
      <c r="M236" s="36">
        <v>45988.333333333343</v>
      </c>
      <c r="N236" s="36">
        <v>45990.451388888891</v>
      </c>
      <c r="O236" t="s">
        <v>1125</v>
      </c>
      <c r="P236" t="s">
        <v>1177</v>
      </c>
      <c r="Q236" t="s">
        <v>1177</v>
      </c>
      <c r="R236" t="s">
        <v>1130</v>
      </c>
      <c r="S236" t="s">
        <v>1130</v>
      </c>
      <c r="T236" t="s">
        <v>100</v>
      </c>
      <c r="U236" t="s">
        <v>7180</v>
      </c>
      <c r="V236" t="s">
        <v>8434</v>
      </c>
      <c r="W236" t="s">
        <v>102</v>
      </c>
      <c r="X236" t="s">
        <v>8435</v>
      </c>
      <c r="Y236" t="s">
        <v>8</v>
      </c>
      <c r="Z236" t="s">
        <v>104</v>
      </c>
      <c r="AA236" t="s">
        <v>727</v>
      </c>
      <c r="AB236" s="37">
        <v>1</v>
      </c>
      <c r="AC236" t="s">
        <v>106</v>
      </c>
      <c r="AD236" s="37">
        <v>65960</v>
      </c>
      <c r="AE236" s="37">
        <v>75096</v>
      </c>
      <c r="AF236" s="37">
        <v>65960</v>
      </c>
    </row>
    <row r="237" spans="1:32">
      <c r="A237" t="s">
        <v>255</v>
      </c>
      <c r="B237" t="s">
        <v>256</v>
      </c>
      <c r="C237" t="s">
        <v>257</v>
      </c>
      <c r="D237" t="s">
        <v>1664</v>
      </c>
      <c r="E237" t="s">
        <v>8436</v>
      </c>
      <c r="F237" t="s">
        <v>8437</v>
      </c>
      <c r="G237" t="s">
        <v>7179</v>
      </c>
      <c r="H237" t="s">
        <v>261</v>
      </c>
      <c r="I237" t="s">
        <v>255</v>
      </c>
      <c r="J237" t="s">
        <v>8438</v>
      </c>
      <c r="K237" t="s">
        <v>96</v>
      </c>
      <c r="L237" t="s">
        <v>8439</v>
      </c>
      <c r="M237" s="36">
        <v>45988.333333333343</v>
      </c>
      <c r="N237" s="36">
        <v>45990.515277777777</v>
      </c>
      <c r="O237" t="s">
        <v>1125</v>
      </c>
      <c r="P237" t="s">
        <v>1177</v>
      </c>
      <c r="Q237" t="s">
        <v>7245</v>
      </c>
      <c r="R237" t="s">
        <v>1129</v>
      </c>
      <c r="S237" t="s">
        <v>1130</v>
      </c>
      <c r="T237" t="s">
        <v>100</v>
      </c>
      <c r="U237" t="s">
        <v>7180</v>
      </c>
      <c r="V237" t="s">
        <v>8440</v>
      </c>
      <c r="W237" t="s">
        <v>102</v>
      </c>
      <c r="X237" t="s">
        <v>8441</v>
      </c>
      <c r="Y237" t="s">
        <v>8</v>
      </c>
      <c r="Z237" t="s">
        <v>104</v>
      </c>
      <c r="AA237" t="s">
        <v>703</v>
      </c>
      <c r="AB237" s="37">
        <v>1</v>
      </c>
      <c r="AC237" t="s">
        <v>106</v>
      </c>
      <c r="AD237" s="37">
        <v>65960</v>
      </c>
      <c r="AE237" s="37">
        <v>75096</v>
      </c>
      <c r="AF237" s="37">
        <v>65960</v>
      </c>
    </row>
    <row r="238" spans="1:32">
      <c r="A238" t="s">
        <v>152</v>
      </c>
      <c r="B238" t="s">
        <v>153</v>
      </c>
      <c r="C238" t="s">
        <v>154</v>
      </c>
      <c r="D238" t="s">
        <v>155</v>
      </c>
      <c r="E238" t="s">
        <v>8442</v>
      </c>
      <c r="F238" t="s">
        <v>8443</v>
      </c>
      <c r="G238" t="s">
        <v>7179</v>
      </c>
      <c r="H238" t="s">
        <v>153</v>
      </c>
      <c r="I238" t="s">
        <v>152</v>
      </c>
      <c r="J238" t="s">
        <v>8444</v>
      </c>
      <c r="K238" t="s">
        <v>96</v>
      </c>
      <c r="L238" t="s">
        <v>8445</v>
      </c>
      <c r="M238" s="36">
        <v>45965.489583333343</v>
      </c>
      <c r="N238" s="36">
        <v>45965.489583333343</v>
      </c>
      <c r="O238" t="s">
        <v>1125</v>
      </c>
      <c r="P238" t="s">
        <v>1177</v>
      </c>
      <c r="Q238" t="s">
        <v>8446</v>
      </c>
      <c r="R238" t="s">
        <v>1130</v>
      </c>
      <c r="S238" t="s">
        <v>1130</v>
      </c>
      <c r="T238" t="s">
        <v>100</v>
      </c>
      <c r="U238" t="s">
        <v>7180</v>
      </c>
      <c r="V238" t="s">
        <v>8447</v>
      </c>
      <c r="W238" t="s">
        <v>102</v>
      </c>
      <c r="X238" t="s">
        <v>8448</v>
      </c>
      <c r="Y238" t="s">
        <v>8</v>
      </c>
      <c r="Z238" t="s">
        <v>104</v>
      </c>
      <c r="AA238" t="s">
        <v>162</v>
      </c>
      <c r="AB238" s="37">
        <v>1</v>
      </c>
      <c r="AC238" t="s">
        <v>106</v>
      </c>
      <c r="AD238" s="37">
        <v>65960</v>
      </c>
      <c r="AE238" s="37">
        <v>75096</v>
      </c>
      <c r="AF238" s="37">
        <v>65960</v>
      </c>
    </row>
    <row r="239" spans="1:32">
      <c r="A239" t="s">
        <v>152</v>
      </c>
      <c r="B239" t="s">
        <v>153</v>
      </c>
      <c r="C239" t="s">
        <v>154</v>
      </c>
      <c r="D239" t="s">
        <v>8449</v>
      </c>
      <c r="E239" t="s">
        <v>8450</v>
      </c>
      <c r="F239" t="s">
        <v>8451</v>
      </c>
      <c r="G239" t="s">
        <v>7179</v>
      </c>
      <c r="H239" t="s">
        <v>153</v>
      </c>
      <c r="I239" t="s">
        <v>8452</v>
      </c>
      <c r="J239" t="s">
        <v>8453</v>
      </c>
      <c r="K239" t="s">
        <v>96</v>
      </c>
      <c r="L239" t="s">
        <v>8454</v>
      </c>
      <c r="M239" s="36">
        <v>45965.506249999999</v>
      </c>
      <c r="N239" s="36">
        <v>45965.554861111108</v>
      </c>
      <c r="O239" t="s">
        <v>1125</v>
      </c>
      <c r="P239" t="s">
        <v>1177</v>
      </c>
      <c r="Q239" t="s">
        <v>8446</v>
      </c>
      <c r="R239" t="s">
        <v>1130</v>
      </c>
      <c r="S239" t="s">
        <v>1130</v>
      </c>
      <c r="T239" t="s">
        <v>100</v>
      </c>
      <c r="U239" t="s">
        <v>7180</v>
      </c>
      <c r="V239" t="s">
        <v>8455</v>
      </c>
      <c r="W239" t="s">
        <v>102</v>
      </c>
      <c r="X239" t="s">
        <v>8456</v>
      </c>
      <c r="Y239" t="s">
        <v>11</v>
      </c>
      <c r="Z239" t="s">
        <v>104</v>
      </c>
      <c r="AA239" t="s">
        <v>1331</v>
      </c>
      <c r="AB239" s="37">
        <v>1</v>
      </c>
      <c r="AC239" t="s">
        <v>106</v>
      </c>
      <c r="AD239" s="37">
        <v>144968</v>
      </c>
      <c r="AE239" s="37">
        <v>140396</v>
      </c>
      <c r="AF239" s="37">
        <v>144968</v>
      </c>
    </row>
    <row r="240" spans="1:32">
      <c r="A240" t="s">
        <v>138</v>
      </c>
      <c r="B240" t="s">
        <v>139</v>
      </c>
      <c r="C240" t="s">
        <v>140</v>
      </c>
      <c r="D240" t="s">
        <v>4754</v>
      </c>
      <c r="E240" t="s">
        <v>8457</v>
      </c>
      <c r="F240" t="s">
        <v>8458</v>
      </c>
      <c r="G240" t="s">
        <v>7179</v>
      </c>
      <c r="H240" t="s">
        <v>144</v>
      </c>
      <c r="I240" t="s">
        <v>4757</v>
      </c>
      <c r="J240" t="s">
        <v>8459</v>
      </c>
      <c r="K240" t="s">
        <v>96</v>
      </c>
      <c r="L240" t="s">
        <v>8460</v>
      </c>
      <c r="M240" s="36">
        <v>45965.508333333331</v>
      </c>
      <c r="N240" s="36">
        <v>45965.635416666657</v>
      </c>
      <c r="O240" t="s">
        <v>1125</v>
      </c>
      <c r="P240" t="s">
        <v>1177</v>
      </c>
      <c r="Q240" t="s">
        <v>8446</v>
      </c>
      <c r="R240" t="s">
        <v>1130</v>
      </c>
      <c r="S240" t="s">
        <v>1130</v>
      </c>
      <c r="T240" t="s">
        <v>100</v>
      </c>
      <c r="U240" t="s">
        <v>7180</v>
      </c>
      <c r="V240" t="s">
        <v>8461</v>
      </c>
      <c r="W240" t="s">
        <v>102</v>
      </c>
      <c r="X240" t="s">
        <v>8462</v>
      </c>
      <c r="Y240" t="s">
        <v>11</v>
      </c>
      <c r="Z240" t="s">
        <v>104</v>
      </c>
      <c r="AA240" t="s">
        <v>169</v>
      </c>
      <c r="AB240" s="37">
        <v>1</v>
      </c>
      <c r="AC240" t="s">
        <v>106</v>
      </c>
      <c r="AD240" s="37">
        <v>144968</v>
      </c>
      <c r="AE240" s="37">
        <v>140396</v>
      </c>
      <c r="AF240" s="37">
        <v>144968</v>
      </c>
    </row>
    <row r="241" spans="1:32">
      <c r="A241" t="s">
        <v>152</v>
      </c>
      <c r="B241" t="s">
        <v>153</v>
      </c>
      <c r="C241" t="s">
        <v>154</v>
      </c>
      <c r="D241" t="s">
        <v>155</v>
      </c>
      <c r="E241" t="s">
        <v>8463</v>
      </c>
      <c r="F241" t="s">
        <v>8464</v>
      </c>
      <c r="G241" t="s">
        <v>7179</v>
      </c>
      <c r="H241" t="s">
        <v>153</v>
      </c>
      <c r="I241" t="s">
        <v>152</v>
      </c>
      <c r="J241" t="s">
        <v>8465</v>
      </c>
      <c r="K241" t="s">
        <v>96</v>
      </c>
      <c r="L241" t="s">
        <v>8466</v>
      </c>
      <c r="M241" s="36">
        <v>45965.662499999999</v>
      </c>
      <c r="N241" s="36">
        <v>45966.297222222223</v>
      </c>
      <c r="O241" t="s">
        <v>1125</v>
      </c>
      <c r="P241" t="s">
        <v>1177</v>
      </c>
      <c r="Q241" t="s">
        <v>8446</v>
      </c>
      <c r="R241" t="s">
        <v>1130</v>
      </c>
      <c r="S241" t="s">
        <v>1130</v>
      </c>
      <c r="T241" t="s">
        <v>100</v>
      </c>
      <c r="U241" t="s">
        <v>7180</v>
      </c>
      <c r="V241" t="s">
        <v>8467</v>
      </c>
      <c r="W241" t="s">
        <v>102</v>
      </c>
      <c r="X241" t="s">
        <v>8468</v>
      </c>
      <c r="Y241" t="s">
        <v>8</v>
      </c>
      <c r="Z241" t="s">
        <v>104</v>
      </c>
      <c r="AA241" t="s">
        <v>574</v>
      </c>
      <c r="AB241" s="37">
        <v>1</v>
      </c>
      <c r="AC241" t="s">
        <v>106</v>
      </c>
      <c r="AD241" s="37">
        <v>65960</v>
      </c>
      <c r="AE241" s="37">
        <v>75096</v>
      </c>
      <c r="AF241" s="37">
        <v>65960</v>
      </c>
    </row>
    <row r="242" spans="1:32">
      <c r="A242" t="s">
        <v>398</v>
      </c>
      <c r="B242" t="s">
        <v>86</v>
      </c>
      <c r="C242" t="s">
        <v>87</v>
      </c>
      <c r="D242" t="s">
        <v>845</v>
      </c>
      <c r="E242" t="s">
        <v>8469</v>
      </c>
      <c r="F242" t="s">
        <v>8470</v>
      </c>
      <c r="G242" t="s">
        <v>7179</v>
      </c>
      <c r="H242" t="s">
        <v>848</v>
      </c>
      <c r="I242" t="s">
        <v>849</v>
      </c>
      <c r="J242" t="s">
        <v>7199</v>
      </c>
      <c r="K242" t="s">
        <v>96</v>
      </c>
      <c r="L242" t="s">
        <v>8471</v>
      </c>
      <c r="M242" s="36">
        <v>45965.672222222223</v>
      </c>
      <c r="N242" s="36">
        <v>45966.29791666667</v>
      </c>
      <c r="O242" t="s">
        <v>1125</v>
      </c>
      <c r="P242" t="s">
        <v>1177</v>
      </c>
      <c r="Q242" t="s">
        <v>8446</v>
      </c>
      <c r="R242" t="s">
        <v>1130</v>
      </c>
      <c r="S242" t="s">
        <v>1130</v>
      </c>
      <c r="T242" t="s">
        <v>100</v>
      </c>
      <c r="U242" t="s">
        <v>7180</v>
      </c>
      <c r="V242" t="s">
        <v>8472</v>
      </c>
      <c r="W242" t="s">
        <v>102</v>
      </c>
      <c r="X242" t="s">
        <v>8473</v>
      </c>
      <c r="Y242" t="s">
        <v>13</v>
      </c>
      <c r="Z242" t="s">
        <v>104</v>
      </c>
      <c r="AA242" t="s">
        <v>854</v>
      </c>
      <c r="AB242" s="37">
        <v>1</v>
      </c>
      <c r="AC242" t="s">
        <v>106</v>
      </c>
      <c r="AD242" s="37">
        <v>275729</v>
      </c>
      <c r="AE242" s="37">
        <v>196537</v>
      </c>
      <c r="AF242" s="37">
        <v>275729</v>
      </c>
    </row>
    <row r="243" spans="1:32">
      <c r="A243" t="s">
        <v>152</v>
      </c>
      <c r="B243" t="s">
        <v>153</v>
      </c>
      <c r="C243" t="s">
        <v>154</v>
      </c>
      <c r="D243" t="s">
        <v>8474</v>
      </c>
      <c r="E243" t="s">
        <v>8475</v>
      </c>
      <c r="F243" t="s">
        <v>8476</v>
      </c>
      <c r="G243" t="s">
        <v>7179</v>
      </c>
      <c r="H243" t="s">
        <v>153</v>
      </c>
      <c r="I243" t="s">
        <v>8477</v>
      </c>
      <c r="J243" t="s">
        <v>8478</v>
      </c>
      <c r="K243" t="s">
        <v>96</v>
      </c>
      <c r="L243" t="s">
        <v>8479</v>
      </c>
      <c r="M243" s="36">
        <v>45967.475694444453</v>
      </c>
      <c r="N243" s="36">
        <v>45967.499305555553</v>
      </c>
      <c r="O243" t="s">
        <v>1125</v>
      </c>
      <c r="P243" t="s">
        <v>1177</v>
      </c>
      <c r="Q243" t="s">
        <v>8446</v>
      </c>
      <c r="R243" t="s">
        <v>1130</v>
      </c>
      <c r="S243" t="s">
        <v>1130</v>
      </c>
      <c r="T243" t="s">
        <v>100</v>
      </c>
      <c r="U243" t="s">
        <v>7180</v>
      </c>
      <c r="V243" t="s">
        <v>8480</v>
      </c>
      <c r="W243" t="s">
        <v>102</v>
      </c>
      <c r="X243" t="s">
        <v>8481</v>
      </c>
      <c r="Y243" t="s">
        <v>11</v>
      </c>
      <c r="Z243" t="s">
        <v>104</v>
      </c>
      <c r="AA243" t="s">
        <v>1331</v>
      </c>
      <c r="AB243" s="37">
        <v>1</v>
      </c>
      <c r="AC243" t="s">
        <v>106</v>
      </c>
      <c r="AD243" s="37">
        <v>144968</v>
      </c>
      <c r="AE243" s="37">
        <v>140396</v>
      </c>
      <c r="AF243" s="37">
        <v>144968</v>
      </c>
    </row>
    <row r="244" spans="1:32">
      <c r="A244" t="s">
        <v>152</v>
      </c>
      <c r="B244" t="s">
        <v>153</v>
      </c>
      <c r="C244" t="s">
        <v>154</v>
      </c>
      <c r="D244" t="s">
        <v>8426</v>
      </c>
      <c r="E244" t="s">
        <v>8482</v>
      </c>
      <c r="F244" t="s">
        <v>8483</v>
      </c>
      <c r="G244" t="s">
        <v>7179</v>
      </c>
      <c r="H244" t="s">
        <v>153</v>
      </c>
      <c r="I244" t="s">
        <v>8427</v>
      </c>
      <c r="J244" t="s">
        <v>8484</v>
      </c>
      <c r="K244" t="s">
        <v>96</v>
      </c>
      <c r="L244" t="s">
        <v>8485</v>
      </c>
      <c r="M244" s="36">
        <v>45967.547222222223</v>
      </c>
      <c r="N244" s="36">
        <v>45967.582638888889</v>
      </c>
      <c r="O244" t="s">
        <v>1125</v>
      </c>
      <c r="P244" t="s">
        <v>1177</v>
      </c>
      <c r="Q244" t="s">
        <v>8446</v>
      </c>
      <c r="R244" t="s">
        <v>1130</v>
      </c>
      <c r="S244" t="s">
        <v>1130</v>
      </c>
      <c r="T244" t="s">
        <v>100</v>
      </c>
      <c r="U244" t="s">
        <v>7180</v>
      </c>
      <c r="V244" t="s">
        <v>8486</v>
      </c>
      <c r="W244" t="s">
        <v>102</v>
      </c>
      <c r="X244" t="s">
        <v>8487</v>
      </c>
      <c r="Y244" t="s">
        <v>11</v>
      </c>
      <c r="Z244" t="s">
        <v>104</v>
      </c>
      <c r="AA244" t="s">
        <v>1331</v>
      </c>
      <c r="AB244" s="37">
        <v>1</v>
      </c>
      <c r="AC244" t="s">
        <v>106</v>
      </c>
      <c r="AD244" s="37">
        <v>144968</v>
      </c>
      <c r="AE244" s="37">
        <v>140396</v>
      </c>
      <c r="AF244" s="37">
        <v>144968</v>
      </c>
    </row>
    <row r="245" spans="1:32">
      <c r="A245" t="s">
        <v>152</v>
      </c>
      <c r="B245" t="s">
        <v>153</v>
      </c>
      <c r="C245" t="s">
        <v>154</v>
      </c>
      <c r="D245" t="s">
        <v>3431</v>
      </c>
      <c r="E245" t="s">
        <v>8488</v>
      </c>
      <c r="F245" t="s">
        <v>8489</v>
      </c>
      <c r="G245" t="s">
        <v>7179</v>
      </c>
      <c r="H245" t="s">
        <v>153</v>
      </c>
      <c r="I245" t="s">
        <v>3434</v>
      </c>
      <c r="J245" t="s">
        <v>8490</v>
      </c>
      <c r="K245" t="s">
        <v>96</v>
      </c>
      <c r="L245" t="s">
        <v>8491</v>
      </c>
      <c r="M245" s="36">
        <v>45968.771527777782</v>
      </c>
      <c r="N245" s="36">
        <v>45969.647222222222</v>
      </c>
      <c r="O245" t="s">
        <v>1125</v>
      </c>
      <c r="P245" t="s">
        <v>1177</v>
      </c>
      <c r="Q245" t="s">
        <v>8446</v>
      </c>
      <c r="R245" t="s">
        <v>1130</v>
      </c>
      <c r="S245" t="s">
        <v>1130</v>
      </c>
      <c r="T245" t="s">
        <v>100</v>
      </c>
      <c r="U245" t="s">
        <v>7180</v>
      </c>
      <c r="V245" t="s">
        <v>8492</v>
      </c>
      <c r="W245" t="s">
        <v>102</v>
      </c>
      <c r="X245" t="s">
        <v>8493</v>
      </c>
      <c r="Y245" t="s">
        <v>11</v>
      </c>
      <c r="Z245" t="s">
        <v>104</v>
      </c>
      <c r="AA245" t="s">
        <v>1110</v>
      </c>
      <c r="AB245" s="37">
        <v>1</v>
      </c>
      <c r="AC245" t="s">
        <v>106</v>
      </c>
      <c r="AD245" s="37">
        <v>144968</v>
      </c>
      <c r="AE245" s="37">
        <v>140396</v>
      </c>
      <c r="AF245" s="37">
        <v>144968</v>
      </c>
    </row>
    <row r="246" spans="1:32">
      <c r="A246" t="s">
        <v>310</v>
      </c>
      <c r="B246" t="s">
        <v>114</v>
      </c>
      <c r="C246" t="s">
        <v>115</v>
      </c>
      <c r="D246" t="s">
        <v>5029</v>
      </c>
      <c r="E246" t="s">
        <v>8494</v>
      </c>
      <c r="F246" t="s">
        <v>8495</v>
      </c>
      <c r="G246" t="s">
        <v>7179</v>
      </c>
      <c r="H246" t="s">
        <v>314</v>
      </c>
      <c r="I246" t="s">
        <v>5032</v>
      </c>
      <c r="J246" t="s">
        <v>8496</v>
      </c>
      <c r="K246" t="s">
        <v>96</v>
      </c>
      <c r="L246" t="s">
        <v>8497</v>
      </c>
      <c r="M246" s="36">
        <v>45971.466666666667</v>
      </c>
      <c r="N246" s="36">
        <v>45971.490972222222</v>
      </c>
      <c r="O246" t="s">
        <v>1125</v>
      </c>
      <c r="P246" t="s">
        <v>1177</v>
      </c>
      <c r="Q246" t="s">
        <v>8446</v>
      </c>
      <c r="R246" t="s">
        <v>98</v>
      </c>
      <c r="S246" t="s">
        <v>470</v>
      </c>
      <c r="T246" t="s">
        <v>100</v>
      </c>
      <c r="U246" t="s">
        <v>7184</v>
      </c>
      <c r="V246" t="s">
        <v>8498</v>
      </c>
      <c r="W246" t="s">
        <v>102</v>
      </c>
      <c r="X246" t="s">
        <v>8499</v>
      </c>
      <c r="Y246" t="s">
        <v>15</v>
      </c>
      <c r="Z246" t="s">
        <v>104</v>
      </c>
      <c r="AA246" t="s">
        <v>761</v>
      </c>
      <c r="AB246" s="37">
        <v>1</v>
      </c>
      <c r="AC246" t="s">
        <v>106</v>
      </c>
      <c r="AD246" s="37">
        <v>479589</v>
      </c>
      <c r="AE246" s="37">
        <v>196537</v>
      </c>
      <c r="AF246" s="37">
        <v>479589</v>
      </c>
    </row>
    <row r="247" spans="1:32">
      <c r="A247" t="s">
        <v>800</v>
      </c>
      <c r="B247" t="s">
        <v>381</v>
      </c>
      <c r="C247" t="s">
        <v>382</v>
      </c>
      <c r="D247" t="s">
        <v>4224</v>
      </c>
      <c r="E247" t="s">
        <v>8500</v>
      </c>
      <c r="F247" t="s">
        <v>8501</v>
      </c>
      <c r="G247" t="s">
        <v>7179</v>
      </c>
      <c r="H247" t="s">
        <v>804</v>
      </c>
      <c r="I247" t="s">
        <v>4227</v>
      </c>
      <c r="J247" t="s">
        <v>8502</v>
      </c>
      <c r="K247" t="s">
        <v>96</v>
      </c>
      <c r="L247" t="s">
        <v>8503</v>
      </c>
      <c r="M247" s="36">
        <v>45972.617361111108</v>
      </c>
      <c r="N247" s="36">
        <v>45972.663194444453</v>
      </c>
      <c r="O247" t="s">
        <v>1125</v>
      </c>
      <c r="P247" t="s">
        <v>1177</v>
      </c>
      <c r="Q247" t="s">
        <v>8446</v>
      </c>
      <c r="R247" t="s">
        <v>1130</v>
      </c>
      <c r="S247" t="s">
        <v>1130</v>
      </c>
      <c r="T247" t="s">
        <v>100</v>
      </c>
      <c r="U247" t="s">
        <v>7180</v>
      </c>
      <c r="V247" t="s">
        <v>8504</v>
      </c>
      <c r="W247" t="s">
        <v>102</v>
      </c>
      <c r="X247" t="s">
        <v>8505</v>
      </c>
      <c r="Y247" t="s">
        <v>13</v>
      </c>
      <c r="Z247" t="s">
        <v>104</v>
      </c>
      <c r="AA247" t="s">
        <v>2068</v>
      </c>
      <c r="AB247" s="37">
        <v>1</v>
      </c>
      <c r="AC247" t="s">
        <v>106</v>
      </c>
      <c r="AD247" s="37">
        <v>275729</v>
      </c>
      <c r="AE247" s="37">
        <v>196537</v>
      </c>
      <c r="AF247" s="37">
        <v>275729</v>
      </c>
    </row>
    <row r="248" spans="1:32">
      <c r="A248" t="s">
        <v>800</v>
      </c>
      <c r="B248" t="s">
        <v>381</v>
      </c>
      <c r="C248" t="s">
        <v>382</v>
      </c>
      <c r="D248" t="s">
        <v>2059</v>
      </c>
      <c r="E248" t="s">
        <v>8506</v>
      </c>
      <c r="F248" t="s">
        <v>8507</v>
      </c>
      <c r="G248" t="s">
        <v>7179</v>
      </c>
      <c r="H248" t="s">
        <v>804</v>
      </c>
      <c r="I248" t="s">
        <v>2062</v>
      </c>
      <c r="J248" t="s">
        <v>8508</v>
      </c>
      <c r="K248" t="s">
        <v>96</v>
      </c>
      <c r="L248" t="s">
        <v>8509</v>
      </c>
      <c r="M248" s="36">
        <v>45972.617361111108</v>
      </c>
      <c r="N248" s="36">
        <v>45972.662499999999</v>
      </c>
      <c r="O248" t="s">
        <v>1125</v>
      </c>
      <c r="P248" t="s">
        <v>1177</v>
      </c>
      <c r="Q248" t="s">
        <v>8446</v>
      </c>
      <c r="R248" t="s">
        <v>1130</v>
      </c>
      <c r="S248" t="s">
        <v>1130</v>
      </c>
      <c r="T248" t="s">
        <v>100</v>
      </c>
      <c r="U248" t="s">
        <v>7180</v>
      </c>
      <c r="V248" t="s">
        <v>8510</v>
      </c>
      <c r="W248" t="s">
        <v>102</v>
      </c>
      <c r="X248" t="s">
        <v>8511</v>
      </c>
      <c r="Y248" t="s">
        <v>13</v>
      </c>
      <c r="Z248" t="s">
        <v>104</v>
      </c>
      <c r="AA248" t="s">
        <v>810</v>
      </c>
      <c r="AB248" s="37">
        <v>1</v>
      </c>
      <c r="AC248" t="s">
        <v>106</v>
      </c>
      <c r="AD248" s="37">
        <v>275729</v>
      </c>
      <c r="AE248" s="37">
        <v>196537</v>
      </c>
      <c r="AF248" s="37">
        <v>275729</v>
      </c>
    </row>
    <row r="249" spans="1:32">
      <c r="A249" t="s">
        <v>152</v>
      </c>
      <c r="B249" t="s">
        <v>153</v>
      </c>
      <c r="C249" t="s">
        <v>154</v>
      </c>
      <c r="D249" t="s">
        <v>3241</v>
      </c>
      <c r="E249" t="s">
        <v>8512</v>
      </c>
      <c r="F249" t="s">
        <v>8513</v>
      </c>
      <c r="G249" t="s">
        <v>7179</v>
      </c>
      <c r="H249" t="s">
        <v>153</v>
      </c>
      <c r="I249" t="s">
        <v>3244</v>
      </c>
      <c r="J249" t="s">
        <v>8514</v>
      </c>
      <c r="K249" t="s">
        <v>96</v>
      </c>
      <c r="L249" t="s">
        <v>8515</v>
      </c>
      <c r="M249" s="36">
        <v>45973.498611111107</v>
      </c>
      <c r="N249" s="36">
        <v>45973.651388888888</v>
      </c>
      <c r="O249" t="s">
        <v>1125</v>
      </c>
      <c r="P249" t="s">
        <v>1177</v>
      </c>
      <c r="Q249" t="s">
        <v>8446</v>
      </c>
      <c r="R249" t="s">
        <v>1130</v>
      </c>
      <c r="S249" t="s">
        <v>1130</v>
      </c>
      <c r="T249" t="s">
        <v>100</v>
      </c>
      <c r="U249" t="s">
        <v>7180</v>
      </c>
      <c r="V249" t="s">
        <v>8516</v>
      </c>
      <c r="W249" t="s">
        <v>102</v>
      </c>
      <c r="X249" t="s">
        <v>8517</v>
      </c>
      <c r="Y249" t="s">
        <v>11</v>
      </c>
      <c r="Z249" t="s">
        <v>104</v>
      </c>
      <c r="AA249" t="s">
        <v>1331</v>
      </c>
      <c r="AB249" s="37">
        <v>1</v>
      </c>
      <c r="AC249" t="s">
        <v>106</v>
      </c>
      <c r="AD249" s="37">
        <v>144968</v>
      </c>
      <c r="AE249" s="37">
        <v>140396</v>
      </c>
      <c r="AF249" s="37">
        <v>144968</v>
      </c>
    </row>
    <row r="250" spans="1:32">
      <c r="A250" t="s">
        <v>351</v>
      </c>
      <c r="B250" t="s">
        <v>86</v>
      </c>
      <c r="C250" t="s">
        <v>352</v>
      </c>
      <c r="D250" t="s">
        <v>811</v>
      </c>
      <c r="E250" t="s">
        <v>8518</v>
      </c>
      <c r="F250" t="s">
        <v>8519</v>
      </c>
      <c r="G250" t="s">
        <v>7179</v>
      </c>
      <c r="H250" t="s">
        <v>356</v>
      </c>
      <c r="I250" t="s">
        <v>351</v>
      </c>
      <c r="J250" t="s">
        <v>8520</v>
      </c>
      <c r="K250" t="s">
        <v>96</v>
      </c>
      <c r="L250" t="s">
        <v>8521</v>
      </c>
      <c r="M250" s="36">
        <v>45973.622916666667</v>
      </c>
      <c r="N250" s="36">
        <v>45974.386111111111</v>
      </c>
      <c r="O250" t="s">
        <v>1125</v>
      </c>
      <c r="P250" t="s">
        <v>1177</v>
      </c>
      <c r="Q250" t="s">
        <v>8446</v>
      </c>
      <c r="R250" t="s">
        <v>98</v>
      </c>
      <c r="S250" t="s">
        <v>99</v>
      </c>
      <c r="T250" t="s">
        <v>100</v>
      </c>
      <c r="U250" t="s">
        <v>7184</v>
      </c>
      <c r="V250" t="s">
        <v>8522</v>
      </c>
      <c r="W250" t="s">
        <v>102</v>
      </c>
      <c r="X250" t="s">
        <v>8523</v>
      </c>
      <c r="Y250" t="s">
        <v>8</v>
      </c>
      <c r="Z250" t="s">
        <v>104</v>
      </c>
      <c r="AA250" t="s">
        <v>362</v>
      </c>
      <c r="AB250" s="37">
        <v>1</v>
      </c>
      <c r="AC250" t="s">
        <v>106</v>
      </c>
      <c r="AD250" s="37">
        <v>65960</v>
      </c>
      <c r="AE250" s="37">
        <v>75096</v>
      </c>
      <c r="AF250" s="37">
        <v>65960</v>
      </c>
    </row>
    <row r="251" spans="1:32">
      <c r="A251" t="s">
        <v>398</v>
      </c>
      <c r="B251" t="s">
        <v>86</v>
      </c>
      <c r="C251" t="s">
        <v>87</v>
      </c>
      <c r="D251" t="s">
        <v>891</v>
      </c>
      <c r="E251" t="s">
        <v>8524</v>
      </c>
      <c r="F251" t="s">
        <v>8525</v>
      </c>
      <c r="G251" t="s">
        <v>7179</v>
      </c>
      <c r="H251" t="s">
        <v>402</v>
      </c>
      <c r="I251" t="s">
        <v>894</v>
      </c>
      <c r="J251" t="s">
        <v>8526</v>
      </c>
      <c r="K251" t="s">
        <v>96</v>
      </c>
      <c r="L251" t="s">
        <v>8527</v>
      </c>
      <c r="M251" s="36">
        <v>45974.431250000001</v>
      </c>
      <c r="N251" s="36">
        <v>45974.462500000001</v>
      </c>
      <c r="O251" t="s">
        <v>1125</v>
      </c>
      <c r="P251" t="s">
        <v>1177</v>
      </c>
      <c r="Q251" t="s">
        <v>8446</v>
      </c>
      <c r="R251" t="s">
        <v>98</v>
      </c>
      <c r="S251" t="s">
        <v>470</v>
      </c>
      <c r="T251" t="s">
        <v>100</v>
      </c>
      <c r="U251" t="s">
        <v>7180</v>
      </c>
      <c r="V251" t="s">
        <v>8528</v>
      </c>
      <c r="W251" t="s">
        <v>102</v>
      </c>
      <c r="X251" t="s">
        <v>8529</v>
      </c>
      <c r="Y251" t="s">
        <v>11</v>
      </c>
      <c r="Z251" t="s">
        <v>104</v>
      </c>
      <c r="AA251" t="s">
        <v>761</v>
      </c>
      <c r="AB251" s="37">
        <v>1</v>
      </c>
      <c r="AC251" t="s">
        <v>106</v>
      </c>
      <c r="AD251" s="37">
        <v>144968</v>
      </c>
      <c r="AE251" s="37">
        <v>140396</v>
      </c>
      <c r="AF251" s="37">
        <v>144968</v>
      </c>
    </row>
    <row r="252" spans="1:32">
      <c r="A252" t="s">
        <v>398</v>
      </c>
      <c r="B252" t="s">
        <v>86</v>
      </c>
      <c r="C252" t="s">
        <v>87</v>
      </c>
      <c r="D252" t="s">
        <v>845</v>
      </c>
      <c r="E252" t="s">
        <v>8530</v>
      </c>
      <c r="F252" t="s">
        <v>8531</v>
      </c>
      <c r="G252" t="s">
        <v>7179</v>
      </c>
      <c r="H252" t="s">
        <v>848</v>
      </c>
      <c r="I252" t="s">
        <v>849</v>
      </c>
      <c r="J252" t="s">
        <v>8532</v>
      </c>
      <c r="K252" t="s">
        <v>96</v>
      </c>
      <c r="L252" t="s">
        <v>8533</v>
      </c>
      <c r="M252" s="36">
        <v>45974.624305555553</v>
      </c>
      <c r="N252" s="36">
        <v>45975.293055555558</v>
      </c>
      <c r="O252" t="s">
        <v>1125</v>
      </c>
      <c r="P252" t="s">
        <v>1177</v>
      </c>
      <c r="Q252" t="s">
        <v>8446</v>
      </c>
      <c r="R252" t="s">
        <v>1130</v>
      </c>
      <c r="S252" t="s">
        <v>1130</v>
      </c>
      <c r="T252" t="s">
        <v>100</v>
      </c>
      <c r="U252" t="s">
        <v>7180</v>
      </c>
      <c r="V252" t="s">
        <v>8534</v>
      </c>
      <c r="W252" t="s">
        <v>102</v>
      </c>
      <c r="X252" t="s">
        <v>8535</v>
      </c>
      <c r="Y252" t="s">
        <v>13</v>
      </c>
      <c r="Z252" t="s">
        <v>104</v>
      </c>
      <c r="AA252" t="s">
        <v>854</v>
      </c>
      <c r="AB252" s="37">
        <v>1</v>
      </c>
      <c r="AC252" t="s">
        <v>106</v>
      </c>
      <c r="AD252" s="37">
        <v>275729</v>
      </c>
      <c r="AE252" s="37">
        <v>196537</v>
      </c>
      <c r="AF252" s="37">
        <v>275729</v>
      </c>
    </row>
    <row r="253" spans="1:32">
      <c r="A253" t="s">
        <v>152</v>
      </c>
      <c r="B253" t="s">
        <v>153</v>
      </c>
      <c r="C253" t="s">
        <v>154</v>
      </c>
      <c r="D253" t="s">
        <v>2613</v>
      </c>
      <c r="E253" t="s">
        <v>8536</v>
      </c>
      <c r="F253" t="s">
        <v>8537</v>
      </c>
      <c r="G253" t="s">
        <v>7179</v>
      </c>
      <c r="H253" t="s">
        <v>153</v>
      </c>
      <c r="I253" t="s">
        <v>2616</v>
      </c>
      <c r="J253" t="s">
        <v>8538</v>
      </c>
      <c r="K253" t="s">
        <v>96</v>
      </c>
      <c r="L253" t="s">
        <v>8539</v>
      </c>
      <c r="M253" s="36">
        <v>45975.499305555553</v>
      </c>
      <c r="N253" s="36">
        <v>45975.532638888893</v>
      </c>
      <c r="O253" t="s">
        <v>1125</v>
      </c>
      <c r="P253" t="s">
        <v>1177</v>
      </c>
      <c r="Q253" t="s">
        <v>8446</v>
      </c>
      <c r="R253" t="s">
        <v>1130</v>
      </c>
      <c r="S253" t="s">
        <v>1130</v>
      </c>
      <c r="T253" t="s">
        <v>100</v>
      </c>
      <c r="U253" t="s">
        <v>7180</v>
      </c>
      <c r="V253" t="s">
        <v>8540</v>
      </c>
      <c r="W253" t="s">
        <v>102</v>
      </c>
      <c r="X253" t="s">
        <v>8541</v>
      </c>
      <c r="Y253" t="s">
        <v>11</v>
      </c>
      <c r="Z253" t="s">
        <v>104</v>
      </c>
      <c r="AA253" t="s">
        <v>1331</v>
      </c>
      <c r="AB253" s="37">
        <v>1</v>
      </c>
      <c r="AC253" t="s">
        <v>106</v>
      </c>
      <c r="AD253" s="37">
        <v>144968</v>
      </c>
      <c r="AE253" s="37">
        <v>140396</v>
      </c>
      <c r="AF253" s="37">
        <v>144968</v>
      </c>
    </row>
    <row r="254" spans="1:32">
      <c r="A254" t="s">
        <v>704</v>
      </c>
      <c r="B254" t="s">
        <v>381</v>
      </c>
      <c r="C254" t="s">
        <v>382</v>
      </c>
      <c r="D254" t="s">
        <v>705</v>
      </c>
      <c r="E254" t="s">
        <v>8542</v>
      </c>
      <c r="F254" t="s">
        <v>8543</v>
      </c>
      <c r="G254" t="s">
        <v>7179</v>
      </c>
      <c r="H254" t="s">
        <v>708</v>
      </c>
      <c r="I254" t="s">
        <v>704</v>
      </c>
      <c r="J254" t="s">
        <v>8544</v>
      </c>
      <c r="K254" t="s">
        <v>96</v>
      </c>
      <c r="L254" t="s">
        <v>8545</v>
      </c>
      <c r="M254" s="36">
        <v>45975.570833333331</v>
      </c>
      <c r="N254" s="36">
        <v>45975.588888888888</v>
      </c>
      <c r="O254" t="s">
        <v>1125</v>
      </c>
      <c r="P254" t="s">
        <v>1177</v>
      </c>
      <c r="Q254" t="s">
        <v>8446</v>
      </c>
      <c r="R254" t="s">
        <v>1130</v>
      </c>
      <c r="S254" t="s">
        <v>1130</v>
      </c>
      <c r="T254" t="s">
        <v>100</v>
      </c>
      <c r="U254" t="s">
        <v>7180</v>
      </c>
      <c r="V254" t="s">
        <v>8546</v>
      </c>
      <c r="W254" t="s">
        <v>102</v>
      </c>
      <c r="X254" t="s">
        <v>8547</v>
      </c>
      <c r="Y254" t="s">
        <v>8</v>
      </c>
      <c r="Z254" t="s">
        <v>104</v>
      </c>
      <c r="AA254" t="s">
        <v>1686</v>
      </c>
      <c r="AB254" s="37">
        <v>1</v>
      </c>
      <c r="AC254" t="s">
        <v>106</v>
      </c>
      <c r="AD254" s="37">
        <v>65960</v>
      </c>
      <c r="AE254" s="37">
        <v>75096</v>
      </c>
      <c r="AF254" s="37">
        <v>65960</v>
      </c>
    </row>
    <row r="255" spans="1:32">
      <c r="A255" t="s">
        <v>152</v>
      </c>
      <c r="B255" t="s">
        <v>153</v>
      </c>
      <c r="C255" t="s">
        <v>154</v>
      </c>
      <c r="D255" t="s">
        <v>155</v>
      </c>
      <c r="E255" t="s">
        <v>8548</v>
      </c>
      <c r="F255" t="s">
        <v>8549</v>
      </c>
      <c r="G255" t="s">
        <v>7179</v>
      </c>
      <c r="H255" t="s">
        <v>153</v>
      </c>
      <c r="I255" t="s">
        <v>152</v>
      </c>
      <c r="J255" t="s">
        <v>8550</v>
      </c>
      <c r="K255" t="s">
        <v>96</v>
      </c>
      <c r="L255" t="s">
        <v>8551</v>
      </c>
      <c r="M255" s="36">
        <v>45979.428472222222</v>
      </c>
      <c r="N255" s="36">
        <v>45979.69667824074</v>
      </c>
      <c r="O255" t="s">
        <v>1125</v>
      </c>
      <c r="P255" t="s">
        <v>1177</v>
      </c>
      <c r="Q255" t="s">
        <v>8446</v>
      </c>
      <c r="R255" t="s">
        <v>1129</v>
      </c>
      <c r="S255" t="s">
        <v>1129</v>
      </c>
      <c r="T255" t="s">
        <v>100</v>
      </c>
      <c r="U255" t="s">
        <v>7180</v>
      </c>
      <c r="V255" t="s">
        <v>8552</v>
      </c>
      <c r="W255" t="s">
        <v>102</v>
      </c>
      <c r="X255" t="s">
        <v>8553</v>
      </c>
      <c r="Y255" t="s">
        <v>8</v>
      </c>
      <c r="Z255" t="s">
        <v>104</v>
      </c>
      <c r="AA255" t="s">
        <v>793</v>
      </c>
      <c r="AB255" s="37">
        <v>1</v>
      </c>
      <c r="AC255" t="s">
        <v>106</v>
      </c>
      <c r="AD255" s="37">
        <v>65960</v>
      </c>
      <c r="AE255" s="37">
        <v>75096</v>
      </c>
      <c r="AF255" s="37">
        <v>65960</v>
      </c>
    </row>
    <row r="256" spans="1:32">
      <c r="A256" t="s">
        <v>152</v>
      </c>
      <c r="B256" t="s">
        <v>153</v>
      </c>
      <c r="C256" t="s">
        <v>154</v>
      </c>
      <c r="D256" t="s">
        <v>155</v>
      </c>
      <c r="E256" t="s">
        <v>8554</v>
      </c>
      <c r="F256" t="s">
        <v>8555</v>
      </c>
      <c r="G256" t="s">
        <v>7179</v>
      </c>
      <c r="H256" t="s">
        <v>153</v>
      </c>
      <c r="I256" t="s">
        <v>152</v>
      </c>
      <c r="J256" t="s">
        <v>8556</v>
      </c>
      <c r="K256" t="s">
        <v>96</v>
      </c>
      <c r="L256" t="s">
        <v>8557</v>
      </c>
      <c r="M256" s="36">
        <v>45980.459722222222</v>
      </c>
      <c r="N256" s="36">
        <v>45980.464583333327</v>
      </c>
      <c r="O256" t="s">
        <v>1125</v>
      </c>
      <c r="P256" t="s">
        <v>1177</v>
      </c>
      <c r="Q256" t="s">
        <v>8446</v>
      </c>
      <c r="R256" t="s">
        <v>1130</v>
      </c>
      <c r="S256" t="s">
        <v>1130</v>
      </c>
      <c r="T256" t="s">
        <v>100</v>
      </c>
      <c r="U256" t="s">
        <v>7180</v>
      </c>
      <c r="V256" t="s">
        <v>8558</v>
      </c>
      <c r="W256" t="s">
        <v>102</v>
      </c>
      <c r="X256" t="s">
        <v>8559</v>
      </c>
      <c r="Y256" t="s">
        <v>8</v>
      </c>
      <c r="Z256" t="s">
        <v>104</v>
      </c>
      <c r="AA256" t="s">
        <v>162</v>
      </c>
      <c r="AB256" s="37">
        <v>1</v>
      </c>
      <c r="AC256" t="s">
        <v>106</v>
      </c>
      <c r="AD256" s="37">
        <v>65960</v>
      </c>
      <c r="AE256" s="37">
        <v>75096</v>
      </c>
      <c r="AF256" s="37">
        <v>65960</v>
      </c>
    </row>
    <row r="257" spans="1:32">
      <c r="A257" t="s">
        <v>138</v>
      </c>
      <c r="B257" t="s">
        <v>139</v>
      </c>
      <c r="C257" t="s">
        <v>140</v>
      </c>
      <c r="D257" t="s">
        <v>3570</v>
      </c>
      <c r="E257" t="s">
        <v>8560</v>
      </c>
      <c r="F257" t="s">
        <v>8561</v>
      </c>
      <c r="G257" t="s">
        <v>7179</v>
      </c>
      <c r="H257" t="s">
        <v>144</v>
      </c>
      <c r="I257" t="s">
        <v>3573</v>
      </c>
      <c r="J257" t="s">
        <v>8562</v>
      </c>
      <c r="K257" t="s">
        <v>96</v>
      </c>
      <c r="L257" t="s">
        <v>8563</v>
      </c>
      <c r="M257" s="36">
        <v>45982.363888888889</v>
      </c>
      <c r="N257" s="36">
        <v>45982.379166666673</v>
      </c>
      <c r="O257" t="s">
        <v>1125</v>
      </c>
      <c r="P257" t="s">
        <v>1177</v>
      </c>
      <c r="Q257" t="s">
        <v>8446</v>
      </c>
      <c r="R257" t="s">
        <v>1130</v>
      </c>
      <c r="S257" t="s">
        <v>1130</v>
      </c>
      <c r="T257" t="s">
        <v>100</v>
      </c>
      <c r="U257" t="s">
        <v>7180</v>
      </c>
      <c r="V257" t="s">
        <v>8564</v>
      </c>
      <c r="W257" t="s">
        <v>102</v>
      </c>
      <c r="X257" t="s">
        <v>8565</v>
      </c>
      <c r="Y257" t="s">
        <v>15</v>
      </c>
      <c r="Z257" t="s">
        <v>104</v>
      </c>
      <c r="AA257" t="s">
        <v>644</v>
      </c>
      <c r="AB257" s="37">
        <v>1</v>
      </c>
      <c r="AC257" t="s">
        <v>106</v>
      </c>
      <c r="AD257" s="37">
        <v>479589</v>
      </c>
      <c r="AE257" s="37">
        <v>196537</v>
      </c>
      <c r="AF257" s="37">
        <v>479589</v>
      </c>
    </row>
    <row r="258" spans="1:32">
      <c r="A258" t="s">
        <v>138</v>
      </c>
      <c r="B258" t="s">
        <v>139</v>
      </c>
      <c r="C258" t="s">
        <v>140</v>
      </c>
      <c r="D258" t="s">
        <v>141</v>
      </c>
      <c r="E258" t="s">
        <v>8566</v>
      </c>
      <c r="F258" t="s">
        <v>7187</v>
      </c>
      <c r="G258" t="s">
        <v>7179</v>
      </c>
      <c r="H258" t="s">
        <v>144</v>
      </c>
      <c r="I258" t="s">
        <v>138</v>
      </c>
      <c r="J258" t="s">
        <v>7188</v>
      </c>
      <c r="K258" t="s">
        <v>96</v>
      </c>
      <c r="L258" t="s">
        <v>8567</v>
      </c>
      <c r="M258" s="36">
        <v>45982.495138888888</v>
      </c>
      <c r="N258" s="36">
        <v>45982.628472222219</v>
      </c>
      <c r="O258" t="s">
        <v>1125</v>
      </c>
      <c r="P258" t="s">
        <v>1177</v>
      </c>
      <c r="Q258" t="s">
        <v>8446</v>
      </c>
      <c r="R258" t="s">
        <v>1130</v>
      </c>
      <c r="S258" t="s">
        <v>1130</v>
      </c>
      <c r="T258" t="s">
        <v>100</v>
      </c>
      <c r="U258" t="s">
        <v>7180</v>
      </c>
      <c r="V258" t="s">
        <v>8568</v>
      </c>
      <c r="W258" t="s">
        <v>102</v>
      </c>
      <c r="X258" t="s">
        <v>8569</v>
      </c>
      <c r="Y258" t="s">
        <v>8</v>
      </c>
      <c r="Z258" t="s">
        <v>104</v>
      </c>
      <c r="AA258" t="s">
        <v>1423</v>
      </c>
      <c r="AB258" s="37">
        <v>1</v>
      </c>
      <c r="AC258" t="s">
        <v>106</v>
      </c>
      <c r="AD258" s="37">
        <v>65960</v>
      </c>
      <c r="AE258" s="37">
        <v>75096</v>
      </c>
      <c r="AF258" s="37">
        <v>65960</v>
      </c>
    </row>
    <row r="259" spans="1:32">
      <c r="A259" t="s">
        <v>152</v>
      </c>
      <c r="B259" t="s">
        <v>153</v>
      </c>
      <c r="C259" t="s">
        <v>154</v>
      </c>
      <c r="D259" t="s">
        <v>268</v>
      </c>
      <c r="E259" t="s">
        <v>8570</v>
      </c>
      <c r="F259" t="s">
        <v>8571</v>
      </c>
      <c r="G259" t="s">
        <v>7179</v>
      </c>
      <c r="H259" t="s">
        <v>153</v>
      </c>
      <c r="I259" t="s">
        <v>271</v>
      </c>
      <c r="J259" t="s">
        <v>8572</v>
      </c>
      <c r="K259" t="s">
        <v>96</v>
      </c>
      <c r="L259" t="s">
        <v>8573</v>
      </c>
      <c r="M259" s="36">
        <v>45987.401388888888</v>
      </c>
      <c r="N259" s="36">
        <v>45989.390277777777</v>
      </c>
      <c r="O259" t="s">
        <v>1125</v>
      </c>
      <c r="P259" t="s">
        <v>1177</v>
      </c>
      <c r="Q259" t="s">
        <v>8446</v>
      </c>
      <c r="R259" t="s">
        <v>98</v>
      </c>
      <c r="S259" t="s">
        <v>470</v>
      </c>
      <c r="T259" t="s">
        <v>100</v>
      </c>
      <c r="U259" t="s">
        <v>7180</v>
      </c>
      <c r="V259" t="s">
        <v>8574</v>
      </c>
      <c r="W259" t="s">
        <v>102</v>
      </c>
      <c r="X259" t="s">
        <v>8575</v>
      </c>
      <c r="Y259" t="s">
        <v>8</v>
      </c>
      <c r="Z259" t="s">
        <v>104</v>
      </c>
      <c r="AA259" t="s">
        <v>1423</v>
      </c>
      <c r="AB259" s="37">
        <v>1</v>
      </c>
      <c r="AC259" t="s">
        <v>106</v>
      </c>
      <c r="AD259" s="37">
        <v>65960</v>
      </c>
      <c r="AE259" s="37">
        <v>75096</v>
      </c>
      <c r="AF259" s="37">
        <v>65960</v>
      </c>
    </row>
    <row r="260" spans="1:32">
      <c r="A260" t="s">
        <v>310</v>
      </c>
      <c r="B260" t="s">
        <v>114</v>
      </c>
      <c r="C260" t="s">
        <v>115</v>
      </c>
      <c r="D260" t="s">
        <v>7205</v>
      </c>
      <c r="E260" t="s">
        <v>8576</v>
      </c>
      <c r="F260" t="s">
        <v>8577</v>
      </c>
      <c r="G260" t="s">
        <v>7179</v>
      </c>
      <c r="H260" t="s">
        <v>314</v>
      </c>
      <c r="I260" t="s">
        <v>7206</v>
      </c>
      <c r="J260" t="s">
        <v>8578</v>
      </c>
      <c r="K260" t="s">
        <v>96</v>
      </c>
      <c r="L260" t="s">
        <v>8579</v>
      </c>
      <c r="M260" s="36">
        <v>45987.401388888888</v>
      </c>
      <c r="N260" s="36">
        <v>45989.396527777782</v>
      </c>
      <c r="O260" t="s">
        <v>1125</v>
      </c>
      <c r="P260" t="s">
        <v>1177</v>
      </c>
      <c r="Q260" t="s">
        <v>8446</v>
      </c>
      <c r="R260" t="s">
        <v>98</v>
      </c>
      <c r="S260" t="s">
        <v>470</v>
      </c>
      <c r="T260" t="s">
        <v>100</v>
      </c>
      <c r="U260" t="s">
        <v>7180</v>
      </c>
      <c r="V260" t="s">
        <v>8580</v>
      </c>
      <c r="W260" t="s">
        <v>102</v>
      </c>
      <c r="X260" t="s">
        <v>8581</v>
      </c>
      <c r="Y260" t="s">
        <v>8</v>
      </c>
      <c r="Z260" t="s">
        <v>104</v>
      </c>
      <c r="AA260" t="s">
        <v>1423</v>
      </c>
      <c r="AB260" s="37">
        <v>1</v>
      </c>
      <c r="AC260" t="s">
        <v>106</v>
      </c>
      <c r="AD260" s="37">
        <v>65960</v>
      </c>
      <c r="AE260" s="37">
        <v>75096</v>
      </c>
      <c r="AF260" s="37">
        <v>65960</v>
      </c>
    </row>
    <row r="261" spans="1:32">
      <c r="A261" t="s">
        <v>152</v>
      </c>
      <c r="B261" t="s">
        <v>153</v>
      </c>
      <c r="C261" t="s">
        <v>154</v>
      </c>
      <c r="D261" t="s">
        <v>155</v>
      </c>
      <c r="E261" t="s">
        <v>8582</v>
      </c>
      <c r="F261" t="s">
        <v>8583</v>
      </c>
      <c r="G261" t="s">
        <v>7179</v>
      </c>
      <c r="H261" t="s">
        <v>153</v>
      </c>
      <c r="I261" t="s">
        <v>152</v>
      </c>
      <c r="J261" t="s">
        <v>8584</v>
      </c>
      <c r="K261" t="s">
        <v>96</v>
      </c>
      <c r="L261" t="s">
        <v>8585</v>
      </c>
      <c r="M261" s="36">
        <v>45987.401388888888</v>
      </c>
      <c r="N261" s="36">
        <v>45989.393750000003</v>
      </c>
      <c r="O261" t="s">
        <v>1125</v>
      </c>
      <c r="P261" t="s">
        <v>1177</v>
      </c>
      <c r="Q261" t="s">
        <v>8446</v>
      </c>
      <c r="R261" t="s">
        <v>98</v>
      </c>
      <c r="S261" t="s">
        <v>470</v>
      </c>
      <c r="T261" t="s">
        <v>100</v>
      </c>
      <c r="U261" t="s">
        <v>7180</v>
      </c>
      <c r="V261" t="s">
        <v>8586</v>
      </c>
      <c r="W261" t="s">
        <v>102</v>
      </c>
      <c r="X261" t="s">
        <v>8587</v>
      </c>
      <c r="Y261" t="s">
        <v>8</v>
      </c>
      <c r="Z261" t="s">
        <v>104</v>
      </c>
      <c r="AA261" t="s">
        <v>1423</v>
      </c>
      <c r="AB261" s="37">
        <v>1</v>
      </c>
      <c r="AC261" t="s">
        <v>106</v>
      </c>
      <c r="AD261" s="37">
        <v>65960</v>
      </c>
      <c r="AE261" s="37">
        <v>75096</v>
      </c>
      <c r="AF261" s="37">
        <v>65960</v>
      </c>
    </row>
    <row r="262" spans="1:32">
      <c r="A262" t="s">
        <v>244</v>
      </c>
      <c r="B262" t="s">
        <v>114</v>
      </c>
      <c r="C262" t="s">
        <v>115</v>
      </c>
      <c r="D262" t="s">
        <v>7185</v>
      </c>
      <c r="E262" t="s">
        <v>17328</v>
      </c>
      <c r="F262" t="s">
        <v>17329</v>
      </c>
      <c r="G262" t="s">
        <v>7179</v>
      </c>
      <c r="H262" t="s">
        <v>248</v>
      </c>
      <c r="I262" t="s">
        <v>244</v>
      </c>
      <c r="J262" t="s">
        <v>17330</v>
      </c>
      <c r="K262" t="s">
        <v>96</v>
      </c>
      <c r="L262" t="s">
        <v>17331</v>
      </c>
      <c r="M262" s="36">
        <v>45960.511805555558</v>
      </c>
      <c r="N262" s="36">
        <v>45965.63958333333</v>
      </c>
      <c r="O262" t="s">
        <v>1125</v>
      </c>
      <c r="P262" t="s">
        <v>1177</v>
      </c>
      <c r="Q262" t="s">
        <v>8446</v>
      </c>
      <c r="R262" t="s">
        <v>98</v>
      </c>
      <c r="S262" t="s">
        <v>470</v>
      </c>
      <c r="T262" t="s">
        <v>100</v>
      </c>
      <c r="U262" t="s">
        <v>7180</v>
      </c>
      <c r="V262" t="s">
        <v>17332</v>
      </c>
      <c r="W262" t="s">
        <v>102</v>
      </c>
      <c r="X262" t="s">
        <v>17333</v>
      </c>
      <c r="Y262" t="s">
        <v>8</v>
      </c>
      <c r="Z262" t="s">
        <v>104</v>
      </c>
      <c r="AA262" t="s">
        <v>4169</v>
      </c>
      <c r="AB262" s="37">
        <v>1</v>
      </c>
      <c r="AC262" t="s">
        <v>106</v>
      </c>
      <c r="AD262" s="37">
        <v>65960</v>
      </c>
      <c r="AE262" s="37">
        <v>75096</v>
      </c>
      <c r="AF262" s="37">
        <v>65960</v>
      </c>
    </row>
    <row r="263" spans="1:32">
      <c r="A263" t="s">
        <v>113</v>
      </c>
      <c r="B263" t="s">
        <v>114</v>
      </c>
      <c r="C263" t="s">
        <v>115</v>
      </c>
      <c r="D263" t="s">
        <v>1357</v>
      </c>
      <c r="E263" t="s">
        <v>8588</v>
      </c>
      <c r="F263" t="s">
        <v>8589</v>
      </c>
      <c r="G263" t="s">
        <v>7179</v>
      </c>
      <c r="H263" t="s">
        <v>366</v>
      </c>
      <c r="I263" t="s">
        <v>1360</v>
      </c>
      <c r="J263" t="s">
        <v>8590</v>
      </c>
      <c r="K263" t="s">
        <v>96</v>
      </c>
      <c r="L263" t="s">
        <v>8591</v>
      </c>
      <c r="M263" s="36">
        <v>45987.401388888888</v>
      </c>
      <c r="N263" s="36">
        <v>45989.398611111108</v>
      </c>
      <c r="O263" t="s">
        <v>1125</v>
      </c>
      <c r="P263" t="s">
        <v>1177</v>
      </c>
      <c r="Q263" t="s">
        <v>8446</v>
      </c>
      <c r="R263" t="s">
        <v>98</v>
      </c>
      <c r="S263" t="s">
        <v>470</v>
      </c>
      <c r="T263" t="s">
        <v>100</v>
      </c>
      <c r="U263" t="s">
        <v>7180</v>
      </c>
      <c r="V263" t="s">
        <v>8592</v>
      </c>
      <c r="W263" t="s">
        <v>102</v>
      </c>
      <c r="X263" t="s">
        <v>8593</v>
      </c>
      <c r="Y263" t="s">
        <v>13</v>
      </c>
      <c r="Z263" t="s">
        <v>104</v>
      </c>
      <c r="AA263" t="s">
        <v>1423</v>
      </c>
      <c r="AB263" s="37">
        <v>1</v>
      </c>
      <c r="AC263" t="s">
        <v>106</v>
      </c>
      <c r="AD263" s="37">
        <v>275729</v>
      </c>
      <c r="AE263" s="37">
        <v>196537</v>
      </c>
      <c r="AF263" s="37">
        <v>275729</v>
      </c>
    </row>
    <row r="264" spans="1:32">
      <c r="A264" t="s">
        <v>351</v>
      </c>
      <c r="B264" t="s">
        <v>86</v>
      </c>
      <c r="C264" t="s">
        <v>352</v>
      </c>
      <c r="D264" t="s">
        <v>353</v>
      </c>
      <c r="E264" t="s">
        <v>8594</v>
      </c>
      <c r="F264" t="s">
        <v>8595</v>
      </c>
      <c r="G264" t="s">
        <v>7179</v>
      </c>
      <c r="H264" t="s">
        <v>356</v>
      </c>
      <c r="I264" t="s">
        <v>357</v>
      </c>
      <c r="J264" t="s">
        <v>8596</v>
      </c>
      <c r="K264" t="s">
        <v>96</v>
      </c>
      <c r="L264" t="s">
        <v>8597</v>
      </c>
      <c r="M264" s="36">
        <v>45987.55</v>
      </c>
      <c r="N264" s="36">
        <v>45989.405555555553</v>
      </c>
      <c r="O264" t="s">
        <v>1125</v>
      </c>
      <c r="P264" t="s">
        <v>1177</v>
      </c>
      <c r="Q264" t="s">
        <v>8446</v>
      </c>
      <c r="R264" t="s">
        <v>1130</v>
      </c>
      <c r="S264" t="s">
        <v>1130</v>
      </c>
      <c r="T264" t="s">
        <v>100</v>
      </c>
      <c r="U264" t="s">
        <v>7180</v>
      </c>
      <c r="V264" t="s">
        <v>8598</v>
      </c>
      <c r="W264" t="s">
        <v>102</v>
      </c>
      <c r="X264" t="s">
        <v>8599</v>
      </c>
      <c r="Y264" t="s">
        <v>8</v>
      </c>
      <c r="Z264" t="s">
        <v>104</v>
      </c>
      <c r="AA264" t="s">
        <v>1141</v>
      </c>
      <c r="AB264" s="37">
        <v>1</v>
      </c>
      <c r="AC264" t="s">
        <v>106</v>
      </c>
      <c r="AD264" s="37">
        <v>65960</v>
      </c>
      <c r="AE264" s="37">
        <v>75096</v>
      </c>
      <c r="AF264" s="37">
        <v>65960</v>
      </c>
    </row>
    <row r="265" spans="1:32">
      <c r="A265" t="s">
        <v>398</v>
      </c>
      <c r="B265" t="s">
        <v>86</v>
      </c>
      <c r="C265" t="s">
        <v>87</v>
      </c>
      <c r="D265" t="s">
        <v>845</v>
      </c>
      <c r="E265" t="s">
        <v>8600</v>
      </c>
      <c r="F265" t="s">
        <v>7214</v>
      </c>
      <c r="G265" t="s">
        <v>7179</v>
      </c>
      <c r="H265" t="s">
        <v>848</v>
      </c>
      <c r="I265" t="s">
        <v>849</v>
      </c>
      <c r="J265" t="s">
        <v>7198</v>
      </c>
      <c r="K265" t="s">
        <v>96</v>
      </c>
      <c r="L265" t="s">
        <v>8601</v>
      </c>
      <c r="M265" s="36">
        <v>45987.659722222219</v>
      </c>
      <c r="N265" s="36">
        <v>45989.407638888893</v>
      </c>
      <c r="O265" t="s">
        <v>1125</v>
      </c>
      <c r="P265" t="s">
        <v>1177</v>
      </c>
      <c r="Q265" t="s">
        <v>8446</v>
      </c>
      <c r="R265" t="s">
        <v>1130</v>
      </c>
      <c r="S265" t="s">
        <v>1130</v>
      </c>
      <c r="T265" t="s">
        <v>100</v>
      </c>
      <c r="U265" t="s">
        <v>7180</v>
      </c>
      <c r="V265" t="s">
        <v>8602</v>
      </c>
      <c r="W265" t="s">
        <v>102</v>
      </c>
      <c r="X265" t="s">
        <v>8603</v>
      </c>
      <c r="Y265" t="s">
        <v>13</v>
      </c>
      <c r="Z265" t="s">
        <v>104</v>
      </c>
      <c r="AA265" t="s">
        <v>854</v>
      </c>
      <c r="AB265" s="37">
        <v>1</v>
      </c>
      <c r="AC265" t="s">
        <v>106</v>
      </c>
      <c r="AD265" s="37">
        <v>275729</v>
      </c>
      <c r="AE265" s="37">
        <v>196537</v>
      </c>
      <c r="AF265" s="37">
        <v>275729</v>
      </c>
    </row>
    <row r="266" spans="1:32">
      <c r="A266" t="s">
        <v>509</v>
      </c>
      <c r="B266" t="s">
        <v>139</v>
      </c>
      <c r="C266" t="s">
        <v>140</v>
      </c>
      <c r="D266" t="s">
        <v>1402</v>
      </c>
      <c r="E266" t="s">
        <v>6779</v>
      </c>
      <c r="F266" t="s">
        <v>3665</v>
      </c>
      <c r="G266" t="s">
        <v>6780</v>
      </c>
      <c r="H266" t="s">
        <v>144</v>
      </c>
      <c r="I266" t="s">
        <v>509</v>
      </c>
      <c r="J266" t="s">
        <v>3666</v>
      </c>
      <c r="K266" t="s">
        <v>96</v>
      </c>
      <c r="L266" t="s">
        <v>6781</v>
      </c>
      <c r="M266" s="36">
        <v>45961.916666666657</v>
      </c>
      <c r="N266" s="36">
        <v>45969.522916666669</v>
      </c>
      <c r="O266" t="s">
        <v>1125</v>
      </c>
      <c r="P266" t="s">
        <v>1363</v>
      </c>
      <c r="Q266" t="s">
        <v>1363</v>
      </c>
      <c r="R266" t="s">
        <v>98</v>
      </c>
      <c r="S266" t="s">
        <v>99</v>
      </c>
      <c r="T266" t="s">
        <v>100</v>
      </c>
      <c r="U266" t="s">
        <v>6696</v>
      </c>
      <c r="V266" t="s">
        <v>6782</v>
      </c>
      <c r="W266" t="s">
        <v>102</v>
      </c>
      <c r="X266" t="s">
        <v>6783</v>
      </c>
      <c r="Y266" t="s">
        <v>8</v>
      </c>
      <c r="Z266" t="s">
        <v>104</v>
      </c>
      <c r="AA266" t="s">
        <v>518</v>
      </c>
      <c r="AB266" s="37">
        <v>1</v>
      </c>
      <c r="AC266" t="s">
        <v>106</v>
      </c>
      <c r="AD266" s="37">
        <v>65960</v>
      </c>
      <c r="AE266" s="37">
        <v>75096</v>
      </c>
      <c r="AF266" s="37">
        <v>65960</v>
      </c>
    </row>
    <row r="267" spans="1:32">
      <c r="A267" t="s">
        <v>255</v>
      </c>
      <c r="B267" t="s">
        <v>256</v>
      </c>
      <c r="C267" t="s">
        <v>257</v>
      </c>
      <c r="D267" t="s">
        <v>575</v>
      </c>
      <c r="E267" t="s">
        <v>6832</v>
      </c>
      <c r="F267" t="s">
        <v>6833</v>
      </c>
      <c r="G267" t="s">
        <v>6780</v>
      </c>
      <c r="H267" t="s">
        <v>261</v>
      </c>
      <c r="I267" t="s">
        <v>578</v>
      </c>
      <c r="J267" t="s">
        <v>6834</v>
      </c>
      <c r="K267" t="s">
        <v>96</v>
      </c>
      <c r="L267" t="s">
        <v>6835</v>
      </c>
      <c r="M267" s="36">
        <v>45965.707638888889</v>
      </c>
      <c r="N267" s="36">
        <v>45972.695138888892</v>
      </c>
      <c r="O267" t="s">
        <v>1125</v>
      </c>
      <c r="P267" t="s">
        <v>1363</v>
      </c>
      <c r="Q267" t="s">
        <v>1363</v>
      </c>
      <c r="R267" t="s">
        <v>98</v>
      </c>
      <c r="S267" t="s">
        <v>99</v>
      </c>
      <c r="T267" t="s">
        <v>100</v>
      </c>
      <c r="U267" t="s">
        <v>6696</v>
      </c>
      <c r="V267" t="s">
        <v>6836</v>
      </c>
      <c r="W267" t="s">
        <v>102</v>
      </c>
      <c r="X267" t="s">
        <v>6837</v>
      </c>
      <c r="Y267" t="s">
        <v>11</v>
      </c>
      <c r="Z267" t="s">
        <v>104</v>
      </c>
      <c r="AA267" t="s">
        <v>703</v>
      </c>
      <c r="AB267" s="37">
        <v>1</v>
      </c>
      <c r="AC267" t="s">
        <v>106</v>
      </c>
      <c r="AD267" s="37">
        <v>144968</v>
      </c>
      <c r="AE267" s="37">
        <v>140396</v>
      </c>
      <c r="AF267" s="37">
        <v>144968</v>
      </c>
    </row>
    <row r="268" spans="1:32">
      <c r="A268" t="s">
        <v>152</v>
      </c>
      <c r="B268" t="s">
        <v>153</v>
      </c>
      <c r="C268" t="s">
        <v>154</v>
      </c>
      <c r="D268" t="s">
        <v>155</v>
      </c>
      <c r="E268" t="s">
        <v>6838</v>
      </c>
      <c r="F268" t="s">
        <v>6839</v>
      </c>
      <c r="G268" t="s">
        <v>6780</v>
      </c>
      <c r="H268" t="s">
        <v>153</v>
      </c>
      <c r="I268" t="s">
        <v>152</v>
      </c>
      <c r="J268" t="s">
        <v>6840</v>
      </c>
      <c r="K268" t="s">
        <v>96</v>
      </c>
      <c r="L268" t="s">
        <v>6841</v>
      </c>
      <c r="M268" s="36">
        <v>45965.707638888889</v>
      </c>
      <c r="N268" s="36">
        <v>45971.48333333333</v>
      </c>
      <c r="O268" t="s">
        <v>1125</v>
      </c>
      <c r="P268" t="s">
        <v>1363</v>
      </c>
      <c r="Q268" t="s">
        <v>1363</v>
      </c>
      <c r="R268" t="s">
        <v>98</v>
      </c>
      <c r="S268" t="s">
        <v>470</v>
      </c>
      <c r="T268" t="s">
        <v>100</v>
      </c>
      <c r="U268" t="s">
        <v>6696</v>
      </c>
      <c r="V268" t="s">
        <v>6842</v>
      </c>
      <c r="W268" t="s">
        <v>102</v>
      </c>
      <c r="X268" t="s">
        <v>6843</v>
      </c>
      <c r="Y268" t="s">
        <v>8</v>
      </c>
      <c r="Z268" t="s">
        <v>104</v>
      </c>
      <c r="AA268" t="s">
        <v>162</v>
      </c>
      <c r="AB268" s="37">
        <v>2</v>
      </c>
      <c r="AC268" t="s">
        <v>106</v>
      </c>
      <c r="AD268" s="37">
        <v>131920</v>
      </c>
      <c r="AE268" s="37">
        <v>75096</v>
      </c>
      <c r="AF268" s="37">
        <v>131920</v>
      </c>
    </row>
    <row r="269" spans="1:32">
      <c r="A269" t="s">
        <v>152</v>
      </c>
      <c r="B269" t="s">
        <v>153</v>
      </c>
      <c r="C269" t="s">
        <v>154</v>
      </c>
      <c r="D269" t="s">
        <v>155</v>
      </c>
      <c r="E269" t="s">
        <v>6915</v>
      </c>
      <c r="F269" t="s">
        <v>455</v>
      </c>
      <c r="G269" t="s">
        <v>6780</v>
      </c>
      <c r="H269" t="s">
        <v>153</v>
      </c>
      <c r="I269" t="s">
        <v>152</v>
      </c>
      <c r="J269" t="s">
        <v>456</v>
      </c>
      <c r="K269" t="s">
        <v>96</v>
      </c>
      <c r="L269" t="s">
        <v>6916</v>
      </c>
      <c r="M269" s="36">
        <v>45975.509722222218</v>
      </c>
      <c r="N269" s="36">
        <v>45986.438194444447</v>
      </c>
      <c r="O269" t="s">
        <v>1125</v>
      </c>
      <c r="P269" t="s">
        <v>1363</v>
      </c>
      <c r="Q269" t="s">
        <v>1363</v>
      </c>
      <c r="T269" t="s">
        <v>100</v>
      </c>
      <c r="U269" t="s">
        <v>6696</v>
      </c>
      <c r="V269" t="s">
        <v>6917</v>
      </c>
      <c r="W269" t="s">
        <v>102</v>
      </c>
      <c r="X269" t="s">
        <v>458</v>
      </c>
      <c r="Y269" t="s">
        <v>8</v>
      </c>
      <c r="Z269" t="s">
        <v>104</v>
      </c>
      <c r="AA269" t="s">
        <v>1911</v>
      </c>
      <c r="AB269" s="37">
        <v>1</v>
      </c>
      <c r="AC269" t="s">
        <v>106</v>
      </c>
      <c r="AD269" s="37">
        <v>65960</v>
      </c>
      <c r="AE269" s="37">
        <v>75096</v>
      </c>
      <c r="AF269" s="37">
        <v>65960</v>
      </c>
    </row>
    <row r="270" spans="1:32">
      <c r="A270" t="s">
        <v>138</v>
      </c>
      <c r="B270" t="s">
        <v>139</v>
      </c>
      <c r="C270" t="s">
        <v>140</v>
      </c>
      <c r="D270" t="s">
        <v>3262</v>
      </c>
      <c r="E270" t="s">
        <v>6918</v>
      </c>
      <c r="F270" t="s">
        <v>3264</v>
      </c>
      <c r="G270" t="s">
        <v>6780</v>
      </c>
      <c r="H270" t="s">
        <v>144</v>
      </c>
      <c r="I270" t="s">
        <v>3265</v>
      </c>
      <c r="J270" t="s">
        <v>3266</v>
      </c>
      <c r="K270" t="s">
        <v>96</v>
      </c>
      <c r="L270" t="s">
        <v>6919</v>
      </c>
      <c r="M270" s="36">
        <v>45979.675000000003</v>
      </c>
      <c r="N270" s="36">
        <v>45987.667361111111</v>
      </c>
      <c r="O270" t="s">
        <v>1125</v>
      </c>
      <c r="P270" t="s">
        <v>1363</v>
      </c>
      <c r="Q270" t="s">
        <v>1363</v>
      </c>
      <c r="R270" t="s">
        <v>98</v>
      </c>
      <c r="S270" t="s">
        <v>99</v>
      </c>
      <c r="T270" t="s">
        <v>100</v>
      </c>
      <c r="U270" t="s">
        <v>6696</v>
      </c>
      <c r="V270" t="s">
        <v>6920</v>
      </c>
      <c r="W270" t="s">
        <v>102</v>
      </c>
      <c r="X270" t="s">
        <v>6921</v>
      </c>
      <c r="Y270" t="s">
        <v>13</v>
      </c>
      <c r="Z270" t="s">
        <v>104</v>
      </c>
      <c r="AA270" t="s">
        <v>189</v>
      </c>
      <c r="AB270" s="37">
        <v>1</v>
      </c>
      <c r="AC270" t="s">
        <v>106</v>
      </c>
      <c r="AD270" s="37">
        <v>275729</v>
      </c>
      <c r="AE270" s="37">
        <v>196537</v>
      </c>
      <c r="AF270" s="37">
        <v>275729</v>
      </c>
    </row>
    <row r="271" spans="1:32">
      <c r="A271" t="s">
        <v>152</v>
      </c>
      <c r="B271" t="s">
        <v>153</v>
      </c>
      <c r="C271" t="s">
        <v>154</v>
      </c>
      <c r="D271" t="s">
        <v>155</v>
      </c>
      <c r="E271" t="s">
        <v>6922</v>
      </c>
      <c r="F271" t="s">
        <v>6923</v>
      </c>
      <c r="G271" t="s">
        <v>6780</v>
      </c>
      <c r="H271" t="s">
        <v>153</v>
      </c>
      <c r="I271" t="s">
        <v>152</v>
      </c>
      <c r="J271" t="s">
        <v>6924</v>
      </c>
      <c r="K271" t="s">
        <v>96</v>
      </c>
      <c r="L271" t="s">
        <v>6925</v>
      </c>
      <c r="M271" s="36">
        <v>45979.675000000003</v>
      </c>
      <c r="N271" s="36">
        <v>45980.735578703701</v>
      </c>
      <c r="O271" t="s">
        <v>1125</v>
      </c>
      <c r="P271" t="s">
        <v>1363</v>
      </c>
      <c r="Q271" t="s">
        <v>1363</v>
      </c>
      <c r="R271" t="s">
        <v>98</v>
      </c>
      <c r="S271" t="s">
        <v>470</v>
      </c>
      <c r="T271" t="s">
        <v>100</v>
      </c>
      <c r="U271" t="s">
        <v>6696</v>
      </c>
      <c r="V271" t="s">
        <v>6926</v>
      </c>
      <c r="W271" t="s">
        <v>102</v>
      </c>
      <c r="X271" t="s">
        <v>6927</v>
      </c>
      <c r="Y271" t="s">
        <v>8</v>
      </c>
      <c r="Z271" t="s">
        <v>104</v>
      </c>
      <c r="AA271" t="s">
        <v>453</v>
      </c>
      <c r="AB271" s="37">
        <v>1</v>
      </c>
      <c r="AC271" t="s">
        <v>106</v>
      </c>
      <c r="AD271" s="37">
        <v>65960</v>
      </c>
      <c r="AE271" s="37">
        <v>75096</v>
      </c>
      <c r="AF271" s="37">
        <v>65960</v>
      </c>
    </row>
    <row r="272" spans="1:32">
      <c r="A272" t="s">
        <v>113</v>
      </c>
      <c r="B272" t="s">
        <v>114</v>
      </c>
      <c r="C272" t="s">
        <v>115</v>
      </c>
      <c r="D272" t="s">
        <v>6688</v>
      </c>
      <c r="E272" t="s">
        <v>6689</v>
      </c>
      <c r="F272" t="s">
        <v>6690</v>
      </c>
      <c r="G272" t="s">
        <v>6691</v>
      </c>
      <c r="H272" t="s">
        <v>119</v>
      </c>
      <c r="I272" t="s">
        <v>119</v>
      </c>
      <c r="J272" t="s">
        <v>6692</v>
      </c>
      <c r="K272" t="s">
        <v>96</v>
      </c>
      <c r="L272" t="s">
        <v>6693</v>
      </c>
      <c r="M272" s="36">
        <v>45953.515972222223</v>
      </c>
      <c r="N272" s="36">
        <v>45968.419444444437</v>
      </c>
      <c r="O272" t="s">
        <v>1125</v>
      </c>
      <c r="P272" t="s">
        <v>6694</v>
      </c>
      <c r="Q272" t="s">
        <v>6695</v>
      </c>
      <c r="R272" t="s">
        <v>1130</v>
      </c>
      <c r="S272" t="s">
        <v>1130</v>
      </c>
      <c r="T272" t="s">
        <v>100</v>
      </c>
      <c r="U272" t="s">
        <v>6696</v>
      </c>
      <c r="V272" t="s">
        <v>6697</v>
      </c>
      <c r="W272" t="s">
        <v>102</v>
      </c>
      <c r="X272" t="s">
        <v>6698</v>
      </c>
      <c r="Y272" t="s">
        <v>125</v>
      </c>
      <c r="Z272" t="s">
        <v>126</v>
      </c>
      <c r="AA272" t="s">
        <v>127</v>
      </c>
      <c r="AB272" s="37">
        <v>1</v>
      </c>
      <c r="AC272" t="s">
        <v>106</v>
      </c>
      <c r="AD272" s="37">
        <v>988463</v>
      </c>
      <c r="AE272" s="37">
        <v>196537</v>
      </c>
      <c r="AF272" s="37">
        <v>988463</v>
      </c>
    </row>
    <row r="273" spans="1:32">
      <c r="A273" t="s">
        <v>113</v>
      </c>
      <c r="B273" t="s">
        <v>114</v>
      </c>
      <c r="C273" t="s">
        <v>115</v>
      </c>
      <c r="D273" t="s">
        <v>6699</v>
      </c>
      <c r="E273" t="s">
        <v>6700</v>
      </c>
      <c r="F273" t="s">
        <v>6701</v>
      </c>
      <c r="G273" t="s">
        <v>6691</v>
      </c>
      <c r="H273" t="s">
        <v>119</v>
      </c>
      <c r="I273" t="s">
        <v>6702</v>
      </c>
      <c r="J273" t="s">
        <v>6703</v>
      </c>
      <c r="K273" t="s">
        <v>96</v>
      </c>
      <c r="L273" t="s">
        <v>6704</v>
      </c>
      <c r="M273" s="36">
        <v>45950.711805555547</v>
      </c>
      <c r="N273" s="36">
        <v>45968.354166666657</v>
      </c>
      <c r="O273" t="s">
        <v>1125</v>
      </c>
      <c r="P273" t="s">
        <v>6694</v>
      </c>
      <c r="Q273" t="s">
        <v>6695</v>
      </c>
      <c r="R273" t="s">
        <v>98</v>
      </c>
      <c r="S273" t="s">
        <v>99</v>
      </c>
      <c r="T273" t="s">
        <v>100</v>
      </c>
      <c r="U273" t="s">
        <v>6696</v>
      </c>
      <c r="V273" t="s">
        <v>6705</v>
      </c>
      <c r="W273" t="s">
        <v>102</v>
      </c>
      <c r="X273" t="s">
        <v>6706</v>
      </c>
      <c r="Y273" t="s">
        <v>125</v>
      </c>
      <c r="Z273" t="s">
        <v>126</v>
      </c>
      <c r="AA273" t="s">
        <v>127</v>
      </c>
      <c r="AB273" s="37">
        <v>1</v>
      </c>
      <c r="AC273" t="s">
        <v>106</v>
      </c>
      <c r="AD273" s="37">
        <v>988463</v>
      </c>
      <c r="AE273" s="37">
        <v>196537</v>
      </c>
      <c r="AF273" s="37">
        <v>988463</v>
      </c>
    </row>
    <row r="274" spans="1:32">
      <c r="A274" t="s">
        <v>138</v>
      </c>
      <c r="B274" t="s">
        <v>139</v>
      </c>
      <c r="C274" t="s">
        <v>140</v>
      </c>
      <c r="D274" t="s">
        <v>2441</v>
      </c>
      <c r="E274" t="s">
        <v>6707</v>
      </c>
      <c r="F274" t="s">
        <v>6708</v>
      </c>
      <c r="G274" t="s">
        <v>6691</v>
      </c>
      <c r="H274" t="s">
        <v>144</v>
      </c>
      <c r="I274" t="s">
        <v>2444</v>
      </c>
      <c r="J274" t="s">
        <v>6709</v>
      </c>
      <c r="K274" t="s">
        <v>96</v>
      </c>
      <c r="L274" t="s">
        <v>6710</v>
      </c>
      <c r="M274" s="36">
        <v>45958.636111111111</v>
      </c>
      <c r="N274" s="36">
        <v>45967.594444444447</v>
      </c>
      <c r="O274" t="s">
        <v>1125</v>
      </c>
      <c r="P274" t="s">
        <v>6694</v>
      </c>
      <c r="Q274" t="s">
        <v>6695</v>
      </c>
      <c r="R274" t="s">
        <v>1130</v>
      </c>
      <c r="S274" t="s">
        <v>1130</v>
      </c>
      <c r="T274" t="s">
        <v>100</v>
      </c>
      <c r="U274" t="s">
        <v>6696</v>
      </c>
      <c r="V274" t="s">
        <v>6711</v>
      </c>
      <c r="W274" t="s">
        <v>102</v>
      </c>
      <c r="X274" t="s">
        <v>6712</v>
      </c>
      <c r="Y274" t="s">
        <v>11</v>
      </c>
      <c r="Z274" t="s">
        <v>104</v>
      </c>
      <c r="AA274" t="s">
        <v>644</v>
      </c>
      <c r="AB274" s="37">
        <v>1</v>
      </c>
      <c r="AC274" t="s">
        <v>106</v>
      </c>
      <c r="AD274" s="37">
        <v>144968</v>
      </c>
      <c r="AE274" s="37">
        <v>140396</v>
      </c>
      <c r="AF274" s="37">
        <v>144968</v>
      </c>
    </row>
    <row r="275" spans="1:32">
      <c r="A275" t="s">
        <v>255</v>
      </c>
      <c r="B275" t="s">
        <v>256</v>
      </c>
      <c r="C275" t="s">
        <v>257</v>
      </c>
      <c r="D275" t="s">
        <v>695</v>
      </c>
      <c r="E275" t="s">
        <v>6713</v>
      </c>
      <c r="F275" t="s">
        <v>6714</v>
      </c>
      <c r="G275" t="s">
        <v>6691</v>
      </c>
      <c r="H275" t="s">
        <v>261</v>
      </c>
      <c r="I275" t="s">
        <v>698</v>
      </c>
      <c r="J275" t="s">
        <v>6715</v>
      </c>
      <c r="K275" t="s">
        <v>96</v>
      </c>
      <c r="L275" t="s">
        <v>6716</v>
      </c>
      <c r="M275" s="36">
        <v>45959.70208333333</v>
      </c>
      <c r="N275" s="36">
        <v>45962.421527777777</v>
      </c>
      <c r="O275" t="s">
        <v>1125</v>
      </c>
      <c r="P275" t="s">
        <v>6694</v>
      </c>
      <c r="Q275" t="s">
        <v>6695</v>
      </c>
      <c r="R275" t="s">
        <v>1130</v>
      </c>
      <c r="S275" t="s">
        <v>1130</v>
      </c>
      <c r="T275" t="s">
        <v>100</v>
      </c>
      <c r="U275" t="s">
        <v>6696</v>
      </c>
      <c r="V275" t="s">
        <v>6717</v>
      </c>
      <c r="W275" t="s">
        <v>102</v>
      </c>
      <c r="X275" t="s">
        <v>6718</v>
      </c>
      <c r="Y275" t="s">
        <v>15</v>
      </c>
      <c r="Z275" t="s">
        <v>104</v>
      </c>
      <c r="AA275" t="s">
        <v>703</v>
      </c>
      <c r="AB275" s="37">
        <v>1</v>
      </c>
      <c r="AC275" t="s">
        <v>106</v>
      </c>
      <c r="AD275" s="37">
        <v>479589</v>
      </c>
      <c r="AE275" s="37">
        <v>196537</v>
      </c>
      <c r="AF275" s="37">
        <v>479589</v>
      </c>
    </row>
    <row r="276" spans="1:32">
      <c r="A276" t="s">
        <v>603</v>
      </c>
      <c r="B276" t="s">
        <v>381</v>
      </c>
      <c r="C276" t="s">
        <v>382</v>
      </c>
      <c r="D276" t="s">
        <v>6719</v>
      </c>
      <c r="E276" t="s">
        <v>6720</v>
      </c>
      <c r="F276" t="s">
        <v>6721</v>
      </c>
      <c r="G276" t="s">
        <v>6691</v>
      </c>
      <c r="H276" t="s">
        <v>607</v>
      </c>
      <c r="I276" t="s">
        <v>6722</v>
      </c>
      <c r="J276" t="s">
        <v>6723</v>
      </c>
      <c r="K276" t="s">
        <v>96</v>
      </c>
      <c r="L276" t="s">
        <v>6724</v>
      </c>
      <c r="M276" s="36">
        <v>45959.70208333333</v>
      </c>
      <c r="N276" s="36">
        <v>45963.448611111111</v>
      </c>
      <c r="O276" t="s">
        <v>1125</v>
      </c>
      <c r="P276" t="s">
        <v>6694</v>
      </c>
      <c r="Q276" t="s">
        <v>6695</v>
      </c>
      <c r="R276" t="s">
        <v>1129</v>
      </c>
      <c r="S276" t="s">
        <v>1129</v>
      </c>
      <c r="T276" t="s">
        <v>100</v>
      </c>
      <c r="U276" t="s">
        <v>6696</v>
      </c>
      <c r="V276" t="s">
        <v>6725</v>
      </c>
      <c r="W276" t="s">
        <v>102</v>
      </c>
      <c r="X276" t="s">
        <v>6726</v>
      </c>
      <c r="Y276" t="s">
        <v>15</v>
      </c>
      <c r="Z276" t="s">
        <v>104</v>
      </c>
      <c r="AA276" t="s">
        <v>612</v>
      </c>
      <c r="AB276" s="37">
        <v>1</v>
      </c>
      <c r="AC276" t="s">
        <v>106</v>
      </c>
      <c r="AD276" s="37">
        <v>479589</v>
      </c>
      <c r="AE276" s="37">
        <v>196537</v>
      </c>
      <c r="AF276" s="37">
        <v>479589</v>
      </c>
    </row>
    <row r="277" spans="1:32">
      <c r="A277" t="s">
        <v>509</v>
      </c>
      <c r="B277" t="s">
        <v>139</v>
      </c>
      <c r="C277" t="s">
        <v>140</v>
      </c>
      <c r="D277" t="s">
        <v>4488</v>
      </c>
      <c r="E277" t="s">
        <v>6727</v>
      </c>
      <c r="F277" t="s">
        <v>6728</v>
      </c>
      <c r="G277" t="s">
        <v>6691</v>
      </c>
      <c r="H277" t="s">
        <v>144</v>
      </c>
      <c r="I277" t="s">
        <v>4491</v>
      </c>
      <c r="J277" t="s">
        <v>6729</v>
      </c>
      <c r="K277" t="s">
        <v>96</v>
      </c>
      <c r="L277" t="s">
        <v>6730</v>
      </c>
      <c r="M277" s="36">
        <v>45958.636111111111</v>
      </c>
      <c r="N277" s="36">
        <v>45968.591666666667</v>
      </c>
      <c r="O277" t="s">
        <v>1125</v>
      </c>
      <c r="P277" t="s">
        <v>6694</v>
      </c>
      <c r="Q277" t="s">
        <v>6695</v>
      </c>
      <c r="R277" t="s">
        <v>1130</v>
      </c>
      <c r="S277" t="s">
        <v>1130</v>
      </c>
      <c r="T277" t="s">
        <v>100</v>
      </c>
      <c r="U277" t="s">
        <v>6696</v>
      </c>
      <c r="V277" t="s">
        <v>6731</v>
      </c>
      <c r="W277" t="s">
        <v>102</v>
      </c>
      <c r="X277" t="s">
        <v>6732</v>
      </c>
      <c r="Y277" t="s">
        <v>13</v>
      </c>
      <c r="Z277" t="s">
        <v>104</v>
      </c>
      <c r="AA277" t="s">
        <v>1385</v>
      </c>
      <c r="AB277" s="37">
        <v>1</v>
      </c>
      <c r="AC277" t="s">
        <v>106</v>
      </c>
      <c r="AD277" s="37">
        <v>275729</v>
      </c>
      <c r="AE277" s="37">
        <v>196537</v>
      </c>
      <c r="AF277" s="37">
        <v>275729</v>
      </c>
    </row>
    <row r="278" spans="1:32">
      <c r="A278" t="s">
        <v>800</v>
      </c>
      <c r="B278" t="s">
        <v>381</v>
      </c>
      <c r="C278" t="s">
        <v>382</v>
      </c>
      <c r="D278" t="s">
        <v>2271</v>
      </c>
      <c r="E278" t="s">
        <v>6733</v>
      </c>
      <c r="F278" t="s">
        <v>6734</v>
      </c>
      <c r="G278" t="s">
        <v>6691</v>
      </c>
      <c r="H278" t="s">
        <v>804</v>
      </c>
      <c r="I278" t="s">
        <v>800</v>
      </c>
      <c r="J278" t="s">
        <v>6735</v>
      </c>
      <c r="K278" t="s">
        <v>96</v>
      </c>
      <c r="L278" t="s">
        <v>6736</v>
      </c>
      <c r="M278" s="36">
        <v>45959.70208333333</v>
      </c>
      <c r="N278" s="36">
        <v>45962.419444444437</v>
      </c>
      <c r="O278" t="s">
        <v>1125</v>
      </c>
      <c r="P278" t="s">
        <v>6694</v>
      </c>
      <c r="Q278" t="s">
        <v>6695</v>
      </c>
      <c r="R278" t="s">
        <v>1129</v>
      </c>
      <c r="S278" t="s">
        <v>1130</v>
      </c>
      <c r="T278" t="s">
        <v>100</v>
      </c>
      <c r="U278" t="s">
        <v>6696</v>
      </c>
      <c r="V278" t="s">
        <v>6737</v>
      </c>
      <c r="W278" t="s">
        <v>102</v>
      </c>
      <c r="X278" t="s">
        <v>6738</v>
      </c>
      <c r="Y278" t="s">
        <v>8</v>
      </c>
      <c r="Z278" t="s">
        <v>104</v>
      </c>
      <c r="AA278" t="s">
        <v>2068</v>
      </c>
      <c r="AB278" s="37">
        <v>1</v>
      </c>
      <c r="AC278" t="s">
        <v>106</v>
      </c>
      <c r="AD278" s="37">
        <v>65960</v>
      </c>
      <c r="AE278" s="37">
        <v>75096</v>
      </c>
      <c r="AF278" s="37">
        <v>65960</v>
      </c>
    </row>
    <row r="279" spans="1:32">
      <c r="A279" t="s">
        <v>85</v>
      </c>
      <c r="B279" t="s">
        <v>86</v>
      </c>
      <c r="C279" t="s">
        <v>87</v>
      </c>
      <c r="D279" t="s">
        <v>2399</v>
      </c>
      <c r="E279" t="s">
        <v>6739</v>
      </c>
      <c r="F279" t="s">
        <v>6740</v>
      </c>
      <c r="G279" t="s">
        <v>6691</v>
      </c>
      <c r="H279" t="s">
        <v>131</v>
      </c>
      <c r="I279" t="s">
        <v>2402</v>
      </c>
      <c r="J279" t="s">
        <v>6741</v>
      </c>
      <c r="K279" t="s">
        <v>96</v>
      </c>
      <c r="L279" t="s">
        <v>6742</v>
      </c>
      <c r="M279" s="36">
        <v>45959.70208333333</v>
      </c>
      <c r="N279" s="36">
        <v>45967.681250000001</v>
      </c>
      <c r="O279" t="s">
        <v>1125</v>
      </c>
      <c r="P279" t="s">
        <v>6694</v>
      </c>
      <c r="Q279" t="s">
        <v>6695</v>
      </c>
      <c r="R279" t="s">
        <v>1130</v>
      </c>
      <c r="S279" t="s">
        <v>1130</v>
      </c>
      <c r="T279" t="s">
        <v>100</v>
      </c>
      <c r="U279" t="s">
        <v>6696</v>
      </c>
      <c r="V279" t="s">
        <v>6743</v>
      </c>
      <c r="W279" t="s">
        <v>102</v>
      </c>
      <c r="X279" t="s">
        <v>6744</v>
      </c>
      <c r="Y279" t="s">
        <v>15</v>
      </c>
      <c r="Z279" t="s">
        <v>104</v>
      </c>
      <c r="AA279" t="s">
        <v>137</v>
      </c>
      <c r="AB279" s="37">
        <v>1</v>
      </c>
      <c r="AC279" t="s">
        <v>106</v>
      </c>
      <c r="AD279" s="37">
        <v>479589</v>
      </c>
      <c r="AE279" s="37">
        <v>196537</v>
      </c>
      <c r="AF279" s="37">
        <v>479589</v>
      </c>
    </row>
    <row r="280" spans="1:32">
      <c r="A280" t="s">
        <v>800</v>
      </c>
      <c r="B280" t="s">
        <v>381</v>
      </c>
      <c r="C280" t="s">
        <v>382</v>
      </c>
      <c r="D280" t="s">
        <v>6745</v>
      </c>
      <c r="E280" t="s">
        <v>6746</v>
      </c>
      <c r="F280" t="s">
        <v>6747</v>
      </c>
      <c r="G280" t="s">
        <v>6691</v>
      </c>
      <c r="H280" t="s">
        <v>804</v>
      </c>
      <c r="I280" t="s">
        <v>6748</v>
      </c>
      <c r="J280" t="s">
        <v>6749</v>
      </c>
      <c r="K280" t="s">
        <v>96</v>
      </c>
      <c r="L280" t="s">
        <v>6750</v>
      </c>
      <c r="M280" s="36">
        <v>45965.703472222223</v>
      </c>
      <c r="N280" s="36">
        <v>45968.467361111107</v>
      </c>
      <c r="O280" t="s">
        <v>1125</v>
      </c>
      <c r="P280" t="s">
        <v>6694</v>
      </c>
      <c r="Q280" t="s">
        <v>6695</v>
      </c>
      <c r="R280" t="s">
        <v>1129</v>
      </c>
      <c r="S280" t="s">
        <v>1129</v>
      </c>
      <c r="T280" t="s">
        <v>100</v>
      </c>
      <c r="U280" t="s">
        <v>6696</v>
      </c>
      <c r="V280" t="s">
        <v>6751</v>
      </c>
      <c r="W280" t="s">
        <v>102</v>
      </c>
      <c r="X280" t="s">
        <v>6752</v>
      </c>
      <c r="Y280" t="s">
        <v>8</v>
      </c>
      <c r="Z280" t="s">
        <v>104</v>
      </c>
      <c r="AA280" t="s">
        <v>3716</v>
      </c>
      <c r="AB280" s="37">
        <v>1</v>
      </c>
      <c r="AC280" t="s">
        <v>106</v>
      </c>
      <c r="AD280" s="37">
        <v>65960</v>
      </c>
      <c r="AE280" s="37">
        <v>75096</v>
      </c>
      <c r="AF280" s="37">
        <v>65960</v>
      </c>
    </row>
    <row r="281" spans="1:32">
      <c r="A281" t="s">
        <v>509</v>
      </c>
      <c r="B281" t="s">
        <v>139</v>
      </c>
      <c r="C281" t="s">
        <v>140</v>
      </c>
      <c r="D281" t="s">
        <v>510</v>
      </c>
      <c r="E281" t="s">
        <v>6753</v>
      </c>
      <c r="F281" t="s">
        <v>6754</v>
      </c>
      <c r="G281" t="s">
        <v>6691</v>
      </c>
      <c r="H281" t="s">
        <v>144</v>
      </c>
      <c r="I281" t="s">
        <v>513</v>
      </c>
      <c r="J281" t="s">
        <v>6755</v>
      </c>
      <c r="K281" t="s">
        <v>96</v>
      </c>
      <c r="L281" t="s">
        <v>6756</v>
      </c>
      <c r="M281" s="36">
        <v>45965.703472222223</v>
      </c>
      <c r="N281" s="36">
        <v>45972.616666666669</v>
      </c>
      <c r="O281" t="s">
        <v>1125</v>
      </c>
      <c r="P281" t="s">
        <v>6694</v>
      </c>
      <c r="Q281" t="s">
        <v>6695</v>
      </c>
      <c r="R281" t="s">
        <v>1130</v>
      </c>
      <c r="S281" t="s">
        <v>1130</v>
      </c>
      <c r="T281" t="s">
        <v>100</v>
      </c>
      <c r="U281" t="s">
        <v>6696</v>
      </c>
      <c r="V281" t="s">
        <v>6757</v>
      </c>
      <c r="W281" t="s">
        <v>102</v>
      </c>
      <c r="X281" t="s">
        <v>6758</v>
      </c>
      <c r="Y281" t="s">
        <v>11</v>
      </c>
      <c r="Z281" t="s">
        <v>104</v>
      </c>
      <c r="AA281" t="s">
        <v>518</v>
      </c>
      <c r="AB281" s="37">
        <v>1</v>
      </c>
      <c r="AC281" t="s">
        <v>106</v>
      </c>
      <c r="AD281" s="37">
        <v>144968</v>
      </c>
      <c r="AE281" s="37">
        <v>140396</v>
      </c>
      <c r="AF281" s="37">
        <v>144968</v>
      </c>
    </row>
    <row r="282" spans="1:32">
      <c r="A282" t="s">
        <v>152</v>
      </c>
      <c r="B282" t="s">
        <v>153</v>
      </c>
      <c r="C282" t="s">
        <v>154</v>
      </c>
      <c r="D282" t="s">
        <v>155</v>
      </c>
      <c r="E282" t="s">
        <v>6759</v>
      </c>
      <c r="F282" t="s">
        <v>6760</v>
      </c>
      <c r="G282" t="s">
        <v>6691</v>
      </c>
      <c r="H282" t="s">
        <v>153</v>
      </c>
      <c r="I282" t="s">
        <v>152</v>
      </c>
      <c r="J282" t="s">
        <v>6761</v>
      </c>
      <c r="K282" t="s">
        <v>96</v>
      </c>
      <c r="L282" t="s">
        <v>6762</v>
      </c>
      <c r="M282" s="36">
        <v>45965.703472222223</v>
      </c>
      <c r="N282" s="36">
        <v>45972.702777777777</v>
      </c>
      <c r="O282" t="s">
        <v>1125</v>
      </c>
      <c r="P282" t="s">
        <v>6694</v>
      </c>
      <c r="Q282" t="s">
        <v>6695</v>
      </c>
      <c r="R282" t="s">
        <v>1130</v>
      </c>
      <c r="S282" t="s">
        <v>1130</v>
      </c>
      <c r="T282" t="s">
        <v>100</v>
      </c>
      <c r="U282" t="s">
        <v>6696</v>
      </c>
      <c r="V282" t="s">
        <v>6763</v>
      </c>
      <c r="W282" t="s">
        <v>102</v>
      </c>
      <c r="X282" t="s">
        <v>6764</v>
      </c>
      <c r="Y282" t="s">
        <v>8</v>
      </c>
      <c r="Z282" t="s">
        <v>104</v>
      </c>
      <c r="AA282" t="s">
        <v>2242</v>
      </c>
      <c r="AB282" s="37">
        <v>1</v>
      </c>
      <c r="AC282" t="s">
        <v>106</v>
      </c>
      <c r="AD282" s="37">
        <v>65960</v>
      </c>
      <c r="AE282" s="37">
        <v>75096</v>
      </c>
      <c r="AF282" s="37">
        <v>65960</v>
      </c>
    </row>
    <row r="283" spans="1:32">
      <c r="A283" t="s">
        <v>704</v>
      </c>
      <c r="B283" t="s">
        <v>381</v>
      </c>
      <c r="C283" t="s">
        <v>382</v>
      </c>
      <c r="D283" t="s">
        <v>6765</v>
      </c>
      <c r="E283" t="s">
        <v>6766</v>
      </c>
      <c r="F283" t="s">
        <v>6767</v>
      </c>
      <c r="G283" t="s">
        <v>6691</v>
      </c>
      <c r="H283" t="s">
        <v>708</v>
      </c>
      <c r="I283" t="s">
        <v>6768</v>
      </c>
      <c r="J283" t="s">
        <v>6769</v>
      </c>
      <c r="K283" t="s">
        <v>96</v>
      </c>
      <c r="L283" t="s">
        <v>6770</v>
      </c>
      <c r="M283" s="36">
        <v>45965.703472222223</v>
      </c>
      <c r="N283" s="36">
        <v>45975.674305555563</v>
      </c>
      <c r="O283" t="s">
        <v>1125</v>
      </c>
      <c r="P283" t="s">
        <v>6694</v>
      </c>
      <c r="Q283" t="s">
        <v>6695</v>
      </c>
      <c r="R283" t="s">
        <v>1130</v>
      </c>
      <c r="S283" t="s">
        <v>1130</v>
      </c>
      <c r="T283" t="s">
        <v>100</v>
      </c>
      <c r="U283" t="s">
        <v>6696</v>
      </c>
      <c r="V283" t="s">
        <v>6771</v>
      </c>
      <c r="W283" t="s">
        <v>102</v>
      </c>
      <c r="X283" t="s">
        <v>6772</v>
      </c>
      <c r="Y283" t="s">
        <v>125</v>
      </c>
      <c r="Z283" t="s">
        <v>126</v>
      </c>
      <c r="AA283" t="s">
        <v>1603</v>
      </c>
      <c r="AB283" s="37">
        <v>1</v>
      </c>
      <c r="AC283" t="s">
        <v>106</v>
      </c>
      <c r="AD283" s="37">
        <v>988463</v>
      </c>
      <c r="AE283" s="37">
        <v>196537</v>
      </c>
      <c r="AF283" s="37">
        <v>988463</v>
      </c>
    </row>
    <row r="284" spans="1:32">
      <c r="A284" t="s">
        <v>152</v>
      </c>
      <c r="B284" t="s">
        <v>153</v>
      </c>
      <c r="C284" t="s">
        <v>154</v>
      </c>
      <c r="D284" t="s">
        <v>155</v>
      </c>
      <c r="E284" t="s">
        <v>6773</v>
      </c>
      <c r="F284" t="s">
        <v>6774</v>
      </c>
      <c r="G284" t="s">
        <v>6691</v>
      </c>
      <c r="H284" t="s">
        <v>153</v>
      </c>
      <c r="I284" t="s">
        <v>152</v>
      </c>
      <c r="J284" t="s">
        <v>6775</v>
      </c>
      <c r="K284" t="s">
        <v>96</v>
      </c>
      <c r="L284" t="s">
        <v>6776</v>
      </c>
      <c r="M284" s="36">
        <v>45960.455555555563</v>
      </c>
      <c r="N284" s="36">
        <v>45965.699305555558</v>
      </c>
      <c r="O284" t="s">
        <v>1125</v>
      </c>
      <c r="P284" t="s">
        <v>6694</v>
      </c>
      <c r="Q284" t="s">
        <v>6695</v>
      </c>
      <c r="R284" t="s">
        <v>147</v>
      </c>
      <c r="S284" t="s">
        <v>148</v>
      </c>
      <c r="T284" t="s">
        <v>100</v>
      </c>
      <c r="U284" t="s">
        <v>6696</v>
      </c>
      <c r="V284" t="s">
        <v>6777</v>
      </c>
      <c r="W284" t="s">
        <v>102</v>
      </c>
      <c r="X284" t="s">
        <v>6778</v>
      </c>
      <c r="Y284" t="s">
        <v>8</v>
      </c>
      <c r="Z284" t="s">
        <v>104</v>
      </c>
      <c r="AA284" t="s">
        <v>838</v>
      </c>
      <c r="AB284" s="37">
        <v>1</v>
      </c>
      <c r="AC284" t="s">
        <v>106</v>
      </c>
      <c r="AD284" s="37">
        <v>65960</v>
      </c>
      <c r="AE284" s="37">
        <v>75096</v>
      </c>
      <c r="AF284" s="37">
        <v>65960</v>
      </c>
    </row>
    <row r="285" spans="1:32">
      <c r="A285" t="s">
        <v>138</v>
      </c>
      <c r="B285" t="s">
        <v>139</v>
      </c>
      <c r="C285" t="s">
        <v>140</v>
      </c>
      <c r="D285" t="s">
        <v>2802</v>
      </c>
      <c r="E285" t="s">
        <v>6784</v>
      </c>
      <c r="F285" t="s">
        <v>6785</v>
      </c>
      <c r="G285" t="s">
        <v>6691</v>
      </c>
      <c r="H285" t="s">
        <v>144</v>
      </c>
      <c r="I285" t="s">
        <v>2805</v>
      </c>
      <c r="J285" t="s">
        <v>6786</v>
      </c>
      <c r="K285" t="s">
        <v>96</v>
      </c>
      <c r="L285" t="s">
        <v>6787</v>
      </c>
      <c r="M285" s="36">
        <v>45961.502083333333</v>
      </c>
      <c r="N285" s="36">
        <v>45965.609722222223</v>
      </c>
      <c r="O285" t="s">
        <v>1125</v>
      </c>
      <c r="P285" t="s">
        <v>6694</v>
      </c>
      <c r="Q285" t="s">
        <v>6695</v>
      </c>
      <c r="R285" t="s">
        <v>98</v>
      </c>
      <c r="S285" t="s">
        <v>99</v>
      </c>
      <c r="T285" t="s">
        <v>100</v>
      </c>
      <c r="U285" t="s">
        <v>6696</v>
      </c>
      <c r="V285" t="s">
        <v>6788</v>
      </c>
      <c r="W285" t="s">
        <v>102</v>
      </c>
      <c r="X285" t="s">
        <v>6789</v>
      </c>
      <c r="Y285" t="s">
        <v>11</v>
      </c>
      <c r="Z285" t="s">
        <v>104</v>
      </c>
      <c r="AA285" t="s">
        <v>1172</v>
      </c>
      <c r="AB285" s="37">
        <v>1</v>
      </c>
      <c r="AC285" t="s">
        <v>106</v>
      </c>
      <c r="AD285" s="37">
        <v>144968</v>
      </c>
      <c r="AE285" s="37">
        <v>140396</v>
      </c>
      <c r="AF285" s="37">
        <v>144968</v>
      </c>
    </row>
    <row r="286" spans="1:32">
      <c r="A286" t="s">
        <v>113</v>
      </c>
      <c r="B286" t="s">
        <v>114</v>
      </c>
      <c r="C286" t="s">
        <v>115</v>
      </c>
      <c r="D286" t="s">
        <v>4399</v>
      </c>
      <c r="E286" t="s">
        <v>6790</v>
      </c>
      <c r="F286" t="s">
        <v>6791</v>
      </c>
      <c r="G286" t="s">
        <v>6691</v>
      </c>
      <c r="H286" t="s">
        <v>366</v>
      </c>
      <c r="I286" t="s">
        <v>4402</v>
      </c>
      <c r="J286" t="s">
        <v>6792</v>
      </c>
      <c r="K286" t="s">
        <v>96</v>
      </c>
      <c r="L286" t="s">
        <v>6793</v>
      </c>
      <c r="M286" s="36">
        <v>45961.502083333333</v>
      </c>
      <c r="N286" s="36">
        <v>45965.534722222219</v>
      </c>
      <c r="O286" t="s">
        <v>1125</v>
      </c>
      <c r="P286" t="s">
        <v>6694</v>
      </c>
      <c r="Q286" t="s">
        <v>6695</v>
      </c>
      <c r="R286" t="s">
        <v>98</v>
      </c>
      <c r="S286" t="s">
        <v>99</v>
      </c>
      <c r="T286" t="s">
        <v>100</v>
      </c>
      <c r="U286" t="s">
        <v>6696</v>
      </c>
      <c r="V286" t="s">
        <v>6794</v>
      </c>
      <c r="W286" t="s">
        <v>102</v>
      </c>
      <c r="X286" t="s">
        <v>6795</v>
      </c>
      <c r="Y286" t="s">
        <v>11</v>
      </c>
      <c r="Z286" t="s">
        <v>104</v>
      </c>
      <c r="AA286" t="s">
        <v>1632</v>
      </c>
      <c r="AB286" s="37">
        <v>1</v>
      </c>
      <c r="AC286" t="s">
        <v>106</v>
      </c>
      <c r="AD286" s="37">
        <v>144968</v>
      </c>
      <c r="AE286" s="37">
        <v>140396</v>
      </c>
      <c r="AF286" s="37">
        <v>144968</v>
      </c>
    </row>
    <row r="287" spans="1:32">
      <c r="A287" t="s">
        <v>138</v>
      </c>
      <c r="B287" t="s">
        <v>139</v>
      </c>
      <c r="C287" t="s">
        <v>140</v>
      </c>
      <c r="D287" t="s">
        <v>141</v>
      </c>
      <c r="E287" t="s">
        <v>6796</v>
      </c>
      <c r="F287" t="s">
        <v>6797</v>
      </c>
      <c r="G287" t="s">
        <v>6691</v>
      </c>
      <c r="H287" t="s">
        <v>144</v>
      </c>
      <c r="I287" t="s">
        <v>138</v>
      </c>
      <c r="J287" t="s">
        <v>6798</v>
      </c>
      <c r="K287" t="s">
        <v>96</v>
      </c>
      <c r="L287" t="s">
        <v>6799</v>
      </c>
      <c r="M287" s="36">
        <v>45961.502083333333</v>
      </c>
      <c r="N287" s="36">
        <v>45969.530555555553</v>
      </c>
      <c r="O287" t="s">
        <v>1125</v>
      </c>
      <c r="P287" t="s">
        <v>6694</v>
      </c>
      <c r="Q287" t="s">
        <v>6695</v>
      </c>
      <c r="R287" t="s">
        <v>98</v>
      </c>
      <c r="S287" t="s">
        <v>99</v>
      </c>
      <c r="T287" t="s">
        <v>100</v>
      </c>
      <c r="U287" t="s">
        <v>6696</v>
      </c>
      <c r="V287" t="s">
        <v>6800</v>
      </c>
      <c r="W287" t="s">
        <v>102</v>
      </c>
      <c r="X287" t="s">
        <v>6801</v>
      </c>
      <c r="Y287" t="s">
        <v>8</v>
      </c>
      <c r="Z287" t="s">
        <v>104</v>
      </c>
      <c r="AA287" t="s">
        <v>1172</v>
      </c>
      <c r="AB287" s="37">
        <v>1</v>
      </c>
      <c r="AC287" t="s">
        <v>106</v>
      </c>
      <c r="AD287" s="37">
        <v>65960</v>
      </c>
      <c r="AE287" s="37">
        <v>75096</v>
      </c>
      <c r="AF287" s="37">
        <v>65960</v>
      </c>
    </row>
    <row r="288" spans="1:32">
      <c r="A288" t="s">
        <v>509</v>
      </c>
      <c r="B288" t="s">
        <v>139</v>
      </c>
      <c r="C288" t="s">
        <v>140</v>
      </c>
      <c r="D288" t="s">
        <v>1402</v>
      </c>
      <c r="E288" t="s">
        <v>6802</v>
      </c>
      <c r="F288" t="s">
        <v>6803</v>
      </c>
      <c r="G288" t="s">
        <v>6691</v>
      </c>
      <c r="H288" t="s">
        <v>144</v>
      </c>
      <c r="I288" t="s">
        <v>509</v>
      </c>
      <c r="J288" t="s">
        <v>6804</v>
      </c>
      <c r="K288" t="s">
        <v>96</v>
      </c>
      <c r="L288" t="s">
        <v>6805</v>
      </c>
      <c r="M288" s="36">
        <v>45961.502083333333</v>
      </c>
      <c r="N288" s="36">
        <v>45971.500694444447</v>
      </c>
      <c r="O288" t="s">
        <v>1125</v>
      </c>
      <c r="P288" t="s">
        <v>6694</v>
      </c>
      <c r="Q288" t="s">
        <v>6695</v>
      </c>
      <c r="R288" t="s">
        <v>98</v>
      </c>
      <c r="S288" t="s">
        <v>99</v>
      </c>
      <c r="T288" t="s">
        <v>100</v>
      </c>
      <c r="U288" t="s">
        <v>6696</v>
      </c>
      <c r="V288" t="s">
        <v>6806</v>
      </c>
      <c r="W288" t="s">
        <v>102</v>
      </c>
      <c r="X288" t="s">
        <v>6807</v>
      </c>
      <c r="Y288" t="s">
        <v>8</v>
      </c>
      <c r="Z288" t="s">
        <v>104</v>
      </c>
      <c r="AA288" t="s">
        <v>518</v>
      </c>
      <c r="AB288" s="37">
        <v>1</v>
      </c>
      <c r="AC288" t="s">
        <v>106</v>
      </c>
      <c r="AD288" s="37">
        <v>65960</v>
      </c>
      <c r="AE288" s="37">
        <v>75096</v>
      </c>
      <c r="AF288" s="37">
        <v>65960</v>
      </c>
    </row>
    <row r="289" spans="1:32">
      <c r="A289" t="s">
        <v>310</v>
      </c>
      <c r="B289" t="s">
        <v>114</v>
      </c>
      <c r="C289" t="s">
        <v>115</v>
      </c>
      <c r="D289" t="s">
        <v>311</v>
      </c>
      <c r="E289" t="s">
        <v>6808</v>
      </c>
      <c r="F289" t="s">
        <v>6809</v>
      </c>
      <c r="G289" t="s">
        <v>6691</v>
      </c>
      <c r="H289" t="s">
        <v>314</v>
      </c>
      <c r="I289" t="s">
        <v>310</v>
      </c>
      <c r="J289" t="s">
        <v>6810</v>
      </c>
      <c r="K289" t="s">
        <v>96</v>
      </c>
      <c r="L289" t="s">
        <v>6811</v>
      </c>
      <c r="M289" s="36">
        <v>45961.502083333333</v>
      </c>
      <c r="N289" s="36">
        <v>45962.482638888891</v>
      </c>
      <c r="O289" t="s">
        <v>1125</v>
      </c>
      <c r="P289" t="s">
        <v>6694</v>
      </c>
      <c r="Q289" t="s">
        <v>6695</v>
      </c>
      <c r="R289" t="s">
        <v>98</v>
      </c>
      <c r="S289" t="s">
        <v>99</v>
      </c>
      <c r="T289" t="s">
        <v>100</v>
      </c>
      <c r="U289" t="s">
        <v>6696</v>
      </c>
      <c r="V289" t="s">
        <v>6812</v>
      </c>
      <c r="W289" t="s">
        <v>102</v>
      </c>
      <c r="X289" t="s">
        <v>6813</v>
      </c>
      <c r="Y289" t="s">
        <v>8</v>
      </c>
      <c r="Z289" t="s">
        <v>104</v>
      </c>
      <c r="AA289" t="s">
        <v>333</v>
      </c>
      <c r="AB289" s="37">
        <v>1</v>
      </c>
      <c r="AC289" t="s">
        <v>106</v>
      </c>
      <c r="AD289" s="37">
        <v>65960</v>
      </c>
      <c r="AE289" s="37">
        <v>75096</v>
      </c>
      <c r="AF289" s="37">
        <v>65960</v>
      </c>
    </row>
    <row r="290" spans="1:32">
      <c r="A290" t="s">
        <v>138</v>
      </c>
      <c r="B290" t="s">
        <v>139</v>
      </c>
      <c r="C290" t="s">
        <v>140</v>
      </c>
      <c r="D290" t="s">
        <v>141</v>
      </c>
      <c r="E290" t="s">
        <v>6814</v>
      </c>
      <c r="F290" t="s">
        <v>6815</v>
      </c>
      <c r="G290" t="s">
        <v>6691</v>
      </c>
      <c r="H290" t="s">
        <v>144</v>
      </c>
      <c r="I290" t="s">
        <v>138</v>
      </c>
      <c r="J290" t="s">
        <v>6816</v>
      </c>
      <c r="K290" t="s">
        <v>96</v>
      </c>
      <c r="L290" t="s">
        <v>6817</v>
      </c>
      <c r="M290" s="36">
        <v>45973.35833333333</v>
      </c>
      <c r="N290" s="36">
        <v>45974.492361111108</v>
      </c>
      <c r="O290" t="s">
        <v>1125</v>
      </c>
      <c r="P290" t="s">
        <v>6694</v>
      </c>
      <c r="Q290" t="s">
        <v>6695</v>
      </c>
      <c r="R290" t="s">
        <v>1130</v>
      </c>
      <c r="S290" t="s">
        <v>1130</v>
      </c>
      <c r="T290" t="s">
        <v>100</v>
      </c>
      <c r="U290" t="s">
        <v>6696</v>
      </c>
      <c r="V290" t="s">
        <v>6818</v>
      </c>
      <c r="W290" t="s">
        <v>102</v>
      </c>
      <c r="X290" t="s">
        <v>6819</v>
      </c>
      <c r="Y290" t="s">
        <v>8</v>
      </c>
      <c r="Z290" t="s">
        <v>104</v>
      </c>
      <c r="AA290" t="s">
        <v>761</v>
      </c>
      <c r="AB290" s="37">
        <v>1</v>
      </c>
      <c r="AC290" t="s">
        <v>106</v>
      </c>
      <c r="AD290" s="37">
        <v>65960</v>
      </c>
      <c r="AE290" s="37">
        <v>75096</v>
      </c>
      <c r="AF290" s="37">
        <v>65960</v>
      </c>
    </row>
    <row r="291" spans="1:32">
      <c r="A291" t="s">
        <v>1001</v>
      </c>
      <c r="B291" t="s">
        <v>86</v>
      </c>
      <c r="C291" t="s">
        <v>352</v>
      </c>
      <c r="D291" t="s">
        <v>3066</v>
      </c>
      <c r="E291" t="s">
        <v>6820</v>
      </c>
      <c r="F291" t="s">
        <v>6821</v>
      </c>
      <c r="G291" t="s">
        <v>6691</v>
      </c>
      <c r="H291" t="s">
        <v>659</v>
      </c>
      <c r="I291" t="s">
        <v>3069</v>
      </c>
      <c r="J291" t="s">
        <v>6822</v>
      </c>
      <c r="K291" t="s">
        <v>96</v>
      </c>
      <c r="L291" t="s">
        <v>6823</v>
      </c>
      <c r="M291" s="36">
        <v>45965.506249999999</v>
      </c>
      <c r="N291" s="36">
        <v>45972.680555555547</v>
      </c>
      <c r="O291" t="s">
        <v>1125</v>
      </c>
      <c r="P291" t="s">
        <v>6694</v>
      </c>
      <c r="Q291" t="s">
        <v>6695</v>
      </c>
      <c r="R291" t="s">
        <v>98</v>
      </c>
      <c r="S291" t="s">
        <v>99</v>
      </c>
      <c r="T291" t="s">
        <v>100</v>
      </c>
      <c r="U291" t="s">
        <v>6696</v>
      </c>
      <c r="V291" t="s">
        <v>6824</v>
      </c>
      <c r="W291" t="s">
        <v>102</v>
      </c>
      <c r="X291" t="s">
        <v>6825</v>
      </c>
      <c r="Y291" t="s">
        <v>15</v>
      </c>
      <c r="Z291" t="s">
        <v>104</v>
      </c>
      <c r="AA291" t="s">
        <v>1009</v>
      </c>
      <c r="AB291" s="37">
        <v>1</v>
      </c>
      <c r="AC291" t="s">
        <v>106</v>
      </c>
      <c r="AD291" s="37">
        <v>479589</v>
      </c>
      <c r="AE291" s="37">
        <v>196537</v>
      </c>
      <c r="AF291" s="37">
        <v>479589</v>
      </c>
    </row>
    <row r="292" spans="1:32">
      <c r="A292" t="s">
        <v>152</v>
      </c>
      <c r="B292" t="s">
        <v>153</v>
      </c>
      <c r="C292" t="s">
        <v>154</v>
      </c>
      <c r="D292" t="s">
        <v>155</v>
      </c>
      <c r="E292" t="s">
        <v>6826</v>
      </c>
      <c r="F292" t="s">
        <v>6827</v>
      </c>
      <c r="G292" t="s">
        <v>6691</v>
      </c>
      <c r="H292" t="s">
        <v>153</v>
      </c>
      <c r="I292" t="s">
        <v>152</v>
      </c>
      <c r="J292" t="s">
        <v>6828</v>
      </c>
      <c r="K292" t="s">
        <v>96</v>
      </c>
      <c r="L292" t="s">
        <v>6829</v>
      </c>
      <c r="M292" s="36">
        <v>45965.506249999999</v>
      </c>
      <c r="N292" s="36">
        <v>45971.613194444442</v>
      </c>
      <c r="O292" t="s">
        <v>1125</v>
      </c>
      <c r="P292" t="s">
        <v>6694</v>
      </c>
      <c r="Q292" t="s">
        <v>6695</v>
      </c>
      <c r="R292" t="s">
        <v>147</v>
      </c>
      <c r="S292" t="s">
        <v>148</v>
      </c>
      <c r="T292" t="s">
        <v>100</v>
      </c>
      <c r="U292" t="s">
        <v>6696</v>
      </c>
      <c r="V292" t="s">
        <v>6830</v>
      </c>
      <c r="W292" t="s">
        <v>102</v>
      </c>
      <c r="X292" t="s">
        <v>6831</v>
      </c>
      <c r="Y292" t="s">
        <v>8</v>
      </c>
      <c r="Z292" t="s">
        <v>104</v>
      </c>
      <c r="AA292" t="s">
        <v>2182</v>
      </c>
      <c r="AB292" s="37">
        <v>1</v>
      </c>
      <c r="AC292" t="s">
        <v>106</v>
      </c>
      <c r="AD292" s="37">
        <v>65960</v>
      </c>
      <c r="AE292" s="37">
        <v>75096</v>
      </c>
      <c r="AF292" s="37">
        <v>65960</v>
      </c>
    </row>
    <row r="293" spans="1:32">
      <c r="A293" t="s">
        <v>351</v>
      </c>
      <c r="B293" t="s">
        <v>86</v>
      </c>
      <c r="C293" t="s">
        <v>352</v>
      </c>
      <c r="D293" t="s">
        <v>6844</v>
      </c>
      <c r="E293" t="s">
        <v>6845</v>
      </c>
      <c r="F293" t="s">
        <v>6846</v>
      </c>
      <c r="G293" t="s">
        <v>6691</v>
      </c>
      <c r="H293" t="s">
        <v>402</v>
      </c>
      <c r="I293" t="s">
        <v>6847</v>
      </c>
      <c r="J293" t="s">
        <v>6848</v>
      </c>
      <c r="K293" t="s">
        <v>96</v>
      </c>
      <c r="L293" t="s">
        <v>6849</v>
      </c>
      <c r="M293" s="36">
        <v>45973.35833333333</v>
      </c>
      <c r="N293" s="36">
        <v>45974.685416666667</v>
      </c>
      <c r="O293" t="s">
        <v>1125</v>
      </c>
      <c r="P293" t="s">
        <v>6694</v>
      </c>
      <c r="Q293" t="s">
        <v>6695</v>
      </c>
      <c r="R293" t="s">
        <v>1130</v>
      </c>
      <c r="S293" t="s">
        <v>1130</v>
      </c>
      <c r="T293" t="s">
        <v>100</v>
      </c>
      <c r="U293" t="s">
        <v>6696</v>
      </c>
      <c r="V293" t="s">
        <v>6850</v>
      </c>
      <c r="W293" t="s">
        <v>102</v>
      </c>
      <c r="X293" t="s">
        <v>6851</v>
      </c>
      <c r="Y293" t="s">
        <v>11</v>
      </c>
      <c r="Z293" t="s">
        <v>104</v>
      </c>
      <c r="AA293" t="s">
        <v>407</v>
      </c>
      <c r="AB293" s="37">
        <v>1</v>
      </c>
      <c r="AC293" t="s">
        <v>106</v>
      </c>
      <c r="AD293" s="37">
        <v>144968</v>
      </c>
      <c r="AE293" s="37">
        <v>140396</v>
      </c>
      <c r="AF293" s="37">
        <v>144968</v>
      </c>
    </row>
    <row r="294" spans="1:32">
      <c r="A294" t="s">
        <v>277</v>
      </c>
      <c r="B294" t="s">
        <v>256</v>
      </c>
      <c r="C294" t="s">
        <v>257</v>
      </c>
      <c r="D294" t="s">
        <v>1015</v>
      </c>
      <c r="E294" t="s">
        <v>6852</v>
      </c>
      <c r="F294" t="s">
        <v>6853</v>
      </c>
      <c r="G294" t="s">
        <v>6691</v>
      </c>
      <c r="H294" t="s">
        <v>281</v>
      </c>
      <c r="I294" t="s">
        <v>1018</v>
      </c>
      <c r="J294" t="s">
        <v>6854</v>
      </c>
      <c r="K294" t="s">
        <v>96</v>
      </c>
      <c r="L294" t="s">
        <v>6855</v>
      </c>
      <c r="M294" s="36">
        <v>45968.333333333343</v>
      </c>
      <c r="N294" s="36">
        <v>45972.707638888889</v>
      </c>
      <c r="O294" t="s">
        <v>1125</v>
      </c>
      <c r="P294" t="s">
        <v>6694</v>
      </c>
      <c r="Q294" t="s">
        <v>6695</v>
      </c>
      <c r="R294" t="s">
        <v>98</v>
      </c>
      <c r="S294" t="s">
        <v>99</v>
      </c>
      <c r="T294" t="s">
        <v>100</v>
      </c>
      <c r="U294" t="s">
        <v>6696</v>
      </c>
      <c r="V294" t="s">
        <v>6856</v>
      </c>
      <c r="W294" t="s">
        <v>102</v>
      </c>
      <c r="X294" t="s">
        <v>6857</v>
      </c>
      <c r="Y294" t="s">
        <v>15</v>
      </c>
      <c r="Z294" t="s">
        <v>104</v>
      </c>
      <c r="AA294" t="s">
        <v>287</v>
      </c>
      <c r="AB294" s="37">
        <v>1</v>
      </c>
      <c r="AC294" t="s">
        <v>106</v>
      </c>
      <c r="AD294" s="37">
        <v>479589</v>
      </c>
      <c r="AE294" s="37">
        <v>196537</v>
      </c>
      <c r="AF294" s="37">
        <v>479589</v>
      </c>
    </row>
    <row r="295" spans="1:32">
      <c r="A295" t="s">
        <v>351</v>
      </c>
      <c r="B295" t="s">
        <v>86</v>
      </c>
      <c r="C295" t="s">
        <v>352</v>
      </c>
      <c r="D295" t="s">
        <v>2621</v>
      </c>
      <c r="E295" t="s">
        <v>6858</v>
      </c>
      <c r="F295" t="s">
        <v>6859</v>
      </c>
      <c r="G295" t="s">
        <v>6691</v>
      </c>
      <c r="H295" t="s">
        <v>402</v>
      </c>
      <c r="I295" t="s">
        <v>2624</v>
      </c>
      <c r="J295" t="s">
        <v>6860</v>
      </c>
      <c r="K295" t="s">
        <v>96</v>
      </c>
      <c r="L295" t="s">
        <v>6861</v>
      </c>
      <c r="M295" s="36">
        <v>45973.35833333333</v>
      </c>
      <c r="N295" s="36">
        <v>45974.648611111108</v>
      </c>
      <c r="O295" t="s">
        <v>1125</v>
      </c>
      <c r="P295" t="s">
        <v>6694</v>
      </c>
      <c r="Q295" t="s">
        <v>6695</v>
      </c>
      <c r="R295" t="s">
        <v>1130</v>
      </c>
      <c r="S295" t="s">
        <v>1130</v>
      </c>
      <c r="T295" t="s">
        <v>100</v>
      </c>
      <c r="U295" t="s">
        <v>6696</v>
      </c>
      <c r="V295" t="s">
        <v>6862</v>
      </c>
      <c r="W295" t="s">
        <v>102</v>
      </c>
      <c r="X295" t="s">
        <v>6863</v>
      </c>
      <c r="Y295" t="s">
        <v>8</v>
      </c>
      <c r="Z295" t="s">
        <v>104</v>
      </c>
      <c r="AA295" t="s">
        <v>1141</v>
      </c>
      <c r="AB295" s="37">
        <v>1</v>
      </c>
      <c r="AC295" t="s">
        <v>106</v>
      </c>
      <c r="AD295" s="37">
        <v>65960</v>
      </c>
      <c r="AE295" s="37">
        <v>75096</v>
      </c>
      <c r="AF295" s="37">
        <v>65960</v>
      </c>
    </row>
    <row r="296" spans="1:32">
      <c r="A296" t="s">
        <v>244</v>
      </c>
      <c r="B296" t="s">
        <v>114</v>
      </c>
      <c r="C296" t="s">
        <v>115</v>
      </c>
      <c r="D296" t="s">
        <v>4161</v>
      </c>
      <c r="E296" t="s">
        <v>6864</v>
      </c>
      <c r="F296" t="s">
        <v>6865</v>
      </c>
      <c r="G296" t="s">
        <v>6691</v>
      </c>
      <c r="H296" t="s">
        <v>248</v>
      </c>
      <c r="I296" t="s">
        <v>4164</v>
      </c>
      <c r="J296" t="s">
        <v>6866</v>
      </c>
      <c r="K296" t="s">
        <v>96</v>
      </c>
      <c r="L296" t="s">
        <v>6867</v>
      </c>
      <c r="M296" s="36">
        <v>45979.666666666657</v>
      </c>
      <c r="N296" s="36">
        <v>45980.594444444447</v>
      </c>
      <c r="O296" t="s">
        <v>1125</v>
      </c>
      <c r="P296" t="s">
        <v>6694</v>
      </c>
      <c r="Q296" t="s">
        <v>6695</v>
      </c>
      <c r="R296" t="s">
        <v>1130</v>
      </c>
      <c r="S296" t="s">
        <v>1130</v>
      </c>
      <c r="T296" t="s">
        <v>100</v>
      </c>
      <c r="U296" t="s">
        <v>6696</v>
      </c>
      <c r="V296" t="s">
        <v>6868</v>
      </c>
      <c r="W296" t="s">
        <v>102</v>
      </c>
      <c r="X296" t="s">
        <v>6869</v>
      </c>
      <c r="Y296" t="s">
        <v>11</v>
      </c>
      <c r="Z296" t="s">
        <v>104</v>
      </c>
      <c r="AA296" t="s">
        <v>1538</v>
      </c>
      <c r="AB296" s="37">
        <v>1</v>
      </c>
      <c r="AC296" t="s">
        <v>106</v>
      </c>
      <c r="AD296" s="37">
        <v>144968</v>
      </c>
      <c r="AE296" s="37">
        <v>140396</v>
      </c>
      <c r="AF296" s="37">
        <v>144968</v>
      </c>
    </row>
    <row r="297" spans="1:32">
      <c r="A297" t="s">
        <v>800</v>
      </c>
      <c r="B297" t="s">
        <v>381</v>
      </c>
      <c r="C297" t="s">
        <v>382</v>
      </c>
      <c r="D297" t="s">
        <v>6870</v>
      </c>
      <c r="E297" t="s">
        <v>6871</v>
      </c>
      <c r="F297" t="s">
        <v>6872</v>
      </c>
      <c r="G297" t="s">
        <v>6691</v>
      </c>
      <c r="H297" t="s">
        <v>2052</v>
      </c>
      <c r="I297" t="s">
        <v>5345</v>
      </c>
      <c r="J297" t="s">
        <v>6873</v>
      </c>
      <c r="K297" t="s">
        <v>96</v>
      </c>
      <c r="L297" t="s">
        <v>6874</v>
      </c>
      <c r="M297" s="36">
        <v>45979.666666666657</v>
      </c>
      <c r="N297" s="36">
        <v>45981.432638888888</v>
      </c>
      <c r="O297" t="s">
        <v>1125</v>
      </c>
      <c r="P297" t="s">
        <v>6694</v>
      </c>
      <c r="Q297" t="s">
        <v>6695</v>
      </c>
      <c r="R297" t="s">
        <v>1130</v>
      </c>
      <c r="S297" t="s">
        <v>1130</v>
      </c>
      <c r="T297" t="s">
        <v>100</v>
      </c>
      <c r="U297" t="s">
        <v>6696</v>
      </c>
      <c r="V297" t="s">
        <v>6875</v>
      </c>
      <c r="W297" t="s">
        <v>102</v>
      </c>
      <c r="X297" t="s">
        <v>6876</v>
      </c>
      <c r="Y297" t="s">
        <v>125</v>
      </c>
      <c r="Z297" t="s">
        <v>104</v>
      </c>
      <c r="AA297" t="s">
        <v>2058</v>
      </c>
      <c r="AB297" s="37">
        <v>1</v>
      </c>
      <c r="AC297" t="s">
        <v>106</v>
      </c>
      <c r="AD297" s="37">
        <v>479589</v>
      </c>
      <c r="AE297" s="37">
        <v>196537</v>
      </c>
      <c r="AF297" s="37">
        <v>479589</v>
      </c>
    </row>
    <row r="298" spans="1:32">
      <c r="A298" t="s">
        <v>244</v>
      </c>
      <c r="B298" t="s">
        <v>114</v>
      </c>
      <c r="C298" t="s">
        <v>115</v>
      </c>
      <c r="D298" t="s">
        <v>4161</v>
      </c>
      <c r="E298" t="s">
        <v>6877</v>
      </c>
      <c r="F298" t="s">
        <v>6878</v>
      </c>
      <c r="G298" t="s">
        <v>6691</v>
      </c>
      <c r="H298" t="s">
        <v>248</v>
      </c>
      <c r="I298" t="s">
        <v>4164</v>
      </c>
      <c r="J298" t="s">
        <v>6879</v>
      </c>
      <c r="K298" t="s">
        <v>96</v>
      </c>
      <c r="L298" t="s">
        <v>6880</v>
      </c>
      <c r="M298" s="36">
        <v>45979.666666666657</v>
      </c>
      <c r="N298" s="36">
        <v>45980.57916666667</v>
      </c>
      <c r="O298" t="s">
        <v>1125</v>
      </c>
      <c r="P298" t="s">
        <v>6694</v>
      </c>
      <c r="Q298" t="s">
        <v>6695</v>
      </c>
      <c r="R298" t="s">
        <v>1129</v>
      </c>
      <c r="S298" t="s">
        <v>1129</v>
      </c>
      <c r="T298" t="s">
        <v>100</v>
      </c>
      <c r="U298" t="s">
        <v>6696</v>
      </c>
      <c r="V298" t="s">
        <v>6881</v>
      </c>
      <c r="W298" t="s">
        <v>102</v>
      </c>
      <c r="X298" t="s">
        <v>6882</v>
      </c>
      <c r="Y298" t="s">
        <v>11</v>
      </c>
      <c r="Z298" t="s">
        <v>104</v>
      </c>
      <c r="AA298" t="s">
        <v>1538</v>
      </c>
      <c r="AB298" s="37">
        <v>1</v>
      </c>
      <c r="AC298" t="s">
        <v>106</v>
      </c>
      <c r="AD298" s="37">
        <v>144968</v>
      </c>
      <c r="AE298" s="37">
        <v>140396</v>
      </c>
      <c r="AF298" s="37">
        <v>144968</v>
      </c>
    </row>
    <row r="299" spans="1:32">
      <c r="A299" t="s">
        <v>244</v>
      </c>
      <c r="B299" t="s">
        <v>114</v>
      </c>
      <c r="C299" t="s">
        <v>115</v>
      </c>
      <c r="D299" t="s">
        <v>6883</v>
      </c>
      <c r="E299" t="s">
        <v>6884</v>
      </c>
      <c r="F299" t="s">
        <v>6885</v>
      </c>
      <c r="G299" t="s">
        <v>6691</v>
      </c>
      <c r="H299" t="s">
        <v>248</v>
      </c>
      <c r="I299" t="s">
        <v>6886</v>
      </c>
      <c r="J299" t="s">
        <v>6887</v>
      </c>
      <c r="K299" t="s">
        <v>96</v>
      </c>
      <c r="L299" t="s">
        <v>6888</v>
      </c>
      <c r="M299" s="36">
        <v>45979.666666666657</v>
      </c>
      <c r="N299" s="36">
        <v>45980.576388888891</v>
      </c>
      <c r="O299" t="s">
        <v>1125</v>
      </c>
      <c r="P299" t="s">
        <v>6694</v>
      </c>
      <c r="Q299" t="s">
        <v>6695</v>
      </c>
      <c r="R299" t="s">
        <v>1130</v>
      </c>
      <c r="S299" t="s">
        <v>1130</v>
      </c>
      <c r="T299" t="s">
        <v>100</v>
      </c>
      <c r="U299" t="s">
        <v>6696</v>
      </c>
      <c r="V299" t="s">
        <v>6889</v>
      </c>
      <c r="W299" t="s">
        <v>102</v>
      </c>
      <c r="X299" t="s">
        <v>6890</v>
      </c>
      <c r="Y299" t="s">
        <v>11</v>
      </c>
      <c r="Z299" t="s">
        <v>104</v>
      </c>
      <c r="AA299" t="s">
        <v>1941</v>
      </c>
      <c r="AB299" s="37">
        <v>1</v>
      </c>
      <c r="AC299" t="s">
        <v>106</v>
      </c>
      <c r="AD299" s="37">
        <v>144968</v>
      </c>
      <c r="AE299" s="37">
        <v>140396</v>
      </c>
      <c r="AF299" s="37">
        <v>144968</v>
      </c>
    </row>
    <row r="300" spans="1:32">
      <c r="A300" t="s">
        <v>152</v>
      </c>
      <c r="B300" t="s">
        <v>153</v>
      </c>
      <c r="C300" t="s">
        <v>154</v>
      </c>
      <c r="D300" t="s">
        <v>155</v>
      </c>
      <c r="E300" t="s">
        <v>6891</v>
      </c>
      <c r="F300" t="s">
        <v>6892</v>
      </c>
      <c r="G300" t="s">
        <v>6691</v>
      </c>
      <c r="H300" t="s">
        <v>153</v>
      </c>
      <c r="I300" t="s">
        <v>152</v>
      </c>
      <c r="J300" t="s">
        <v>6893</v>
      </c>
      <c r="K300" t="s">
        <v>96</v>
      </c>
      <c r="L300" t="s">
        <v>6894</v>
      </c>
      <c r="M300" s="36">
        <v>45975.515972222223</v>
      </c>
      <c r="N300" s="36">
        <v>45976.624305555553</v>
      </c>
      <c r="O300" t="s">
        <v>1125</v>
      </c>
      <c r="P300" t="s">
        <v>6694</v>
      </c>
      <c r="Q300" t="s">
        <v>6695</v>
      </c>
      <c r="R300" t="s">
        <v>1130</v>
      </c>
      <c r="S300" t="s">
        <v>1130</v>
      </c>
      <c r="T300" t="s">
        <v>100</v>
      </c>
      <c r="U300" t="s">
        <v>6696</v>
      </c>
      <c r="V300" t="s">
        <v>6895</v>
      </c>
      <c r="W300" t="s">
        <v>102</v>
      </c>
      <c r="X300" t="s">
        <v>6896</v>
      </c>
      <c r="Y300" t="s">
        <v>8</v>
      </c>
      <c r="Z300" t="s">
        <v>104</v>
      </c>
      <c r="AA300" t="s">
        <v>574</v>
      </c>
      <c r="AB300" s="37">
        <v>1</v>
      </c>
      <c r="AC300" t="s">
        <v>106</v>
      </c>
      <c r="AD300" s="37">
        <v>65960</v>
      </c>
      <c r="AE300" s="37">
        <v>75096</v>
      </c>
      <c r="AF300" s="37">
        <v>65960</v>
      </c>
    </row>
    <row r="301" spans="1:32">
      <c r="A301" t="s">
        <v>398</v>
      </c>
      <c r="B301" t="s">
        <v>86</v>
      </c>
      <c r="C301" t="s">
        <v>87</v>
      </c>
      <c r="D301" t="s">
        <v>1432</v>
      </c>
      <c r="E301" t="s">
        <v>6897</v>
      </c>
      <c r="F301" t="s">
        <v>6898</v>
      </c>
      <c r="G301" t="s">
        <v>6691</v>
      </c>
      <c r="H301" t="s">
        <v>402</v>
      </c>
      <c r="I301" t="s">
        <v>1435</v>
      </c>
      <c r="J301" t="s">
        <v>6899</v>
      </c>
      <c r="K301" t="s">
        <v>96</v>
      </c>
      <c r="L301" t="s">
        <v>6900</v>
      </c>
      <c r="M301" s="36">
        <v>45980.623611111107</v>
      </c>
      <c r="N301" s="36">
        <v>45981.51458333333</v>
      </c>
      <c r="O301" t="s">
        <v>1125</v>
      </c>
      <c r="P301" t="s">
        <v>6694</v>
      </c>
      <c r="Q301" t="s">
        <v>6695</v>
      </c>
      <c r="R301" t="s">
        <v>1130</v>
      </c>
      <c r="S301" t="s">
        <v>1130</v>
      </c>
      <c r="T301" t="s">
        <v>100</v>
      </c>
      <c r="U301" t="s">
        <v>6696</v>
      </c>
      <c r="V301" t="s">
        <v>6901</v>
      </c>
      <c r="W301" t="s">
        <v>102</v>
      </c>
      <c r="X301" t="s">
        <v>6902</v>
      </c>
      <c r="Y301" t="s">
        <v>8</v>
      </c>
      <c r="Z301" t="s">
        <v>104</v>
      </c>
      <c r="AA301" t="s">
        <v>5139</v>
      </c>
      <c r="AB301" s="37">
        <v>1</v>
      </c>
      <c r="AC301" t="s">
        <v>106</v>
      </c>
      <c r="AD301" s="37">
        <v>65960</v>
      </c>
      <c r="AE301" s="37">
        <v>75096</v>
      </c>
      <c r="AF301" s="37">
        <v>65960</v>
      </c>
    </row>
    <row r="302" spans="1:32">
      <c r="A302" t="s">
        <v>704</v>
      </c>
      <c r="B302" t="s">
        <v>381</v>
      </c>
      <c r="C302" t="s">
        <v>382</v>
      </c>
      <c r="D302" t="s">
        <v>705</v>
      </c>
      <c r="E302" t="s">
        <v>6903</v>
      </c>
      <c r="F302" t="s">
        <v>6904</v>
      </c>
      <c r="G302" t="s">
        <v>6691</v>
      </c>
      <c r="H302" t="s">
        <v>708</v>
      </c>
      <c r="I302" t="s">
        <v>704</v>
      </c>
      <c r="J302" t="s">
        <v>6905</v>
      </c>
      <c r="K302" t="s">
        <v>96</v>
      </c>
      <c r="L302" t="s">
        <v>6906</v>
      </c>
      <c r="M302" s="36">
        <v>45988.716666666667</v>
      </c>
      <c r="N302" s="36">
        <v>45989.652777777781</v>
      </c>
      <c r="O302" t="s">
        <v>1125</v>
      </c>
      <c r="P302" t="s">
        <v>6694</v>
      </c>
      <c r="Q302" t="s">
        <v>6695</v>
      </c>
      <c r="R302" t="s">
        <v>1129</v>
      </c>
      <c r="S302" t="s">
        <v>1129</v>
      </c>
      <c r="T302" t="s">
        <v>100</v>
      </c>
      <c r="U302" t="s">
        <v>6696</v>
      </c>
      <c r="V302" t="s">
        <v>6907</v>
      </c>
      <c r="W302" t="s">
        <v>102</v>
      </c>
      <c r="X302" t="s">
        <v>6908</v>
      </c>
      <c r="Y302" t="s">
        <v>8</v>
      </c>
      <c r="Z302" t="s">
        <v>104</v>
      </c>
      <c r="AA302" t="s">
        <v>1732</v>
      </c>
      <c r="AB302" s="37">
        <v>1</v>
      </c>
      <c r="AC302" t="s">
        <v>106</v>
      </c>
      <c r="AD302" s="37">
        <v>65960</v>
      </c>
      <c r="AE302" s="37">
        <v>75096</v>
      </c>
      <c r="AF302" s="37">
        <v>65960</v>
      </c>
    </row>
    <row r="303" spans="1:32">
      <c r="A303" t="s">
        <v>398</v>
      </c>
      <c r="B303" t="s">
        <v>86</v>
      </c>
      <c r="C303" t="s">
        <v>87</v>
      </c>
      <c r="D303" t="s">
        <v>1432</v>
      </c>
      <c r="E303" t="s">
        <v>6909</v>
      </c>
      <c r="F303" t="s">
        <v>6910</v>
      </c>
      <c r="G303" t="s">
        <v>6691</v>
      </c>
      <c r="H303" t="s">
        <v>402</v>
      </c>
      <c r="I303" t="s">
        <v>1435</v>
      </c>
      <c r="J303" t="s">
        <v>6911</v>
      </c>
      <c r="K303" t="s">
        <v>96</v>
      </c>
      <c r="L303" t="s">
        <v>6912</v>
      </c>
      <c r="M303" s="36">
        <v>45980.623611111107</v>
      </c>
      <c r="N303" s="36">
        <v>45981.477777777778</v>
      </c>
      <c r="O303" t="s">
        <v>1125</v>
      </c>
      <c r="P303" t="s">
        <v>6694</v>
      </c>
      <c r="Q303" t="s">
        <v>6695</v>
      </c>
      <c r="R303" t="s">
        <v>1129</v>
      </c>
      <c r="S303" t="s">
        <v>1130</v>
      </c>
      <c r="T303" t="s">
        <v>100</v>
      </c>
      <c r="U303" t="s">
        <v>6696</v>
      </c>
      <c r="V303" t="s">
        <v>6913</v>
      </c>
      <c r="W303" t="s">
        <v>102</v>
      </c>
      <c r="X303" t="s">
        <v>6914</v>
      </c>
      <c r="Y303" t="s">
        <v>8</v>
      </c>
      <c r="Z303" t="s">
        <v>104</v>
      </c>
      <c r="AA303" t="s">
        <v>5139</v>
      </c>
      <c r="AB303" s="37">
        <v>1</v>
      </c>
      <c r="AC303" t="s">
        <v>106</v>
      </c>
      <c r="AD303" s="37">
        <v>65960</v>
      </c>
      <c r="AE303" s="37">
        <v>75096</v>
      </c>
      <c r="AF303" s="37">
        <v>65960</v>
      </c>
    </row>
    <row r="304" spans="1:32">
      <c r="A304" t="s">
        <v>244</v>
      </c>
      <c r="B304" t="s">
        <v>114</v>
      </c>
      <c r="C304" t="s">
        <v>115</v>
      </c>
      <c r="D304" t="s">
        <v>3325</v>
      </c>
      <c r="E304" t="s">
        <v>6928</v>
      </c>
      <c r="F304" t="s">
        <v>6929</v>
      </c>
      <c r="G304" t="s">
        <v>6691</v>
      </c>
      <c r="H304" t="s">
        <v>248</v>
      </c>
      <c r="I304" t="s">
        <v>3328</v>
      </c>
      <c r="J304" t="s">
        <v>6930</v>
      </c>
      <c r="K304" t="s">
        <v>96</v>
      </c>
      <c r="L304" t="s">
        <v>6931</v>
      </c>
      <c r="M304" s="36">
        <v>45986.688194444447</v>
      </c>
      <c r="N304" s="36">
        <v>45989.619444444441</v>
      </c>
      <c r="O304" t="s">
        <v>1125</v>
      </c>
      <c r="P304" t="s">
        <v>6694</v>
      </c>
      <c r="Q304" t="s">
        <v>6695</v>
      </c>
      <c r="R304" t="s">
        <v>147</v>
      </c>
      <c r="S304" t="s">
        <v>2073</v>
      </c>
      <c r="T304" t="s">
        <v>100</v>
      </c>
      <c r="U304" t="s">
        <v>6696</v>
      </c>
      <c r="V304" t="s">
        <v>6932</v>
      </c>
      <c r="W304" t="s">
        <v>102</v>
      </c>
      <c r="X304" t="s">
        <v>6933</v>
      </c>
      <c r="Y304" t="s">
        <v>11</v>
      </c>
      <c r="Z304" t="s">
        <v>104</v>
      </c>
      <c r="AA304" t="s">
        <v>1941</v>
      </c>
      <c r="AB304" s="37">
        <v>1</v>
      </c>
      <c r="AC304" t="s">
        <v>106</v>
      </c>
      <c r="AD304" s="37">
        <v>144968</v>
      </c>
      <c r="AE304" s="37">
        <v>140396</v>
      </c>
      <c r="AF304" s="37">
        <v>144968</v>
      </c>
    </row>
    <row r="305" spans="1:32">
      <c r="A305" t="s">
        <v>380</v>
      </c>
      <c r="B305" t="s">
        <v>381</v>
      </c>
      <c r="C305" t="s">
        <v>382</v>
      </c>
      <c r="D305" t="s">
        <v>7388</v>
      </c>
      <c r="E305" t="s">
        <v>7389</v>
      </c>
      <c r="F305" t="s">
        <v>7390</v>
      </c>
      <c r="G305" t="s">
        <v>7179</v>
      </c>
      <c r="H305" t="s">
        <v>386</v>
      </c>
      <c r="I305" t="s">
        <v>7391</v>
      </c>
      <c r="J305" t="s">
        <v>7392</v>
      </c>
      <c r="K305" t="s">
        <v>96</v>
      </c>
      <c r="L305" t="s">
        <v>7393</v>
      </c>
      <c r="M305" s="36">
        <v>45960.62777777778</v>
      </c>
      <c r="N305" s="36">
        <v>45966.301388888889</v>
      </c>
      <c r="O305" t="s">
        <v>1125</v>
      </c>
      <c r="P305" t="s">
        <v>1177</v>
      </c>
      <c r="Q305" t="s">
        <v>1177</v>
      </c>
      <c r="R305" t="s">
        <v>1130</v>
      </c>
      <c r="S305" t="s">
        <v>1130</v>
      </c>
      <c r="T305" t="s">
        <v>100</v>
      </c>
      <c r="U305" t="s">
        <v>7184</v>
      </c>
      <c r="V305" t="s">
        <v>7394</v>
      </c>
      <c r="W305" t="s">
        <v>102</v>
      </c>
      <c r="X305" t="s">
        <v>7395</v>
      </c>
      <c r="Y305" t="s">
        <v>11</v>
      </c>
      <c r="Z305" t="s">
        <v>104</v>
      </c>
      <c r="AA305" t="s">
        <v>810</v>
      </c>
      <c r="AB305" s="37">
        <v>1</v>
      </c>
      <c r="AC305" t="s">
        <v>106</v>
      </c>
      <c r="AD305" s="37">
        <v>144968</v>
      </c>
      <c r="AE305" s="37">
        <v>140396</v>
      </c>
      <c r="AF305" s="37">
        <v>144968</v>
      </c>
    </row>
    <row r="306" spans="1:32">
      <c r="A306" t="s">
        <v>152</v>
      </c>
      <c r="B306" t="s">
        <v>153</v>
      </c>
      <c r="C306" t="s">
        <v>154</v>
      </c>
      <c r="D306" t="s">
        <v>155</v>
      </c>
      <c r="E306" t="s">
        <v>17334</v>
      </c>
      <c r="F306" t="s">
        <v>17335</v>
      </c>
      <c r="G306" t="s">
        <v>6691</v>
      </c>
      <c r="H306" t="s">
        <v>153</v>
      </c>
      <c r="I306" t="s">
        <v>152</v>
      </c>
      <c r="J306" t="s">
        <v>17336</v>
      </c>
      <c r="K306" t="s">
        <v>96</v>
      </c>
      <c r="L306" t="s">
        <v>17337</v>
      </c>
      <c r="M306" s="36">
        <v>45975.515972222223</v>
      </c>
      <c r="N306" s="36">
        <v>45979.595833333333</v>
      </c>
      <c r="O306" t="s">
        <v>1125</v>
      </c>
      <c r="P306" t="s">
        <v>6694</v>
      </c>
      <c r="Q306" t="s">
        <v>6695</v>
      </c>
      <c r="R306" t="s">
        <v>1130</v>
      </c>
      <c r="S306" t="s">
        <v>1130</v>
      </c>
      <c r="T306" t="s">
        <v>2065</v>
      </c>
      <c r="U306" t="s">
        <v>6696</v>
      </c>
      <c r="V306" t="s">
        <v>17338</v>
      </c>
      <c r="W306" t="s">
        <v>102</v>
      </c>
      <c r="X306" t="s">
        <v>17339</v>
      </c>
      <c r="Y306" t="s">
        <v>8</v>
      </c>
      <c r="Z306" t="s">
        <v>104</v>
      </c>
      <c r="AA306" t="s">
        <v>1331</v>
      </c>
      <c r="AB306" s="37">
        <v>1</v>
      </c>
      <c r="AC306" t="s">
        <v>106</v>
      </c>
      <c r="AD306" s="37">
        <v>65960</v>
      </c>
      <c r="AE306" s="37">
        <v>75096</v>
      </c>
      <c r="AF306" s="37">
        <v>65960</v>
      </c>
    </row>
  </sheetData>
  <conditionalFormatting sqref="E1:E1048576">
    <cfRule type="duplicateValues" dxfId="5" priority="4"/>
    <cfRule type="duplicateValues" dxfId="4" priority="7"/>
  </conditionalFormatting>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1253"/>
  <sheetViews>
    <sheetView workbookViewId="0">
      <pane ySplit="1" topLeftCell="A1224" activePane="bottomLeft" state="frozen"/>
      <selection pane="bottomLeft" activeCell="W1" sqref="A1:XFD1048576"/>
    </sheetView>
  </sheetViews>
  <sheetFormatPr baseColWidth="10" defaultColWidth="9.109375" defaultRowHeight="14.4"/>
  <cols>
    <col min="1" max="1" width="15" customWidth="1"/>
    <col min="2" max="2" width="29" customWidth="1"/>
    <col min="3" max="3" width="27" customWidth="1"/>
    <col min="4" max="4" width="13" customWidth="1"/>
    <col min="5" max="5" width="21" customWidth="1"/>
    <col min="6" max="6" width="12" customWidth="1"/>
    <col min="7" max="7" width="18" customWidth="1"/>
    <col min="8" max="8" width="42" customWidth="1"/>
    <col min="9" max="9" width="25" customWidth="1"/>
    <col min="10" max="10" width="36" customWidth="1"/>
    <col min="11" max="11" width="10" customWidth="1"/>
    <col min="12" max="12" width="15" customWidth="1"/>
    <col min="13" max="13" width="41" customWidth="1"/>
    <col min="14" max="14" width="44" customWidth="1"/>
    <col min="15" max="16" width="11" customWidth="1"/>
    <col min="17" max="17" width="13" customWidth="1"/>
    <col min="18" max="18" width="14" customWidth="1"/>
    <col min="19" max="19" width="15" customWidth="1"/>
    <col min="20" max="20" width="20.77734375" customWidth="1"/>
    <col min="21" max="21" width="19" customWidth="1"/>
    <col min="22" max="22" width="50" customWidth="1"/>
    <col min="23" max="23" width="34" customWidth="1"/>
    <col min="24" max="25" width="14" customWidth="1"/>
    <col min="26" max="26" width="19" customWidth="1"/>
    <col min="27" max="27" width="39" customWidth="1"/>
    <col min="28" max="28" width="16" customWidth="1"/>
    <col min="29" max="29" width="34" customWidth="1"/>
    <col min="30" max="30" width="39" customWidth="1"/>
    <col min="31" max="31" width="15" customWidth="1"/>
  </cols>
  <sheetData>
    <row r="1" spans="1:31" ht="28.8">
      <c r="A1" s="35" t="s">
        <v>56</v>
      </c>
      <c r="B1" s="35" t="s">
        <v>57</v>
      </c>
      <c r="C1" s="35" t="s">
        <v>58</v>
      </c>
      <c r="D1" s="35" t="s">
        <v>59</v>
      </c>
      <c r="E1" s="35" t="s">
        <v>60</v>
      </c>
      <c r="F1" s="35" t="s">
        <v>61</v>
      </c>
      <c r="G1" s="35" t="s">
        <v>62</v>
      </c>
      <c r="H1" s="35" t="s">
        <v>64</v>
      </c>
      <c r="I1" s="35" t="s">
        <v>65</v>
      </c>
      <c r="J1" s="35" t="s">
        <v>66</v>
      </c>
      <c r="K1" s="35" t="s">
        <v>67</v>
      </c>
      <c r="L1" s="35" t="s">
        <v>68</v>
      </c>
      <c r="M1" s="35" t="s">
        <v>1111</v>
      </c>
      <c r="N1" s="35" t="s">
        <v>1112</v>
      </c>
      <c r="O1" s="35" t="s">
        <v>1113</v>
      </c>
      <c r="P1" s="35" t="s">
        <v>6684</v>
      </c>
      <c r="Q1" s="35" t="s">
        <v>6685</v>
      </c>
      <c r="R1" s="35" t="s">
        <v>71</v>
      </c>
      <c r="S1" s="35" t="s">
        <v>72</v>
      </c>
      <c r="T1" s="35" t="s">
        <v>73</v>
      </c>
      <c r="U1" s="35" t="s">
        <v>6686</v>
      </c>
      <c r="V1" s="35" t="s">
        <v>1117</v>
      </c>
      <c r="W1" s="35" t="s">
        <v>75</v>
      </c>
      <c r="X1" s="35" t="s">
        <v>76</v>
      </c>
      <c r="Y1" s="35" t="s">
        <v>77</v>
      </c>
      <c r="Z1" s="35" t="s">
        <v>78</v>
      </c>
      <c r="AA1" s="35" t="s">
        <v>79</v>
      </c>
      <c r="AB1" s="35" t="s">
        <v>80</v>
      </c>
      <c r="AC1" s="35" t="s">
        <v>82</v>
      </c>
      <c r="AD1" s="35" t="s">
        <v>83</v>
      </c>
      <c r="AE1" s="35" t="s">
        <v>6687</v>
      </c>
    </row>
    <row r="2" spans="1:31">
      <c r="A2" t="s">
        <v>1646</v>
      </c>
      <c r="B2" t="s">
        <v>256</v>
      </c>
      <c r="C2" t="s">
        <v>257</v>
      </c>
      <c r="D2" t="s">
        <v>8604</v>
      </c>
      <c r="E2" t="s">
        <v>8605</v>
      </c>
      <c r="F2" t="s">
        <v>8606</v>
      </c>
      <c r="G2" t="s">
        <v>8607</v>
      </c>
      <c r="H2" t="s">
        <v>689</v>
      </c>
      <c r="I2" t="s">
        <v>8608</v>
      </c>
      <c r="J2" t="s">
        <v>8609</v>
      </c>
      <c r="K2" t="s">
        <v>96</v>
      </c>
      <c r="L2" t="s">
        <v>8610</v>
      </c>
      <c r="M2" s="36">
        <v>45919.333333333343</v>
      </c>
      <c r="N2" s="36">
        <v>45965.463194444441</v>
      </c>
      <c r="P2" t="s">
        <v>8668</v>
      </c>
      <c r="Q2" t="s">
        <v>8668</v>
      </c>
      <c r="R2" t="s">
        <v>98</v>
      </c>
      <c r="S2" t="s">
        <v>99</v>
      </c>
      <c r="T2" t="s">
        <v>100</v>
      </c>
      <c r="U2" t="s">
        <v>6696</v>
      </c>
      <c r="V2" t="s">
        <v>8612</v>
      </c>
      <c r="W2" t="s">
        <v>8611</v>
      </c>
      <c r="Y2" t="s">
        <v>15</v>
      </c>
      <c r="Z2" t="s">
        <v>104</v>
      </c>
      <c r="AB2" s="37">
        <v>0</v>
      </c>
      <c r="AC2" s="37">
        <v>35780</v>
      </c>
      <c r="AD2" s="37">
        <v>75096</v>
      </c>
      <c r="AE2" s="37">
        <v>35780</v>
      </c>
    </row>
    <row r="3" spans="1:31">
      <c r="A3" t="s">
        <v>398</v>
      </c>
      <c r="B3" t="s">
        <v>86</v>
      </c>
      <c r="C3" t="s">
        <v>87</v>
      </c>
      <c r="D3" t="s">
        <v>5609</v>
      </c>
      <c r="E3" t="s">
        <v>8613</v>
      </c>
      <c r="F3" t="s">
        <v>5611</v>
      </c>
      <c r="G3" t="s">
        <v>8607</v>
      </c>
      <c r="H3" t="s">
        <v>848</v>
      </c>
      <c r="I3" t="s">
        <v>5612</v>
      </c>
      <c r="J3" t="s">
        <v>5613</v>
      </c>
      <c r="K3" t="s">
        <v>96</v>
      </c>
      <c r="L3" t="s">
        <v>8614</v>
      </c>
      <c r="M3" s="36">
        <v>45936.333333333343</v>
      </c>
      <c r="N3" s="36">
        <v>45966.494444444441</v>
      </c>
      <c r="P3" t="s">
        <v>8668</v>
      </c>
      <c r="Q3" t="s">
        <v>8668</v>
      </c>
      <c r="R3" t="s">
        <v>98</v>
      </c>
      <c r="S3" t="s">
        <v>99</v>
      </c>
      <c r="T3" t="s">
        <v>100</v>
      </c>
      <c r="U3" t="s">
        <v>6696</v>
      </c>
      <c r="V3" t="s">
        <v>8615</v>
      </c>
      <c r="W3" t="s">
        <v>8611</v>
      </c>
      <c r="Y3" t="s">
        <v>125</v>
      </c>
      <c r="Z3" t="s">
        <v>126</v>
      </c>
      <c r="AB3" s="37">
        <v>0</v>
      </c>
      <c r="AC3" s="37">
        <v>35780</v>
      </c>
      <c r="AD3" s="37">
        <v>75096</v>
      </c>
      <c r="AE3" s="37">
        <v>35780</v>
      </c>
    </row>
    <row r="4" spans="1:31">
      <c r="A4" t="s">
        <v>85</v>
      </c>
      <c r="B4" t="s">
        <v>86</v>
      </c>
      <c r="C4" t="s">
        <v>87</v>
      </c>
      <c r="D4" t="s">
        <v>8616</v>
      </c>
      <c r="E4" t="s">
        <v>8617</v>
      </c>
      <c r="F4" t="s">
        <v>8618</v>
      </c>
      <c r="G4" t="s">
        <v>8607</v>
      </c>
      <c r="H4" t="s">
        <v>131</v>
      </c>
      <c r="I4" t="s">
        <v>8619</v>
      </c>
      <c r="J4" t="s">
        <v>8620</v>
      </c>
      <c r="K4" t="s">
        <v>96</v>
      </c>
      <c r="L4" t="s">
        <v>8621</v>
      </c>
      <c r="M4" s="36">
        <v>45936.611770833333</v>
      </c>
      <c r="N4" s="36">
        <v>45965.464583333327</v>
      </c>
      <c r="P4" t="s">
        <v>8668</v>
      </c>
      <c r="Q4" t="s">
        <v>8668</v>
      </c>
      <c r="R4" t="s">
        <v>98</v>
      </c>
      <c r="S4" t="s">
        <v>99</v>
      </c>
      <c r="T4" t="s">
        <v>100</v>
      </c>
      <c r="U4" t="s">
        <v>6696</v>
      </c>
      <c r="V4" t="s">
        <v>8622</v>
      </c>
      <c r="W4" t="s">
        <v>8611</v>
      </c>
      <c r="Y4" t="s">
        <v>15</v>
      </c>
      <c r="Z4" t="s">
        <v>104</v>
      </c>
      <c r="AB4" s="37">
        <v>0</v>
      </c>
      <c r="AC4" s="37">
        <v>35780</v>
      </c>
      <c r="AD4" s="37">
        <v>75096</v>
      </c>
      <c r="AE4" s="37">
        <v>35780</v>
      </c>
    </row>
    <row r="5" spans="1:31">
      <c r="A5" t="s">
        <v>85</v>
      </c>
      <c r="B5" t="s">
        <v>86</v>
      </c>
      <c r="C5" t="s">
        <v>87</v>
      </c>
      <c r="D5" t="s">
        <v>8623</v>
      </c>
      <c r="E5" t="s">
        <v>8624</v>
      </c>
      <c r="F5" t="s">
        <v>8625</v>
      </c>
      <c r="G5" t="s">
        <v>8607</v>
      </c>
      <c r="H5" t="s">
        <v>93</v>
      </c>
      <c r="I5" t="s">
        <v>225</v>
      </c>
      <c r="J5" t="s">
        <v>8626</v>
      </c>
      <c r="K5" t="s">
        <v>96</v>
      </c>
      <c r="L5" t="s">
        <v>8627</v>
      </c>
      <c r="M5" s="36">
        <v>45940.464745370373</v>
      </c>
      <c r="N5" s="36">
        <v>45966.405555555553</v>
      </c>
      <c r="P5" t="s">
        <v>8668</v>
      </c>
      <c r="Q5" t="s">
        <v>8668</v>
      </c>
      <c r="R5" t="s">
        <v>98</v>
      </c>
      <c r="S5" t="s">
        <v>470</v>
      </c>
      <c r="T5" t="s">
        <v>100</v>
      </c>
      <c r="U5" t="s">
        <v>6696</v>
      </c>
      <c r="V5" t="s">
        <v>8628</v>
      </c>
      <c r="W5" t="s">
        <v>8611</v>
      </c>
      <c r="Y5" t="s">
        <v>15</v>
      </c>
      <c r="Z5" t="s">
        <v>104</v>
      </c>
      <c r="AB5" s="37">
        <v>0</v>
      </c>
      <c r="AC5" s="37">
        <v>35780</v>
      </c>
      <c r="AD5" s="37">
        <v>75096</v>
      </c>
      <c r="AE5" s="37">
        <v>35780</v>
      </c>
    </row>
    <row r="6" spans="1:31">
      <c r="A6" t="s">
        <v>991</v>
      </c>
      <c r="B6" t="s">
        <v>256</v>
      </c>
      <c r="C6" t="s">
        <v>257</v>
      </c>
      <c r="D6" t="s">
        <v>8629</v>
      </c>
      <c r="E6" t="s">
        <v>8630</v>
      </c>
      <c r="F6" t="s">
        <v>8631</v>
      </c>
      <c r="G6" t="s">
        <v>8607</v>
      </c>
      <c r="H6" t="s">
        <v>224</v>
      </c>
      <c r="I6" t="s">
        <v>8632</v>
      </c>
      <c r="J6" t="s">
        <v>8633</v>
      </c>
      <c r="K6" t="s">
        <v>96</v>
      </c>
      <c r="L6" t="s">
        <v>8634</v>
      </c>
      <c r="M6" s="36">
        <v>45947.374108796299</v>
      </c>
      <c r="N6" s="36">
        <v>45965.464583333327</v>
      </c>
      <c r="P6" t="s">
        <v>8668</v>
      </c>
      <c r="Q6" t="s">
        <v>8668</v>
      </c>
      <c r="R6" t="s">
        <v>1129</v>
      </c>
      <c r="S6" t="s">
        <v>1129</v>
      </c>
      <c r="T6" t="s">
        <v>100</v>
      </c>
      <c r="U6" t="s">
        <v>6696</v>
      </c>
      <c r="V6" t="s">
        <v>8635</v>
      </c>
      <c r="W6" t="s">
        <v>8611</v>
      </c>
      <c r="Y6" t="s">
        <v>15</v>
      </c>
      <c r="Z6" t="s">
        <v>104</v>
      </c>
      <c r="AB6" s="37">
        <v>0</v>
      </c>
      <c r="AC6" s="37">
        <v>35780</v>
      </c>
      <c r="AD6" s="37">
        <v>75096</v>
      </c>
      <c r="AE6" s="37">
        <v>35780</v>
      </c>
    </row>
    <row r="7" spans="1:31">
      <c r="A7" t="s">
        <v>1646</v>
      </c>
      <c r="B7" t="s">
        <v>256</v>
      </c>
      <c r="C7" t="s">
        <v>257</v>
      </c>
      <c r="D7" t="s">
        <v>8636</v>
      </c>
      <c r="E7" t="s">
        <v>8637</v>
      </c>
      <c r="F7" t="s">
        <v>8638</v>
      </c>
      <c r="G7" t="s">
        <v>8607</v>
      </c>
      <c r="H7" t="s">
        <v>689</v>
      </c>
      <c r="I7" t="s">
        <v>8639</v>
      </c>
      <c r="J7" t="s">
        <v>8640</v>
      </c>
      <c r="K7" t="s">
        <v>96</v>
      </c>
      <c r="L7" t="s">
        <v>8641</v>
      </c>
      <c r="M7" s="36">
        <v>45947.474999999999</v>
      </c>
      <c r="N7" s="36">
        <v>45967.461111111108</v>
      </c>
      <c r="P7" t="s">
        <v>8668</v>
      </c>
      <c r="Q7" t="s">
        <v>8668</v>
      </c>
      <c r="R7" t="s">
        <v>1130</v>
      </c>
      <c r="S7" t="s">
        <v>1130</v>
      </c>
      <c r="T7" t="s">
        <v>100</v>
      </c>
      <c r="U7" t="s">
        <v>6696</v>
      </c>
      <c r="V7" t="s">
        <v>8642</v>
      </c>
      <c r="W7" t="s">
        <v>8611</v>
      </c>
      <c r="Y7" t="s">
        <v>13</v>
      </c>
      <c r="Z7" t="s">
        <v>104</v>
      </c>
      <c r="AB7" s="37">
        <v>0</v>
      </c>
      <c r="AC7" s="37">
        <v>35780</v>
      </c>
      <c r="AD7" s="37">
        <v>75096</v>
      </c>
      <c r="AE7" s="37">
        <v>35780</v>
      </c>
    </row>
    <row r="8" spans="1:31">
      <c r="A8" t="s">
        <v>138</v>
      </c>
      <c r="B8" t="s">
        <v>139</v>
      </c>
      <c r="C8" t="s">
        <v>140</v>
      </c>
      <c r="D8" t="s">
        <v>1757</v>
      </c>
      <c r="E8" t="s">
        <v>8643</v>
      </c>
      <c r="F8" t="s">
        <v>8644</v>
      </c>
      <c r="G8" t="s">
        <v>8607</v>
      </c>
      <c r="H8" t="s">
        <v>1507</v>
      </c>
      <c r="I8" t="s">
        <v>1760</v>
      </c>
      <c r="J8" t="s">
        <v>8645</v>
      </c>
      <c r="K8" t="s">
        <v>96</v>
      </c>
      <c r="L8" t="s">
        <v>8646</v>
      </c>
      <c r="M8" s="36">
        <v>45948.375</v>
      </c>
      <c r="N8" s="36">
        <v>45963.551388888889</v>
      </c>
      <c r="P8" t="s">
        <v>8668</v>
      </c>
      <c r="Q8" t="s">
        <v>8668</v>
      </c>
      <c r="R8" t="s">
        <v>1130</v>
      </c>
      <c r="S8" t="s">
        <v>1130</v>
      </c>
      <c r="T8" t="s">
        <v>100</v>
      </c>
      <c r="U8" t="s">
        <v>6696</v>
      </c>
      <c r="V8" t="s">
        <v>8647</v>
      </c>
      <c r="W8" t="s">
        <v>8611</v>
      </c>
      <c r="Y8" t="s">
        <v>125</v>
      </c>
      <c r="Z8" t="s">
        <v>126</v>
      </c>
      <c r="AB8" s="37">
        <v>0</v>
      </c>
      <c r="AC8" s="37">
        <v>35780</v>
      </c>
      <c r="AD8" s="37">
        <v>75096</v>
      </c>
      <c r="AE8" s="37">
        <v>35780</v>
      </c>
    </row>
    <row r="9" spans="1:31">
      <c r="A9" t="s">
        <v>85</v>
      </c>
      <c r="B9" t="s">
        <v>86</v>
      </c>
      <c r="C9" t="s">
        <v>87</v>
      </c>
      <c r="D9" t="s">
        <v>2399</v>
      </c>
      <c r="E9" t="s">
        <v>8648</v>
      </c>
      <c r="F9" t="s">
        <v>8649</v>
      </c>
      <c r="G9" t="s">
        <v>8607</v>
      </c>
      <c r="H9" t="s">
        <v>131</v>
      </c>
      <c r="I9" t="s">
        <v>2402</v>
      </c>
      <c r="J9" t="s">
        <v>8650</v>
      </c>
      <c r="K9" t="s">
        <v>96</v>
      </c>
      <c r="L9" t="s">
        <v>8651</v>
      </c>
      <c r="M9" s="36">
        <v>45950.333333333343</v>
      </c>
      <c r="N9" s="36">
        <v>45965.46597222222</v>
      </c>
      <c r="P9" t="s">
        <v>8668</v>
      </c>
      <c r="Q9" t="s">
        <v>8668</v>
      </c>
      <c r="R9" t="s">
        <v>98</v>
      </c>
      <c r="S9" t="s">
        <v>99</v>
      </c>
      <c r="T9" t="s">
        <v>100</v>
      </c>
      <c r="U9" t="s">
        <v>6696</v>
      </c>
      <c r="V9" t="s">
        <v>8652</v>
      </c>
      <c r="W9" t="s">
        <v>8611</v>
      </c>
      <c r="Y9" t="s">
        <v>15</v>
      </c>
      <c r="Z9" t="s">
        <v>104</v>
      </c>
      <c r="AB9" s="37">
        <v>0</v>
      </c>
      <c r="AC9" s="37">
        <v>35780</v>
      </c>
      <c r="AD9" s="37">
        <v>75096</v>
      </c>
      <c r="AE9" s="37">
        <v>35780</v>
      </c>
    </row>
    <row r="10" spans="1:31">
      <c r="A10" t="s">
        <v>398</v>
      </c>
      <c r="B10" t="s">
        <v>86</v>
      </c>
      <c r="C10" t="s">
        <v>87</v>
      </c>
      <c r="D10" t="s">
        <v>5609</v>
      </c>
      <c r="E10" t="s">
        <v>8653</v>
      </c>
      <c r="F10" t="s">
        <v>8654</v>
      </c>
      <c r="G10" t="s">
        <v>8607</v>
      </c>
      <c r="H10" t="s">
        <v>848</v>
      </c>
      <c r="I10" t="s">
        <v>5612</v>
      </c>
      <c r="J10" t="s">
        <v>8655</v>
      </c>
      <c r="K10" t="s">
        <v>96</v>
      </c>
      <c r="L10" t="s">
        <v>8656</v>
      </c>
      <c r="M10" s="36">
        <v>45950.333333333343</v>
      </c>
      <c r="N10" s="36">
        <v>45972.537499999999</v>
      </c>
      <c r="P10" t="s">
        <v>8668</v>
      </c>
      <c r="Q10" t="s">
        <v>8668</v>
      </c>
      <c r="R10" t="s">
        <v>1129</v>
      </c>
      <c r="S10" t="s">
        <v>1129</v>
      </c>
      <c r="T10" t="s">
        <v>100</v>
      </c>
      <c r="U10" t="s">
        <v>6696</v>
      </c>
      <c r="V10" t="s">
        <v>8657</v>
      </c>
      <c r="W10" t="s">
        <v>8611</v>
      </c>
      <c r="Y10" t="s">
        <v>125</v>
      </c>
      <c r="Z10" t="s">
        <v>126</v>
      </c>
      <c r="AB10" s="37">
        <v>0</v>
      </c>
      <c r="AC10" s="37">
        <v>35780</v>
      </c>
      <c r="AD10" s="37">
        <v>75096</v>
      </c>
      <c r="AE10" s="37">
        <v>35780</v>
      </c>
    </row>
    <row r="11" spans="1:31">
      <c r="A11" t="s">
        <v>138</v>
      </c>
      <c r="B11" t="s">
        <v>139</v>
      </c>
      <c r="C11" t="s">
        <v>140</v>
      </c>
      <c r="D11" t="s">
        <v>5157</v>
      </c>
      <c r="E11" t="s">
        <v>8658</v>
      </c>
      <c r="F11" t="s">
        <v>8659</v>
      </c>
      <c r="G11" t="s">
        <v>8607</v>
      </c>
      <c r="H11" t="s">
        <v>1507</v>
      </c>
      <c r="I11" t="s">
        <v>5160</v>
      </c>
      <c r="J11" t="s">
        <v>8660</v>
      </c>
      <c r="K11" t="s">
        <v>96</v>
      </c>
      <c r="L11" t="s">
        <v>8661</v>
      </c>
      <c r="M11" s="36">
        <v>45950.333333333343</v>
      </c>
      <c r="N11" s="36">
        <v>45963.551388888889</v>
      </c>
      <c r="P11" t="s">
        <v>8668</v>
      </c>
      <c r="Q11" t="s">
        <v>8668</v>
      </c>
      <c r="R11" t="s">
        <v>1130</v>
      </c>
      <c r="S11" t="s">
        <v>1130</v>
      </c>
      <c r="T11" t="s">
        <v>100</v>
      </c>
      <c r="U11" t="s">
        <v>6696</v>
      </c>
      <c r="V11" t="s">
        <v>8662</v>
      </c>
      <c r="W11" t="s">
        <v>8611</v>
      </c>
      <c r="Y11" t="s">
        <v>125</v>
      </c>
      <c r="Z11" t="s">
        <v>126</v>
      </c>
      <c r="AB11" s="37">
        <v>0</v>
      </c>
      <c r="AC11" s="37">
        <v>35780</v>
      </c>
      <c r="AD11" s="37">
        <v>75096</v>
      </c>
      <c r="AE11" s="37">
        <v>35780</v>
      </c>
    </row>
    <row r="12" spans="1:31">
      <c r="A12" t="s">
        <v>138</v>
      </c>
      <c r="B12" t="s">
        <v>139</v>
      </c>
      <c r="C12" t="s">
        <v>140</v>
      </c>
      <c r="D12" t="s">
        <v>141</v>
      </c>
      <c r="E12" t="s">
        <v>8663</v>
      </c>
      <c r="F12" t="s">
        <v>8664</v>
      </c>
      <c r="G12" t="s">
        <v>8665</v>
      </c>
      <c r="H12" t="s">
        <v>144</v>
      </c>
      <c r="I12" t="s">
        <v>138</v>
      </c>
      <c r="J12" t="s">
        <v>8666</v>
      </c>
      <c r="K12" t="s">
        <v>96</v>
      </c>
      <c r="L12" t="s">
        <v>8667</v>
      </c>
      <c r="M12" s="36">
        <v>45950.614166666674</v>
      </c>
      <c r="N12" s="36">
        <v>45974.684027777781</v>
      </c>
      <c r="P12" t="s">
        <v>8668</v>
      </c>
      <c r="Q12" t="s">
        <v>8668</v>
      </c>
      <c r="R12" t="s">
        <v>98</v>
      </c>
      <c r="S12" t="s">
        <v>470</v>
      </c>
      <c r="T12" t="s">
        <v>1179</v>
      </c>
      <c r="U12" t="s">
        <v>8669</v>
      </c>
      <c r="V12" t="s">
        <v>8670</v>
      </c>
      <c r="W12" t="s">
        <v>102</v>
      </c>
      <c r="Y12" t="s">
        <v>8</v>
      </c>
      <c r="Z12" t="s">
        <v>104</v>
      </c>
      <c r="AA12" t="s">
        <v>8671</v>
      </c>
      <c r="AB12" s="37">
        <v>1</v>
      </c>
      <c r="AC12" s="37">
        <v>35780</v>
      </c>
      <c r="AD12" s="37">
        <v>75096</v>
      </c>
      <c r="AE12" s="37">
        <v>35780</v>
      </c>
    </row>
    <row r="13" spans="1:31">
      <c r="A13" t="s">
        <v>85</v>
      </c>
      <c r="B13" t="s">
        <v>86</v>
      </c>
      <c r="C13" t="s">
        <v>87</v>
      </c>
      <c r="D13" t="s">
        <v>8672</v>
      </c>
      <c r="E13" t="s">
        <v>8673</v>
      </c>
      <c r="F13" t="s">
        <v>8674</v>
      </c>
      <c r="G13" t="s">
        <v>8607</v>
      </c>
      <c r="H13" t="s">
        <v>93</v>
      </c>
      <c r="I13" t="s">
        <v>8675</v>
      </c>
      <c r="J13" t="s">
        <v>8676</v>
      </c>
      <c r="K13" t="s">
        <v>96</v>
      </c>
      <c r="L13" t="s">
        <v>8677</v>
      </c>
      <c r="M13" s="36">
        <v>45950.650243055563</v>
      </c>
      <c r="N13" s="36">
        <v>45966.495138888888</v>
      </c>
      <c r="P13" t="s">
        <v>8668</v>
      </c>
      <c r="Q13" t="s">
        <v>8668</v>
      </c>
      <c r="R13" t="s">
        <v>1129</v>
      </c>
      <c r="S13" t="s">
        <v>1129</v>
      </c>
      <c r="T13" t="s">
        <v>100</v>
      </c>
      <c r="U13" t="s">
        <v>6696</v>
      </c>
      <c r="V13" t="s">
        <v>8678</v>
      </c>
      <c r="W13" t="s">
        <v>8611</v>
      </c>
      <c r="Y13" t="s">
        <v>125</v>
      </c>
      <c r="Z13" t="s">
        <v>230</v>
      </c>
      <c r="AB13" s="37">
        <v>0</v>
      </c>
      <c r="AC13" s="37">
        <v>35780</v>
      </c>
      <c r="AD13" s="37">
        <v>75096</v>
      </c>
      <c r="AE13" s="37">
        <v>35780</v>
      </c>
    </row>
    <row r="14" spans="1:31">
      <c r="A14" t="s">
        <v>1646</v>
      </c>
      <c r="B14" t="s">
        <v>256</v>
      </c>
      <c r="C14" t="s">
        <v>257</v>
      </c>
      <c r="D14" t="s">
        <v>8679</v>
      </c>
      <c r="E14" t="s">
        <v>8680</v>
      </c>
      <c r="F14" t="s">
        <v>8681</v>
      </c>
      <c r="G14" t="s">
        <v>8607</v>
      </c>
      <c r="H14" t="s">
        <v>224</v>
      </c>
      <c r="I14" t="s">
        <v>8682</v>
      </c>
      <c r="J14" t="s">
        <v>8683</v>
      </c>
      <c r="K14" t="s">
        <v>96</v>
      </c>
      <c r="L14" t="s">
        <v>8684</v>
      </c>
      <c r="M14" s="36">
        <v>45951.667291666658</v>
      </c>
      <c r="N14" s="36">
        <v>45963.551388888889</v>
      </c>
      <c r="P14" t="s">
        <v>8668</v>
      </c>
      <c r="Q14" t="s">
        <v>8668</v>
      </c>
      <c r="R14" t="s">
        <v>1129</v>
      </c>
      <c r="S14" t="s">
        <v>1129</v>
      </c>
      <c r="T14" t="s">
        <v>100</v>
      </c>
      <c r="U14" t="s">
        <v>6696</v>
      </c>
      <c r="V14" t="s">
        <v>8685</v>
      </c>
      <c r="W14" t="s">
        <v>8611</v>
      </c>
      <c r="Y14" t="s">
        <v>15</v>
      </c>
      <c r="Z14" t="s">
        <v>104</v>
      </c>
      <c r="AB14" s="37">
        <v>0</v>
      </c>
      <c r="AC14" s="37">
        <v>35780</v>
      </c>
      <c r="AD14" s="37">
        <v>75096</v>
      </c>
      <c r="AE14" s="37">
        <v>35780</v>
      </c>
    </row>
    <row r="15" spans="1:31">
      <c r="A15" t="s">
        <v>113</v>
      </c>
      <c r="B15" t="s">
        <v>114</v>
      </c>
      <c r="C15" t="s">
        <v>115</v>
      </c>
      <c r="D15" t="s">
        <v>1357</v>
      </c>
      <c r="E15" t="s">
        <v>8686</v>
      </c>
      <c r="F15" t="s">
        <v>8687</v>
      </c>
      <c r="G15" t="s">
        <v>8607</v>
      </c>
      <c r="H15" t="s">
        <v>366</v>
      </c>
      <c r="I15" t="s">
        <v>1360</v>
      </c>
      <c r="J15" t="s">
        <v>8688</v>
      </c>
      <c r="K15" t="s">
        <v>96</v>
      </c>
      <c r="L15" t="s">
        <v>8689</v>
      </c>
      <c r="M15" s="36">
        <v>45951.705358796287</v>
      </c>
      <c r="N15" s="36">
        <v>45969.387499999997</v>
      </c>
      <c r="P15" t="s">
        <v>8668</v>
      </c>
      <c r="Q15" t="s">
        <v>8668</v>
      </c>
      <c r="R15" t="s">
        <v>98</v>
      </c>
      <c r="S15" t="s">
        <v>470</v>
      </c>
      <c r="T15" t="s">
        <v>100</v>
      </c>
      <c r="U15" t="s">
        <v>6696</v>
      </c>
      <c r="V15" t="s">
        <v>8690</v>
      </c>
      <c r="W15" t="s">
        <v>8611</v>
      </c>
      <c r="Y15" t="s">
        <v>13</v>
      </c>
      <c r="Z15" t="s">
        <v>104</v>
      </c>
      <c r="AB15" s="37">
        <v>0</v>
      </c>
      <c r="AC15" s="37">
        <v>35780</v>
      </c>
      <c r="AD15" s="37">
        <v>75096</v>
      </c>
      <c r="AE15" s="37">
        <v>35780</v>
      </c>
    </row>
    <row r="16" spans="1:31">
      <c r="A16" t="s">
        <v>509</v>
      </c>
      <c r="B16" t="s">
        <v>139</v>
      </c>
      <c r="C16" t="s">
        <v>140</v>
      </c>
      <c r="D16" t="s">
        <v>8691</v>
      </c>
      <c r="E16" t="s">
        <v>8692</v>
      </c>
      <c r="F16" t="s">
        <v>8693</v>
      </c>
      <c r="G16" t="s">
        <v>8665</v>
      </c>
      <c r="H16" t="s">
        <v>1507</v>
      </c>
      <c r="I16" t="s">
        <v>8694</v>
      </c>
      <c r="J16" t="s">
        <v>8695</v>
      </c>
      <c r="K16" t="s">
        <v>96</v>
      </c>
      <c r="L16" t="s">
        <v>8696</v>
      </c>
      <c r="M16" s="36">
        <v>45952.381585648152</v>
      </c>
      <c r="N16" s="36">
        <v>45963.52847222222</v>
      </c>
      <c r="P16" t="s">
        <v>8668</v>
      </c>
      <c r="Q16" t="s">
        <v>8668</v>
      </c>
      <c r="R16" t="s">
        <v>98</v>
      </c>
      <c r="S16" t="s">
        <v>99</v>
      </c>
      <c r="T16" t="s">
        <v>100</v>
      </c>
      <c r="U16" t="s">
        <v>6696</v>
      </c>
      <c r="V16" t="s">
        <v>8697</v>
      </c>
      <c r="W16" t="s">
        <v>8698</v>
      </c>
      <c r="Y16" t="s">
        <v>125</v>
      </c>
      <c r="Z16" t="s">
        <v>126</v>
      </c>
      <c r="AA16" t="s">
        <v>1172</v>
      </c>
      <c r="AB16" s="37">
        <v>0</v>
      </c>
      <c r="AC16" s="37">
        <v>35780</v>
      </c>
      <c r="AD16" s="37">
        <v>75096</v>
      </c>
      <c r="AE16" s="37">
        <v>35780</v>
      </c>
    </row>
    <row r="17" spans="1:31">
      <c r="A17" t="s">
        <v>244</v>
      </c>
      <c r="B17" t="s">
        <v>114</v>
      </c>
      <c r="C17" t="s">
        <v>115</v>
      </c>
      <c r="D17" t="s">
        <v>8699</v>
      </c>
      <c r="E17" t="s">
        <v>8700</v>
      </c>
      <c r="F17" t="s">
        <v>8701</v>
      </c>
      <c r="G17" t="s">
        <v>8607</v>
      </c>
      <c r="H17" t="s">
        <v>366</v>
      </c>
      <c r="I17" t="s">
        <v>224</v>
      </c>
      <c r="J17" t="s">
        <v>8702</v>
      </c>
      <c r="K17" t="s">
        <v>96</v>
      </c>
      <c r="L17" t="s">
        <v>8703</v>
      </c>
      <c r="M17" s="36">
        <v>45952.598692129628</v>
      </c>
      <c r="N17" s="36">
        <v>45967.662499999999</v>
      </c>
      <c r="P17" t="s">
        <v>8668</v>
      </c>
      <c r="Q17" t="s">
        <v>8668</v>
      </c>
      <c r="R17" t="s">
        <v>1130</v>
      </c>
      <c r="S17" t="s">
        <v>1130</v>
      </c>
      <c r="T17" t="s">
        <v>100</v>
      </c>
      <c r="U17" t="s">
        <v>6696</v>
      </c>
      <c r="V17" t="s">
        <v>8704</v>
      </c>
      <c r="W17" t="s">
        <v>8611</v>
      </c>
      <c r="Y17" t="s">
        <v>13</v>
      </c>
      <c r="Z17" t="s">
        <v>104</v>
      </c>
      <c r="AB17" s="37">
        <v>0</v>
      </c>
      <c r="AC17" s="37">
        <v>35780</v>
      </c>
      <c r="AD17" s="37">
        <v>75096</v>
      </c>
      <c r="AE17" s="37">
        <v>35780</v>
      </c>
    </row>
    <row r="18" spans="1:31">
      <c r="A18" t="s">
        <v>113</v>
      </c>
      <c r="B18" t="s">
        <v>114</v>
      </c>
      <c r="C18" t="s">
        <v>115</v>
      </c>
      <c r="D18" t="s">
        <v>4888</v>
      </c>
      <c r="E18" t="s">
        <v>8705</v>
      </c>
      <c r="F18" t="s">
        <v>4890</v>
      </c>
      <c r="G18" t="s">
        <v>8665</v>
      </c>
      <c r="H18" t="s">
        <v>119</v>
      </c>
      <c r="I18" t="s">
        <v>4891</v>
      </c>
      <c r="J18" t="s">
        <v>4892</v>
      </c>
      <c r="K18" t="s">
        <v>96</v>
      </c>
      <c r="L18" t="s">
        <v>8706</v>
      </c>
      <c r="M18" s="36">
        <v>45952.617083333331</v>
      </c>
      <c r="N18" s="36">
        <v>45965.651388888888</v>
      </c>
      <c r="P18" t="s">
        <v>8668</v>
      </c>
      <c r="Q18" t="s">
        <v>8668</v>
      </c>
      <c r="R18" t="s">
        <v>1130</v>
      </c>
      <c r="S18" t="s">
        <v>1130</v>
      </c>
      <c r="T18" t="s">
        <v>100</v>
      </c>
      <c r="U18" t="s">
        <v>6696</v>
      </c>
      <c r="V18" t="s">
        <v>8707</v>
      </c>
      <c r="W18" t="s">
        <v>8698</v>
      </c>
      <c r="Y18" t="s">
        <v>125</v>
      </c>
      <c r="Z18" t="s">
        <v>126</v>
      </c>
      <c r="AA18" t="s">
        <v>1367</v>
      </c>
      <c r="AB18" s="37">
        <v>0</v>
      </c>
      <c r="AC18" s="37">
        <v>35780</v>
      </c>
      <c r="AD18" s="37">
        <v>75096</v>
      </c>
      <c r="AE18" s="37">
        <v>35780</v>
      </c>
    </row>
    <row r="19" spans="1:31">
      <c r="A19" t="s">
        <v>138</v>
      </c>
      <c r="B19" t="s">
        <v>139</v>
      </c>
      <c r="C19" t="s">
        <v>140</v>
      </c>
      <c r="D19" t="s">
        <v>8708</v>
      </c>
      <c r="E19" t="s">
        <v>8709</v>
      </c>
      <c r="F19" t="s">
        <v>8710</v>
      </c>
      <c r="G19" t="s">
        <v>8607</v>
      </c>
      <c r="H19" t="s">
        <v>1507</v>
      </c>
      <c r="I19" t="s">
        <v>8711</v>
      </c>
      <c r="J19" t="s">
        <v>8712</v>
      </c>
      <c r="K19" t="s">
        <v>96</v>
      </c>
      <c r="L19" t="s">
        <v>8713</v>
      </c>
      <c r="M19" s="36">
        <v>45952.744571759264</v>
      </c>
      <c r="N19" s="36">
        <v>45968.480555555558</v>
      </c>
      <c r="P19" t="s">
        <v>8668</v>
      </c>
      <c r="Q19" t="s">
        <v>8668</v>
      </c>
      <c r="R19" t="s">
        <v>1130</v>
      </c>
      <c r="S19" t="s">
        <v>1130</v>
      </c>
      <c r="T19" t="s">
        <v>100</v>
      </c>
      <c r="U19" t="s">
        <v>6696</v>
      </c>
      <c r="V19" t="s">
        <v>8714</v>
      </c>
      <c r="W19" t="s">
        <v>8611</v>
      </c>
      <c r="Y19" t="s">
        <v>125</v>
      </c>
      <c r="Z19" t="s">
        <v>126</v>
      </c>
      <c r="AB19" s="37">
        <v>0</v>
      </c>
      <c r="AC19" s="37">
        <v>35780</v>
      </c>
      <c r="AD19" s="37">
        <v>75096</v>
      </c>
      <c r="AE19" s="37">
        <v>35780</v>
      </c>
    </row>
    <row r="20" spans="1:31">
      <c r="A20" t="s">
        <v>138</v>
      </c>
      <c r="B20" t="s">
        <v>139</v>
      </c>
      <c r="C20" t="s">
        <v>140</v>
      </c>
      <c r="D20" t="s">
        <v>1825</v>
      </c>
      <c r="E20" t="s">
        <v>8715</v>
      </c>
      <c r="F20" t="s">
        <v>8716</v>
      </c>
      <c r="G20" t="s">
        <v>8607</v>
      </c>
      <c r="H20" t="s">
        <v>144</v>
      </c>
      <c r="I20" t="s">
        <v>1828</v>
      </c>
      <c r="J20" t="s">
        <v>8717</v>
      </c>
      <c r="K20" t="s">
        <v>96</v>
      </c>
      <c r="L20" t="s">
        <v>8718</v>
      </c>
      <c r="M20" s="36">
        <v>45953.333333333343</v>
      </c>
      <c r="N20" s="36">
        <v>45966.618750000001</v>
      </c>
      <c r="P20" t="s">
        <v>8668</v>
      </c>
      <c r="Q20" t="s">
        <v>8668</v>
      </c>
      <c r="R20" t="s">
        <v>98</v>
      </c>
      <c r="S20" t="s">
        <v>470</v>
      </c>
      <c r="T20" t="s">
        <v>100</v>
      </c>
      <c r="U20" t="s">
        <v>6696</v>
      </c>
      <c r="V20" t="s">
        <v>8719</v>
      </c>
      <c r="W20" t="s">
        <v>8611</v>
      </c>
      <c r="Y20" t="s">
        <v>15</v>
      </c>
      <c r="Z20" t="s">
        <v>104</v>
      </c>
      <c r="AB20" s="37">
        <v>0</v>
      </c>
      <c r="AC20" s="37">
        <v>35780</v>
      </c>
      <c r="AD20" s="37">
        <v>75096</v>
      </c>
      <c r="AE20" s="37">
        <v>35780</v>
      </c>
    </row>
    <row r="21" spans="1:31">
      <c r="A21" t="s">
        <v>277</v>
      </c>
      <c r="B21" t="s">
        <v>256</v>
      </c>
      <c r="C21" t="s">
        <v>257</v>
      </c>
      <c r="D21" t="s">
        <v>3451</v>
      </c>
      <c r="E21" t="s">
        <v>8720</v>
      </c>
      <c r="F21" t="s">
        <v>8721</v>
      </c>
      <c r="G21" t="s">
        <v>8665</v>
      </c>
      <c r="H21" t="s">
        <v>281</v>
      </c>
      <c r="I21" t="s">
        <v>3454</v>
      </c>
      <c r="J21" t="s">
        <v>8722</v>
      </c>
      <c r="K21" t="s">
        <v>96</v>
      </c>
      <c r="L21" t="s">
        <v>8723</v>
      </c>
      <c r="M21" s="36">
        <v>45953.486203703702</v>
      </c>
      <c r="N21" s="36">
        <v>45966.420138888891</v>
      </c>
      <c r="P21" t="s">
        <v>8668</v>
      </c>
      <c r="Q21" t="s">
        <v>8668</v>
      </c>
      <c r="R21" t="s">
        <v>1130</v>
      </c>
      <c r="S21" t="s">
        <v>1130</v>
      </c>
      <c r="T21" t="s">
        <v>100</v>
      </c>
      <c r="U21" t="s">
        <v>6696</v>
      </c>
      <c r="V21" t="s">
        <v>8724</v>
      </c>
      <c r="W21" t="s">
        <v>8698</v>
      </c>
      <c r="Y21" t="s">
        <v>13</v>
      </c>
      <c r="Z21" t="s">
        <v>104</v>
      </c>
      <c r="AA21" t="s">
        <v>287</v>
      </c>
      <c r="AB21" s="37">
        <v>0</v>
      </c>
      <c r="AC21" s="37">
        <v>35780</v>
      </c>
      <c r="AD21" s="37">
        <v>75096</v>
      </c>
      <c r="AE21" s="37">
        <v>35780</v>
      </c>
    </row>
    <row r="22" spans="1:31">
      <c r="A22" t="s">
        <v>704</v>
      </c>
      <c r="B22" t="s">
        <v>381</v>
      </c>
      <c r="C22" t="s">
        <v>382</v>
      </c>
      <c r="D22" t="s">
        <v>6765</v>
      </c>
      <c r="E22" t="s">
        <v>8725</v>
      </c>
      <c r="F22" t="s">
        <v>8726</v>
      </c>
      <c r="G22" t="s">
        <v>8607</v>
      </c>
      <c r="H22" t="s">
        <v>708</v>
      </c>
      <c r="I22" t="s">
        <v>6768</v>
      </c>
      <c r="J22" t="s">
        <v>8727</v>
      </c>
      <c r="K22" t="s">
        <v>96</v>
      </c>
      <c r="L22" t="s">
        <v>8728</v>
      </c>
      <c r="M22" s="36">
        <v>45953.496134259258</v>
      </c>
      <c r="N22" s="36">
        <v>45965.675694444442</v>
      </c>
      <c r="P22" t="s">
        <v>8668</v>
      </c>
      <c r="Q22" t="s">
        <v>8668</v>
      </c>
      <c r="R22" t="s">
        <v>1130</v>
      </c>
      <c r="S22" t="s">
        <v>1130</v>
      </c>
      <c r="T22" t="s">
        <v>100</v>
      </c>
      <c r="U22" t="s">
        <v>6696</v>
      </c>
      <c r="V22" t="s">
        <v>8729</v>
      </c>
      <c r="W22" t="s">
        <v>8611</v>
      </c>
      <c r="Y22" t="s">
        <v>125</v>
      </c>
      <c r="Z22" t="s">
        <v>126</v>
      </c>
      <c r="AB22" s="37">
        <v>0</v>
      </c>
      <c r="AC22" s="37">
        <v>35780</v>
      </c>
      <c r="AD22" s="37">
        <v>75096</v>
      </c>
      <c r="AE22" s="37">
        <v>35780</v>
      </c>
    </row>
    <row r="23" spans="1:31">
      <c r="A23" t="s">
        <v>138</v>
      </c>
      <c r="B23" t="s">
        <v>139</v>
      </c>
      <c r="C23" t="s">
        <v>140</v>
      </c>
      <c r="D23" t="s">
        <v>4830</v>
      </c>
      <c r="E23" t="s">
        <v>8730</v>
      </c>
      <c r="F23" t="s">
        <v>8731</v>
      </c>
      <c r="G23" t="s">
        <v>8607</v>
      </c>
      <c r="H23" t="s">
        <v>144</v>
      </c>
      <c r="I23" t="s">
        <v>4833</v>
      </c>
      <c r="J23" t="s">
        <v>8732</v>
      </c>
      <c r="K23" t="s">
        <v>96</v>
      </c>
      <c r="L23" t="s">
        <v>8733</v>
      </c>
      <c r="M23" s="36">
        <v>45953.610474537039</v>
      </c>
      <c r="N23" s="36">
        <v>45965.678472222222</v>
      </c>
      <c r="P23" t="s">
        <v>8668</v>
      </c>
      <c r="Q23" t="s">
        <v>8668</v>
      </c>
      <c r="R23" t="s">
        <v>98</v>
      </c>
      <c r="S23" t="s">
        <v>470</v>
      </c>
      <c r="T23" t="s">
        <v>100</v>
      </c>
      <c r="U23" t="s">
        <v>6696</v>
      </c>
      <c r="V23" t="s">
        <v>8734</v>
      </c>
      <c r="W23" t="s">
        <v>8611</v>
      </c>
      <c r="Y23" t="s">
        <v>15</v>
      </c>
      <c r="Z23" t="s">
        <v>104</v>
      </c>
      <c r="AB23" s="37">
        <v>0</v>
      </c>
      <c r="AC23" s="37">
        <v>35780</v>
      </c>
      <c r="AD23" s="37">
        <v>75096</v>
      </c>
      <c r="AE23" s="37">
        <v>35780</v>
      </c>
    </row>
    <row r="24" spans="1:31">
      <c r="A24" t="s">
        <v>113</v>
      </c>
      <c r="B24" t="s">
        <v>114</v>
      </c>
      <c r="C24" t="s">
        <v>115</v>
      </c>
      <c r="D24" t="s">
        <v>6688</v>
      </c>
      <c r="E24" t="s">
        <v>8735</v>
      </c>
      <c r="F24" t="s">
        <v>8736</v>
      </c>
      <c r="G24" t="s">
        <v>8607</v>
      </c>
      <c r="H24" t="s">
        <v>119</v>
      </c>
      <c r="I24" t="s">
        <v>119</v>
      </c>
      <c r="J24" t="s">
        <v>8737</v>
      </c>
      <c r="K24" t="s">
        <v>96</v>
      </c>
      <c r="L24" t="s">
        <v>8738</v>
      </c>
      <c r="M24" s="36">
        <v>45953.662534722222</v>
      </c>
      <c r="N24" s="36">
        <v>45965.486805555563</v>
      </c>
      <c r="P24" t="s">
        <v>8668</v>
      </c>
      <c r="Q24" t="s">
        <v>8668</v>
      </c>
      <c r="R24" t="s">
        <v>98</v>
      </c>
      <c r="S24" t="s">
        <v>99</v>
      </c>
      <c r="T24" t="s">
        <v>100</v>
      </c>
      <c r="U24" t="s">
        <v>6696</v>
      </c>
      <c r="V24" t="s">
        <v>8739</v>
      </c>
      <c r="W24" t="s">
        <v>8611</v>
      </c>
      <c r="Y24" t="s">
        <v>125</v>
      </c>
      <c r="Z24" t="s">
        <v>126</v>
      </c>
      <c r="AB24" s="37">
        <v>0</v>
      </c>
      <c r="AC24" s="37">
        <v>35780</v>
      </c>
      <c r="AD24" s="37">
        <v>75096</v>
      </c>
      <c r="AE24" s="37">
        <v>35780</v>
      </c>
    </row>
    <row r="25" spans="1:31">
      <c r="A25" t="s">
        <v>152</v>
      </c>
      <c r="B25" t="s">
        <v>153</v>
      </c>
      <c r="C25" t="s">
        <v>154</v>
      </c>
      <c r="D25" t="s">
        <v>8740</v>
      </c>
      <c r="E25" t="s">
        <v>8741</v>
      </c>
      <c r="F25" t="s">
        <v>8742</v>
      </c>
      <c r="G25" t="s">
        <v>8607</v>
      </c>
      <c r="H25" t="s">
        <v>8743</v>
      </c>
      <c r="I25" t="s">
        <v>8744</v>
      </c>
      <c r="J25" t="s">
        <v>8745</v>
      </c>
      <c r="K25" t="s">
        <v>96</v>
      </c>
      <c r="L25" t="s">
        <v>8746</v>
      </c>
      <c r="M25" s="36">
        <v>45954.402581018519</v>
      </c>
      <c r="N25" s="36">
        <v>45979.568749999999</v>
      </c>
      <c r="P25" t="s">
        <v>8668</v>
      </c>
      <c r="Q25" t="s">
        <v>8668</v>
      </c>
      <c r="R25" t="s">
        <v>147</v>
      </c>
      <c r="S25" t="s">
        <v>2073</v>
      </c>
      <c r="T25" t="s">
        <v>100</v>
      </c>
      <c r="U25" t="s">
        <v>6696</v>
      </c>
      <c r="V25" t="s">
        <v>8747</v>
      </c>
      <c r="W25" t="s">
        <v>8611</v>
      </c>
      <c r="Y25" t="s">
        <v>125</v>
      </c>
      <c r="Z25" t="s">
        <v>126</v>
      </c>
      <c r="AB25" s="37">
        <v>0</v>
      </c>
      <c r="AC25" s="37">
        <v>35780</v>
      </c>
      <c r="AD25" s="37">
        <v>75096</v>
      </c>
      <c r="AE25" s="37">
        <v>35780</v>
      </c>
    </row>
    <row r="26" spans="1:31">
      <c r="A26" t="s">
        <v>1646</v>
      </c>
      <c r="B26" t="s">
        <v>256</v>
      </c>
      <c r="C26" t="s">
        <v>257</v>
      </c>
      <c r="D26" t="s">
        <v>8748</v>
      </c>
      <c r="E26" t="s">
        <v>8749</v>
      </c>
      <c r="F26" t="s">
        <v>8750</v>
      </c>
      <c r="G26" t="s">
        <v>8665</v>
      </c>
      <c r="H26" t="s">
        <v>224</v>
      </c>
      <c r="I26" t="s">
        <v>8751</v>
      </c>
      <c r="J26" t="s">
        <v>8752</v>
      </c>
      <c r="K26" t="s">
        <v>96</v>
      </c>
      <c r="L26" t="s">
        <v>8753</v>
      </c>
      <c r="M26" s="36">
        <v>45954.399687500001</v>
      </c>
      <c r="N26" s="36">
        <v>45965.376388888893</v>
      </c>
      <c r="P26" t="s">
        <v>8668</v>
      </c>
      <c r="Q26" t="s">
        <v>8668</v>
      </c>
      <c r="R26" t="s">
        <v>1130</v>
      </c>
      <c r="S26" t="s">
        <v>1130</v>
      </c>
      <c r="T26" t="s">
        <v>100</v>
      </c>
      <c r="U26" t="s">
        <v>6696</v>
      </c>
      <c r="V26" t="s">
        <v>8754</v>
      </c>
      <c r="W26" t="s">
        <v>8698</v>
      </c>
      <c r="Y26" t="s">
        <v>15</v>
      </c>
      <c r="Z26" t="s">
        <v>104</v>
      </c>
      <c r="AA26" t="s">
        <v>1925</v>
      </c>
      <c r="AB26" s="37">
        <v>0</v>
      </c>
      <c r="AC26" s="37">
        <v>35780</v>
      </c>
      <c r="AD26" s="37">
        <v>75096</v>
      </c>
      <c r="AE26" s="37">
        <v>35780</v>
      </c>
    </row>
    <row r="27" spans="1:31">
      <c r="A27" t="s">
        <v>1001</v>
      </c>
      <c r="B27" t="s">
        <v>86</v>
      </c>
      <c r="C27" t="s">
        <v>352</v>
      </c>
      <c r="D27" t="s">
        <v>8755</v>
      </c>
      <c r="E27" t="s">
        <v>8756</v>
      </c>
      <c r="F27" t="s">
        <v>8757</v>
      </c>
      <c r="G27" t="s">
        <v>8665</v>
      </c>
      <c r="H27" t="s">
        <v>659</v>
      </c>
      <c r="I27" t="s">
        <v>356</v>
      </c>
      <c r="J27" t="s">
        <v>8758</v>
      </c>
      <c r="K27" t="s">
        <v>96</v>
      </c>
      <c r="L27" t="s">
        <v>8759</v>
      </c>
      <c r="M27" s="36">
        <v>45954.467222222222</v>
      </c>
      <c r="N27" s="36">
        <v>45963.48333333333</v>
      </c>
      <c r="P27" t="s">
        <v>8668</v>
      </c>
      <c r="Q27" t="s">
        <v>8668</v>
      </c>
      <c r="R27" t="s">
        <v>98</v>
      </c>
      <c r="S27" t="s">
        <v>99</v>
      </c>
      <c r="T27" t="s">
        <v>100</v>
      </c>
      <c r="U27" t="s">
        <v>6696</v>
      </c>
      <c r="V27" t="s">
        <v>8760</v>
      </c>
      <c r="W27" t="s">
        <v>102</v>
      </c>
      <c r="Y27" t="s">
        <v>11</v>
      </c>
      <c r="Z27" t="s">
        <v>104</v>
      </c>
      <c r="AA27" t="s">
        <v>1009</v>
      </c>
      <c r="AB27" s="37">
        <v>1</v>
      </c>
      <c r="AC27" s="37">
        <v>67654</v>
      </c>
      <c r="AD27" s="37">
        <v>140396</v>
      </c>
      <c r="AE27" s="37">
        <v>67654</v>
      </c>
    </row>
    <row r="28" spans="1:31">
      <c r="A28" t="s">
        <v>138</v>
      </c>
      <c r="B28" t="s">
        <v>139</v>
      </c>
      <c r="C28" t="s">
        <v>140</v>
      </c>
      <c r="D28" t="s">
        <v>2949</v>
      </c>
      <c r="E28" t="s">
        <v>8761</v>
      </c>
      <c r="F28" t="s">
        <v>8762</v>
      </c>
      <c r="G28" t="s">
        <v>8607</v>
      </c>
      <c r="H28" t="s">
        <v>144</v>
      </c>
      <c r="I28" t="s">
        <v>2952</v>
      </c>
      <c r="J28" t="s">
        <v>8763</v>
      </c>
      <c r="K28" t="s">
        <v>96</v>
      </c>
      <c r="L28" t="s">
        <v>8764</v>
      </c>
      <c r="M28" s="36">
        <v>45954.477395833332</v>
      </c>
      <c r="N28" s="36">
        <v>45980.445138888892</v>
      </c>
      <c r="P28" t="s">
        <v>8668</v>
      </c>
      <c r="Q28" t="s">
        <v>8668</v>
      </c>
      <c r="R28" t="s">
        <v>98</v>
      </c>
      <c r="S28" t="s">
        <v>99</v>
      </c>
      <c r="T28" t="s">
        <v>100</v>
      </c>
      <c r="U28" t="s">
        <v>6696</v>
      </c>
      <c r="V28" t="s">
        <v>8765</v>
      </c>
      <c r="W28" t="s">
        <v>8611</v>
      </c>
      <c r="Y28" t="s">
        <v>15</v>
      </c>
      <c r="Z28" t="s">
        <v>104</v>
      </c>
      <c r="AB28" s="37">
        <v>0</v>
      </c>
      <c r="AC28" s="37">
        <v>35780</v>
      </c>
      <c r="AD28" s="37">
        <v>75096</v>
      </c>
      <c r="AE28" s="37">
        <v>35780</v>
      </c>
    </row>
    <row r="29" spans="1:31">
      <c r="A29" t="s">
        <v>255</v>
      </c>
      <c r="B29" t="s">
        <v>256</v>
      </c>
      <c r="C29" t="s">
        <v>257</v>
      </c>
      <c r="D29" t="s">
        <v>2110</v>
      </c>
      <c r="E29" t="s">
        <v>8766</v>
      </c>
      <c r="F29" t="s">
        <v>8767</v>
      </c>
      <c r="G29" t="s">
        <v>8607</v>
      </c>
      <c r="H29" t="s">
        <v>144</v>
      </c>
      <c r="I29" t="s">
        <v>2113</v>
      </c>
      <c r="J29" t="s">
        <v>8768</v>
      </c>
      <c r="K29" t="s">
        <v>96</v>
      </c>
      <c r="L29" t="s">
        <v>8769</v>
      </c>
      <c r="M29" s="36">
        <v>45954.708784722221</v>
      </c>
      <c r="N29" s="36">
        <v>45965.730763888889</v>
      </c>
      <c r="P29" t="s">
        <v>8668</v>
      </c>
      <c r="Q29" t="s">
        <v>8668</v>
      </c>
      <c r="R29" t="s">
        <v>1130</v>
      </c>
      <c r="S29" t="s">
        <v>1130</v>
      </c>
      <c r="T29" t="s">
        <v>100</v>
      </c>
      <c r="U29" t="s">
        <v>6696</v>
      </c>
      <c r="V29" t="s">
        <v>8770</v>
      </c>
      <c r="W29" t="s">
        <v>8611</v>
      </c>
      <c r="Y29" t="s">
        <v>15</v>
      </c>
      <c r="Z29" t="s">
        <v>104</v>
      </c>
      <c r="AB29" s="37">
        <v>0</v>
      </c>
      <c r="AC29" s="37">
        <v>35780</v>
      </c>
      <c r="AD29" s="37">
        <v>75096</v>
      </c>
      <c r="AE29" s="37">
        <v>35780</v>
      </c>
    </row>
    <row r="30" spans="1:31">
      <c r="A30" t="s">
        <v>380</v>
      </c>
      <c r="B30" t="s">
        <v>381</v>
      </c>
      <c r="C30" t="s">
        <v>382</v>
      </c>
      <c r="D30" t="s">
        <v>8771</v>
      </c>
      <c r="E30" t="s">
        <v>8772</v>
      </c>
      <c r="F30" t="s">
        <v>8773</v>
      </c>
      <c r="G30" t="s">
        <v>8607</v>
      </c>
      <c r="H30" t="s">
        <v>386</v>
      </c>
      <c r="I30" t="s">
        <v>8774</v>
      </c>
      <c r="J30" t="s">
        <v>8775</v>
      </c>
      <c r="K30" t="s">
        <v>96</v>
      </c>
      <c r="L30" t="s">
        <v>8776</v>
      </c>
      <c r="M30" s="36">
        <v>45954.695023148153</v>
      </c>
      <c r="N30" s="36">
        <v>45965.496527777781</v>
      </c>
      <c r="P30" t="s">
        <v>8668</v>
      </c>
      <c r="Q30" t="s">
        <v>8668</v>
      </c>
      <c r="R30" t="s">
        <v>1130</v>
      </c>
      <c r="S30" t="s">
        <v>1130</v>
      </c>
      <c r="T30" t="s">
        <v>100</v>
      </c>
      <c r="U30" t="s">
        <v>6696</v>
      </c>
      <c r="V30" t="s">
        <v>8777</v>
      </c>
      <c r="W30" t="s">
        <v>8611</v>
      </c>
      <c r="Y30" t="s">
        <v>15</v>
      </c>
      <c r="Z30" t="s">
        <v>104</v>
      </c>
      <c r="AB30" s="37">
        <v>0</v>
      </c>
      <c r="AC30" s="37">
        <v>35780</v>
      </c>
      <c r="AD30" s="37">
        <v>75096</v>
      </c>
      <c r="AE30" s="37">
        <v>35780</v>
      </c>
    </row>
    <row r="31" spans="1:31">
      <c r="A31" t="s">
        <v>1646</v>
      </c>
      <c r="B31" t="s">
        <v>256</v>
      </c>
      <c r="C31" t="s">
        <v>257</v>
      </c>
      <c r="D31" t="s">
        <v>1926</v>
      </c>
      <c r="E31" t="s">
        <v>8778</v>
      </c>
      <c r="F31" t="s">
        <v>8779</v>
      </c>
      <c r="G31" t="s">
        <v>8607</v>
      </c>
      <c r="H31" t="s">
        <v>689</v>
      </c>
      <c r="I31" t="s">
        <v>1929</v>
      </c>
      <c r="J31" t="s">
        <v>8780</v>
      </c>
      <c r="K31" t="s">
        <v>96</v>
      </c>
      <c r="L31" t="s">
        <v>8781</v>
      </c>
      <c r="M31" s="36">
        <v>45954.731620370367</v>
      </c>
      <c r="N31" s="36">
        <v>45963.552083333343</v>
      </c>
      <c r="P31" t="s">
        <v>8668</v>
      </c>
      <c r="Q31" t="s">
        <v>8668</v>
      </c>
      <c r="R31" t="s">
        <v>98</v>
      </c>
      <c r="S31" t="s">
        <v>99</v>
      </c>
      <c r="T31" t="s">
        <v>100</v>
      </c>
      <c r="U31" t="s">
        <v>6696</v>
      </c>
      <c r="V31" t="s">
        <v>8782</v>
      </c>
      <c r="W31" t="s">
        <v>8611</v>
      </c>
      <c r="Y31" t="s">
        <v>15</v>
      </c>
      <c r="Z31" t="s">
        <v>104</v>
      </c>
      <c r="AB31" s="37">
        <v>0</v>
      </c>
      <c r="AC31" s="37">
        <v>35780</v>
      </c>
      <c r="AD31" s="37">
        <v>75096</v>
      </c>
      <c r="AE31" s="37">
        <v>35780</v>
      </c>
    </row>
    <row r="32" spans="1:31">
      <c r="A32" t="s">
        <v>138</v>
      </c>
      <c r="B32" t="s">
        <v>139</v>
      </c>
      <c r="C32" t="s">
        <v>140</v>
      </c>
      <c r="D32" t="s">
        <v>8783</v>
      </c>
      <c r="E32" t="s">
        <v>8784</v>
      </c>
      <c r="F32" t="s">
        <v>8785</v>
      </c>
      <c r="G32" t="s">
        <v>8665</v>
      </c>
      <c r="H32" t="s">
        <v>144</v>
      </c>
      <c r="I32" t="s">
        <v>8786</v>
      </c>
      <c r="J32" t="s">
        <v>8787</v>
      </c>
      <c r="K32" t="s">
        <v>96</v>
      </c>
      <c r="L32" t="s">
        <v>8788</v>
      </c>
      <c r="M32" s="36">
        <v>45955.297222222223</v>
      </c>
      <c r="N32" s="36">
        <v>45971.452777777777</v>
      </c>
      <c r="P32" t="s">
        <v>8668</v>
      </c>
      <c r="Q32" t="s">
        <v>8668</v>
      </c>
      <c r="R32" t="s">
        <v>1130</v>
      </c>
      <c r="S32" t="s">
        <v>1130</v>
      </c>
      <c r="T32" t="s">
        <v>100</v>
      </c>
      <c r="U32" t="s">
        <v>6696</v>
      </c>
      <c r="V32" t="s">
        <v>8789</v>
      </c>
      <c r="W32" t="s">
        <v>102</v>
      </c>
      <c r="Y32" t="s">
        <v>13</v>
      </c>
      <c r="Z32" t="s">
        <v>104</v>
      </c>
      <c r="AA32" t="s">
        <v>1162</v>
      </c>
      <c r="AB32" s="37">
        <v>1</v>
      </c>
      <c r="AC32" s="37">
        <v>35780</v>
      </c>
      <c r="AD32" s="37">
        <v>75096</v>
      </c>
      <c r="AE32" s="37">
        <v>35780</v>
      </c>
    </row>
    <row r="33" spans="1:31">
      <c r="A33" t="s">
        <v>509</v>
      </c>
      <c r="B33" t="s">
        <v>139</v>
      </c>
      <c r="C33" t="s">
        <v>140</v>
      </c>
      <c r="D33" t="s">
        <v>4488</v>
      </c>
      <c r="E33" t="s">
        <v>8790</v>
      </c>
      <c r="F33" t="s">
        <v>8791</v>
      </c>
      <c r="G33" t="s">
        <v>8607</v>
      </c>
      <c r="H33" t="s">
        <v>144</v>
      </c>
      <c r="I33" t="s">
        <v>4491</v>
      </c>
      <c r="J33" t="s">
        <v>8792</v>
      </c>
      <c r="K33" t="s">
        <v>96</v>
      </c>
      <c r="L33" t="s">
        <v>8793</v>
      </c>
      <c r="M33" s="36">
        <v>45957.333333333343</v>
      </c>
      <c r="N33" s="36">
        <v>45963.782430555562</v>
      </c>
      <c r="P33" t="s">
        <v>8668</v>
      </c>
      <c r="Q33" t="s">
        <v>8668</v>
      </c>
      <c r="R33" t="s">
        <v>98</v>
      </c>
      <c r="S33" t="s">
        <v>470</v>
      </c>
      <c r="T33" t="s">
        <v>100</v>
      </c>
      <c r="U33" t="s">
        <v>6696</v>
      </c>
      <c r="V33" t="s">
        <v>8794</v>
      </c>
      <c r="W33" t="s">
        <v>8611</v>
      </c>
      <c r="Y33" t="s">
        <v>13</v>
      </c>
      <c r="Z33" t="s">
        <v>104</v>
      </c>
      <c r="AB33" s="37">
        <v>0</v>
      </c>
      <c r="AC33" s="37">
        <v>35780</v>
      </c>
      <c r="AD33" s="37">
        <v>75096</v>
      </c>
      <c r="AE33" s="37">
        <v>35780</v>
      </c>
    </row>
    <row r="34" spans="1:31">
      <c r="A34" t="s">
        <v>85</v>
      </c>
      <c r="B34" t="s">
        <v>86</v>
      </c>
      <c r="C34" t="s">
        <v>87</v>
      </c>
      <c r="D34" t="s">
        <v>2399</v>
      </c>
      <c r="E34" t="s">
        <v>8795</v>
      </c>
      <c r="F34" t="s">
        <v>2401</v>
      </c>
      <c r="G34" t="s">
        <v>8607</v>
      </c>
      <c r="H34" t="s">
        <v>131</v>
      </c>
      <c r="I34" t="s">
        <v>2402</v>
      </c>
      <c r="J34" t="s">
        <v>2403</v>
      </c>
      <c r="K34" t="s">
        <v>96</v>
      </c>
      <c r="L34" t="s">
        <v>8796</v>
      </c>
      <c r="M34" s="36">
        <v>45957.333333333343</v>
      </c>
      <c r="N34" s="36">
        <v>45965.684027777781</v>
      </c>
      <c r="P34" t="s">
        <v>8668</v>
      </c>
      <c r="Q34" t="s">
        <v>8668</v>
      </c>
      <c r="R34" t="s">
        <v>98</v>
      </c>
      <c r="S34" t="s">
        <v>470</v>
      </c>
      <c r="T34" t="s">
        <v>100</v>
      </c>
      <c r="U34" t="s">
        <v>6696</v>
      </c>
      <c r="V34" t="s">
        <v>8797</v>
      </c>
      <c r="W34" t="s">
        <v>8611</v>
      </c>
      <c r="Y34" t="s">
        <v>15</v>
      </c>
      <c r="Z34" t="s">
        <v>104</v>
      </c>
      <c r="AB34" s="37">
        <v>0</v>
      </c>
      <c r="AC34" s="37">
        <v>35780</v>
      </c>
      <c r="AD34" s="37">
        <v>75096</v>
      </c>
      <c r="AE34" s="37">
        <v>35780</v>
      </c>
    </row>
    <row r="35" spans="1:31">
      <c r="A35" t="s">
        <v>85</v>
      </c>
      <c r="B35" t="s">
        <v>86</v>
      </c>
      <c r="C35" t="s">
        <v>87</v>
      </c>
      <c r="D35" t="s">
        <v>8798</v>
      </c>
      <c r="E35" t="s">
        <v>8799</v>
      </c>
      <c r="F35" t="s">
        <v>8800</v>
      </c>
      <c r="G35" t="s">
        <v>8665</v>
      </c>
      <c r="H35" t="s">
        <v>93</v>
      </c>
      <c r="I35" t="s">
        <v>8801</v>
      </c>
      <c r="J35" t="s">
        <v>8802</v>
      </c>
      <c r="K35" t="s">
        <v>96</v>
      </c>
      <c r="L35" t="s">
        <v>8803</v>
      </c>
      <c r="M35" s="36">
        <v>45957.333333333343</v>
      </c>
      <c r="N35" s="36">
        <v>45968.627083333333</v>
      </c>
      <c r="P35" t="s">
        <v>8668</v>
      </c>
      <c r="Q35" t="s">
        <v>8668</v>
      </c>
      <c r="R35" t="s">
        <v>1129</v>
      </c>
      <c r="S35" t="s">
        <v>1129</v>
      </c>
      <c r="T35" t="s">
        <v>100</v>
      </c>
      <c r="U35" t="s">
        <v>6696</v>
      </c>
      <c r="V35" t="s">
        <v>8804</v>
      </c>
      <c r="W35" t="s">
        <v>102</v>
      </c>
      <c r="Y35" t="s">
        <v>11</v>
      </c>
      <c r="Z35" t="s">
        <v>104</v>
      </c>
      <c r="AA35" t="s">
        <v>303</v>
      </c>
      <c r="AB35" s="37">
        <v>1</v>
      </c>
      <c r="AC35" s="37">
        <v>67654</v>
      </c>
      <c r="AD35" s="37">
        <v>140396</v>
      </c>
      <c r="AE35" s="37">
        <v>67654</v>
      </c>
    </row>
    <row r="36" spans="1:31">
      <c r="A36" t="s">
        <v>152</v>
      </c>
      <c r="B36" t="s">
        <v>153</v>
      </c>
      <c r="C36" t="s">
        <v>154</v>
      </c>
      <c r="D36" t="s">
        <v>8805</v>
      </c>
      <c r="E36" t="s">
        <v>8806</v>
      </c>
      <c r="F36" t="s">
        <v>8807</v>
      </c>
      <c r="G36" t="s">
        <v>8665</v>
      </c>
      <c r="H36" t="s">
        <v>153</v>
      </c>
      <c r="I36" t="s">
        <v>8808</v>
      </c>
      <c r="J36" t="s">
        <v>8809</v>
      </c>
      <c r="K36" t="s">
        <v>96</v>
      </c>
      <c r="L36" t="s">
        <v>8810</v>
      </c>
      <c r="M36" s="36">
        <v>45957.333333333343</v>
      </c>
      <c r="N36" s="36">
        <v>45963.530555555553</v>
      </c>
      <c r="P36" t="s">
        <v>8668</v>
      </c>
      <c r="Q36" t="s">
        <v>8668</v>
      </c>
      <c r="R36" t="s">
        <v>1130</v>
      </c>
      <c r="S36" t="s">
        <v>1130</v>
      </c>
      <c r="T36" t="s">
        <v>100</v>
      </c>
      <c r="U36" t="s">
        <v>6696</v>
      </c>
      <c r="V36" t="s">
        <v>8811</v>
      </c>
      <c r="W36" t="s">
        <v>8698</v>
      </c>
      <c r="Y36" t="s">
        <v>13</v>
      </c>
      <c r="Z36" t="s">
        <v>104</v>
      </c>
      <c r="AA36" t="s">
        <v>574</v>
      </c>
      <c r="AB36" s="37">
        <v>0</v>
      </c>
      <c r="AC36" s="37">
        <v>35780</v>
      </c>
      <c r="AD36" s="37">
        <v>75096</v>
      </c>
      <c r="AE36" s="37">
        <v>35780</v>
      </c>
    </row>
    <row r="37" spans="1:31">
      <c r="A37" t="s">
        <v>113</v>
      </c>
      <c r="B37" t="s">
        <v>114</v>
      </c>
      <c r="C37" t="s">
        <v>115</v>
      </c>
      <c r="D37" t="s">
        <v>1814</v>
      </c>
      <c r="E37" t="s">
        <v>8812</v>
      </c>
      <c r="F37" t="s">
        <v>8813</v>
      </c>
      <c r="G37" t="s">
        <v>8665</v>
      </c>
      <c r="H37" t="s">
        <v>224</v>
      </c>
      <c r="I37" t="s">
        <v>1817</v>
      </c>
      <c r="J37" t="s">
        <v>8814</v>
      </c>
      <c r="K37" t="s">
        <v>96</v>
      </c>
      <c r="L37" t="s">
        <v>8815</v>
      </c>
      <c r="M37" s="36">
        <v>45957.333333333343</v>
      </c>
      <c r="N37" s="36">
        <v>45967.505555555559</v>
      </c>
      <c r="P37" t="s">
        <v>8668</v>
      </c>
      <c r="Q37" t="s">
        <v>8668</v>
      </c>
      <c r="R37" t="s">
        <v>1130</v>
      </c>
      <c r="S37" t="s">
        <v>1130</v>
      </c>
      <c r="T37" t="s">
        <v>100</v>
      </c>
      <c r="U37" t="s">
        <v>6696</v>
      </c>
      <c r="V37" t="s">
        <v>8816</v>
      </c>
      <c r="W37" t="s">
        <v>102</v>
      </c>
      <c r="Y37" t="s">
        <v>125</v>
      </c>
      <c r="Z37" t="s">
        <v>230</v>
      </c>
      <c r="AA37" t="s">
        <v>1462</v>
      </c>
      <c r="AB37" s="37">
        <v>1</v>
      </c>
      <c r="AC37" s="37">
        <v>35780</v>
      </c>
      <c r="AD37" s="37">
        <v>75096</v>
      </c>
      <c r="AE37" s="37">
        <v>35780</v>
      </c>
    </row>
    <row r="38" spans="1:31">
      <c r="A38" t="s">
        <v>113</v>
      </c>
      <c r="B38" t="s">
        <v>114</v>
      </c>
      <c r="C38" t="s">
        <v>115</v>
      </c>
      <c r="D38" t="s">
        <v>8817</v>
      </c>
      <c r="E38" t="s">
        <v>8818</v>
      </c>
      <c r="F38" t="s">
        <v>8819</v>
      </c>
      <c r="G38" t="s">
        <v>8607</v>
      </c>
      <c r="H38" t="s">
        <v>366</v>
      </c>
      <c r="I38" t="s">
        <v>8820</v>
      </c>
      <c r="J38" t="s">
        <v>8821</v>
      </c>
      <c r="K38" t="s">
        <v>96</v>
      </c>
      <c r="L38" t="s">
        <v>8822</v>
      </c>
      <c r="M38" s="36">
        <v>45957.333333333343</v>
      </c>
      <c r="N38" s="36">
        <v>45963.552083333343</v>
      </c>
      <c r="P38" t="s">
        <v>8668</v>
      </c>
      <c r="Q38" t="s">
        <v>8668</v>
      </c>
      <c r="R38" t="s">
        <v>1130</v>
      </c>
      <c r="S38" t="s">
        <v>1130</v>
      </c>
      <c r="T38" t="s">
        <v>100</v>
      </c>
      <c r="U38" t="s">
        <v>6696</v>
      </c>
      <c r="V38" t="s">
        <v>8823</v>
      </c>
      <c r="W38" t="s">
        <v>8611</v>
      </c>
      <c r="Y38" t="s">
        <v>15</v>
      </c>
      <c r="Z38" t="s">
        <v>104</v>
      </c>
      <c r="AB38" s="37">
        <v>0</v>
      </c>
      <c r="AC38" s="37">
        <v>35780</v>
      </c>
      <c r="AD38" s="37">
        <v>75096</v>
      </c>
      <c r="AE38" s="37">
        <v>35780</v>
      </c>
    </row>
    <row r="39" spans="1:31">
      <c r="A39" t="s">
        <v>138</v>
      </c>
      <c r="B39" t="s">
        <v>139</v>
      </c>
      <c r="C39" t="s">
        <v>140</v>
      </c>
      <c r="D39" t="s">
        <v>8824</v>
      </c>
      <c r="E39" t="s">
        <v>8825</v>
      </c>
      <c r="F39" t="s">
        <v>8826</v>
      </c>
      <c r="G39" t="s">
        <v>8665</v>
      </c>
      <c r="H39" t="s">
        <v>144</v>
      </c>
      <c r="I39" t="s">
        <v>8827</v>
      </c>
      <c r="J39" t="s">
        <v>8828</v>
      </c>
      <c r="K39" t="s">
        <v>96</v>
      </c>
      <c r="L39" t="s">
        <v>8829</v>
      </c>
      <c r="M39" s="36">
        <v>45957.333333333343</v>
      </c>
      <c r="N39" s="36">
        <v>45962.443749999999</v>
      </c>
      <c r="P39" t="s">
        <v>8668</v>
      </c>
      <c r="Q39" t="s">
        <v>8668</v>
      </c>
      <c r="R39" t="s">
        <v>1130</v>
      </c>
      <c r="S39" t="s">
        <v>1130</v>
      </c>
      <c r="T39" t="s">
        <v>100</v>
      </c>
      <c r="U39" t="s">
        <v>6696</v>
      </c>
      <c r="V39" t="s">
        <v>8830</v>
      </c>
      <c r="W39" t="s">
        <v>102</v>
      </c>
      <c r="Y39" t="s">
        <v>11</v>
      </c>
      <c r="Z39" t="s">
        <v>104</v>
      </c>
      <c r="AA39" t="s">
        <v>176</v>
      </c>
      <c r="AB39" s="37">
        <v>1</v>
      </c>
      <c r="AC39" s="37">
        <v>67654</v>
      </c>
      <c r="AD39" s="37">
        <v>140396</v>
      </c>
      <c r="AE39" s="37">
        <v>67654</v>
      </c>
    </row>
    <row r="40" spans="1:31">
      <c r="A40" t="s">
        <v>85</v>
      </c>
      <c r="B40" t="s">
        <v>86</v>
      </c>
      <c r="C40" t="s">
        <v>87</v>
      </c>
      <c r="D40" t="s">
        <v>2864</v>
      </c>
      <c r="E40" t="s">
        <v>8831</v>
      </c>
      <c r="F40" t="s">
        <v>8832</v>
      </c>
      <c r="G40" t="s">
        <v>8665</v>
      </c>
      <c r="H40" t="s">
        <v>93</v>
      </c>
      <c r="I40" t="s">
        <v>2867</v>
      </c>
      <c r="J40" t="s">
        <v>8833</v>
      </c>
      <c r="K40" t="s">
        <v>96</v>
      </c>
      <c r="L40" t="s">
        <v>8834</v>
      </c>
      <c r="M40" s="36">
        <v>45957.333333333343</v>
      </c>
      <c r="N40" s="36">
        <v>45963.529861111107</v>
      </c>
      <c r="P40" t="s">
        <v>8668</v>
      </c>
      <c r="Q40" t="s">
        <v>8668</v>
      </c>
      <c r="R40" t="s">
        <v>98</v>
      </c>
      <c r="S40" t="s">
        <v>99</v>
      </c>
      <c r="T40" t="s">
        <v>100</v>
      </c>
      <c r="U40" t="s">
        <v>6696</v>
      </c>
      <c r="V40" t="s">
        <v>8835</v>
      </c>
      <c r="W40" t="s">
        <v>8698</v>
      </c>
      <c r="Y40" t="s">
        <v>15</v>
      </c>
      <c r="Z40" t="s">
        <v>104</v>
      </c>
      <c r="AA40" t="s">
        <v>303</v>
      </c>
      <c r="AB40" s="37">
        <v>0</v>
      </c>
      <c r="AC40" s="37">
        <v>35780</v>
      </c>
      <c r="AD40" s="37">
        <v>75096</v>
      </c>
      <c r="AE40" s="37">
        <v>35780</v>
      </c>
    </row>
    <row r="41" spans="1:31">
      <c r="A41" t="s">
        <v>975</v>
      </c>
      <c r="B41" t="s">
        <v>256</v>
      </c>
      <c r="C41" t="s">
        <v>257</v>
      </c>
      <c r="D41" t="s">
        <v>8836</v>
      </c>
      <c r="E41" t="s">
        <v>8837</v>
      </c>
      <c r="F41" t="s">
        <v>8838</v>
      </c>
      <c r="G41" t="s">
        <v>8607</v>
      </c>
      <c r="H41" t="s">
        <v>8839</v>
      </c>
      <c r="I41" t="s">
        <v>8840</v>
      </c>
      <c r="J41" t="s">
        <v>8841</v>
      </c>
      <c r="K41" t="s">
        <v>96</v>
      </c>
      <c r="L41" t="s">
        <v>8842</v>
      </c>
      <c r="M41" s="36">
        <v>45957.353437500002</v>
      </c>
      <c r="N41" s="36">
        <v>45966.620138888888</v>
      </c>
      <c r="P41" t="s">
        <v>8668</v>
      </c>
      <c r="Q41" t="s">
        <v>8668</v>
      </c>
      <c r="R41" t="s">
        <v>98</v>
      </c>
      <c r="S41" t="s">
        <v>99</v>
      </c>
      <c r="T41" t="s">
        <v>100</v>
      </c>
      <c r="U41" t="s">
        <v>6696</v>
      </c>
      <c r="V41" t="s">
        <v>8843</v>
      </c>
      <c r="W41" t="s">
        <v>8611</v>
      </c>
      <c r="Y41" t="s">
        <v>125</v>
      </c>
      <c r="Z41" t="s">
        <v>126</v>
      </c>
      <c r="AB41" s="37">
        <v>0</v>
      </c>
      <c r="AC41" s="37">
        <v>35780</v>
      </c>
      <c r="AD41" s="37">
        <v>75096</v>
      </c>
      <c r="AE41" s="37">
        <v>35780</v>
      </c>
    </row>
    <row r="42" spans="1:31">
      <c r="A42" t="s">
        <v>1646</v>
      </c>
      <c r="B42" t="s">
        <v>256</v>
      </c>
      <c r="C42" t="s">
        <v>257</v>
      </c>
      <c r="D42" t="s">
        <v>7506</v>
      </c>
      <c r="E42" t="s">
        <v>8844</v>
      </c>
      <c r="F42" t="s">
        <v>8845</v>
      </c>
      <c r="G42" t="s">
        <v>8665</v>
      </c>
      <c r="H42" t="s">
        <v>689</v>
      </c>
      <c r="I42" t="s">
        <v>7509</v>
      </c>
      <c r="J42" t="s">
        <v>8846</v>
      </c>
      <c r="K42" t="s">
        <v>96</v>
      </c>
      <c r="L42" t="s">
        <v>8847</v>
      </c>
      <c r="M42" s="36">
        <v>45957.391944444447</v>
      </c>
      <c r="N42" s="36">
        <v>45966.67083333333</v>
      </c>
      <c r="P42" t="s">
        <v>8668</v>
      </c>
      <c r="Q42" t="s">
        <v>8668</v>
      </c>
      <c r="R42" t="s">
        <v>98</v>
      </c>
      <c r="S42" t="s">
        <v>99</v>
      </c>
      <c r="T42" t="s">
        <v>100</v>
      </c>
      <c r="U42" t="s">
        <v>6696</v>
      </c>
      <c r="V42" t="s">
        <v>8848</v>
      </c>
      <c r="W42" t="s">
        <v>8698</v>
      </c>
      <c r="Y42" t="s">
        <v>13</v>
      </c>
      <c r="Z42" t="s">
        <v>104</v>
      </c>
      <c r="AA42" t="s">
        <v>1925</v>
      </c>
      <c r="AB42" s="37">
        <v>0</v>
      </c>
      <c r="AC42" s="37">
        <v>35780</v>
      </c>
      <c r="AD42" s="37">
        <v>75096</v>
      </c>
      <c r="AE42" s="37">
        <v>35780</v>
      </c>
    </row>
    <row r="43" spans="1:31">
      <c r="A43" t="s">
        <v>277</v>
      </c>
      <c r="B43" t="s">
        <v>256</v>
      </c>
      <c r="C43" t="s">
        <v>257</v>
      </c>
      <c r="D43" t="s">
        <v>1015</v>
      </c>
      <c r="E43" t="s">
        <v>8849</v>
      </c>
      <c r="F43" t="s">
        <v>8850</v>
      </c>
      <c r="G43" t="s">
        <v>8665</v>
      </c>
      <c r="H43" t="s">
        <v>281</v>
      </c>
      <c r="I43" t="s">
        <v>1018</v>
      </c>
      <c r="J43" t="s">
        <v>8851</v>
      </c>
      <c r="K43" t="s">
        <v>96</v>
      </c>
      <c r="L43" t="s">
        <v>8852</v>
      </c>
      <c r="M43" s="36">
        <v>45957.408935185187</v>
      </c>
      <c r="N43" s="36">
        <v>45968.413888888892</v>
      </c>
      <c r="P43" t="s">
        <v>8668</v>
      </c>
      <c r="Q43" t="s">
        <v>8668</v>
      </c>
      <c r="R43" t="s">
        <v>98</v>
      </c>
      <c r="S43" t="s">
        <v>99</v>
      </c>
      <c r="T43" t="s">
        <v>100</v>
      </c>
      <c r="U43" t="s">
        <v>6696</v>
      </c>
      <c r="V43" t="s">
        <v>8853</v>
      </c>
      <c r="W43" t="s">
        <v>8698</v>
      </c>
      <c r="Y43" t="s">
        <v>15</v>
      </c>
      <c r="Z43" t="s">
        <v>104</v>
      </c>
      <c r="AA43" t="s">
        <v>287</v>
      </c>
      <c r="AB43" s="37">
        <v>0</v>
      </c>
      <c r="AC43" s="37">
        <v>35780</v>
      </c>
      <c r="AD43" s="37">
        <v>75096</v>
      </c>
      <c r="AE43" s="37">
        <v>35780</v>
      </c>
    </row>
    <row r="44" spans="1:31">
      <c r="A44" t="s">
        <v>113</v>
      </c>
      <c r="B44" t="s">
        <v>114</v>
      </c>
      <c r="C44" t="s">
        <v>115</v>
      </c>
      <c r="D44" t="s">
        <v>1357</v>
      </c>
      <c r="E44" t="s">
        <v>8854</v>
      </c>
      <c r="F44" t="s">
        <v>8855</v>
      </c>
      <c r="G44" t="s">
        <v>8607</v>
      </c>
      <c r="H44" t="s">
        <v>366</v>
      </c>
      <c r="I44" t="s">
        <v>1360</v>
      </c>
      <c r="J44" t="s">
        <v>8856</v>
      </c>
      <c r="K44" t="s">
        <v>96</v>
      </c>
      <c r="L44" t="s">
        <v>8857</v>
      </c>
      <c r="M44" s="36">
        <v>45957.414699074077</v>
      </c>
      <c r="N44" s="36">
        <v>45965.397916666669</v>
      </c>
      <c r="P44" t="s">
        <v>8668</v>
      </c>
      <c r="Q44" t="s">
        <v>8668</v>
      </c>
      <c r="R44" t="s">
        <v>98</v>
      </c>
      <c r="S44" t="s">
        <v>470</v>
      </c>
      <c r="T44" t="s">
        <v>100</v>
      </c>
      <c r="U44" t="s">
        <v>6696</v>
      </c>
      <c r="V44" t="s">
        <v>8858</v>
      </c>
      <c r="W44" t="s">
        <v>8611</v>
      </c>
      <c r="Y44" t="s">
        <v>13</v>
      </c>
      <c r="Z44" t="s">
        <v>104</v>
      </c>
      <c r="AB44" s="37">
        <v>0</v>
      </c>
      <c r="AC44" s="37">
        <v>35780</v>
      </c>
      <c r="AD44" s="37">
        <v>75096</v>
      </c>
      <c r="AE44" s="37">
        <v>35780</v>
      </c>
    </row>
    <row r="45" spans="1:31">
      <c r="A45" t="s">
        <v>138</v>
      </c>
      <c r="B45" t="s">
        <v>139</v>
      </c>
      <c r="C45" t="s">
        <v>140</v>
      </c>
      <c r="D45" t="s">
        <v>196</v>
      </c>
      <c r="E45" t="s">
        <v>8859</v>
      </c>
      <c r="F45" t="s">
        <v>8860</v>
      </c>
      <c r="G45" t="s">
        <v>8665</v>
      </c>
      <c r="H45" t="s">
        <v>144</v>
      </c>
      <c r="I45" t="s">
        <v>199</v>
      </c>
      <c r="J45" t="s">
        <v>8861</v>
      </c>
      <c r="K45" t="s">
        <v>96</v>
      </c>
      <c r="L45" t="s">
        <v>8862</v>
      </c>
      <c r="M45" s="36">
        <v>45957.425613425927</v>
      </c>
      <c r="N45" s="36">
        <v>45963.486111111109</v>
      </c>
      <c r="P45" t="s">
        <v>8668</v>
      </c>
      <c r="Q45" t="s">
        <v>8668</v>
      </c>
      <c r="R45" t="s">
        <v>1130</v>
      </c>
      <c r="S45" t="s">
        <v>1130</v>
      </c>
      <c r="T45" t="s">
        <v>100</v>
      </c>
      <c r="U45" t="s">
        <v>6696</v>
      </c>
      <c r="V45" t="s">
        <v>8863</v>
      </c>
      <c r="W45" t="s">
        <v>102</v>
      </c>
      <c r="Y45" t="s">
        <v>8</v>
      </c>
      <c r="Z45" t="s">
        <v>104</v>
      </c>
      <c r="AA45" t="s">
        <v>8864</v>
      </c>
      <c r="AB45" s="37">
        <v>1</v>
      </c>
      <c r="AC45" s="37">
        <v>35780</v>
      </c>
      <c r="AD45" s="37">
        <v>75096</v>
      </c>
      <c r="AE45" s="37">
        <v>35780</v>
      </c>
    </row>
    <row r="46" spans="1:31">
      <c r="A46" t="s">
        <v>509</v>
      </c>
      <c r="B46" t="s">
        <v>139</v>
      </c>
      <c r="C46" t="s">
        <v>140</v>
      </c>
      <c r="D46" t="s">
        <v>3492</v>
      </c>
      <c r="E46" t="s">
        <v>8865</v>
      </c>
      <c r="F46" t="s">
        <v>8866</v>
      </c>
      <c r="G46" t="s">
        <v>8607</v>
      </c>
      <c r="H46" t="s">
        <v>1507</v>
      </c>
      <c r="I46" t="s">
        <v>3495</v>
      </c>
      <c r="J46" t="s">
        <v>8867</v>
      </c>
      <c r="K46" t="s">
        <v>96</v>
      </c>
      <c r="L46" t="s">
        <v>8868</v>
      </c>
      <c r="M46" s="36">
        <v>45957.445451388892</v>
      </c>
      <c r="N46" s="36">
        <v>45965.390972222223</v>
      </c>
      <c r="P46" t="s">
        <v>8668</v>
      </c>
      <c r="Q46" t="s">
        <v>8668</v>
      </c>
      <c r="R46" t="s">
        <v>98</v>
      </c>
      <c r="S46" t="s">
        <v>99</v>
      </c>
      <c r="T46" t="s">
        <v>100</v>
      </c>
      <c r="U46" t="s">
        <v>6696</v>
      </c>
      <c r="V46" t="s">
        <v>8869</v>
      </c>
      <c r="W46" t="s">
        <v>8611</v>
      </c>
      <c r="Y46" t="s">
        <v>125</v>
      </c>
      <c r="Z46" t="s">
        <v>230</v>
      </c>
      <c r="AB46" s="37">
        <v>0</v>
      </c>
      <c r="AC46" s="37">
        <v>35780</v>
      </c>
      <c r="AD46" s="37">
        <v>75096</v>
      </c>
      <c r="AE46" s="37">
        <v>35780</v>
      </c>
    </row>
    <row r="47" spans="1:31">
      <c r="A47" t="s">
        <v>152</v>
      </c>
      <c r="B47" t="s">
        <v>153</v>
      </c>
      <c r="C47" t="s">
        <v>154</v>
      </c>
      <c r="D47" t="s">
        <v>8870</v>
      </c>
      <c r="E47" t="s">
        <v>8871</v>
      </c>
      <c r="F47" t="s">
        <v>8872</v>
      </c>
      <c r="G47" t="s">
        <v>8607</v>
      </c>
      <c r="H47" t="s">
        <v>153</v>
      </c>
      <c r="I47" t="s">
        <v>8873</v>
      </c>
      <c r="J47" t="s">
        <v>8874</v>
      </c>
      <c r="K47" t="s">
        <v>96</v>
      </c>
      <c r="L47" t="s">
        <v>8875</v>
      </c>
      <c r="M47" s="36">
        <v>45957.502175925933</v>
      </c>
      <c r="N47" s="36">
        <v>45966.40625</v>
      </c>
      <c r="P47" t="s">
        <v>8668</v>
      </c>
      <c r="Q47" t="s">
        <v>8668</v>
      </c>
      <c r="R47" t="s">
        <v>1130</v>
      </c>
      <c r="S47" t="s">
        <v>1130</v>
      </c>
      <c r="T47" t="s">
        <v>100</v>
      </c>
      <c r="U47" t="s">
        <v>6696</v>
      </c>
      <c r="V47" t="s">
        <v>8876</v>
      </c>
      <c r="W47" t="s">
        <v>8611</v>
      </c>
      <c r="Y47" t="s">
        <v>13</v>
      </c>
      <c r="Z47" t="s">
        <v>104</v>
      </c>
      <c r="AB47" s="37">
        <v>0</v>
      </c>
      <c r="AC47" s="37">
        <v>35780</v>
      </c>
      <c r="AD47" s="37">
        <v>75096</v>
      </c>
      <c r="AE47" s="37">
        <v>35780</v>
      </c>
    </row>
    <row r="48" spans="1:31">
      <c r="A48" t="s">
        <v>398</v>
      </c>
      <c r="B48" t="s">
        <v>86</v>
      </c>
      <c r="C48" t="s">
        <v>87</v>
      </c>
      <c r="D48" t="s">
        <v>4421</v>
      </c>
      <c r="E48" t="s">
        <v>8877</v>
      </c>
      <c r="F48" t="s">
        <v>8878</v>
      </c>
      <c r="G48" t="s">
        <v>8607</v>
      </c>
      <c r="H48" t="s">
        <v>848</v>
      </c>
      <c r="I48" t="s">
        <v>4424</v>
      </c>
      <c r="J48" t="s">
        <v>8879</v>
      </c>
      <c r="K48" t="s">
        <v>96</v>
      </c>
      <c r="L48" t="s">
        <v>8880</v>
      </c>
      <c r="M48" s="36">
        <v>45957.527407407397</v>
      </c>
      <c r="N48" s="36">
        <v>45965.373611111107</v>
      </c>
      <c r="P48" t="s">
        <v>8668</v>
      </c>
      <c r="Q48" t="s">
        <v>8668</v>
      </c>
      <c r="R48" t="s">
        <v>1129</v>
      </c>
      <c r="S48" t="s">
        <v>1129</v>
      </c>
      <c r="T48" t="s">
        <v>100</v>
      </c>
      <c r="U48" t="s">
        <v>6696</v>
      </c>
      <c r="V48" t="s">
        <v>8881</v>
      </c>
      <c r="W48" t="s">
        <v>8611</v>
      </c>
      <c r="Y48" t="s">
        <v>13</v>
      </c>
      <c r="Z48" t="s">
        <v>104</v>
      </c>
      <c r="AB48" s="37">
        <v>0</v>
      </c>
      <c r="AC48" s="37">
        <v>35780</v>
      </c>
      <c r="AD48" s="37">
        <v>75096</v>
      </c>
      <c r="AE48" s="37">
        <v>35780</v>
      </c>
    </row>
    <row r="49" spans="1:31">
      <c r="A49" t="s">
        <v>113</v>
      </c>
      <c r="B49" t="s">
        <v>114</v>
      </c>
      <c r="C49" t="s">
        <v>115</v>
      </c>
      <c r="D49" t="s">
        <v>7286</v>
      </c>
      <c r="E49" t="s">
        <v>8882</v>
      </c>
      <c r="F49" t="s">
        <v>8883</v>
      </c>
      <c r="G49" t="s">
        <v>8665</v>
      </c>
      <c r="H49" t="s">
        <v>366</v>
      </c>
      <c r="I49" t="s">
        <v>7289</v>
      </c>
      <c r="J49" t="s">
        <v>8884</v>
      </c>
      <c r="K49" t="s">
        <v>96</v>
      </c>
      <c r="L49" t="s">
        <v>8885</v>
      </c>
      <c r="M49" s="36">
        <v>45957.561435185176</v>
      </c>
      <c r="N49" s="36">
        <v>45963.53125</v>
      </c>
      <c r="P49" t="s">
        <v>8668</v>
      </c>
      <c r="Q49" t="s">
        <v>8668</v>
      </c>
      <c r="R49" t="s">
        <v>1129</v>
      </c>
      <c r="S49" t="s">
        <v>1129</v>
      </c>
      <c r="T49" t="s">
        <v>100</v>
      </c>
      <c r="U49" t="s">
        <v>6696</v>
      </c>
      <c r="V49" t="s">
        <v>8886</v>
      </c>
      <c r="W49" t="s">
        <v>8698</v>
      </c>
      <c r="Y49" t="s">
        <v>15</v>
      </c>
      <c r="Z49" t="s">
        <v>104</v>
      </c>
      <c r="AA49" t="s">
        <v>890</v>
      </c>
      <c r="AB49" s="37">
        <v>0</v>
      </c>
      <c r="AC49" s="37">
        <v>35780</v>
      </c>
      <c r="AD49" s="37">
        <v>75096</v>
      </c>
      <c r="AE49" s="37">
        <v>35780</v>
      </c>
    </row>
    <row r="50" spans="1:31">
      <c r="A50" t="s">
        <v>113</v>
      </c>
      <c r="B50" t="s">
        <v>114</v>
      </c>
      <c r="C50" t="s">
        <v>115</v>
      </c>
      <c r="D50" t="s">
        <v>4448</v>
      </c>
      <c r="E50" t="s">
        <v>8887</v>
      </c>
      <c r="F50" t="s">
        <v>8888</v>
      </c>
      <c r="G50" t="s">
        <v>8607</v>
      </c>
      <c r="H50" t="s">
        <v>366</v>
      </c>
      <c r="I50" t="s">
        <v>4451</v>
      </c>
      <c r="J50" t="s">
        <v>8889</v>
      </c>
      <c r="K50" t="s">
        <v>96</v>
      </c>
      <c r="L50" t="s">
        <v>8890</v>
      </c>
      <c r="M50" s="36">
        <v>45957.566041666672</v>
      </c>
      <c r="N50" s="36">
        <v>45963.553472222222</v>
      </c>
      <c r="P50" t="s">
        <v>8668</v>
      </c>
      <c r="Q50" t="s">
        <v>8668</v>
      </c>
      <c r="R50" t="s">
        <v>1129</v>
      </c>
      <c r="S50" t="s">
        <v>1129</v>
      </c>
      <c r="T50" t="s">
        <v>100</v>
      </c>
      <c r="U50" t="s">
        <v>6696</v>
      </c>
      <c r="V50" t="s">
        <v>8891</v>
      </c>
      <c r="W50" t="s">
        <v>8611</v>
      </c>
      <c r="Y50" t="s">
        <v>13</v>
      </c>
      <c r="Z50" t="s">
        <v>104</v>
      </c>
      <c r="AB50" s="37">
        <v>0</v>
      </c>
      <c r="AC50" s="37">
        <v>35780</v>
      </c>
      <c r="AD50" s="37">
        <v>75096</v>
      </c>
      <c r="AE50" s="37">
        <v>35780</v>
      </c>
    </row>
    <row r="51" spans="1:31">
      <c r="A51" t="s">
        <v>800</v>
      </c>
      <c r="B51" t="s">
        <v>381</v>
      </c>
      <c r="C51" t="s">
        <v>382</v>
      </c>
      <c r="D51" t="s">
        <v>6100</v>
      </c>
      <c r="E51" t="s">
        <v>8892</v>
      </c>
      <c r="F51" t="s">
        <v>8893</v>
      </c>
      <c r="G51" t="s">
        <v>8607</v>
      </c>
      <c r="H51" t="s">
        <v>2052</v>
      </c>
      <c r="I51" t="s">
        <v>6103</v>
      </c>
      <c r="J51" t="s">
        <v>8894</v>
      </c>
      <c r="K51" t="s">
        <v>96</v>
      </c>
      <c r="L51" t="s">
        <v>8895</v>
      </c>
      <c r="M51" s="36">
        <v>45957.618252314824</v>
      </c>
      <c r="N51" s="36">
        <v>45963.553472222222</v>
      </c>
      <c r="P51" t="s">
        <v>8668</v>
      </c>
      <c r="Q51" t="s">
        <v>8668</v>
      </c>
      <c r="R51" t="s">
        <v>1130</v>
      </c>
      <c r="S51" t="s">
        <v>1130</v>
      </c>
      <c r="T51" t="s">
        <v>100</v>
      </c>
      <c r="U51" t="s">
        <v>6696</v>
      </c>
      <c r="V51" t="s">
        <v>8896</v>
      </c>
      <c r="W51" t="s">
        <v>8611</v>
      </c>
      <c r="Y51" t="s">
        <v>125</v>
      </c>
      <c r="Z51" t="s">
        <v>6108</v>
      </c>
      <c r="AB51" s="37">
        <v>0</v>
      </c>
      <c r="AC51" s="37">
        <v>35780</v>
      </c>
      <c r="AD51" s="37">
        <v>75096</v>
      </c>
      <c r="AE51" s="37">
        <v>35780</v>
      </c>
    </row>
    <row r="52" spans="1:31">
      <c r="A52" t="s">
        <v>277</v>
      </c>
      <c r="B52" t="s">
        <v>256</v>
      </c>
      <c r="C52" t="s">
        <v>257</v>
      </c>
      <c r="D52" t="s">
        <v>4702</v>
      </c>
      <c r="E52" t="s">
        <v>8897</v>
      </c>
      <c r="F52" t="s">
        <v>8898</v>
      </c>
      <c r="G52" t="s">
        <v>8607</v>
      </c>
      <c r="H52" t="s">
        <v>291</v>
      </c>
      <c r="I52" t="s">
        <v>4705</v>
      </c>
      <c r="J52" t="s">
        <v>8899</v>
      </c>
      <c r="K52" t="s">
        <v>96</v>
      </c>
      <c r="L52" t="s">
        <v>8900</v>
      </c>
      <c r="M52" s="36">
        <v>45957.62226851852</v>
      </c>
      <c r="N52" s="36">
        <v>45965.479861111111</v>
      </c>
      <c r="P52" t="s">
        <v>8668</v>
      </c>
      <c r="Q52" t="s">
        <v>8668</v>
      </c>
      <c r="R52" t="s">
        <v>1130</v>
      </c>
      <c r="S52" t="s">
        <v>1130</v>
      </c>
      <c r="T52" t="s">
        <v>100</v>
      </c>
      <c r="U52" t="s">
        <v>6696</v>
      </c>
      <c r="V52" t="s">
        <v>8901</v>
      </c>
      <c r="W52" t="s">
        <v>8611</v>
      </c>
      <c r="Y52" t="s">
        <v>15</v>
      </c>
      <c r="Z52" t="s">
        <v>104</v>
      </c>
      <c r="AB52" s="37">
        <v>0</v>
      </c>
      <c r="AC52" s="37">
        <v>35780</v>
      </c>
      <c r="AD52" s="37">
        <v>75096</v>
      </c>
      <c r="AE52" s="37">
        <v>35780</v>
      </c>
    </row>
    <row r="53" spans="1:31">
      <c r="A53" t="s">
        <v>138</v>
      </c>
      <c r="B53" t="s">
        <v>139</v>
      </c>
      <c r="C53" t="s">
        <v>140</v>
      </c>
      <c r="D53" t="s">
        <v>196</v>
      </c>
      <c r="E53" t="s">
        <v>8902</v>
      </c>
      <c r="F53" t="s">
        <v>8903</v>
      </c>
      <c r="G53" t="s">
        <v>8665</v>
      </c>
      <c r="H53" t="s">
        <v>144</v>
      </c>
      <c r="I53" t="s">
        <v>199</v>
      </c>
      <c r="J53" t="s">
        <v>8904</v>
      </c>
      <c r="K53" t="s">
        <v>96</v>
      </c>
      <c r="L53" t="s">
        <v>8905</v>
      </c>
      <c r="M53" s="36">
        <v>45957.625868055547</v>
      </c>
      <c r="N53" s="36">
        <v>45965.612500000003</v>
      </c>
      <c r="P53" t="s">
        <v>8668</v>
      </c>
      <c r="Q53" t="s">
        <v>8668</v>
      </c>
      <c r="R53" t="s">
        <v>98</v>
      </c>
      <c r="S53" t="s">
        <v>470</v>
      </c>
      <c r="T53" t="s">
        <v>100</v>
      </c>
      <c r="U53" t="s">
        <v>6696</v>
      </c>
      <c r="V53" t="s">
        <v>8906</v>
      </c>
      <c r="W53" t="s">
        <v>102</v>
      </c>
      <c r="Y53" t="s">
        <v>8</v>
      </c>
      <c r="Z53" t="s">
        <v>104</v>
      </c>
      <c r="AA53" t="s">
        <v>6599</v>
      </c>
      <c r="AB53" s="37">
        <v>1</v>
      </c>
      <c r="AC53" s="37">
        <v>35780</v>
      </c>
      <c r="AD53" s="37">
        <v>75096</v>
      </c>
      <c r="AE53" s="37">
        <v>35780</v>
      </c>
    </row>
    <row r="54" spans="1:31">
      <c r="A54" t="s">
        <v>138</v>
      </c>
      <c r="B54" t="s">
        <v>139</v>
      </c>
      <c r="C54" t="s">
        <v>140</v>
      </c>
      <c r="D54" t="s">
        <v>5143</v>
      </c>
      <c r="E54" t="s">
        <v>8907</v>
      </c>
      <c r="F54" t="s">
        <v>8908</v>
      </c>
      <c r="G54" t="s">
        <v>8607</v>
      </c>
      <c r="H54" t="s">
        <v>144</v>
      </c>
      <c r="I54" t="s">
        <v>5146</v>
      </c>
      <c r="J54" t="s">
        <v>8909</v>
      </c>
      <c r="K54" t="s">
        <v>96</v>
      </c>
      <c r="L54" t="s">
        <v>8910</v>
      </c>
      <c r="M54" s="36">
        <v>45957.626608796287</v>
      </c>
      <c r="N54" s="36">
        <v>45963.554166666669</v>
      </c>
      <c r="P54" t="s">
        <v>8668</v>
      </c>
      <c r="Q54" t="s">
        <v>8668</v>
      </c>
      <c r="R54" t="s">
        <v>1130</v>
      </c>
      <c r="S54" t="s">
        <v>1130</v>
      </c>
      <c r="T54" t="s">
        <v>100</v>
      </c>
      <c r="U54" t="s">
        <v>6696</v>
      </c>
      <c r="V54" t="s">
        <v>8911</v>
      </c>
      <c r="W54" t="s">
        <v>8611</v>
      </c>
      <c r="Y54" t="s">
        <v>15</v>
      </c>
      <c r="Z54" t="s">
        <v>104</v>
      </c>
      <c r="AB54" s="37">
        <v>0</v>
      </c>
      <c r="AC54" s="37">
        <v>35780</v>
      </c>
      <c r="AD54" s="37">
        <v>75096</v>
      </c>
      <c r="AE54" s="37">
        <v>35780</v>
      </c>
    </row>
    <row r="55" spans="1:31">
      <c r="A55" t="s">
        <v>138</v>
      </c>
      <c r="B55" t="s">
        <v>139</v>
      </c>
      <c r="C55" t="s">
        <v>140</v>
      </c>
      <c r="D55" t="s">
        <v>204</v>
      </c>
      <c r="E55" t="s">
        <v>8912</v>
      </c>
      <c r="F55" t="s">
        <v>8913</v>
      </c>
      <c r="G55" t="s">
        <v>8665</v>
      </c>
      <c r="H55" t="s">
        <v>144</v>
      </c>
      <c r="I55" t="s">
        <v>207</v>
      </c>
      <c r="J55" t="s">
        <v>8914</v>
      </c>
      <c r="K55" t="s">
        <v>96</v>
      </c>
      <c r="L55" t="s">
        <v>8915</v>
      </c>
      <c r="M55" s="36">
        <v>45957.665277777778</v>
      </c>
      <c r="N55" s="36">
        <v>45962.500694444447</v>
      </c>
      <c r="P55" t="s">
        <v>8668</v>
      </c>
      <c r="Q55" t="s">
        <v>8668</v>
      </c>
      <c r="R55" t="s">
        <v>147</v>
      </c>
      <c r="S55" t="s">
        <v>600</v>
      </c>
      <c r="T55" t="s">
        <v>100</v>
      </c>
      <c r="U55" t="s">
        <v>6696</v>
      </c>
      <c r="V55" t="s">
        <v>8916</v>
      </c>
      <c r="W55" t="s">
        <v>102</v>
      </c>
      <c r="Y55" t="s">
        <v>8</v>
      </c>
      <c r="Z55" t="s">
        <v>104</v>
      </c>
      <c r="AA55" t="s">
        <v>169</v>
      </c>
      <c r="AB55" s="37">
        <v>1</v>
      </c>
      <c r="AC55" s="37">
        <v>35780</v>
      </c>
      <c r="AD55" s="37">
        <v>75096</v>
      </c>
      <c r="AE55" s="37">
        <v>35780</v>
      </c>
    </row>
    <row r="56" spans="1:31">
      <c r="A56" t="s">
        <v>152</v>
      </c>
      <c r="B56" t="s">
        <v>153</v>
      </c>
      <c r="C56" t="s">
        <v>154</v>
      </c>
      <c r="D56" t="s">
        <v>268</v>
      </c>
      <c r="E56" t="s">
        <v>8917</v>
      </c>
      <c r="F56" t="s">
        <v>8918</v>
      </c>
      <c r="G56" t="s">
        <v>8665</v>
      </c>
      <c r="H56" t="s">
        <v>153</v>
      </c>
      <c r="I56" t="s">
        <v>271</v>
      </c>
      <c r="J56" t="s">
        <v>8919</v>
      </c>
      <c r="K56" t="s">
        <v>96</v>
      </c>
      <c r="L56" t="s">
        <v>8920</v>
      </c>
      <c r="M56" s="36">
        <v>45957.680092592593</v>
      </c>
      <c r="N56" s="36">
        <v>45962.37777777778</v>
      </c>
      <c r="P56" t="s">
        <v>8668</v>
      </c>
      <c r="Q56" t="s">
        <v>8668</v>
      </c>
      <c r="R56" t="s">
        <v>1130</v>
      </c>
      <c r="S56" t="s">
        <v>1130</v>
      </c>
      <c r="T56" t="s">
        <v>100</v>
      </c>
      <c r="U56" t="s">
        <v>6696</v>
      </c>
      <c r="V56" t="s">
        <v>8921</v>
      </c>
      <c r="W56" t="s">
        <v>102</v>
      </c>
      <c r="Y56" t="s">
        <v>8</v>
      </c>
      <c r="Z56" t="s">
        <v>104</v>
      </c>
      <c r="AA56" t="s">
        <v>838</v>
      </c>
      <c r="AB56" s="37">
        <v>1</v>
      </c>
      <c r="AC56" s="37">
        <v>35780</v>
      </c>
      <c r="AD56" s="37">
        <v>75096</v>
      </c>
      <c r="AE56" s="37">
        <v>35780</v>
      </c>
    </row>
    <row r="57" spans="1:31">
      <c r="A57" t="s">
        <v>152</v>
      </c>
      <c r="B57" t="s">
        <v>153</v>
      </c>
      <c r="C57" t="s">
        <v>154</v>
      </c>
      <c r="D57" t="s">
        <v>155</v>
      </c>
      <c r="E57" t="s">
        <v>8922</v>
      </c>
      <c r="F57" t="s">
        <v>8923</v>
      </c>
      <c r="G57" t="s">
        <v>8665</v>
      </c>
      <c r="H57" t="s">
        <v>153</v>
      </c>
      <c r="I57" t="s">
        <v>152</v>
      </c>
      <c r="J57" t="s">
        <v>8924</v>
      </c>
      <c r="K57" t="s">
        <v>96</v>
      </c>
      <c r="L57" t="s">
        <v>8925</v>
      </c>
      <c r="M57" s="36">
        <v>45957.668136574073</v>
      </c>
      <c r="N57" s="36">
        <v>45962.379166666673</v>
      </c>
      <c r="P57" t="s">
        <v>8668</v>
      </c>
      <c r="Q57" t="s">
        <v>8668</v>
      </c>
      <c r="R57" t="s">
        <v>98</v>
      </c>
      <c r="S57" t="s">
        <v>470</v>
      </c>
      <c r="T57" t="s">
        <v>100</v>
      </c>
      <c r="U57" t="s">
        <v>6696</v>
      </c>
      <c r="V57" t="s">
        <v>8926</v>
      </c>
      <c r="W57" t="s">
        <v>102</v>
      </c>
      <c r="Y57" t="s">
        <v>8</v>
      </c>
      <c r="Z57" t="s">
        <v>104</v>
      </c>
      <c r="AA57" t="s">
        <v>793</v>
      </c>
      <c r="AB57" s="37">
        <v>1</v>
      </c>
      <c r="AC57" s="37">
        <v>35780</v>
      </c>
      <c r="AD57" s="37">
        <v>75096</v>
      </c>
      <c r="AE57" s="37">
        <v>35780</v>
      </c>
    </row>
    <row r="58" spans="1:31">
      <c r="A58" t="s">
        <v>1646</v>
      </c>
      <c r="B58" t="s">
        <v>256</v>
      </c>
      <c r="C58" t="s">
        <v>257</v>
      </c>
      <c r="D58" t="s">
        <v>5702</v>
      </c>
      <c r="E58" t="s">
        <v>8927</v>
      </c>
      <c r="F58" t="s">
        <v>8928</v>
      </c>
      <c r="G58" t="s">
        <v>8665</v>
      </c>
      <c r="H58" t="s">
        <v>281</v>
      </c>
      <c r="I58" t="s">
        <v>5705</v>
      </c>
      <c r="J58" t="s">
        <v>8929</v>
      </c>
      <c r="K58" t="s">
        <v>96</v>
      </c>
      <c r="L58" t="s">
        <v>8930</v>
      </c>
      <c r="M58" s="36">
        <v>45957.677997685183</v>
      </c>
      <c r="N58" s="36">
        <v>45965.615972222222</v>
      </c>
      <c r="P58" t="s">
        <v>8668</v>
      </c>
      <c r="Q58" t="s">
        <v>8668</v>
      </c>
      <c r="R58" t="s">
        <v>98</v>
      </c>
      <c r="S58" t="s">
        <v>99</v>
      </c>
      <c r="T58" t="s">
        <v>100</v>
      </c>
      <c r="U58" t="s">
        <v>6696</v>
      </c>
      <c r="V58" t="s">
        <v>8931</v>
      </c>
      <c r="W58" t="s">
        <v>102</v>
      </c>
      <c r="Y58" t="s">
        <v>11</v>
      </c>
      <c r="Z58" t="s">
        <v>104</v>
      </c>
      <c r="AA58" t="s">
        <v>1663</v>
      </c>
      <c r="AB58" s="37">
        <v>1</v>
      </c>
      <c r="AC58" s="37">
        <v>67654</v>
      </c>
      <c r="AD58" s="37">
        <v>140396</v>
      </c>
      <c r="AE58" s="37">
        <v>67654</v>
      </c>
    </row>
    <row r="59" spans="1:31">
      <c r="A59" t="s">
        <v>1646</v>
      </c>
      <c r="B59" t="s">
        <v>256</v>
      </c>
      <c r="C59" t="s">
        <v>257</v>
      </c>
      <c r="D59" t="s">
        <v>4462</v>
      </c>
      <c r="E59" t="s">
        <v>8932</v>
      </c>
      <c r="F59" t="s">
        <v>8933</v>
      </c>
      <c r="G59" t="s">
        <v>8607</v>
      </c>
      <c r="H59" t="s">
        <v>689</v>
      </c>
      <c r="I59" t="s">
        <v>4465</v>
      </c>
      <c r="J59" t="s">
        <v>8934</v>
      </c>
      <c r="K59" t="s">
        <v>96</v>
      </c>
      <c r="L59" t="s">
        <v>8935</v>
      </c>
      <c r="M59" s="36">
        <v>45957.704502314817</v>
      </c>
      <c r="N59" s="36">
        <v>45965.695833333331</v>
      </c>
      <c r="P59" t="s">
        <v>8668</v>
      </c>
      <c r="Q59" t="s">
        <v>8668</v>
      </c>
      <c r="R59" t="s">
        <v>98</v>
      </c>
      <c r="S59" t="s">
        <v>99</v>
      </c>
      <c r="T59" t="s">
        <v>100</v>
      </c>
      <c r="U59" t="s">
        <v>6696</v>
      </c>
      <c r="V59" t="s">
        <v>8936</v>
      </c>
      <c r="W59" t="s">
        <v>8611</v>
      </c>
      <c r="Y59" t="s">
        <v>13</v>
      </c>
      <c r="Z59" t="s">
        <v>104</v>
      </c>
      <c r="AB59" s="37">
        <v>0</v>
      </c>
      <c r="AC59" s="37">
        <v>35780</v>
      </c>
      <c r="AD59" s="37">
        <v>75096</v>
      </c>
      <c r="AE59" s="37">
        <v>35780</v>
      </c>
    </row>
    <row r="60" spans="1:31">
      <c r="A60" t="s">
        <v>800</v>
      </c>
      <c r="B60" t="s">
        <v>381</v>
      </c>
      <c r="C60" t="s">
        <v>382</v>
      </c>
      <c r="D60" t="s">
        <v>4407</v>
      </c>
      <c r="E60" t="s">
        <v>8937</v>
      </c>
      <c r="F60" t="s">
        <v>8938</v>
      </c>
      <c r="G60" t="s">
        <v>8665</v>
      </c>
      <c r="H60" t="s">
        <v>804</v>
      </c>
      <c r="I60" t="s">
        <v>4410</v>
      </c>
      <c r="J60" t="s">
        <v>8939</v>
      </c>
      <c r="K60" t="s">
        <v>96</v>
      </c>
      <c r="L60" t="s">
        <v>8940</v>
      </c>
      <c r="M60" s="36">
        <v>45957.714942129627</v>
      </c>
      <c r="N60" s="36">
        <v>45967.379861111112</v>
      </c>
      <c r="P60" t="s">
        <v>8668</v>
      </c>
      <c r="Q60" t="s">
        <v>8668</v>
      </c>
      <c r="R60" t="s">
        <v>1130</v>
      </c>
      <c r="S60" t="s">
        <v>1130</v>
      </c>
      <c r="T60" t="s">
        <v>100</v>
      </c>
      <c r="U60" t="s">
        <v>6696</v>
      </c>
      <c r="V60" t="s">
        <v>8941</v>
      </c>
      <c r="W60" t="s">
        <v>8698</v>
      </c>
      <c r="Y60" t="s">
        <v>13</v>
      </c>
      <c r="Z60" t="s">
        <v>104</v>
      </c>
      <c r="AA60" t="s">
        <v>2068</v>
      </c>
      <c r="AB60" s="37">
        <v>0</v>
      </c>
      <c r="AC60" s="37">
        <v>35780</v>
      </c>
      <c r="AD60" s="37">
        <v>75096</v>
      </c>
      <c r="AE60" s="37">
        <v>35780</v>
      </c>
    </row>
    <row r="61" spans="1:31">
      <c r="A61" t="s">
        <v>991</v>
      </c>
      <c r="B61" t="s">
        <v>256</v>
      </c>
      <c r="C61" t="s">
        <v>257</v>
      </c>
      <c r="D61" t="s">
        <v>1440</v>
      </c>
      <c r="E61" t="s">
        <v>8942</v>
      </c>
      <c r="F61" t="s">
        <v>8943</v>
      </c>
      <c r="G61" t="s">
        <v>8665</v>
      </c>
      <c r="H61" t="s">
        <v>224</v>
      </c>
      <c r="I61" t="s">
        <v>991</v>
      </c>
      <c r="J61" t="s">
        <v>8944</v>
      </c>
      <c r="K61" t="s">
        <v>96</v>
      </c>
      <c r="L61" t="s">
        <v>8945</v>
      </c>
      <c r="M61" s="36">
        <v>45958.333333333343</v>
      </c>
      <c r="N61" s="36">
        <v>45962.375694444447</v>
      </c>
      <c r="P61" t="s">
        <v>8668</v>
      </c>
      <c r="Q61" t="s">
        <v>8668</v>
      </c>
      <c r="R61" t="s">
        <v>98</v>
      </c>
      <c r="S61" t="s">
        <v>99</v>
      </c>
      <c r="T61" t="s">
        <v>100</v>
      </c>
      <c r="U61" t="s">
        <v>6696</v>
      </c>
      <c r="V61" t="s">
        <v>8946</v>
      </c>
      <c r="W61" t="s">
        <v>102</v>
      </c>
      <c r="Y61" t="s">
        <v>8</v>
      </c>
      <c r="Z61" t="s">
        <v>104</v>
      </c>
      <c r="AA61" t="s">
        <v>1000</v>
      </c>
      <c r="AB61" s="37">
        <v>1</v>
      </c>
      <c r="AC61" s="37">
        <v>35780</v>
      </c>
      <c r="AD61" s="37">
        <v>75096</v>
      </c>
      <c r="AE61" s="37">
        <v>35780</v>
      </c>
    </row>
    <row r="62" spans="1:31">
      <c r="A62" t="s">
        <v>310</v>
      </c>
      <c r="B62" t="s">
        <v>114</v>
      </c>
      <c r="C62" t="s">
        <v>115</v>
      </c>
      <c r="D62" t="s">
        <v>311</v>
      </c>
      <c r="E62" t="s">
        <v>8947</v>
      </c>
      <c r="F62" t="s">
        <v>8948</v>
      </c>
      <c r="G62" t="s">
        <v>8665</v>
      </c>
      <c r="H62" t="s">
        <v>314</v>
      </c>
      <c r="I62" t="s">
        <v>310</v>
      </c>
      <c r="J62" t="s">
        <v>8949</v>
      </c>
      <c r="K62" t="s">
        <v>96</v>
      </c>
      <c r="L62" t="s">
        <v>8950</v>
      </c>
      <c r="M62" s="36">
        <v>45958.333333333343</v>
      </c>
      <c r="N62" s="36">
        <v>45965.429861111108</v>
      </c>
      <c r="P62" t="s">
        <v>8668</v>
      </c>
      <c r="Q62" t="s">
        <v>8668</v>
      </c>
      <c r="R62" t="s">
        <v>98</v>
      </c>
      <c r="S62" t="s">
        <v>470</v>
      </c>
      <c r="T62" t="s">
        <v>100</v>
      </c>
      <c r="U62" t="s">
        <v>6696</v>
      </c>
      <c r="V62" t="s">
        <v>8951</v>
      </c>
      <c r="W62" t="s">
        <v>102</v>
      </c>
      <c r="Y62" t="s">
        <v>8</v>
      </c>
      <c r="Z62" t="s">
        <v>104</v>
      </c>
      <c r="AA62" t="s">
        <v>333</v>
      </c>
      <c r="AB62" s="37">
        <v>1</v>
      </c>
      <c r="AC62" s="37">
        <v>35780</v>
      </c>
      <c r="AD62" s="37">
        <v>75096</v>
      </c>
      <c r="AE62" s="37">
        <v>35780</v>
      </c>
    </row>
    <row r="63" spans="1:31">
      <c r="A63" t="s">
        <v>704</v>
      </c>
      <c r="B63" t="s">
        <v>381</v>
      </c>
      <c r="C63" t="s">
        <v>382</v>
      </c>
      <c r="D63" t="s">
        <v>5342</v>
      </c>
      <c r="E63" t="s">
        <v>8952</v>
      </c>
      <c r="F63" t="s">
        <v>8953</v>
      </c>
      <c r="G63" t="s">
        <v>8607</v>
      </c>
      <c r="H63" t="s">
        <v>708</v>
      </c>
      <c r="I63" t="s">
        <v>5345</v>
      </c>
      <c r="J63" t="s">
        <v>8954</v>
      </c>
      <c r="K63" t="s">
        <v>96</v>
      </c>
      <c r="L63" t="s">
        <v>8955</v>
      </c>
      <c r="M63" s="36">
        <v>45958.333333333343</v>
      </c>
      <c r="N63" s="36">
        <v>45965.482638888891</v>
      </c>
      <c r="P63" t="s">
        <v>8668</v>
      </c>
      <c r="Q63" t="s">
        <v>8668</v>
      </c>
      <c r="R63" t="s">
        <v>1129</v>
      </c>
      <c r="S63" t="s">
        <v>1129</v>
      </c>
      <c r="T63" t="s">
        <v>100</v>
      </c>
      <c r="U63" t="s">
        <v>6696</v>
      </c>
      <c r="V63" t="s">
        <v>8956</v>
      </c>
      <c r="W63" t="s">
        <v>8611</v>
      </c>
      <c r="Y63" t="s">
        <v>15</v>
      </c>
      <c r="Z63" t="s">
        <v>104</v>
      </c>
      <c r="AB63" s="37">
        <v>0</v>
      </c>
      <c r="AC63" s="37">
        <v>35780</v>
      </c>
      <c r="AD63" s="37">
        <v>75096</v>
      </c>
      <c r="AE63" s="37">
        <v>35780</v>
      </c>
    </row>
    <row r="64" spans="1:31">
      <c r="A64" t="s">
        <v>255</v>
      </c>
      <c r="B64" t="s">
        <v>256</v>
      </c>
      <c r="C64" t="s">
        <v>257</v>
      </c>
      <c r="D64" t="s">
        <v>1664</v>
      </c>
      <c r="E64" t="s">
        <v>8957</v>
      </c>
      <c r="F64" t="s">
        <v>8958</v>
      </c>
      <c r="G64" t="s">
        <v>8665</v>
      </c>
      <c r="H64" t="s">
        <v>261</v>
      </c>
      <c r="I64" t="s">
        <v>255</v>
      </c>
      <c r="J64" t="s">
        <v>8959</v>
      </c>
      <c r="K64" t="s">
        <v>96</v>
      </c>
      <c r="L64" t="s">
        <v>8960</v>
      </c>
      <c r="M64" s="36">
        <v>45958.345000000001</v>
      </c>
      <c r="N64" s="36">
        <v>45966.317361111112</v>
      </c>
      <c r="P64" t="s">
        <v>8668</v>
      </c>
      <c r="Q64" t="s">
        <v>8668</v>
      </c>
      <c r="R64" t="s">
        <v>1130</v>
      </c>
      <c r="S64" t="s">
        <v>1130</v>
      </c>
      <c r="T64" t="s">
        <v>100</v>
      </c>
      <c r="U64" t="s">
        <v>6696</v>
      </c>
      <c r="V64" t="s">
        <v>8961</v>
      </c>
      <c r="W64" t="s">
        <v>102</v>
      </c>
      <c r="Y64" t="s">
        <v>8</v>
      </c>
      <c r="Z64" t="s">
        <v>104</v>
      </c>
      <c r="AA64" t="s">
        <v>703</v>
      </c>
      <c r="AB64" s="37">
        <v>1</v>
      </c>
      <c r="AC64" s="37">
        <v>35780</v>
      </c>
      <c r="AD64" s="37">
        <v>75096</v>
      </c>
      <c r="AE64" s="37">
        <v>35780</v>
      </c>
    </row>
    <row r="65" spans="1:31">
      <c r="A65" t="s">
        <v>583</v>
      </c>
      <c r="B65" t="s">
        <v>256</v>
      </c>
      <c r="C65" t="s">
        <v>257</v>
      </c>
      <c r="D65" t="s">
        <v>8962</v>
      </c>
      <c r="E65" t="s">
        <v>8963</v>
      </c>
      <c r="F65" t="s">
        <v>8964</v>
      </c>
      <c r="G65" t="s">
        <v>8665</v>
      </c>
      <c r="H65" t="s">
        <v>587</v>
      </c>
      <c r="I65" t="s">
        <v>8965</v>
      </c>
      <c r="J65" t="s">
        <v>8966</v>
      </c>
      <c r="K65" t="s">
        <v>96</v>
      </c>
      <c r="L65" t="s">
        <v>8967</v>
      </c>
      <c r="M65" s="36">
        <v>45958.374768518523</v>
      </c>
      <c r="N65" s="36">
        <v>45969.536111111112</v>
      </c>
      <c r="P65" t="s">
        <v>8668</v>
      </c>
      <c r="Q65" t="s">
        <v>8668</v>
      </c>
      <c r="R65" t="s">
        <v>1130</v>
      </c>
      <c r="S65" t="s">
        <v>1130</v>
      </c>
      <c r="T65" t="s">
        <v>100</v>
      </c>
      <c r="U65" t="s">
        <v>6696</v>
      </c>
      <c r="V65" t="s">
        <v>8968</v>
      </c>
      <c r="W65" t="s">
        <v>102</v>
      </c>
      <c r="Y65" t="s">
        <v>11</v>
      </c>
      <c r="Z65" t="s">
        <v>104</v>
      </c>
      <c r="AA65" t="s">
        <v>727</v>
      </c>
      <c r="AB65" s="37">
        <v>1</v>
      </c>
      <c r="AC65" s="37">
        <v>67654</v>
      </c>
      <c r="AD65" s="37">
        <v>140396</v>
      </c>
      <c r="AE65" s="37">
        <v>67654</v>
      </c>
    </row>
    <row r="66" spans="1:31">
      <c r="A66" t="s">
        <v>800</v>
      </c>
      <c r="B66" t="s">
        <v>381</v>
      </c>
      <c r="C66" t="s">
        <v>382</v>
      </c>
      <c r="D66" t="s">
        <v>8969</v>
      </c>
      <c r="E66" t="s">
        <v>8970</v>
      </c>
      <c r="F66" t="s">
        <v>8971</v>
      </c>
      <c r="G66" t="s">
        <v>8665</v>
      </c>
      <c r="H66" t="s">
        <v>804</v>
      </c>
      <c r="I66" t="s">
        <v>8972</v>
      </c>
      <c r="J66" t="s">
        <v>8973</v>
      </c>
      <c r="K66" t="s">
        <v>96</v>
      </c>
      <c r="L66" t="s">
        <v>8974</v>
      </c>
      <c r="M66" s="36">
        <v>45958.390752314823</v>
      </c>
      <c r="N66" s="36">
        <v>45965.529166666667</v>
      </c>
      <c r="P66" t="s">
        <v>8668</v>
      </c>
      <c r="Q66" t="s">
        <v>8668</v>
      </c>
      <c r="R66" t="s">
        <v>1130</v>
      </c>
      <c r="S66" t="s">
        <v>1130</v>
      </c>
      <c r="T66" t="s">
        <v>100</v>
      </c>
      <c r="U66" t="s">
        <v>6696</v>
      </c>
      <c r="V66" t="s">
        <v>8975</v>
      </c>
      <c r="W66" t="s">
        <v>8698</v>
      </c>
      <c r="Y66" t="s">
        <v>15</v>
      </c>
      <c r="Z66" t="s">
        <v>104</v>
      </c>
      <c r="AA66" t="s">
        <v>2068</v>
      </c>
      <c r="AB66" s="37">
        <v>0</v>
      </c>
      <c r="AC66" s="37">
        <v>35780</v>
      </c>
      <c r="AD66" s="37">
        <v>75096</v>
      </c>
      <c r="AE66" s="37">
        <v>35780</v>
      </c>
    </row>
    <row r="67" spans="1:31">
      <c r="A67" t="s">
        <v>509</v>
      </c>
      <c r="B67" t="s">
        <v>139</v>
      </c>
      <c r="C67" t="s">
        <v>140</v>
      </c>
      <c r="D67" t="s">
        <v>4488</v>
      </c>
      <c r="E67" t="s">
        <v>8976</v>
      </c>
      <c r="F67" t="s">
        <v>8977</v>
      </c>
      <c r="G67" t="s">
        <v>8607</v>
      </c>
      <c r="H67" t="s">
        <v>144</v>
      </c>
      <c r="I67" t="s">
        <v>4491</v>
      </c>
      <c r="J67" t="s">
        <v>8978</v>
      </c>
      <c r="K67" t="s">
        <v>96</v>
      </c>
      <c r="L67" t="s">
        <v>8979</v>
      </c>
      <c r="M67" s="36">
        <v>45958.407870370371</v>
      </c>
      <c r="N67" s="36">
        <v>45963.554166666669</v>
      </c>
      <c r="P67" t="s">
        <v>8668</v>
      </c>
      <c r="Q67" t="s">
        <v>8668</v>
      </c>
      <c r="R67" t="s">
        <v>1130</v>
      </c>
      <c r="S67" t="s">
        <v>1130</v>
      </c>
      <c r="T67" t="s">
        <v>100</v>
      </c>
      <c r="U67" t="s">
        <v>6696</v>
      </c>
      <c r="V67" t="s">
        <v>8980</v>
      </c>
      <c r="W67" t="s">
        <v>8611</v>
      </c>
      <c r="Y67" t="s">
        <v>13</v>
      </c>
      <c r="Z67" t="s">
        <v>104</v>
      </c>
      <c r="AB67" s="37">
        <v>0</v>
      </c>
      <c r="AC67" s="37">
        <v>35780</v>
      </c>
      <c r="AD67" s="37">
        <v>75096</v>
      </c>
      <c r="AE67" s="37">
        <v>35780</v>
      </c>
    </row>
    <row r="68" spans="1:31">
      <c r="A68" t="s">
        <v>152</v>
      </c>
      <c r="B68" t="s">
        <v>153</v>
      </c>
      <c r="C68" t="s">
        <v>154</v>
      </c>
      <c r="D68" t="s">
        <v>155</v>
      </c>
      <c r="E68" t="s">
        <v>8981</v>
      </c>
      <c r="F68" t="s">
        <v>8982</v>
      </c>
      <c r="G68" t="s">
        <v>8665</v>
      </c>
      <c r="H68" t="s">
        <v>153</v>
      </c>
      <c r="I68" t="s">
        <v>152</v>
      </c>
      <c r="J68" t="s">
        <v>8983</v>
      </c>
      <c r="K68" t="s">
        <v>96</v>
      </c>
      <c r="L68" t="s">
        <v>8984</v>
      </c>
      <c r="M68" s="36">
        <v>45958.41265046296</v>
      </c>
      <c r="N68" s="36">
        <v>45966.394444444442</v>
      </c>
      <c r="P68" t="s">
        <v>8668</v>
      </c>
      <c r="Q68" t="s">
        <v>8668</v>
      </c>
      <c r="R68" t="s">
        <v>1130</v>
      </c>
      <c r="S68" t="s">
        <v>1130</v>
      </c>
      <c r="T68" t="s">
        <v>100</v>
      </c>
      <c r="U68" t="s">
        <v>6696</v>
      </c>
      <c r="V68" t="s">
        <v>8985</v>
      </c>
      <c r="W68" t="s">
        <v>102</v>
      </c>
      <c r="Y68" t="s">
        <v>8</v>
      </c>
      <c r="Z68" t="s">
        <v>104</v>
      </c>
      <c r="AA68" t="s">
        <v>1497</v>
      </c>
      <c r="AB68" s="37">
        <v>1</v>
      </c>
      <c r="AC68" s="37">
        <v>35780</v>
      </c>
      <c r="AD68" s="37">
        <v>75096</v>
      </c>
      <c r="AE68" s="37">
        <v>35780</v>
      </c>
    </row>
    <row r="69" spans="1:31">
      <c r="A69" t="s">
        <v>991</v>
      </c>
      <c r="B69" t="s">
        <v>256</v>
      </c>
      <c r="C69" t="s">
        <v>257</v>
      </c>
      <c r="D69" t="s">
        <v>8986</v>
      </c>
      <c r="E69" t="s">
        <v>8987</v>
      </c>
      <c r="F69" t="s">
        <v>8988</v>
      </c>
      <c r="G69" t="s">
        <v>8665</v>
      </c>
      <c r="H69" t="s">
        <v>224</v>
      </c>
      <c r="I69" t="s">
        <v>8989</v>
      </c>
      <c r="J69" t="s">
        <v>8990</v>
      </c>
      <c r="K69" t="s">
        <v>96</v>
      </c>
      <c r="L69" t="s">
        <v>8991</v>
      </c>
      <c r="M69" s="36">
        <v>45958.41547453704</v>
      </c>
      <c r="N69" s="36">
        <v>45966.388194444437</v>
      </c>
      <c r="P69" t="s">
        <v>8668</v>
      </c>
      <c r="Q69" t="s">
        <v>8668</v>
      </c>
      <c r="R69" t="s">
        <v>1129</v>
      </c>
      <c r="S69" t="s">
        <v>1129</v>
      </c>
      <c r="T69" t="s">
        <v>100</v>
      </c>
      <c r="U69" t="s">
        <v>6696</v>
      </c>
      <c r="V69" t="s">
        <v>8992</v>
      </c>
      <c r="W69" t="s">
        <v>102</v>
      </c>
      <c r="Y69" t="s">
        <v>11</v>
      </c>
      <c r="Z69" t="s">
        <v>104</v>
      </c>
      <c r="AA69" t="s">
        <v>1023</v>
      </c>
      <c r="AB69" s="37">
        <v>1</v>
      </c>
      <c r="AC69" s="37">
        <v>67654</v>
      </c>
      <c r="AD69" s="37">
        <v>140396</v>
      </c>
      <c r="AE69" s="37">
        <v>67654</v>
      </c>
    </row>
    <row r="70" spans="1:31">
      <c r="A70" t="s">
        <v>152</v>
      </c>
      <c r="B70" t="s">
        <v>153</v>
      </c>
      <c r="C70" t="s">
        <v>154</v>
      </c>
      <c r="D70" t="s">
        <v>155</v>
      </c>
      <c r="E70" t="s">
        <v>8993</v>
      </c>
      <c r="F70" t="s">
        <v>8994</v>
      </c>
      <c r="G70" t="s">
        <v>8665</v>
      </c>
      <c r="H70" t="s">
        <v>153</v>
      </c>
      <c r="I70" t="s">
        <v>152</v>
      </c>
      <c r="J70" t="s">
        <v>8995</v>
      </c>
      <c r="K70" t="s">
        <v>96</v>
      </c>
      <c r="L70" t="s">
        <v>8996</v>
      </c>
      <c r="M70" s="36">
        <v>45958.419710648152</v>
      </c>
      <c r="N70" s="36">
        <v>45962.447222222218</v>
      </c>
      <c r="P70" t="s">
        <v>8668</v>
      </c>
      <c r="Q70" t="s">
        <v>8668</v>
      </c>
      <c r="R70" t="s">
        <v>1129</v>
      </c>
      <c r="S70" t="s">
        <v>1129</v>
      </c>
      <c r="T70" t="s">
        <v>100</v>
      </c>
      <c r="U70" t="s">
        <v>6696</v>
      </c>
      <c r="V70" t="s">
        <v>8997</v>
      </c>
      <c r="W70" t="s">
        <v>102</v>
      </c>
      <c r="Y70" t="s">
        <v>8</v>
      </c>
      <c r="Z70" t="s">
        <v>104</v>
      </c>
      <c r="AA70" t="s">
        <v>453</v>
      </c>
      <c r="AB70" s="37">
        <v>1</v>
      </c>
      <c r="AC70" s="37">
        <v>35780</v>
      </c>
      <c r="AD70" s="37">
        <v>75096</v>
      </c>
      <c r="AE70" s="37">
        <v>35780</v>
      </c>
    </row>
    <row r="71" spans="1:31">
      <c r="A71" t="s">
        <v>991</v>
      </c>
      <c r="B71" t="s">
        <v>256</v>
      </c>
      <c r="C71" t="s">
        <v>257</v>
      </c>
      <c r="D71" t="s">
        <v>8998</v>
      </c>
      <c r="E71" t="s">
        <v>8999</v>
      </c>
      <c r="F71" t="s">
        <v>9000</v>
      </c>
      <c r="G71" t="s">
        <v>8665</v>
      </c>
      <c r="H71" t="s">
        <v>224</v>
      </c>
      <c r="I71" t="s">
        <v>9001</v>
      </c>
      <c r="J71" t="s">
        <v>9002</v>
      </c>
      <c r="K71" t="s">
        <v>96</v>
      </c>
      <c r="L71" t="s">
        <v>9003</v>
      </c>
      <c r="M71" s="36">
        <v>45958.478078703702</v>
      </c>
      <c r="N71" s="36">
        <v>45965.554861111108</v>
      </c>
      <c r="P71" t="s">
        <v>8668</v>
      </c>
      <c r="Q71" t="s">
        <v>8668</v>
      </c>
      <c r="R71" t="s">
        <v>98</v>
      </c>
      <c r="S71" t="s">
        <v>470</v>
      </c>
      <c r="T71" t="s">
        <v>100</v>
      </c>
      <c r="U71" t="s">
        <v>6696</v>
      </c>
      <c r="V71" t="s">
        <v>9004</v>
      </c>
      <c r="W71" t="s">
        <v>102</v>
      </c>
      <c r="Y71" t="s">
        <v>11</v>
      </c>
      <c r="Z71" t="s">
        <v>104</v>
      </c>
      <c r="AA71" t="s">
        <v>1000</v>
      </c>
      <c r="AB71" s="37">
        <v>1</v>
      </c>
      <c r="AC71" s="37">
        <v>67654</v>
      </c>
      <c r="AD71" s="37">
        <v>140396</v>
      </c>
      <c r="AE71" s="37">
        <v>67654</v>
      </c>
    </row>
    <row r="72" spans="1:31">
      <c r="A72" t="s">
        <v>152</v>
      </c>
      <c r="B72" t="s">
        <v>153</v>
      </c>
      <c r="C72" t="s">
        <v>154</v>
      </c>
      <c r="D72" t="s">
        <v>268</v>
      </c>
      <c r="E72" t="s">
        <v>9005</v>
      </c>
      <c r="F72" t="s">
        <v>9006</v>
      </c>
      <c r="G72" t="s">
        <v>8665</v>
      </c>
      <c r="H72" t="s">
        <v>153</v>
      </c>
      <c r="I72" t="s">
        <v>271</v>
      </c>
      <c r="J72" t="s">
        <v>9007</v>
      </c>
      <c r="K72" t="s">
        <v>96</v>
      </c>
      <c r="L72" t="s">
        <v>9008</v>
      </c>
      <c r="M72" s="36">
        <v>45958.479305555556</v>
      </c>
      <c r="N72" s="36">
        <v>45962.592361111107</v>
      </c>
      <c r="P72" t="s">
        <v>8668</v>
      </c>
      <c r="Q72" t="s">
        <v>8668</v>
      </c>
      <c r="R72" t="s">
        <v>1130</v>
      </c>
      <c r="S72" t="s">
        <v>1130</v>
      </c>
      <c r="T72" t="s">
        <v>100</v>
      </c>
      <c r="U72" t="s">
        <v>6696</v>
      </c>
      <c r="V72" t="s">
        <v>9009</v>
      </c>
      <c r="W72" t="s">
        <v>102</v>
      </c>
      <c r="Y72" t="s">
        <v>8</v>
      </c>
      <c r="Z72" t="s">
        <v>104</v>
      </c>
      <c r="AA72" t="s">
        <v>276</v>
      </c>
      <c r="AB72" s="37">
        <v>1</v>
      </c>
      <c r="AC72" s="37">
        <v>35780</v>
      </c>
      <c r="AD72" s="37">
        <v>75096</v>
      </c>
      <c r="AE72" s="37">
        <v>35780</v>
      </c>
    </row>
    <row r="73" spans="1:31">
      <c r="A73" t="s">
        <v>800</v>
      </c>
      <c r="B73" t="s">
        <v>381</v>
      </c>
      <c r="C73" t="s">
        <v>382</v>
      </c>
      <c r="D73" t="s">
        <v>4914</v>
      </c>
      <c r="E73" t="s">
        <v>9010</v>
      </c>
      <c r="F73" t="s">
        <v>9011</v>
      </c>
      <c r="G73" t="s">
        <v>8665</v>
      </c>
      <c r="H73" t="s">
        <v>804</v>
      </c>
      <c r="I73" t="s">
        <v>4917</v>
      </c>
      <c r="J73" t="s">
        <v>9012</v>
      </c>
      <c r="K73" t="s">
        <v>96</v>
      </c>
      <c r="L73" t="s">
        <v>9013</v>
      </c>
      <c r="M73" s="36">
        <v>45958.481076388889</v>
      </c>
      <c r="N73" s="36">
        <v>45965.665277777778</v>
      </c>
      <c r="P73" t="s">
        <v>8668</v>
      </c>
      <c r="Q73" t="s">
        <v>8668</v>
      </c>
      <c r="R73" t="s">
        <v>98</v>
      </c>
      <c r="S73" t="s">
        <v>470</v>
      </c>
      <c r="T73" t="s">
        <v>100</v>
      </c>
      <c r="U73" t="s">
        <v>6696</v>
      </c>
      <c r="V73" t="s">
        <v>9014</v>
      </c>
      <c r="W73" t="s">
        <v>102</v>
      </c>
      <c r="Y73" t="s">
        <v>11</v>
      </c>
      <c r="Z73" t="s">
        <v>104</v>
      </c>
      <c r="AA73" t="s">
        <v>2068</v>
      </c>
      <c r="AB73" s="37">
        <v>1</v>
      </c>
      <c r="AC73" s="37">
        <v>67654</v>
      </c>
      <c r="AD73" s="37">
        <v>140396</v>
      </c>
      <c r="AE73" s="37">
        <v>67654</v>
      </c>
    </row>
    <row r="74" spans="1:31">
      <c r="A74" t="s">
        <v>800</v>
      </c>
      <c r="B74" t="s">
        <v>381</v>
      </c>
      <c r="C74" t="s">
        <v>382</v>
      </c>
      <c r="D74" t="s">
        <v>4914</v>
      </c>
      <c r="E74" t="s">
        <v>9015</v>
      </c>
      <c r="F74" t="s">
        <v>9016</v>
      </c>
      <c r="G74" t="s">
        <v>8665</v>
      </c>
      <c r="H74" t="s">
        <v>804</v>
      </c>
      <c r="I74" t="s">
        <v>4917</v>
      </c>
      <c r="J74" t="s">
        <v>9017</v>
      </c>
      <c r="K74" t="s">
        <v>96</v>
      </c>
      <c r="L74" t="s">
        <v>9018</v>
      </c>
      <c r="M74" s="36">
        <v>45958.485173611109</v>
      </c>
      <c r="N74" s="36">
        <v>45965.672222222223</v>
      </c>
      <c r="P74" t="s">
        <v>8668</v>
      </c>
      <c r="Q74" t="s">
        <v>8668</v>
      </c>
      <c r="R74" t="s">
        <v>1130</v>
      </c>
      <c r="S74" t="s">
        <v>1130</v>
      </c>
      <c r="T74" t="s">
        <v>100</v>
      </c>
      <c r="U74" t="s">
        <v>6696</v>
      </c>
      <c r="V74" t="s">
        <v>9019</v>
      </c>
      <c r="W74" t="s">
        <v>102</v>
      </c>
      <c r="Y74" t="s">
        <v>11</v>
      </c>
      <c r="Z74" t="s">
        <v>104</v>
      </c>
      <c r="AA74" t="s">
        <v>2068</v>
      </c>
      <c r="AB74" s="37">
        <v>1</v>
      </c>
      <c r="AC74" s="37">
        <v>67654</v>
      </c>
      <c r="AD74" s="37">
        <v>140396</v>
      </c>
      <c r="AE74" s="37">
        <v>67654</v>
      </c>
    </row>
    <row r="75" spans="1:31">
      <c r="A75" t="s">
        <v>152</v>
      </c>
      <c r="B75" t="s">
        <v>153</v>
      </c>
      <c r="C75" t="s">
        <v>154</v>
      </c>
      <c r="D75" t="s">
        <v>155</v>
      </c>
      <c r="E75" t="s">
        <v>9020</v>
      </c>
      <c r="F75" t="s">
        <v>9021</v>
      </c>
      <c r="G75" t="s">
        <v>8665</v>
      </c>
      <c r="H75" t="s">
        <v>153</v>
      </c>
      <c r="I75" t="s">
        <v>152</v>
      </c>
      <c r="J75" t="s">
        <v>9022</v>
      </c>
      <c r="K75" t="s">
        <v>96</v>
      </c>
      <c r="L75" t="s">
        <v>9023</v>
      </c>
      <c r="M75" s="36">
        <v>45958.505127314813</v>
      </c>
      <c r="N75" s="36">
        <v>45962.595138888893</v>
      </c>
      <c r="P75" t="s">
        <v>8668</v>
      </c>
      <c r="Q75" t="s">
        <v>8668</v>
      </c>
      <c r="R75" t="s">
        <v>98</v>
      </c>
      <c r="S75" t="s">
        <v>99</v>
      </c>
      <c r="T75" t="s">
        <v>100</v>
      </c>
      <c r="U75" t="s">
        <v>6696</v>
      </c>
      <c r="V75" t="s">
        <v>9024</v>
      </c>
      <c r="W75" t="s">
        <v>102</v>
      </c>
      <c r="Y75" t="s">
        <v>8</v>
      </c>
      <c r="Z75" t="s">
        <v>104</v>
      </c>
      <c r="AA75" t="s">
        <v>453</v>
      </c>
      <c r="AB75" s="37">
        <v>1</v>
      </c>
      <c r="AC75" s="37">
        <v>35780</v>
      </c>
      <c r="AD75" s="37">
        <v>75096</v>
      </c>
      <c r="AE75" s="37">
        <v>35780</v>
      </c>
    </row>
    <row r="76" spans="1:31">
      <c r="A76" t="s">
        <v>398</v>
      </c>
      <c r="B76" t="s">
        <v>86</v>
      </c>
      <c r="C76" t="s">
        <v>87</v>
      </c>
      <c r="D76" t="s">
        <v>9025</v>
      </c>
      <c r="E76" t="s">
        <v>9026</v>
      </c>
      <c r="F76" t="s">
        <v>9027</v>
      </c>
      <c r="G76" t="s">
        <v>8665</v>
      </c>
      <c r="H76" t="s">
        <v>848</v>
      </c>
      <c r="I76" t="s">
        <v>9028</v>
      </c>
      <c r="J76" t="s">
        <v>9029</v>
      </c>
      <c r="K76" t="s">
        <v>96</v>
      </c>
      <c r="L76" t="s">
        <v>9030</v>
      </c>
      <c r="M76" s="36">
        <v>45958.529363425929</v>
      </c>
      <c r="N76" s="36">
        <v>45965.530555555553</v>
      </c>
      <c r="P76" t="s">
        <v>8668</v>
      </c>
      <c r="Q76" t="s">
        <v>8668</v>
      </c>
      <c r="R76" t="s">
        <v>1130</v>
      </c>
      <c r="S76" t="s">
        <v>1130</v>
      </c>
      <c r="T76" t="s">
        <v>100</v>
      </c>
      <c r="U76" t="s">
        <v>6696</v>
      </c>
      <c r="V76" t="s">
        <v>9031</v>
      </c>
      <c r="W76" t="s">
        <v>8698</v>
      </c>
      <c r="Y76" t="s">
        <v>13</v>
      </c>
      <c r="Z76" t="s">
        <v>104</v>
      </c>
      <c r="AA76" t="s">
        <v>824</v>
      </c>
      <c r="AB76" s="37">
        <v>0</v>
      </c>
      <c r="AC76" s="37">
        <v>35780</v>
      </c>
      <c r="AD76" s="37">
        <v>75096</v>
      </c>
      <c r="AE76" s="37">
        <v>35780</v>
      </c>
    </row>
    <row r="77" spans="1:31">
      <c r="A77" t="s">
        <v>138</v>
      </c>
      <c r="B77" t="s">
        <v>139</v>
      </c>
      <c r="C77" t="s">
        <v>140</v>
      </c>
      <c r="D77" t="s">
        <v>196</v>
      </c>
      <c r="E77" t="s">
        <v>9032</v>
      </c>
      <c r="F77" t="s">
        <v>9033</v>
      </c>
      <c r="G77" t="s">
        <v>8665</v>
      </c>
      <c r="H77" t="s">
        <v>144</v>
      </c>
      <c r="I77" t="s">
        <v>199</v>
      </c>
      <c r="J77" t="s">
        <v>9034</v>
      </c>
      <c r="K77" t="s">
        <v>96</v>
      </c>
      <c r="L77" t="s">
        <v>9035</v>
      </c>
      <c r="M77" s="36">
        <v>45958.55741898148</v>
      </c>
      <c r="N77" s="36">
        <v>45964.395138888889</v>
      </c>
      <c r="P77" t="s">
        <v>8668</v>
      </c>
      <c r="Q77" t="s">
        <v>8668</v>
      </c>
      <c r="R77" t="s">
        <v>98</v>
      </c>
      <c r="S77" t="s">
        <v>470</v>
      </c>
      <c r="T77" t="s">
        <v>100</v>
      </c>
      <c r="U77" t="s">
        <v>6696</v>
      </c>
      <c r="V77" t="s">
        <v>9036</v>
      </c>
      <c r="W77" t="s">
        <v>102</v>
      </c>
      <c r="Y77" t="s">
        <v>8</v>
      </c>
      <c r="Z77" t="s">
        <v>104</v>
      </c>
      <c r="AA77" t="s">
        <v>8864</v>
      </c>
      <c r="AB77" s="37">
        <v>1</v>
      </c>
      <c r="AC77" s="37">
        <v>35780</v>
      </c>
      <c r="AD77" s="37">
        <v>75096</v>
      </c>
      <c r="AE77" s="37">
        <v>35780</v>
      </c>
    </row>
    <row r="78" spans="1:31">
      <c r="A78" t="s">
        <v>603</v>
      </c>
      <c r="B78" t="s">
        <v>381</v>
      </c>
      <c r="C78" t="s">
        <v>382</v>
      </c>
      <c r="D78" t="s">
        <v>7200</v>
      </c>
      <c r="E78" t="s">
        <v>9037</v>
      </c>
      <c r="F78" t="s">
        <v>9038</v>
      </c>
      <c r="G78" t="s">
        <v>8665</v>
      </c>
      <c r="H78" t="s">
        <v>607</v>
      </c>
      <c r="I78" t="s">
        <v>7201</v>
      </c>
      <c r="J78" t="s">
        <v>9039</v>
      </c>
      <c r="K78" t="s">
        <v>96</v>
      </c>
      <c r="L78" t="s">
        <v>9040</v>
      </c>
      <c r="M78" s="36">
        <v>45958.574490740742</v>
      </c>
      <c r="N78" s="36">
        <v>45966.339583333327</v>
      </c>
      <c r="P78" t="s">
        <v>8668</v>
      </c>
      <c r="Q78" t="s">
        <v>8668</v>
      </c>
      <c r="R78" t="s">
        <v>98</v>
      </c>
      <c r="S78" t="s">
        <v>99</v>
      </c>
      <c r="T78" t="s">
        <v>100</v>
      </c>
      <c r="U78" t="s">
        <v>6696</v>
      </c>
      <c r="V78" t="s">
        <v>9041</v>
      </c>
      <c r="W78" t="s">
        <v>102</v>
      </c>
      <c r="Y78" t="s">
        <v>11</v>
      </c>
      <c r="Z78" t="s">
        <v>104</v>
      </c>
      <c r="AA78" t="s">
        <v>612</v>
      </c>
      <c r="AB78" s="37">
        <v>1</v>
      </c>
      <c r="AC78" s="37">
        <v>67654</v>
      </c>
      <c r="AD78" s="37">
        <v>140396</v>
      </c>
      <c r="AE78" s="37">
        <v>67654</v>
      </c>
    </row>
    <row r="79" spans="1:31">
      <c r="A79" t="s">
        <v>351</v>
      </c>
      <c r="B79" t="s">
        <v>86</v>
      </c>
      <c r="C79" t="s">
        <v>352</v>
      </c>
      <c r="D79" t="s">
        <v>2786</v>
      </c>
      <c r="E79" t="s">
        <v>9042</v>
      </c>
      <c r="F79" t="s">
        <v>2788</v>
      </c>
      <c r="G79" t="s">
        <v>8665</v>
      </c>
      <c r="H79" t="s">
        <v>2213</v>
      </c>
      <c r="I79" t="s">
        <v>2789</v>
      </c>
      <c r="J79" t="s">
        <v>2790</v>
      </c>
      <c r="K79" t="s">
        <v>96</v>
      </c>
      <c r="L79" t="s">
        <v>9043</v>
      </c>
      <c r="M79" s="36">
        <v>45958.574050925927</v>
      </c>
      <c r="N79" s="36">
        <v>45962.59375</v>
      </c>
      <c r="P79" t="s">
        <v>8668</v>
      </c>
      <c r="Q79" t="s">
        <v>8668</v>
      </c>
      <c r="R79" t="s">
        <v>1130</v>
      </c>
      <c r="S79" t="s">
        <v>1130</v>
      </c>
      <c r="T79" t="s">
        <v>100</v>
      </c>
      <c r="U79" t="s">
        <v>6696</v>
      </c>
      <c r="V79" t="s">
        <v>9044</v>
      </c>
      <c r="W79" t="s">
        <v>102</v>
      </c>
      <c r="Y79" t="s">
        <v>11</v>
      </c>
      <c r="Z79" t="s">
        <v>104</v>
      </c>
      <c r="AA79" t="s">
        <v>1089</v>
      </c>
      <c r="AB79" s="37">
        <v>1</v>
      </c>
      <c r="AC79" s="37">
        <v>67654</v>
      </c>
      <c r="AD79" s="37">
        <v>140396</v>
      </c>
      <c r="AE79" s="37">
        <v>67654</v>
      </c>
    </row>
    <row r="80" spans="1:31">
      <c r="A80" t="s">
        <v>113</v>
      </c>
      <c r="B80" t="s">
        <v>114</v>
      </c>
      <c r="C80" t="s">
        <v>115</v>
      </c>
      <c r="D80" t="s">
        <v>1357</v>
      </c>
      <c r="E80" t="s">
        <v>9045</v>
      </c>
      <c r="F80" t="s">
        <v>9046</v>
      </c>
      <c r="G80" t="s">
        <v>8607</v>
      </c>
      <c r="H80" t="s">
        <v>366</v>
      </c>
      <c r="I80" t="s">
        <v>1360</v>
      </c>
      <c r="J80" t="s">
        <v>9047</v>
      </c>
      <c r="K80" t="s">
        <v>96</v>
      </c>
      <c r="L80" t="s">
        <v>9048</v>
      </c>
      <c r="M80" s="36">
        <v>45958.628900462973</v>
      </c>
      <c r="N80" s="36">
        <v>45963.557638888888</v>
      </c>
      <c r="P80" t="s">
        <v>8668</v>
      </c>
      <c r="Q80" t="s">
        <v>8668</v>
      </c>
      <c r="R80" t="s">
        <v>1130</v>
      </c>
      <c r="S80" t="s">
        <v>1130</v>
      </c>
      <c r="T80" t="s">
        <v>100</v>
      </c>
      <c r="U80" t="s">
        <v>6696</v>
      </c>
      <c r="V80" t="s">
        <v>9049</v>
      </c>
      <c r="W80" t="s">
        <v>8611</v>
      </c>
      <c r="Y80" t="s">
        <v>13</v>
      </c>
      <c r="Z80" t="s">
        <v>104</v>
      </c>
      <c r="AB80" s="37">
        <v>0</v>
      </c>
      <c r="AC80" s="37">
        <v>35780</v>
      </c>
      <c r="AD80" s="37">
        <v>75096</v>
      </c>
      <c r="AE80" s="37">
        <v>35780</v>
      </c>
    </row>
    <row r="81" spans="1:31">
      <c r="A81" t="s">
        <v>152</v>
      </c>
      <c r="B81" t="s">
        <v>153</v>
      </c>
      <c r="C81" t="s">
        <v>154</v>
      </c>
      <c r="D81" t="s">
        <v>155</v>
      </c>
      <c r="E81" t="s">
        <v>9050</v>
      </c>
      <c r="F81" t="s">
        <v>9051</v>
      </c>
      <c r="G81" t="s">
        <v>8665</v>
      </c>
      <c r="H81" t="s">
        <v>153</v>
      </c>
      <c r="I81" t="s">
        <v>152</v>
      </c>
      <c r="J81" t="s">
        <v>9052</v>
      </c>
      <c r="K81" t="s">
        <v>96</v>
      </c>
      <c r="L81" t="s">
        <v>9053</v>
      </c>
      <c r="M81" s="36">
        <v>45958.656782407408</v>
      </c>
      <c r="N81" s="36">
        <v>45965.563194444447</v>
      </c>
      <c r="P81" t="s">
        <v>8668</v>
      </c>
      <c r="Q81" t="s">
        <v>8668</v>
      </c>
      <c r="R81" t="s">
        <v>98</v>
      </c>
      <c r="S81" t="s">
        <v>470</v>
      </c>
      <c r="T81" t="s">
        <v>100</v>
      </c>
      <c r="U81" t="s">
        <v>6696</v>
      </c>
      <c r="V81" t="s">
        <v>9054</v>
      </c>
      <c r="W81" t="s">
        <v>102</v>
      </c>
      <c r="Y81" t="s">
        <v>8</v>
      </c>
      <c r="Z81" t="s">
        <v>104</v>
      </c>
      <c r="AA81" t="s">
        <v>453</v>
      </c>
      <c r="AB81" s="37">
        <v>1</v>
      </c>
      <c r="AC81" s="37">
        <v>35780</v>
      </c>
      <c r="AD81" s="37">
        <v>75096</v>
      </c>
      <c r="AE81" s="37">
        <v>35780</v>
      </c>
    </row>
    <row r="82" spans="1:31">
      <c r="A82" t="s">
        <v>509</v>
      </c>
      <c r="B82" t="s">
        <v>139</v>
      </c>
      <c r="C82" t="s">
        <v>140</v>
      </c>
      <c r="D82" t="s">
        <v>4791</v>
      </c>
      <c r="E82" t="s">
        <v>9055</v>
      </c>
      <c r="F82" t="s">
        <v>9056</v>
      </c>
      <c r="G82" t="s">
        <v>8665</v>
      </c>
      <c r="H82" t="s">
        <v>144</v>
      </c>
      <c r="I82" t="s">
        <v>4794</v>
      </c>
      <c r="J82" t="s">
        <v>9057</v>
      </c>
      <c r="K82" t="s">
        <v>96</v>
      </c>
      <c r="L82" t="s">
        <v>9058</v>
      </c>
      <c r="M82" s="36">
        <v>45958.649328703701</v>
      </c>
      <c r="N82" s="36">
        <v>45966.384722222218</v>
      </c>
      <c r="P82" t="s">
        <v>8668</v>
      </c>
      <c r="Q82" t="s">
        <v>8668</v>
      </c>
      <c r="R82" t="s">
        <v>1129</v>
      </c>
      <c r="S82" t="s">
        <v>1130</v>
      </c>
      <c r="T82" t="s">
        <v>100</v>
      </c>
      <c r="U82" t="s">
        <v>6696</v>
      </c>
      <c r="V82" t="s">
        <v>9059</v>
      </c>
      <c r="W82" t="s">
        <v>102</v>
      </c>
      <c r="Y82" t="s">
        <v>11</v>
      </c>
      <c r="Z82" t="s">
        <v>104</v>
      </c>
      <c r="AA82" t="s">
        <v>518</v>
      </c>
      <c r="AB82" s="37">
        <v>1</v>
      </c>
      <c r="AC82" s="37">
        <v>67654</v>
      </c>
      <c r="AD82" s="37">
        <v>140396</v>
      </c>
      <c r="AE82" s="37">
        <v>67654</v>
      </c>
    </row>
    <row r="83" spans="1:31">
      <c r="A83" t="s">
        <v>704</v>
      </c>
      <c r="B83" t="s">
        <v>381</v>
      </c>
      <c r="C83" t="s">
        <v>382</v>
      </c>
      <c r="D83" t="s">
        <v>5682</v>
      </c>
      <c r="E83" t="s">
        <v>9060</v>
      </c>
      <c r="F83" t="s">
        <v>9061</v>
      </c>
      <c r="G83" t="s">
        <v>8607</v>
      </c>
      <c r="H83" t="s">
        <v>708</v>
      </c>
      <c r="I83" t="s">
        <v>5685</v>
      </c>
      <c r="J83" t="s">
        <v>9062</v>
      </c>
      <c r="K83" t="s">
        <v>96</v>
      </c>
      <c r="L83" t="s">
        <v>9063</v>
      </c>
      <c r="M83" s="36">
        <v>45958.704525462963</v>
      </c>
      <c r="N83" s="36">
        <v>45966.406944444447</v>
      </c>
      <c r="P83" t="s">
        <v>8668</v>
      </c>
      <c r="Q83" t="s">
        <v>8668</v>
      </c>
      <c r="R83" t="s">
        <v>1130</v>
      </c>
      <c r="S83" t="s">
        <v>1130</v>
      </c>
      <c r="T83" t="s">
        <v>100</v>
      </c>
      <c r="U83" t="s">
        <v>6696</v>
      </c>
      <c r="V83" t="s">
        <v>9064</v>
      </c>
      <c r="W83" t="s">
        <v>8611</v>
      </c>
      <c r="Y83" t="s">
        <v>13</v>
      </c>
      <c r="Z83" t="s">
        <v>104</v>
      </c>
      <c r="AB83" s="37">
        <v>0</v>
      </c>
      <c r="AC83" s="37">
        <v>35780</v>
      </c>
      <c r="AD83" s="37">
        <v>75096</v>
      </c>
      <c r="AE83" s="37">
        <v>35780</v>
      </c>
    </row>
    <row r="84" spans="1:31">
      <c r="A84" t="s">
        <v>85</v>
      </c>
      <c r="B84" t="s">
        <v>86</v>
      </c>
      <c r="C84" t="s">
        <v>87</v>
      </c>
      <c r="D84" t="s">
        <v>9065</v>
      </c>
      <c r="E84" t="s">
        <v>9066</v>
      </c>
      <c r="F84" t="s">
        <v>9067</v>
      </c>
      <c r="G84" t="s">
        <v>8607</v>
      </c>
      <c r="H84" t="s">
        <v>93</v>
      </c>
      <c r="I84" t="s">
        <v>9068</v>
      </c>
      <c r="J84" t="s">
        <v>9069</v>
      </c>
      <c r="K84" t="s">
        <v>96</v>
      </c>
      <c r="L84" t="s">
        <v>9070</v>
      </c>
      <c r="M84" s="36">
        <v>45958.722384259258</v>
      </c>
      <c r="N84" s="36">
        <v>45965.484027777777</v>
      </c>
      <c r="P84" t="s">
        <v>8668</v>
      </c>
      <c r="Q84" t="s">
        <v>8668</v>
      </c>
      <c r="R84" t="s">
        <v>98</v>
      </c>
      <c r="S84" t="s">
        <v>470</v>
      </c>
      <c r="T84" t="s">
        <v>100</v>
      </c>
      <c r="U84" t="s">
        <v>6696</v>
      </c>
      <c r="V84" t="s">
        <v>9071</v>
      </c>
      <c r="W84" t="s">
        <v>8611</v>
      </c>
      <c r="Y84" t="s">
        <v>13</v>
      </c>
      <c r="Z84" t="s">
        <v>104</v>
      </c>
      <c r="AB84" s="37">
        <v>0</v>
      </c>
      <c r="AC84" s="37">
        <v>35780</v>
      </c>
      <c r="AD84" s="37">
        <v>75096</v>
      </c>
      <c r="AE84" s="37">
        <v>35780</v>
      </c>
    </row>
    <row r="85" spans="1:31">
      <c r="A85" t="s">
        <v>991</v>
      </c>
      <c r="B85" t="s">
        <v>256</v>
      </c>
      <c r="C85" t="s">
        <v>257</v>
      </c>
      <c r="D85" t="s">
        <v>992</v>
      </c>
      <c r="E85" t="s">
        <v>9072</v>
      </c>
      <c r="F85" t="s">
        <v>9073</v>
      </c>
      <c r="G85" t="s">
        <v>8665</v>
      </c>
      <c r="H85" t="s">
        <v>224</v>
      </c>
      <c r="I85" t="s">
        <v>995</v>
      </c>
      <c r="J85" t="s">
        <v>9074</v>
      </c>
      <c r="K85" t="s">
        <v>96</v>
      </c>
      <c r="L85" t="s">
        <v>9075</v>
      </c>
      <c r="M85" s="36">
        <v>45959.333333333343</v>
      </c>
      <c r="N85" s="36">
        <v>45966.431944444441</v>
      </c>
      <c r="P85" t="s">
        <v>8668</v>
      </c>
      <c r="Q85" t="s">
        <v>8668</v>
      </c>
      <c r="R85" t="s">
        <v>98</v>
      </c>
      <c r="S85" t="s">
        <v>470</v>
      </c>
      <c r="T85" t="s">
        <v>100</v>
      </c>
      <c r="U85" t="s">
        <v>6696</v>
      </c>
      <c r="V85" t="s">
        <v>9076</v>
      </c>
      <c r="W85" t="s">
        <v>102</v>
      </c>
      <c r="Y85" t="s">
        <v>11</v>
      </c>
      <c r="Z85" t="s">
        <v>104</v>
      </c>
      <c r="AA85" t="s">
        <v>1448</v>
      </c>
      <c r="AB85" s="37">
        <v>1</v>
      </c>
      <c r="AC85" s="37">
        <v>67654</v>
      </c>
      <c r="AD85" s="37">
        <v>140396</v>
      </c>
      <c r="AE85" s="37">
        <v>67654</v>
      </c>
    </row>
    <row r="86" spans="1:31">
      <c r="A86" t="s">
        <v>152</v>
      </c>
      <c r="B86" t="s">
        <v>153</v>
      </c>
      <c r="C86" t="s">
        <v>154</v>
      </c>
      <c r="D86" t="s">
        <v>155</v>
      </c>
      <c r="E86" t="s">
        <v>9077</v>
      </c>
      <c r="F86" t="s">
        <v>9078</v>
      </c>
      <c r="G86" t="s">
        <v>8665</v>
      </c>
      <c r="H86" t="s">
        <v>153</v>
      </c>
      <c r="I86" t="s">
        <v>152</v>
      </c>
      <c r="J86" t="s">
        <v>9079</v>
      </c>
      <c r="K86" t="s">
        <v>96</v>
      </c>
      <c r="L86" t="s">
        <v>9080</v>
      </c>
      <c r="M86" s="36">
        <v>45959.333333333343</v>
      </c>
      <c r="N86" s="36">
        <v>45962.462500000001</v>
      </c>
      <c r="P86" t="s">
        <v>8668</v>
      </c>
      <c r="Q86" t="s">
        <v>8668</v>
      </c>
      <c r="R86" t="s">
        <v>1129</v>
      </c>
      <c r="S86" t="s">
        <v>1129</v>
      </c>
      <c r="T86" t="s">
        <v>100</v>
      </c>
      <c r="U86" t="s">
        <v>6696</v>
      </c>
      <c r="V86" t="s">
        <v>8997</v>
      </c>
      <c r="W86" t="s">
        <v>102</v>
      </c>
      <c r="Y86" t="s">
        <v>8</v>
      </c>
      <c r="Z86" t="s">
        <v>104</v>
      </c>
      <c r="AA86" t="s">
        <v>453</v>
      </c>
      <c r="AB86" s="37">
        <v>1</v>
      </c>
      <c r="AC86" s="37">
        <v>35780</v>
      </c>
      <c r="AD86" s="37">
        <v>75096</v>
      </c>
      <c r="AE86" s="37">
        <v>35780</v>
      </c>
    </row>
    <row r="87" spans="1:31">
      <c r="A87" t="s">
        <v>138</v>
      </c>
      <c r="B87" t="s">
        <v>139</v>
      </c>
      <c r="C87" t="s">
        <v>140</v>
      </c>
      <c r="D87" t="s">
        <v>141</v>
      </c>
      <c r="E87" t="s">
        <v>9081</v>
      </c>
      <c r="F87" t="s">
        <v>9082</v>
      </c>
      <c r="G87" t="s">
        <v>8665</v>
      </c>
      <c r="H87" t="s">
        <v>144</v>
      </c>
      <c r="I87" t="s">
        <v>138</v>
      </c>
      <c r="J87" t="s">
        <v>9083</v>
      </c>
      <c r="K87" t="s">
        <v>96</v>
      </c>
      <c r="L87" t="s">
        <v>9084</v>
      </c>
      <c r="M87" s="36">
        <v>45959.333333333343</v>
      </c>
      <c r="N87" s="36">
        <v>45966.686111111107</v>
      </c>
      <c r="P87" t="s">
        <v>8668</v>
      </c>
      <c r="Q87" t="s">
        <v>8668</v>
      </c>
      <c r="R87" t="s">
        <v>1129</v>
      </c>
      <c r="S87" t="s">
        <v>1130</v>
      </c>
      <c r="T87" t="s">
        <v>100</v>
      </c>
      <c r="U87" t="s">
        <v>6696</v>
      </c>
      <c r="V87" t="s">
        <v>9085</v>
      </c>
      <c r="W87" t="s">
        <v>102</v>
      </c>
      <c r="Y87" t="s">
        <v>8</v>
      </c>
      <c r="Z87" t="s">
        <v>104</v>
      </c>
      <c r="AA87" t="s">
        <v>6599</v>
      </c>
      <c r="AB87" s="37">
        <v>1</v>
      </c>
      <c r="AC87" s="37">
        <v>35780</v>
      </c>
      <c r="AD87" s="37">
        <v>75096</v>
      </c>
      <c r="AE87" s="37">
        <v>35780</v>
      </c>
    </row>
    <row r="88" spans="1:31">
      <c r="A88" t="s">
        <v>138</v>
      </c>
      <c r="B88" t="s">
        <v>139</v>
      </c>
      <c r="C88" t="s">
        <v>140</v>
      </c>
      <c r="D88" t="s">
        <v>204</v>
      </c>
      <c r="E88" t="s">
        <v>9086</v>
      </c>
      <c r="F88" t="s">
        <v>9087</v>
      </c>
      <c r="G88" t="s">
        <v>8665</v>
      </c>
      <c r="H88" t="s">
        <v>144</v>
      </c>
      <c r="I88" t="s">
        <v>207</v>
      </c>
      <c r="J88" t="s">
        <v>9088</v>
      </c>
      <c r="K88" t="s">
        <v>96</v>
      </c>
      <c r="L88" t="s">
        <v>9089</v>
      </c>
      <c r="M88" s="36">
        <v>45959.333333333343</v>
      </c>
      <c r="N88" s="36">
        <v>45962.543055555558</v>
      </c>
      <c r="P88" t="s">
        <v>8668</v>
      </c>
      <c r="Q88" t="s">
        <v>8668</v>
      </c>
      <c r="R88" t="s">
        <v>1130</v>
      </c>
      <c r="S88" t="s">
        <v>1130</v>
      </c>
      <c r="T88" t="s">
        <v>100</v>
      </c>
      <c r="U88" t="s">
        <v>6696</v>
      </c>
      <c r="V88" t="s">
        <v>9090</v>
      </c>
      <c r="W88" t="s">
        <v>102</v>
      </c>
      <c r="Y88" t="s">
        <v>8</v>
      </c>
      <c r="Z88" t="s">
        <v>104</v>
      </c>
      <c r="AA88" t="s">
        <v>169</v>
      </c>
      <c r="AB88" s="37">
        <v>1</v>
      </c>
      <c r="AC88" s="37">
        <v>35780</v>
      </c>
      <c r="AD88" s="37">
        <v>75096</v>
      </c>
      <c r="AE88" s="37">
        <v>35780</v>
      </c>
    </row>
    <row r="89" spans="1:31">
      <c r="A89" t="s">
        <v>310</v>
      </c>
      <c r="B89" t="s">
        <v>114</v>
      </c>
      <c r="C89" t="s">
        <v>115</v>
      </c>
      <c r="D89" t="s">
        <v>311</v>
      </c>
      <c r="E89" t="s">
        <v>9091</v>
      </c>
      <c r="F89" t="s">
        <v>9092</v>
      </c>
      <c r="G89" t="s">
        <v>8665</v>
      </c>
      <c r="H89" t="s">
        <v>314</v>
      </c>
      <c r="I89" t="s">
        <v>310</v>
      </c>
      <c r="J89" t="s">
        <v>9093</v>
      </c>
      <c r="K89" t="s">
        <v>96</v>
      </c>
      <c r="L89" t="s">
        <v>9094</v>
      </c>
      <c r="M89" s="36">
        <v>45959.333333333343</v>
      </c>
      <c r="N89" s="36">
        <v>45962.521527777782</v>
      </c>
      <c r="P89" t="s">
        <v>8668</v>
      </c>
      <c r="Q89" t="s">
        <v>8668</v>
      </c>
      <c r="R89" t="s">
        <v>98</v>
      </c>
      <c r="S89" t="s">
        <v>470</v>
      </c>
      <c r="T89" t="s">
        <v>100</v>
      </c>
      <c r="U89" t="s">
        <v>6696</v>
      </c>
      <c r="V89" t="s">
        <v>9095</v>
      </c>
      <c r="W89" t="s">
        <v>102</v>
      </c>
      <c r="Y89" t="s">
        <v>8</v>
      </c>
      <c r="Z89" t="s">
        <v>104</v>
      </c>
      <c r="AA89" t="s">
        <v>319</v>
      </c>
      <c r="AB89" s="37">
        <v>1</v>
      </c>
      <c r="AC89" s="37">
        <v>35780</v>
      </c>
      <c r="AD89" s="37">
        <v>75096</v>
      </c>
      <c r="AE89" s="37">
        <v>35780</v>
      </c>
    </row>
    <row r="90" spans="1:31">
      <c r="A90" t="s">
        <v>509</v>
      </c>
      <c r="B90" t="s">
        <v>139</v>
      </c>
      <c r="C90" t="s">
        <v>140</v>
      </c>
      <c r="D90" t="s">
        <v>9096</v>
      </c>
      <c r="E90" t="s">
        <v>9097</v>
      </c>
      <c r="F90" t="s">
        <v>9098</v>
      </c>
      <c r="G90" t="s">
        <v>8665</v>
      </c>
      <c r="H90" t="s">
        <v>1507</v>
      </c>
      <c r="I90" t="s">
        <v>9099</v>
      </c>
      <c r="J90" t="s">
        <v>9100</v>
      </c>
      <c r="K90" t="s">
        <v>96</v>
      </c>
      <c r="L90" t="s">
        <v>9101</v>
      </c>
      <c r="M90" s="36">
        <v>45959.344293981478</v>
      </c>
      <c r="N90" s="36">
        <v>45969.48333333333</v>
      </c>
      <c r="P90" t="s">
        <v>8668</v>
      </c>
      <c r="Q90" t="s">
        <v>8668</v>
      </c>
      <c r="R90" t="s">
        <v>1130</v>
      </c>
      <c r="S90" t="s">
        <v>1130</v>
      </c>
      <c r="T90" t="s">
        <v>100</v>
      </c>
      <c r="U90" t="s">
        <v>6696</v>
      </c>
      <c r="V90" t="s">
        <v>9102</v>
      </c>
      <c r="W90" t="s">
        <v>8698</v>
      </c>
      <c r="Y90" t="s">
        <v>15</v>
      </c>
      <c r="Z90" t="s">
        <v>104</v>
      </c>
      <c r="AA90" t="s">
        <v>151</v>
      </c>
      <c r="AB90" s="37">
        <v>0</v>
      </c>
      <c r="AC90" s="37">
        <v>35780</v>
      </c>
      <c r="AD90" s="37">
        <v>75096</v>
      </c>
      <c r="AE90" s="37">
        <v>35780</v>
      </c>
    </row>
    <row r="91" spans="1:31">
      <c r="A91" t="s">
        <v>991</v>
      </c>
      <c r="B91" t="s">
        <v>256</v>
      </c>
      <c r="C91" t="s">
        <v>257</v>
      </c>
      <c r="D91" t="s">
        <v>1440</v>
      </c>
      <c r="E91" t="s">
        <v>9103</v>
      </c>
      <c r="F91" t="s">
        <v>9104</v>
      </c>
      <c r="G91" t="s">
        <v>8665</v>
      </c>
      <c r="H91" t="s">
        <v>224</v>
      </c>
      <c r="I91" t="s">
        <v>991</v>
      </c>
      <c r="J91" t="s">
        <v>9105</v>
      </c>
      <c r="K91" t="s">
        <v>96</v>
      </c>
      <c r="L91" t="s">
        <v>9106</v>
      </c>
      <c r="M91" s="36">
        <v>45959.333333333343</v>
      </c>
      <c r="N91" s="36">
        <v>45965.629861111112</v>
      </c>
      <c r="P91" t="s">
        <v>8668</v>
      </c>
      <c r="Q91" t="s">
        <v>8668</v>
      </c>
      <c r="R91" t="s">
        <v>98</v>
      </c>
      <c r="S91" t="s">
        <v>470</v>
      </c>
      <c r="T91" t="s">
        <v>100</v>
      </c>
      <c r="U91" t="s">
        <v>6696</v>
      </c>
      <c r="V91" t="s">
        <v>9107</v>
      </c>
      <c r="W91" t="s">
        <v>8698</v>
      </c>
      <c r="Y91" t="s">
        <v>8</v>
      </c>
      <c r="Z91" t="s">
        <v>104</v>
      </c>
      <c r="AA91" t="s">
        <v>1448</v>
      </c>
      <c r="AB91" s="37">
        <v>0</v>
      </c>
      <c r="AC91" s="37">
        <v>35780</v>
      </c>
      <c r="AD91" s="37">
        <v>75096</v>
      </c>
      <c r="AE91" s="37">
        <v>35780</v>
      </c>
    </row>
    <row r="92" spans="1:31">
      <c r="A92" t="s">
        <v>152</v>
      </c>
      <c r="B92" t="s">
        <v>153</v>
      </c>
      <c r="C92" t="s">
        <v>154</v>
      </c>
      <c r="D92" t="s">
        <v>155</v>
      </c>
      <c r="E92" t="s">
        <v>9108</v>
      </c>
      <c r="F92" t="s">
        <v>4279</v>
      </c>
      <c r="G92" t="s">
        <v>8665</v>
      </c>
      <c r="H92" t="s">
        <v>153</v>
      </c>
      <c r="I92" t="s">
        <v>152</v>
      </c>
      <c r="J92" t="s">
        <v>4280</v>
      </c>
      <c r="K92" t="s">
        <v>96</v>
      </c>
      <c r="L92" t="s">
        <v>9109</v>
      </c>
      <c r="M92" s="36">
        <v>45959.356006944443</v>
      </c>
      <c r="N92" s="36">
        <v>45965.565972222219</v>
      </c>
      <c r="P92" t="s">
        <v>8668</v>
      </c>
      <c r="Q92" t="s">
        <v>8668</v>
      </c>
      <c r="R92" t="s">
        <v>147</v>
      </c>
      <c r="S92" t="s">
        <v>148</v>
      </c>
      <c r="T92" t="s">
        <v>100</v>
      </c>
      <c r="U92" t="s">
        <v>6696</v>
      </c>
      <c r="V92" t="s">
        <v>9110</v>
      </c>
      <c r="W92" t="s">
        <v>102</v>
      </c>
      <c r="Y92" t="s">
        <v>8</v>
      </c>
      <c r="Z92" t="s">
        <v>104</v>
      </c>
      <c r="AA92" t="s">
        <v>1911</v>
      </c>
      <c r="AB92" s="37">
        <v>1</v>
      </c>
      <c r="AC92" s="37">
        <v>35780</v>
      </c>
      <c r="AD92" s="37">
        <v>75096</v>
      </c>
      <c r="AE92" s="37">
        <v>35780</v>
      </c>
    </row>
    <row r="93" spans="1:31">
      <c r="A93" t="s">
        <v>85</v>
      </c>
      <c r="B93" t="s">
        <v>86</v>
      </c>
      <c r="C93" t="s">
        <v>87</v>
      </c>
      <c r="D93" t="s">
        <v>9111</v>
      </c>
      <c r="E93" t="s">
        <v>9112</v>
      </c>
      <c r="F93" t="s">
        <v>9113</v>
      </c>
      <c r="G93" t="s">
        <v>8607</v>
      </c>
      <c r="H93" t="s">
        <v>93</v>
      </c>
      <c r="I93" t="s">
        <v>9114</v>
      </c>
      <c r="J93" t="s">
        <v>9115</v>
      </c>
      <c r="K93" t="s">
        <v>96</v>
      </c>
      <c r="L93" t="s">
        <v>9116</v>
      </c>
      <c r="M93" s="36">
        <v>45959.35328703704</v>
      </c>
      <c r="N93" s="36">
        <v>45967.357638888891</v>
      </c>
      <c r="P93" t="s">
        <v>8668</v>
      </c>
      <c r="Q93" t="s">
        <v>8668</v>
      </c>
      <c r="R93" t="s">
        <v>1129</v>
      </c>
      <c r="S93" t="s">
        <v>1129</v>
      </c>
      <c r="T93" t="s">
        <v>100</v>
      </c>
      <c r="U93" t="s">
        <v>6696</v>
      </c>
      <c r="V93" t="s">
        <v>9117</v>
      </c>
      <c r="W93" t="s">
        <v>8611</v>
      </c>
      <c r="Y93" t="s">
        <v>125</v>
      </c>
      <c r="Z93" t="s">
        <v>3065</v>
      </c>
      <c r="AB93" s="37">
        <v>0</v>
      </c>
      <c r="AC93" s="37">
        <v>35780</v>
      </c>
      <c r="AD93" s="37">
        <v>75096</v>
      </c>
      <c r="AE93" s="37">
        <v>35780</v>
      </c>
    </row>
    <row r="94" spans="1:31">
      <c r="A94" t="s">
        <v>991</v>
      </c>
      <c r="B94" t="s">
        <v>256</v>
      </c>
      <c r="C94" t="s">
        <v>257</v>
      </c>
      <c r="D94" t="s">
        <v>9118</v>
      </c>
      <c r="E94" t="s">
        <v>9119</v>
      </c>
      <c r="F94" t="s">
        <v>9120</v>
      </c>
      <c r="G94" t="s">
        <v>8607</v>
      </c>
      <c r="H94" t="s">
        <v>224</v>
      </c>
      <c r="I94" t="s">
        <v>9121</v>
      </c>
      <c r="J94" t="s">
        <v>9121</v>
      </c>
      <c r="K94" t="s">
        <v>96</v>
      </c>
      <c r="L94" t="s">
        <v>9122</v>
      </c>
      <c r="M94" s="36">
        <v>45959.371099537027</v>
      </c>
      <c r="N94" s="36">
        <v>45971.470138888893</v>
      </c>
      <c r="P94" t="s">
        <v>8668</v>
      </c>
      <c r="Q94" t="s">
        <v>8668</v>
      </c>
      <c r="R94" t="s">
        <v>1130</v>
      </c>
      <c r="S94" t="s">
        <v>1130</v>
      </c>
      <c r="T94" t="s">
        <v>100</v>
      </c>
      <c r="U94" t="s">
        <v>6696</v>
      </c>
      <c r="V94" t="s">
        <v>9123</v>
      </c>
      <c r="W94" t="s">
        <v>8611</v>
      </c>
      <c r="Y94" t="s">
        <v>15</v>
      </c>
      <c r="Z94" t="s">
        <v>104</v>
      </c>
      <c r="AB94" s="37">
        <v>0</v>
      </c>
      <c r="AC94" s="37">
        <v>35780</v>
      </c>
      <c r="AD94" s="37">
        <v>75096</v>
      </c>
      <c r="AE94" s="37">
        <v>35780</v>
      </c>
    </row>
    <row r="95" spans="1:31">
      <c r="A95" t="s">
        <v>113</v>
      </c>
      <c r="B95" t="s">
        <v>114</v>
      </c>
      <c r="C95" t="s">
        <v>115</v>
      </c>
      <c r="D95" t="s">
        <v>3790</v>
      </c>
      <c r="E95" t="s">
        <v>9124</v>
      </c>
      <c r="F95" t="s">
        <v>9125</v>
      </c>
      <c r="G95" t="s">
        <v>8607</v>
      </c>
      <c r="H95" t="s">
        <v>366</v>
      </c>
      <c r="I95" t="s">
        <v>3793</v>
      </c>
      <c r="J95" t="s">
        <v>9126</v>
      </c>
      <c r="K95" t="s">
        <v>96</v>
      </c>
      <c r="L95" t="s">
        <v>9127</v>
      </c>
      <c r="M95" s="36">
        <v>45959.384375000001</v>
      </c>
      <c r="N95" s="36">
        <v>45963.557638888888</v>
      </c>
      <c r="P95" t="s">
        <v>8668</v>
      </c>
      <c r="Q95" t="s">
        <v>8668</v>
      </c>
      <c r="R95" t="s">
        <v>98</v>
      </c>
      <c r="S95" t="s">
        <v>470</v>
      </c>
      <c r="T95" t="s">
        <v>100</v>
      </c>
      <c r="U95" t="s">
        <v>6696</v>
      </c>
      <c r="V95" t="s">
        <v>9128</v>
      </c>
      <c r="W95" t="s">
        <v>8611</v>
      </c>
      <c r="Y95" t="s">
        <v>15</v>
      </c>
      <c r="Z95" t="s">
        <v>104</v>
      </c>
      <c r="AB95" s="37">
        <v>0</v>
      </c>
      <c r="AC95" s="37">
        <v>35780</v>
      </c>
      <c r="AD95" s="37">
        <v>75096</v>
      </c>
      <c r="AE95" s="37">
        <v>35780</v>
      </c>
    </row>
    <row r="96" spans="1:31">
      <c r="A96" t="s">
        <v>991</v>
      </c>
      <c r="B96" t="s">
        <v>256</v>
      </c>
      <c r="C96" t="s">
        <v>257</v>
      </c>
      <c r="D96" t="s">
        <v>1440</v>
      </c>
      <c r="E96" t="s">
        <v>9129</v>
      </c>
      <c r="F96" t="s">
        <v>9130</v>
      </c>
      <c r="G96" t="s">
        <v>8665</v>
      </c>
      <c r="H96" t="s">
        <v>224</v>
      </c>
      <c r="I96" t="s">
        <v>991</v>
      </c>
      <c r="J96" t="s">
        <v>9131</v>
      </c>
      <c r="K96" t="s">
        <v>96</v>
      </c>
      <c r="L96" t="s">
        <v>9132</v>
      </c>
      <c r="M96" s="36">
        <v>45959.385023148148</v>
      </c>
      <c r="N96" s="36">
        <v>45965.570833333331</v>
      </c>
      <c r="P96" t="s">
        <v>8668</v>
      </c>
      <c r="Q96" t="s">
        <v>8668</v>
      </c>
      <c r="R96" t="s">
        <v>147</v>
      </c>
      <c r="S96" t="s">
        <v>600</v>
      </c>
      <c r="T96" t="s">
        <v>100</v>
      </c>
      <c r="U96" t="s">
        <v>6696</v>
      </c>
      <c r="V96" t="s">
        <v>9133</v>
      </c>
      <c r="W96" t="s">
        <v>102</v>
      </c>
      <c r="Y96" t="s">
        <v>8</v>
      </c>
      <c r="Z96" t="s">
        <v>104</v>
      </c>
      <c r="AA96" t="s">
        <v>1448</v>
      </c>
      <c r="AB96" s="37">
        <v>1</v>
      </c>
      <c r="AC96" s="37">
        <v>35780</v>
      </c>
      <c r="AD96" s="37">
        <v>75096</v>
      </c>
      <c r="AE96" s="37">
        <v>35780</v>
      </c>
    </row>
    <row r="97" spans="1:31">
      <c r="A97" t="s">
        <v>152</v>
      </c>
      <c r="B97" t="s">
        <v>153</v>
      </c>
      <c r="C97" t="s">
        <v>154</v>
      </c>
      <c r="D97" t="s">
        <v>155</v>
      </c>
      <c r="E97" t="s">
        <v>9134</v>
      </c>
      <c r="F97" t="s">
        <v>9135</v>
      </c>
      <c r="G97" t="s">
        <v>8665</v>
      </c>
      <c r="H97" t="s">
        <v>153</v>
      </c>
      <c r="I97" t="s">
        <v>152</v>
      </c>
      <c r="J97" t="s">
        <v>9136</v>
      </c>
      <c r="K97" t="s">
        <v>96</v>
      </c>
      <c r="L97" t="s">
        <v>9137</v>
      </c>
      <c r="M97" s="36">
        <v>45959.397604166668</v>
      </c>
      <c r="N97" s="36">
        <v>45965.576388888891</v>
      </c>
      <c r="P97" t="s">
        <v>8668</v>
      </c>
      <c r="Q97" t="s">
        <v>8668</v>
      </c>
      <c r="R97" t="s">
        <v>1130</v>
      </c>
      <c r="S97" t="s">
        <v>1130</v>
      </c>
      <c r="T97" t="s">
        <v>100</v>
      </c>
      <c r="U97" t="s">
        <v>6696</v>
      </c>
      <c r="V97" t="s">
        <v>9138</v>
      </c>
      <c r="W97" t="s">
        <v>102</v>
      </c>
      <c r="Y97" t="s">
        <v>8</v>
      </c>
      <c r="Z97" t="s">
        <v>104</v>
      </c>
      <c r="AA97" t="s">
        <v>2182</v>
      </c>
      <c r="AB97" s="37">
        <v>1</v>
      </c>
      <c r="AC97" s="37">
        <v>35780</v>
      </c>
      <c r="AD97" s="37">
        <v>75096</v>
      </c>
      <c r="AE97" s="37">
        <v>35780</v>
      </c>
    </row>
    <row r="98" spans="1:31">
      <c r="A98" t="s">
        <v>255</v>
      </c>
      <c r="B98" t="s">
        <v>256</v>
      </c>
      <c r="C98" t="s">
        <v>257</v>
      </c>
      <c r="D98" t="s">
        <v>258</v>
      </c>
      <c r="E98" t="s">
        <v>9139</v>
      </c>
      <c r="F98" t="s">
        <v>9140</v>
      </c>
      <c r="G98" t="s">
        <v>8665</v>
      </c>
      <c r="H98" t="s">
        <v>261</v>
      </c>
      <c r="I98" t="s">
        <v>262</v>
      </c>
      <c r="J98" t="s">
        <v>9141</v>
      </c>
      <c r="K98" t="s">
        <v>96</v>
      </c>
      <c r="L98" t="s">
        <v>9142</v>
      </c>
      <c r="M98" s="36">
        <v>45959.399259259262</v>
      </c>
      <c r="N98" s="36">
        <v>45966.574999999997</v>
      </c>
      <c r="P98" t="s">
        <v>8668</v>
      </c>
      <c r="Q98" t="s">
        <v>8668</v>
      </c>
      <c r="R98" t="s">
        <v>98</v>
      </c>
      <c r="S98" t="s">
        <v>99</v>
      </c>
      <c r="T98" t="s">
        <v>100</v>
      </c>
      <c r="U98" t="s">
        <v>6696</v>
      </c>
      <c r="V98" t="s">
        <v>9143</v>
      </c>
      <c r="W98" t="s">
        <v>102</v>
      </c>
      <c r="Y98" t="s">
        <v>11</v>
      </c>
      <c r="Z98" t="s">
        <v>104</v>
      </c>
      <c r="AA98" t="s">
        <v>958</v>
      </c>
      <c r="AB98" s="37">
        <v>1</v>
      </c>
      <c r="AC98" s="37">
        <v>67654</v>
      </c>
      <c r="AD98" s="37">
        <v>140396</v>
      </c>
      <c r="AE98" s="37">
        <v>67654</v>
      </c>
    </row>
    <row r="99" spans="1:31">
      <c r="A99" t="s">
        <v>991</v>
      </c>
      <c r="B99" t="s">
        <v>256</v>
      </c>
      <c r="C99" t="s">
        <v>257</v>
      </c>
      <c r="D99" t="s">
        <v>2917</v>
      </c>
      <c r="E99" t="s">
        <v>9144</v>
      </c>
      <c r="F99" t="s">
        <v>9145</v>
      </c>
      <c r="G99" t="s">
        <v>8665</v>
      </c>
      <c r="H99" t="s">
        <v>224</v>
      </c>
      <c r="I99" t="s">
        <v>2920</v>
      </c>
      <c r="J99" t="s">
        <v>9146</v>
      </c>
      <c r="K99" t="s">
        <v>96</v>
      </c>
      <c r="L99" t="s">
        <v>9147</v>
      </c>
      <c r="M99" s="36">
        <v>45959.411851851852</v>
      </c>
      <c r="N99" s="36">
        <v>45967.365972222222</v>
      </c>
      <c r="P99" t="s">
        <v>8668</v>
      </c>
      <c r="Q99" t="s">
        <v>8668</v>
      </c>
      <c r="R99" t="s">
        <v>98</v>
      </c>
      <c r="S99" t="s">
        <v>470</v>
      </c>
      <c r="T99" t="s">
        <v>100</v>
      </c>
      <c r="U99" t="s">
        <v>6696</v>
      </c>
      <c r="V99" t="s">
        <v>9148</v>
      </c>
      <c r="W99" t="s">
        <v>8698</v>
      </c>
      <c r="Y99" t="s">
        <v>13</v>
      </c>
      <c r="Z99" t="s">
        <v>104</v>
      </c>
      <c r="AA99" t="s">
        <v>1448</v>
      </c>
      <c r="AB99" s="37">
        <v>0</v>
      </c>
      <c r="AC99" s="37">
        <v>35780</v>
      </c>
      <c r="AD99" s="37">
        <v>75096</v>
      </c>
      <c r="AE99" s="37">
        <v>35780</v>
      </c>
    </row>
    <row r="100" spans="1:31">
      <c r="A100" t="s">
        <v>398</v>
      </c>
      <c r="B100" t="s">
        <v>86</v>
      </c>
      <c r="C100" t="s">
        <v>87</v>
      </c>
      <c r="D100" t="s">
        <v>845</v>
      </c>
      <c r="E100" t="s">
        <v>9149</v>
      </c>
      <c r="F100" t="s">
        <v>9150</v>
      </c>
      <c r="G100" t="s">
        <v>8665</v>
      </c>
      <c r="H100" t="s">
        <v>848</v>
      </c>
      <c r="I100" t="s">
        <v>849</v>
      </c>
      <c r="J100" t="s">
        <v>9151</v>
      </c>
      <c r="K100" t="s">
        <v>96</v>
      </c>
      <c r="L100" t="s">
        <v>9152</v>
      </c>
      <c r="M100" s="36">
        <v>45959.40697916667</v>
      </c>
      <c r="N100" s="36">
        <v>45965.631944444453</v>
      </c>
      <c r="P100" t="s">
        <v>8668</v>
      </c>
      <c r="Q100" t="s">
        <v>8668</v>
      </c>
      <c r="R100" t="s">
        <v>1129</v>
      </c>
      <c r="S100" t="s">
        <v>1129</v>
      </c>
      <c r="T100" t="s">
        <v>100</v>
      </c>
      <c r="U100" t="s">
        <v>6696</v>
      </c>
      <c r="V100" t="s">
        <v>9153</v>
      </c>
      <c r="W100" t="s">
        <v>102</v>
      </c>
      <c r="Y100" t="s">
        <v>13</v>
      </c>
      <c r="Z100" t="s">
        <v>104</v>
      </c>
      <c r="AA100" t="s">
        <v>7191</v>
      </c>
      <c r="AB100" s="37">
        <v>1</v>
      </c>
      <c r="AC100" s="37">
        <v>35780</v>
      </c>
      <c r="AD100" s="37">
        <v>75096</v>
      </c>
      <c r="AE100" s="37">
        <v>35780</v>
      </c>
    </row>
    <row r="101" spans="1:31">
      <c r="A101" t="s">
        <v>1646</v>
      </c>
      <c r="B101" t="s">
        <v>256</v>
      </c>
      <c r="C101" t="s">
        <v>257</v>
      </c>
      <c r="D101" t="s">
        <v>4462</v>
      </c>
      <c r="E101" t="s">
        <v>9154</v>
      </c>
      <c r="F101" t="s">
        <v>9155</v>
      </c>
      <c r="G101" t="s">
        <v>8607</v>
      </c>
      <c r="H101" t="s">
        <v>689</v>
      </c>
      <c r="I101" t="s">
        <v>4465</v>
      </c>
      <c r="J101" t="s">
        <v>9156</v>
      </c>
      <c r="K101" t="s">
        <v>96</v>
      </c>
      <c r="L101" t="s">
        <v>9157</v>
      </c>
      <c r="M101" s="36">
        <v>45959.408831018518</v>
      </c>
      <c r="N101" s="36">
        <v>45967.43472222222</v>
      </c>
      <c r="P101" t="s">
        <v>8668</v>
      </c>
      <c r="Q101" t="s">
        <v>8668</v>
      </c>
      <c r="R101" t="s">
        <v>1130</v>
      </c>
      <c r="S101" t="s">
        <v>1130</v>
      </c>
      <c r="T101" t="s">
        <v>100</v>
      </c>
      <c r="U101" t="s">
        <v>6696</v>
      </c>
      <c r="V101" t="s">
        <v>9158</v>
      </c>
      <c r="W101" t="s">
        <v>8611</v>
      </c>
      <c r="Y101" t="s">
        <v>13</v>
      </c>
      <c r="Z101" t="s">
        <v>104</v>
      </c>
      <c r="AB101" s="37">
        <v>0</v>
      </c>
      <c r="AC101" s="37">
        <v>35780</v>
      </c>
      <c r="AD101" s="37">
        <v>75096</v>
      </c>
      <c r="AE101" s="37">
        <v>35780</v>
      </c>
    </row>
    <row r="102" spans="1:31">
      <c r="A102" t="s">
        <v>509</v>
      </c>
      <c r="B102" t="s">
        <v>139</v>
      </c>
      <c r="C102" t="s">
        <v>140</v>
      </c>
      <c r="D102" t="s">
        <v>4791</v>
      </c>
      <c r="E102" t="s">
        <v>9159</v>
      </c>
      <c r="F102" t="s">
        <v>9160</v>
      </c>
      <c r="G102" t="s">
        <v>8665</v>
      </c>
      <c r="H102" t="s">
        <v>144</v>
      </c>
      <c r="I102" t="s">
        <v>4794</v>
      </c>
      <c r="J102" t="s">
        <v>9161</v>
      </c>
      <c r="K102" t="s">
        <v>96</v>
      </c>
      <c r="L102" t="s">
        <v>9162</v>
      </c>
      <c r="M102" s="36">
        <v>45959.420520833337</v>
      </c>
      <c r="N102" s="36">
        <v>45965.642361111109</v>
      </c>
      <c r="P102" t="s">
        <v>8668</v>
      </c>
      <c r="Q102" t="s">
        <v>8668</v>
      </c>
      <c r="R102" t="s">
        <v>1129</v>
      </c>
      <c r="S102" t="s">
        <v>1129</v>
      </c>
      <c r="T102" t="s">
        <v>100</v>
      </c>
      <c r="U102" t="s">
        <v>6696</v>
      </c>
      <c r="V102" t="s">
        <v>9163</v>
      </c>
      <c r="W102" t="s">
        <v>102</v>
      </c>
      <c r="Y102" t="s">
        <v>11</v>
      </c>
      <c r="Z102" t="s">
        <v>104</v>
      </c>
      <c r="AA102" t="s">
        <v>518</v>
      </c>
      <c r="AB102" s="37">
        <v>1</v>
      </c>
      <c r="AC102" s="37">
        <v>67654</v>
      </c>
      <c r="AD102" s="37">
        <v>140396</v>
      </c>
      <c r="AE102" s="37">
        <v>67654</v>
      </c>
    </row>
    <row r="103" spans="1:31">
      <c r="A103" t="s">
        <v>398</v>
      </c>
      <c r="B103" t="s">
        <v>86</v>
      </c>
      <c r="C103" t="s">
        <v>87</v>
      </c>
      <c r="D103" t="s">
        <v>9164</v>
      </c>
      <c r="E103" t="s">
        <v>9165</v>
      </c>
      <c r="F103" t="s">
        <v>9166</v>
      </c>
      <c r="G103" t="s">
        <v>8665</v>
      </c>
      <c r="H103" t="s">
        <v>402</v>
      </c>
      <c r="I103" t="s">
        <v>9167</v>
      </c>
      <c r="J103" t="s">
        <v>9168</v>
      </c>
      <c r="K103" t="s">
        <v>96</v>
      </c>
      <c r="L103" t="s">
        <v>9169</v>
      </c>
      <c r="M103" s="36">
        <v>45959.433298611111</v>
      </c>
      <c r="N103" s="36">
        <v>45966.425694444442</v>
      </c>
      <c r="P103" t="s">
        <v>8668</v>
      </c>
      <c r="Q103" t="s">
        <v>8668</v>
      </c>
      <c r="R103" t="s">
        <v>1130</v>
      </c>
      <c r="S103" t="s">
        <v>1130</v>
      </c>
      <c r="T103" t="s">
        <v>100</v>
      </c>
      <c r="U103" t="s">
        <v>6696</v>
      </c>
      <c r="V103" t="s">
        <v>9170</v>
      </c>
      <c r="W103" t="s">
        <v>102</v>
      </c>
      <c r="Y103" t="s">
        <v>11</v>
      </c>
      <c r="Z103" t="s">
        <v>104</v>
      </c>
      <c r="AA103" t="s">
        <v>407</v>
      </c>
      <c r="AB103" s="37">
        <v>1</v>
      </c>
      <c r="AC103" s="37">
        <v>67654</v>
      </c>
      <c r="AD103" s="37">
        <v>140396</v>
      </c>
      <c r="AE103" s="37">
        <v>67654</v>
      </c>
    </row>
    <row r="104" spans="1:31">
      <c r="A104" t="s">
        <v>991</v>
      </c>
      <c r="B104" t="s">
        <v>256</v>
      </c>
      <c r="C104" t="s">
        <v>257</v>
      </c>
      <c r="D104" t="s">
        <v>2510</v>
      </c>
      <c r="E104" t="s">
        <v>9171</v>
      </c>
      <c r="F104" t="s">
        <v>9172</v>
      </c>
      <c r="G104" t="s">
        <v>8665</v>
      </c>
      <c r="H104" t="s">
        <v>224</v>
      </c>
      <c r="I104" t="s">
        <v>2513</v>
      </c>
      <c r="J104" t="s">
        <v>9173</v>
      </c>
      <c r="K104" t="s">
        <v>96</v>
      </c>
      <c r="L104" t="s">
        <v>9174</v>
      </c>
      <c r="M104" s="36">
        <v>45959.43513888889</v>
      </c>
      <c r="N104" s="36">
        <v>45966.488194444442</v>
      </c>
      <c r="P104" t="s">
        <v>8668</v>
      </c>
      <c r="Q104" t="s">
        <v>8668</v>
      </c>
      <c r="R104" t="s">
        <v>98</v>
      </c>
      <c r="S104" t="s">
        <v>470</v>
      </c>
      <c r="T104" t="s">
        <v>100</v>
      </c>
      <c r="U104" t="s">
        <v>6696</v>
      </c>
      <c r="V104" t="s">
        <v>9175</v>
      </c>
      <c r="W104" t="s">
        <v>102</v>
      </c>
      <c r="Y104" t="s">
        <v>11</v>
      </c>
      <c r="Z104" t="s">
        <v>104</v>
      </c>
      <c r="AA104" t="s">
        <v>1448</v>
      </c>
      <c r="AB104" s="37">
        <v>1</v>
      </c>
      <c r="AC104" s="37">
        <v>67654</v>
      </c>
      <c r="AD104" s="37">
        <v>140396</v>
      </c>
      <c r="AE104" s="37">
        <v>67654</v>
      </c>
    </row>
    <row r="105" spans="1:31">
      <c r="A105" t="s">
        <v>138</v>
      </c>
      <c r="B105" t="s">
        <v>139</v>
      </c>
      <c r="C105" t="s">
        <v>140</v>
      </c>
      <c r="D105" t="s">
        <v>141</v>
      </c>
      <c r="E105" t="s">
        <v>9176</v>
      </c>
      <c r="F105" t="s">
        <v>9177</v>
      </c>
      <c r="G105" t="s">
        <v>8665</v>
      </c>
      <c r="H105" t="s">
        <v>144</v>
      </c>
      <c r="I105" t="s">
        <v>138</v>
      </c>
      <c r="J105" t="s">
        <v>9178</v>
      </c>
      <c r="K105" t="s">
        <v>96</v>
      </c>
      <c r="L105" t="s">
        <v>9179</v>
      </c>
      <c r="M105" s="36">
        <v>45959.436631944453</v>
      </c>
      <c r="N105" s="36">
        <v>45964.395833333343</v>
      </c>
      <c r="P105" t="s">
        <v>8668</v>
      </c>
      <c r="Q105" t="s">
        <v>8668</v>
      </c>
      <c r="R105" t="s">
        <v>98</v>
      </c>
      <c r="S105" t="s">
        <v>470</v>
      </c>
      <c r="T105" t="s">
        <v>100</v>
      </c>
      <c r="U105" t="s">
        <v>6696</v>
      </c>
      <c r="V105" t="s">
        <v>9180</v>
      </c>
      <c r="W105" t="s">
        <v>102</v>
      </c>
      <c r="Y105" t="s">
        <v>8</v>
      </c>
      <c r="Z105" t="s">
        <v>104</v>
      </c>
      <c r="AA105" t="s">
        <v>8864</v>
      </c>
      <c r="AB105" s="37">
        <v>1</v>
      </c>
      <c r="AC105" s="37">
        <v>35780</v>
      </c>
      <c r="AD105" s="37">
        <v>75096</v>
      </c>
      <c r="AE105" s="37">
        <v>35780</v>
      </c>
    </row>
    <row r="106" spans="1:31">
      <c r="A106" t="s">
        <v>277</v>
      </c>
      <c r="B106" t="s">
        <v>256</v>
      </c>
      <c r="C106" t="s">
        <v>257</v>
      </c>
      <c r="D106" t="s">
        <v>278</v>
      </c>
      <c r="E106" t="s">
        <v>9181</v>
      </c>
      <c r="F106" t="s">
        <v>9182</v>
      </c>
      <c r="G106" t="s">
        <v>8607</v>
      </c>
      <c r="H106" t="s">
        <v>281</v>
      </c>
      <c r="I106" t="s">
        <v>282</v>
      </c>
      <c r="J106" t="s">
        <v>9183</v>
      </c>
      <c r="K106" t="s">
        <v>96</v>
      </c>
      <c r="L106" t="s">
        <v>9184</v>
      </c>
      <c r="M106" s="36">
        <v>45959.43472222222</v>
      </c>
      <c r="N106" s="36">
        <v>45978.515972222223</v>
      </c>
      <c r="P106" t="s">
        <v>8668</v>
      </c>
      <c r="Q106" t="s">
        <v>8668</v>
      </c>
      <c r="R106" t="s">
        <v>98</v>
      </c>
      <c r="S106" t="s">
        <v>470</v>
      </c>
      <c r="T106" t="s">
        <v>100</v>
      </c>
      <c r="U106" t="s">
        <v>6696</v>
      </c>
      <c r="V106" t="s">
        <v>9185</v>
      </c>
      <c r="W106" t="s">
        <v>8611</v>
      </c>
      <c r="Y106" t="s">
        <v>13</v>
      </c>
      <c r="Z106" t="s">
        <v>104</v>
      </c>
      <c r="AB106" s="37">
        <v>0</v>
      </c>
      <c r="AC106" s="37">
        <v>35780</v>
      </c>
      <c r="AD106" s="37">
        <v>75096</v>
      </c>
      <c r="AE106" s="37">
        <v>35780</v>
      </c>
    </row>
    <row r="107" spans="1:31">
      <c r="A107" t="s">
        <v>398</v>
      </c>
      <c r="B107" t="s">
        <v>86</v>
      </c>
      <c r="C107" t="s">
        <v>87</v>
      </c>
      <c r="D107" t="s">
        <v>5609</v>
      </c>
      <c r="E107" t="s">
        <v>9186</v>
      </c>
      <c r="F107" t="s">
        <v>8654</v>
      </c>
      <c r="G107" t="s">
        <v>8607</v>
      </c>
      <c r="H107" t="s">
        <v>848</v>
      </c>
      <c r="I107" t="s">
        <v>5612</v>
      </c>
      <c r="J107" t="s">
        <v>8655</v>
      </c>
      <c r="K107" t="s">
        <v>96</v>
      </c>
      <c r="L107" t="s">
        <v>9187</v>
      </c>
      <c r="M107" s="36">
        <v>45959.435358796298</v>
      </c>
      <c r="N107" s="36">
        <v>45965.48541666667</v>
      </c>
      <c r="P107" t="s">
        <v>8668</v>
      </c>
      <c r="Q107" t="s">
        <v>8668</v>
      </c>
      <c r="R107" t="s">
        <v>1129</v>
      </c>
      <c r="S107" t="s">
        <v>1129</v>
      </c>
      <c r="T107" t="s">
        <v>100</v>
      </c>
      <c r="U107" t="s">
        <v>6696</v>
      </c>
      <c r="V107" t="s">
        <v>9188</v>
      </c>
      <c r="W107" t="s">
        <v>8611</v>
      </c>
      <c r="Y107" t="s">
        <v>125</v>
      </c>
      <c r="Z107" t="s">
        <v>126</v>
      </c>
      <c r="AB107" s="37">
        <v>0</v>
      </c>
      <c r="AC107" s="37">
        <v>35780</v>
      </c>
      <c r="AD107" s="37">
        <v>75096</v>
      </c>
      <c r="AE107" s="37">
        <v>35780</v>
      </c>
    </row>
    <row r="108" spans="1:31">
      <c r="A108" t="s">
        <v>152</v>
      </c>
      <c r="B108" t="s">
        <v>153</v>
      </c>
      <c r="C108" t="s">
        <v>154</v>
      </c>
      <c r="D108" t="s">
        <v>155</v>
      </c>
      <c r="E108" t="s">
        <v>9189</v>
      </c>
      <c r="F108" t="s">
        <v>9190</v>
      </c>
      <c r="G108" t="s">
        <v>8665</v>
      </c>
      <c r="H108" t="s">
        <v>153</v>
      </c>
      <c r="I108" t="s">
        <v>152</v>
      </c>
      <c r="J108" t="s">
        <v>9191</v>
      </c>
      <c r="K108" t="s">
        <v>96</v>
      </c>
      <c r="L108" t="s">
        <v>9192</v>
      </c>
      <c r="M108" s="36">
        <v>45959.436099537037</v>
      </c>
      <c r="N108" s="36">
        <v>45962.515277777777</v>
      </c>
      <c r="P108" t="s">
        <v>8668</v>
      </c>
      <c r="Q108" t="s">
        <v>8668</v>
      </c>
      <c r="R108" t="s">
        <v>1130</v>
      </c>
      <c r="S108" t="s">
        <v>1130</v>
      </c>
      <c r="T108" t="s">
        <v>100</v>
      </c>
      <c r="U108" t="s">
        <v>6696</v>
      </c>
      <c r="V108" t="s">
        <v>9193</v>
      </c>
      <c r="W108" t="s">
        <v>102</v>
      </c>
      <c r="Y108" t="s">
        <v>8</v>
      </c>
      <c r="Z108" t="s">
        <v>104</v>
      </c>
      <c r="AA108" t="s">
        <v>838</v>
      </c>
      <c r="AB108" s="37">
        <v>1</v>
      </c>
      <c r="AC108" s="37">
        <v>35780</v>
      </c>
      <c r="AD108" s="37">
        <v>75096</v>
      </c>
      <c r="AE108" s="37">
        <v>35780</v>
      </c>
    </row>
    <row r="109" spans="1:31">
      <c r="A109" t="s">
        <v>138</v>
      </c>
      <c r="B109" t="s">
        <v>139</v>
      </c>
      <c r="C109" t="s">
        <v>140</v>
      </c>
      <c r="D109" t="s">
        <v>141</v>
      </c>
      <c r="E109" t="s">
        <v>9194</v>
      </c>
      <c r="F109" t="s">
        <v>8664</v>
      </c>
      <c r="G109" t="s">
        <v>8665</v>
      </c>
      <c r="H109" t="s">
        <v>144</v>
      </c>
      <c r="I109" t="s">
        <v>138</v>
      </c>
      <c r="J109" t="s">
        <v>8666</v>
      </c>
      <c r="K109" t="s">
        <v>96</v>
      </c>
      <c r="L109" t="s">
        <v>9195</v>
      </c>
      <c r="M109" s="36">
        <v>45959.438993055563</v>
      </c>
      <c r="N109" s="36">
        <v>45964.395833333343</v>
      </c>
      <c r="P109" t="s">
        <v>8668</v>
      </c>
      <c r="Q109" t="s">
        <v>8668</v>
      </c>
      <c r="R109" t="s">
        <v>98</v>
      </c>
      <c r="S109" t="s">
        <v>470</v>
      </c>
      <c r="T109" t="s">
        <v>100</v>
      </c>
      <c r="U109" t="s">
        <v>6696</v>
      </c>
      <c r="V109" t="s">
        <v>9196</v>
      </c>
      <c r="W109" t="s">
        <v>102</v>
      </c>
      <c r="Y109" t="s">
        <v>8</v>
      </c>
      <c r="Z109" t="s">
        <v>104</v>
      </c>
      <c r="AA109" t="s">
        <v>8864</v>
      </c>
      <c r="AB109" s="37">
        <v>1</v>
      </c>
      <c r="AC109" s="37">
        <v>35780</v>
      </c>
      <c r="AD109" s="37">
        <v>75096</v>
      </c>
      <c r="AE109" s="37">
        <v>35780</v>
      </c>
    </row>
    <row r="110" spans="1:31">
      <c r="A110" t="s">
        <v>138</v>
      </c>
      <c r="B110" t="s">
        <v>139</v>
      </c>
      <c r="C110" t="s">
        <v>140</v>
      </c>
      <c r="D110" t="s">
        <v>141</v>
      </c>
      <c r="E110" t="s">
        <v>9197</v>
      </c>
      <c r="F110" t="s">
        <v>9198</v>
      </c>
      <c r="G110" t="s">
        <v>8665</v>
      </c>
      <c r="H110" t="s">
        <v>144</v>
      </c>
      <c r="I110" t="s">
        <v>138</v>
      </c>
      <c r="J110" t="s">
        <v>9199</v>
      </c>
      <c r="K110" t="s">
        <v>96</v>
      </c>
      <c r="L110" t="s">
        <v>9200</v>
      </c>
      <c r="M110" s="36">
        <v>45959.441828703697</v>
      </c>
      <c r="N110" s="36">
        <v>45966.356944444437</v>
      </c>
      <c r="P110" t="s">
        <v>8668</v>
      </c>
      <c r="Q110" t="s">
        <v>8668</v>
      </c>
      <c r="R110" t="s">
        <v>98</v>
      </c>
      <c r="S110" t="s">
        <v>470</v>
      </c>
      <c r="T110" t="s">
        <v>100</v>
      </c>
      <c r="U110" t="s">
        <v>6696</v>
      </c>
      <c r="V110" t="s">
        <v>9201</v>
      </c>
      <c r="W110" t="s">
        <v>102</v>
      </c>
      <c r="Y110" t="s">
        <v>8</v>
      </c>
      <c r="Z110" t="s">
        <v>104</v>
      </c>
      <c r="AA110" t="s">
        <v>6599</v>
      </c>
      <c r="AB110" s="37">
        <v>1</v>
      </c>
      <c r="AC110" s="37">
        <v>35780</v>
      </c>
      <c r="AD110" s="37">
        <v>75096</v>
      </c>
      <c r="AE110" s="37">
        <v>35780</v>
      </c>
    </row>
    <row r="111" spans="1:31">
      <c r="A111" t="s">
        <v>85</v>
      </c>
      <c r="B111" t="s">
        <v>86</v>
      </c>
      <c r="C111" t="s">
        <v>87</v>
      </c>
      <c r="D111" t="s">
        <v>2864</v>
      </c>
      <c r="E111" t="s">
        <v>9202</v>
      </c>
      <c r="F111" t="s">
        <v>9203</v>
      </c>
      <c r="G111" t="s">
        <v>8665</v>
      </c>
      <c r="H111" t="s">
        <v>93</v>
      </c>
      <c r="I111" t="s">
        <v>2867</v>
      </c>
      <c r="J111" t="s">
        <v>9204</v>
      </c>
      <c r="K111" t="s">
        <v>96</v>
      </c>
      <c r="L111" t="s">
        <v>9205</v>
      </c>
      <c r="M111" s="36">
        <v>45959.44804398148</v>
      </c>
      <c r="N111" s="36">
        <v>45967.642361111109</v>
      </c>
      <c r="P111" t="s">
        <v>8668</v>
      </c>
      <c r="Q111" t="s">
        <v>8668</v>
      </c>
      <c r="R111" t="s">
        <v>1130</v>
      </c>
      <c r="S111" t="s">
        <v>1130</v>
      </c>
      <c r="T111" t="s">
        <v>100</v>
      </c>
      <c r="U111" t="s">
        <v>6696</v>
      </c>
      <c r="V111" t="s">
        <v>9206</v>
      </c>
      <c r="W111" t="s">
        <v>8698</v>
      </c>
      <c r="Y111" t="s">
        <v>15</v>
      </c>
      <c r="Z111" t="s">
        <v>104</v>
      </c>
      <c r="AA111" t="s">
        <v>1151</v>
      </c>
      <c r="AB111" s="37">
        <v>0</v>
      </c>
      <c r="AC111" s="37">
        <v>35780</v>
      </c>
      <c r="AD111" s="37">
        <v>75096</v>
      </c>
      <c r="AE111" s="37">
        <v>35780</v>
      </c>
    </row>
    <row r="112" spans="1:31">
      <c r="A112" t="s">
        <v>975</v>
      </c>
      <c r="B112" t="s">
        <v>256</v>
      </c>
      <c r="C112" t="s">
        <v>257</v>
      </c>
      <c r="D112" t="s">
        <v>1291</v>
      </c>
      <c r="E112" t="s">
        <v>9207</v>
      </c>
      <c r="F112" t="s">
        <v>9208</v>
      </c>
      <c r="G112" t="s">
        <v>8665</v>
      </c>
      <c r="H112" t="s">
        <v>979</v>
      </c>
      <c r="I112" t="s">
        <v>1294</v>
      </c>
      <c r="J112" t="s">
        <v>9209</v>
      </c>
      <c r="K112" t="s">
        <v>96</v>
      </c>
      <c r="L112" t="s">
        <v>9210</v>
      </c>
      <c r="M112" s="36">
        <v>45959.454664351862</v>
      </c>
      <c r="N112" s="36">
        <v>45962.577777777777</v>
      </c>
      <c r="P112" t="s">
        <v>8668</v>
      </c>
      <c r="Q112" t="s">
        <v>8668</v>
      </c>
      <c r="R112" t="s">
        <v>98</v>
      </c>
      <c r="S112" t="s">
        <v>99</v>
      </c>
      <c r="T112" t="s">
        <v>100</v>
      </c>
      <c r="U112" t="s">
        <v>6696</v>
      </c>
      <c r="V112" t="s">
        <v>9211</v>
      </c>
      <c r="W112" t="s">
        <v>102</v>
      </c>
      <c r="Y112" t="s">
        <v>8</v>
      </c>
      <c r="Z112" t="s">
        <v>104</v>
      </c>
      <c r="AA112" t="s">
        <v>7197</v>
      </c>
      <c r="AB112" s="37">
        <v>1</v>
      </c>
      <c r="AC112" s="37">
        <v>35780</v>
      </c>
      <c r="AD112" s="37">
        <v>75096</v>
      </c>
      <c r="AE112" s="37">
        <v>35780</v>
      </c>
    </row>
    <row r="113" spans="1:31">
      <c r="A113" t="s">
        <v>255</v>
      </c>
      <c r="B113" t="s">
        <v>256</v>
      </c>
      <c r="C113" t="s">
        <v>257</v>
      </c>
      <c r="D113" t="s">
        <v>1664</v>
      </c>
      <c r="E113" t="s">
        <v>9212</v>
      </c>
      <c r="F113" t="s">
        <v>9213</v>
      </c>
      <c r="G113" t="s">
        <v>8665</v>
      </c>
      <c r="H113" t="s">
        <v>261</v>
      </c>
      <c r="I113" t="s">
        <v>255</v>
      </c>
      <c r="J113" t="s">
        <v>9214</v>
      </c>
      <c r="K113" t="s">
        <v>96</v>
      </c>
      <c r="L113" t="s">
        <v>9215</v>
      </c>
      <c r="M113" s="36">
        <v>45959.458738425928</v>
      </c>
      <c r="N113" s="36">
        <v>45962.495138888888</v>
      </c>
      <c r="P113" t="s">
        <v>8668</v>
      </c>
      <c r="Q113" t="s">
        <v>8668</v>
      </c>
      <c r="R113" t="s">
        <v>1130</v>
      </c>
      <c r="S113" t="s">
        <v>1130</v>
      </c>
      <c r="T113" t="s">
        <v>100</v>
      </c>
      <c r="U113" t="s">
        <v>6696</v>
      </c>
      <c r="V113" t="s">
        <v>9216</v>
      </c>
      <c r="W113" t="s">
        <v>102</v>
      </c>
      <c r="Y113" t="s">
        <v>8</v>
      </c>
      <c r="Z113" t="s">
        <v>104</v>
      </c>
      <c r="AA113" t="s">
        <v>1904</v>
      </c>
      <c r="AB113" s="37">
        <v>1</v>
      </c>
      <c r="AC113" s="37">
        <v>35780</v>
      </c>
      <c r="AD113" s="37">
        <v>75096</v>
      </c>
      <c r="AE113" s="37">
        <v>35780</v>
      </c>
    </row>
    <row r="114" spans="1:31">
      <c r="A114" t="s">
        <v>138</v>
      </c>
      <c r="B114" t="s">
        <v>139</v>
      </c>
      <c r="C114" t="s">
        <v>140</v>
      </c>
      <c r="D114" t="s">
        <v>196</v>
      </c>
      <c r="E114" t="s">
        <v>9217</v>
      </c>
      <c r="F114" t="s">
        <v>9218</v>
      </c>
      <c r="G114" t="s">
        <v>8665</v>
      </c>
      <c r="H114" t="s">
        <v>144</v>
      </c>
      <c r="I114" t="s">
        <v>199</v>
      </c>
      <c r="J114" t="s">
        <v>9219</v>
      </c>
      <c r="K114" t="s">
        <v>96</v>
      </c>
      <c r="L114" t="s">
        <v>9220</v>
      </c>
      <c r="M114" s="36">
        <v>45959.459282407413</v>
      </c>
      <c r="N114" s="36">
        <v>45964.396527777782</v>
      </c>
      <c r="P114" t="s">
        <v>8668</v>
      </c>
      <c r="Q114" t="s">
        <v>8668</v>
      </c>
      <c r="R114" t="s">
        <v>98</v>
      </c>
      <c r="S114" t="s">
        <v>470</v>
      </c>
      <c r="T114" t="s">
        <v>100</v>
      </c>
      <c r="U114" t="s">
        <v>6696</v>
      </c>
      <c r="V114" t="s">
        <v>9221</v>
      </c>
      <c r="W114" t="s">
        <v>102</v>
      </c>
      <c r="Y114" t="s">
        <v>8</v>
      </c>
      <c r="Z114" t="s">
        <v>104</v>
      </c>
      <c r="AA114" t="s">
        <v>8864</v>
      </c>
      <c r="AB114" s="37">
        <v>1</v>
      </c>
      <c r="AC114" s="37">
        <v>35780</v>
      </c>
      <c r="AD114" s="37">
        <v>75096</v>
      </c>
      <c r="AE114" s="37">
        <v>35780</v>
      </c>
    </row>
    <row r="115" spans="1:31">
      <c r="A115" t="s">
        <v>509</v>
      </c>
      <c r="B115" t="s">
        <v>139</v>
      </c>
      <c r="C115" t="s">
        <v>140</v>
      </c>
      <c r="D115" t="s">
        <v>3492</v>
      </c>
      <c r="E115" t="s">
        <v>9222</v>
      </c>
      <c r="F115" t="s">
        <v>9223</v>
      </c>
      <c r="G115" t="s">
        <v>8607</v>
      </c>
      <c r="H115" t="s">
        <v>1507</v>
      </c>
      <c r="I115" t="s">
        <v>3495</v>
      </c>
      <c r="J115" t="s">
        <v>9224</v>
      </c>
      <c r="K115" t="s">
        <v>96</v>
      </c>
      <c r="L115" t="s">
        <v>9225</v>
      </c>
      <c r="M115" s="36">
        <v>45959.459733796299</v>
      </c>
      <c r="N115" s="36">
        <v>45968.520833333343</v>
      </c>
      <c r="P115" t="s">
        <v>8668</v>
      </c>
      <c r="Q115" t="s">
        <v>8668</v>
      </c>
      <c r="R115" t="s">
        <v>1130</v>
      </c>
      <c r="S115" t="s">
        <v>1130</v>
      </c>
      <c r="T115" t="s">
        <v>100</v>
      </c>
      <c r="U115" t="s">
        <v>6696</v>
      </c>
      <c r="V115" t="s">
        <v>9226</v>
      </c>
      <c r="W115" t="s">
        <v>8611</v>
      </c>
      <c r="Y115" t="s">
        <v>125</v>
      </c>
      <c r="Z115" t="s">
        <v>230</v>
      </c>
      <c r="AB115" s="37">
        <v>0</v>
      </c>
      <c r="AC115" s="37">
        <v>35780</v>
      </c>
      <c r="AD115" s="37">
        <v>75096</v>
      </c>
      <c r="AE115" s="37">
        <v>35780</v>
      </c>
    </row>
    <row r="116" spans="1:31">
      <c r="A116" t="s">
        <v>152</v>
      </c>
      <c r="B116" t="s">
        <v>153</v>
      </c>
      <c r="C116" t="s">
        <v>154</v>
      </c>
      <c r="D116" t="s">
        <v>155</v>
      </c>
      <c r="E116" t="s">
        <v>9227</v>
      </c>
      <c r="F116" t="s">
        <v>9228</v>
      </c>
      <c r="G116" t="s">
        <v>8665</v>
      </c>
      <c r="H116" t="s">
        <v>153</v>
      </c>
      <c r="I116" t="s">
        <v>152</v>
      </c>
      <c r="J116" t="s">
        <v>9229</v>
      </c>
      <c r="K116" t="s">
        <v>96</v>
      </c>
      <c r="L116" t="s">
        <v>9230</v>
      </c>
      <c r="M116" s="36">
        <v>45959.473495370366</v>
      </c>
      <c r="N116" s="36">
        <v>45965.636805555558</v>
      </c>
      <c r="P116" t="s">
        <v>8668</v>
      </c>
      <c r="Q116" t="s">
        <v>8668</v>
      </c>
      <c r="R116" t="s">
        <v>1130</v>
      </c>
      <c r="S116" t="s">
        <v>1130</v>
      </c>
      <c r="T116" t="s">
        <v>100</v>
      </c>
      <c r="U116" t="s">
        <v>6696</v>
      </c>
      <c r="V116" t="s">
        <v>9231</v>
      </c>
      <c r="W116" t="s">
        <v>102</v>
      </c>
      <c r="Y116" t="s">
        <v>8</v>
      </c>
      <c r="Z116" t="s">
        <v>104</v>
      </c>
      <c r="AA116" t="s">
        <v>1911</v>
      </c>
      <c r="AB116" s="37">
        <v>1</v>
      </c>
      <c r="AC116" s="37">
        <v>35780</v>
      </c>
      <c r="AD116" s="37">
        <v>75096</v>
      </c>
      <c r="AE116" s="37">
        <v>35780</v>
      </c>
    </row>
    <row r="117" spans="1:31">
      <c r="A117" t="s">
        <v>152</v>
      </c>
      <c r="B117" t="s">
        <v>153</v>
      </c>
      <c r="C117" t="s">
        <v>154</v>
      </c>
      <c r="D117" t="s">
        <v>155</v>
      </c>
      <c r="E117" t="s">
        <v>9232</v>
      </c>
      <c r="F117" t="s">
        <v>9233</v>
      </c>
      <c r="G117" t="s">
        <v>8665</v>
      </c>
      <c r="H117" t="s">
        <v>153</v>
      </c>
      <c r="I117" t="s">
        <v>152</v>
      </c>
      <c r="J117" t="s">
        <v>9234</v>
      </c>
      <c r="K117" t="s">
        <v>96</v>
      </c>
      <c r="L117" t="s">
        <v>9235</v>
      </c>
      <c r="M117" s="36">
        <v>45959.500601851847</v>
      </c>
      <c r="N117" s="36">
        <v>45967.493055555547</v>
      </c>
      <c r="P117" t="s">
        <v>8668</v>
      </c>
      <c r="Q117" t="s">
        <v>8668</v>
      </c>
      <c r="R117" t="s">
        <v>98</v>
      </c>
      <c r="S117" t="s">
        <v>470</v>
      </c>
      <c r="T117" t="s">
        <v>2065</v>
      </c>
      <c r="U117" t="s">
        <v>6696</v>
      </c>
      <c r="V117" t="s">
        <v>9236</v>
      </c>
      <c r="W117" t="s">
        <v>102</v>
      </c>
      <c r="Y117" t="s">
        <v>8</v>
      </c>
      <c r="Z117" t="s">
        <v>104</v>
      </c>
      <c r="AA117" t="s">
        <v>1110</v>
      </c>
      <c r="AB117" s="37">
        <v>2</v>
      </c>
      <c r="AC117" s="37">
        <v>35780</v>
      </c>
      <c r="AD117" s="37">
        <v>75096</v>
      </c>
      <c r="AE117" s="37">
        <v>71560</v>
      </c>
    </row>
    <row r="118" spans="1:31">
      <c r="A118" t="s">
        <v>138</v>
      </c>
      <c r="B118" t="s">
        <v>139</v>
      </c>
      <c r="C118" t="s">
        <v>140</v>
      </c>
      <c r="D118" t="s">
        <v>9237</v>
      </c>
      <c r="E118" t="s">
        <v>9238</v>
      </c>
      <c r="F118" t="s">
        <v>9239</v>
      </c>
      <c r="G118" t="s">
        <v>8665</v>
      </c>
      <c r="H118" t="s">
        <v>144</v>
      </c>
      <c r="I118" t="s">
        <v>4583</v>
      </c>
      <c r="J118" t="s">
        <v>9240</v>
      </c>
      <c r="K118" t="s">
        <v>96</v>
      </c>
      <c r="L118" t="s">
        <v>9241</v>
      </c>
      <c r="M118" s="36">
        <v>45959.505254629628</v>
      </c>
      <c r="N118" s="36">
        <v>45962.56527777778</v>
      </c>
      <c r="P118" t="s">
        <v>8668</v>
      </c>
      <c r="Q118" t="s">
        <v>8668</v>
      </c>
      <c r="R118" t="s">
        <v>98</v>
      </c>
      <c r="S118" t="s">
        <v>470</v>
      </c>
      <c r="T118" t="s">
        <v>100</v>
      </c>
      <c r="U118" t="s">
        <v>6696</v>
      </c>
      <c r="V118" t="s">
        <v>9242</v>
      </c>
      <c r="W118" t="s">
        <v>102</v>
      </c>
      <c r="Y118" t="s">
        <v>11</v>
      </c>
      <c r="Z118" t="s">
        <v>104</v>
      </c>
      <c r="AA118" t="s">
        <v>176</v>
      </c>
      <c r="AB118" s="37">
        <v>1</v>
      </c>
      <c r="AC118" s="37">
        <v>67654</v>
      </c>
      <c r="AD118" s="37">
        <v>140396</v>
      </c>
      <c r="AE118" s="37">
        <v>67654</v>
      </c>
    </row>
    <row r="119" spans="1:31">
      <c r="A119" t="s">
        <v>800</v>
      </c>
      <c r="B119" t="s">
        <v>381</v>
      </c>
      <c r="C119" t="s">
        <v>382</v>
      </c>
      <c r="D119" t="s">
        <v>4407</v>
      </c>
      <c r="E119" t="s">
        <v>9243</v>
      </c>
      <c r="F119" t="s">
        <v>9244</v>
      </c>
      <c r="G119" t="s">
        <v>8665</v>
      </c>
      <c r="H119" t="s">
        <v>804</v>
      </c>
      <c r="I119" t="s">
        <v>4410</v>
      </c>
      <c r="J119" t="s">
        <v>9245</v>
      </c>
      <c r="K119" t="s">
        <v>96</v>
      </c>
      <c r="L119" t="s">
        <v>9246</v>
      </c>
      <c r="M119" s="36">
        <v>45959.505833333344</v>
      </c>
      <c r="N119" s="36">
        <v>45967.484722222223</v>
      </c>
      <c r="P119" t="s">
        <v>8668</v>
      </c>
      <c r="Q119" t="s">
        <v>8668</v>
      </c>
      <c r="R119" t="s">
        <v>1130</v>
      </c>
      <c r="S119" t="s">
        <v>1130</v>
      </c>
      <c r="T119" t="s">
        <v>100</v>
      </c>
      <c r="U119" t="s">
        <v>6696</v>
      </c>
      <c r="V119" t="s">
        <v>9247</v>
      </c>
      <c r="W119" t="s">
        <v>8698</v>
      </c>
      <c r="Y119" t="s">
        <v>13</v>
      </c>
      <c r="Z119" t="s">
        <v>104</v>
      </c>
      <c r="AA119" t="s">
        <v>2068</v>
      </c>
      <c r="AB119" s="37">
        <v>0</v>
      </c>
      <c r="AC119" s="37">
        <v>35780</v>
      </c>
      <c r="AD119" s="37">
        <v>75096</v>
      </c>
      <c r="AE119" s="37">
        <v>35780</v>
      </c>
    </row>
    <row r="120" spans="1:31">
      <c r="A120" t="s">
        <v>991</v>
      </c>
      <c r="B120" t="s">
        <v>256</v>
      </c>
      <c r="C120" t="s">
        <v>257</v>
      </c>
      <c r="D120" t="s">
        <v>1440</v>
      </c>
      <c r="E120" t="s">
        <v>9248</v>
      </c>
      <c r="F120" t="s">
        <v>9249</v>
      </c>
      <c r="G120" t="s">
        <v>8665</v>
      </c>
      <c r="H120" t="s">
        <v>224</v>
      </c>
      <c r="I120" t="s">
        <v>991</v>
      </c>
      <c r="J120" t="s">
        <v>3852</v>
      </c>
      <c r="K120" t="s">
        <v>96</v>
      </c>
      <c r="L120" t="s">
        <v>9250</v>
      </c>
      <c r="M120" s="36">
        <v>45959.514374999999</v>
      </c>
      <c r="N120" s="36">
        <v>45965.495833333327</v>
      </c>
      <c r="P120" t="s">
        <v>8668</v>
      </c>
      <c r="Q120" t="s">
        <v>8668</v>
      </c>
      <c r="R120" t="s">
        <v>98</v>
      </c>
      <c r="S120" t="s">
        <v>470</v>
      </c>
      <c r="T120" t="s">
        <v>100</v>
      </c>
      <c r="U120" t="s">
        <v>6696</v>
      </c>
      <c r="V120" t="s">
        <v>9251</v>
      </c>
      <c r="W120" t="s">
        <v>102</v>
      </c>
      <c r="Y120" t="s">
        <v>8</v>
      </c>
      <c r="Z120" t="s">
        <v>104</v>
      </c>
      <c r="AA120" t="s">
        <v>1448</v>
      </c>
      <c r="AB120" s="37">
        <v>1</v>
      </c>
      <c r="AC120" s="37">
        <v>35780</v>
      </c>
      <c r="AD120" s="37">
        <v>75096</v>
      </c>
      <c r="AE120" s="37">
        <v>35780</v>
      </c>
    </row>
    <row r="121" spans="1:31">
      <c r="A121" t="s">
        <v>277</v>
      </c>
      <c r="B121" t="s">
        <v>256</v>
      </c>
      <c r="C121" t="s">
        <v>257</v>
      </c>
      <c r="D121" t="s">
        <v>288</v>
      </c>
      <c r="E121" t="s">
        <v>9252</v>
      </c>
      <c r="F121" t="s">
        <v>9253</v>
      </c>
      <c r="G121" t="s">
        <v>8665</v>
      </c>
      <c r="H121" t="s">
        <v>291</v>
      </c>
      <c r="I121" t="s">
        <v>277</v>
      </c>
      <c r="J121" t="s">
        <v>9254</v>
      </c>
      <c r="K121" t="s">
        <v>96</v>
      </c>
      <c r="L121" t="s">
        <v>9255</v>
      </c>
      <c r="M121" s="36">
        <v>45959.508773148147</v>
      </c>
      <c r="N121" s="36">
        <v>45966.338888888888</v>
      </c>
      <c r="P121" t="s">
        <v>8668</v>
      </c>
      <c r="Q121" t="s">
        <v>8668</v>
      </c>
      <c r="R121" t="s">
        <v>98</v>
      </c>
      <c r="S121" t="s">
        <v>470</v>
      </c>
      <c r="T121" t="s">
        <v>100</v>
      </c>
      <c r="U121" t="s">
        <v>6696</v>
      </c>
      <c r="V121" t="s">
        <v>9256</v>
      </c>
      <c r="W121" t="s">
        <v>102</v>
      </c>
      <c r="Y121" t="s">
        <v>8</v>
      </c>
      <c r="Z121" t="s">
        <v>104</v>
      </c>
      <c r="AA121" t="s">
        <v>287</v>
      </c>
      <c r="AB121" s="37">
        <v>1</v>
      </c>
      <c r="AC121" s="37">
        <v>35780</v>
      </c>
      <c r="AD121" s="37">
        <v>75096</v>
      </c>
      <c r="AE121" s="37">
        <v>35780</v>
      </c>
    </row>
    <row r="122" spans="1:31">
      <c r="A122" t="s">
        <v>509</v>
      </c>
      <c r="B122" t="s">
        <v>139</v>
      </c>
      <c r="C122" t="s">
        <v>140</v>
      </c>
      <c r="D122" t="s">
        <v>1402</v>
      </c>
      <c r="E122" t="s">
        <v>9257</v>
      </c>
      <c r="F122" t="s">
        <v>9258</v>
      </c>
      <c r="G122" t="s">
        <v>8665</v>
      </c>
      <c r="H122" t="s">
        <v>144</v>
      </c>
      <c r="I122" t="s">
        <v>509</v>
      </c>
      <c r="J122" t="s">
        <v>9259</v>
      </c>
      <c r="K122" t="s">
        <v>96</v>
      </c>
      <c r="L122" t="s">
        <v>9260</v>
      </c>
      <c r="M122" s="36">
        <v>45959.522326388891</v>
      </c>
      <c r="N122" s="36">
        <v>45965.644444444442</v>
      </c>
      <c r="P122" t="s">
        <v>8668</v>
      </c>
      <c r="Q122" t="s">
        <v>8668</v>
      </c>
      <c r="R122" t="s">
        <v>1129</v>
      </c>
      <c r="S122" t="s">
        <v>1129</v>
      </c>
      <c r="T122" t="s">
        <v>100</v>
      </c>
      <c r="U122" t="s">
        <v>6696</v>
      </c>
      <c r="V122" t="s">
        <v>9261</v>
      </c>
      <c r="W122" t="s">
        <v>102</v>
      </c>
      <c r="Y122" t="s">
        <v>8</v>
      </c>
      <c r="Z122" t="s">
        <v>104</v>
      </c>
      <c r="AA122" t="s">
        <v>518</v>
      </c>
      <c r="AB122" s="37">
        <v>1</v>
      </c>
      <c r="AC122" s="37">
        <v>35780</v>
      </c>
      <c r="AD122" s="37">
        <v>75096</v>
      </c>
      <c r="AE122" s="37">
        <v>35780</v>
      </c>
    </row>
    <row r="123" spans="1:31">
      <c r="A123" t="s">
        <v>152</v>
      </c>
      <c r="B123" t="s">
        <v>153</v>
      </c>
      <c r="C123" t="s">
        <v>154</v>
      </c>
      <c r="D123" t="s">
        <v>155</v>
      </c>
      <c r="E123" t="s">
        <v>9262</v>
      </c>
      <c r="F123" t="s">
        <v>9263</v>
      </c>
      <c r="G123" t="s">
        <v>8665</v>
      </c>
      <c r="H123" t="s">
        <v>153</v>
      </c>
      <c r="I123" t="s">
        <v>152</v>
      </c>
      <c r="J123" t="s">
        <v>9264</v>
      </c>
      <c r="K123" t="s">
        <v>96</v>
      </c>
      <c r="L123" t="s">
        <v>9265</v>
      </c>
      <c r="M123" s="36">
        <v>45959.524745370371</v>
      </c>
      <c r="N123" s="36">
        <v>45962.524305555547</v>
      </c>
      <c r="P123" t="s">
        <v>8668</v>
      </c>
      <c r="Q123" t="s">
        <v>8668</v>
      </c>
      <c r="R123" t="s">
        <v>1130</v>
      </c>
      <c r="S123" t="s">
        <v>1130</v>
      </c>
      <c r="T123" t="s">
        <v>100</v>
      </c>
      <c r="U123" t="s">
        <v>6696</v>
      </c>
      <c r="V123" t="s">
        <v>9266</v>
      </c>
      <c r="W123" t="s">
        <v>102</v>
      </c>
      <c r="Y123" t="s">
        <v>8</v>
      </c>
      <c r="Z123" t="s">
        <v>104</v>
      </c>
      <c r="AA123" t="s">
        <v>1378</v>
      </c>
      <c r="AB123" s="37">
        <v>1</v>
      </c>
      <c r="AC123" s="37">
        <v>35780</v>
      </c>
      <c r="AD123" s="37">
        <v>75096</v>
      </c>
      <c r="AE123" s="37">
        <v>35780</v>
      </c>
    </row>
    <row r="124" spans="1:31">
      <c r="A124" t="s">
        <v>152</v>
      </c>
      <c r="B124" t="s">
        <v>153</v>
      </c>
      <c r="C124" t="s">
        <v>154</v>
      </c>
      <c r="D124" t="s">
        <v>155</v>
      </c>
      <c r="E124" t="s">
        <v>9267</v>
      </c>
      <c r="F124" t="s">
        <v>9268</v>
      </c>
      <c r="G124" t="s">
        <v>8665</v>
      </c>
      <c r="H124" t="s">
        <v>153</v>
      </c>
      <c r="I124" t="s">
        <v>152</v>
      </c>
      <c r="J124" t="s">
        <v>9269</v>
      </c>
      <c r="K124" t="s">
        <v>96</v>
      </c>
      <c r="L124" t="s">
        <v>9270</v>
      </c>
      <c r="M124" s="36">
        <v>45959.530810185177</v>
      </c>
      <c r="N124" s="36">
        <v>45965.646527777782</v>
      </c>
      <c r="P124" t="s">
        <v>8668</v>
      </c>
      <c r="Q124" t="s">
        <v>8668</v>
      </c>
      <c r="R124" t="s">
        <v>1130</v>
      </c>
      <c r="S124" t="s">
        <v>1130</v>
      </c>
      <c r="T124" t="s">
        <v>100</v>
      </c>
      <c r="U124" t="s">
        <v>6696</v>
      </c>
      <c r="V124" t="s">
        <v>9271</v>
      </c>
      <c r="W124" t="s">
        <v>102</v>
      </c>
      <c r="Y124" t="s">
        <v>8</v>
      </c>
      <c r="Z124" t="s">
        <v>104</v>
      </c>
      <c r="AA124" t="s">
        <v>2242</v>
      </c>
      <c r="AB124" s="37">
        <v>1</v>
      </c>
      <c r="AC124" s="37">
        <v>35780</v>
      </c>
      <c r="AD124" s="37">
        <v>75096</v>
      </c>
      <c r="AE124" s="37">
        <v>35780</v>
      </c>
    </row>
    <row r="125" spans="1:31">
      <c r="A125" t="s">
        <v>138</v>
      </c>
      <c r="B125" t="s">
        <v>139</v>
      </c>
      <c r="C125" t="s">
        <v>140</v>
      </c>
      <c r="D125" t="s">
        <v>196</v>
      </c>
      <c r="E125" t="s">
        <v>9272</v>
      </c>
      <c r="F125" t="s">
        <v>9273</v>
      </c>
      <c r="G125" t="s">
        <v>8665</v>
      </c>
      <c r="H125" t="s">
        <v>144</v>
      </c>
      <c r="I125" t="s">
        <v>199</v>
      </c>
      <c r="J125" t="s">
        <v>9274</v>
      </c>
      <c r="K125" t="s">
        <v>96</v>
      </c>
      <c r="L125" t="s">
        <v>9275</v>
      </c>
      <c r="M125" s="36">
        <v>45959.516909722217</v>
      </c>
      <c r="N125" s="36">
        <v>45964.396527777782</v>
      </c>
      <c r="P125" t="s">
        <v>8668</v>
      </c>
      <c r="Q125" t="s">
        <v>8668</v>
      </c>
      <c r="R125" t="s">
        <v>98</v>
      </c>
      <c r="S125" t="s">
        <v>470</v>
      </c>
      <c r="T125" t="s">
        <v>100</v>
      </c>
      <c r="U125" t="s">
        <v>6696</v>
      </c>
      <c r="V125" t="s">
        <v>9276</v>
      </c>
      <c r="W125" t="s">
        <v>102</v>
      </c>
      <c r="Y125" t="s">
        <v>8</v>
      </c>
      <c r="Z125" t="s">
        <v>104</v>
      </c>
      <c r="AA125" t="s">
        <v>8864</v>
      </c>
      <c r="AB125" s="37">
        <v>1</v>
      </c>
      <c r="AC125" s="37">
        <v>35780</v>
      </c>
      <c r="AD125" s="37">
        <v>75096</v>
      </c>
      <c r="AE125" s="37">
        <v>35780</v>
      </c>
    </row>
    <row r="126" spans="1:31">
      <c r="A126" t="s">
        <v>800</v>
      </c>
      <c r="B126" t="s">
        <v>381</v>
      </c>
      <c r="C126" t="s">
        <v>382</v>
      </c>
      <c r="D126" t="s">
        <v>2049</v>
      </c>
      <c r="E126" t="s">
        <v>9277</v>
      </c>
      <c r="F126" t="s">
        <v>2051</v>
      </c>
      <c r="G126" t="s">
        <v>8665</v>
      </c>
      <c r="H126" t="s">
        <v>2052</v>
      </c>
      <c r="I126" t="s">
        <v>2053</v>
      </c>
      <c r="J126" t="s">
        <v>2054</v>
      </c>
      <c r="K126" t="s">
        <v>96</v>
      </c>
      <c r="L126" t="s">
        <v>9278</v>
      </c>
      <c r="M126" s="36">
        <v>45959.545578703714</v>
      </c>
      <c r="N126" s="36">
        <v>45962.502083333333</v>
      </c>
      <c r="P126" t="s">
        <v>8668</v>
      </c>
      <c r="Q126" t="s">
        <v>8668</v>
      </c>
      <c r="R126" t="s">
        <v>98</v>
      </c>
      <c r="S126" t="s">
        <v>99</v>
      </c>
      <c r="T126" t="s">
        <v>100</v>
      </c>
      <c r="U126" t="s">
        <v>6696</v>
      </c>
      <c r="V126" t="s">
        <v>9279</v>
      </c>
      <c r="W126" t="s">
        <v>102</v>
      </c>
      <c r="Y126" t="s">
        <v>15</v>
      </c>
      <c r="Z126" t="s">
        <v>104</v>
      </c>
      <c r="AA126" t="s">
        <v>2058</v>
      </c>
      <c r="AB126" s="37">
        <v>1</v>
      </c>
      <c r="AC126" s="37">
        <v>35780</v>
      </c>
      <c r="AD126" s="37">
        <v>75096</v>
      </c>
      <c r="AE126" s="37">
        <v>35780</v>
      </c>
    </row>
    <row r="127" spans="1:31">
      <c r="A127" t="s">
        <v>152</v>
      </c>
      <c r="B127" t="s">
        <v>153</v>
      </c>
      <c r="C127" t="s">
        <v>154</v>
      </c>
      <c r="D127" t="s">
        <v>155</v>
      </c>
      <c r="E127" t="s">
        <v>9280</v>
      </c>
      <c r="F127" t="s">
        <v>9281</v>
      </c>
      <c r="G127" t="s">
        <v>8665</v>
      </c>
      <c r="H127" t="s">
        <v>153</v>
      </c>
      <c r="I127" t="s">
        <v>152</v>
      </c>
      <c r="J127" t="s">
        <v>9282</v>
      </c>
      <c r="K127" t="s">
        <v>96</v>
      </c>
      <c r="L127" t="s">
        <v>9283</v>
      </c>
      <c r="M127" s="36">
        <v>45959.544953703713</v>
      </c>
      <c r="N127" s="36">
        <v>45966.586111111108</v>
      </c>
      <c r="P127" t="s">
        <v>8668</v>
      </c>
      <c r="Q127" t="s">
        <v>8668</v>
      </c>
      <c r="R127" t="s">
        <v>98</v>
      </c>
      <c r="S127" t="s">
        <v>470</v>
      </c>
      <c r="T127" t="s">
        <v>100</v>
      </c>
      <c r="U127" t="s">
        <v>6696</v>
      </c>
      <c r="V127" t="s">
        <v>9284</v>
      </c>
      <c r="W127" t="s">
        <v>102</v>
      </c>
      <c r="Y127" t="s">
        <v>8</v>
      </c>
      <c r="Z127" t="s">
        <v>104</v>
      </c>
      <c r="AA127" t="s">
        <v>1911</v>
      </c>
      <c r="AB127" s="37">
        <v>1</v>
      </c>
      <c r="AC127" s="37">
        <v>35780</v>
      </c>
      <c r="AD127" s="37">
        <v>75096</v>
      </c>
      <c r="AE127" s="37">
        <v>35780</v>
      </c>
    </row>
    <row r="128" spans="1:31">
      <c r="A128" t="s">
        <v>991</v>
      </c>
      <c r="B128" t="s">
        <v>256</v>
      </c>
      <c r="C128" t="s">
        <v>257</v>
      </c>
      <c r="D128" t="s">
        <v>9285</v>
      </c>
      <c r="E128" t="s">
        <v>9286</v>
      </c>
      <c r="F128" t="s">
        <v>9287</v>
      </c>
      <c r="G128" t="s">
        <v>8665</v>
      </c>
      <c r="H128" t="s">
        <v>224</v>
      </c>
      <c r="I128" t="s">
        <v>9288</v>
      </c>
      <c r="J128" t="s">
        <v>9289</v>
      </c>
      <c r="K128" t="s">
        <v>96</v>
      </c>
      <c r="L128" t="s">
        <v>9290</v>
      </c>
      <c r="M128" s="36">
        <v>45959.563321759262</v>
      </c>
      <c r="N128" s="36">
        <v>45965.649305555547</v>
      </c>
      <c r="P128" t="s">
        <v>8668</v>
      </c>
      <c r="Q128" t="s">
        <v>8668</v>
      </c>
      <c r="R128" t="s">
        <v>1130</v>
      </c>
      <c r="S128" t="s">
        <v>1130</v>
      </c>
      <c r="T128" t="s">
        <v>100</v>
      </c>
      <c r="U128" t="s">
        <v>6696</v>
      </c>
      <c r="V128" t="s">
        <v>9291</v>
      </c>
      <c r="W128" t="s">
        <v>102</v>
      </c>
      <c r="Y128" t="s">
        <v>11</v>
      </c>
      <c r="Z128" t="s">
        <v>104</v>
      </c>
      <c r="AA128" t="s">
        <v>1000</v>
      </c>
      <c r="AB128" s="37">
        <v>1</v>
      </c>
      <c r="AC128" s="37">
        <v>67654</v>
      </c>
      <c r="AD128" s="37">
        <v>140396</v>
      </c>
      <c r="AE128" s="37">
        <v>67654</v>
      </c>
    </row>
    <row r="129" spans="1:31">
      <c r="A129" t="s">
        <v>704</v>
      </c>
      <c r="B129" t="s">
        <v>381</v>
      </c>
      <c r="C129" t="s">
        <v>382</v>
      </c>
      <c r="D129" t="s">
        <v>5682</v>
      </c>
      <c r="E129" t="s">
        <v>9292</v>
      </c>
      <c r="F129" t="s">
        <v>9293</v>
      </c>
      <c r="G129" t="s">
        <v>8665</v>
      </c>
      <c r="H129" t="s">
        <v>708</v>
      </c>
      <c r="I129" t="s">
        <v>5685</v>
      </c>
      <c r="J129" t="s">
        <v>9294</v>
      </c>
      <c r="K129" t="s">
        <v>96</v>
      </c>
      <c r="L129" t="s">
        <v>9295</v>
      </c>
      <c r="M129" s="36">
        <v>45959.576493055552</v>
      </c>
      <c r="N129" s="36">
        <v>45963.532638888893</v>
      </c>
      <c r="P129" t="s">
        <v>8668</v>
      </c>
      <c r="Q129" t="s">
        <v>8668</v>
      </c>
      <c r="R129" t="s">
        <v>1130</v>
      </c>
      <c r="S129" t="s">
        <v>1130</v>
      </c>
      <c r="T129" t="s">
        <v>100</v>
      </c>
      <c r="U129" t="s">
        <v>6696</v>
      </c>
      <c r="V129" t="s">
        <v>9296</v>
      </c>
      <c r="W129" t="s">
        <v>8698</v>
      </c>
      <c r="Y129" t="s">
        <v>13</v>
      </c>
      <c r="Z129" t="s">
        <v>104</v>
      </c>
      <c r="AA129" t="s">
        <v>1253</v>
      </c>
      <c r="AB129" s="37">
        <v>0</v>
      </c>
      <c r="AC129" s="37">
        <v>35780</v>
      </c>
      <c r="AD129" s="37">
        <v>75096</v>
      </c>
      <c r="AE129" s="37">
        <v>35780</v>
      </c>
    </row>
    <row r="130" spans="1:31">
      <c r="A130" t="s">
        <v>138</v>
      </c>
      <c r="B130" t="s">
        <v>139</v>
      </c>
      <c r="C130" t="s">
        <v>140</v>
      </c>
      <c r="D130" t="s">
        <v>1386</v>
      </c>
      <c r="E130" t="s">
        <v>9297</v>
      </c>
      <c r="F130" t="s">
        <v>9298</v>
      </c>
      <c r="G130" t="s">
        <v>8665</v>
      </c>
      <c r="H130" t="s">
        <v>144</v>
      </c>
      <c r="I130" t="s">
        <v>1389</v>
      </c>
      <c r="J130" t="s">
        <v>9299</v>
      </c>
      <c r="K130" t="s">
        <v>96</v>
      </c>
      <c r="L130" t="s">
        <v>9300</v>
      </c>
      <c r="M130" s="36">
        <v>45959.597777777781</v>
      </c>
      <c r="N130" s="36">
        <v>45964.397222222222</v>
      </c>
      <c r="P130" t="s">
        <v>8668</v>
      </c>
      <c r="Q130" t="s">
        <v>8668</v>
      </c>
      <c r="R130" t="s">
        <v>147</v>
      </c>
      <c r="S130" t="s">
        <v>148</v>
      </c>
      <c r="T130" t="s">
        <v>100</v>
      </c>
      <c r="U130" t="s">
        <v>6696</v>
      </c>
      <c r="V130" t="s">
        <v>9301</v>
      </c>
      <c r="W130" t="s">
        <v>102</v>
      </c>
      <c r="Y130" t="s">
        <v>8</v>
      </c>
      <c r="Z130" t="s">
        <v>104</v>
      </c>
      <c r="AA130" t="s">
        <v>8864</v>
      </c>
      <c r="AB130" s="37">
        <v>1</v>
      </c>
      <c r="AC130" s="37">
        <v>35780</v>
      </c>
      <c r="AD130" s="37">
        <v>75096</v>
      </c>
      <c r="AE130" s="37">
        <v>35780</v>
      </c>
    </row>
    <row r="131" spans="1:31">
      <c r="A131" t="s">
        <v>509</v>
      </c>
      <c r="B131" t="s">
        <v>139</v>
      </c>
      <c r="C131" t="s">
        <v>140</v>
      </c>
      <c r="D131" t="s">
        <v>510</v>
      </c>
      <c r="E131" t="s">
        <v>9302</v>
      </c>
      <c r="F131" t="s">
        <v>9303</v>
      </c>
      <c r="G131" t="s">
        <v>8665</v>
      </c>
      <c r="H131" t="s">
        <v>144</v>
      </c>
      <c r="I131" t="s">
        <v>513</v>
      </c>
      <c r="J131" t="s">
        <v>9304</v>
      </c>
      <c r="K131" t="s">
        <v>96</v>
      </c>
      <c r="L131" t="s">
        <v>9305</v>
      </c>
      <c r="M131" s="36">
        <v>45959.644467592603</v>
      </c>
      <c r="N131" s="36">
        <v>45965.650694444441</v>
      </c>
      <c r="P131" t="s">
        <v>8668</v>
      </c>
      <c r="Q131" t="s">
        <v>8668</v>
      </c>
      <c r="R131" t="s">
        <v>98</v>
      </c>
      <c r="S131" t="s">
        <v>99</v>
      </c>
      <c r="T131" t="s">
        <v>100</v>
      </c>
      <c r="U131" t="s">
        <v>6696</v>
      </c>
      <c r="V131" t="s">
        <v>9306</v>
      </c>
      <c r="W131" t="s">
        <v>102</v>
      </c>
      <c r="Y131" t="s">
        <v>11</v>
      </c>
      <c r="Z131" t="s">
        <v>104</v>
      </c>
      <c r="AA131" t="s">
        <v>518</v>
      </c>
      <c r="AB131" s="37">
        <v>1</v>
      </c>
      <c r="AC131" s="37">
        <v>67654</v>
      </c>
      <c r="AD131" s="37">
        <v>140396</v>
      </c>
      <c r="AE131" s="37">
        <v>67654</v>
      </c>
    </row>
    <row r="132" spans="1:31">
      <c r="A132" t="s">
        <v>138</v>
      </c>
      <c r="B132" t="s">
        <v>139</v>
      </c>
      <c r="C132" t="s">
        <v>140</v>
      </c>
      <c r="D132" t="s">
        <v>196</v>
      </c>
      <c r="E132" t="s">
        <v>9307</v>
      </c>
      <c r="F132" t="s">
        <v>9308</v>
      </c>
      <c r="G132" t="s">
        <v>8665</v>
      </c>
      <c r="H132" t="s">
        <v>144</v>
      </c>
      <c r="I132" t="s">
        <v>199</v>
      </c>
      <c r="J132" t="s">
        <v>9309</v>
      </c>
      <c r="K132" t="s">
        <v>96</v>
      </c>
      <c r="L132" t="s">
        <v>9310</v>
      </c>
      <c r="M132" s="36">
        <v>45959.649398148147</v>
      </c>
      <c r="N132" s="36">
        <v>45964.398611111108</v>
      </c>
      <c r="P132" t="s">
        <v>8668</v>
      </c>
      <c r="Q132" t="s">
        <v>8668</v>
      </c>
      <c r="R132" t="s">
        <v>1130</v>
      </c>
      <c r="S132" t="s">
        <v>1130</v>
      </c>
      <c r="T132" t="s">
        <v>100</v>
      </c>
      <c r="U132" t="s">
        <v>6696</v>
      </c>
      <c r="V132" t="s">
        <v>9311</v>
      </c>
      <c r="W132" t="s">
        <v>102</v>
      </c>
      <c r="Y132" t="s">
        <v>8</v>
      </c>
      <c r="Z132" t="s">
        <v>104</v>
      </c>
      <c r="AA132" t="s">
        <v>8864</v>
      </c>
      <c r="AB132" s="37">
        <v>1</v>
      </c>
      <c r="AC132" s="37">
        <v>35780</v>
      </c>
      <c r="AD132" s="37">
        <v>75096</v>
      </c>
      <c r="AE132" s="37">
        <v>35780</v>
      </c>
    </row>
    <row r="133" spans="1:31">
      <c r="A133" t="s">
        <v>138</v>
      </c>
      <c r="B133" t="s">
        <v>139</v>
      </c>
      <c r="C133" t="s">
        <v>140</v>
      </c>
      <c r="D133" t="s">
        <v>196</v>
      </c>
      <c r="E133" t="s">
        <v>9312</v>
      </c>
      <c r="F133" t="s">
        <v>9313</v>
      </c>
      <c r="G133" t="s">
        <v>8665</v>
      </c>
      <c r="H133" t="s">
        <v>144</v>
      </c>
      <c r="I133" t="s">
        <v>199</v>
      </c>
      <c r="J133" t="s">
        <v>9314</v>
      </c>
      <c r="K133" t="s">
        <v>96</v>
      </c>
      <c r="L133" t="s">
        <v>9315</v>
      </c>
      <c r="M133" s="36">
        <v>45959.656898148147</v>
      </c>
      <c r="N133" s="36">
        <v>45967.413194444453</v>
      </c>
      <c r="P133" t="s">
        <v>8668</v>
      </c>
      <c r="Q133" t="s">
        <v>8668</v>
      </c>
      <c r="R133" t="s">
        <v>1130</v>
      </c>
      <c r="S133" t="s">
        <v>1130</v>
      </c>
      <c r="T133" t="s">
        <v>100</v>
      </c>
      <c r="U133" t="s">
        <v>6696</v>
      </c>
      <c r="V133" t="s">
        <v>9316</v>
      </c>
      <c r="W133" t="s">
        <v>102</v>
      </c>
      <c r="Y133" t="s">
        <v>8</v>
      </c>
      <c r="Z133" t="s">
        <v>104</v>
      </c>
      <c r="AA133" t="s">
        <v>6599</v>
      </c>
      <c r="AB133" s="37">
        <v>1</v>
      </c>
      <c r="AC133" s="37">
        <v>35780</v>
      </c>
      <c r="AD133" s="37">
        <v>75096</v>
      </c>
      <c r="AE133" s="37">
        <v>35780</v>
      </c>
    </row>
    <row r="134" spans="1:31">
      <c r="A134" t="s">
        <v>380</v>
      </c>
      <c r="B134" t="s">
        <v>381</v>
      </c>
      <c r="C134" t="s">
        <v>382</v>
      </c>
      <c r="D134" t="s">
        <v>7388</v>
      </c>
      <c r="E134" t="s">
        <v>9317</v>
      </c>
      <c r="F134" t="s">
        <v>9318</v>
      </c>
      <c r="G134" t="s">
        <v>8665</v>
      </c>
      <c r="H134" t="s">
        <v>386</v>
      </c>
      <c r="I134" t="s">
        <v>7391</v>
      </c>
      <c r="J134" t="s">
        <v>9319</v>
      </c>
      <c r="K134" t="s">
        <v>96</v>
      </c>
      <c r="L134" t="s">
        <v>9320</v>
      </c>
      <c r="M134" s="36">
        <v>45959.659282407411</v>
      </c>
      <c r="N134" s="36">
        <v>45963.533333333333</v>
      </c>
      <c r="P134" t="s">
        <v>8668</v>
      </c>
      <c r="Q134" t="s">
        <v>8668</v>
      </c>
      <c r="R134" t="s">
        <v>1130</v>
      </c>
      <c r="S134" t="s">
        <v>1130</v>
      </c>
      <c r="T134" t="s">
        <v>100</v>
      </c>
      <c r="U134" t="s">
        <v>6696</v>
      </c>
      <c r="V134" t="s">
        <v>9321</v>
      </c>
      <c r="W134" t="s">
        <v>102</v>
      </c>
      <c r="Y134" t="s">
        <v>11</v>
      </c>
      <c r="Z134" t="s">
        <v>104</v>
      </c>
      <c r="AA134" t="s">
        <v>391</v>
      </c>
      <c r="AB134" s="37">
        <v>1</v>
      </c>
      <c r="AC134" s="37">
        <v>67654</v>
      </c>
      <c r="AD134" s="37">
        <v>140396</v>
      </c>
      <c r="AE134" s="37">
        <v>67654</v>
      </c>
    </row>
    <row r="135" spans="1:31">
      <c r="A135" t="s">
        <v>509</v>
      </c>
      <c r="B135" t="s">
        <v>139</v>
      </c>
      <c r="C135" t="s">
        <v>140</v>
      </c>
      <c r="D135" t="s">
        <v>4791</v>
      </c>
      <c r="E135" t="s">
        <v>9322</v>
      </c>
      <c r="F135" t="s">
        <v>9323</v>
      </c>
      <c r="G135" t="s">
        <v>8665</v>
      </c>
      <c r="H135" t="s">
        <v>144</v>
      </c>
      <c r="I135" t="s">
        <v>4794</v>
      </c>
      <c r="J135" t="s">
        <v>9324</v>
      </c>
      <c r="K135" t="s">
        <v>96</v>
      </c>
      <c r="L135" t="s">
        <v>9325</v>
      </c>
      <c r="M135" s="36">
        <v>45959.647847222222</v>
      </c>
      <c r="N135" s="36">
        <v>45966.383333333331</v>
      </c>
      <c r="P135" t="s">
        <v>8668</v>
      </c>
      <c r="Q135" t="s">
        <v>8668</v>
      </c>
      <c r="R135" t="s">
        <v>1130</v>
      </c>
      <c r="S135" t="s">
        <v>1130</v>
      </c>
      <c r="T135" t="s">
        <v>100</v>
      </c>
      <c r="U135" t="s">
        <v>6696</v>
      </c>
      <c r="V135" t="s">
        <v>9326</v>
      </c>
      <c r="W135" t="s">
        <v>102</v>
      </c>
      <c r="Y135" t="s">
        <v>11</v>
      </c>
      <c r="Z135" t="s">
        <v>104</v>
      </c>
      <c r="AA135" t="s">
        <v>518</v>
      </c>
      <c r="AB135" s="37">
        <v>1</v>
      </c>
      <c r="AC135" s="37">
        <v>67654</v>
      </c>
      <c r="AD135" s="37">
        <v>140396</v>
      </c>
      <c r="AE135" s="37">
        <v>67654</v>
      </c>
    </row>
    <row r="136" spans="1:31">
      <c r="A136" t="s">
        <v>509</v>
      </c>
      <c r="B136" t="s">
        <v>139</v>
      </c>
      <c r="C136" t="s">
        <v>140</v>
      </c>
      <c r="D136" t="s">
        <v>1402</v>
      </c>
      <c r="E136" t="s">
        <v>9327</v>
      </c>
      <c r="F136" t="s">
        <v>9328</v>
      </c>
      <c r="G136" t="s">
        <v>8665</v>
      </c>
      <c r="H136" t="s">
        <v>144</v>
      </c>
      <c r="I136" t="s">
        <v>509</v>
      </c>
      <c r="J136" t="s">
        <v>9329</v>
      </c>
      <c r="K136" t="s">
        <v>96</v>
      </c>
      <c r="L136" t="s">
        <v>9330</v>
      </c>
      <c r="M136" s="36">
        <v>45959.659560185188</v>
      </c>
      <c r="N136" s="36">
        <v>45965.728472222218</v>
      </c>
      <c r="P136" t="s">
        <v>8668</v>
      </c>
      <c r="Q136" t="s">
        <v>8668</v>
      </c>
      <c r="R136" t="s">
        <v>1130</v>
      </c>
      <c r="S136" t="s">
        <v>1130</v>
      </c>
      <c r="T136" t="s">
        <v>100</v>
      </c>
      <c r="U136" t="s">
        <v>6696</v>
      </c>
      <c r="V136" t="s">
        <v>9331</v>
      </c>
      <c r="W136" t="s">
        <v>102</v>
      </c>
      <c r="Y136" t="s">
        <v>8</v>
      </c>
      <c r="Z136" t="s">
        <v>104</v>
      </c>
      <c r="AA136" t="s">
        <v>518</v>
      </c>
      <c r="AB136" s="37">
        <v>1</v>
      </c>
      <c r="AC136" s="37">
        <v>35780</v>
      </c>
      <c r="AD136" s="37">
        <v>75096</v>
      </c>
      <c r="AE136" s="37">
        <v>35780</v>
      </c>
    </row>
    <row r="137" spans="1:31">
      <c r="A137" t="s">
        <v>152</v>
      </c>
      <c r="B137" t="s">
        <v>153</v>
      </c>
      <c r="C137" t="s">
        <v>154</v>
      </c>
      <c r="D137" t="s">
        <v>155</v>
      </c>
      <c r="E137" t="s">
        <v>9332</v>
      </c>
      <c r="F137" t="s">
        <v>9333</v>
      </c>
      <c r="G137" t="s">
        <v>8665</v>
      </c>
      <c r="H137" t="s">
        <v>153</v>
      </c>
      <c r="I137" t="s">
        <v>152</v>
      </c>
      <c r="J137" t="s">
        <v>9334</v>
      </c>
      <c r="K137" t="s">
        <v>96</v>
      </c>
      <c r="L137" t="s">
        <v>9335</v>
      </c>
      <c r="M137" s="36">
        <v>45959.694201388891</v>
      </c>
      <c r="N137" s="36">
        <v>45965.631249999999</v>
      </c>
      <c r="P137" t="s">
        <v>8668</v>
      </c>
      <c r="Q137" t="s">
        <v>8668</v>
      </c>
      <c r="R137" t="s">
        <v>98</v>
      </c>
      <c r="S137" t="s">
        <v>470</v>
      </c>
      <c r="T137" t="s">
        <v>100</v>
      </c>
      <c r="U137" t="s">
        <v>6696</v>
      </c>
      <c r="V137" t="s">
        <v>9336</v>
      </c>
      <c r="W137" t="s">
        <v>102</v>
      </c>
      <c r="Y137" t="s">
        <v>8</v>
      </c>
      <c r="Z137" t="s">
        <v>104</v>
      </c>
      <c r="AA137" t="s">
        <v>574</v>
      </c>
      <c r="AB137" s="37">
        <v>1</v>
      </c>
      <c r="AC137" s="37">
        <v>35780</v>
      </c>
      <c r="AD137" s="37">
        <v>75096</v>
      </c>
      <c r="AE137" s="37">
        <v>35780</v>
      </c>
    </row>
    <row r="138" spans="1:31">
      <c r="A138" t="s">
        <v>277</v>
      </c>
      <c r="B138" t="s">
        <v>256</v>
      </c>
      <c r="C138" t="s">
        <v>257</v>
      </c>
      <c r="D138" t="s">
        <v>6950</v>
      </c>
      <c r="E138" t="s">
        <v>9337</v>
      </c>
      <c r="F138" t="s">
        <v>6952</v>
      </c>
      <c r="G138" t="s">
        <v>8665</v>
      </c>
      <c r="H138" t="s">
        <v>291</v>
      </c>
      <c r="I138" t="s">
        <v>6953</v>
      </c>
      <c r="J138" t="s">
        <v>6954</v>
      </c>
      <c r="K138" t="s">
        <v>96</v>
      </c>
      <c r="L138" t="s">
        <v>9338</v>
      </c>
      <c r="M138" s="36">
        <v>45959.7034375</v>
      </c>
      <c r="N138" s="36">
        <v>45966.617361111108</v>
      </c>
      <c r="P138" t="s">
        <v>8668</v>
      </c>
      <c r="Q138" t="s">
        <v>8668</v>
      </c>
      <c r="R138" t="s">
        <v>1130</v>
      </c>
      <c r="S138" t="s">
        <v>1130</v>
      </c>
      <c r="T138" t="s">
        <v>100</v>
      </c>
      <c r="U138" t="s">
        <v>6696</v>
      </c>
      <c r="V138" t="s">
        <v>9339</v>
      </c>
      <c r="W138" t="s">
        <v>102</v>
      </c>
      <c r="Y138" t="s">
        <v>13</v>
      </c>
      <c r="Z138" t="s">
        <v>104</v>
      </c>
      <c r="AA138" t="s">
        <v>287</v>
      </c>
      <c r="AB138" s="37">
        <v>1</v>
      </c>
      <c r="AC138" s="37">
        <v>35780</v>
      </c>
      <c r="AD138" s="37">
        <v>75096</v>
      </c>
      <c r="AE138" s="37">
        <v>35780</v>
      </c>
    </row>
    <row r="139" spans="1:31">
      <c r="A139" t="s">
        <v>255</v>
      </c>
      <c r="B139" t="s">
        <v>256</v>
      </c>
      <c r="C139" t="s">
        <v>257</v>
      </c>
      <c r="D139" t="s">
        <v>9340</v>
      </c>
      <c r="E139" t="s">
        <v>9341</v>
      </c>
      <c r="F139" t="s">
        <v>9342</v>
      </c>
      <c r="G139" t="s">
        <v>8665</v>
      </c>
      <c r="H139" t="s">
        <v>261</v>
      </c>
      <c r="I139" t="s">
        <v>9343</v>
      </c>
      <c r="J139" t="s">
        <v>9344</v>
      </c>
      <c r="K139" t="s">
        <v>96</v>
      </c>
      <c r="L139" t="s">
        <v>9345</v>
      </c>
      <c r="M139" s="36">
        <v>45959.688831018517</v>
      </c>
      <c r="N139" s="36">
        <v>45967.384027777778</v>
      </c>
      <c r="P139" t="s">
        <v>8668</v>
      </c>
      <c r="Q139" t="s">
        <v>8668</v>
      </c>
      <c r="R139" t="s">
        <v>98</v>
      </c>
      <c r="S139" t="s">
        <v>99</v>
      </c>
      <c r="T139" t="s">
        <v>100</v>
      </c>
      <c r="U139" t="s">
        <v>6696</v>
      </c>
      <c r="V139" t="s">
        <v>9346</v>
      </c>
      <c r="W139" t="s">
        <v>8698</v>
      </c>
      <c r="Y139" t="s">
        <v>13</v>
      </c>
      <c r="Z139" t="s">
        <v>104</v>
      </c>
      <c r="AA139" t="s">
        <v>958</v>
      </c>
      <c r="AB139" s="37">
        <v>0</v>
      </c>
      <c r="AC139" s="37">
        <v>35780</v>
      </c>
      <c r="AD139" s="37">
        <v>75096</v>
      </c>
      <c r="AE139" s="37">
        <v>35780</v>
      </c>
    </row>
    <row r="140" spans="1:31">
      <c r="A140" t="s">
        <v>398</v>
      </c>
      <c r="B140" t="s">
        <v>86</v>
      </c>
      <c r="C140" t="s">
        <v>87</v>
      </c>
      <c r="D140" t="s">
        <v>480</v>
      </c>
      <c r="E140" t="s">
        <v>9347</v>
      </c>
      <c r="F140" t="s">
        <v>9348</v>
      </c>
      <c r="G140" t="s">
        <v>8665</v>
      </c>
      <c r="H140" t="s">
        <v>402</v>
      </c>
      <c r="I140" t="s">
        <v>484</v>
      </c>
      <c r="J140" t="s">
        <v>9349</v>
      </c>
      <c r="K140" t="s">
        <v>96</v>
      </c>
      <c r="L140" t="s">
        <v>9350</v>
      </c>
      <c r="M140" s="36">
        <v>45959.701516203713</v>
      </c>
      <c r="N140" s="36">
        <v>45962.370833333327</v>
      </c>
      <c r="P140" t="s">
        <v>8668</v>
      </c>
      <c r="Q140" t="s">
        <v>8668</v>
      </c>
      <c r="R140" t="s">
        <v>1130</v>
      </c>
      <c r="S140" t="s">
        <v>1130</v>
      </c>
      <c r="T140" t="s">
        <v>100</v>
      </c>
      <c r="U140" t="s">
        <v>6696</v>
      </c>
      <c r="V140" t="s">
        <v>9351</v>
      </c>
      <c r="W140" t="s">
        <v>102</v>
      </c>
      <c r="Y140" t="s">
        <v>11</v>
      </c>
      <c r="Z140" t="s">
        <v>104</v>
      </c>
      <c r="AA140" t="s">
        <v>407</v>
      </c>
      <c r="AB140" s="37">
        <v>1</v>
      </c>
      <c r="AC140" s="37">
        <v>67654</v>
      </c>
      <c r="AD140" s="37">
        <v>140396</v>
      </c>
      <c r="AE140" s="37">
        <v>67654</v>
      </c>
    </row>
    <row r="141" spans="1:31">
      <c r="A141" t="s">
        <v>138</v>
      </c>
      <c r="B141" t="s">
        <v>139</v>
      </c>
      <c r="C141" t="s">
        <v>140</v>
      </c>
      <c r="D141" t="s">
        <v>141</v>
      </c>
      <c r="E141" t="s">
        <v>9352</v>
      </c>
      <c r="F141" t="s">
        <v>2723</v>
      </c>
      <c r="G141" t="s">
        <v>8665</v>
      </c>
      <c r="H141" t="s">
        <v>144</v>
      </c>
      <c r="I141" t="s">
        <v>138</v>
      </c>
      <c r="J141" t="s">
        <v>2724</v>
      </c>
      <c r="K141" t="s">
        <v>96</v>
      </c>
      <c r="L141" t="s">
        <v>9353</v>
      </c>
      <c r="M141" s="36">
        <v>45959.704699074071</v>
      </c>
      <c r="N141" s="36">
        <v>45964.399305555547</v>
      </c>
      <c r="P141" t="s">
        <v>8668</v>
      </c>
      <c r="Q141" t="s">
        <v>8668</v>
      </c>
      <c r="R141" t="s">
        <v>1130</v>
      </c>
      <c r="S141" t="s">
        <v>1130</v>
      </c>
      <c r="T141" t="s">
        <v>100</v>
      </c>
      <c r="U141" t="s">
        <v>6696</v>
      </c>
      <c r="V141" t="s">
        <v>9354</v>
      </c>
      <c r="W141" t="s">
        <v>102</v>
      </c>
      <c r="Y141" t="s">
        <v>8</v>
      </c>
      <c r="Z141" t="s">
        <v>104</v>
      </c>
      <c r="AA141" t="s">
        <v>8864</v>
      </c>
      <c r="AB141" s="37">
        <v>1</v>
      </c>
      <c r="AC141" s="37">
        <v>35780</v>
      </c>
      <c r="AD141" s="37">
        <v>75096</v>
      </c>
      <c r="AE141" s="37">
        <v>35780</v>
      </c>
    </row>
    <row r="142" spans="1:31">
      <c r="A142" t="s">
        <v>138</v>
      </c>
      <c r="B142" t="s">
        <v>139</v>
      </c>
      <c r="C142" t="s">
        <v>140</v>
      </c>
      <c r="D142" t="s">
        <v>1212</v>
      </c>
      <c r="E142" t="s">
        <v>9355</v>
      </c>
      <c r="F142" t="s">
        <v>9356</v>
      </c>
      <c r="G142" t="s">
        <v>8607</v>
      </c>
      <c r="H142" t="s">
        <v>144</v>
      </c>
      <c r="I142" t="s">
        <v>1215</v>
      </c>
      <c r="J142" t="s">
        <v>9357</v>
      </c>
      <c r="K142" t="s">
        <v>96</v>
      </c>
      <c r="L142" t="s">
        <v>9358</v>
      </c>
      <c r="M142" s="36">
        <v>45959.705821759257</v>
      </c>
      <c r="N142" s="36">
        <v>45963.558333333327</v>
      </c>
      <c r="P142" t="s">
        <v>8668</v>
      </c>
      <c r="Q142" t="s">
        <v>8668</v>
      </c>
      <c r="R142" t="s">
        <v>98</v>
      </c>
      <c r="S142" t="s">
        <v>99</v>
      </c>
      <c r="T142" t="s">
        <v>100</v>
      </c>
      <c r="U142" t="s">
        <v>6696</v>
      </c>
      <c r="V142" t="s">
        <v>9359</v>
      </c>
      <c r="W142" t="s">
        <v>8611</v>
      </c>
      <c r="Y142" t="s">
        <v>13</v>
      </c>
      <c r="Z142" t="s">
        <v>104</v>
      </c>
      <c r="AB142" s="37">
        <v>0</v>
      </c>
      <c r="AC142" s="37">
        <v>35780</v>
      </c>
      <c r="AD142" s="37">
        <v>75096</v>
      </c>
      <c r="AE142" s="37">
        <v>35780</v>
      </c>
    </row>
    <row r="143" spans="1:31">
      <c r="A143" t="s">
        <v>244</v>
      </c>
      <c r="B143" t="s">
        <v>114</v>
      </c>
      <c r="C143" t="s">
        <v>115</v>
      </c>
      <c r="D143" t="s">
        <v>6883</v>
      </c>
      <c r="E143" t="s">
        <v>9360</v>
      </c>
      <c r="F143" t="s">
        <v>9361</v>
      </c>
      <c r="G143" t="s">
        <v>8665</v>
      </c>
      <c r="H143" t="s">
        <v>248</v>
      </c>
      <c r="I143" t="s">
        <v>6886</v>
      </c>
      <c r="J143" t="s">
        <v>9362</v>
      </c>
      <c r="K143" t="s">
        <v>96</v>
      </c>
      <c r="L143" t="s">
        <v>9363</v>
      </c>
      <c r="M143" s="36">
        <v>45959.710185185177</v>
      </c>
      <c r="N143" s="36">
        <v>45963.53402777778</v>
      </c>
      <c r="P143" t="s">
        <v>8668</v>
      </c>
      <c r="Q143" t="s">
        <v>8668</v>
      </c>
      <c r="R143" t="s">
        <v>1130</v>
      </c>
      <c r="S143" t="s">
        <v>1130</v>
      </c>
      <c r="T143" t="s">
        <v>100</v>
      </c>
      <c r="U143" t="s">
        <v>6696</v>
      </c>
      <c r="V143" t="s">
        <v>9364</v>
      </c>
      <c r="W143" t="s">
        <v>102</v>
      </c>
      <c r="Y143" t="s">
        <v>11</v>
      </c>
      <c r="Z143" t="s">
        <v>104</v>
      </c>
      <c r="AA143" t="s">
        <v>1538</v>
      </c>
      <c r="AB143" s="37">
        <v>1</v>
      </c>
      <c r="AC143" s="37">
        <v>67654</v>
      </c>
      <c r="AD143" s="37">
        <v>140396</v>
      </c>
      <c r="AE143" s="37">
        <v>67654</v>
      </c>
    </row>
    <row r="144" spans="1:31">
      <c r="A144" t="s">
        <v>113</v>
      </c>
      <c r="B144" t="s">
        <v>114</v>
      </c>
      <c r="C144" t="s">
        <v>115</v>
      </c>
      <c r="D144" t="s">
        <v>5299</v>
      </c>
      <c r="E144" t="s">
        <v>9365</v>
      </c>
      <c r="F144" t="s">
        <v>9366</v>
      </c>
      <c r="G144" t="s">
        <v>8665</v>
      </c>
      <c r="H144" t="s">
        <v>366</v>
      </c>
      <c r="I144" t="s">
        <v>962</v>
      </c>
      <c r="J144" t="s">
        <v>9367</v>
      </c>
      <c r="K144" t="s">
        <v>96</v>
      </c>
      <c r="L144" t="s">
        <v>9368</v>
      </c>
      <c r="M144" s="36">
        <v>45959.713854166657</v>
      </c>
      <c r="N144" s="36">
        <v>45962.493750000001</v>
      </c>
      <c r="P144" t="s">
        <v>8668</v>
      </c>
      <c r="Q144" t="s">
        <v>8668</v>
      </c>
      <c r="R144" t="s">
        <v>1130</v>
      </c>
      <c r="S144" t="s">
        <v>1130</v>
      </c>
      <c r="T144" t="s">
        <v>100</v>
      </c>
      <c r="U144" t="s">
        <v>6696</v>
      </c>
      <c r="V144" t="s">
        <v>9369</v>
      </c>
      <c r="W144" t="s">
        <v>102</v>
      </c>
      <c r="Y144" t="s">
        <v>11</v>
      </c>
      <c r="Z144" t="s">
        <v>104</v>
      </c>
      <c r="AA144" t="s">
        <v>1462</v>
      </c>
      <c r="AB144" s="37">
        <v>1</v>
      </c>
      <c r="AC144" s="37">
        <v>67654</v>
      </c>
      <c r="AD144" s="37">
        <v>140396</v>
      </c>
      <c r="AE144" s="37">
        <v>67654</v>
      </c>
    </row>
    <row r="145" spans="1:31">
      <c r="A145" t="s">
        <v>509</v>
      </c>
      <c r="B145" t="s">
        <v>139</v>
      </c>
      <c r="C145" t="s">
        <v>140</v>
      </c>
      <c r="D145" t="s">
        <v>3492</v>
      </c>
      <c r="E145" t="s">
        <v>9370</v>
      </c>
      <c r="F145" t="s">
        <v>9371</v>
      </c>
      <c r="G145" t="s">
        <v>8607</v>
      </c>
      <c r="H145" t="s">
        <v>1507</v>
      </c>
      <c r="I145" t="s">
        <v>3495</v>
      </c>
      <c r="J145" t="s">
        <v>9372</v>
      </c>
      <c r="K145" t="s">
        <v>96</v>
      </c>
      <c r="L145" t="s">
        <v>9373</v>
      </c>
      <c r="M145" s="36">
        <v>45959.717256944437</v>
      </c>
      <c r="N145" s="36">
        <v>45974.535416666673</v>
      </c>
      <c r="P145" t="s">
        <v>8668</v>
      </c>
      <c r="Q145" t="s">
        <v>8668</v>
      </c>
      <c r="R145" t="s">
        <v>98</v>
      </c>
      <c r="S145" t="s">
        <v>99</v>
      </c>
      <c r="T145" t="s">
        <v>100</v>
      </c>
      <c r="U145" t="s">
        <v>6696</v>
      </c>
      <c r="V145" t="s">
        <v>9374</v>
      </c>
      <c r="W145" t="s">
        <v>8611</v>
      </c>
      <c r="Y145" t="s">
        <v>125</v>
      </c>
      <c r="Z145" t="s">
        <v>230</v>
      </c>
      <c r="AB145" s="37">
        <v>0</v>
      </c>
      <c r="AC145" s="37">
        <v>35780</v>
      </c>
      <c r="AD145" s="37">
        <v>75096</v>
      </c>
      <c r="AE145" s="37">
        <v>35780</v>
      </c>
    </row>
    <row r="146" spans="1:31">
      <c r="A146" t="s">
        <v>138</v>
      </c>
      <c r="B146" t="s">
        <v>139</v>
      </c>
      <c r="C146" t="s">
        <v>140</v>
      </c>
      <c r="D146" t="s">
        <v>196</v>
      </c>
      <c r="E146" t="s">
        <v>9375</v>
      </c>
      <c r="F146" t="s">
        <v>9376</v>
      </c>
      <c r="G146" t="s">
        <v>8665</v>
      </c>
      <c r="H146" t="s">
        <v>144</v>
      </c>
      <c r="I146" t="s">
        <v>199</v>
      </c>
      <c r="J146" t="s">
        <v>9377</v>
      </c>
      <c r="K146" t="s">
        <v>96</v>
      </c>
      <c r="L146" t="s">
        <v>9378</v>
      </c>
      <c r="M146" s="36">
        <v>45959.725810185177</v>
      </c>
      <c r="N146" s="36">
        <v>45964.4</v>
      </c>
      <c r="P146" t="s">
        <v>8668</v>
      </c>
      <c r="Q146" t="s">
        <v>8668</v>
      </c>
      <c r="R146" t="s">
        <v>1130</v>
      </c>
      <c r="S146" t="s">
        <v>1130</v>
      </c>
      <c r="T146" t="s">
        <v>100</v>
      </c>
      <c r="U146" t="s">
        <v>6696</v>
      </c>
      <c r="V146" t="s">
        <v>9379</v>
      </c>
      <c r="W146" t="s">
        <v>102</v>
      </c>
      <c r="Y146" t="s">
        <v>8</v>
      </c>
      <c r="Z146" t="s">
        <v>104</v>
      </c>
      <c r="AA146" t="s">
        <v>8864</v>
      </c>
      <c r="AB146" s="37">
        <v>1</v>
      </c>
      <c r="AC146" s="37">
        <v>35780</v>
      </c>
      <c r="AD146" s="37">
        <v>75096</v>
      </c>
      <c r="AE146" s="37">
        <v>35780</v>
      </c>
    </row>
    <row r="147" spans="1:31">
      <c r="A147" t="s">
        <v>255</v>
      </c>
      <c r="B147" t="s">
        <v>256</v>
      </c>
      <c r="C147" t="s">
        <v>257</v>
      </c>
      <c r="D147" t="s">
        <v>1664</v>
      </c>
      <c r="E147" t="s">
        <v>9380</v>
      </c>
      <c r="F147" t="s">
        <v>9381</v>
      </c>
      <c r="G147" t="s">
        <v>8665</v>
      </c>
      <c r="H147" t="s">
        <v>261</v>
      </c>
      <c r="I147" t="s">
        <v>255</v>
      </c>
      <c r="J147" t="s">
        <v>9382</v>
      </c>
      <c r="K147" t="s">
        <v>96</v>
      </c>
      <c r="L147" t="s">
        <v>9383</v>
      </c>
      <c r="M147" s="36">
        <v>45959.708703703713</v>
      </c>
      <c r="N147" s="36">
        <v>45962.572916666657</v>
      </c>
      <c r="P147" t="s">
        <v>8668</v>
      </c>
      <c r="Q147" t="s">
        <v>8668</v>
      </c>
      <c r="R147" t="s">
        <v>98</v>
      </c>
      <c r="S147" t="s">
        <v>470</v>
      </c>
      <c r="T147" t="s">
        <v>100</v>
      </c>
      <c r="U147" t="s">
        <v>6696</v>
      </c>
      <c r="V147" t="s">
        <v>9384</v>
      </c>
      <c r="W147" t="s">
        <v>102</v>
      </c>
      <c r="Y147" t="s">
        <v>8</v>
      </c>
      <c r="Z147" t="s">
        <v>104</v>
      </c>
      <c r="AA147" t="s">
        <v>958</v>
      </c>
      <c r="AB147" s="37">
        <v>1</v>
      </c>
      <c r="AC147" s="37">
        <v>35780</v>
      </c>
      <c r="AD147" s="37">
        <v>75096</v>
      </c>
      <c r="AE147" s="37">
        <v>35780</v>
      </c>
    </row>
    <row r="148" spans="1:31">
      <c r="A148" t="s">
        <v>85</v>
      </c>
      <c r="B148" t="s">
        <v>86</v>
      </c>
      <c r="C148" t="s">
        <v>87</v>
      </c>
      <c r="D148" t="s">
        <v>1142</v>
      </c>
      <c r="E148" t="s">
        <v>9385</v>
      </c>
      <c r="F148" t="s">
        <v>9386</v>
      </c>
      <c r="G148" t="s">
        <v>8665</v>
      </c>
      <c r="H148" t="s">
        <v>131</v>
      </c>
      <c r="I148" t="s">
        <v>1145</v>
      </c>
      <c r="J148" t="s">
        <v>9387</v>
      </c>
      <c r="K148" t="s">
        <v>96</v>
      </c>
      <c r="L148" t="s">
        <v>9388</v>
      </c>
      <c r="M148" s="36">
        <v>45959.731562499997</v>
      </c>
      <c r="N148" s="36">
        <v>45966.481944444437</v>
      </c>
      <c r="P148" t="s">
        <v>8668</v>
      </c>
      <c r="Q148" t="s">
        <v>8668</v>
      </c>
      <c r="R148" t="s">
        <v>98</v>
      </c>
      <c r="S148" t="s">
        <v>99</v>
      </c>
      <c r="T148" t="s">
        <v>100</v>
      </c>
      <c r="U148" t="s">
        <v>6696</v>
      </c>
      <c r="V148" t="s">
        <v>9389</v>
      </c>
      <c r="W148" t="s">
        <v>8698</v>
      </c>
      <c r="Y148" t="s">
        <v>13</v>
      </c>
      <c r="Z148" t="s">
        <v>104</v>
      </c>
      <c r="AA148" t="s">
        <v>1151</v>
      </c>
      <c r="AB148" s="37">
        <v>0</v>
      </c>
      <c r="AC148" s="37">
        <v>35780</v>
      </c>
      <c r="AD148" s="37">
        <v>75096</v>
      </c>
      <c r="AE148" s="37">
        <v>35780</v>
      </c>
    </row>
    <row r="149" spans="1:31">
      <c r="A149" t="s">
        <v>255</v>
      </c>
      <c r="B149" t="s">
        <v>256</v>
      </c>
      <c r="C149" t="s">
        <v>257</v>
      </c>
      <c r="D149" t="s">
        <v>9390</v>
      </c>
      <c r="E149" t="s">
        <v>9391</v>
      </c>
      <c r="F149" t="s">
        <v>9392</v>
      </c>
      <c r="G149" t="s">
        <v>8665</v>
      </c>
      <c r="H149" t="s">
        <v>261</v>
      </c>
      <c r="I149" t="s">
        <v>9393</v>
      </c>
      <c r="J149" t="s">
        <v>9394</v>
      </c>
      <c r="K149" t="s">
        <v>96</v>
      </c>
      <c r="L149" t="s">
        <v>9395</v>
      </c>
      <c r="M149" s="36">
        <v>45960.333333333343</v>
      </c>
      <c r="N149" s="36">
        <v>45966.500694444447</v>
      </c>
      <c r="P149" t="s">
        <v>8668</v>
      </c>
      <c r="Q149" t="s">
        <v>8668</v>
      </c>
      <c r="R149" t="s">
        <v>1130</v>
      </c>
      <c r="S149" t="s">
        <v>1130</v>
      </c>
      <c r="T149" t="s">
        <v>100</v>
      </c>
      <c r="U149" t="s">
        <v>6696</v>
      </c>
      <c r="V149" t="s">
        <v>9396</v>
      </c>
      <c r="W149" t="s">
        <v>102</v>
      </c>
      <c r="Y149" t="s">
        <v>11</v>
      </c>
      <c r="Z149" t="s">
        <v>104</v>
      </c>
      <c r="AA149" t="s">
        <v>958</v>
      </c>
      <c r="AB149" s="37">
        <v>1</v>
      </c>
      <c r="AC149" s="37">
        <v>67654</v>
      </c>
      <c r="AD149" s="37">
        <v>140396</v>
      </c>
      <c r="AE149" s="37">
        <v>67654</v>
      </c>
    </row>
    <row r="150" spans="1:31">
      <c r="A150" t="s">
        <v>138</v>
      </c>
      <c r="B150" t="s">
        <v>139</v>
      </c>
      <c r="C150" t="s">
        <v>140</v>
      </c>
      <c r="D150" t="s">
        <v>141</v>
      </c>
      <c r="E150" t="s">
        <v>9397</v>
      </c>
      <c r="F150" t="s">
        <v>9398</v>
      </c>
      <c r="G150" t="s">
        <v>8665</v>
      </c>
      <c r="H150" t="s">
        <v>144</v>
      </c>
      <c r="I150" t="s">
        <v>138</v>
      </c>
      <c r="J150" t="s">
        <v>9399</v>
      </c>
      <c r="K150" t="s">
        <v>96</v>
      </c>
      <c r="L150" t="s">
        <v>9400</v>
      </c>
      <c r="M150" s="36">
        <v>45960.333333333343</v>
      </c>
      <c r="N150" s="36">
        <v>45966.36041666667</v>
      </c>
      <c r="P150" t="s">
        <v>8668</v>
      </c>
      <c r="Q150" t="s">
        <v>8668</v>
      </c>
      <c r="R150" t="s">
        <v>98</v>
      </c>
      <c r="S150" t="s">
        <v>470</v>
      </c>
      <c r="T150" t="s">
        <v>100</v>
      </c>
      <c r="U150" t="s">
        <v>6696</v>
      </c>
      <c r="V150" t="s">
        <v>9401</v>
      </c>
      <c r="W150" t="s">
        <v>102</v>
      </c>
      <c r="Y150" t="s">
        <v>8</v>
      </c>
      <c r="Z150" t="s">
        <v>104</v>
      </c>
      <c r="AA150" t="s">
        <v>6599</v>
      </c>
      <c r="AB150" s="37">
        <v>1</v>
      </c>
      <c r="AC150" s="37">
        <v>35780</v>
      </c>
      <c r="AD150" s="37">
        <v>75096</v>
      </c>
      <c r="AE150" s="37">
        <v>35780</v>
      </c>
    </row>
    <row r="151" spans="1:31">
      <c r="A151" t="s">
        <v>1646</v>
      </c>
      <c r="B151" t="s">
        <v>256</v>
      </c>
      <c r="C151" t="s">
        <v>257</v>
      </c>
      <c r="D151" t="s">
        <v>1926</v>
      </c>
      <c r="E151" t="s">
        <v>9402</v>
      </c>
      <c r="F151" t="s">
        <v>9403</v>
      </c>
      <c r="G151" t="s">
        <v>8607</v>
      </c>
      <c r="H151" t="s">
        <v>689</v>
      </c>
      <c r="I151" t="s">
        <v>1929</v>
      </c>
      <c r="J151" t="s">
        <v>9404</v>
      </c>
      <c r="K151" t="s">
        <v>96</v>
      </c>
      <c r="L151" t="s">
        <v>9405</v>
      </c>
      <c r="M151" s="36">
        <v>45959.726666666669</v>
      </c>
      <c r="N151" s="36">
        <v>45966.620833333327</v>
      </c>
      <c r="P151" t="s">
        <v>8668</v>
      </c>
      <c r="Q151" t="s">
        <v>8668</v>
      </c>
      <c r="R151" t="s">
        <v>1130</v>
      </c>
      <c r="S151" t="s">
        <v>1130</v>
      </c>
      <c r="T151" t="s">
        <v>100</v>
      </c>
      <c r="U151" t="s">
        <v>6696</v>
      </c>
      <c r="V151" t="s">
        <v>9406</v>
      </c>
      <c r="W151" t="s">
        <v>8611</v>
      </c>
      <c r="Y151" t="s">
        <v>15</v>
      </c>
      <c r="Z151" t="s">
        <v>104</v>
      </c>
      <c r="AB151" s="37">
        <v>0</v>
      </c>
      <c r="AC151" s="37">
        <v>35780</v>
      </c>
      <c r="AD151" s="37">
        <v>75096</v>
      </c>
      <c r="AE151" s="37">
        <v>35780</v>
      </c>
    </row>
    <row r="152" spans="1:31">
      <c r="A152" t="s">
        <v>509</v>
      </c>
      <c r="B152" t="s">
        <v>139</v>
      </c>
      <c r="C152" t="s">
        <v>140</v>
      </c>
      <c r="D152" t="s">
        <v>4791</v>
      </c>
      <c r="E152" t="s">
        <v>9407</v>
      </c>
      <c r="F152" t="s">
        <v>9408</v>
      </c>
      <c r="G152" t="s">
        <v>8665</v>
      </c>
      <c r="H152" t="s">
        <v>144</v>
      </c>
      <c r="I152" t="s">
        <v>4794</v>
      </c>
      <c r="J152" t="s">
        <v>9409</v>
      </c>
      <c r="K152" t="s">
        <v>96</v>
      </c>
      <c r="L152" t="s">
        <v>9410</v>
      </c>
      <c r="M152" s="36">
        <v>45960.333333333343</v>
      </c>
      <c r="N152" s="36">
        <v>45966.381944444453</v>
      </c>
      <c r="P152" t="s">
        <v>8668</v>
      </c>
      <c r="Q152" t="s">
        <v>8668</v>
      </c>
      <c r="R152" t="s">
        <v>1130</v>
      </c>
      <c r="S152" t="s">
        <v>1130</v>
      </c>
      <c r="T152" t="s">
        <v>100</v>
      </c>
      <c r="U152" t="s">
        <v>6696</v>
      </c>
      <c r="V152" t="s">
        <v>9411</v>
      </c>
      <c r="W152" t="s">
        <v>102</v>
      </c>
      <c r="Y152" t="s">
        <v>11</v>
      </c>
      <c r="Z152" t="s">
        <v>104</v>
      </c>
      <c r="AA152" t="s">
        <v>518</v>
      </c>
      <c r="AB152" s="37">
        <v>1</v>
      </c>
      <c r="AC152" s="37">
        <v>67654</v>
      </c>
      <c r="AD152" s="37">
        <v>140396</v>
      </c>
      <c r="AE152" s="37">
        <v>67654</v>
      </c>
    </row>
    <row r="153" spans="1:31">
      <c r="A153" t="s">
        <v>398</v>
      </c>
      <c r="B153" t="s">
        <v>86</v>
      </c>
      <c r="C153" t="s">
        <v>87</v>
      </c>
      <c r="D153" t="s">
        <v>399</v>
      </c>
      <c r="E153" t="s">
        <v>9412</v>
      </c>
      <c r="F153" t="s">
        <v>9413</v>
      </c>
      <c r="G153" t="s">
        <v>8665</v>
      </c>
      <c r="H153" t="s">
        <v>402</v>
      </c>
      <c r="I153" t="s">
        <v>398</v>
      </c>
      <c r="J153" t="s">
        <v>9414</v>
      </c>
      <c r="K153" t="s">
        <v>96</v>
      </c>
      <c r="L153" t="s">
        <v>9415</v>
      </c>
      <c r="M153" s="36">
        <v>45960.333333333343</v>
      </c>
      <c r="N153" s="36">
        <v>45966.704861111109</v>
      </c>
      <c r="P153" t="s">
        <v>8668</v>
      </c>
      <c r="Q153" t="s">
        <v>8668</v>
      </c>
      <c r="R153" t="s">
        <v>98</v>
      </c>
      <c r="S153" t="s">
        <v>470</v>
      </c>
      <c r="T153" t="s">
        <v>100</v>
      </c>
      <c r="U153" t="s">
        <v>6696</v>
      </c>
      <c r="V153" t="s">
        <v>9416</v>
      </c>
      <c r="W153" t="s">
        <v>102</v>
      </c>
      <c r="Y153" t="s">
        <v>8</v>
      </c>
      <c r="Z153" t="s">
        <v>104</v>
      </c>
      <c r="AA153" t="s">
        <v>740</v>
      </c>
      <c r="AB153" s="37">
        <v>1</v>
      </c>
      <c r="AC153" s="37">
        <v>35780</v>
      </c>
      <c r="AD153" s="37">
        <v>75096</v>
      </c>
      <c r="AE153" s="37">
        <v>35780</v>
      </c>
    </row>
    <row r="154" spans="1:31">
      <c r="A154" t="s">
        <v>138</v>
      </c>
      <c r="B154" t="s">
        <v>139</v>
      </c>
      <c r="C154" t="s">
        <v>140</v>
      </c>
      <c r="D154" t="s">
        <v>196</v>
      </c>
      <c r="E154" t="s">
        <v>9417</v>
      </c>
      <c r="F154" t="s">
        <v>2926</v>
      </c>
      <c r="G154" t="s">
        <v>8665</v>
      </c>
      <c r="H154" t="s">
        <v>144</v>
      </c>
      <c r="I154" t="s">
        <v>199</v>
      </c>
      <c r="J154" t="s">
        <v>2927</v>
      </c>
      <c r="K154" t="s">
        <v>96</v>
      </c>
      <c r="L154" t="s">
        <v>9418</v>
      </c>
      <c r="M154" s="36">
        <v>45960.333333333343</v>
      </c>
      <c r="N154" s="36">
        <v>45964.400694444441</v>
      </c>
      <c r="P154" t="s">
        <v>8668</v>
      </c>
      <c r="Q154" t="s">
        <v>8668</v>
      </c>
      <c r="R154" t="s">
        <v>98</v>
      </c>
      <c r="S154" t="s">
        <v>470</v>
      </c>
      <c r="T154" t="s">
        <v>100</v>
      </c>
      <c r="U154" t="s">
        <v>6696</v>
      </c>
      <c r="V154" t="s">
        <v>9419</v>
      </c>
      <c r="W154" t="s">
        <v>102</v>
      </c>
      <c r="Y154" t="s">
        <v>8</v>
      </c>
      <c r="Z154" t="s">
        <v>104</v>
      </c>
      <c r="AA154" t="s">
        <v>8864</v>
      </c>
      <c r="AB154" s="37">
        <v>1</v>
      </c>
      <c r="AC154" s="37">
        <v>35780</v>
      </c>
      <c r="AD154" s="37">
        <v>75096</v>
      </c>
      <c r="AE154" s="37">
        <v>35780</v>
      </c>
    </row>
    <row r="155" spans="1:31">
      <c r="A155" t="s">
        <v>138</v>
      </c>
      <c r="B155" t="s">
        <v>139</v>
      </c>
      <c r="C155" t="s">
        <v>140</v>
      </c>
      <c r="D155" t="s">
        <v>494</v>
      </c>
      <c r="E155" t="s">
        <v>9420</v>
      </c>
      <c r="F155" t="s">
        <v>9421</v>
      </c>
      <c r="G155" t="s">
        <v>8665</v>
      </c>
      <c r="H155" t="s">
        <v>144</v>
      </c>
      <c r="I155" t="s">
        <v>497</v>
      </c>
      <c r="J155" t="s">
        <v>9422</v>
      </c>
      <c r="K155" t="s">
        <v>96</v>
      </c>
      <c r="L155" t="s">
        <v>9423</v>
      </c>
      <c r="M155" s="36">
        <v>45960.333333333343</v>
      </c>
      <c r="N155" s="36">
        <v>45964.4</v>
      </c>
      <c r="P155" t="s">
        <v>8668</v>
      </c>
      <c r="Q155" t="s">
        <v>8668</v>
      </c>
      <c r="R155" t="s">
        <v>98</v>
      </c>
      <c r="S155" t="s">
        <v>470</v>
      </c>
      <c r="T155" t="s">
        <v>100</v>
      </c>
      <c r="U155" t="s">
        <v>6696</v>
      </c>
      <c r="V155" t="s">
        <v>9424</v>
      </c>
      <c r="W155" t="s">
        <v>102</v>
      </c>
      <c r="Y155" t="s">
        <v>8</v>
      </c>
      <c r="Z155" t="s">
        <v>104</v>
      </c>
      <c r="AA155" t="s">
        <v>8864</v>
      </c>
      <c r="AB155" s="37">
        <v>1</v>
      </c>
      <c r="AC155" s="37">
        <v>35780</v>
      </c>
      <c r="AD155" s="37">
        <v>75096</v>
      </c>
      <c r="AE155" s="37">
        <v>35780</v>
      </c>
    </row>
    <row r="156" spans="1:31">
      <c r="A156" t="s">
        <v>351</v>
      </c>
      <c r="B156" t="s">
        <v>86</v>
      </c>
      <c r="C156" t="s">
        <v>352</v>
      </c>
      <c r="D156" t="s">
        <v>2210</v>
      </c>
      <c r="E156" t="s">
        <v>9425</v>
      </c>
      <c r="F156" t="s">
        <v>9426</v>
      </c>
      <c r="G156" t="s">
        <v>8665</v>
      </c>
      <c r="H156" t="s">
        <v>2213</v>
      </c>
      <c r="I156" t="s">
        <v>2214</v>
      </c>
      <c r="J156" t="s">
        <v>9427</v>
      </c>
      <c r="K156" t="s">
        <v>96</v>
      </c>
      <c r="L156" t="s">
        <v>9428</v>
      </c>
      <c r="M156" s="36">
        <v>45960.333333333343</v>
      </c>
      <c r="N156" s="36">
        <v>45965.642361111109</v>
      </c>
      <c r="P156" t="s">
        <v>8668</v>
      </c>
      <c r="Q156" t="s">
        <v>8668</v>
      </c>
      <c r="R156" t="s">
        <v>98</v>
      </c>
      <c r="S156" t="s">
        <v>99</v>
      </c>
      <c r="T156" t="s">
        <v>100</v>
      </c>
      <c r="U156" t="s">
        <v>6696</v>
      </c>
      <c r="V156" t="s">
        <v>9429</v>
      </c>
      <c r="W156" t="s">
        <v>102</v>
      </c>
      <c r="Y156" t="s">
        <v>11</v>
      </c>
      <c r="Z156" t="s">
        <v>104</v>
      </c>
      <c r="AA156" t="s">
        <v>1089</v>
      </c>
      <c r="AB156" s="37">
        <v>1</v>
      </c>
      <c r="AC156" s="37">
        <v>67654</v>
      </c>
      <c r="AD156" s="37">
        <v>140396</v>
      </c>
      <c r="AE156" s="37">
        <v>67654</v>
      </c>
    </row>
    <row r="157" spans="1:31">
      <c r="A157" t="s">
        <v>380</v>
      </c>
      <c r="B157" t="s">
        <v>381</v>
      </c>
      <c r="C157" t="s">
        <v>382</v>
      </c>
      <c r="D157" t="s">
        <v>9430</v>
      </c>
      <c r="E157" t="s">
        <v>9431</v>
      </c>
      <c r="F157" t="s">
        <v>9432</v>
      </c>
      <c r="G157" t="s">
        <v>8665</v>
      </c>
      <c r="H157" t="s">
        <v>386</v>
      </c>
      <c r="I157" t="s">
        <v>9433</v>
      </c>
      <c r="J157" t="s">
        <v>9434</v>
      </c>
      <c r="K157" t="s">
        <v>96</v>
      </c>
      <c r="L157" t="s">
        <v>9435</v>
      </c>
      <c r="M157" s="36">
        <v>45960.356516203698</v>
      </c>
      <c r="N157" s="36">
        <v>45965.679861111108</v>
      </c>
      <c r="P157" t="s">
        <v>8668</v>
      </c>
      <c r="Q157" t="s">
        <v>8668</v>
      </c>
      <c r="R157" t="s">
        <v>1130</v>
      </c>
      <c r="S157" t="s">
        <v>1130</v>
      </c>
      <c r="T157" t="s">
        <v>100</v>
      </c>
      <c r="U157" t="s">
        <v>6696</v>
      </c>
      <c r="V157" t="s">
        <v>9436</v>
      </c>
      <c r="W157" t="s">
        <v>102</v>
      </c>
      <c r="Y157" t="s">
        <v>11</v>
      </c>
      <c r="Z157" t="s">
        <v>104</v>
      </c>
      <c r="AA157" t="s">
        <v>391</v>
      </c>
      <c r="AB157" s="37">
        <v>1</v>
      </c>
      <c r="AC157" s="37">
        <v>67654</v>
      </c>
      <c r="AD157" s="37">
        <v>140396</v>
      </c>
      <c r="AE157" s="37">
        <v>67654</v>
      </c>
    </row>
    <row r="158" spans="1:31">
      <c r="A158" t="s">
        <v>138</v>
      </c>
      <c r="B158" t="s">
        <v>139</v>
      </c>
      <c r="C158" t="s">
        <v>140</v>
      </c>
      <c r="D158" t="s">
        <v>4903</v>
      </c>
      <c r="E158" t="s">
        <v>9437</v>
      </c>
      <c r="F158" t="s">
        <v>9438</v>
      </c>
      <c r="G158" t="s">
        <v>8665</v>
      </c>
      <c r="H158" t="s">
        <v>144</v>
      </c>
      <c r="I158" t="s">
        <v>4906</v>
      </c>
      <c r="J158" t="s">
        <v>9439</v>
      </c>
      <c r="K158" t="s">
        <v>96</v>
      </c>
      <c r="L158" t="s">
        <v>9440</v>
      </c>
      <c r="M158" s="36">
        <v>45960.363171296303</v>
      </c>
      <c r="N158" s="36">
        <v>45962.533333333333</v>
      </c>
      <c r="P158" t="s">
        <v>8668</v>
      </c>
      <c r="Q158" t="s">
        <v>8668</v>
      </c>
      <c r="R158" t="s">
        <v>98</v>
      </c>
      <c r="S158" t="s">
        <v>470</v>
      </c>
      <c r="T158" t="s">
        <v>100</v>
      </c>
      <c r="U158" t="s">
        <v>6696</v>
      </c>
      <c r="V158" t="s">
        <v>9441</v>
      </c>
      <c r="W158" t="s">
        <v>102</v>
      </c>
      <c r="Y158" t="s">
        <v>11</v>
      </c>
      <c r="Z158" t="s">
        <v>104</v>
      </c>
      <c r="AA158" t="s">
        <v>1162</v>
      </c>
      <c r="AB158" s="37">
        <v>1</v>
      </c>
      <c r="AC158" s="37">
        <v>67654</v>
      </c>
      <c r="AD158" s="37">
        <v>140396</v>
      </c>
      <c r="AE158" s="37">
        <v>67654</v>
      </c>
    </row>
    <row r="159" spans="1:31">
      <c r="A159" t="s">
        <v>138</v>
      </c>
      <c r="B159" t="s">
        <v>139</v>
      </c>
      <c r="C159" t="s">
        <v>140</v>
      </c>
      <c r="D159" t="s">
        <v>141</v>
      </c>
      <c r="E159" t="s">
        <v>9442</v>
      </c>
      <c r="F159" t="s">
        <v>9443</v>
      </c>
      <c r="G159" t="s">
        <v>8665</v>
      </c>
      <c r="H159" t="s">
        <v>144</v>
      </c>
      <c r="I159" t="s">
        <v>138</v>
      </c>
      <c r="J159" t="s">
        <v>9444</v>
      </c>
      <c r="K159" t="s">
        <v>96</v>
      </c>
      <c r="L159" t="s">
        <v>9445</v>
      </c>
      <c r="M159" s="36">
        <v>45960.381944444453</v>
      </c>
      <c r="N159" s="36">
        <v>45965.656944444447</v>
      </c>
      <c r="P159" t="s">
        <v>8668</v>
      </c>
      <c r="Q159" t="s">
        <v>8668</v>
      </c>
      <c r="R159" t="s">
        <v>1130</v>
      </c>
      <c r="S159" t="s">
        <v>1130</v>
      </c>
      <c r="T159" t="s">
        <v>100</v>
      </c>
      <c r="U159" t="s">
        <v>6696</v>
      </c>
      <c r="V159" t="s">
        <v>9446</v>
      </c>
      <c r="W159" t="s">
        <v>102</v>
      </c>
      <c r="Y159" t="s">
        <v>8</v>
      </c>
      <c r="Z159" t="s">
        <v>104</v>
      </c>
      <c r="AA159" t="s">
        <v>1423</v>
      </c>
      <c r="AB159" s="37">
        <v>1</v>
      </c>
      <c r="AC159" s="37">
        <v>35780</v>
      </c>
      <c r="AD159" s="37">
        <v>75096</v>
      </c>
      <c r="AE159" s="37">
        <v>35780</v>
      </c>
    </row>
    <row r="160" spans="1:31">
      <c r="A160" t="s">
        <v>138</v>
      </c>
      <c r="B160" t="s">
        <v>139</v>
      </c>
      <c r="C160" t="s">
        <v>140</v>
      </c>
      <c r="D160" t="s">
        <v>1424</v>
      </c>
      <c r="E160" t="s">
        <v>9447</v>
      </c>
      <c r="F160" t="s">
        <v>9448</v>
      </c>
      <c r="G160" t="s">
        <v>8607</v>
      </c>
      <c r="H160" t="s">
        <v>144</v>
      </c>
      <c r="I160" t="s">
        <v>1427</v>
      </c>
      <c r="J160" t="s">
        <v>9449</v>
      </c>
      <c r="K160" t="s">
        <v>96</v>
      </c>
      <c r="L160" t="s">
        <v>9450</v>
      </c>
      <c r="M160" s="36">
        <v>45960.387430555558</v>
      </c>
      <c r="N160" s="36">
        <v>45967.462500000001</v>
      </c>
      <c r="P160" t="s">
        <v>8668</v>
      </c>
      <c r="Q160" t="s">
        <v>8668</v>
      </c>
      <c r="R160" t="s">
        <v>1130</v>
      </c>
      <c r="S160" t="s">
        <v>1130</v>
      </c>
      <c r="T160" t="s">
        <v>100</v>
      </c>
      <c r="U160" t="s">
        <v>6696</v>
      </c>
      <c r="V160" t="s">
        <v>9451</v>
      </c>
      <c r="W160" t="s">
        <v>8611</v>
      </c>
      <c r="Y160" t="s">
        <v>15</v>
      </c>
      <c r="Z160" t="s">
        <v>104</v>
      </c>
      <c r="AB160" s="37">
        <v>0</v>
      </c>
      <c r="AC160" s="37">
        <v>35780</v>
      </c>
      <c r="AD160" s="37">
        <v>75096</v>
      </c>
      <c r="AE160" s="37">
        <v>35780</v>
      </c>
    </row>
    <row r="161" spans="1:31">
      <c r="A161" t="s">
        <v>509</v>
      </c>
      <c r="B161" t="s">
        <v>139</v>
      </c>
      <c r="C161" t="s">
        <v>140</v>
      </c>
      <c r="D161" t="s">
        <v>510</v>
      </c>
      <c r="E161" t="s">
        <v>9452</v>
      </c>
      <c r="F161" t="s">
        <v>9453</v>
      </c>
      <c r="G161" t="s">
        <v>8665</v>
      </c>
      <c r="H161" t="s">
        <v>144</v>
      </c>
      <c r="I161" t="s">
        <v>513</v>
      </c>
      <c r="J161" t="s">
        <v>9454</v>
      </c>
      <c r="K161" t="s">
        <v>96</v>
      </c>
      <c r="L161" t="s">
        <v>9455</v>
      </c>
      <c r="M161" s="36">
        <v>45960.3905787037</v>
      </c>
      <c r="N161" s="36">
        <v>45967.64166666667</v>
      </c>
      <c r="P161" t="s">
        <v>8668</v>
      </c>
      <c r="Q161" t="s">
        <v>8668</v>
      </c>
      <c r="R161" t="s">
        <v>98</v>
      </c>
      <c r="S161" t="s">
        <v>99</v>
      </c>
      <c r="T161" t="s">
        <v>100</v>
      </c>
      <c r="U161" t="s">
        <v>6696</v>
      </c>
      <c r="V161" t="s">
        <v>9456</v>
      </c>
      <c r="W161" t="s">
        <v>102</v>
      </c>
      <c r="Y161" t="s">
        <v>11</v>
      </c>
      <c r="Z161" t="s">
        <v>104</v>
      </c>
      <c r="AA161" t="s">
        <v>518</v>
      </c>
      <c r="AB161" s="37">
        <v>1</v>
      </c>
      <c r="AC161" s="37">
        <v>67654</v>
      </c>
      <c r="AD161" s="37">
        <v>140396</v>
      </c>
      <c r="AE161" s="37">
        <v>67654</v>
      </c>
    </row>
    <row r="162" spans="1:31">
      <c r="A162" t="s">
        <v>152</v>
      </c>
      <c r="B162" t="s">
        <v>153</v>
      </c>
      <c r="C162" t="s">
        <v>154</v>
      </c>
      <c r="D162" t="s">
        <v>155</v>
      </c>
      <c r="E162" t="s">
        <v>9457</v>
      </c>
      <c r="F162" t="s">
        <v>9458</v>
      </c>
      <c r="G162" t="s">
        <v>8665</v>
      </c>
      <c r="H162" t="s">
        <v>153</v>
      </c>
      <c r="I162" t="s">
        <v>152</v>
      </c>
      <c r="J162" t="s">
        <v>9459</v>
      </c>
      <c r="K162" t="s">
        <v>96</v>
      </c>
      <c r="L162" t="s">
        <v>9460</v>
      </c>
      <c r="M162" s="36">
        <v>45960.409918981481</v>
      </c>
      <c r="N162" s="36">
        <v>45967.643750000003</v>
      </c>
      <c r="P162" t="s">
        <v>8668</v>
      </c>
      <c r="Q162" t="s">
        <v>8668</v>
      </c>
      <c r="R162" t="s">
        <v>1130</v>
      </c>
      <c r="S162" t="s">
        <v>1130</v>
      </c>
      <c r="T162" t="s">
        <v>100</v>
      </c>
      <c r="U162" t="s">
        <v>6696</v>
      </c>
      <c r="V162" t="s">
        <v>9461</v>
      </c>
      <c r="W162" t="s">
        <v>102</v>
      </c>
      <c r="Y162" t="s">
        <v>8</v>
      </c>
      <c r="Z162" t="s">
        <v>104</v>
      </c>
      <c r="AA162" t="s">
        <v>793</v>
      </c>
      <c r="AB162" s="37">
        <v>1</v>
      </c>
      <c r="AC162" s="37">
        <v>35780</v>
      </c>
      <c r="AD162" s="37">
        <v>75096</v>
      </c>
      <c r="AE162" s="37">
        <v>35780</v>
      </c>
    </row>
    <row r="163" spans="1:31">
      <c r="A163" t="s">
        <v>138</v>
      </c>
      <c r="B163" t="s">
        <v>139</v>
      </c>
      <c r="C163" t="s">
        <v>140</v>
      </c>
      <c r="D163" t="s">
        <v>494</v>
      </c>
      <c r="E163" t="s">
        <v>9462</v>
      </c>
      <c r="F163" t="s">
        <v>9463</v>
      </c>
      <c r="G163" t="s">
        <v>8665</v>
      </c>
      <c r="H163" t="s">
        <v>144</v>
      </c>
      <c r="I163" t="s">
        <v>497</v>
      </c>
      <c r="J163" t="s">
        <v>9464</v>
      </c>
      <c r="K163" t="s">
        <v>96</v>
      </c>
      <c r="L163" t="s">
        <v>9465</v>
      </c>
      <c r="M163" s="36">
        <v>45960.406539351847</v>
      </c>
      <c r="N163" s="36">
        <v>45964.401388888888</v>
      </c>
      <c r="P163" t="s">
        <v>8668</v>
      </c>
      <c r="Q163" t="s">
        <v>8668</v>
      </c>
      <c r="R163" t="s">
        <v>98</v>
      </c>
      <c r="S163" t="s">
        <v>470</v>
      </c>
      <c r="T163" t="s">
        <v>100</v>
      </c>
      <c r="U163" t="s">
        <v>6696</v>
      </c>
      <c r="V163" t="s">
        <v>9466</v>
      </c>
      <c r="W163" t="s">
        <v>102</v>
      </c>
      <c r="Y163" t="s">
        <v>8</v>
      </c>
      <c r="Z163" t="s">
        <v>104</v>
      </c>
      <c r="AA163" t="s">
        <v>8864</v>
      </c>
      <c r="AB163" s="37">
        <v>1</v>
      </c>
      <c r="AC163" s="37">
        <v>35780</v>
      </c>
      <c r="AD163" s="37">
        <v>75096</v>
      </c>
      <c r="AE163" s="37">
        <v>35780</v>
      </c>
    </row>
    <row r="164" spans="1:31">
      <c r="A164" t="s">
        <v>1001</v>
      </c>
      <c r="B164" t="s">
        <v>86</v>
      </c>
      <c r="C164" t="s">
        <v>352</v>
      </c>
      <c r="D164" t="s">
        <v>1002</v>
      </c>
      <c r="E164" t="s">
        <v>9467</v>
      </c>
      <c r="F164" t="s">
        <v>9468</v>
      </c>
      <c r="G164" t="s">
        <v>8665</v>
      </c>
      <c r="H164" t="s">
        <v>659</v>
      </c>
      <c r="I164" t="s">
        <v>1001</v>
      </c>
      <c r="J164" t="s">
        <v>9469</v>
      </c>
      <c r="K164" t="s">
        <v>96</v>
      </c>
      <c r="L164" t="s">
        <v>9470</v>
      </c>
      <c r="M164" s="36">
        <v>45960.410868055558</v>
      </c>
      <c r="N164" s="36">
        <v>45967.665277777778</v>
      </c>
      <c r="P164" t="s">
        <v>8668</v>
      </c>
      <c r="Q164" t="s">
        <v>8668</v>
      </c>
      <c r="R164" t="s">
        <v>1130</v>
      </c>
      <c r="S164" t="s">
        <v>1130</v>
      </c>
      <c r="T164" t="s">
        <v>1179</v>
      </c>
      <c r="U164" t="s">
        <v>6696</v>
      </c>
      <c r="V164" t="s">
        <v>9471</v>
      </c>
      <c r="W164" t="s">
        <v>102</v>
      </c>
      <c r="Y164" t="s">
        <v>8</v>
      </c>
      <c r="Z164" t="s">
        <v>104</v>
      </c>
      <c r="AA164" t="s">
        <v>1009</v>
      </c>
      <c r="AB164" s="37">
        <v>1</v>
      </c>
      <c r="AC164" s="37">
        <v>35780</v>
      </c>
      <c r="AD164" s="37">
        <v>75096</v>
      </c>
      <c r="AE164" s="37">
        <v>35780</v>
      </c>
    </row>
    <row r="165" spans="1:31">
      <c r="A165" t="s">
        <v>152</v>
      </c>
      <c r="B165" t="s">
        <v>153</v>
      </c>
      <c r="C165" t="s">
        <v>154</v>
      </c>
      <c r="D165" t="s">
        <v>155</v>
      </c>
      <c r="E165" t="s">
        <v>9472</v>
      </c>
      <c r="F165" t="s">
        <v>9473</v>
      </c>
      <c r="G165" t="s">
        <v>8665</v>
      </c>
      <c r="H165" t="s">
        <v>153</v>
      </c>
      <c r="I165" t="s">
        <v>152</v>
      </c>
      <c r="J165" t="s">
        <v>9474</v>
      </c>
      <c r="K165" t="s">
        <v>96</v>
      </c>
      <c r="L165" t="s">
        <v>9475</v>
      </c>
      <c r="M165" s="36">
        <v>45960.422465277778</v>
      </c>
      <c r="N165" s="36">
        <v>45965.657638888893</v>
      </c>
      <c r="P165" t="s">
        <v>8668</v>
      </c>
      <c r="Q165" t="s">
        <v>8668</v>
      </c>
      <c r="R165" t="s">
        <v>1129</v>
      </c>
      <c r="S165" t="s">
        <v>1130</v>
      </c>
      <c r="T165" t="s">
        <v>100</v>
      </c>
      <c r="U165" t="s">
        <v>6696</v>
      </c>
      <c r="V165" t="s">
        <v>9476</v>
      </c>
      <c r="W165" t="s">
        <v>102</v>
      </c>
      <c r="Y165" t="s">
        <v>8</v>
      </c>
      <c r="Z165" t="s">
        <v>104</v>
      </c>
      <c r="AA165" t="s">
        <v>453</v>
      </c>
      <c r="AB165" s="37">
        <v>1</v>
      </c>
      <c r="AC165" s="37">
        <v>35780</v>
      </c>
      <c r="AD165" s="37">
        <v>75096</v>
      </c>
      <c r="AE165" s="37">
        <v>35780</v>
      </c>
    </row>
    <row r="166" spans="1:31">
      <c r="A166" t="s">
        <v>244</v>
      </c>
      <c r="B166" t="s">
        <v>114</v>
      </c>
      <c r="C166" t="s">
        <v>115</v>
      </c>
      <c r="D166" t="s">
        <v>245</v>
      </c>
      <c r="E166" t="s">
        <v>9477</v>
      </c>
      <c r="F166" t="s">
        <v>9478</v>
      </c>
      <c r="G166" t="s">
        <v>8665</v>
      </c>
      <c r="H166" t="s">
        <v>248</v>
      </c>
      <c r="I166" t="s">
        <v>249</v>
      </c>
      <c r="J166" t="s">
        <v>9479</v>
      </c>
      <c r="K166" t="s">
        <v>96</v>
      </c>
      <c r="L166" t="s">
        <v>9480</v>
      </c>
      <c r="M166" s="36">
        <v>45960.424201388887</v>
      </c>
      <c r="N166" s="36">
        <v>45962.568055555559</v>
      </c>
      <c r="P166" t="s">
        <v>8668</v>
      </c>
      <c r="Q166" t="s">
        <v>8668</v>
      </c>
      <c r="R166" t="s">
        <v>1130</v>
      </c>
      <c r="S166" t="s">
        <v>1130</v>
      </c>
      <c r="T166" t="s">
        <v>100</v>
      </c>
      <c r="U166" t="s">
        <v>6696</v>
      </c>
      <c r="V166" t="s">
        <v>9481</v>
      </c>
      <c r="W166" t="s">
        <v>102</v>
      </c>
      <c r="Y166" t="s">
        <v>11</v>
      </c>
      <c r="Z166" t="s">
        <v>104</v>
      </c>
      <c r="AA166" t="s">
        <v>254</v>
      </c>
      <c r="AB166" s="37">
        <v>1</v>
      </c>
      <c r="AC166" s="37">
        <v>67654</v>
      </c>
      <c r="AD166" s="37">
        <v>140396</v>
      </c>
      <c r="AE166" s="37">
        <v>67654</v>
      </c>
    </row>
    <row r="167" spans="1:31">
      <c r="A167" t="s">
        <v>85</v>
      </c>
      <c r="B167" t="s">
        <v>86</v>
      </c>
      <c r="C167" t="s">
        <v>87</v>
      </c>
      <c r="D167" t="s">
        <v>296</v>
      </c>
      <c r="E167" t="s">
        <v>9482</v>
      </c>
      <c r="F167" t="s">
        <v>9483</v>
      </c>
      <c r="G167" t="s">
        <v>8665</v>
      </c>
      <c r="H167" t="s">
        <v>93</v>
      </c>
      <c r="I167" t="s">
        <v>85</v>
      </c>
      <c r="J167" t="s">
        <v>9484</v>
      </c>
      <c r="K167" t="s">
        <v>96</v>
      </c>
      <c r="L167" t="s">
        <v>9485</v>
      </c>
      <c r="M167" s="36">
        <v>45960.418206018519</v>
      </c>
      <c r="N167" s="36">
        <v>45962.575694444437</v>
      </c>
      <c r="P167" t="s">
        <v>8668</v>
      </c>
      <c r="Q167" t="s">
        <v>8668</v>
      </c>
      <c r="R167" t="s">
        <v>98</v>
      </c>
      <c r="S167" t="s">
        <v>470</v>
      </c>
      <c r="T167" t="s">
        <v>100</v>
      </c>
      <c r="U167" t="s">
        <v>6696</v>
      </c>
      <c r="V167" t="s">
        <v>9486</v>
      </c>
      <c r="W167" t="s">
        <v>102</v>
      </c>
      <c r="Y167" t="s">
        <v>8</v>
      </c>
      <c r="Z167" t="s">
        <v>104</v>
      </c>
      <c r="AA167" t="s">
        <v>1151</v>
      </c>
      <c r="AB167" s="37">
        <v>1</v>
      </c>
      <c r="AC167" s="37">
        <v>35780</v>
      </c>
      <c r="AD167" s="37">
        <v>75096</v>
      </c>
      <c r="AE167" s="37">
        <v>35780</v>
      </c>
    </row>
    <row r="168" spans="1:31">
      <c r="A168" t="s">
        <v>244</v>
      </c>
      <c r="B168" t="s">
        <v>114</v>
      </c>
      <c r="C168" t="s">
        <v>115</v>
      </c>
      <c r="D168" t="s">
        <v>7360</v>
      </c>
      <c r="E168" t="s">
        <v>9487</v>
      </c>
      <c r="F168" t="s">
        <v>9488</v>
      </c>
      <c r="G168" t="s">
        <v>8665</v>
      </c>
      <c r="H168" t="s">
        <v>366</v>
      </c>
      <c r="I168" t="s">
        <v>7363</v>
      </c>
      <c r="J168" t="s">
        <v>9489</v>
      </c>
      <c r="K168" t="s">
        <v>96</v>
      </c>
      <c r="L168" t="s">
        <v>9490</v>
      </c>
      <c r="M168" s="36">
        <v>45960.437615740739</v>
      </c>
      <c r="N168" s="36">
        <v>45965.684027777781</v>
      </c>
      <c r="P168" t="s">
        <v>8668</v>
      </c>
      <c r="Q168" t="s">
        <v>8668</v>
      </c>
      <c r="R168" t="s">
        <v>1130</v>
      </c>
      <c r="S168" t="s">
        <v>1130</v>
      </c>
      <c r="T168" t="s">
        <v>100</v>
      </c>
      <c r="U168" t="s">
        <v>6696</v>
      </c>
      <c r="V168" t="s">
        <v>9491</v>
      </c>
      <c r="W168" t="s">
        <v>102</v>
      </c>
      <c r="Y168" t="s">
        <v>11</v>
      </c>
      <c r="Z168" t="s">
        <v>104</v>
      </c>
      <c r="AA168" t="s">
        <v>1538</v>
      </c>
      <c r="AB168" s="37">
        <v>1</v>
      </c>
      <c r="AC168" s="37">
        <v>67654</v>
      </c>
      <c r="AD168" s="37">
        <v>140396</v>
      </c>
      <c r="AE168" s="37">
        <v>67654</v>
      </c>
    </row>
    <row r="169" spans="1:31">
      <c r="A169" t="s">
        <v>138</v>
      </c>
      <c r="B169" t="s">
        <v>139</v>
      </c>
      <c r="C169" t="s">
        <v>140</v>
      </c>
      <c r="D169" t="s">
        <v>494</v>
      </c>
      <c r="E169" t="s">
        <v>9492</v>
      </c>
      <c r="F169" t="s">
        <v>6232</v>
      </c>
      <c r="G169" t="s">
        <v>8665</v>
      </c>
      <c r="H169" t="s">
        <v>144</v>
      </c>
      <c r="I169" t="s">
        <v>497</v>
      </c>
      <c r="J169" t="s">
        <v>6233</v>
      </c>
      <c r="K169" t="s">
        <v>96</v>
      </c>
      <c r="L169" t="s">
        <v>9493</v>
      </c>
      <c r="M169" s="36">
        <v>45960.43310185185</v>
      </c>
      <c r="N169" s="36">
        <v>45964.402083333327</v>
      </c>
      <c r="P169" t="s">
        <v>8668</v>
      </c>
      <c r="Q169" t="s">
        <v>8668</v>
      </c>
      <c r="R169" t="s">
        <v>147</v>
      </c>
      <c r="S169" t="s">
        <v>1364</v>
      </c>
      <c r="T169" t="s">
        <v>100</v>
      </c>
      <c r="U169" t="s">
        <v>6696</v>
      </c>
      <c r="V169" t="s">
        <v>9494</v>
      </c>
      <c r="W169" t="s">
        <v>102</v>
      </c>
      <c r="Y169" t="s">
        <v>8</v>
      </c>
      <c r="Z169" t="s">
        <v>104</v>
      </c>
      <c r="AA169" t="s">
        <v>8864</v>
      </c>
      <c r="AB169" s="37">
        <v>1</v>
      </c>
      <c r="AC169" s="37">
        <v>35780</v>
      </c>
      <c r="AD169" s="37">
        <v>75096</v>
      </c>
      <c r="AE169" s="37">
        <v>35780</v>
      </c>
    </row>
    <row r="170" spans="1:31">
      <c r="A170" t="s">
        <v>152</v>
      </c>
      <c r="B170" t="s">
        <v>153</v>
      </c>
      <c r="C170" t="s">
        <v>154</v>
      </c>
      <c r="D170" t="s">
        <v>155</v>
      </c>
      <c r="E170" t="s">
        <v>9495</v>
      </c>
      <c r="F170" t="s">
        <v>9496</v>
      </c>
      <c r="G170" t="s">
        <v>8665</v>
      </c>
      <c r="H170" t="s">
        <v>153</v>
      </c>
      <c r="I170" t="s">
        <v>152</v>
      </c>
      <c r="J170" t="s">
        <v>9497</v>
      </c>
      <c r="K170" t="s">
        <v>96</v>
      </c>
      <c r="L170" t="s">
        <v>9498</v>
      </c>
      <c r="M170" s="36">
        <v>45960.435613425929</v>
      </c>
      <c r="N170" s="36">
        <v>45965.659722222219</v>
      </c>
      <c r="P170" t="s">
        <v>8668</v>
      </c>
      <c r="Q170" t="s">
        <v>8668</v>
      </c>
      <c r="R170" t="s">
        <v>1130</v>
      </c>
      <c r="S170" t="s">
        <v>1130</v>
      </c>
      <c r="T170" t="s">
        <v>100</v>
      </c>
      <c r="U170" t="s">
        <v>6696</v>
      </c>
      <c r="V170" t="s">
        <v>9499</v>
      </c>
      <c r="W170" t="s">
        <v>102</v>
      </c>
      <c r="Y170" t="s">
        <v>8</v>
      </c>
      <c r="Z170" t="s">
        <v>104</v>
      </c>
      <c r="AA170" t="s">
        <v>786</v>
      </c>
      <c r="AB170" s="37">
        <v>1</v>
      </c>
      <c r="AC170" s="37">
        <v>35780</v>
      </c>
      <c r="AD170" s="37">
        <v>75096</v>
      </c>
      <c r="AE170" s="37">
        <v>35780</v>
      </c>
    </row>
    <row r="171" spans="1:31">
      <c r="A171" t="s">
        <v>138</v>
      </c>
      <c r="B171" t="s">
        <v>139</v>
      </c>
      <c r="C171" t="s">
        <v>140</v>
      </c>
      <c r="D171" t="s">
        <v>1386</v>
      </c>
      <c r="E171" t="s">
        <v>9500</v>
      </c>
      <c r="F171" t="s">
        <v>9501</v>
      </c>
      <c r="G171" t="s">
        <v>8665</v>
      </c>
      <c r="H171" t="s">
        <v>144</v>
      </c>
      <c r="I171" t="s">
        <v>1389</v>
      </c>
      <c r="J171" t="s">
        <v>9502</v>
      </c>
      <c r="K171" t="s">
        <v>96</v>
      </c>
      <c r="L171" t="s">
        <v>9503</v>
      </c>
      <c r="M171" s="36">
        <v>45960.436238425929</v>
      </c>
      <c r="N171" s="36">
        <v>45966.361805555563</v>
      </c>
      <c r="P171" t="s">
        <v>8668</v>
      </c>
      <c r="Q171" t="s">
        <v>8668</v>
      </c>
      <c r="R171" t="s">
        <v>147</v>
      </c>
      <c r="S171" t="s">
        <v>148</v>
      </c>
      <c r="T171" t="s">
        <v>100</v>
      </c>
      <c r="U171" t="s">
        <v>6696</v>
      </c>
      <c r="V171" t="s">
        <v>9504</v>
      </c>
      <c r="W171" t="s">
        <v>102</v>
      </c>
      <c r="Y171" t="s">
        <v>8</v>
      </c>
      <c r="Z171" t="s">
        <v>104</v>
      </c>
      <c r="AA171" t="s">
        <v>6599</v>
      </c>
      <c r="AB171" s="37">
        <v>1</v>
      </c>
      <c r="AC171" s="37">
        <v>35780</v>
      </c>
      <c r="AD171" s="37">
        <v>75096</v>
      </c>
      <c r="AE171" s="37">
        <v>35780</v>
      </c>
    </row>
    <row r="172" spans="1:31">
      <c r="A172" t="s">
        <v>800</v>
      </c>
      <c r="B172" t="s">
        <v>381</v>
      </c>
      <c r="C172" t="s">
        <v>382</v>
      </c>
      <c r="D172" t="s">
        <v>6100</v>
      </c>
      <c r="E172" t="s">
        <v>9505</v>
      </c>
      <c r="F172" t="s">
        <v>9506</v>
      </c>
      <c r="G172" t="s">
        <v>8607</v>
      </c>
      <c r="H172" t="s">
        <v>2052</v>
      </c>
      <c r="I172" t="s">
        <v>6103</v>
      </c>
      <c r="J172" t="s">
        <v>9507</v>
      </c>
      <c r="K172" t="s">
        <v>96</v>
      </c>
      <c r="L172" t="s">
        <v>9508</v>
      </c>
      <c r="M172" s="36">
        <v>45960.450254629628</v>
      </c>
      <c r="N172" s="36">
        <v>45980.673611111109</v>
      </c>
      <c r="P172" t="s">
        <v>8668</v>
      </c>
      <c r="Q172" t="s">
        <v>8668</v>
      </c>
      <c r="R172" t="s">
        <v>1130</v>
      </c>
      <c r="S172" t="s">
        <v>1130</v>
      </c>
      <c r="T172" t="s">
        <v>1179</v>
      </c>
      <c r="U172" t="s">
        <v>9509</v>
      </c>
      <c r="V172" t="s">
        <v>9510</v>
      </c>
      <c r="W172" t="s">
        <v>8611</v>
      </c>
      <c r="Y172" t="s">
        <v>125</v>
      </c>
      <c r="Z172" t="s">
        <v>6108</v>
      </c>
      <c r="AB172" s="37">
        <v>0</v>
      </c>
      <c r="AC172" s="37">
        <v>35780</v>
      </c>
      <c r="AD172" s="37">
        <v>75096</v>
      </c>
      <c r="AE172" s="37">
        <v>35780</v>
      </c>
    </row>
    <row r="173" spans="1:31">
      <c r="A173" t="s">
        <v>398</v>
      </c>
      <c r="B173" t="s">
        <v>86</v>
      </c>
      <c r="C173" t="s">
        <v>87</v>
      </c>
      <c r="D173" t="s">
        <v>399</v>
      </c>
      <c r="E173" t="s">
        <v>9511</v>
      </c>
      <c r="F173" t="s">
        <v>9512</v>
      </c>
      <c r="G173" t="s">
        <v>8665</v>
      </c>
      <c r="H173" t="s">
        <v>402</v>
      </c>
      <c r="I173" t="s">
        <v>398</v>
      </c>
      <c r="J173" t="s">
        <v>9513</v>
      </c>
      <c r="K173" t="s">
        <v>96</v>
      </c>
      <c r="L173" t="s">
        <v>9514</v>
      </c>
      <c r="M173" s="36">
        <v>45960.450914351852</v>
      </c>
      <c r="N173" s="36">
        <v>45962.5625</v>
      </c>
      <c r="P173" t="s">
        <v>8668</v>
      </c>
      <c r="Q173" t="s">
        <v>8668</v>
      </c>
      <c r="R173" t="s">
        <v>1129</v>
      </c>
      <c r="S173" t="s">
        <v>1129</v>
      </c>
      <c r="T173" t="s">
        <v>100</v>
      </c>
      <c r="U173" t="s">
        <v>6696</v>
      </c>
      <c r="V173" t="s">
        <v>9515</v>
      </c>
      <c r="W173" t="s">
        <v>102</v>
      </c>
      <c r="Y173" t="s">
        <v>8</v>
      </c>
      <c r="Z173" t="s">
        <v>104</v>
      </c>
      <c r="AA173" t="s">
        <v>414</v>
      </c>
      <c r="AB173" s="37">
        <v>1</v>
      </c>
      <c r="AC173" s="37">
        <v>35780</v>
      </c>
      <c r="AD173" s="37">
        <v>75096</v>
      </c>
      <c r="AE173" s="37">
        <v>35780</v>
      </c>
    </row>
    <row r="174" spans="1:31">
      <c r="A174" t="s">
        <v>277</v>
      </c>
      <c r="B174" t="s">
        <v>256</v>
      </c>
      <c r="C174" t="s">
        <v>257</v>
      </c>
      <c r="D174" t="s">
        <v>278</v>
      </c>
      <c r="E174" t="s">
        <v>9516</v>
      </c>
      <c r="F174" t="s">
        <v>9517</v>
      </c>
      <c r="G174" t="s">
        <v>8607</v>
      </c>
      <c r="H174" t="s">
        <v>281</v>
      </c>
      <c r="I174" t="s">
        <v>282</v>
      </c>
      <c r="J174" t="s">
        <v>9518</v>
      </c>
      <c r="K174" t="s">
        <v>96</v>
      </c>
      <c r="L174" t="s">
        <v>9519</v>
      </c>
      <c r="M174" s="36">
        <v>45960.44740740741</v>
      </c>
      <c r="N174" s="36">
        <v>45967.463888888888</v>
      </c>
      <c r="P174" t="s">
        <v>8668</v>
      </c>
      <c r="Q174" t="s">
        <v>8668</v>
      </c>
      <c r="R174" t="s">
        <v>98</v>
      </c>
      <c r="S174" t="s">
        <v>470</v>
      </c>
      <c r="T174" t="s">
        <v>100</v>
      </c>
      <c r="U174" t="s">
        <v>6696</v>
      </c>
      <c r="V174" t="s">
        <v>9520</v>
      </c>
      <c r="W174" t="s">
        <v>8611</v>
      </c>
      <c r="Y174" t="s">
        <v>13</v>
      </c>
      <c r="Z174" t="s">
        <v>104</v>
      </c>
      <c r="AB174" s="37">
        <v>0</v>
      </c>
      <c r="AC174" s="37">
        <v>35780</v>
      </c>
      <c r="AD174" s="37">
        <v>75096</v>
      </c>
      <c r="AE174" s="37">
        <v>35780</v>
      </c>
    </row>
    <row r="175" spans="1:31">
      <c r="A175" t="s">
        <v>277</v>
      </c>
      <c r="B175" t="s">
        <v>256</v>
      </c>
      <c r="C175" t="s">
        <v>257</v>
      </c>
      <c r="D175" t="s">
        <v>4702</v>
      </c>
      <c r="E175" t="s">
        <v>9521</v>
      </c>
      <c r="F175" t="s">
        <v>9522</v>
      </c>
      <c r="G175" t="s">
        <v>8607</v>
      </c>
      <c r="H175" t="s">
        <v>291</v>
      </c>
      <c r="I175" t="s">
        <v>4705</v>
      </c>
      <c r="J175" t="s">
        <v>9523</v>
      </c>
      <c r="K175" t="s">
        <v>96</v>
      </c>
      <c r="L175" t="s">
        <v>9524</v>
      </c>
      <c r="M175" s="36">
        <v>45960.44939814815</v>
      </c>
      <c r="N175" s="36">
        <v>45967.61041666667</v>
      </c>
      <c r="P175" t="s">
        <v>8668</v>
      </c>
      <c r="Q175" t="s">
        <v>8668</v>
      </c>
      <c r="R175" t="s">
        <v>1130</v>
      </c>
      <c r="S175" t="s">
        <v>1130</v>
      </c>
      <c r="T175" t="s">
        <v>100</v>
      </c>
      <c r="U175" t="s">
        <v>6696</v>
      </c>
      <c r="V175" t="s">
        <v>9525</v>
      </c>
      <c r="W175" t="s">
        <v>8611</v>
      </c>
      <c r="Y175" t="s">
        <v>15</v>
      </c>
      <c r="Z175" t="s">
        <v>104</v>
      </c>
      <c r="AB175" s="37">
        <v>0</v>
      </c>
      <c r="AC175" s="37">
        <v>35780</v>
      </c>
      <c r="AD175" s="37">
        <v>75096</v>
      </c>
      <c r="AE175" s="37">
        <v>35780</v>
      </c>
    </row>
    <row r="176" spans="1:31">
      <c r="A176" t="s">
        <v>138</v>
      </c>
      <c r="B176" t="s">
        <v>139</v>
      </c>
      <c r="C176" t="s">
        <v>140</v>
      </c>
      <c r="D176" t="s">
        <v>1163</v>
      </c>
      <c r="E176" t="s">
        <v>9526</v>
      </c>
      <c r="F176" t="s">
        <v>9527</v>
      </c>
      <c r="G176" t="s">
        <v>8665</v>
      </c>
      <c r="H176" t="s">
        <v>144</v>
      </c>
      <c r="I176" t="s">
        <v>1166</v>
      </c>
      <c r="J176" t="s">
        <v>9528</v>
      </c>
      <c r="K176" t="s">
        <v>96</v>
      </c>
      <c r="L176" t="s">
        <v>9529</v>
      </c>
      <c r="M176" s="36">
        <v>45960.4528125</v>
      </c>
      <c r="N176" s="36">
        <v>45962.574999999997</v>
      </c>
      <c r="P176" t="s">
        <v>8668</v>
      </c>
      <c r="Q176" t="s">
        <v>8668</v>
      </c>
      <c r="R176" t="s">
        <v>98</v>
      </c>
      <c r="S176" t="s">
        <v>99</v>
      </c>
      <c r="T176" t="s">
        <v>100</v>
      </c>
      <c r="U176" t="s">
        <v>6696</v>
      </c>
      <c r="V176" t="s">
        <v>9530</v>
      </c>
      <c r="W176" t="s">
        <v>102</v>
      </c>
      <c r="Y176" t="s">
        <v>11</v>
      </c>
      <c r="Z176" t="s">
        <v>104</v>
      </c>
      <c r="AA176" t="s">
        <v>1172</v>
      </c>
      <c r="AB176" s="37">
        <v>1</v>
      </c>
      <c r="AC176" s="37">
        <v>67654</v>
      </c>
      <c r="AD176" s="37">
        <v>140396</v>
      </c>
      <c r="AE176" s="37">
        <v>67654</v>
      </c>
    </row>
    <row r="177" spans="1:31">
      <c r="A177" t="s">
        <v>991</v>
      </c>
      <c r="B177" t="s">
        <v>256</v>
      </c>
      <c r="C177" t="s">
        <v>257</v>
      </c>
      <c r="D177" t="s">
        <v>2510</v>
      </c>
      <c r="E177" t="s">
        <v>9531</v>
      </c>
      <c r="F177" t="s">
        <v>9532</v>
      </c>
      <c r="G177" t="s">
        <v>8665</v>
      </c>
      <c r="H177" t="s">
        <v>224</v>
      </c>
      <c r="I177" t="s">
        <v>2513</v>
      </c>
      <c r="J177" t="s">
        <v>9533</v>
      </c>
      <c r="K177" t="s">
        <v>96</v>
      </c>
      <c r="L177" t="s">
        <v>9534</v>
      </c>
      <c r="M177" s="36">
        <v>45960.457928240743</v>
      </c>
      <c r="N177" s="36">
        <v>45966.48333333333</v>
      </c>
      <c r="P177" t="s">
        <v>8668</v>
      </c>
      <c r="Q177" t="s">
        <v>8668</v>
      </c>
      <c r="R177" t="s">
        <v>1130</v>
      </c>
      <c r="S177" t="s">
        <v>1130</v>
      </c>
      <c r="T177" t="s">
        <v>100</v>
      </c>
      <c r="U177" t="s">
        <v>6696</v>
      </c>
      <c r="V177" t="s">
        <v>9535</v>
      </c>
      <c r="W177" t="s">
        <v>102</v>
      </c>
      <c r="Y177" t="s">
        <v>11</v>
      </c>
      <c r="Z177" t="s">
        <v>104</v>
      </c>
      <c r="AA177" t="s">
        <v>1448</v>
      </c>
      <c r="AB177" s="37">
        <v>1</v>
      </c>
      <c r="AC177" s="37">
        <v>67654</v>
      </c>
      <c r="AD177" s="37">
        <v>140396</v>
      </c>
      <c r="AE177" s="37">
        <v>67654</v>
      </c>
    </row>
    <row r="178" spans="1:31">
      <c r="A178" t="s">
        <v>152</v>
      </c>
      <c r="B178" t="s">
        <v>153</v>
      </c>
      <c r="C178" t="s">
        <v>154</v>
      </c>
      <c r="D178" t="s">
        <v>268</v>
      </c>
      <c r="E178" t="s">
        <v>9536</v>
      </c>
      <c r="F178" t="s">
        <v>9537</v>
      </c>
      <c r="G178" t="s">
        <v>8665</v>
      </c>
      <c r="H178" t="s">
        <v>153</v>
      </c>
      <c r="I178" t="s">
        <v>271</v>
      </c>
      <c r="J178" t="s">
        <v>9538</v>
      </c>
      <c r="K178" t="s">
        <v>96</v>
      </c>
      <c r="L178" t="s">
        <v>9539</v>
      </c>
      <c r="M178" s="36">
        <v>45960.466145833343</v>
      </c>
      <c r="N178" s="36">
        <v>45962.442361111112</v>
      </c>
      <c r="P178" t="s">
        <v>8668</v>
      </c>
      <c r="Q178" t="s">
        <v>8668</v>
      </c>
      <c r="R178" t="s">
        <v>1130</v>
      </c>
      <c r="S178" t="s">
        <v>1130</v>
      </c>
      <c r="T178" t="s">
        <v>100</v>
      </c>
      <c r="U178" t="s">
        <v>6696</v>
      </c>
      <c r="V178" t="s">
        <v>9540</v>
      </c>
      <c r="W178" t="s">
        <v>102</v>
      </c>
      <c r="Y178" t="s">
        <v>8</v>
      </c>
      <c r="Z178" t="s">
        <v>104</v>
      </c>
      <c r="AA178" t="s">
        <v>276</v>
      </c>
      <c r="AB178" s="37">
        <v>1</v>
      </c>
      <c r="AC178" s="37">
        <v>35780</v>
      </c>
      <c r="AD178" s="37">
        <v>75096</v>
      </c>
      <c r="AE178" s="37">
        <v>35780</v>
      </c>
    </row>
    <row r="179" spans="1:31">
      <c r="A179" t="s">
        <v>138</v>
      </c>
      <c r="B179" t="s">
        <v>139</v>
      </c>
      <c r="C179" t="s">
        <v>140</v>
      </c>
      <c r="D179" t="s">
        <v>141</v>
      </c>
      <c r="E179" t="s">
        <v>9541</v>
      </c>
      <c r="F179" t="s">
        <v>9542</v>
      </c>
      <c r="G179" t="s">
        <v>8665</v>
      </c>
      <c r="H179" t="s">
        <v>144</v>
      </c>
      <c r="I179" t="s">
        <v>138</v>
      </c>
      <c r="J179" t="s">
        <v>9543</v>
      </c>
      <c r="K179" t="s">
        <v>96</v>
      </c>
      <c r="L179" t="s">
        <v>9544</v>
      </c>
      <c r="M179" s="36">
        <v>45960.468287037038</v>
      </c>
      <c r="N179" s="36">
        <v>45969.636111111111</v>
      </c>
      <c r="P179" t="s">
        <v>8668</v>
      </c>
      <c r="Q179" t="s">
        <v>8668</v>
      </c>
      <c r="R179" t="s">
        <v>1130</v>
      </c>
      <c r="S179" t="s">
        <v>1130</v>
      </c>
      <c r="T179" t="s">
        <v>100</v>
      </c>
      <c r="U179" t="s">
        <v>6696</v>
      </c>
      <c r="V179" t="s">
        <v>9545</v>
      </c>
      <c r="W179" t="s">
        <v>102</v>
      </c>
      <c r="Y179" t="s">
        <v>8</v>
      </c>
      <c r="Z179" t="s">
        <v>104</v>
      </c>
      <c r="AA179" t="s">
        <v>9546</v>
      </c>
      <c r="AB179" s="37">
        <v>1</v>
      </c>
      <c r="AC179" s="37">
        <v>35780</v>
      </c>
      <c r="AD179" s="37">
        <v>75096</v>
      </c>
      <c r="AE179" s="37">
        <v>35780</v>
      </c>
    </row>
    <row r="180" spans="1:31">
      <c r="A180" t="s">
        <v>509</v>
      </c>
      <c r="B180" t="s">
        <v>139</v>
      </c>
      <c r="C180" t="s">
        <v>140</v>
      </c>
      <c r="D180" t="s">
        <v>2301</v>
      </c>
      <c r="E180" t="s">
        <v>9547</v>
      </c>
      <c r="F180" t="s">
        <v>9548</v>
      </c>
      <c r="G180" t="s">
        <v>8665</v>
      </c>
      <c r="H180" t="s">
        <v>144</v>
      </c>
      <c r="I180" t="s">
        <v>2304</v>
      </c>
      <c r="J180" t="s">
        <v>9549</v>
      </c>
      <c r="K180" t="s">
        <v>96</v>
      </c>
      <c r="L180" t="s">
        <v>9550</v>
      </c>
      <c r="M180" s="36">
        <v>45960.470520833333</v>
      </c>
      <c r="N180" s="36">
        <v>45968.357638888891</v>
      </c>
      <c r="P180" t="s">
        <v>8668</v>
      </c>
      <c r="Q180" t="s">
        <v>8668</v>
      </c>
      <c r="R180" t="s">
        <v>98</v>
      </c>
      <c r="S180" t="s">
        <v>99</v>
      </c>
      <c r="T180" t="s">
        <v>100</v>
      </c>
      <c r="U180" t="s">
        <v>6696</v>
      </c>
      <c r="V180" t="s">
        <v>9551</v>
      </c>
      <c r="W180" t="s">
        <v>102</v>
      </c>
      <c r="Y180" t="s">
        <v>11</v>
      </c>
      <c r="Z180" t="s">
        <v>104</v>
      </c>
      <c r="AA180" t="s">
        <v>518</v>
      </c>
      <c r="AB180" s="37">
        <v>1</v>
      </c>
      <c r="AC180" s="37">
        <v>67654</v>
      </c>
      <c r="AD180" s="37">
        <v>140396</v>
      </c>
      <c r="AE180" s="37">
        <v>67654</v>
      </c>
    </row>
    <row r="181" spans="1:31">
      <c r="A181" t="s">
        <v>138</v>
      </c>
      <c r="B181" t="s">
        <v>139</v>
      </c>
      <c r="C181" t="s">
        <v>140</v>
      </c>
      <c r="D181" t="s">
        <v>141</v>
      </c>
      <c r="E181" t="s">
        <v>9552</v>
      </c>
      <c r="F181" t="s">
        <v>9553</v>
      </c>
      <c r="G181" t="s">
        <v>8665</v>
      </c>
      <c r="H181" t="s">
        <v>144</v>
      </c>
      <c r="I181" t="s">
        <v>138</v>
      </c>
      <c r="J181" t="s">
        <v>9554</v>
      </c>
      <c r="K181" t="s">
        <v>96</v>
      </c>
      <c r="L181" t="s">
        <v>9555</v>
      </c>
      <c r="M181" s="36">
        <v>45960.472557870373</v>
      </c>
      <c r="N181" s="36">
        <v>45967.413194444453</v>
      </c>
      <c r="P181" t="s">
        <v>8668</v>
      </c>
      <c r="Q181" t="s">
        <v>8668</v>
      </c>
      <c r="R181" t="s">
        <v>98</v>
      </c>
      <c r="S181" t="s">
        <v>99</v>
      </c>
      <c r="T181" t="s">
        <v>100</v>
      </c>
      <c r="U181" t="s">
        <v>6696</v>
      </c>
      <c r="V181" t="s">
        <v>9556</v>
      </c>
      <c r="W181" t="s">
        <v>102</v>
      </c>
      <c r="Y181" t="s">
        <v>8</v>
      </c>
      <c r="Z181" t="s">
        <v>104</v>
      </c>
      <c r="AA181" t="s">
        <v>6599</v>
      </c>
      <c r="AB181" s="37">
        <v>1</v>
      </c>
      <c r="AC181" s="37">
        <v>35780</v>
      </c>
      <c r="AD181" s="37">
        <v>75096</v>
      </c>
      <c r="AE181" s="37">
        <v>35780</v>
      </c>
    </row>
    <row r="182" spans="1:31">
      <c r="A182" t="s">
        <v>583</v>
      </c>
      <c r="B182" t="s">
        <v>256</v>
      </c>
      <c r="C182" t="s">
        <v>257</v>
      </c>
      <c r="D182" t="s">
        <v>720</v>
      </c>
      <c r="E182" t="s">
        <v>9557</v>
      </c>
      <c r="F182" t="s">
        <v>8428</v>
      </c>
      <c r="G182" t="s">
        <v>8665</v>
      </c>
      <c r="H182" t="s">
        <v>587</v>
      </c>
      <c r="I182" t="s">
        <v>583</v>
      </c>
      <c r="J182" t="s">
        <v>8429</v>
      </c>
      <c r="K182" t="s">
        <v>96</v>
      </c>
      <c r="L182" t="s">
        <v>9558</v>
      </c>
      <c r="M182" s="36">
        <v>45960.481307870366</v>
      </c>
      <c r="N182" s="36">
        <v>45967.725694444453</v>
      </c>
      <c r="P182" t="s">
        <v>8668</v>
      </c>
      <c r="Q182" t="s">
        <v>8668</v>
      </c>
      <c r="R182" t="s">
        <v>1130</v>
      </c>
      <c r="S182" t="s">
        <v>1130</v>
      </c>
      <c r="T182" t="s">
        <v>1179</v>
      </c>
      <c r="U182" t="s">
        <v>9509</v>
      </c>
      <c r="V182" t="s">
        <v>9559</v>
      </c>
      <c r="W182" t="s">
        <v>102</v>
      </c>
      <c r="Y182" t="s">
        <v>8</v>
      </c>
      <c r="Z182" t="s">
        <v>104</v>
      </c>
      <c r="AA182" t="s">
        <v>1482</v>
      </c>
      <c r="AB182" s="37">
        <v>1</v>
      </c>
      <c r="AC182" s="37">
        <v>35780</v>
      </c>
      <c r="AD182" s="37">
        <v>75096</v>
      </c>
      <c r="AE182" s="37">
        <v>35780</v>
      </c>
    </row>
    <row r="183" spans="1:31">
      <c r="A183" t="s">
        <v>113</v>
      </c>
      <c r="B183" t="s">
        <v>114</v>
      </c>
      <c r="C183" t="s">
        <v>115</v>
      </c>
      <c r="D183" t="s">
        <v>5299</v>
      </c>
      <c r="E183" t="s">
        <v>9560</v>
      </c>
      <c r="F183" t="s">
        <v>9561</v>
      </c>
      <c r="G183" t="s">
        <v>8665</v>
      </c>
      <c r="H183" t="s">
        <v>366</v>
      </c>
      <c r="I183" t="s">
        <v>962</v>
      </c>
      <c r="J183" t="s">
        <v>9562</v>
      </c>
      <c r="K183" t="s">
        <v>96</v>
      </c>
      <c r="L183" t="s">
        <v>9563</v>
      </c>
      <c r="M183" s="36">
        <v>45960.510752314818</v>
      </c>
      <c r="N183" s="36">
        <v>45962.50277777778</v>
      </c>
      <c r="P183" t="s">
        <v>8668</v>
      </c>
      <c r="Q183" t="s">
        <v>8668</v>
      </c>
      <c r="R183" t="s">
        <v>1130</v>
      </c>
      <c r="S183" t="s">
        <v>1130</v>
      </c>
      <c r="T183" t="s">
        <v>100</v>
      </c>
      <c r="U183" t="s">
        <v>6696</v>
      </c>
      <c r="V183" t="s">
        <v>9564</v>
      </c>
      <c r="W183" t="s">
        <v>102</v>
      </c>
      <c r="Y183" t="s">
        <v>11</v>
      </c>
      <c r="Z183" t="s">
        <v>104</v>
      </c>
      <c r="AA183" t="s">
        <v>1462</v>
      </c>
      <c r="AB183" s="37">
        <v>1</v>
      </c>
      <c r="AC183" s="37">
        <v>67654</v>
      </c>
      <c r="AD183" s="37">
        <v>140396</v>
      </c>
      <c r="AE183" s="37">
        <v>67654</v>
      </c>
    </row>
    <row r="184" spans="1:31">
      <c r="A184" t="s">
        <v>113</v>
      </c>
      <c r="B184" t="s">
        <v>114</v>
      </c>
      <c r="C184" t="s">
        <v>115</v>
      </c>
      <c r="D184" t="s">
        <v>6688</v>
      </c>
      <c r="E184" t="s">
        <v>9565</v>
      </c>
      <c r="F184" t="s">
        <v>9566</v>
      </c>
      <c r="G184" t="s">
        <v>8607</v>
      </c>
      <c r="H184" t="s">
        <v>119</v>
      </c>
      <c r="I184" t="s">
        <v>119</v>
      </c>
      <c r="J184" t="s">
        <v>9567</v>
      </c>
      <c r="K184" t="s">
        <v>96</v>
      </c>
      <c r="L184" t="s">
        <v>9568</v>
      </c>
      <c r="M184" s="36">
        <v>45960.500057870369</v>
      </c>
      <c r="N184" s="36">
        <v>45968.350694444453</v>
      </c>
      <c r="P184" t="s">
        <v>8668</v>
      </c>
      <c r="Q184" t="s">
        <v>8668</v>
      </c>
      <c r="R184" t="s">
        <v>98</v>
      </c>
      <c r="S184" t="s">
        <v>99</v>
      </c>
      <c r="T184" t="s">
        <v>100</v>
      </c>
      <c r="U184" t="s">
        <v>6696</v>
      </c>
      <c r="V184" t="s">
        <v>9569</v>
      </c>
      <c r="W184" t="s">
        <v>8611</v>
      </c>
      <c r="Y184" t="s">
        <v>125</v>
      </c>
      <c r="Z184" t="s">
        <v>126</v>
      </c>
      <c r="AB184" s="37">
        <v>0</v>
      </c>
      <c r="AC184" s="37">
        <v>35780</v>
      </c>
      <c r="AD184" s="37">
        <v>75096</v>
      </c>
      <c r="AE184" s="37">
        <v>35780</v>
      </c>
    </row>
    <row r="185" spans="1:31">
      <c r="A185" t="s">
        <v>380</v>
      </c>
      <c r="B185" t="s">
        <v>381</v>
      </c>
      <c r="C185" t="s">
        <v>382</v>
      </c>
      <c r="D185" t="s">
        <v>2836</v>
      </c>
      <c r="E185" t="s">
        <v>9570</v>
      </c>
      <c r="F185" t="s">
        <v>9571</v>
      </c>
      <c r="G185" t="s">
        <v>8665</v>
      </c>
      <c r="H185" t="s">
        <v>386</v>
      </c>
      <c r="I185" t="s">
        <v>2839</v>
      </c>
      <c r="J185" t="s">
        <v>9572</v>
      </c>
      <c r="K185" t="s">
        <v>96</v>
      </c>
      <c r="L185" t="s">
        <v>9573</v>
      </c>
      <c r="M185" s="36">
        <v>45960.507962962962</v>
      </c>
      <c r="N185" s="36">
        <v>45969.500694444447</v>
      </c>
      <c r="P185" t="s">
        <v>8668</v>
      </c>
      <c r="Q185" t="s">
        <v>8668</v>
      </c>
      <c r="R185" t="s">
        <v>1130</v>
      </c>
      <c r="S185" t="s">
        <v>1130</v>
      </c>
      <c r="T185" t="s">
        <v>100</v>
      </c>
      <c r="U185" t="s">
        <v>6696</v>
      </c>
      <c r="V185" t="s">
        <v>9574</v>
      </c>
      <c r="W185" t="s">
        <v>102</v>
      </c>
      <c r="Y185" t="s">
        <v>11</v>
      </c>
      <c r="Z185" t="s">
        <v>104</v>
      </c>
      <c r="AA185" t="s">
        <v>1043</v>
      </c>
      <c r="AB185" s="37">
        <v>1</v>
      </c>
      <c r="AC185" s="37">
        <v>67654</v>
      </c>
      <c r="AD185" s="37">
        <v>140396</v>
      </c>
      <c r="AE185" s="37">
        <v>67654</v>
      </c>
    </row>
    <row r="186" spans="1:31">
      <c r="A186" t="s">
        <v>975</v>
      </c>
      <c r="B186" t="s">
        <v>256</v>
      </c>
      <c r="C186" t="s">
        <v>257</v>
      </c>
      <c r="D186" t="s">
        <v>9575</v>
      </c>
      <c r="E186" t="s">
        <v>9576</v>
      </c>
      <c r="F186" t="s">
        <v>9577</v>
      </c>
      <c r="G186" t="s">
        <v>8665</v>
      </c>
      <c r="H186" t="s">
        <v>291</v>
      </c>
      <c r="I186" t="s">
        <v>9578</v>
      </c>
      <c r="J186" t="s">
        <v>9579</v>
      </c>
      <c r="K186" t="s">
        <v>96</v>
      </c>
      <c r="L186" t="s">
        <v>9580</v>
      </c>
      <c r="M186" s="36">
        <v>45960.50304398148</v>
      </c>
      <c r="N186" s="36">
        <v>45964.552083333343</v>
      </c>
      <c r="P186" t="s">
        <v>8668</v>
      </c>
      <c r="Q186" t="s">
        <v>8668</v>
      </c>
      <c r="R186" t="s">
        <v>1130</v>
      </c>
      <c r="S186" t="s">
        <v>1130</v>
      </c>
      <c r="T186" t="s">
        <v>100</v>
      </c>
      <c r="U186" t="s">
        <v>6696</v>
      </c>
      <c r="V186" t="s">
        <v>9581</v>
      </c>
      <c r="W186" t="s">
        <v>102</v>
      </c>
      <c r="Y186" t="s">
        <v>11</v>
      </c>
      <c r="Z186" t="s">
        <v>104</v>
      </c>
      <c r="AA186" t="s">
        <v>7197</v>
      </c>
      <c r="AB186" s="37">
        <v>1</v>
      </c>
      <c r="AC186" s="37">
        <v>67654</v>
      </c>
      <c r="AD186" s="37">
        <v>140396</v>
      </c>
      <c r="AE186" s="37">
        <v>67654</v>
      </c>
    </row>
    <row r="187" spans="1:31">
      <c r="A187" t="s">
        <v>509</v>
      </c>
      <c r="B187" t="s">
        <v>139</v>
      </c>
      <c r="C187" t="s">
        <v>140</v>
      </c>
      <c r="D187" t="s">
        <v>1402</v>
      </c>
      <c r="E187" t="s">
        <v>9582</v>
      </c>
      <c r="F187" t="s">
        <v>3665</v>
      </c>
      <c r="G187" t="s">
        <v>8665</v>
      </c>
      <c r="H187" t="s">
        <v>144</v>
      </c>
      <c r="I187" t="s">
        <v>509</v>
      </c>
      <c r="J187" t="s">
        <v>3666</v>
      </c>
      <c r="K187" t="s">
        <v>96</v>
      </c>
      <c r="L187" t="s">
        <v>9583</v>
      </c>
      <c r="M187" s="36">
        <v>45960.50708333333</v>
      </c>
      <c r="N187" s="36">
        <v>45965.661111111112</v>
      </c>
      <c r="P187" t="s">
        <v>8668</v>
      </c>
      <c r="Q187" t="s">
        <v>8668</v>
      </c>
      <c r="R187" t="s">
        <v>98</v>
      </c>
      <c r="S187" t="s">
        <v>99</v>
      </c>
      <c r="T187" t="s">
        <v>100</v>
      </c>
      <c r="U187" t="s">
        <v>6696</v>
      </c>
      <c r="V187" t="s">
        <v>9584</v>
      </c>
      <c r="W187" t="s">
        <v>102</v>
      </c>
      <c r="Y187" t="s">
        <v>8</v>
      </c>
      <c r="Z187" t="s">
        <v>104</v>
      </c>
      <c r="AA187" t="s">
        <v>518</v>
      </c>
      <c r="AB187" s="37">
        <v>1</v>
      </c>
      <c r="AC187" s="37">
        <v>35780</v>
      </c>
      <c r="AD187" s="37">
        <v>75096</v>
      </c>
      <c r="AE187" s="37">
        <v>35780</v>
      </c>
    </row>
    <row r="188" spans="1:31">
      <c r="A188" t="s">
        <v>277</v>
      </c>
      <c r="B188" t="s">
        <v>256</v>
      </c>
      <c r="C188" t="s">
        <v>257</v>
      </c>
      <c r="D188" t="s">
        <v>3451</v>
      </c>
      <c r="E188" t="s">
        <v>9585</v>
      </c>
      <c r="F188" t="s">
        <v>9586</v>
      </c>
      <c r="G188" t="s">
        <v>8607</v>
      </c>
      <c r="H188" t="s">
        <v>281</v>
      </c>
      <c r="I188" t="s">
        <v>3454</v>
      </c>
      <c r="J188" t="s">
        <v>9587</v>
      </c>
      <c r="K188" t="s">
        <v>96</v>
      </c>
      <c r="L188" t="s">
        <v>9588</v>
      </c>
      <c r="M188" s="36">
        <v>45960.512928240743</v>
      </c>
      <c r="N188" s="36">
        <v>45967.464583333327</v>
      </c>
      <c r="P188" t="s">
        <v>8668</v>
      </c>
      <c r="Q188" t="s">
        <v>8668</v>
      </c>
      <c r="R188" t="s">
        <v>147</v>
      </c>
      <c r="S188" t="s">
        <v>600</v>
      </c>
      <c r="T188" t="s">
        <v>100</v>
      </c>
      <c r="U188" t="s">
        <v>6696</v>
      </c>
      <c r="V188" t="s">
        <v>9589</v>
      </c>
      <c r="W188" t="s">
        <v>8611</v>
      </c>
      <c r="Y188" t="s">
        <v>13</v>
      </c>
      <c r="Z188" t="s">
        <v>104</v>
      </c>
      <c r="AB188" s="37">
        <v>0</v>
      </c>
      <c r="AC188" s="37">
        <v>35780</v>
      </c>
      <c r="AD188" s="37">
        <v>75096</v>
      </c>
      <c r="AE188" s="37">
        <v>35780</v>
      </c>
    </row>
    <row r="189" spans="1:31">
      <c r="A189" t="s">
        <v>138</v>
      </c>
      <c r="B189" t="s">
        <v>139</v>
      </c>
      <c r="C189" t="s">
        <v>140</v>
      </c>
      <c r="D189" t="s">
        <v>141</v>
      </c>
      <c r="E189" t="s">
        <v>9590</v>
      </c>
      <c r="F189" t="s">
        <v>9591</v>
      </c>
      <c r="G189" t="s">
        <v>8665</v>
      </c>
      <c r="H189" t="s">
        <v>144</v>
      </c>
      <c r="I189" t="s">
        <v>138</v>
      </c>
      <c r="J189" t="s">
        <v>9592</v>
      </c>
      <c r="K189" t="s">
        <v>96</v>
      </c>
      <c r="L189" t="s">
        <v>9593</v>
      </c>
      <c r="M189" s="36">
        <v>45960.512407407397</v>
      </c>
      <c r="N189" s="36">
        <v>45964.40347222222</v>
      </c>
      <c r="P189" t="s">
        <v>8668</v>
      </c>
      <c r="Q189" t="s">
        <v>8668</v>
      </c>
      <c r="R189" t="s">
        <v>98</v>
      </c>
      <c r="S189" t="s">
        <v>99</v>
      </c>
      <c r="T189" t="s">
        <v>100</v>
      </c>
      <c r="U189" t="s">
        <v>6696</v>
      </c>
      <c r="V189" t="s">
        <v>9594</v>
      </c>
      <c r="W189" t="s">
        <v>102</v>
      </c>
      <c r="Y189" t="s">
        <v>8</v>
      </c>
      <c r="Z189" t="s">
        <v>104</v>
      </c>
      <c r="AA189" t="s">
        <v>8864</v>
      </c>
      <c r="AB189" s="37">
        <v>1</v>
      </c>
      <c r="AC189" s="37">
        <v>35780</v>
      </c>
      <c r="AD189" s="37">
        <v>75096</v>
      </c>
      <c r="AE189" s="37">
        <v>35780</v>
      </c>
    </row>
    <row r="190" spans="1:31">
      <c r="A190" t="s">
        <v>138</v>
      </c>
      <c r="B190" t="s">
        <v>139</v>
      </c>
      <c r="C190" t="s">
        <v>140</v>
      </c>
      <c r="D190" t="s">
        <v>196</v>
      </c>
      <c r="E190" t="s">
        <v>9595</v>
      </c>
      <c r="F190" t="s">
        <v>4959</v>
      </c>
      <c r="G190" t="s">
        <v>8665</v>
      </c>
      <c r="H190" t="s">
        <v>144</v>
      </c>
      <c r="I190" t="s">
        <v>199</v>
      </c>
      <c r="J190" t="s">
        <v>4960</v>
      </c>
      <c r="K190" t="s">
        <v>96</v>
      </c>
      <c r="L190" t="s">
        <v>9596</v>
      </c>
      <c r="M190" s="36">
        <v>45960.511446759258</v>
      </c>
      <c r="N190" s="36">
        <v>45964.402777777781</v>
      </c>
      <c r="P190" t="s">
        <v>8668</v>
      </c>
      <c r="Q190" t="s">
        <v>8668</v>
      </c>
      <c r="R190" t="s">
        <v>98</v>
      </c>
      <c r="S190" t="s">
        <v>99</v>
      </c>
      <c r="T190" t="s">
        <v>100</v>
      </c>
      <c r="U190" t="s">
        <v>6696</v>
      </c>
      <c r="V190" t="s">
        <v>9597</v>
      </c>
      <c r="W190" t="s">
        <v>102</v>
      </c>
      <c r="Y190" t="s">
        <v>8</v>
      </c>
      <c r="Z190" t="s">
        <v>104</v>
      </c>
      <c r="AA190" t="s">
        <v>8864</v>
      </c>
      <c r="AB190" s="37">
        <v>1</v>
      </c>
      <c r="AC190" s="37">
        <v>35780</v>
      </c>
      <c r="AD190" s="37">
        <v>75096</v>
      </c>
      <c r="AE190" s="37">
        <v>35780</v>
      </c>
    </row>
    <row r="191" spans="1:31">
      <c r="A191" t="s">
        <v>138</v>
      </c>
      <c r="B191" t="s">
        <v>139</v>
      </c>
      <c r="C191" t="s">
        <v>140</v>
      </c>
      <c r="D191" t="s">
        <v>196</v>
      </c>
      <c r="E191" t="s">
        <v>9598</v>
      </c>
      <c r="F191" t="s">
        <v>5407</v>
      </c>
      <c r="G191" t="s">
        <v>8665</v>
      </c>
      <c r="H191" t="s">
        <v>144</v>
      </c>
      <c r="I191" t="s">
        <v>199</v>
      </c>
      <c r="J191" t="s">
        <v>5408</v>
      </c>
      <c r="K191" t="s">
        <v>96</v>
      </c>
      <c r="L191" t="s">
        <v>9599</v>
      </c>
      <c r="M191" s="36">
        <v>45960.533159722218</v>
      </c>
      <c r="N191" s="36">
        <v>45964.40347222222</v>
      </c>
      <c r="P191" t="s">
        <v>8668</v>
      </c>
      <c r="Q191" t="s">
        <v>8668</v>
      </c>
      <c r="R191" t="s">
        <v>98</v>
      </c>
      <c r="S191" t="s">
        <v>470</v>
      </c>
      <c r="T191" t="s">
        <v>100</v>
      </c>
      <c r="U191" t="s">
        <v>6696</v>
      </c>
      <c r="V191" t="s">
        <v>9600</v>
      </c>
      <c r="W191" t="s">
        <v>102</v>
      </c>
      <c r="Y191" t="s">
        <v>8</v>
      </c>
      <c r="Z191" t="s">
        <v>104</v>
      </c>
      <c r="AA191" t="s">
        <v>8864</v>
      </c>
      <c r="AB191" s="37">
        <v>1</v>
      </c>
      <c r="AC191" s="37">
        <v>35780</v>
      </c>
      <c r="AD191" s="37">
        <v>75096</v>
      </c>
      <c r="AE191" s="37">
        <v>35780</v>
      </c>
    </row>
    <row r="192" spans="1:31">
      <c r="A192" t="s">
        <v>138</v>
      </c>
      <c r="B192" t="s">
        <v>139</v>
      </c>
      <c r="C192" t="s">
        <v>140</v>
      </c>
      <c r="D192" t="s">
        <v>141</v>
      </c>
      <c r="E192" t="s">
        <v>9601</v>
      </c>
      <c r="F192" t="s">
        <v>9602</v>
      </c>
      <c r="G192" t="s">
        <v>8665</v>
      </c>
      <c r="H192" t="s">
        <v>144</v>
      </c>
      <c r="I192" t="s">
        <v>138</v>
      </c>
      <c r="J192" t="s">
        <v>9603</v>
      </c>
      <c r="K192" t="s">
        <v>96</v>
      </c>
      <c r="L192" t="s">
        <v>9604</v>
      </c>
      <c r="M192" s="36">
        <v>45960.534212962957</v>
      </c>
      <c r="N192" s="36">
        <v>45966.363194444442</v>
      </c>
      <c r="P192" t="s">
        <v>8668</v>
      </c>
      <c r="Q192" t="s">
        <v>8668</v>
      </c>
      <c r="R192" t="s">
        <v>98</v>
      </c>
      <c r="S192" t="s">
        <v>99</v>
      </c>
      <c r="T192" t="s">
        <v>100</v>
      </c>
      <c r="U192" t="s">
        <v>6696</v>
      </c>
      <c r="V192" t="s">
        <v>9605</v>
      </c>
      <c r="W192" t="s">
        <v>102</v>
      </c>
      <c r="Y192" t="s">
        <v>8</v>
      </c>
      <c r="Z192" t="s">
        <v>104</v>
      </c>
      <c r="AA192" t="s">
        <v>6599</v>
      </c>
      <c r="AB192" s="37">
        <v>1</v>
      </c>
      <c r="AC192" s="37">
        <v>35780</v>
      </c>
      <c r="AD192" s="37">
        <v>75096</v>
      </c>
      <c r="AE192" s="37">
        <v>35780</v>
      </c>
    </row>
    <row r="193" spans="1:31">
      <c r="A193" t="s">
        <v>152</v>
      </c>
      <c r="B193" t="s">
        <v>153</v>
      </c>
      <c r="C193" t="s">
        <v>154</v>
      </c>
      <c r="D193" t="s">
        <v>155</v>
      </c>
      <c r="E193" t="s">
        <v>9606</v>
      </c>
      <c r="F193" t="s">
        <v>9607</v>
      </c>
      <c r="G193" t="s">
        <v>8665</v>
      </c>
      <c r="H193" t="s">
        <v>153</v>
      </c>
      <c r="I193" t="s">
        <v>152</v>
      </c>
      <c r="J193" t="s">
        <v>9608</v>
      </c>
      <c r="K193" t="s">
        <v>96</v>
      </c>
      <c r="L193" t="s">
        <v>9609</v>
      </c>
      <c r="M193" s="36">
        <v>45960.575196759259</v>
      </c>
      <c r="N193" s="36">
        <v>45965.662499999999</v>
      </c>
      <c r="P193" t="s">
        <v>8668</v>
      </c>
      <c r="Q193" t="s">
        <v>8668</v>
      </c>
      <c r="R193" t="s">
        <v>1130</v>
      </c>
      <c r="S193" t="s">
        <v>1130</v>
      </c>
      <c r="T193" t="s">
        <v>100</v>
      </c>
      <c r="U193" t="s">
        <v>6696</v>
      </c>
      <c r="V193" t="s">
        <v>9610</v>
      </c>
      <c r="W193" t="s">
        <v>102</v>
      </c>
      <c r="Y193" t="s">
        <v>8</v>
      </c>
      <c r="Z193" t="s">
        <v>104</v>
      </c>
      <c r="AA193" t="s">
        <v>453</v>
      </c>
      <c r="AB193" s="37">
        <v>1</v>
      </c>
      <c r="AC193" s="37">
        <v>35780</v>
      </c>
      <c r="AD193" s="37">
        <v>75096</v>
      </c>
      <c r="AE193" s="37">
        <v>35780</v>
      </c>
    </row>
    <row r="194" spans="1:31">
      <c r="A194" t="s">
        <v>991</v>
      </c>
      <c r="B194" t="s">
        <v>256</v>
      </c>
      <c r="C194" t="s">
        <v>257</v>
      </c>
      <c r="D194" t="s">
        <v>992</v>
      </c>
      <c r="E194" t="s">
        <v>9611</v>
      </c>
      <c r="F194" t="s">
        <v>9612</v>
      </c>
      <c r="G194" t="s">
        <v>8665</v>
      </c>
      <c r="H194" t="s">
        <v>224</v>
      </c>
      <c r="I194" t="s">
        <v>995</v>
      </c>
      <c r="J194" t="s">
        <v>9613</v>
      </c>
      <c r="K194" t="s">
        <v>96</v>
      </c>
      <c r="L194" t="s">
        <v>9614</v>
      </c>
      <c r="M194" s="36">
        <v>45960.567337962973</v>
      </c>
      <c r="N194" s="36">
        <v>45966.436111111107</v>
      </c>
      <c r="P194" t="s">
        <v>8668</v>
      </c>
      <c r="Q194" t="s">
        <v>8668</v>
      </c>
      <c r="R194" t="s">
        <v>98</v>
      </c>
      <c r="S194" t="s">
        <v>470</v>
      </c>
      <c r="T194" t="s">
        <v>100</v>
      </c>
      <c r="U194" t="s">
        <v>6696</v>
      </c>
      <c r="V194" t="s">
        <v>9615</v>
      </c>
      <c r="W194" t="s">
        <v>102</v>
      </c>
      <c r="Y194" t="s">
        <v>11</v>
      </c>
      <c r="Z194" t="s">
        <v>104</v>
      </c>
      <c r="AA194" t="s">
        <v>1448</v>
      </c>
      <c r="AB194" s="37">
        <v>1</v>
      </c>
      <c r="AC194" s="37">
        <v>67654</v>
      </c>
      <c r="AD194" s="37">
        <v>140396</v>
      </c>
      <c r="AE194" s="37">
        <v>67654</v>
      </c>
    </row>
    <row r="195" spans="1:31">
      <c r="A195" t="s">
        <v>152</v>
      </c>
      <c r="B195" t="s">
        <v>153</v>
      </c>
      <c r="C195" t="s">
        <v>154</v>
      </c>
      <c r="D195" t="s">
        <v>9616</v>
      </c>
      <c r="E195" t="s">
        <v>9617</v>
      </c>
      <c r="F195" t="s">
        <v>9618</v>
      </c>
      <c r="G195" t="s">
        <v>8665</v>
      </c>
      <c r="H195" t="s">
        <v>153</v>
      </c>
      <c r="I195" t="s">
        <v>8801</v>
      </c>
      <c r="J195" t="s">
        <v>9619</v>
      </c>
      <c r="K195" t="s">
        <v>96</v>
      </c>
      <c r="L195" t="s">
        <v>9620</v>
      </c>
      <c r="M195" s="36">
        <v>45960.568506944437</v>
      </c>
      <c r="N195" s="36">
        <v>45966.436111111107</v>
      </c>
      <c r="P195" t="s">
        <v>8668</v>
      </c>
      <c r="Q195" t="s">
        <v>8668</v>
      </c>
      <c r="R195" t="s">
        <v>1130</v>
      </c>
      <c r="S195" t="s">
        <v>1130</v>
      </c>
      <c r="T195" t="s">
        <v>100</v>
      </c>
      <c r="U195" t="s">
        <v>6696</v>
      </c>
      <c r="V195" t="s">
        <v>9621</v>
      </c>
      <c r="W195" t="s">
        <v>8698</v>
      </c>
      <c r="Y195" t="s">
        <v>13</v>
      </c>
      <c r="Z195" t="s">
        <v>104</v>
      </c>
      <c r="AA195" t="s">
        <v>1110</v>
      </c>
      <c r="AB195" s="37">
        <v>0</v>
      </c>
      <c r="AC195" s="37">
        <v>35780</v>
      </c>
      <c r="AD195" s="37">
        <v>75096</v>
      </c>
      <c r="AE195" s="37">
        <v>35780</v>
      </c>
    </row>
    <row r="196" spans="1:31">
      <c r="A196" t="s">
        <v>138</v>
      </c>
      <c r="B196" t="s">
        <v>139</v>
      </c>
      <c r="C196" t="s">
        <v>140</v>
      </c>
      <c r="D196" t="s">
        <v>196</v>
      </c>
      <c r="E196" t="s">
        <v>9622</v>
      </c>
      <c r="F196" t="s">
        <v>9623</v>
      </c>
      <c r="G196" t="s">
        <v>8665</v>
      </c>
      <c r="H196" t="s">
        <v>144</v>
      </c>
      <c r="I196" t="s">
        <v>199</v>
      </c>
      <c r="J196" t="s">
        <v>9624</v>
      </c>
      <c r="K196" t="s">
        <v>96</v>
      </c>
      <c r="L196" t="s">
        <v>9625</v>
      </c>
      <c r="M196" s="36">
        <v>45960.588726851849</v>
      </c>
      <c r="N196" s="36">
        <v>45966.365277777782</v>
      </c>
      <c r="P196" t="s">
        <v>8668</v>
      </c>
      <c r="Q196" t="s">
        <v>8668</v>
      </c>
      <c r="R196" t="s">
        <v>98</v>
      </c>
      <c r="S196" t="s">
        <v>99</v>
      </c>
      <c r="T196" t="s">
        <v>100</v>
      </c>
      <c r="U196" t="s">
        <v>6696</v>
      </c>
      <c r="V196" t="s">
        <v>9626</v>
      </c>
      <c r="W196" t="s">
        <v>102</v>
      </c>
      <c r="Y196" t="s">
        <v>8</v>
      </c>
      <c r="Z196" t="s">
        <v>104</v>
      </c>
      <c r="AA196" t="s">
        <v>6599</v>
      </c>
      <c r="AB196" s="37">
        <v>1</v>
      </c>
      <c r="AC196" s="37">
        <v>35780</v>
      </c>
      <c r="AD196" s="37">
        <v>75096</v>
      </c>
      <c r="AE196" s="37">
        <v>35780</v>
      </c>
    </row>
    <row r="197" spans="1:31">
      <c r="A197" t="s">
        <v>138</v>
      </c>
      <c r="B197" t="s">
        <v>139</v>
      </c>
      <c r="C197" t="s">
        <v>140</v>
      </c>
      <c r="D197" t="s">
        <v>3104</v>
      </c>
      <c r="E197" t="s">
        <v>9627</v>
      </c>
      <c r="F197" t="s">
        <v>3378</v>
      </c>
      <c r="G197" t="s">
        <v>8665</v>
      </c>
      <c r="H197" t="s">
        <v>144</v>
      </c>
      <c r="I197" t="s">
        <v>3107</v>
      </c>
      <c r="J197" t="s">
        <v>3379</v>
      </c>
      <c r="K197" t="s">
        <v>96</v>
      </c>
      <c r="L197" t="s">
        <v>9628</v>
      </c>
      <c r="M197" s="36">
        <v>45960.582685185182</v>
      </c>
      <c r="N197" s="36">
        <v>45966.365972222222</v>
      </c>
      <c r="P197" t="s">
        <v>8668</v>
      </c>
      <c r="Q197" t="s">
        <v>8668</v>
      </c>
      <c r="R197" t="s">
        <v>98</v>
      </c>
      <c r="S197" t="s">
        <v>99</v>
      </c>
      <c r="T197" t="s">
        <v>100</v>
      </c>
      <c r="U197" t="s">
        <v>6696</v>
      </c>
      <c r="V197" t="s">
        <v>9629</v>
      </c>
      <c r="W197" t="s">
        <v>102</v>
      </c>
      <c r="Y197" t="s">
        <v>8</v>
      </c>
      <c r="Z197" t="s">
        <v>104</v>
      </c>
      <c r="AA197" t="s">
        <v>6599</v>
      </c>
      <c r="AB197" s="37">
        <v>1</v>
      </c>
      <c r="AC197" s="37">
        <v>35780</v>
      </c>
      <c r="AD197" s="37">
        <v>75096</v>
      </c>
      <c r="AE197" s="37">
        <v>35780</v>
      </c>
    </row>
    <row r="198" spans="1:31">
      <c r="A198" t="s">
        <v>152</v>
      </c>
      <c r="B198" t="s">
        <v>153</v>
      </c>
      <c r="C198" t="s">
        <v>154</v>
      </c>
      <c r="D198" t="s">
        <v>9630</v>
      </c>
      <c r="E198" t="s">
        <v>9631</v>
      </c>
      <c r="F198" t="s">
        <v>9632</v>
      </c>
      <c r="G198" t="s">
        <v>8607</v>
      </c>
      <c r="H198" t="s">
        <v>153</v>
      </c>
      <c r="I198" t="s">
        <v>93</v>
      </c>
      <c r="J198" t="s">
        <v>9633</v>
      </c>
      <c r="K198" t="s">
        <v>96</v>
      </c>
      <c r="L198" t="s">
        <v>9634</v>
      </c>
      <c r="M198" s="36">
        <v>45960.601342592592</v>
      </c>
      <c r="N198" s="36">
        <v>45972.536805555559</v>
      </c>
      <c r="P198" t="s">
        <v>8668</v>
      </c>
      <c r="Q198" t="s">
        <v>8668</v>
      </c>
      <c r="R198" t="s">
        <v>1130</v>
      </c>
      <c r="S198" t="s">
        <v>1130</v>
      </c>
      <c r="T198" t="s">
        <v>100</v>
      </c>
      <c r="U198" t="s">
        <v>6696</v>
      </c>
      <c r="V198" t="s">
        <v>9635</v>
      </c>
      <c r="W198" t="s">
        <v>8611</v>
      </c>
      <c r="Y198" t="s">
        <v>13</v>
      </c>
      <c r="Z198" t="s">
        <v>104</v>
      </c>
      <c r="AB198" s="37">
        <v>0</v>
      </c>
      <c r="AC198" s="37">
        <v>35780</v>
      </c>
      <c r="AD198" s="37">
        <v>75096</v>
      </c>
      <c r="AE198" s="37">
        <v>35780</v>
      </c>
    </row>
    <row r="199" spans="1:31">
      <c r="A199" t="s">
        <v>138</v>
      </c>
      <c r="B199" t="s">
        <v>139</v>
      </c>
      <c r="C199" t="s">
        <v>140</v>
      </c>
      <c r="D199" t="s">
        <v>494</v>
      </c>
      <c r="E199" t="s">
        <v>9636</v>
      </c>
      <c r="F199" t="s">
        <v>9637</v>
      </c>
      <c r="G199" t="s">
        <v>8665</v>
      </c>
      <c r="H199" t="s">
        <v>144</v>
      </c>
      <c r="I199" t="s">
        <v>497</v>
      </c>
      <c r="J199" t="s">
        <v>9638</v>
      </c>
      <c r="K199" t="s">
        <v>96</v>
      </c>
      <c r="L199" t="s">
        <v>9639</v>
      </c>
      <c r="M199" s="36">
        <v>45960.638379629629</v>
      </c>
      <c r="N199" s="36">
        <v>45964.404166666667</v>
      </c>
      <c r="P199" t="s">
        <v>8668</v>
      </c>
      <c r="Q199" t="s">
        <v>8668</v>
      </c>
      <c r="R199" t="s">
        <v>98</v>
      </c>
      <c r="S199" t="s">
        <v>99</v>
      </c>
      <c r="T199" t="s">
        <v>100</v>
      </c>
      <c r="U199" t="s">
        <v>6696</v>
      </c>
      <c r="V199" t="s">
        <v>9640</v>
      </c>
      <c r="W199" t="s">
        <v>102</v>
      </c>
      <c r="Y199" t="s">
        <v>8</v>
      </c>
      <c r="Z199" t="s">
        <v>104</v>
      </c>
      <c r="AA199" t="s">
        <v>8864</v>
      </c>
      <c r="AB199" s="37">
        <v>1</v>
      </c>
      <c r="AC199" s="37">
        <v>35780</v>
      </c>
      <c r="AD199" s="37">
        <v>75096</v>
      </c>
      <c r="AE199" s="37">
        <v>35780</v>
      </c>
    </row>
    <row r="200" spans="1:31">
      <c r="A200" t="s">
        <v>509</v>
      </c>
      <c r="B200" t="s">
        <v>139</v>
      </c>
      <c r="C200" t="s">
        <v>140</v>
      </c>
      <c r="D200" t="s">
        <v>4791</v>
      </c>
      <c r="E200" t="s">
        <v>9641</v>
      </c>
      <c r="F200" t="s">
        <v>9642</v>
      </c>
      <c r="G200" t="s">
        <v>8665</v>
      </c>
      <c r="H200" t="s">
        <v>144</v>
      </c>
      <c r="I200" t="s">
        <v>4794</v>
      </c>
      <c r="J200" t="s">
        <v>9643</v>
      </c>
      <c r="K200" t="s">
        <v>96</v>
      </c>
      <c r="L200" t="s">
        <v>9644</v>
      </c>
      <c r="M200" s="36">
        <v>45960.643530092602</v>
      </c>
      <c r="N200" s="36">
        <v>45967.640277777777</v>
      </c>
      <c r="P200" t="s">
        <v>8668</v>
      </c>
      <c r="Q200" t="s">
        <v>8668</v>
      </c>
      <c r="R200" t="s">
        <v>98</v>
      </c>
      <c r="S200" t="s">
        <v>470</v>
      </c>
      <c r="T200" t="s">
        <v>100</v>
      </c>
      <c r="U200" t="s">
        <v>6696</v>
      </c>
      <c r="V200" t="s">
        <v>9645</v>
      </c>
      <c r="W200" t="s">
        <v>102</v>
      </c>
      <c r="Y200" t="s">
        <v>11</v>
      </c>
      <c r="Z200" t="s">
        <v>104</v>
      </c>
      <c r="AA200" t="s">
        <v>518</v>
      </c>
      <c r="AB200" s="37">
        <v>1</v>
      </c>
      <c r="AC200" s="37">
        <v>67654</v>
      </c>
      <c r="AD200" s="37">
        <v>140396</v>
      </c>
      <c r="AE200" s="37">
        <v>67654</v>
      </c>
    </row>
    <row r="201" spans="1:31">
      <c r="A201" t="s">
        <v>310</v>
      </c>
      <c r="B201" t="s">
        <v>114</v>
      </c>
      <c r="C201" t="s">
        <v>115</v>
      </c>
      <c r="D201" t="s">
        <v>311</v>
      </c>
      <c r="E201" t="s">
        <v>9646</v>
      </c>
      <c r="F201" t="s">
        <v>9647</v>
      </c>
      <c r="G201" t="s">
        <v>8665</v>
      </c>
      <c r="H201" t="s">
        <v>314</v>
      </c>
      <c r="I201" t="s">
        <v>310</v>
      </c>
      <c r="J201" t="s">
        <v>9648</v>
      </c>
      <c r="K201" t="s">
        <v>96</v>
      </c>
      <c r="L201" t="s">
        <v>9649</v>
      </c>
      <c r="M201" s="36">
        <v>45960.640196759261</v>
      </c>
      <c r="N201" s="36">
        <v>45962.372916666667</v>
      </c>
      <c r="P201" t="s">
        <v>8668</v>
      </c>
      <c r="Q201" t="s">
        <v>8668</v>
      </c>
      <c r="R201" t="s">
        <v>1130</v>
      </c>
      <c r="S201" t="s">
        <v>1130</v>
      </c>
      <c r="T201" t="s">
        <v>100</v>
      </c>
      <c r="U201" t="s">
        <v>6696</v>
      </c>
      <c r="V201" t="s">
        <v>9650</v>
      </c>
      <c r="W201" t="s">
        <v>102</v>
      </c>
      <c r="Y201" t="s">
        <v>8</v>
      </c>
      <c r="Z201" t="s">
        <v>104</v>
      </c>
      <c r="AA201" t="s">
        <v>9651</v>
      </c>
      <c r="AB201" s="37">
        <v>1</v>
      </c>
      <c r="AC201" s="37">
        <v>35780</v>
      </c>
      <c r="AD201" s="37">
        <v>75096</v>
      </c>
      <c r="AE201" s="37">
        <v>35780</v>
      </c>
    </row>
    <row r="202" spans="1:31">
      <c r="A202" t="s">
        <v>800</v>
      </c>
      <c r="B202" t="s">
        <v>381</v>
      </c>
      <c r="C202" t="s">
        <v>382</v>
      </c>
      <c r="D202" t="s">
        <v>4224</v>
      </c>
      <c r="E202" t="s">
        <v>9652</v>
      </c>
      <c r="F202" t="s">
        <v>9653</v>
      </c>
      <c r="G202" t="s">
        <v>8607</v>
      </c>
      <c r="H202" t="s">
        <v>804</v>
      </c>
      <c r="I202" t="s">
        <v>4227</v>
      </c>
      <c r="J202" t="s">
        <v>9654</v>
      </c>
      <c r="K202" t="s">
        <v>96</v>
      </c>
      <c r="L202" t="s">
        <v>9655</v>
      </c>
      <c r="M202" s="36">
        <v>45960.692280092589</v>
      </c>
      <c r="N202" s="36">
        <v>45968.350694444453</v>
      </c>
      <c r="P202" t="s">
        <v>8668</v>
      </c>
      <c r="Q202" t="s">
        <v>8668</v>
      </c>
      <c r="R202" t="s">
        <v>98</v>
      </c>
      <c r="S202" t="s">
        <v>99</v>
      </c>
      <c r="T202" t="s">
        <v>100</v>
      </c>
      <c r="U202" t="s">
        <v>6696</v>
      </c>
      <c r="V202" t="s">
        <v>9656</v>
      </c>
      <c r="W202" t="s">
        <v>8611</v>
      </c>
      <c r="Y202" t="s">
        <v>13</v>
      </c>
      <c r="Z202" t="s">
        <v>104</v>
      </c>
      <c r="AB202" s="37">
        <v>0</v>
      </c>
      <c r="AC202" s="37">
        <v>35780</v>
      </c>
      <c r="AD202" s="37">
        <v>75096</v>
      </c>
      <c r="AE202" s="37">
        <v>35780</v>
      </c>
    </row>
    <row r="203" spans="1:31">
      <c r="A203" t="s">
        <v>398</v>
      </c>
      <c r="B203" t="s">
        <v>86</v>
      </c>
      <c r="C203" t="s">
        <v>87</v>
      </c>
      <c r="D203" t="s">
        <v>399</v>
      </c>
      <c r="E203" t="s">
        <v>9657</v>
      </c>
      <c r="F203" t="s">
        <v>9658</v>
      </c>
      <c r="G203" t="s">
        <v>8665</v>
      </c>
      <c r="H203" t="s">
        <v>402</v>
      </c>
      <c r="I203" t="s">
        <v>398</v>
      </c>
      <c r="J203" t="s">
        <v>9659</v>
      </c>
      <c r="K203" t="s">
        <v>96</v>
      </c>
      <c r="L203" t="s">
        <v>9660</v>
      </c>
      <c r="M203" s="36">
        <v>45960.702777777777</v>
      </c>
      <c r="N203" s="36">
        <v>45966.601388888892</v>
      </c>
      <c r="P203" t="s">
        <v>8668</v>
      </c>
      <c r="Q203" t="s">
        <v>8668</v>
      </c>
      <c r="R203" t="s">
        <v>1129</v>
      </c>
      <c r="S203" t="s">
        <v>1129</v>
      </c>
      <c r="T203" t="s">
        <v>100</v>
      </c>
      <c r="U203" t="s">
        <v>6696</v>
      </c>
      <c r="V203" t="s">
        <v>9661</v>
      </c>
      <c r="W203" t="s">
        <v>102</v>
      </c>
      <c r="Y203" t="s">
        <v>8</v>
      </c>
      <c r="Z203" t="s">
        <v>104</v>
      </c>
      <c r="AA203" t="s">
        <v>407</v>
      </c>
      <c r="AB203" s="37">
        <v>1</v>
      </c>
      <c r="AC203" s="37">
        <v>35780</v>
      </c>
      <c r="AD203" s="37">
        <v>75096</v>
      </c>
      <c r="AE203" s="37">
        <v>35780</v>
      </c>
    </row>
    <row r="204" spans="1:31">
      <c r="A204" t="s">
        <v>255</v>
      </c>
      <c r="B204" t="s">
        <v>256</v>
      </c>
      <c r="C204" t="s">
        <v>257</v>
      </c>
      <c r="D204" t="s">
        <v>8410</v>
      </c>
      <c r="E204" t="s">
        <v>9662</v>
      </c>
      <c r="F204" t="s">
        <v>9663</v>
      </c>
      <c r="G204" t="s">
        <v>8665</v>
      </c>
      <c r="H204" t="s">
        <v>261</v>
      </c>
      <c r="I204" t="s">
        <v>8411</v>
      </c>
      <c r="J204" t="s">
        <v>9664</v>
      </c>
      <c r="K204" t="s">
        <v>96</v>
      </c>
      <c r="L204" t="s">
        <v>9665</v>
      </c>
      <c r="M204" s="36">
        <v>45960.712685185194</v>
      </c>
      <c r="N204" s="36">
        <v>45967.63958333333</v>
      </c>
      <c r="P204" t="s">
        <v>8668</v>
      </c>
      <c r="Q204" t="s">
        <v>8668</v>
      </c>
      <c r="R204" t="s">
        <v>1130</v>
      </c>
      <c r="S204" t="s">
        <v>1130</v>
      </c>
      <c r="T204" t="s">
        <v>100</v>
      </c>
      <c r="U204" t="s">
        <v>6696</v>
      </c>
      <c r="V204" t="s">
        <v>9666</v>
      </c>
      <c r="W204" t="s">
        <v>102</v>
      </c>
      <c r="Y204" t="s">
        <v>11</v>
      </c>
      <c r="Z204" t="s">
        <v>104</v>
      </c>
      <c r="AA204" t="s">
        <v>958</v>
      </c>
      <c r="AB204" s="37">
        <v>1</v>
      </c>
      <c r="AC204" s="37">
        <v>67654</v>
      </c>
      <c r="AD204" s="37">
        <v>140396</v>
      </c>
      <c r="AE204" s="37">
        <v>67654</v>
      </c>
    </row>
    <row r="205" spans="1:31">
      <c r="A205" t="s">
        <v>991</v>
      </c>
      <c r="B205" t="s">
        <v>256</v>
      </c>
      <c r="C205" t="s">
        <v>257</v>
      </c>
      <c r="D205" t="s">
        <v>1440</v>
      </c>
      <c r="E205" t="s">
        <v>9667</v>
      </c>
      <c r="F205" t="s">
        <v>9668</v>
      </c>
      <c r="G205" t="s">
        <v>8665</v>
      </c>
      <c r="H205" t="s">
        <v>224</v>
      </c>
      <c r="I205" t="s">
        <v>991</v>
      </c>
      <c r="J205" t="s">
        <v>9669</v>
      </c>
      <c r="K205" t="s">
        <v>96</v>
      </c>
      <c r="L205" t="s">
        <v>9670</v>
      </c>
      <c r="M205" s="36">
        <v>45960.686180555553</v>
      </c>
      <c r="N205" s="36">
        <v>45967.506944444453</v>
      </c>
      <c r="P205" t="s">
        <v>8668</v>
      </c>
      <c r="Q205" t="s">
        <v>8668</v>
      </c>
      <c r="R205" t="s">
        <v>1130</v>
      </c>
      <c r="S205" t="s">
        <v>1130</v>
      </c>
      <c r="T205" t="s">
        <v>2680</v>
      </c>
      <c r="U205" t="s">
        <v>9509</v>
      </c>
      <c r="V205" t="s">
        <v>9671</v>
      </c>
      <c r="W205" t="s">
        <v>1195</v>
      </c>
      <c r="Y205" t="s">
        <v>8</v>
      </c>
      <c r="Z205" t="s">
        <v>104</v>
      </c>
      <c r="AA205" t="s">
        <v>1448</v>
      </c>
      <c r="AB205" s="37">
        <v>0</v>
      </c>
      <c r="AC205" s="37">
        <v>41241</v>
      </c>
      <c r="AD205" s="37">
        <v>0</v>
      </c>
      <c r="AE205" s="37">
        <v>41241</v>
      </c>
    </row>
    <row r="206" spans="1:31">
      <c r="A206" t="s">
        <v>138</v>
      </c>
      <c r="B206" t="s">
        <v>139</v>
      </c>
      <c r="C206" t="s">
        <v>140</v>
      </c>
      <c r="D206" t="s">
        <v>141</v>
      </c>
      <c r="E206" t="s">
        <v>9672</v>
      </c>
      <c r="F206" t="s">
        <v>9673</v>
      </c>
      <c r="G206" t="s">
        <v>8665</v>
      </c>
      <c r="H206" t="s">
        <v>144</v>
      </c>
      <c r="I206" t="s">
        <v>138</v>
      </c>
      <c r="J206" t="s">
        <v>9674</v>
      </c>
      <c r="K206" t="s">
        <v>96</v>
      </c>
      <c r="L206" t="s">
        <v>9675</v>
      </c>
      <c r="M206" s="36">
        <v>45960.740601851852</v>
      </c>
      <c r="N206" s="36">
        <v>45966.686111111107</v>
      </c>
      <c r="P206" t="s">
        <v>8668</v>
      </c>
      <c r="Q206" t="s">
        <v>8668</v>
      </c>
      <c r="R206" t="s">
        <v>98</v>
      </c>
      <c r="S206" t="s">
        <v>470</v>
      </c>
      <c r="T206" t="s">
        <v>100</v>
      </c>
      <c r="U206" t="s">
        <v>6696</v>
      </c>
      <c r="V206" t="s">
        <v>9676</v>
      </c>
      <c r="W206" t="s">
        <v>102</v>
      </c>
      <c r="Y206" t="s">
        <v>8</v>
      </c>
      <c r="Z206" t="s">
        <v>104</v>
      </c>
      <c r="AA206" t="s">
        <v>6599</v>
      </c>
      <c r="AB206" s="37">
        <v>1</v>
      </c>
      <c r="AC206" s="37">
        <v>35780</v>
      </c>
      <c r="AD206" s="37">
        <v>75096</v>
      </c>
      <c r="AE206" s="37">
        <v>35780</v>
      </c>
    </row>
    <row r="207" spans="1:31">
      <c r="A207" t="s">
        <v>113</v>
      </c>
      <c r="B207" t="s">
        <v>114</v>
      </c>
      <c r="C207" t="s">
        <v>115</v>
      </c>
      <c r="D207" t="s">
        <v>1357</v>
      </c>
      <c r="E207" t="s">
        <v>9677</v>
      </c>
      <c r="F207" t="s">
        <v>9678</v>
      </c>
      <c r="G207" t="s">
        <v>8607</v>
      </c>
      <c r="H207" t="s">
        <v>366</v>
      </c>
      <c r="I207" t="s">
        <v>1360</v>
      </c>
      <c r="J207" t="s">
        <v>9679</v>
      </c>
      <c r="K207" t="s">
        <v>96</v>
      </c>
      <c r="L207" t="s">
        <v>9680</v>
      </c>
      <c r="M207" s="36">
        <v>45960.741793981477</v>
      </c>
      <c r="N207" s="36">
        <v>45966.407638888893</v>
      </c>
      <c r="P207" t="s">
        <v>8668</v>
      </c>
      <c r="Q207" t="s">
        <v>8668</v>
      </c>
      <c r="R207" t="s">
        <v>1130</v>
      </c>
      <c r="S207" t="s">
        <v>1130</v>
      </c>
      <c r="T207" t="s">
        <v>100</v>
      </c>
      <c r="U207" t="s">
        <v>6696</v>
      </c>
      <c r="V207" t="s">
        <v>9681</v>
      </c>
      <c r="W207" t="s">
        <v>8611</v>
      </c>
      <c r="Y207" t="s">
        <v>13</v>
      </c>
      <c r="Z207" t="s">
        <v>104</v>
      </c>
      <c r="AB207" s="37">
        <v>0</v>
      </c>
      <c r="AC207" s="37">
        <v>35780</v>
      </c>
      <c r="AD207" s="37">
        <v>75096</v>
      </c>
      <c r="AE207" s="37">
        <v>35780</v>
      </c>
    </row>
    <row r="208" spans="1:31">
      <c r="A208" t="s">
        <v>138</v>
      </c>
      <c r="B208" t="s">
        <v>139</v>
      </c>
      <c r="C208" t="s">
        <v>140</v>
      </c>
      <c r="D208" t="s">
        <v>196</v>
      </c>
      <c r="E208" t="s">
        <v>9682</v>
      </c>
      <c r="F208" t="s">
        <v>9683</v>
      </c>
      <c r="G208" t="s">
        <v>8665</v>
      </c>
      <c r="H208" t="s">
        <v>144</v>
      </c>
      <c r="I208" t="s">
        <v>199</v>
      </c>
      <c r="J208" t="s">
        <v>9684</v>
      </c>
      <c r="K208" t="s">
        <v>96</v>
      </c>
      <c r="L208" t="s">
        <v>9685</v>
      </c>
      <c r="M208" s="36">
        <v>45960.728680555563</v>
      </c>
      <c r="N208" s="36">
        <v>45967.671527777777</v>
      </c>
      <c r="P208" t="s">
        <v>8668</v>
      </c>
      <c r="Q208" t="s">
        <v>8668</v>
      </c>
      <c r="R208" t="s">
        <v>98</v>
      </c>
      <c r="S208" t="s">
        <v>470</v>
      </c>
      <c r="T208" t="s">
        <v>100</v>
      </c>
      <c r="U208" t="s">
        <v>6696</v>
      </c>
      <c r="V208" t="s">
        <v>9686</v>
      </c>
      <c r="W208" t="s">
        <v>102</v>
      </c>
      <c r="Y208" t="s">
        <v>8</v>
      </c>
      <c r="Z208" t="s">
        <v>104</v>
      </c>
      <c r="AA208" t="s">
        <v>9546</v>
      </c>
      <c r="AB208" s="37">
        <v>1</v>
      </c>
      <c r="AC208" s="37">
        <v>35780</v>
      </c>
      <c r="AD208" s="37">
        <v>75096</v>
      </c>
      <c r="AE208" s="37">
        <v>35780</v>
      </c>
    </row>
    <row r="209" spans="1:31">
      <c r="A209" t="s">
        <v>138</v>
      </c>
      <c r="B209" t="s">
        <v>139</v>
      </c>
      <c r="C209" t="s">
        <v>140</v>
      </c>
      <c r="D209" t="s">
        <v>959</v>
      </c>
      <c r="E209" t="s">
        <v>9687</v>
      </c>
      <c r="F209" t="s">
        <v>9688</v>
      </c>
      <c r="G209" t="s">
        <v>8665</v>
      </c>
      <c r="H209" t="s">
        <v>144</v>
      </c>
      <c r="I209" t="s">
        <v>962</v>
      </c>
      <c r="J209" t="s">
        <v>9689</v>
      </c>
      <c r="K209" t="s">
        <v>96</v>
      </c>
      <c r="L209" t="s">
        <v>9690</v>
      </c>
      <c r="M209" s="36">
        <v>45961.333333333343</v>
      </c>
      <c r="N209" s="36">
        <v>45965.646527777782</v>
      </c>
      <c r="P209" t="s">
        <v>8668</v>
      </c>
      <c r="Q209" t="s">
        <v>8668</v>
      </c>
      <c r="R209" t="s">
        <v>98</v>
      </c>
      <c r="S209" t="s">
        <v>99</v>
      </c>
      <c r="T209" t="s">
        <v>100</v>
      </c>
      <c r="U209" t="s">
        <v>6696</v>
      </c>
      <c r="V209" t="s">
        <v>9691</v>
      </c>
      <c r="W209" t="s">
        <v>102</v>
      </c>
      <c r="Y209" t="s">
        <v>11</v>
      </c>
      <c r="Z209" t="s">
        <v>104</v>
      </c>
      <c r="AA209" t="s">
        <v>1172</v>
      </c>
      <c r="AB209" s="37">
        <v>1</v>
      </c>
      <c r="AC209" s="37">
        <v>67654</v>
      </c>
      <c r="AD209" s="37">
        <v>140396</v>
      </c>
      <c r="AE209" s="37">
        <v>67654</v>
      </c>
    </row>
    <row r="210" spans="1:31">
      <c r="A210" t="s">
        <v>138</v>
      </c>
      <c r="B210" t="s">
        <v>139</v>
      </c>
      <c r="C210" t="s">
        <v>140</v>
      </c>
      <c r="D210" t="s">
        <v>212</v>
      </c>
      <c r="E210" t="s">
        <v>9692</v>
      </c>
      <c r="F210" t="s">
        <v>9693</v>
      </c>
      <c r="G210" t="s">
        <v>8665</v>
      </c>
      <c r="H210" t="s">
        <v>144</v>
      </c>
      <c r="I210" t="s">
        <v>215</v>
      </c>
      <c r="J210" t="s">
        <v>9694</v>
      </c>
      <c r="K210" t="s">
        <v>96</v>
      </c>
      <c r="L210" t="s">
        <v>9695</v>
      </c>
      <c r="M210" s="36">
        <v>45961.333333333343</v>
      </c>
      <c r="N210" s="36">
        <v>45965.661111111112</v>
      </c>
      <c r="P210" t="s">
        <v>8668</v>
      </c>
      <c r="Q210" t="s">
        <v>8668</v>
      </c>
      <c r="R210" t="s">
        <v>98</v>
      </c>
      <c r="S210" t="s">
        <v>99</v>
      </c>
      <c r="T210" t="s">
        <v>100</v>
      </c>
      <c r="U210" t="s">
        <v>6696</v>
      </c>
      <c r="V210" t="s">
        <v>9696</v>
      </c>
      <c r="W210" t="s">
        <v>102</v>
      </c>
      <c r="Y210" t="s">
        <v>11</v>
      </c>
      <c r="Z210" t="s">
        <v>104</v>
      </c>
      <c r="AA210" t="s">
        <v>1172</v>
      </c>
      <c r="AB210" s="37">
        <v>1</v>
      </c>
      <c r="AC210" s="37">
        <v>67654</v>
      </c>
      <c r="AD210" s="37">
        <v>140396</v>
      </c>
      <c r="AE210" s="37">
        <v>67654</v>
      </c>
    </row>
    <row r="211" spans="1:31">
      <c r="A211" t="s">
        <v>138</v>
      </c>
      <c r="B211" t="s">
        <v>139</v>
      </c>
      <c r="C211" t="s">
        <v>140</v>
      </c>
      <c r="D211" t="s">
        <v>196</v>
      </c>
      <c r="E211" t="s">
        <v>9697</v>
      </c>
      <c r="F211" t="s">
        <v>9698</v>
      </c>
      <c r="G211" t="s">
        <v>8665</v>
      </c>
      <c r="H211" t="s">
        <v>144</v>
      </c>
      <c r="I211" t="s">
        <v>199</v>
      </c>
      <c r="J211" t="s">
        <v>9699</v>
      </c>
      <c r="K211" t="s">
        <v>96</v>
      </c>
      <c r="L211" t="s">
        <v>9700</v>
      </c>
      <c r="M211" s="36">
        <v>45960.716481481482</v>
      </c>
      <c r="N211" s="36">
        <v>45964.404166666667</v>
      </c>
      <c r="P211" t="s">
        <v>8668</v>
      </c>
      <c r="Q211" t="s">
        <v>8668</v>
      </c>
      <c r="R211" t="s">
        <v>98</v>
      </c>
      <c r="S211" t="s">
        <v>470</v>
      </c>
      <c r="T211" t="s">
        <v>100</v>
      </c>
      <c r="U211" t="s">
        <v>6696</v>
      </c>
      <c r="V211" t="s">
        <v>9701</v>
      </c>
      <c r="W211" t="s">
        <v>102</v>
      </c>
      <c r="Y211" t="s">
        <v>8</v>
      </c>
      <c r="Z211" t="s">
        <v>104</v>
      </c>
      <c r="AA211" t="s">
        <v>8864</v>
      </c>
      <c r="AB211" s="37">
        <v>1</v>
      </c>
      <c r="AC211" s="37">
        <v>35780</v>
      </c>
      <c r="AD211" s="37">
        <v>75096</v>
      </c>
      <c r="AE211" s="37">
        <v>35780</v>
      </c>
    </row>
    <row r="212" spans="1:31">
      <c r="A212" t="s">
        <v>603</v>
      </c>
      <c r="B212" t="s">
        <v>381</v>
      </c>
      <c r="C212" t="s">
        <v>382</v>
      </c>
      <c r="D212" t="s">
        <v>604</v>
      </c>
      <c r="E212" t="s">
        <v>9702</v>
      </c>
      <c r="F212" t="s">
        <v>9703</v>
      </c>
      <c r="G212" t="s">
        <v>8665</v>
      </c>
      <c r="H212" t="s">
        <v>607</v>
      </c>
      <c r="I212" t="s">
        <v>603</v>
      </c>
      <c r="J212" t="s">
        <v>7195</v>
      </c>
      <c r="K212" t="s">
        <v>96</v>
      </c>
      <c r="L212" t="s">
        <v>9704</v>
      </c>
      <c r="M212" s="36">
        <v>45961.333333333343</v>
      </c>
      <c r="N212" s="36">
        <v>45967.665972222218</v>
      </c>
      <c r="P212" t="s">
        <v>8668</v>
      </c>
      <c r="Q212" t="s">
        <v>8668</v>
      </c>
      <c r="R212" t="s">
        <v>1130</v>
      </c>
      <c r="S212" t="s">
        <v>1130</v>
      </c>
      <c r="T212" t="s">
        <v>100</v>
      </c>
      <c r="U212" t="s">
        <v>6696</v>
      </c>
      <c r="V212" t="s">
        <v>9705</v>
      </c>
      <c r="W212" t="s">
        <v>8698</v>
      </c>
      <c r="Y212" t="s">
        <v>8</v>
      </c>
      <c r="Z212" t="s">
        <v>104</v>
      </c>
      <c r="AA212" t="s">
        <v>612</v>
      </c>
      <c r="AB212" s="37">
        <v>0</v>
      </c>
      <c r="AC212" s="37">
        <v>35780</v>
      </c>
      <c r="AD212" s="37">
        <v>75096</v>
      </c>
      <c r="AE212" s="37">
        <v>35780</v>
      </c>
    </row>
    <row r="213" spans="1:31">
      <c r="A213" t="s">
        <v>991</v>
      </c>
      <c r="B213" t="s">
        <v>256</v>
      </c>
      <c r="C213" t="s">
        <v>257</v>
      </c>
      <c r="D213" t="s">
        <v>4047</v>
      </c>
      <c r="E213" t="s">
        <v>9706</v>
      </c>
      <c r="F213" t="s">
        <v>9707</v>
      </c>
      <c r="G213" t="s">
        <v>8665</v>
      </c>
      <c r="H213" t="s">
        <v>224</v>
      </c>
      <c r="I213" t="s">
        <v>4050</v>
      </c>
      <c r="J213" t="s">
        <v>9708</v>
      </c>
      <c r="K213" t="s">
        <v>96</v>
      </c>
      <c r="L213" t="s">
        <v>9709</v>
      </c>
      <c r="M213" s="36">
        <v>45961.333333333343</v>
      </c>
      <c r="N213" s="36">
        <v>45970.59375</v>
      </c>
      <c r="P213" t="s">
        <v>8668</v>
      </c>
      <c r="Q213" t="s">
        <v>8668</v>
      </c>
      <c r="R213" t="s">
        <v>1130</v>
      </c>
      <c r="S213" t="s">
        <v>1130</v>
      </c>
      <c r="T213" t="s">
        <v>100</v>
      </c>
      <c r="U213" t="s">
        <v>6696</v>
      </c>
      <c r="V213" t="s">
        <v>9710</v>
      </c>
      <c r="W213" t="s">
        <v>102</v>
      </c>
      <c r="Y213" t="s">
        <v>11</v>
      </c>
      <c r="Z213" t="s">
        <v>104</v>
      </c>
      <c r="AA213" t="s">
        <v>1000</v>
      </c>
      <c r="AB213" s="37">
        <v>1</v>
      </c>
      <c r="AC213" s="37">
        <v>67654</v>
      </c>
      <c r="AD213" s="37">
        <v>140396</v>
      </c>
      <c r="AE213" s="37">
        <v>67654</v>
      </c>
    </row>
    <row r="214" spans="1:31">
      <c r="A214" t="s">
        <v>113</v>
      </c>
      <c r="B214" t="s">
        <v>114</v>
      </c>
      <c r="C214" t="s">
        <v>115</v>
      </c>
      <c r="D214" t="s">
        <v>1282</v>
      </c>
      <c r="E214" t="s">
        <v>9711</v>
      </c>
      <c r="F214" t="s">
        <v>9712</v>
      </c>
      <c r="G214" t="s">
        <v>8665</v>
      </c>
      <c r="H214" t="s">
        <v>366</v>
      </c>
      <c r="I214" t="s">
        <v>1285</v>
      </c>
      <c r="J214" t="s">
        <v>9713</v>
      </c>
      <c r="K214" t="s">
        <v>96</v>
      </c>
      <c r="L214" t="s">
        <v>9714</v>
      </c>
      <c r="M214" s="36">
        <v>45961.333333333343</v>
      </c>
      <c r="N214" s="36">
        <v>45962.445833333331</v>
      </c>
      <c r="P214" t="s">
        <v>8668</v>
      </c>
      <c r="Q214" t="s">
        <v>8668</v>
      </c>
      <c r="R214" t="s">
        <v>98</v>
      </c>
      <c r="S214" t="s">
        <v>99</v>
      </c>
      <c r="T214" t="s">
        <v>100</v>
      </c>
      <c r="U214" t="s">
        <v>6696</v>
      </c>
      <c r="V214" t="s">
        <v>9715</v>
      </c>
      <c r="W214" t="s">
        <v>102</v>
      </c>
      <c r="Y214" t="s">
        <v>8</v>
      </c>
      <c r="Z214" t="s">
        <v>104</v>
      </c>
      <c r="AA214" t="s">
        <v>1030</v>
      </c>
      <c r="AB214" s="37">
        <v>1</v>
      </c>
      <c r="AC214" s="37">
        <v>35780</v>
      </c>
      <c r="AD214" s="37">
        <v>75096</v>
      </c>
      <c r="AE214" s="37">
        <v>35780</v>
      </c>
    </row>
    <row r="215" spans="1:31">
      <c r="A215" t="s">
        <v>991</v>
      </c>
      <c r="B215" t="s">
        <v>256</v>
      </c>
      <c r="C215" t="s">
        <v>257</v>
      </c>
      <c r="D215" t="s">
        <v>1440</v>
      </c>
      <c r="E215" t="s">
        <v>9716</v>
      </c>
      <c r="F215" t="s">
        <v>9717</v>
      </c>
      <c r="G215" t="s">
        <v>8665</v>
      </c>
      <c r="H215" t="s">
        <v>224</v>
      </c>
      <c r="I215" t="s">
        <v>991</v>
      </c>
      <c r="J215" t="s">
        <v>9718</v>
      </c>
      <c r="K215" t="s">
        <v>96</v>
      </c>
      <c r="L215" t="s">
        <v>9719</v>
      </c>
      <c r="M215" s="36">
        <v>45961.333333333343</v>
      </c>
      <c r="N215" s="36">
        <v>45968.436111111107</v>
      </c>
      <c r="P215" t="s">
        <v>8668</v>
      </c>
      <c r="Q215" t="s">
        <v>8668</v>
      </c>
      <c r="R215" t="s">
        <v>1130</v>
      </c>
      <c r="S215" t="s">
        <v>1130</v>
      </c>
      <c r="T215" t="s">
        <v>100</v>
      </c>
      <c r="U215" t="s">
        <v>6696</v>
      </c>
      <c r="V215" t="s">
        <v>9720</v>
      </c>
      <c r="W215" t="s">
        <v>102</v>
      </c>
      <c r="Y215" t="s">
        <v>8</v>
      </c>
      <c r="Z215" t="s">
        <v>104</v>
      </c>
      <c r="AA215" t="s">
        <v>1000</v>
      </c>
      <c r="AB215" s="37">
        <v>1</v>
      </c>
      <c r="AC215" s="37">
        <v>35780</v>
      </c>
      <c r="AD215" s="37">
        <v>75096</v>
      </c>
      <c r="AE215" s="37">
        <v>35780</v>
      </c>
    </row>
    <row r="216" spans="1:31">
      <c r="A216" t="s">
        <v>310</v>
      </c>
      <c r="B216" t="s">
        <v>114</v>
      </c>
      <c r="C216" t="s">
        <v>115</v>
      </c>
      <c r="D216" t="s">
        <v>311</v>
      </c>
      <c r="E216" t="s">
        <v>9721</v>
      </c>
      <c r="F216" t="s">
        <v>9722</v>
      </c>
      <c r="G216" t="s">
        <v>8665</v>
      </c>
      <c r="H216" t="s">
        <v>314</v>
      </c>
      <c r="I216" t="s">
        <v>310</v>
      </c>
      <c r="J216" t="s">
        <v>9723</v>
      </c>
      <c r="K216" t="s">
        <v>96</v>
      </c>
      <c r="L216" t="s">
        <v>9724</v>
      </c>
      <c r="M216" s="36">
        <v>45961.333333333343</v>
      </c>
      <c r="N216" s="36">
        <v>45962.366666666669</v>
      </c>
      <c r="P216" t="s">
        <v>8668</v>
      </c>
      <c r="Q216" t="s">
        <v>8668</v>
      </c>
      <c r="R216" t="s">
        <v>98</v>
      </c>
      <c r="S216" t="s">
        <v>470</v>
      </c>
      <c r="T216" t="s">
        <v>100</v>
      </c>
      <c r="U216" t="s">
        <v>6696</v>
      </c>
      <c r="V216" t="s">
        <v>9725</v>
      </c>
      <c r="W216" t="s">
        <v>102</v>
      </c>
      <c r="Y216" t="s">
        <v>8</v>
      </c>
      <c r="Z216" t="s">
        <v>104</v>
      </c>
      <c r="AA216" t="s">
        <v>319</v>
      </c>
      <c r="AB216" s="37">
        <v>1</v>
      </c>
      <c r="AC216" s="37">
        <v>35780</v>
      </c>
      <c r="AD216" s="37">
        <v>75096</v>
      </c>
      <c r="AE216" s="37">
        <v>35780</v>
      </c>
    </row>
    <row r="217" spans="1:31">
      <c r="A217" t="s">
        <v>991</v>
      </c>
      <c r="B217" t="s">
        <v>256</v>
      </c>
      <c r="C217" t="s">
        <v>257</v>
      </c>
      <c r="D217" t="s">
        <v>1440</v>
      </c>
      <c r="E217" t="s">
        <v>9726</v>
      </c>
      <c r="F217" t="s">
        <v>9727</v>
      </c>
      <c r="G217" t="s">
        <v>8665</v>
      </c>
      <c r="H217" t="s">
        <v>224</v>
      </c>
      <c r="I217" t="s">
        <v>991</v>
      </c>
      <c r="J217" t="s">
        <v>9728</v>
      </c>
      <c r="K217" t="s">
        <v>96</v>
      </c>
      <c r="L217" t="s">
        <v>9729</v>
      </c>
      <c r="M217" s="36">
        <v>45961.333333333343</v>
      </c>
      <c r="N217" s="36">
        <v>45968.436805555553</v>
      </c>
      <c r="P217" t="s">
        <v>8668</v>
      </c>
      <c r="Q217" t="s">
        <v>8668</v>
      </c>
      <c r="R217" t="s">
        <v>1130</v>
      </c>
      <c r="S217" t="s">
        <v>1130</v>
      </c>
      <c r="T217" t="s">
        <v>100</v>
      </c>
      <c r="U217" t="s">
        <v>6696</v>
      </c>
      <c r="V217" t="s">
        <v>9730</v>
      </c>
      <c r="W217" t="s">
        <v>102</v>
      </c>
      <c r="Y217" t="s">
        <v>8</v>
      </c>
      <c r="Z217" t="s">
        <v>104</v>
      </c>
      <c r="AA217" t="s">
        <v>1000</v>
      </c>
      <c r="AB217" s="37">
        <v>1</v>
      </c>
      <c r="AC217" s="37">
        <v>35780</v>
      </c>
      <c r="AD217" s="37">
        <v>75096</v>
      </c>
      <c r="AE217" s="37">
        <v>35780</v>
      </c>
    </row>
    <row r="218" spans="1:31">
      <c r="A218" t="s">
        <v>152</v>
      </c>
      <c r="B218" t="s">
        <v>153</v>
      </c>
      <c r="C218" t="s">
        <v>154</v>
      </c>
      <c r="D218" t="s">
        <v>155</v>
      </c>
      <c r="E218" t="s">
        <v>9731</v>
      </c>
      <c r="F218" t="s">
        <v>9732</v>
      </c>
      <c r="G218" t="s">
        <v>8665</v>
      </c>
      <c r="H218" t="s">
        <v>153</v>
      </c>
      <c r="I218" t="s">
        <v>152</v>
      </c>
      <c r="J218" t="s">
        <v>9733</v>
      </c>
      <c r="K218" t="s">
        <v>96</v>
      </c>
      <c r="L218" t="s">
        <v>9734</v>
      </c>
      <c r="M218" s="36">
        <v>45961.333333333343</v>
      </c>
      <c r="N218" s="36">
        <v>45965.645138888889</v>
      </c>
      <c r="P218" t="s">
        <v>8668</v>
      </c>
      <c r="Q218" t="s">
        <v>8668</v>
      </c>
      <c r="R218" t="s">
        <v>1130</v>
      </c>
      <c r="S218" t="s">
        <v>1130</v>
      </c>
      <c r="T218" t="s">
        <v>100</v>
      </c>
      <c r="U218" t="s">
        <v>6696</v>
      </c>
      <c r="V218" t="s">
        <v>9735</v>
      </c>
      <c r="W218" t="s">
        <v>102</v>
      </c>
      <c r="Y218" t="s">
        <v>8</v>
      </c>
      <c r="Z218" t="s">
        <v>104</v>
      </c>
      <c r="AA218" t="s">
        <v>2242</v>
      </c>
      <c r="AB218" s="37">
        <v>1</v>
      </c>
      <c r="AC218" s="37">
        <v>35780</v>
      </c>
      <c r="AD218" s="37">
        <v>75096</v>
      </c>
      <c r="AE218" s="37">
        <v>35780</v>
      </c>
    </row>
    <row r="219" spans="1:31">
      <c r="A219" t="s">
        <v>85</v>
      </c>
      <c r="B219" t="s">
        <v>86</v>
      </c>
      <c r="C219" t="s">
        <v>87</v>
      </c>
      <c r="D219" t="s">
        <v>296</v>
      </c>
      <c r="E219" t="s">
        <v>9736</v>
      </c>
      <c r="F219" t="s">
        <v>9737</v>
      </c>
      <c r="G219" t="s">
        <v>8665</v>
      </c>
      <c r="H219" t="s">
        <v>93</v>
      </c>
      <c r="I219" t="s">
        <v>85</v>
      </c>
      <c r="J219" t="s">
        <v>9738</v>
      </c>
      <c r="K219" t="s">
        <v>96</v>
      </c>
      <c r="L219" t="s">
        <v>9739</v>
      </c>
      <c r="M219" s="36">
        <v>45961.358171296299</v>
      </c>
      <c r="N219" s="36">
        <v>45962.507638888892</v>
      </c>
      <c r="P219" t="s">
        <v>8668</v>
      </c>
      <c r="Q219" t="s">
        <v>8668</v>
      </c>
      <c r="R219" t="s">
        <v>98</v>
      </c>
      <c r="S219" t="s">
        <v>99</v>
      </c>
      <c r="T219" t="s">
        <v>100</v>
      </c>
      <c r="U219" t="s">
        <v>6696</v>
      </c>
      <c r="V219" t="s">
        <v>9740</v>
      </c>
      <c r="W219" t="s">
        <v>102</v>
      </c>
      <c r="Y219" t="s">
        <v>8</v>
      </c>
      <c r="Z219" t="s">
        <v>104</v>
      </c>
      <c r="AA219" t="s">
        <v>1151</v>
      </c>
      <c r="AB219" s="37">
        <v>1</v>
      </c>
      <c r="AC219" s="37">
        <v>35780</v>
      </c>
      <c r="AD219" s="37">
        <v>75096</v>
      </c>
      <c r="AE219" s="37">
        <v>35780</v>
      </c>
    </row>
    <row r="220" spans="1:31">
      <c r="A220" t="s">
        <v>509</v>
      </c>
      <c r="B220" t="s">
        <v>139</v>
      </c>
      <c r="C220" t="s">
        <v>140</v>
      </c>
      <c r="D220" t="s">
        <v>3492</v>
      </c>
      <c r="E220" t="s">
        <v>9741</v>
      </c>
      <c r="F220" t="s">
        <v>9742</v>
      </c>
      <c r="G220" t="s">
        <v>8607</v>
      </c>
      <c r="H220" t="s">
        <v>1507</v>
      </c>
      <c r="I220" t="s">
        <v>3495</v>
      </c>
      <c r="J220" t="s">
        <v>9743</v>
      </c>
      <c r="K220" t="s">
        <v>96</v>
      </c>
      <c r="L220" t="s">
        <v>9744</v>
      </c>
      <c r="M220" s="36">
        <v>45961.363009259258</v>
      </c>
      <c r="N220" s="36">
        <v>45983.647916666669</v>
      </c>
      <c r="P220" t="s">
        <v>8668</v>
      </c>
      <c r="Q220" t="s">
        <v>8668</v>
      </c>
      <c r="R220" t="s">
        <v>98</v>
      </c>
      <c r="S220" t="s">
        <v>99</v>
      </c>
      <c r="T220" t="s">
        <v>100</v>
      </c>
      <c r="U220" t="s">
        <v>6696</v>
      </c>
      <c r="V220" t="s">
        <v>9745</v>
      </c>
      <c r="W220" t="s">
        <v>8611</v>
      </c>
      <c r="Y220" t="s">
        <v>125</v>
      </c>
      <c r="Z220" t="s">
        <v>230</v>
      </c>
      <c r="AB220" s="37">
        <v>0</v>
      </c>
      <c r="AC220" s="37">
        <v>35780</v>
      </c>
      <c r="AD220" s="37">
        <v>75096</v>
      </c>
      <c r="AE220" s="37">
        <v>35780</v>
      </c>
    </row>
    <row r="221" spans="1:31">
      <c r="A221" t="s">
        <v>113</v>
      </c>
      <c r="B221" t="s">
        <v>114</v>
      </c>
      <c r="C221" t="s">
        <v>115</v>
      </c>
      <c r="D221" t="s">
        <v>5926</v>
      </c>
      <c r="E221" t="s">
        <v>9746</v>
      </c>
      <c r="F221" t="s">
        <v>5928</v>
      </c>
      <c r="G221" t="s">
        <v>8607</v>
      </c>
      <c r="H221" t="s">
        <v>144</v>
      </c>
      <c r="I221" t="s">
        <v>5929</v>
      </c>
      <c r="J221" t="s">
        <v>5930</v>
      </c>
      <c r="K221" t="s">
        <v>96</v>
      </c>
      <c r="L221" t="s">
        <v>9747</v>
      </c>
      <c r="M221" s="36">
        <v>45961.371388888889</v>
      </c>
      <c r="N221" s="36">
        <v>45963.558333333327</v>
      </c>
      <c r="P221" t="s">
        <v>8668</v>
      </c>
      <c r="Q221" t="s">
        <v>8668</v>
      </c>
      <c r="R221" t="s">
        <v>1130</v>
      </c>
      <c r="S221" t="s">
        <v>1130</v>
      </c>
      <c r="T221" t="s">
        <v>100</v>
      </c>
      <c r="U221" t="s">
        <v>6696</v>
      </c>
      <c r="V221" t="s">
        <v>9748</v>
      </c>
      <c r="W221" t="s">
        <v>8611</v>
      </c>
      <c r="Y221" t="s">
        <v>15</v>
      </c>
      <c r="Z221" t="s">
        <v>104</v>
      </c>
      <c r="AB221" s="37">
        <v>0</v>
      </c>
      <c r="AC221" s="37">
        <v>35780</v>
      </c>
      <c r="AD221" s="37">
        <v>75096</v>
      </c>
      <c r="AE221" s="37">
        <v>35780</v>
      </c>
    </row>
    <row r="222" spans="1:31">
      <c r="A222" t="s">
        <v>255</v>
      </c>
      <c r="B222" t="s">
        <v>256</v>
      </c>
      <c r="C222" t="s">
        <v>257</v>
      </c>
      <c r="D222" t="s">
        <v>3820</v>
      </c>
      <c r="E222" t="s">
        <v>9749</v>
      </c>
      <c r="F222" t="s">
        <v>3822</v>
      </c>
      <c r="G222" t="s">
        <v>8665</v>
      </c>
      <c r="H222" t="s">
        <v>261</v>
      </c>
      <c r="I222" t="s">
        <v>3823</v>
      </c>
      <c r="J222" t="s">
        <v>3824</v>
      </c>
      <c r="K222" t="s">
        <v>96</v>
      </c>
      <c r="L222" t="s">
        <v>9750</v>
      </c>
      <c r="M222" s="36">
        <v>45961.37259259259</v>
      </c>
      <c r="N222" s="36">
        <v>45966.570833333331</v>
      </c>
      <c r="P222" t="s">
        <v>8668</v>
      </c>
      <c r="Q222" t="s">
        <v>8668</v>
      </c>
      <c r="R222" t="s">
        <v>98</v>
      </c>
      <c r="S222" t="s">
        <v>99</v>
      </c>
      <c r="T222" t="s">
        <v>100</v>
      </c>
      <c r="U222" t="s">
        <v>6696</v>
      </c>
      <c r="V222" t="s">
        <v>9751</v>
      </c>
      <c r="W222" t="s">
        <v>102</v>
      </c>
      <c r="Y222" t="s">
        <v>11</v>
      </c>
      <c r="Z222" t="s">
        <v>104</v>
      </c>
      <c r="AA222" t="s">
        <v>1904</v>
      </c>
      <c r="AB222" s="37">
        <v>1</v>
      </c>
      <c r="AC222" s="37">
        <v>67654</v>
      </c>
      <c r="AD222" s="37">
        <v>140396</v>
      </c>
      <c r="AE222" s="37">
        <v>67654</v>
      </c>
    </row>
    <row r="223" spans="1:31">
      <c r="A223" t="s">
        <v>138</v>
      </c>
      <c r="B223" t="s">
        <v>139</v>
      </c>
      <c r="C223" t="s">
        <v>140</v>
      </c>
      <c r="D223" t="s">
        <v>196</v>
      </c>
      <c r="E223" t="s">
        <v>9752</v>
      </c>
      <c r="F223" t="s">
        <v>9753</v>
      </c>
      <c r="G223" t="s">
        <v>8665</v>
      </c>
      <c r="H223" t="s">
        <v>144</v>
      </c>
      <c r="I223" t="s">
        <v>199</v>
      </c>
      <c r="J223" t="s">
        <v>9754</v>
      </c>
      <c r="K223" t="s">
        <v>96</v>
      </c>
      <c r="L223" t="s">
        <v>9755</v>
      </c>
      <c r="M223" s="36">
        <v>45961.381377314807</v>
      </c>
      <c r="N223" s="36">
        <v>45967.413194444453</v>
      </c>
      <c r="P223" t="s">
        <v>8668</v>
      </c>
      <c r="Q223" t="s">
        <v>8668</v>
      </c>
      <c r="R223" t="s">
        <v>98</v>
      </c>
      <c r="S223" t="s">
        <v>99</v>
      </c>
      <c r="T223" t="s">
        <v>100</v>
      </c>
      <c r="U223" t="s">
        <v>6696</v>
      </c>
      <c r="V223" t="s">
        <v>9756</v>
      </c>
      <c r="W223" t="s">
        <v>102</v>
      </c>
      <c r="Y223" t="s">
        <v>8</v>
      </c>
      <c r="Z223" t="s">
        <v>104</v>
      </c>
      <c r="AA223" t="s">
        <v>6599</v>
      </c>
      <c r="AB223" s="37">
        <v>1</v>
      </c>
      <c r="AC223" s="37">
        <v>35780</v>
      </c>
      <c r="AD223" s="37">
        <v>75096</v>
      </c>
      <c r="AE223" s="37">
        <v>35780</v>
      </c>
    </row>
    <row r="224" spans="1:31">
      <c r="A224" t="s">
        <v>255</v>
      </c>
      <c r="B224" t="s">
        <v>256</v>
      </c>
      <c r="C224" t="s">
        <v>257</v>
      </c>
      <c r="D224" t="s">
        <v>1664</v>
      </c>
      <c r="E224" t="s">
        <v>9757</v>
      </c>
      <c r="F224" t="s">
        <v>9758</v>
      </c>
      <c r="G224" t="s">
        <v>8665</v>
      </c>
      <c r="H224" t="s">
        <v>261</v>
      </c>
      <c r="I224" t="s">
        <v>255</v>
      </c>
      <c r="J224" t="s">
        <v>9759</v>
      </c>
      <c r="K224" t="s">
        <v>96</v>
      </c>
      <c r="L224" t="s">
        <v>9760</v>
      </c>
      <c r="M224" s="36">
        <v>45961.393634259257</v>
      </c>
      <c r="N224" s="36">
        <v>45962.511805555558</v>
      </c>
      <c r="P224" t="s">
        <v>8668</v>
      </c>
      <c r="Q224" t="s">
        <v>8668</v>
      </c>
      <c r="R224" t="s">
        <v>1130</v>
      </c>
      <c r="S224" t="s">
        <v>1130</v>
      </c>
      <c r="T224" t="s">
        <v>100</v>
      </c>
      <c r="U224" t="s">
        <v>6696</v>
      </c>
      <c r="V224" t="s">
        <v>9761</v>
      </c>
      <c r="W224" t="s">
        <v>102</v>
      </c>
      <c r="Y224" t="s">
        <v>8</v>
      </c>
      <c r="Z224" t="s">
        <v>104</v>
      </c>
      <c r="AA224" t="s">
        <v>958</v>
      </c>
      <c r="AB224" s="37">
        <v>1</v>
      </c>
      <c r="AC224" s="37">
        <v>35780</v>
      </c>
      <c r="AD224" s="37">
        <v>75096</v>
      </c>
      <c r="AE224" s="37">
        <v>35780</v>
      </c>
    </row>
    <row r="225" spans="1:31">
      <c r="A225" t="s">
        <v>152</v>
      </c>
      <c r="B225" t="s">
        <v>153</v>
      </c>
      <c r="C225" t="s">
        <v>154</v>
      </c>
      <c r="D225" t="s">
        <v>8408</v>
      </c>
      <c r="E225" t="s">
        <v>9762</v>
      </c>
      <c r="F225" t="s">
        <v>9763</v>
      </c>
      <c r="G225" t="s">
        <v>8665</v>
      </c>
      <c r="H225" t="s">
        <v>153</v>
      </c>
      <c r="I225" t="s">
        <v>8409</v>
      </c>
      <c r="J225" t="s">
        <v>9764</v>
      </c>
      <c r="K225" t="s">
        <v>96</v>
      </c>
      <c r="L225" t="s">
        <v>9765</v>
      </c>
      <c r="M225" s="36">
        <v>45961.410601851851</v>
      </c>
      <c r="N225" s="36">
        <v>45968.34097222222</v>
      </c>
      <c r="P225" t="s">
        <v>8668</v>
      </c>
      <c r="Q225" t="s">
        <v>8668</v>
      </c>
      <c r="R225" t="s">
        <v>98</v>
      </c>
      <c r="S225" t="s">
        <v>99</v>
      </c>
      <c r="T225" t="s">
        <v>100</v>
      </c>
      <c r="U225" t="s">
        <v>6696</v>
      </c>
      <c r="V225" t="s">
        <v>9766</v>
      </c>
      <c r="W225" t="s">
        <v>102</v>
      </c>
      <c r="Y225" t="s">
        <v>11</v>
      </c>
      <c r="Z225" t="s">
        <v>104</v>
      </c>
      <c r="AA225" t="s">
        <v>838</v>
      </c>
      <c r="AB225" s="37">
        <v>1</v>
      </c>
      <c r="AC225" s="37">
        <v>67654</v>
      </c>
      <c r="AD225" s="37">
        <v>140396</v>
      </c>
      <c r="AE225" s="37">
        <v>67654</v>
      </c>
    </row>
    <row r="226" spans="1:31">
      <c r="A226" t="s">
        <v>113</v>
      </c>
      <c r="B226" t="s">
        <v>114</v>
      </c>
      <c r="C226" t="s">
        <v>115</v>
      </c>
      <c r="D226" t="s">
        <v>6699</v>
      </c>
      <c r="E226" t="s">
        <v>9767</v>
      </c>
      <c r="F226" t="s">
        <v>9768</v>
      </c>
      <c r="G226" t="s">
        <v>8665</v>
      </c>
      <c r="H226" t="s">
        <v>119</v>
      </c>
      <c r="I226" t="s">
        <v>6702</v>
      </c>
      <c r="J226" t="s">
        <v>9769</v>
      </c>
      <c r="K226" t="s">
        <v>96</v>
      </c>
      <c r="L226" t="s">
        <v>9770</v>
      </c>
      <c r="M226" s="36">
        <v>45961.414675925917</v>
      </c>
      <c r="N226" s="36">
        <v>45969.451388888891</v>
      </c>
      <c r="P226" t="s">
        <v>8668</v>
      </c>
      <c r="Q226" t="s">
        <v>8668</v>
      </c>
      <c r="R226" t="s">
        <v>98</v>
      </c>
      <c r="S226" t="s">
        <v>99</v>
      </c>
      <c r="T226" t="s">
        <v>100</v>
      </c>
      <c r="U226" t="s">
        <v>6696</v>
      </c>
      <c r="V226" t="s">
        <v>9771</v>
      </c>
      <c r="W226" t="s">
        <v>8698</v>
      </c>
      <c r="Y226" t="s">
        <v>125</v>
      </c>
      <c r="Z226" t="s">
        <v>126</v>
      </c>
      <c r="AA226" t="s">
        <v>379</v>
      </c>
      <c r="AB226" s="37">
        <v>0</v>
      </c>
      <c r="AC226" s="37">
        <v>35780</v>
      </c>
      <c r="AD226" s="37">
        <v>75096</v>
      </c>
      <c r="AE226" s="37">
        <v>35780</v>
      </c>
    </row>
    <row r="227" spans="1:31">
      <c r="A227" t="s">
        <v>509</v>
      </c>
      <c r="B227" t="s">
        <v>139</v>
      </c>
      <c r="C227" t="s">
        <v>140</v>
      </c>
      <c r="D227" t="s">
        <v>3492</v>
      </c>
      <c r="E227" t="s">
        <v>9772</v>
      </c>
      <c r="F227" t="s">
        <v>4497</v>
      </c>
      <c r="G227" t="s">
        <v>8607</v>
      </c>
      <c r="H227" t="s">
        <v>1507</v>
      </c>
      <c r="I227" t="s">
        <v>3495</v>
      </c>
      <c r="J227" t="s">
        <v>4498</v>
      </c>
      <c r="K227" t="s">
        <v>96</v>
      </c>
      <c r="L227" t="s">
        <v>9773</v>
      </c>
      <c r="M227" s="36">
        <v>45961.415775462963</v>
      </c>
      <c r="N227" s="36">
        <v>45971.668055555558</v>
      </c>
      <c r="P227" t="s">
        <v>8668</v>
      </c>
      <c r="Q227" t="s">
        <v>8668</v>
      </c>
      <c r="R227" t="s">
        <v>98</v>
      </c>
      <c r="S227" t="s">
        <v>470</v>
      </c>
      <c r="T227" t="s">
        <v>100</v>
      </c>
      <c r="U227" t="s">
        <v>6696</v>
      </c>
      <c r="V227" t="s">
        <v>9774</v>
      </c>
      <c r="W227" t="s">
        <v>8611</v>
      </c>
      <c r="Y227" t="s">
        <v>125</v>
      </c>
      <c r="Z227" t="s">
        <v>230</v>
      </c>
      <c r="AB227" s="37">
        <v>0</v>
      </c>
      <c r="AC227" s="37">
        <v>35780</v>
      </c>
      <c r="AD227" s="37">
        <v>75096</v>
      </c>
      <c r="AE227" s="37">
        <v>35780</v>
      </c>
    </row>
    <row r="228" spans="1:31">
      <c r="A228" t="s">
        <v>704</v>
      </c>
      <c r="B228" t="s">
        <v>381</v>
      </c>
      <c r="C228" t="s">
        <v>382</v>
      </c>
      <c r="D228" t="s">
        <v>4647</v>
      </c>
      <c r="E228" t="s">
        <v>9775</v>
      </c>
      <c r="F228" t="s">
        <v>9776</v>
      </c>
      <c r="G228" t="s">
        <v>8607</v>
      </c>
      <c r="H228" t="s">
        <v>4650</v>
      </c>
      <c r="I228" t="s">
        <v>4651</v>
      </c>
      <c r="J228" t="s">
        <v>9777</v>
      </c>
      <c r="K228" t="s">
        <v>96</v>
      </c>
      <c r="L228" t="s">
        <v>9778</v>
      </c>
      <c r="M228" s="36">
        <v>45961.413819444453</v>
      </c>
      <c r="N228" s="36">
        <v>45968.350694444453</v>
      </c>
      <c r="P228" t="s">
        <v>8668</v>
      </c>
      <c r="Q228" t="s">
        <v>8668</v>
      </c>
      <c r="R228" t="s">
        <v>1129</v>
      </c>
      <c r="S228" t="s">
        <v>1129</v>
      </c>
      <c r="T228" t="s">
        <v>100</v>
      </c>
      <c r="U228" t="s">
        <v>6696</v>
      </c>
      <c r="V228" t="s">
        <v>9779</v>
      </c>
      <c r="W228" t="s">
        <v>8611</v>
      </c>
      <c r="Y228" t="s">
        <v>15</v>
      </c>
      <c r="Z228" t="s">
        <v>104</v>
      </c>
      <c r="AB228" s="37">
        <v>0</v>
      </c>
      <c r="AC228" s="37">
        <v>35780</v>
      </c>
      <c r="AD228" s="37">
        <v>75096</v>
      </c>
      <c r="AE228" s="37">
        <v>35780</v>
      </c>
    </row>
    <row r="229" spans="1:31">
      <c r="A229" t="s">
        <v>1646</v>
      </c>
      <c r="B229" t="s">
        <v>256</v>
      </c>
      <c r="C229" t="s">
        <v>257</v>
      </c>
      <c r="D229" t="s">
        <v>9780</v>
      </c>
      <c r="E229" t="s">
        <v>9781</v>
      </c>
      <c r="F229" t="s">
        <v>9782</v>
      </c>
      <c r="G229" t="s">
        <v>8607</v>
      </c>
      <c r="H229" t="s">
        <v>689</v>
      </c>
      <c r="I229" t="s">
        <v>9783</v>
      </c>
      <c r="J229" t="s">
        <v>9784</v>
      </c>
      <c r="K229" t="s">
        <v>96</v>
      </c>
      <c r="L229" t="s">
        <v>9785</v>
      </c>
      <c r="M229" s="36">
        <v>45961.416701388887</v>
      </c>
      <c r="N229" s="36">
        <v>45969.539583333331</v>
      </c>
      <c r="P229" t="s">
        <v>8668</v>
      </c>
      <c r="Q229" t="s">
        <v>8668</v>
      </c>
      <c r="R229" t="s">
        <v>1130</v>
      </c>
      <c r="S229" t="s">
        <v>1130</v>
      </c>
      <c r="T229" t="s">
        <v>100</v>
      </c>
      <c r="U229" t="s">
        <v>6696</v>
      </c>
      <c r="V229" t="s">
        <v>9786</v>
      </c>
      <c r="W229" t="s">
        <v>8611</v>
      </c>
      <c r="Y229" t="s">
        <v>15</v>
      </c>
      <c r="Z229" t="s">
        <v>104</v>
      </c>
      <c r="AB229" s="37">
        <v>0</v>
      </c>
      <c r="AC229" s="37">
        <v>35780</v>
      </c>
      <c r="AD229" s="37">
        <v>75096</v>
      </c>
      <c r="AE229" s="37">
        <v>35780</v>
      </c>
    </row>
    <row r="230" spans="1:31">
      <c r="A230" t="s">
        <v>509</v>
      </c>
      <c r="B230" t="s">
        <v>139</v>
      </c>
      <c r="C230" t="s">
        <v>140</v>
      </c>
      <c r="D230" t="s">
        <v>4488</v>
      </c>
      <c r="E230" t="s">
        <v>9787</v>
      </c>
      <c r="F230" t="s">
        <v>9788</v>
      </c>
      <c r="G230" t="s">
        <v>8607</v>
      </c>
      <c r="H230" t="s">
        <v>144</v>
      </c>
      <c r="I230" t="s">
        <v>4491</v>
      </c>
      <c r="J230" t="s">
        <v>9789</v>
      </c>
      <c r="K230" t="s">
        <v>96</v>
      </c>
      <c r="L230" t="s">
        <v>9790</v>
      </c>
      <c r="M230" s="36">
        <v>45961.431631944448</v>
      </c>
      <c r="N230" s="36">
        <v>45968.613194444442</v>
      </c>
      <c r="P230" t="s">
        <v>8668</v>
      </c>
      <c r="Q230" t="s">
        <v>8668</v>
      </c>
      <c r="R230" t="s">
        <v>1129</v>
      </c>
      <c r="S230" t="s">
        <v>1129</v>
      </c>
      <c r="T230" t="s">
        <v>100</v>
      </c>
      <c r="U230" t="s">
        <v>6696</v>
      </c>
      <c r="V230" t="s">
        <v>9791</v>
      </c>
      <c r="W230" t="s">
        <v>8611</v>
      </c>
      <c r="Y230" t="s">
        <v>13</v>
      </c>
      <c r="Z230" t="s">
        <v>104</v>
      </c>
      <c r="AB230" s="37">
        <v>0</v>
      </c>
      <c r="AC230" s="37">
        <v>35780</v>
      </c>
      <c r="AD230" s="37">
        <v>75096</v>
      </c>
      <c r="AE230" s="37">
        <v>35780</v>
      </c>
    </row>
    <row r="231" spans="1:31">
      <c r="A231" t="s">
        <v>509</v>
      </c>
      <c r="B231" t="s">
        <v>139</v>
      </c>
      <c r="C231" t="s">
        <v>140</v>
      </c>
      <c r="D231" t="s">
        <v>1402</v>
      </c>
      <c r="E231" t="s">
        <v>9792</v>
      </c>
      <c r="F231" t="s">
        <v>9793</v>
      </c>
      <c r="G231" t="s">
        <v>8665</v>
      </c>
      <c r="H231" t="s">
        <v>144</v>
      </c>
      <c r="I231" t="s">
        <v>509</v>
      </c>
      <c r="J231" t="s">
        <v>9794</v>
      </c>
      <c r="K231" t="s">
        <v>96</v>
      </c>
      <c r="L231" t="s">
        <v>9795</v>
      </c>
      <c r="M231" s="36">
        <v>45961.433668981481</v>
      </c>
      <c r="N231" s="36">
        <v>45967.654861111107</v>
      </c>
      <c r="P231" t="s">
        <v>8668</v>
      </c>
      <c r="Q231" t="s">
        <v>8668</v>
      </c>
      <c r="R231" t="s">
        <v>1130</v>
      </c>
      <c r="S231" t="s">
        <v>1130</v>
      </c>
      <c r="T231" t="s">
        <v>100</v>
      </c>
      <c r="U231" t="s">
        <v>6696</v>
      </c>
      <c r="V231" t="s">
        <v>9796</v>
      </c>
      <c r="W231" t="s">
        <v>102</v>
      </c>
      <c r="Y231" t="s">
        <v>8</v>
      </c>
      <c r="Z231" t="s">
        <v>104</v>
      </c>
      <c r="AA231" t="s">
        <v>518</v>
      </c>
      <c r="AB231" s="37">
        <v>1</v>
      </c>
      <c r="AC231" s="37">
        <v>35780</v>
      </c>
      <c r="AD231" s="37">
        <v>75096</v>
      </c>
      <c r="AE231" s="37">
        <v>35780</v>
      </c>
    </row>
    <row r="232" spans="1:31">
      <c r="A232" t="s">
        <v>1646</v>
      </c>
      <c r="B232" t="s">
        <v>256</v>
      </c>
      <c r="C232" t="s">
        <v>257</v>
      </c>
      <c r="D232" t="s">
        <v>1926</v>
      </c>
      <c r="E232" t="s">
        <v>9797</v>
      </c>
      <c r="F232" t="s">
        <v>9798</v>
      </c>
      <c r="G232" t="s">
        <v>8607</v>
      </c>
      <c r="H232" t="s">
        <v>689</v>
      </c>
      <c r="I232" t="s">
        <v>1929</v>
      </c>
      <c r="J232" t="s">
        <v>9799</v>
      </c>
      <c r="K232" t="s">
        <v>96</v>
      </c>
      <c r="L232" t="s">
        <v>9800</v>
      </c>
      <c r="M232" s="36">
        <v>45961.42690972222</v>
      </c>
      <c r="N232" s="36">
        <v>45966.62222222222</v>
      </c>
      <c r="P232" t="s">
        <v>8668</v>
      </c>
      <c r="Q232" t="s">
        <v>8668</v>
      </c>
      <c r="R232" t="s">
        <v>1130</v>
      </c>
      <c r="S232" t="s">
        <v>1130</v>
      </c>
      <c r="T232" t="s">
        <v>100</v>
      </c>
      <c r="U232" t="s">
        <v>6696</v>
      </c>
      <c r="V232" t="s">
        <v>9801</v>
      </c>
      <c r="W232" t="s">
        <v>8611</v>
      </c>
      <c r="Y232" t="s">
        <v>15</v>
      </c>
      <c r="Z232" t="s">
        <v>104</v>
      </c>
      <c r="AB232" s="37">
        <v>0</v>
      </c>
      <c r="AC232" s="37">
        <v>35780</v>
      </c>
      <c r="AD232" s="37">
        <v>75096</v>
      </c>
      <c r="AE232" s="37">
        <v>35780</v>
      </c>
    </row>
    <row r="233" spans="1:31">
      <c r="A233" t="s">
        <v>704</v>
      </c>
      <c r="B233" t="s">
        <v>381</v>
      </c>
      <c r="C233" t="s">
        <v>382</v>
      </c>
      <c r="D233" t="s">
        <v>705</v>
      </c>
      <c r="E233" t="s">
        <v>9802</v>
      </c>
      <c r="F233" t="s">
        <v>1248</v>
      </c>
      <c r="G233" t="s">
        <v>8665</v>
      </c>
      <c r="H233" t="s">
        <v>708</v>
      </c>
      <c r="I233" t="s">
        <v>704</v>
      </c>
      <c r="J233" t="s">
        <v>1249</v>
      </c>
      <c r="K233" t="s">
        <v>96</v>
      </c>
      <c r="L233" t="s">
        <v>9803</v>
      </c>
      <c r="M233" s="36">
        <v>45961.428206018521</v>
      </c>
      <c r="N233" s="36">
        <v>45965.666666666657</v>
      </c>
      <c r="P233" t="s">
        <v>8668</v>
      </c>
      <c r="Q233" t="s">
        <v>8668</v>
      </c>
      <c r="R233" t="s">
        <v>1129</v>
      </c>
      <c r="S233" t="s">
        <v>1130</v>
      </c>
      <c r="T233" t="s">
        <v>100</v>
      </c>
      <c r="U233" t="s">
        <v>6696</v>
      </c>
      <c r="V233" t="s">
        <v>9804</v>
      </c>
      <c r="W233" t="s">
        <v>102</v>
      </c>
      <c r="Y233" t="s">
        <v>8</v>
      </c>
      <c r="Z233" t="s">
        <v>104</v>
      </c>
      <c r="AA233" t="s">
        <v>1309</v>
      </c>
      <c r="AB233" s="37">
        <v>1</v>
      </c>
      <c r="AC233" s="37">
        <v>35780</v>
      </c>
      <c r="AD233" s="37">
        <v>75096</v>
      </c>
      <c r="AE233" s="37">
        <v>35780</v>
      </c>
    </row>
    <row r="234" spans="1:31">
      <c r="A234" t="s">
        <v>509</v>
      </c>
      <c r="B234" t="s">
        <v>139</v>
      </c>
      <c r="C234" t="s">
        <v>140</v>
      </c>
      <c r="D234" t="s">
        <v>8691</v>
      </c>
      <c r="E234" t="s">
        <v>9805</v>
      </c>
      <c r="F234" t="s">
        <v>9806</v>
      </c>
      <c r="G234" t="s">
        <v>8607</v>
      </c>
      <c r="H234" t="s">
        <v>1507</v>
      </c>
      <c r="I234" t="s">
        <v>8694</v>
      </c>
      <c r="J234" t="s">
        <v>9807</v>
      </c>
      <c r="K234" t="s">
        <v>96</v>
      </c>
      <c r="L234" t="s">
        <v>9808</v>
      </c>
      <c r="M234" s="36">
        <v>45961.428715277783</v>
      </c>
      <c r="N234" s="36">
        <v>45980.65625</v>
      </c>
      <c r="P234" t="s">
        <v>8668</v>
      </c>
      <c r="Q234" t="s">
        <v>8668</v>
      </c>
      <c r="R234" t="s">
        <v>1130</v>
      </c>
      <c r="S234" t="s">
        <v>1130</v>
      </c>
      <c r="T234" t="s">
        <v>100</v>
      </c>
      <c r="U234" t="s">
        <v>6696</v>
      </c>
      <c r="V234" t="s">
        <v>9809</v>
      </c>
      <c r="W234" t="s">
        <v>8611</v>
      </c>
      <c r="Y234" t="s">
        <v>125</v>
      </c>
      <c r="Z234" t="s">
        <v>126</v>
      </c>
      <c r="AB234" s="37">
        <v>0</v>
      </c>
      <c r="AC234" s="37">
        <v>35780</v>
      </c>
      <c r="AD234" s="37">
        <v>75096</v>
      </c>
      <c r="AE234" s="37">
        <v>35780</v>
      </c>
    </row>
    <row r="235" spans="1:31">
      <c r="A235" t="s">
        <v>583</v>
      </c>
      <c r="B235" t="s">
        <v>256</v>
      </c>
      <c r="C235" t="s">
        <v>257</v>
      </c>
      <c r="D235" t="s">
        <v>9810</v>
      </c>
      <c r="E235" t="s">
        <v>9811</v>
      </c>
      <c r="F235" t="s">
        <v>9812</v>
      </c>
      <c r="G235" t="s">
        <v>8665</v>
      </c>
      <c r="H235" t="s">
        <v>587</v>
      </c>
      <c r="I235" t="s">
        <v>9813</v>
      </c>
      <c r="J235" t="s">
        <v>9814</v>
      </c>
      <c r="K235" t="s">
        <v>96</v>
      </c>
      <c r="L235" t="s">
        <v>9815</v>
      </c>
      <c r="M235" s="36">
        <v>45961.432233796288</v>
      </c>
      <c r="N235" s="36">
        <v>45973.404166666667</v>
      </c>
      <c r="P235" t="s">
        <v>8668</v>
      </c>
      <c r="Q235" t="s">
        <v>8668</v>
      </c>
      <c r="R235" t="s">
        <v>98</v>
      </c>
      <c r="S235" t="s">
        <v>470</v>
      </c>
      <c r="T235" t="s">
        <v>100</v>
      </c>
      <c r="U235" t="s">
        <v>6696</v>
      </c>
      <c r="V235" t="s">
        <v>9816</v>
      </c>
      <c r="W235" t="s">
        <v>102</v>
      </c>
      <c r="Y235" t="s">
        <v>11</v>
      </c>
      <c r="Z235" t="s">
        <v>104</v>
      </c>
      <c r="AA235" t="s">
        <v>1482</v>
      </c>
      <c r="AB235" s="37">
        <v>1</v>
      </c>
      <c r="AC235" s="37">
        <v>67654</v>
      </c>
      <c r="AD235" s="37">
        <v>140396</v>
      </c>
      <c r="AE235" s="37">
        <v>67654</v>
      </c>
    </row>
    <row r="236" spans="1:31">
      <c r="A236" t="s">
        <v>1646</v>
      </c>
      <c r="B236" t="s">
        <v>256</v>
      </c>
      <c r="C236" t="s">
        <v>257</v>
      </c>
      <c r="D236" t="s">
        <v>8636</v>
      </c>
      <c r="E236" t="s">
        <v>9817</v>
      </c>
      <c r="F236" t="s">
        <v>9818</v>
      </c>
      <c r="G236" t="s">
        <v>8607</v>
      </c>
      <c r="H236" t="s">
        <v>689</v>
      </c>
      <c r="I236" t="s">
        <v>8639</v>
      </c>
      <c r="J236" t="s">
        <v>9819</v>
      </c>
      <c r="K236" t="s">
        <v>96</v>
      </c>
      <c r="L236" t="s">
        <v>9820</v>
      </c>
      <c r="M236" s="36">
        <v>45961.433113425926</v>
      </c>
      <c r="N236" s="36">
        <v>45971.374305555553</v>
      </c>
      <c r="P236" t="s">
        <v>8668</v>
      </c>
      <c r="Q236" t="s">
        <v>8668</v>
      </c>
      <c r="R236" t="s">
        <v>98</v>
      </c>
      <c r="S236" t="s">
        <v>470</v>
      </c>
      <c r="T236" t="s">
        <v>100</v>
      </c>
      <c r="U236" t="s">
        <v>6696</v>
      </c>
      <c r="V236" t="s">
        <v>9821</v>
      </c>
      <c r="W236" t="s">
        <v>8611</v>
      </c>
      <c r="Y236" t="s">
        <v>13</v>
      </c>
      <c r="Z236" t="s">
        <v>104</v>
      </c>
      <c r="AB236" s="37">
        <v>0</v>
      </c>
      <c r="AC236" s="37">
        <v>35780</v>
      </c>
      <c r="AD236" s="37">
        <v>75096</v>
      </c>
      <c r="AE236" s="37">
        <v>35780</v>
      </c>
    </row>
    <row r="237" spans="1:31">
      <c r="A237" t="s">
        <v>138</v>
      </c>
      <c r="B237" t="s">
        <v>139</v>
      </c>
      <c r="C237" t="s">
        <v>140</v>
      </c>
      <c r="D237" t="s">
        <v>141</v>
      </c>
      <c r="E237" t="s">
        <v>9822</v>
      </c>
      <c r="F237" t="s">
        <v>9823</v>
      </c>
      <c r="G237" t="s">
        <v>8665</v>
      </c>
      <c r="H237" t="s">
        <v>144</v>
      </c>
      <c r="I237" t="s">
        <v>138</v>
      </c>
      <c r="J237" t="s">
        <v>9824</v>
      </c>
      <c r="K237" t="s">
        <v>96</v>
      </c>
      <c r="L237" t="s">
        <v>9825</v>
      </c>
      <c r="M237" s="36">
        <v>45961.456979166673</v>
      </c>
      <c r="N237" s="36">
        <v>45966.689583333333</v>
      </c>
      <c r="P237" t="s">
        <v>8668</v>
      </c>
      <c r="Q237" t="s">
        <v>8668</v>
      </c>
      <c r="R237" t="s">
        <v>1129</v>
      </c>
      <c r="S237" t="s">
        <v>1129</v>
      </c>
      <c r="T237" t="s">
        <v>100</v>
      </c>
      <c r="U237" t="s">
        <v>6696</v>
      </c>
      <c r="V237" t="s">
        <v>9826</v>
      </c>
      <c r="W237" t="s">
        <v>102</v>
      </c>
      <c r="Y237" t="s">
        <v>8</v>
      </c>
      <c r="Z237" t="s">
        <v>104</v>
      </c>
      <c r="AA237" t="s">
        <v>6599</v>
      </c>
      <c r="AB237" s="37">
        <v>1</v>
      </c>
      <c r="AC237" s="37">
        <v>35780</v>
      </c>
      <c r="AD237" s="37">
        <v>75096</v>
      </c>
      <c r="AE237" s="37">
        <v>35780</v>
      </c>
    </row>
    <row r="238" spans="1:31">
      <c r="A238" t="s">
        <v>255</v>
      </c>
      <c r="B238" t="s">
        <v>256</v>
      </c>
      <c r="C238" t="s">
        <v>257</v>
      </c>
      <c r="D238" t="s">
        <v>9827</v>
      </c>
      <c r="E238" t="s">
        <v>9828</v>
      </c>
      <c r="F238" t="s">
        <v>9829</v>
      </c>
      <c r="G238" t="s">
        <v>8665</v>
      </c>
      <c r="H238" t="s">
        <v>261</v>
      </c>
      <c r="I238" t="s">
        <v>9830</v>
      </c>
      <c r="J238" t="s">
        <v>9831</v>
      </c>
      <c r="K238" t="s">
        <v>96</v>
      </c>
      <c r="L238" t="s">
        <v>9832</v>
      </c>
      <c r="M238" s="36">
        <v>45961.457604166673</v>
      </c>
      <c r="N238" s="36">
        <v>45968.541666666657</v>
      </c>
      <c r="P238" t="s">
        <v>8668</v>
      </c>
      <c r="Q238" t="s">
        <v>8668</v>
      </c>
      <c r="R238" t="s">
        <v>98</v>
      </c>
      <c r="S238" t="s">
        <v>470</v>
      </c>
      <c r="T238" t="s">
        <v>100</v>
      </c>
      <c r="U238" t="s">
        <v>6696</v>
      </c>
      <c r="V238" t="s">
        <v>9833</v>
      </c>
      <c r="W238" t="s">
        <v>102</v>
      </c>
      <c r="Y238" t="s">
        <v>11</v>
      </c>
      <c r="Z238" t="s">
        <v>104</v>
      </c>
      <c r="AA238" t="s">
        <v>1904</v>
      </c>
      <c r="AB238" s="37">
        <v>1</v>
      </c>
      <c r="AC238" s="37">
        <v>67654</v>
      </c>
      <c r="AD238" s="37">
        <v>140396</v>
      </c>
      <c r="AE238" s="37">
        <v>67654</v>
      </c>
    </row>
    <row r="239" spans="1:31">
      <c r="A239" t="s">
        <v>991</v>
      </c>
      <c r="B239" t="s">
        <v>256</v>
      </c>
      <c r="C239" t="s">
        <v>257</v>
      </c>
      <c r="D239" t="s">
        <v>9285</v>
      </c>
      <c r="E239" t="s">
        <v>9834</v>
      </c>
      <c r="F239" t="s">
        <v>9835</v>
      </c>
      <c r="G239" t="s">
        <v>8665</v>
      </c>
      <c r="H239" t="s">
        <v>224</v>
      </c>
      <c r="I239" t="s">
        <v>9288</v>
      </c>
      <c r="J239" t="s">
        <v>9836</v>
      </c>
      <c r="K239" t="s">
        <v>96</v>
      </c>
      <c r="L239" t="s">
        <v>9837</v>
      </c>
      <c r="M239" s="36">
        <v>45961.455543981479</v>
      </c>
      <c r="N239" s="36">
        <v>45971.419444444437</v>
      </c>
      <c r="P239" t="s">
        <v>8668</v>
      </c>
      <c r="Q239" t="s">
        <v>8668</v>
      </c>
      <c r="R239" t="s">
        <v>98</v>
      </c>
      <c r="S239" t="s">
        <v>99</v>
      </c>
      <c r="T239" t="s">
        <v>100</v>
      </c>
      <c r="U239" t="s">
        <v>6696</v>
      </c>
      <c r="V239" t="s">
        <v>9838</v>
      </c>
      <c r="W239" t="s">
        <v>102</v>
      </c>
      <c r="Y239" t="s">
        <v>11</v>
      </c>
      <c r="Z239" t="s">
        <v>104</v>
      </c>
      <c r="AA239" t="s">
        <v>1000</v>
      </c>
      <c r="AB239" s="37">
        <v>1</v>
      </c>
      <c r="AC239" s="37">
        <v>67654</v>
      </c>
      <c r="AD239" s="37">
        <v>140396</v>
      </c>
      <c r="AE239" s="37">
        <v>67654</v>
      </c>
    </row>
    <row r="240" spans="1:31">
      <c r="A240" t="s">
        <v>113</v>
      </c>
      <c r="B240" t="s">
        <v>114</v>
      </c>
      <c r="C240" t="s">
        <v>115</v>
      </c>
      <c r="D240" t="s">
        <v>1814</v>
      </c>
      <c r="E240" t="s">
        <v>9839</v>
      </c>
      <c r="F240" t="s">
        <v>9840</v>
      </c>
      <c r="G240" t="s">
        <v>8607</v>
      </c>
      <c r="H240" t="s">
        <v>224</v>
      </c>
      <c r="I240" t="s">
        <v>1817</v>
      </c>
      <c r="J240" t="s">
        <v>9841</v>
      </c>
      <c r="K240" t="s">
        <v>96</v>
      </c>
      <c r="L240" t="s">
        <v>9842</v>
      </c>
      <c r="M240" s="36">
        <v>45961.461817129632</v>
      </c>
      <c r="N240" s="36">
        <v>45966.40902777778</v>
      </c>
      <c r="P240" t="s">
        <v>8668</v>
      </c>
      <c r="Q240" t="s">
        <v>8668</v>
      </c>
      <c r="R240" t="s">
        <v>98</v>
      </c>
      <c r="S240" t="s">
        <v>99</v>
      </c>
      <c r="T240" t="s">
        <v>100</v>
      </c>
      <c r="U240" t="s">
        <v>6696</v>
      </c>
      <c r="V240" t="s">
        <v>9843</v>
      </c>
      <c r="W240" t="s">
        <v>8611</v>
      </c>
      <c r="Y240" t="s">
        <v>125</v>
      </c>
      <c r="Z240" t="s">
        <v>230</v>
      </c>
      <c r="AB240" s="37">
        <v>0</v>
      </c>
      <c r="AC240" s="37">
        <v>35780</v>
      </c>
      <c r="AD240" s="37">
        <v>75096</v>
      </c>
      <c r="AE240" s="37">
        <v>35780</v>
      </c>
    </row>
    <row r="241" spans="1:31">
      <c r="A241" t="s">
        <v>310</v>
      </c>
      <c r="B241" t="s">
        <v>114</v>
      </c>
      <c r="C241" t="s">
        <v>115</v>
      </c>
      <c r="D241" t="s">
        <v>311</v>
      </c>
      <c r="E241" t="s">
        <v>9844</v>
      </c>
      <c r="F241" t="s">
        <v>9845</v>
      </c>
      <c r="G241" t="s">
        <v>8665</v>
      </c>
      <c r="H241" t="s">
        <v>314</v>
      </c>
      <c r="I241" t="s">
        <v>310</v>
      </c>
      <c r="J241" t="s">
        <v>7204</v>
      </c>
      <c r="K241" t="s">
        <v>96</v>
      </c>
      <c r="L241" t="s">
        <v>9846</v>
      </c>
      <c r="M241" s="36">
        <v>45961.464039351849</v>
      </c>
      <c r="N241" s="36">
        <v>45965.686805555553</v>
      </c>
      <c r="P241" t="s">
        <v>8668</v>
      </c>
      <c r="Q241" t="s">
        <v>8668</v>
      </c>
      <c r="R241" t="s">
        <v>1130</v>
      </c>
      <c r="S241" t="s">
        <v>1130</v>
      </c>
      <c r="T241" t="s">
        <v>100</v>
      </c>
      <c r="U241" t="s">
        <v>6696</v>
      </c>
      <c r="V241" t="s">
        <v>9847</v>
      </c>
      <c r="W241" t="s">
        <v>8698</v>
      </c>
      <c r="Y241" t="s">
        <v>8</v>
      </c>
      <c r="Z241" t="s">
        <v>104</v>
      </c>
      <c r="AA241" t="s">
        <v>350</v>
      </c>
      <c r="AB241" s="37">
        <v>0</v>
      </c>
      <c r="AC241" s="37">
        <v>35780</v>
      </c>
      <c r="AD241" s="37">
        <v>75096</v>
      </c>
      <c r="AE241" s="37">
        <v>35780</v>
      </c>
    </row>
    <row r="242" spans="1:31">
      <c r="A242" t="s">
        <v>398</v>
      </c>
      <c r="B242" t="s">
        <v>86</v>
      </c>
      <c r="C242" t="s">
        <v>87</v>
      </c>
      <c r="D242" t="s">
        <v>399</v>
      </c>
      <c r="E242" t="s">
        <v>9848</v>
      </c>
      <c r="F242" t="s">
        <v>9849</v>
      </c>
      <c r="G242" t="s">
        <v>8665</v>
      </c>
      <c r="H242" t="s">
        <v>402</v>
      </c>
      <c r="I242" t="s">
        <v>398</v>
      </c>
      <c r="J242" t="s">
        <v>9850</v>
      </c>
      <c r="K242" t="s">
        <v>96</v>
      </c>
      <c r="L242" t="s">
        <v>9851</v>
      </c>
      <c r="M242" s="36">
        <v>45961.468368055554</v>
      </c>
      <c r="N242" s="36">
        <v>45962.498611111107</v>
      </c>
      <c r="P242" t="s">
        <v>8668</v>
      </c>
      <c r="Q242" t="s">
        <v>8668</v>
      </c>
      <c r="R242" t="s">
        <v>147</v>
      </c>
      <c r="S242" t="s">
        <v>148</v>
      </c>
      <c r="T242" t="s">
        <v>100</v>
      </c>
      <c r="U242" t="s">
        <v>6696</v>
      </c>
      <c r="V242" t="s">
        <v>9852</v>
      </c>
      <c r="W242" t="s">
        <v>102</v>
      </c>
      <c r="Y242" t="s">
        <v>8</v>
      </c>
      <c r="Z242" t="s">
        <v>104</v>
      </c>
      <c r="AA242" t="s">
        <v>7192</v>
      </c>
      <c r="AB242" s="37">
        <v>1</v>
      </c>
      <c r="AC242" s="37">
        <v>35780</v>
      </c>
      <c r="AD242" s="37">
        <v>75096</v>
      </c>
      <c r="AE242" s="37">
        <v>35780</v>
      </c>
    </row>
    <row r="243" spans="1:31">
      <c r="A243" t="s">
        <v>398</v>
      </c>
      <c r="B243" t="s">
        <v>86</v>
      </c>
      <c r="C243" t="s">
        <v>87</v>
      </c>
      <c r="D243" t="s">
        <v>399</v>
      </c>
      <c r="E243" t="s">
        <v>9853</v>
      </c>
      <c r="F243" t="s">
        <v>3366</v>
      </c>
      <c r="G243" t="s">
        <v>8665</v>
      </c>
      <c r="H243" t="s">
        <v>402</v>
      </c>
      <c r="I243" t="s">
        <v>398</v>
      </c>
      <c r="J243" t="s">
        <v>3367</v>
      </c>
      <c r="K243" t="s">
        <v>96</v>
      </c>
      <c r="L243" t="s">
        <v>9854</v>
      </c>
      <c r="M243" s="36">
        <v>45961.474768518521</v>
      </c>
      <c r="N243" s="36">
        <v>45962.441666666673</v>
      </c>
      <c r="P243" t="s">
        <v>8668</v>
      </c>
      <c r="Q243" t="s">
        <v>8668</v>
      </c>
      <c r="R243" t="s">
        <v>147</v>
      </c>
      <c r="S243" t="s">
        <v>1364</v>
      </c>
      <c r="T243" t="s">
        <v>100</v>
      </c>
      <c r="U243" t="s">
        <v>6696</v>
      </c>
      <c r="V243" t="s">
        <v>9855</v>
      </c>
      <c r="W243" t="s">
        <v>102</v>
      </c>
      <c r="Y243" t="s">
        <v>8</v>
      </c>
      <c r="Z243" t="s">
        <v>104</v>
      </c>
      <c r="AA243" t="s">
        <v>479</v>
      </c>
      <c r="AB243" s="37">
        <v>1</v>
      </c>
      <c r="AC243" s="37">
        <v>35780</v>
      </c>
      <c r="AD243" s="37">
        <v>75096</v>
      </c>
      <c r="AE243" s="37">
        <v>35780</v>
      </c>
    </row>
    <row r="244" spans="1:31">
      <c r="A244" t="s">
        <v>398</v>
      </c>
      <c r="B244" t="s">
        <v>86</v>
      </c>
      <c r="C244" t="s">
        <v>87</v>
      </c>
      <c r="D244" t="s">
        <v>399</v>
      </c>
      <c r="E244" t="s">
        <v>9856</v>
      </c>
      <c r="F244" t="s">
        <v>9857</v>
      </c>
      <c r="G244" t="s">
        <v>8665</v>
      </c>
      <c r="H244" t="s">
        <v>402</v>
      </c>
      <c r="I244" t="s">
        <v>398</v>
      </c>
      <c r="J244" t="s">
        <v>9858</v>
      </c>
      <c r="K244" t="s">
        <v>96</v>
      </c>
      <c r="L244" t="s">
        <v>9859</v>
      </c>
      <c r="M244" s="36">
        <v>45961.475451388891</v>
      </c>
      <c r="N244" s="36">
        <v>45962.530555555553</v>
      </c>
      <c r="P244" t="s">
        <v>8668</v>
      </c>
      <c r="Q244" t="s">
        <v>8668</v>
      </c>
      <c r="R244" t="s">
        <v>147</v>
      </c>
      <c r="S244" t="s">
        <v>1364</v>
      </c>
      <c r="T244" t="s">
        <v>100</v>
      </c>
      <c r="U244" t="s">
        <v>6696</v>
      </c>
      <c r="V244" t="s">
        <v>9860</v>
      </c>
      <c r="W244" t="s">
        <v>102</v>
      </c>
      <c r="Y244" t="s">
        <v>8</v>
      </c>
      <c r="Z244" t="s">
        <v>104</v>
      </c>
      <c r="AA244" t="s">
        <v>414</v>
      </c>
      <c r="AB244" s="37">
        <v>1</v>
      </c>
      <c r="AC244" s="37">
        <v>35780</v>
      </c>
      <c r="AD244" s="37">
        <v>75096</v>
      </c>
      <c r="AE244" s="37">
        <v>35780</v>
      </c>
    </row>
    <row r="245" spans="1:31">
      <c r="A245" t="s">
        <v>138</v>
      </c>
      <c r="B245" t="s">
        <v>139</v>
      </c>
      <c r="C245" t="s">
        <v>140</v>
      </c>
      <c r="D245" t="s">
        <v>494</v>
      </c>
      <c r="E245" t="s">
        <v>9861</v>
      </c>
      <c r="F245" t="s">
        <v>9862</v>
      </c>
      <c r="G245" t="s">
        <v>8665</v>
      </c>
      <c r="H245" t="s">
        <v>144</v>
      </c>
      <c r="I245" t="s">
        <v>497</v>
      </c>
      <c r="J245" t="s">
        <v>9863</v>
      </c>
      <c r="K245" t="s">
        <v>96</v>
      </c>
      <c r="L245" t="s">
        <v>9864</v>
      </c>
      <c r="M245" s="36">
        <v>45961.476458333331</v>
      </c>
      <c r="N245" s="36">
        <v>45967.413888888892</v>
      </c>
      <c r="P245" t="s">
        <v>8668</v>
      </c>
      <c r="Q245" t="s">
        <v>8668</v>
      </c>
      <c r="R245" t="s">
        <v>98</v>
      </c>
      <c r="S245" t="s">
        <v>99</v>
      </c>
      <c r="T245" t="s">
        <v>100</v>
      </c>
      <c r="U245" t="s">
        <v>6696</v>
      </c>
      <c r="V245" t="s">
        <v>9865</v>
      </c>
      <c r="W245" t="s">
        <v>102</v>
      </c>
      <c r="Y245" t="s">
        <v>8</v>
      </c>
      <c r="Z245" t="s">
        <v>104</v>
      </c>
      <c r="AA245" t="s">
        <v>6599</v>
      </c>
      <c r="AB245" s="37">
        <v>1</v>
      </c>
      <c r="AC245" s="37">
        <v>35780</v>
      </c>
      <c r="AD245" s="37">
        <v>75096</v>
      </c>
      <c r="AE245" s="37">
        <v>35780</v>
      </c>
    </row>
    <row r="246" spans="1:31">
      <c r="A246" t="s">
        <v>310</v>
      </c>
      <c r="B246" t="s">
        <v>114</v>
      </c>
      <c r="C246" t="s">
        <v>115</v>
      </c>
      <c r="D246" t="s">
        <v>311</v>
      </c>
      <c r="E246" t="s">
        <v>9866</v>
      </c>
      <c r="F246" t="s">
        <v>9867</v>
      </c>
      <c r="G246" t="s">
        <v>8665</v>
      </c>
      <c r="H246" t="s">
        <v>314</v>
      </c>
      <c r="I246" t="s">
        <v>310</v>
      </c>
      <c r="J246" t="s">
        <v>9868</v>
      </c>
      <c r="K246" t="s">
        <v>96</v>
      </c>
      <c r="L246" t="s">
        <v>9869</v>
      </c>
      <c r="M246" s="36">
        <v>45961.475706018522</v>
      </c>
      <c r="N246" s="36">
        <v>45962.545138888891</v>
      </c>
      <c r="P246" t="s">
        <v>8668</v>
      </c>
      <c r="Q246" t="s">
        <v>8668</v>
      </c>
      <c r="R246" t="s">
        <v>1129</v>
      </c>
      <c r="S246" t="s">
        <v>1129</v>
      </c>
      <c r="T246" t="s">
        <v>100</v>
      </c>
      <c r="U246" t="s">
        <v>6696</v>
      </c>
      <c r="V246" t="s">
        <v>9870</v>
      </c>
      <c r="W246" t="s">
        <v>102</v>
      </c>
      <c r="Y246" t="s">
        <v>8</v>
      </c>
      <c r="Z246" t="s">
        <v>104</v>
      </c>
      <c r="AA246" t="s">
        <v>319</v>
      </c>
      <c r="AB246" s="37">
        <v>1</v>
      </c>
      <c r="AC246" s="37">
        <v>35780</v>
      </c>
      <c r="AD246" s="37">
        <v>75096</v>
      </c>
      <c r="AE246" s="37">
        <v>35780</v>
      </c>
    </row>
    <row r="247" spans="1:31">
      <c r="A247" t="s">
        <v>991</v>
      </c>
      <c r="B247" t="s">
        <v>256</v>
      </c>
      <c r="C247" t="s">
        <v>257</v>
      </c>
      <c r="D247" t="s">
        <v>8998</v>
      </c>
      <c r="E247" t="s">
        <v>9871</v>
      </c>
      <c r="F247" t="s">
        <v>9872</v>
      </c>
      <c r="G247" t="s">
        <v>8665</v>
      </c>
      <c r="H247" t="s">
        <v>224</v>
      </c>
      <c r="I247" t="s">
        <v>9001</v>
      </c>
      <c r="J247" t="s">
        <v>9873</v>
      </c>
      <c r="K247" t="s">
        <v>96</v>
      </c>
      <c r="L247" t="s">
        <v>9874</v>
      </c>
      <c r="M247" s="36">
        <v>45961.481168981481</v>
      </c>
      <c r="N247" s="36">
        <v>45965.668749999997</v>
      </c>
      <c r="P247" t="s">
        <v>8668</v>
      </c>
      <c r="Q247" t="s">
        <v>8668</v>
      </c>
      <c r="R247" t="s">
        <v>1130</v>
      </c>
      <c r="S247" t="s">
        <v>1130</v>
      </c>
      <c r="T247" t="s">
        <v>100</v>
      </c>
      <c r="U247" t="s">
        <v>6696</v>
      </c>
      <c r="V247" t="s">
        <v>9875</v>
      </c>
      <c r="W247" t="s">
        <v>102</v>
      </c>
      <c r="Y247" t="s">
        <v>11</v>
      </c>
      <c r="Z247" t="s">
        <v>104</v>
      </c>
      <c r="AA247" t="s">
        <v>1000</v>
      </c>
      <c r="AB247" s="37">
        <v>1</v>
      </c>
      <c r="AC247" s="37">
        <v>67654</v>
      </c>
      <c r="AD247" s="37">
        <v>140396</v>
      </c>
      <c r="AE247" s="37">
        <v>67654</v>
      </c>
    </row>
    <row r="248" spans="1:31">
      <c r="A248" t="s">
        <v>398</v>
      </c>
      <c r="B248" t="s">
        <v>86</v>
      </c>
      <c r="C248" t="s">
        <v>87</v>
      </c>
      <c r="D248" t="s">
        <v>594</v>
      </c>
      <c r="E248" t="s">
        <v>9876</v>
      </c>
      <c r="F248" t="s">
        <v>2458</v>
      </c>
      <c r="G248" t="s">
        <v>8665</v>
      </c>
      <c r="H248" t="s">
        <v>402</v>
      </c>
      <c r="I248" t="s">
        <v>597</v>
      </c>
      <c r="J248" t="s">
        <v>2459</v>
      </c>
      <c r="K248" t="s">
        <v>96</v>
      </c>
      <c r="L248" t="s">
        <v>9877</v>
      </c>
      <c r="M248" s="36">
        <v>45961.499699074076</v>
      </c>
      <c r="N248" s="36">
        <v>45965.657638888893</v>
      </c>
      <c r="P248" t="s">
        <v>8668</v>
      </c>
      <c r="Q248" t="s">
        <v>8668</v>
      </c>
      <c r="R248" t="s">
        <v>98</v>
      </c>
      <c r="S248" t="s">
        <v>99</v>
      </c>
      <c r="T248" t="s">
        <v>100</v>
      </c>
      <c r="U248" t="s">
        <v>6696</v>
      </c>
      <c r="V248" t="s">
        <v>9878</v>
      </c>
      <c r="W248" t="s">
        <v>102</v>
      </c>
      <c r="Y248" t="s">
        <v>11</v>
      </c>
      <c r="Z248" t="s">
        <v>104</v>
      </c>
      <c r="AA248" t="s">
        <v>414</v>
      </c>
      <c r="AB248" s="37">
        <v>1</v>
      </c>
      <c r="AC248" s="37">
        <v>67654</v>
      </c>
      <c r="AD248" s="37">
        <v>140396</v>
      </c>
      <c r="AE248" s="37">
        <v>67654</v>
      </c>
    </row>
    <row r="249" spans="1:31">
      <c r="A249" t="s">
        <v>398</v>
      </c>
      <c r="B249" t="s">
        <v>86</v>
      </c>
      <c r="C249" t="s">
        <v>87</v>
      </c>
      <c r="D249" t="s">
        <v>399</v>
      </c>
      <c r="E249" t="s">
        <v>9879</v>
      </c>
      <c r="F249" t="s">
        <v>5134</v>
      </c>
      <c r="G249" t="s">
        <v>8665</v>
      </c>
      <c r="H249" t="s">
        <v>402</v>
      </c>
      <c r="I249" t="s">
        <v>398</v>
      </c>
      <c r="J249" t="s">
        <v>5135</v>
      </c>
      <c r="K249" t="s">
        <v>96</v>
      </c>
      <c r="L249" t="s">
        <v>9880</v>
      </c>
      <c r="M249" s="36">
        <v>45961.518148148149</v>
      </c>
      <c r="N249" s="36">
        <v>45962.549305555563</v>
      </c>
      <c r="P249" t="s">
        <v>8668</v>
      </c>
      <c r="Q249" t="s">
        <v>8668</v>
      </c>
      <c r="R249" t="s">
        <v>98</v>
      </c>
      <c r="S249" t="s">
        <v>99</v>
      </c>
      <c r="T249" t="s">
        <v>100</v>
      </c>
      <c r="U249" t="s">
        <v>6696</v>
      </c>
      <c r="V249" t="s">
        <v>9881</v>
      </c>
      <c r="W249" t="s">
        <v>102</v>
      </c>
      <c r="Y249" t="s">
        <v>8</v>
      </c>
      <c r="Z249" t="s">
        <v>104</v>
      </c>
      <c r="AA249" t="s">
        <v>414</v>
      </c>
      <c r="AB249" s="37">
        <v>1</v>
      </c>
      <c r="AC249" s="37">
        <v>35780</v>
      </c>
      <c r="AD249" s="37">
        <v>75096</v>
      </c>
      <c r="AE249" s="37">
        <v>35780</v>
      </c>
    </row>
    <row r="250" spans="1:31">
      <c r="A250" t="s">
        <v>138</v>
      </c>
      <c r="B250" t="s">
        <v>139</v>
      </c>
      <c r="C250" t="s">
        <v>140</v>
      </c>
      <c r="D250" t="s">
        <v>494</v>
      </c>
      <c r="E250" t="s">
        <v>9882</v>
      </c>
      <c r="F250" t="s">
        <v>9883</v>
      </c>
      <c r="G250" t="s">
        <v>8665</v>
      </c>
      <c r="H250" t="s">
        <v>144</v>
      </c>
      <c r="I250" t="s">
        <v>497</v>
      </c>
      <c r="J250" t="s">
        <v>9884</v>
      </c>
      <c r="K250" t="s">
        <v>96</v>
      </c>
      <c r="L250" t="s">
        <v>9885</v>
      </c>
      <c r="M250" s="36">
        <v>45961.51090277778</v>
      </c>
      <c r="N250" s="36">
        <v>45967.413888888892</v>
      </c>
      <c r="P250" t="s">
        <v>8668</v>
      </c>
      <c r="Q250" t="s">
        <v>8668</v>
      </c>
      <c r="R250" t="s">
        <v>98</v>
      </c>
      <c r="S250" t="s">
        <v>99</v>
      </c>
      <c r="T250" t="s">
        <v>100</v>
      </c>
      <c r="U250" t="s">
        <v>6696</v>
      </c>
      <c r="V250" t="s">
        <v>9886</v>
      </c>
      <c r="W250" t="s">
        <v>102</v>
      </c>
      <c r="Y250" t="s">
        <v>8</v>
      </c>
      <c r="Z250" t="s">
        <v>104</v>
      </c>
      <c r="AA250" t="s">
        <v>6599</v>
      </c>
      <c r="AB250" s="37">
        <v>1</v>
      </c>
      <c r="AC250" s="37">
        <v>35780</v>
      </c>
      <c r="AD250" s="37">
        <v>75096</v>
      </c>
      <c r="AE250" s="37">
        <v>35780</v>
      </c>
    </row>
    <row r="251" spans="1:31">
      <c r="A251" t="s">
        <v>138</v>
      </c>
      <c r="B251" t="s">
        <v>139</v>
      </c>
      <c r="C251" t="s">
        <v>140</v>
      </c>
      <c r="D251" t="s">
        <v>141</v>
      </c>
      <c r="E251" t="s">
        <v>9887</v>
      </c>
      <c r="F251" t="s">
        <v>9888</v>
      </c>
      <c r="G251" t="s">
        <v>8665</v>
      </c>
      <c r="H251" t="s">
        <v>144</v>
      </c>
      <c r="I251" t="s">
        <v>138</v>
      </c>
      <c r="J251" t="s">
        <v>9889</v>
      </c>
      <c r="K251" t="s">
        <v>96</v>
      </c>
      <c r="L251" t="s">
        <v>9890</v>
      </c>
      <c r="M251" s="36">
        <v>45961.517511574071</v>
      </c>
      <c r="N251" s="36">
        <v>45966.689583333333</v>
      </c>
      <c r="P251" t="s">
        <v>8668</v>
      </c>
      <c r="Q251" t="s">
        <v>8668</v>
      </c>
      <c r="R251" t="s">
        <v>98</v>
      </c>
      <c r="S251" t="s">
        <v>470</v>
      </c>
      <c r="T251" t="s">
        <v>100</v>
      </c>
      <c r="U251" t="s">
        <v>6696</v>
      </c>
      <c r="V251" t="s">
        <v>9891</v>
      </c>
      <c r="W251" t="s">
        <v>102</v>
      </c>
      <c r="Y251" t="s">
        <v>8</v>
      </c>
      <c r="Z251" t="s">
        <v>104</v>
      </c>
      <c r="AA251" t="s">
        <v>6599</v>
      </c>
      <c r="AB251" s="37">
        <v>1</v>
      </c>
      <c r="AC251" s="37">
        <v>35780</v>
      </c>
      <c r="AD251" s="37">
        <v>75096</v>
      </c>
      <c r="AE251" s="37">
        <v>35780</v>
      </c>
    </row>
    <row r="252" spans="1:31">
      <c r="A252" t="s">
        <v>138</v>
      </c>
      <c r="B252" t="s">
        <v>139</v>
      </c>
      <c r="C252" t="s">
        <v>140</v>
      </c>
      <c r="D252" t="s">
        <v>1786</v>
      </c>
      <c r="E252" t="s">
        <v>9892</v>
      </c>
      <c r="F252" t="s">
        <v>9893</v>
      </c>
      <c r="G252" t="s">
        <v>8665</v>
      </c>
      <c r="H252" t="s">
        <v>144</v>
      </c>
      <c r="I252" t="s">
        <v>1789</v>
      </c>
      <c r="J252" t="s">
        <v>9894</v>
      </c>
      <c r="K252" t="s">
        <v>96</v>
      </c>
      <c r="L252" t="s">
        <v>9895</v>
      </c>
      <c r="M252" s="36">
        <v>45961.527488425927</v>
      </c>
      <c r="N252" s="36">
        <v>45966.54791666667</v>
      </c>
      <c r="P252" t="s">
        <v>8668</v>
      </c>
      <c r="Q252" t="s">
        <v>8668</v>
      </c>
      <c r="R252" t="s">
        <v>1129</v>
      </c>
      <c r="S252" t="s">
        <v>1129</v>
      </c>
      <c r="T252" t="s">
        <v>100</v>
      </c>
      <c r="U252" t="s">
        <v>6696</v>
      </c>
      <c r="V252" t="s">
        <v>9896</v>
      </c>
      <c r="W252" t="s">
        <v>102</v>
      </c>
      <c r="Y252" t="s">
        <v>11</v>
      </c>
      <c r="Z252" t="s">
        <v>104</v>
      </c>
      <c r="AA252" t="s">
        <v>1348</v>
      </c>
      <c r="AB252" s="37">
        <v>1</v>
      </c>
      <c r="AC252" s="37">
        <v>67654</v>
      </c>
      <c r="AD252" s="37">
        <v>140396</v>
      </c>
      <c r="AE252" s="37">
        <v>67654</v>
      </c>
    </row>
    <row r="253" spans="1:31">
      <c r="A253" t="s">
        <v>351</v>
      </c>
      <c r="B253" t="s">
        <v>86</v>
      </c>
      <c r="C253" t="s">
        <v>352</v>
      </c>
      <c r="D253" t="s">
        <v>353</v>
      </c>
      <c r="E253" t="s">
        <v>9897</v>
      </c>
      <c r="F253" t="s">
        <v>9898</v>
      </c>
      <c r="G253" t="s">
        <v>8665</v>
      </c>
      <c r="H253" t="s">
        <v>356</v>
      </c>
      <c r="I253" t="s">
        <v>357</v>
      </c>
      <c r="J253" t="s">
        <v>9899</v>
      </c>
      <c r="K253" t="s">
        <v>96</v>
      </c>
      <c r="L253" t="s">
        <v>9900</v>
      </c>
      <c r="M253" s="36">
        <v>45961.528391203698</v>
      </c>
      <c r="N253" s="36">
        <v>45966.480555555558</v>
      </c>
      <c r="P253" t="s">
        <v>8668</v>
      </c>
      <c r="Q253" t="s">
        <v>8668</v>
      </c>
      <c r="R253" t="s">
        <v>1130</v>
      </c>
      <c r="S253" t="s">
        <v>1130</v>
      </c>
      <c r="T253" t="s">
        <v>1179</v>
      </c>
      <c r="U253" t="s">
        <v>9509</v>
      </c>
      <c r="V253" t="s">
        <v>9901</v>
      </c>
      <c r="W253" t="s">
        <v>1195</v>
      </c>
      <c r="Y253" t="s">
        <v>8</v>
      </c>
      <c r="Z253" t="s">
        <v>104</v>
      </c>
      <c r="AA253" t="s">
        <v>1141</v>
      </c>
      <c r="AB253" s="37">
        <v>0</v>
      </c>
      <c r="AC253" s="37">
        <v>41241</v>
      </c>
      <c r="AD253" s="37">
        <v>0</v>
      </c>
      <c r="AE253" s="37">
        <v>41241</v>
      </c>
    </row>
    <row r="254" spans="1:31">
      <c r="A254" t="s">
        <v>310</v>
      </c>
      <c r="B254" t="s">
        <v>114</v>
      </c>
      <c r="C254" t="s">
        <v>115</v>
      </c>
      <c r="D254" t="s">
        <v>5029</v>
      </c>
      <c r="E254" t="s">
        <v>9902</v>
      </c>
      <c r="F254" t="s">
        <v>9903</v>
      </c>
      <c r="G254" t="s">
        <v>8607</v>
      </c>
      <c r="H254" t="s">
        <v>314</v>
      </c>
      <c r="I254" t="s">
        <v>5032</v>
      </c>
      <c r="J254" t="s">
        <v>9904</v>
      </c>
      <c r="K254" t="s">
        <v>96</v>
      </c>
      <c r="L254" t="s">
        <v>9905</v>
      </c>
      <c r="M254" s="36">
        <v>45961.584120370368</v>
      </c>
      <c r="N254" s="36">
        <v>45963.558333333327</v>
      </c>
      <c r="P254" t="s">
        <v>8668</v>
      </c>
      <c r="Q254" t="s">
        <v>8668</v>
      </c>
      <c r="R254" t="s">
        <v>1130</v>
      </c>
      <c r="S254" t="s">
        <v>9906</v>
      </c>
      <c r="T254" t="s">
        <v>100</v>
      </c>
      <c r="U254" t="s">
        <v>6696</v>
      </c>
      <c r="V254" t="s">
        <v>9907</v>
      </c>
      <c r="W254" t="s">
        <v>8611</v>
      </c>
      <c r="Y254" t="s">
        <v>15</v>
      </c>
      <c r="Z254" t="s">
        <v>104</v>
      </c>
      <c r="AB254" s="37">
        <v>0</v>
      </c>
      <c r="AC254" s="37">
        <v>35780</v>
      </c>
      <c r="AD254" s="37">
        <v>75096</v>
      </c>
      <c r="AE254" s="37">
        <v>35780</v>
      </c>
    </row>
    <row r="255" spans="1:31">
      <c r="A255" t="s">
        <v>152</v>
      </c>
      <c r="B255" t="s">
        <v>153</v>
      </c>
      <c r="C255" t="s">
        <v>154</v>
      </c>
      <c r="D255" t="s">
        <v>155</v>
      </c>
      <c r="E255" t="s">
        <v>9908</v>
      </c>
      <c r="F255" t="s">
        <v>9909</v>
      </c>
      <c r="G255" t="s">
        <v>8665</v>
      </c>
      <c r="H255" t="s">
        <v>153</v>
      </c>
      <c r="I255" t="s">
        <v>152</v>
      </c>
      <c r="J255" t="s">
        <v>9910</v>
      </c>
      <c r="K255" t="s">
        <v>96</v>
      </c>
      <c r="L255" t="s">
        <v>9911</v>
      </c>
      <c r="M255" s="36">
        <v>45961.585185185177</v>
      </c>
      <c r="N255" s="36">
        <v>45962.509722222218</v>
      </c>
      <c r="P255" t="s">
        <v>8668</v>
      </c>
      <c r="Q255" t="s">
        <v>8668</v>
      </c>
      <c r="R255" t="s">
        <v>1130</v>
      </c>
      <c r="S255" t="s">
        <v>1130</v>
      </c>
      <c r="T255" t="s">
        <v>100</v>
      </c>
      <c r="U255" t="s">
        <v>6696</v>
      </c>
      <c r="V255" t="s">
        <v>9912</v>
      </c>
      <c r="W255" t="s">
        <v>102</v>
      </c>
      <c r="Y255" t="s">
        <v>8</v>
      </c>
      <c r="Z255" t="s">
        <v>104</v>
      </c>
      <c r="AA255" t="s">
        <v>1110</v>
      </c>
      <c r="AB255" s="37">
        <v>1</v>
      </c>
      <c r="AC255" s="37">
        <v>35780</v>
      </c>
      <c r="AD255" s="37">
        <v>75096</v>
      </c>
      <c r="AE255" s="37">
        <v>35780</v>
      </c>
    </row>
    <row r="256" spans="1:31">
      <c r="A256" t="s">
        <v>509</v>
      </c>
      <c r="B256" t="s">
        <v>139</v>
      </c>
      <c r="C256" t="s">
        <v>140</v>
      </c>
      <c r="D256" t="s">
        <v>4791</v>
      </c>
      <c r="E256" t="s">
        <v>9913</v>
      </c>
      <c r="F256" t="s">
        <v>9914</v>
      </c>
      <c r="G256" t="s">
        <v>8665</v>
      </c>
      <c r="H256" t="s">
        <v>144</v>
      </c>
      <c r="I256" t="s">
        <v>4794</v>
      </c>
      <c r="J256" t="s">
        <v>9915</v>
      </c>
      <c r="K256" t="s">
        <v>96</v>
      </c>
      <c r="L256" t="s">
        <v>9916</v>
      </c>
      <c r="M256" s="36">
        <v>45961.604837962957</v>
      </c>
      <c r="N256" s="36">
        <v>45971.520138888889</v>
      </c>
      <c r="P256" t="s">
        <v>8668</v>
      </c>
      <c r="Q256" t="s">
        <v>8668</v>
      </c>
      <c r="R256" t="s">
        <v>1130</v>
      </c>
      <c r="S256" t="s">
        <v>1130</v>
      </c>
      <c r="T256" t="s">
        <v>100</v>
      </c>
      <c r="U256" t="s">
        <v>6696</v>
      </c>
      <c r="V256" t="s">
        <v>9917</v>
      </c>
      <c r="W256" t="s">
        <v>102</v>
      </c>
      <c r="Y256" t="s">
        <v>11</v>
      </c>
      <c r="Z256" t="s">
        <v>104</v>
      </c>
      <c r="AA256" t="s">
        <v>518</v>
      </c>
      <c r="AB256" s="37">
        <v>1</v>
      </c>
      <c r="AC256" s="37">
        <v>67654</v>
      </c>
      <c r="AD256" s="37">
        <v>140396</v>
      </c>
      <c r="AE256" s="37">
        <v>67654</v>
      </c>
    </row>
    <row r="257" spans="1:31">
      <c r="A257" t="s">
        <v>398</v>
      </c>
      <c r="B257" t="s">
        <v>86</v>
      </c>
      <c r="C257" t="s">
        <v>87</v>
      </c>
      <c r="D257" t="s">
        <v>1432</v>
      </c>
      <c r="E257" t="s">
        <v>9918</v>
      </c>
      <c r="F257" t="s">
        <v>9919</v>
      </c>
      <c r="G257" t="s">
        <v>8665</v>
      </c>
      <c r="H257" t="s">
        <v>402</v>
      </c>
      <c r="I257" t="s">
        <v>1435</v>
      </c>
      <c r="J257" t="s">
        <v>9920</v>
      </c>
      <c r="K257" t="s">
        <v>96</v>
      </c>
      <c r="L257" t="s">
        <v>9921</v>
      </c>
      <c r="M257" s="36">
        <v>45961.597210648149</v>
      </c>
      <c r="N257" s="36">
        <v>45965.652777777781</v>
      </c>
      <c r="P257" t="s">
        <v>8668</v>
      </c>
      <c r="Q257" t="s">
        <v>8668</v>
      </c>
      <c r="R257" t="s">
        <v>98</v>
      </c>
      <c r="S257" t="s">
        <v>99</v>
      </c>
      <c r="T257" t="s">
        <v>100</v>
      </c>
      <c r="U257" t="s">
        <v>6696</v>
      </c>
      <c r="V257" t="s">
        <v>9922</v>
      </c>
      <c r="W257" t="s">
        <v>102</v>
      </c>
      <c r="Y257" t="s">
        <v>8</v>
      </c>
      <c r="Z257" t="s">
        <v>104</v>
      </c>
      <c r="AA257" t="s">
        <v>1439</v>
      </c>
      <c r="AB257" s="37">
        <v>1</v>
      </c>
      <c r="AC257" s="37">
        <v>35780</v>
      </c>
      <c r="AD257" s="37">
        <v>75096</v>
      </c>
      <c r="AE257" s="37">
        <v>35780</v>
      </c>
    </row>
    <row r="258" spans="1:31">
      <c r="A258" t="s">
        <v>509</v>
      </c>
      <c r="B258" t="s">
        <v>139</v>
      </c>
      <c r="C258" t="s">
        <v>140</v>
      </c>
      <c r="D258" t="s">
        <v>9923</v>
      </c>
      <c r="E258" t="s">
        <v>9924</v>
      </c>
      <c r="F258" t="s">
        <v>9925</v>
      </c>
      <c r="G258" t="s">
        <v>8665</v>
      </c>
      <c r="H258" t="s">
        <v>1507</v>
      </c>
      <c r="I258" t="s">
        <v>9926</v>
      </c>
      <c r="J258" t="s">
        <v>9927</v>
      </c>
      <c r="K258" t="s">
        <v>96</v>
      </c>
      <c r="L258" t="s">
        <v>9928</v>
      </c>
      <c r="M258" s="36">
        <v>45961.600995370369</v>
      </c>
      <c r="N258" s="36">
        <v>45969.474999999999</v>
      </c>
      <c r="P258" t="s">
        <v>8668</v>
      </c>
      <c r="Q258" t="s">
        <v>8668</v>
      </c>
      <c r="R258" t="s">
        <v>1130</v>
      </c>
      <c r="S258" t="s">
        <v>1130</v>
      </c>
      <c r="T258" t="s">
        <v>100</v>
      </c>
      <c r="U258" t="s">
        <v>6696</v>
      </c>
      <c r="V258" t="s">
        <v>9929</v>
      </c>
      <c r="W258" t="s">
        <v>8698</v>
      </c>
      <c r="Y258" t="s">
        <v>15</v>
      </c>
      <c r="Z258" t="s">
        <v>104</v>
      </c>
      <c r="AA258" t="s">
        <v>1172</v>
      </c>
      <c r="AB258" s="37">
        <v>0</v>
      </c>
      <c r="AC258" s="37">
        <v>35780</v>
      </c>
      <c r="AD258" s="37">
        <v>75096</v>
      </c>
      <c r="AE258" s="37">
        <v>35780</v>
      </c>
    </row>
    <row r="259" spans="1:31">
      <c r="A259" t="s">
        <v>991</v>
      </c>
      <c r="B259" t="s">
        <v>256</v>
      </c>
      <c r="C259" t="s">
        <v>257</v>
      </c>
      <c r="D259" t="s">
        <v>1440</v>
      </c>
      <c r="E259" t="s">
        <v>9930</v>
      </c>
      <c r="F259" t="s">
        <v>9931</v>
      </c>
      <c r="G259" t="s">
        <v>8665</v>
      </c>
      <c r="H259" t="s">
        <v>224</v>
      </c>
      <c r="I259" t="s">
        <v>991</v>
      </c>
      <c r="J259" t="s">
        <v>9932</v>
      </c>
      <c r="K259" t="s">
        <v>96</v>
      </c>
      <c r="L259" t="s">
        <v>9933</v>
      </c>
      <c r="M259" s="36">
        <v>45961.644803240742</v>
      </c>
      <c r="N259" s="36">
        <v>45970.606944444437</v>
      </c>
      <c r="P259" t="s">
        <v>8668</v>
      </c>
      <c r="Q259" t="s">
        <v>8668</v>
      </c>
      <c r="R259" t="s">
        <v>98</v>
      </c>
      <c r="S259" t="s">
        <v>99</v>
      </c>
      <c r="T259" t="s">
        <v>100</v>
      </c>
      <c r="U259" t="s">
        <v>6696</v>
      </c>
      <c r="V259" t="s">
        <v>9934</v>
      </c>
      <c r="W259" t="s">
        <v>102</v>
      </c>
      <c r="Y259" t="s">
        <v>8</v>
      </c>
      <c r="Z259" t="s">
        <v>104</v>
      </c>
      <c r="AA259" t="s">
        <v>1448</v>
      </c>
      <c r="AB259" s="37">
        <v>1</v>
      </c>
      <c r="AC259" s="37">
        <v>35780</v>
      </c>
      <c r="AD259" s="37">
        <v>75096</v>
      </c>
      <c r="AE259" s="37">
        <v>35780</v>
      </c>
    </row>
    <row r="260" spans="1:31">
      <c r="A260" t="s">
        <v>138</v>
      </c>
      <c r="B260" t="s">
        <v>139</v>
      </c>
      <c r="C260" t="s">
        <v>140</v>
      </c>
      <c r="D260" t="s">
        <v>141</v>
      </c>
      <c r="E260" t="s">
        <v>9935</v>
      </c>
      <c r="F260" t="s">
        <v>1589</v>
      </c>
      <c r="G260" t="s">
        <v>8665</v>
      </c>
      <c r="H260" t="s">
        <v>144</v>
      </c>
      <c r="I260" t="s">
        <v>138</v>
      </c>
      <c r="J260" t="s">
        <v>1590</v>
      </c>
      <c r="K260" t="s">
        <v>96</v>
      </c>
      <c r="L260" t="s">
        <v>9936</v>
      </c>
      <c r="M260" s="36">
        <v>45961.64770833333</v>
      </c>
      <c r="N260" s="36">
        <v>45966.69027777778</v>
      </c>
      <c r="P260" t="s">
        <v>8668</v>
      </c>
      <c r="Q260" t="s">
        <v>8668</v>
      </c>
      <c r="R260" t="s">
        <v>98</v>
      </c>
      <c r="S260" t="s">
        <v>470</v>
      </c>
      <c r="T260" t="s">
        <v>100</v>
      </c>
      <c r="U260" t="s">
        <v>6696</v>
      </c>
      <c r="V260" t="s">
        <v>9937</v>
      </c>
      <c r="W260" t="s">
        <v>102</v>
      </c>
      <c r="Y260" t="s">
        <v>8</v>
      </c>
      <c r="Z260" t="s">
        <v>104</v>
      </c>
      <c r="AA260" t="s">
        <v>6599</v>
      </c>
      <c r="AB260" s="37">
        <v>1</v>
      </c>
      <c r="AC260" s="37">
        <v>35780</v>
      </c>
      <c r="AD260" s="37">
        <v>75096</v>
      </c>
      <c r="AE260" s="37">
        <v>35780</v>
      </c>
    </row>
    <row r="261" spans="1:31">
      <c r="A261" t="s">
        <v>152</v>
      </c>
      <c r="B261" t="s">
        <v>153</v>
      </c>
      <c r="C261" t="s">
        <v>154</v>
      </c>
      <c r="D261" t="s">
        <v>155</v>
      </c>
      <c r="E261" t="s">
        <v>9938</v>
      </c>
      <c r="F261" t="s">
        <v>9939</v>
      </c>
      <c r="G261" t="s">
        <v>8665</v>
      </c>
      <c r="H261" t="s">
        <v>153</v>
      </c>
      <c r="I261" t="s">
        <v>152</v>
      </c>
      <c r="J261" t="s">
        <v>9940</v>
      </c>
      <c r="K261" t="s">
        <v>96</v>
      </c>
      <c r="L261" t="s">
        <v>9941</v>
      </c>
      <c r="M261" s="36">
        <v>45961.664872685193</v>
      </c>
      <c r="N261" s="36">
        <v>45967.52847222222</v>
      </c>
      <c r="P261" t="s">
        <v>8668</v>
      </c>
      <c r="Q261" t="s">
        <v>8668</v>
      </c>
      <c r="R261" t="s">
        <v>98</v>
      </c>
      <c r="S261" t="s">
        <v>470</v>
      </c>
      <c r="T261" t="s">
        <v>100</v>
      </c>
      <c r="U261" t="s">
        <v>6696</v>
      </c>
      <c r="V261" t="s">
        <v>9942</v>
      </c>
      <c r="W261" t="s">
        <v>102</v>
      </c>
      <c r="Y261" t="s">
        <v>8</v>
      </c>
      <c r="Z261" t="s">
        <v>104</v>
      </c>
      <c r="AA261" t="s">
        <v>793</v>
      </c>
      <c r="AB261" s="37">
        <v>1</v>
      </c>
      <c r="AC261" s="37">
        <v>35780</v>
      </c>
      <c r="AD261" s="37">
        <v>75096</v>
      </c>
      <c r="AE261" s="37">
        <v>35780</v>
      </c>
    </row>
    <row r="262" spans="1:31">
      <c r="A262" t="s">
        <v>138</v>
      </c>
      <c r="B262" t="s">
        <v>139</v>
      </c>
      <c r="C262" t="s">
        <v>140</v>
      </c>
      <c r="D262" t="s">
        <v>9237</v>
      </c>
      <c r="E262" t="s">
        <v>9943</v>
      </c>
      <c r="F262" t="s">
        <v>9944</v>
      </c>
      <c r="G262" t="s">
        <v>8665</v>
      </c>
      <c r="H262" t="s">
        <v>144</v>
      </c>
      <c r="I262" t="s">
        <v>4583</v>
      </c>
      <c r="J262" t="s">
        <v>9945</v>
      </c>
      <c r="K262" t="s">
        <v>96</v>
      </c>
      <c r="L262" t="s">
        <v>9946</v>
      </c>
      <c r="M262" s="36">
        <v>45961.666134259263</v>
      </c>
      <c r="N262" s="36">
        <v>45966.44027777778</v>
      </c>
      <c r="P262" t="s">
        <v>8668</v>
      </c>
      <c r="Q262" t="s">
        <v>8668</v>
      </c>
      <c r="R262" t="s">
        <v>98</v>
      </c>
      <c r="S262" t="s">
        <v>470</v>
      </c>
      <c r="T262" t="s">
        <v>100</v>
      </c>
      <c r="U262" t="s">
        <v>6696</v>
      </c>
      <c r="V262" t="s">
        <v>9947</v>
      </c>
      <c r="W262" t="s">
        <v>102</v>
      </c>
      <c r="Y262" t="s">
        <v>11</v>
      </c>
      <c r="Z262" t="s">
        <v>104</v>
      </c>
      <c r="AA262" t="s">
        <v>169</v>
      </c>
      <c r="AB262" s="37">
        <v>1</v>
      </c>
      <c r="AC262" s="37">
        <v>67654</v>
      </c>
      <c r="AD262" s="37">
        <v>140396</v>
      </c>
      <c r="AE262" s="37">
        <v>67654</v>
      </c>
    </row>
    <row r="263" spans="1:31">
      <c r="A263" t="s">
        <v>800</v>
      </c>
      <c r="B263" t="s">
        <v>381</v>
      </c>
      <c r="C263" t="s">
        <v>382</v>
      </c>
      <c r="D263" t="s">
        <v>801</v>
      </c>
      <c r="E263" t="s">
        <v>9948</v>
      </c>
      <c r="F263" t="s">
        <v>9949</v>
      </c>
      <c r="G263" t="s">
        <v>8665</v>
      </c>
      <c r="H263" t="s">
        <v>804</v>
      </c>
      <c r="I263" t="s">
        <v>805</v>
      </c>
      <c r="J263" t="s">
        <v>9950</v>
      </c>
      <c r="K263" t="s">
        <v>96</v>
      </c>
      <c r="L263" t="s">
        <v>9951</v>
      </c>
      <c r="M263" s="36">
        <v>45961.689467592587</v>
      </c>
      <c r="N263" s="36">
        <v>45965.668055555558</v>
      </c>
      <c r="P263" t="s">
        <v>8668</v>
      </c>
      <c r="Q263" t="s">
        <v>8668</v>
      </c>
      <c r="R263" t="s">
        <v>1130</v>
      </c>
      <c r="S263" t="s">
        <v>1130</v>
      </c>
      <c r="T263" t="s">
        <v>100</v>
      </c>
      <c r="U263" t="s">
        <v>6696</v>
      </c>
      <c r="V263" t="s">
        <v>9952</v>
      </c>
      <c r="W263" t="s">
        <v>8698</v>
      </c>
      <c r="Y263" t="s">
        <v>13</v>
      </c>
      <c r="Z263" t="s">
        <v>104</v>
      </c>
      <c r="AA263" t="s">
        <v>2068</v>
      </c>
      <c r="AB263" s="37">
        <v>0</v>
      </c>
      <c r="AC263" s="37">
        <v>35780</v>
      </c>
      <c r="AD263" s="37">
        <v>75096</v>
      </c>
      <c r="AE263" s="37">
        <v>35780</v>
      </c>
    </row>
    <row r="264" spans="1:31">
      <c r="A264" t="s">
        <v>152</v>
      </c>
      <c r="B264" t="s">
        <v>153</v>
      </c>
      <c r="C264" t="s">
        <v>154</v>
      </c>
      <c r="D264" t="s">
        <v>155</v>
      </c>
      <c r="E264" t="s">
        <v>9953</v>
      </c>
      <c r="F264" t="s">
        <v>9954</v>
      </c>
      <c r="G264" t="s">
        <v>8665</v>
      </c>
      <c r="H264" t="s">
        <v>153</v>
      </c>
      <c r="I264" t="s">
        <v>152</v>
      </c>
      <c r="J264" t="s">
        <v>9955</v>
      </c>
      <c r="K264" t="s">
        <v>96</v>
      </c>
      <c r="L264" t="s">
        <v>9956</v>
      </c>
      <c r="M264" s="36">
        <v>45961.684571759259</v>
      </c>
      <c r="N264" s="36">
        <v>45965.426388888889</v>
      </c>
      <c r="P264" t="s">
        <v>8668</v>
      </c>
      <c r="Q264" t="s">
        <v>8668</v>
      </c>
      <c r="R264" t="s">
        <v>1130</v>
      </c>
      <c r="S264" t="s">
        <v>1130</v>
      </c>
      <c r="T264" t="s">
        <v>100</v>
      </c>
      <c r="U264" t="s">
        <v>6696</v>
      </c>
      <c r="V264" t="s">
        <v>9957</v>
      </c>
      <c r="W264" t="s">
        <v>102</v>
      </c>
      <c r="Y264" t="s">
        <v>8</v>
      </c>
      <c r="Z264" t="s">
        <v>104</v>
      </c>
      <c r="AA264" t="s">
        <v>162</v>
      </c>
      <c r="AB264" s="37">
        <v>1</v>
      </c>
      <c r="AC264" s="37">
        <v>35780</v>
      </c>
      <c r="AD264" s="37">
        <v>75096</v>
      </c>
      <c r="AE264" s="37">
        <v>35780</v>
      </c>
    </row>
    <row r="265" spans="1:31">
      <c r="A265" t="s">
        <v>277</v>
      </c>
      <c r="B265" t="s">
        <v>256</v>
      </c>
      <c r="C265" t="s">
        <v>257</v>
      </c>
      <c r="D265" t="s">
        <v>4501</v>
      </c>
      <c r="E265" t="s">
        <v>9958</v>
      </c>
      <c r="F265" t="s">
        <v>9959</v>
      </c>
      <c r="G265" t="s">
        <v>8607</v>
      </c>
      <c r="H265" t="s">
        <v>291</v>
      </c>
      <c r="I265" t="s">
        <v>4504</v>
      </c>
      <c r="J265" t="s">
        <v>9960</v>
      </c>
      <c r="K265" t="s">
        <v>96</v>
      </c>
      <c r="L265" t="s">
        <v>9961</v>
      </c>
      <c r="M265" s="36">
        <v>45961.679791666669</v>
      </c>
      <c r="N265" s="36">
        <v>45968.520833333343</v>
      </c>
      <c r="P265" t="s">
        <v>8668</v>
      </c>
      <c r="Q265" t="s">
        <v>8668</v>
      </c>
      <c r="R265" t="s">
        <v>1129</v>
      </c>
      <c r="S265" t="s">
        <v>1129</v>
      </c>
      <c r="T265" t="s">
        <v>100</v>
      </c>
      <c r="U265" t="s">
        <v>6696</v>
      </c>
      <c r="V265" t="s">
        <v>9962</v>
      </c>
      <c r="W265" t="s">
        <v>8611</v>
      </c>
      <c r="Y265" t="s">
        <v>15</v>
      </c>
      <c r="Z265" t="s">
        <v>104</v>
      </c>
      <c r="AB265" s="37">
        <v>0</v>
      </c>
      <c r="AC265" s="37">
        <v>35780</v>
      </c>
      <c r="AD265" s="37">
        <v>75096</v>
      </c>
      <c r="AE265" s="37">
        <v>35780</v>
      </c>
    </row>
    <row r="266" spans="1:31">
      <c r="A266" t="s">
        <v>255</v>
      </c>
      <c r="B266" t="s">
        <v>256</v>
      </c>
      <c r="C266" t="s">
        <v>257</v>
      </c>
      <c r="D266" t="s">
        <v>2433</v>
      </c>
      <c r="E266" t="s">
        <v>9963</v>
      </c>
      <c r="F266" t="s">
        <v>9964</v>
      </c>
      <c r="G266" t="s">
        <v>8665</v>
      </c>
      <c r="H266" t="s">
        <v>144</v>
      </c>
      <c r="I266" t="s">
        <v>2436</v>
      </c>
      <c r="J266" t="s">
        <v>9965</v>
      </c>
      <c r="K266" t="s">
        <v>96</v>
      </c>
      <c r="L266" t="s">
        <v>9966</v>
      </c>
      <c r="M266" s="36">
        <v>45961.721192129633</v>
      </c>
      <c r="N266" s="36">
        <v>45967.636805555558</v>
      </c>
      <c r="P266" t="s">
        <v>8668</v>
      </c>
      <c r="Q266" t="s">
        <v>8668</v>
      </c>
      <c r="R266" t="s">
        <v>1130</v>
      </c>
      <c r="S266" t="s">
        <v>1130</v>
      </c>
      <c r="T266" t="s">
        <v>100</v>
      </c>
      <c r="U266" t="s">
        <v>6696</v>
      </c>
      <c r="V266" t="s">
        <v>9967</v>
      </c>
      <c r="W266" t="s">
        <v>102</v>
      </c>
      <c r="Y266" t="s">
        <v>11</v>
      </c>
      <c r="Z266" t="s">
        <v>104</v>
      </c>
      <c r="AA266" t="s">
        <v>1904</v>
      </c>
      <c r="AB266" s="37">
        <v>1</v>
      </c>
      <c r="AC266" s="37">
        <v>67654</v>
      </c>
      <c r="AD266" s="37">
        <v>140396</v>
      </c>
      <c r="AE266" s="37">
        <v>67654</v>
      </c>
    </row>
    <row r="267" spans="1:31">
      <c r="A267" t="s">
        <v>255</v>
      </c>
      <c r="B267" t="s">
        <v>256</v>
      </c>
      <c r="C267" t="s">
        <v>257</v>
      </c>
      <c r="D267" t="s">
        <v>1664</v>
      </c>
      <c r="E267" t="s">
        <v>9968</v>
      </c>
      <c r="F267" t="s">
        <v>9969</v>
      </c>
      <c r="G267" t="s">
        <v>8665</v>
      </c>
      <c r="H267" t="s">
        <v>261</v>
      </c>
      <c r="I267" t="s">
        <v>255</v>
      </c>
      <c r="J267" t="s">
        <v>9970</v>
      </c>
      <c r="K267" t="s">
        <v>96</v>
      </c>
      <c r="L267" t="s">
        <v>9971</v>
      </c>
      <c r="M267" s="36">
        <v>45961.710405092592</v>
      </c>
      <c r="N267" s="36">
        <v>45965.666666666657</v>
      </c>
      <c r="P267" t="s">
        <v>8668</v>
      </c>
      <c r="Q267" t="s">
        <v>8668</v>
      </c>
      <c r="R267" t="s">
        <v>1130</v>
      </c>
      <c r="S267" t="s">
        <v>1130</v>
      </c>
      <c r="T267" t="s">
        <v>100</v>
      </c>
      <c r="U267" t="s">
        <v>6696</v>
      </c>
      <c r="V267" t="s">
        <v>9972</v>
      </c>
      <c r="W267" t="s">
        <v>102</v>
      </c>
      <c r="Y267" t="s">
        <v>8</v>
      </c>
      <c r="Z267" t="s">
        <v>104</v>
      </c>
      <c r="AA267" t="s">
        <v>267</v>
      </c>
      <c r="AB267" s="37">
        <v>1</v>
      </c>
      <c r="AC267" s="37">
        <v>35780</v>
      </c>
      <c r="AD267" s="37">
        <v>75096</v>
      </c>
      <c r="AE267" s="37">
        <v>35780</v>
      </c>
    </row>
    <row r="268" spans="1:31">
      <c r="A268" t="s">
        <v>509</v>
      </c>
      <c r="B268" t="s">
        <v>139</v>
      </c>
      <c r="C268" t="s">
        <v>140</v>
      </c>
      <c r="D268" t="s">
        <v>510</v>
      </c>
      <c r="E268" t="s">
        <v>9973</v>
      </c>
      <c r="F268" t="s">
        <v>1380</v>
      </c>
      <c r="G268" t="s">
        <v>8665</v>
      </c>
      <c r="H268" t="s">
        <v>144</v>
      </c>
      <c r="I268" t="s">
        <v>513</v>
      </c>
      <c r="J268" t="s">
        <v>1381</v>
      </c>
      <c r="K268" t="s">
        <v>96</v>
      </c>
      <c r="L268" t="s">
        <v>9974</v>
      </c>
      <c r="M268" s="36">
        <v>45961.713472222233</v>
      </c>
      <c r="N268" s="36">
        <v>45971.539583333331</v>
      </c>
      <c r="P268" t="s">
        <v>8668</v>
      </c>
      <c r="Q268" t="s">
        <v>8668</v>
      </c>
      <c r="R268" t="s">
        <v>98</v>
      </c>
      <c r="S268" t="s">
        <v>470</v>
      </c>
      <c r="T268" t="s">
        <v>100</v>
      </c>
      <c r="U268" t="s">
        <v>6696</v>
      </c>
      <c r="V268" t="s">
        <v>9975</v>
      </c>
      <c r="W268" t="s">
        <v>102</v>
      </c>
      <c r="Y268" t="s">
        <v>11</v>
      </c>
      <c r="Z268" t="s">
        <v>104</v>
      </c>
      <c r="AA268" t="s">
        <v>518</v>
      </c>
      <c r="AB268" s="37">
        <v>1</v>
      </c>
      <c r="AC268" s="37">
        <v>67654</v>
      </c>
      <c r="AD268" s="37">
        <v>140396</v>
      </c>
      <c r="AE268" s="37">
        <v>67654</v>
      </c>
    </row>
    <row r="269" spans="1:31">
      <c r="A269" t="s">
        <v>85</v>
      </c>
      <c r="B269" t="s">
        <v>86</v>
      </c>
      <c r="C269" t="s">
        <v>87</v>
      </c>
      <c r="D269" t="s">
        <v>3748</v>
      </c>
      <c r="E269" t="s">
        <v>9976</v>
      </c>
      <c r="F269" t="s">
        <v>9977</v>
      </c>
      <c r="G269" t="s">
        <v>8665</v>
      </c>
      <c r="H269" t="s">
        <v>93</v>
      </c>
      <c r="I269" t="s">
        <v>3751</v>
      </c>
      <c r="J269" t="s">
        <v>9978</v>
      </c>
      <c r="K269" t="s">
        <v>96</v>
      </c>
      <c r="L269" t="s">
        <v>9979</v>
      </c>
      <c r="M269" s="36">
        <v>45961.742002314822</v>
      </c>
      <c r="N269" s="36">
        <v>45965.669444444437</v>
      </c>
      <c r="P269" t="s">
        <v>8668</v>
      </c>
      <c r="Q269" t="s">
        <v>8668</v>
      </c>
      <c r="R269" t="s">
        <v>98</v>
      </c>
      <c r="S269" t="s">
        <v>470</v>
      </c>
      <c r="T269" t="s">
        <v>100</v>
      </c>
      <c r="U269" t="s">
        <v>6696</v>
      </c>
      <c r="V269" t="s">
        <v>9980</v>
      </c>
      <c r="W269" t="s">
        <v>102</v>
      </c>
      <c r="Y269" t="s">
        <v>11</v>
      </c>
      <c r="Z269" t="s">
        <v>104</v>
      </c>
      <c r="AA269" t="s">
        <v>438</v>
      </c>
      <c r="AB269" s="37">
        <v>1</v>
      </c>
      <c r="AC269" s="37">
        <v>67654</v>
      </c>
      <c r="AD269" s="37">
        <v>140396</v>
      </c>
      <c r="AE269" s="37">
        <v>67654</v>
      </c>
    </row>
    <row r="270" spans="1:31">
      <c r="A270" t="s">
        <v>704</v>
      </c>
      <c r="B270" t="s">
        <v>381</v>
      </c>
      <c r="C270" t="s">
        <v>382</v>
      </c>
      <c r="D270" t="s">
        <v>7001</v>
      </c>
      <c r="E270" t="s">
        <v>9981</v>
      </c>
      <c r="F270" t="s">
        <v>9982</v>
      </c>
      <c r="G270" t="s">
        <v>8665</v>
      </c>
      <c r="H270" t="s">
        <v>708</v>
      </c>
      <c r="I270" t="s">
        <v>7004</v>
      </c>
      <c r="J270" t="s">
        <v>9983</v>
      </c>
      <c r="K270" t="s">
        <v>96</v>
      </c>
      <c r="L270" t="s">
        <v>9984</v>
      </c>
      <c r="M270" s="36">
        <v>45962.375</v>
      </c>
      <c r="N270" s="36">
        <v>45966.48333333333</v>
      </c>
      <c r="P270" t="s">
        <v>8668</v>
      </c>
      <c r="Q270" t="s">
        <v>8668</v>
      </c>
      <c r="R270" t="s">
        <v>1129</v>
      </c>
      <c r="S270" t="s">
        <v>1129</v>
      </c>
      <c r="T270" t="s">
        <v>100</v>
      </c>
      <c r="U270" t="s">
        <v>6696</v>
      </c>
      <c r="V270" t="s">
        <v>9985</v>
      </c>
      <c r="W270" t="s">
        <v>8698</v>
      </c>
      <c r="Y270" t="s">
        <v>13</v>
      </c>
      <c r="Z270" t="s">
        <v>104</v>
      </c>
      <c r="AA270" t="s">
        <v>1253</v>
      </c>
      <c r="AB270" s="37">
        <v>0</v>
      </c>
      <c r="AC270" s="37">
        <v>35780</v>
      </c>
      <c r="AD270" s="37">
        <v>75096</v>
      </c>
      <c r="AE270" s="37">
        <v>35780</v>
      </c>
    </row>
    <row r="271" spans="1:31">
      <c r="A271" t="s">
        <v>991</v>
      </c>
      <c r="B271" t="s">
        <v>256</v>
      </c>
      <c r="C271" t="s">
        <v>257</v>
      </c>
      <c r="D271" t="s">
        <v>9986</v>
      </c>
      <c r="E271" t="s">
        <v>9987</v>
      </c>
      <c r="F271" t="s">
        <v>9988</v>
      </c>
      <c r="G271" t="s">
        <v>8607</v>
      </c>
      <c r="H271" t="s">
        <v>224</v>
      </c>
      <c r="I271" t="s">
        <v>9989</v>
      </c>
      <c r="J271" t="s">
        <v>9990</v>
      </c>
      <c r="K271" t="s">
        <v>96</v>
      </c>
      <c r="L271" t="s">
        <v>9991</v>
      </c>
      <c r="M271" s="36">
        <v>45961.745995370373</v>
      </c>
      <c r="N271" s="36">
        <v>45971.656944444447</v>
      </c>
      <c r="P271" t="s">
        <v>8668</v>
      </c>
      <c r="Q271" t="s">
        <v>8668</v>
      </c>
      <c r="R271" t="s">
        <v>1130</v>
      </c>
      <c r="S271" t="s">
        <v>1130</v>
      </c>
      <c r="T271" t="s">
        <v>100</v>
      </c>
      <c r="U271" t="s">
        <v>6696</v>
      </c>
      <c r="V271" t="s">
        <v>9992</v>
      </c>
      <c r="W271" t="s">
        <v>8611</v>
      </c>
      <c r="Y271" t="s">
        <v>15</v>
      </c>
      <c r="Z271" t="s">
        <v>104</v>
      </c>
      <c r="AB271" s="37">
        <v>0</v>
      </c>
      <c r="AC271" s="37">
        <v>35780</v>
      </c>
      <c r="AD271" s="37">
        <v>75096</v>
      </c>
      <c r="AE271" s="37">
        <v>35780</v>
      </c>
    </row>
    <row r="272" spans="1:31">
      <c r="A272" t="s">
        <v>113</v>
      </c>
      <c r="B272" t="s">
        <v>114</v>
      </c>
      <c r="C272" t="s">
        <v>115</v>
      </c>
      <c r="D272" t="s">
        <v>1814</v>
      </c>
      <c r="E272" t="s">
        <v>9993</v>
      </c>
      <c r="F272" t="s">
        <v>9994</v>
      </c>
      <c r="G272" t="s">
        <v>8607</v>
      </c>
      <c r="H272" t="s">
        <v>224</v>
      </c>
      <c r="I272" t="s">
        <v>1817</v>
      </c>
      <c r="J272" t="s">
        <v>8814</v>
      </c>
      <c r="K272" t="s">
        <v>96</v>
      </c>
      <c r="L272" t="s">
        <v>9995</v>
      </c>
      <c r="M272" s="36">
        <v>45962.375</v>
      </c>
      <c r="N272" s="36">
        <v>45971.365277777782</v>
      </c>
      <c r="P272" t="s">
        <v>8668</v>
      </c>
      <c r="Q272" t="s">
        <v>8668</v>
      </c>
      <c r="R272" t="s">
        <v>1130</v>
      </c>
      <c r="S272" t="s">
        <v>1130</v>
      </c>
      <c r="T272" t="s">
        <v>100</v>
      </c>
      <c r="U272" t="s">
        <v>6696</v>
      </c>
      <c r="V272" t="s">
        <v>9996</v>
      </c>
      <c r="W272" t="s">
        <v>8611</v>
      </c>
      <c r="Y272" t="s">
        <v>125</v>
      </c>
      <c r="Z272" t="s">
        <v>230</v>
      </c>
      <c r="AB272" s="37">
        <v>0</v>
      </c>
      <c r="AC272" s="37">
        <v>35780</v>
      </c>
      <c r="AD272" s="37">
        <v>75096</v>
      </c>
      <c r="AE272" s="37">
        <v>35780</v>
      </c>
    </row>
    <row r="273" spans="1:31">
      <c r="A273" t="s">
        <v>138</v>
      </c>
      <c r="B273" t="s">
        <v>139</v>
      </c>
      <c r="C273" t="s">
        <v>140</v>
      </c>
      <c r="D273" t="s">
        <v>9237</v>
      </c>
      <c r="E273" t="s">
        <v>9997</v>
      </c>
      <c r="F273" t="s">
        <v>9998</v>
      </c>
      <c r="G273" t="s">
        <v>8665</v>
      </c>
      <c r="H273" t="s">
        <v>144</v>
      </c>
      <c r="I273" t="s">
        <v>4583</v>
      </c>
      <c r="J273" t="s">
        <v>9999</v>
      </c>
      <c r="K273" t="s">
        <v>96</v>
      </c>
      <c r="L273" t="s">
        <v>10000</v>
      </c>
      <c r="M273" s="36">
        <v>45962.375</v>
      </c>
      <c r="N273" s="36">
        <v>45966.390277777777</v>
      </c>
      <c r="P273" t="s">
        <v>8668</v>
      </c>
      <c r="Q273" t="s">
        <v>8668</v>
      </c>
      <c r="R273" t="s">
        <v>1130</v>
      </c>
      <c r="S273" t="s">
        <v>1130</v>
      </c>
      <c r="T273" t="s">
        <v>100</v>
      </c>
      <c r="U273" t="s">
        <v>6696</v>
      </c>
      <c r="V273" t="s">
        <v>10001</v>
      </c>
      <c r="W273" t="s">
        <v>102</v>
      </c>
      <c r="Y273" t="s">
        <v>11</v>
      </c>
      <c r="Z273" t="s">
        <v>104</v>
      </c>
      <c r="AA273" t="s">
        <v>169</v>
      </c>
      <c r="AB273" s="37">
        <v>1</v>
      </c>
      <c r="AC273" s="37">
        <v>67654</v>
      </c>
      <c r="AD273" s="37">
        <v>140396</v>
      </c>
      <c r="AE273" s="37">
        <v>67654</v>
      </c>
    </row>
    <row r="274" spans="1:31">
      <c r="A274" t="s">
        <v>138</v>
      </c>
      <c r="B274" t="s">
        <v>139</v>
      </c>
      <c r="C274" t="s">
        <v>140</v>
      </c>
      <c r="D274" t="s">
        <v>1386</v>
      </c>
      <c r="E274" t="s">
        <v>10002</v>
      </c>
      <c r="F274" t="s">
        <v>1418</v>
      </c>
      <c r="G274" t="s">
        <v>8665</v>
      </c>
      <c r="H274" t="s">
        <v>144</v>
      </c>
      <c r="I274" t="s">
        <v>1389</v>
      </c>
      <c r="J274" t="s">
        <v>1419</v>
      </c>
      <c r="K274" t="s">
        <v>96</v>
      </c>
      <c r="L274" t="s">
        <v>10003</v>
      </c>
      <c r="M274" s="36">
        <v>45962.375</v>
      </c>
      <c r="N274" s="36">
        <v>45966.686111111107</v>
      </c>
      <c r="P274" t="s">
        <v>8668</v>
      </c>
      <c r="Q274" t="s">
        <v>8668</v>
      </c>
      <c r="R274" t="s">
        <v>147</v>
      </c>
      <c r="S274" t="s">
        <v>148</v>
      </c>
      <c r="T274" t="s">
        <v>100</v>
      </c>
      <c r="U274" t="s">
        <v>6696</v>
      </c>
      <c r="V274" t="s">
        <v>10004</v>
      </c>
      <c r="W274" t="s">
        <v>102</v>
      </c>
      <c r="Y274" t="s">
        <v>8</v>
      </c>
      <c r="Z274" t="s">
        <v>104</v>
      </c>
      <c r="AA274" t="s">
        <v>6599</v>
      </c>
      <c r="AB274" s="37">
        <v>1</v>
      </c>
      <c r="AC274" s="37">
        <v>35780</v>
      </c>
      <c r="AD274" s="37">
        <v>75096</v>
      </c>
      <c r="AE274" s="37">
        <v>35780</v>
      </c>
    </row>
    <row r="275" spans="1:31">
      <c r="A275" t="s">
        <v>398</v>
      </c>
      <c r="B275" t="s">
        <v>86</v>
      </c>
      <c r="C275" t="s">
        <v>87</v>
      </c>
      <c r="D275" t="s">
        <v>891</v>
      </c>
      <c r="E275" t="s">
        <v>10005</v>
      </c>
      <c r="F275" t="s">
        <v>10006</v>
      </c>
      <c r="G275" t="s">
        <v>8665</v>
      </c>
      <c r="H275" t="s">
        <v>402</v>
      </c>
      <c r="I275" t="s">
        <v>894</v>
      </c>
      <c r="J275" t="s">
        <v>10007</v>
      </c>
      <c r="K275" t="s">
        <v>96</v>
      </c>
      <c r="L275" t="s">
        <v>10008</v>
      </c>
      <c r="M275" s="36">
        <v>45962.458611111113</v>
      </c>
      <c r="N275" s="36">
        <v>45965.65902777778</v>
      </c>
      <c r="P275" t="s">
        <v>8668</v>
      </c>
      <c r="Q275" t="s">
        <v>8668</v>
      </c>
      <c r="R275" t="s">
        <v>1130</v>
      </c>
      <c r="S275" t="s">
        <v>1130</v>
      </c>
      <c r="T275" t="s">
        <v>100</v>
      </c>
      <c r="U275" t="s">
        <v>6696</v>
      </c>
      <c r="V275" t="s">
        <v>10009</v>
      </c>
      <c r="W275" t="s">
        <v>102</v>
      </c>
      <c r="Y275" t="s">
        <v>11</v>
      </c>
      <c r="Z275" t="s">
        <v>104</v>
      </c>
      <c r="AA275" t="s">
        <v>479</v>
      </c>
      <c r="AB275" s="37">
        <v>1</v>
      </c>
      <c r="AC275" s="37">
        <v>67654</v>
      </c>
      <c r="AD275" s="37">
        <v>140396</v>
      </c>
      <c r="AE275" s="37">
        <v>67654</v>
      </c>
    </row>
    <row r="276" spans="1:31">
      <c r="A276" t="s">
        <v>138</v>
      </c>
      <c r="B276" t="s">
        <v>139</v>
      </c>
      <c r="C276" t="s">
        <v>140</v>
      </c>
      <c r="D276" t="s">
        <v>196</v>
      </c>
      <c r="E276" t="s">
        <v>10010</v>
      </c>
      <c r="F276" t="s">
        <v>10011</v>
      </c>
      <c r="G276" t="s">
        <v>8665</v>
      </c>
      <c r="H276" t="s">
        <v>144</v>
      </c>
      <c r="I276" t="s">
        <v>199</v>
      </c>
      <c r="J276" t="s">
        <v>10012</v>
      </c>
      <c r="K276" t="s">
        <v>96</v>
      </c>
      <c r="L276" t="s">
        <v>10013</v>
      </c>
      <c r="M276" s="36">
        <v>45962.459710648152</v>
      </c>
      <c r="N276" s="36">
        <v>45967.672222222223</v>
      </c>
      <c r="P276" t="s">
        <v>8668</v>
      </c>
      <c r="Q276" t="s">
        <v>8668</v>
      </c>
      <c r="R276" t="s">
        <v>147</v>
      </c>
      <c r="S276" t="s">
        <v>2319</v>
      </c>
      <c r="T276" t="s">
        <v>100</v>
      </c>
      <c r="U276" t="s">
        <v>6696</v>
      </c>
      <c r="V276" t="s">
        <v>10014</v>
      </c>
      <c r="W276" t="s">
        <v>102</v>
      </c>
      <c r="Y276" t="s">
        <v>8</v>
      </c>
      <c r="Z276" t="s">
        <v>104</v>
      </c>
      <c r="AA276" t="s">
        <v>9546</v>
      </c>
      <c r="AB276" s="37">
        <v>1</v>
      </c>
      <c r="AC276" s="37">
        <v>35780</v>
      </c>
      <c r="AD276" s="37">
        <v>75096</v>
      </c>
      <c r="AE276" s="37">
        <v>35780</v>
      </c>
    </row>
    <row r="277" spans="1:31">
      <c r="A277" t="s">
        <v>138</v>
      </c>
      <c r="B277" t="s">
        <v>139</v>
      </c>
      <c r="C277" t="s">
        <v>140</v>
      </c>
      <c r="D277" t="s">
        <v>141</v>
      </c>
      <c r="E277" t="s">
        <v>10015</v>
      </c>
      <c r="F277" t="s">
        <v>10016</v>
      </c>
      <c r="G277" t="s">
        <v>8665</v>
      </c>
      <c r="H277" t="s">
        <v>144</v>
      </c>
      <c r="I277" t="s">
        <v>138</v>
      </c>
      <c r="J277" t="s">
        <v>10017</v>
      </c>
      <c r="K277" t="s">
        <v>96</v>
      </c>
      <c r="L277" t="s">
        <v>10018</v>
      </c>
      <c r="M277" s="36">
        <v>45962.402442129627</v>
      </c>
      <c r="N277" s="36">
        <v>45968.35</v>
      </c>
      <c r="P277" t="s">
        <v>8668</v>
      </c>
      <c r="Q277" t="s">
        <v>8668</v>
      </c>
      <c r="R277" t="s">
        <v>1130</v>
      </c>
      <c r="S277" t="s">
        <v>1130</v>
      </c>
      <c r="T277" t="s">
        <v>100</v>
      </c>
      <c r="U277" t="s">
        <v>6696</v>
      </c>
      <c r="V277" t="s">
        <v>10019</v>
      </c>
      <c r="W277" t="s">
        <v>102</v>
      </c>
      <c r="Y277" t="s">
        <v>8</v>
      </c>
      <c r="Z277" t="s">
        <v>104</v>
      </c>
      <c r="AA277" t="s">
        <v>9546</v>
      </c>
      <c r="AB277" s="37">
        <v>1</v>
      </c>
      <c r="AC277" s="37">
        <v>35780</v>
      </c>
      <c r="AD277" s="37">
        <v>75096</v>
      </c>
      <c r="AE277" s="37">
        <v>35780</v>
      </c>
    </row>
    <row r="278" spans="1:31">
      <c r="A278" t="s">
        <v>85</v>
      </c>
      <c r="B278" t="s">
        <v>86</v>
      </c>
      <c r="C278" t="s">
        <v>87</v>
      </c>
      <c r="D278" t="s">
        <v>9111</v>
      </c>
      <c r="E278" t="s">
        <v>10020</v>
      </c>
      <c r="F278" t="s">
        <v>10021</v>
      </c>
      <c r="G278" t="s">
        <v>8607</v>
      </c>
      <c r="H278" t="s">
        <v>93</v>
      </c>
      <c r="I278" t="s">
        <v>9114</v>
      </c>
      <c r="J278" t="s">
        <v>10022</v>
      </c>
      <c r="K278" t="s">
        <v>96</v>
      </c>
      <c r="L278" t="s">
        <v>10023</v>
      </c>
      <c r="M278" s="36">
        <v>45962.41233796296</v>
      </c>
      <c r="N278" s="36">
        <v>45978.618055555547</v>
      </c>
      <c r="P278" t="s">
        <v>8668</v>
      </c>
      <c r="Q278" t="s">
        <v>8668</v>
      </c>
      <c r="R278" t="s">
        <v>1130</v>
      </c>
      <c r="S278" t="s">
        <v>1130</v>
      </c>
      <c r="T278" t="s">
        <v>100</v>
      </c>
      <c r="U278" t="s">
        <v>6696</v>
      </c>
      <c r="V278" t="s">
        <v>10024</v>
      </c>
      <c r="W278" t="s">
        <v>8611</v>
      </c>
      <c r="Y278" t="s">
        <v>125</v>
      </c>
      <c r="Z278" t="s">
        <v>3065</v>
      </c>
      <c r="AB278" s="37">
        <v>0</v>
      </c>
      <c r="AC278" s="37">
        <v>35780</v>
      </c>
      <c r="AD278" s="37">
        <v>75096</v>
      </c>
      <c r="AE278" s="37">
        <v>35780</v>
      </c>
    </row>
    <row r="279" spans="1:31">
      <c r="A279" t="s">
        <v>310</v>
      </c>
      <c r="B279" t="s">
        <v>114</v>
      </c>
      <c r="C279" t="s">
        <v>115</v>
      </c>
      <c r="D279" t="s">
        <v>311</v>
      </c>
      <c r="E279" t="s">
        <v>10025</v>
      </c>
      <c r="F279" t="s">
        <v>10026</v>
      </c>
      <c r="G279" t="s">
        <v>8665</v>
      </c>
      <c r="H279" t="s">
        <v>314</v>
      </c>
      <c r="I279" t="s">
        <v>310</v>
      </c>
      <c r="J279" t="s">
        <v>10027</v>
      </c>
      <c r="K279" t="s">
        <v>96</v>
      </c>
      <c r="L279" t="s">
        <v>10028</v>
      </c>
      <c r="M279" s="36">
        <v>45962.417361111111</v>
      </c>
      <c r="N279" s="36">
        <v>45962.518055555563</v>
      </c>
      <c r="P279" t="s">
        <v>8668</v>
      </c>
      <c r="Q279" t="s">
        <v>8668</v>
      </c>
      <c r="R279" t="s">
        <v>98</v>
      </c>
      <c r="S279" t="s">
        <v>99</v>
      </c>
      <c r="T279" t="s">
        <v>100</v>
      </c>
      <c r="U279" t="s">
        <v>6696</v>
      </c>
      <c r="V279" t="s">
        <v>10029</v>
      </c>
      <c r="W279" t="s">
        <v>102</v>
      </c>
      <c r="Y279" t="s">
        <v>8</v>
      </c>
      <c r="Z279" t="s">
        <v>104</v>
      </c>
      <c r="AA279" t="s">
        <v>350</v>
      </c>
      <c r="AB279" s="37">
        <v>1</v>
      </c>
      <c r="AC279" s="37">
        <v>35780</v>
      </c>
      <c r="AD279" s="37">
        <v>75096</v>
      </c>
      <c r="AE279" s="37">
        <v>35780</v>
      </c>
    </row>
    <row r="280" spans="1:31">
      <c r="A280" t="s">
        <v>704</v>
      </c>
      <c r="B280" t="s">
        <v>381</v>
      </c>
      <c r="C280" t="s">
        <v>382</v>
      </c>
      <c r="D280" t="s">
        <v>4773</v>
      </c>
      <c r="E280" t="s">
        <v>10030</v>
      </c>
      <c r="F280" t="s">
        <v>10031</v>
      </c>
      <c r="G280" t="s">
        <v>8607</v>
      </c>
      <c r="H280" t="s">
        <v>607</v>
      </c>
      <c r="I280" t="s">
        <v>4776</v>
      </c>
      <c r="J280" t="s">
        <v>10032</v>
      </c>
      <c r="K280" t="s">
        <v>96</v>
      </c>
      <c r="L280" t="s">
        <v>10033</v>
      </c>
      <c r="M280" s="36">
        <v>45962.461192129631</v>
      </c>
      <c r="N280" s="36">
        <v>45968.350694444453</v>
      </c>
      <c r="P280" t="s">
        <v>8668</v>
      </c>
      <c r="Q280" t="s">
        <v>8668</v>
      </c>
      <c r="R280" t="s">
        <v>1129</v>
      </c>
      <c r="S280" t="s">
        <v>1129</v>
      </c>
      <c r="T280" t="s">
        <v>100</v>
      </c>
      <c r="U280" t="s">
        <v>6696</v>
      </c>
      <c r="V280" t="s">
        <v>10034</v>
      </c>
      <c r="W280" t="s">
        <v>8611</v>
      </c>
      <c r="Y280" t="s">
        <v>13</v>
      </c>
      <c r="Z280" t="s">
        <v>104</v>
      </c>
      <c r="AB280" s="37">
        <v>0</v>
      </c>
      <c r="AC280" s="37">
        <v>35780</v>
      </c>
      <c r="AD280" s="37">
        <v>75096</v>
      </c>
      <c r="AE280" s="37">
        <v>35780</v>
      </c>
    </row>
    <row r="281" spans="1:31">
      <c r="A281" t="s">
        <v>138</v>
      </c>
      <c r="B281" t="s">
        <v>139</v>
      </c>
      <c r="C281" t="s">
        <v>140</v>
      </c>
      <c r="D281" t="s">
        <v>1504</v>
      </c>
      <c r="E281" t="s">
        <v>10035</v>
      </c>
      <c r="F281" t="s">
        <v>10036</v>
      </c>
      <c r="G281" t="s">
        <v>8607</v>
      </c>
      <c r="H281" t="s">
        <v>1507</v>
      </c>
      <c r="I281" t="s">
        <v>1508</v>
      </c>
      <c r="J281" t="s">
        <v>10037</v>
      </c>
      <c r="K281" t="s">
        <v>96</v>
      </c>
      <c r="L281" t="s">
        <v>10038</v>
      </c>
      <c r="M281" s="36">
        <v>45962.408252314817</v>
      </c>
      <c r="N281" s="36">
        <v>45971.470833333333</v>
      </c>
      <c r="P281" t="s">
        <v>8668</v>
      </c>
      <c r="Q281" t="s">
        <v>8668</v>
      </c>
      <c r="R281" t="s">
        <v>1129</v>
      </c>
      <c r="S281" t="s">
        <v>1129</v>
      </c>
      <c r="T281" t="s">
        <v>100</v>
      </c>
      <c r="U281" t="s">
        <v>6696</v>
      </c>
      <c r="V281" t="s">
        <v>10039</v>
      </c>
      <c r="W281" t="s">
        <v>8611</v>
      </c>
      <c r="Y281" t="s">
        <v>125</v>
      </c>
      <c r="Z281" t="s">
        <v>126</v>
      </c>
      <c r="AB281" s="37">
        <v>0</v>
      </c>
      <c r="AC281" s="37">
        <v>35780</v>
      </c>
      <c r="AD281" s="37">
        <v>75096</v>
      </c>
      <c r="AE281" s="37">
        <v>35780</v>
      </c>
    </row>
    <row r="282" spans="1:31">
      <c r="A282" t="s">
        <v>398</v>
      </c>
      <c r="B282" t="s">
        <v>86</v>
      </c>
      <c r="C282" t="s">
        <v>87</v>
      </c>
      <c r="D282" t="s">
        <v>399</v>
      </c>
      <c r="E282" t="s">
        <v>10040</v>
      </c>
      <c r="F282" t="s">
        <v>10041</v>
      </c>
      <c r="G282" t="s">
        <v>8665</v>
      </c>
      <c r="H282" t="s">
        <v>402</v>
      </c>
      <c r="I282" t="s">
        <v>398</v>
      </c>
      <c r="J282" t="s">
        <v>10042</v>
      </c>
      <c r="K282" t="s">
        <v>96</v>
      </c>
      <c r="L282" t="s">
        <v>10043</v>
      </c>
      <c r="M282" s="36">
        <v>45962.409224537027</v>
      </c>
      <c r="N282" s="36">
        <v>45965.663888888892</v>
      </c>
      <c r="P282" t="s">
        <v>8668</v>
      </c>
      <c r="Q282" t="s">
        <v>8668</v>
      </c>
      <c r="R282" t="s">
        <v>1130</v>
      </c>
      <c r="S282" t="s">
        <v>1130</v>
      </c>
      <c r="T282" t="s">
        <v>100</v>
      </c>
      <c r="U282" t="s">
        <v>6696</v>
      </c>
      <c r="V282" t="s">
        <v>10044</v>
      </c>
      <c r="W282" t="s">
        <v>102</v>
      </c>
      <c r="Y282" t="s">
        <v>8</v>
      </c>
      <c r="Z282" t="s">
        <v>104</v>
      </c>
      <c r="AA282" t="s">
        <v>429</v>
      </c>
      <c r="AB282" s="37">
        <v>1</v>
      </c>
      <c r="AC282" s="37">
        <v>35780</v>
      </c>
      <c r="AD282" s="37">
        <v>75096</v>
      </c>
      <c r="AE282" s="37">
        <v>35780</v>
      </c>
    </row>
    <row r="283" spans="1:31">
      <c r="A283" t="s">
        <v>351</v>
      </c>
      <c r="B283" t="s">
        <v>86</v>
      </c>
      <c r="C283" t="s">
        <v>352</v>
      </c>
      <c r="D283" t="s">
        <v>353</v>
      </c>
      <c r="E283" t="s">
        <v>10045</v>
      </c>
      <c r="F283" t="s">
        <v>10046</v>
      </c>
      <c r="G283" t="s">
        <v>8665</v>
      </c>
      <c r="H283" t="s">
        <v>356</v>
      </c>
      <c r="I283" t="s">
        <v>357</v>
      </c>
      <c r="J283" t="s">
        <v>10047</v>
      </c>
      <c r="K283" t="s">
        <v>96</v>
      </c>
      <c r="L283" t="s">
        <v>10048</v>
      </c>
      <c r="M283" s="36">
        <v>45962.410243055558</v>
      </c>
      <c r="N283" s="36">
        <v>45966.481944444437</v>
      </c>
      <c r="P283" t="s">
        <v>8668</v>
      </c>
      <c r="Q283" t="s">
        <v>8668</v>
      </c>
      <c r="R283" t="s">
        <v>98</v>
      </c>
      <c r="S283" t="s">
        <v>99</v>
      </c>
      <c r="T283" t="s">
        <v>100</v>
      </c>
      <c r="U283" t="s">
        <v>6696</v>
      </c>
      <c r="V283" t="s">
        <v>10049</v>
      </c>
      <c r="W283" t="s">
        <v>102</v>
      </c>
      <c r="Y283" t="s">
        <v>8</v>
      </c>
      <c r="Z283" t="s">
        <v>104</v>
      </c>
      <c r="AA283" t="s">
        <v>2338</v>
      </c>
      <c r="AB283" s="37">
        <v>1</v>
      </c>
      <c r="AC283" s="37">
        <v>35780</v>
      </c>
      <c r="AD283" s="37">
        <v>75096</v>
      </c>
      <c r="AE283" s="37">
        <v>35780</v>
      </c>
    </row>
    <row r="284" spans="1:31">
      <c r="A284" t="s">
        <v>310</v>
      </c>
      <c r="B284" t="s">
        <v>114</v>
      </c>
      <c r="C284" t="s">
        <v>115</v>
      </c>
      <c r="D284" t="s">
        <v>311</v>
      </c>
      <c r="E284" t="s">
        <v>10050</v>
      </c>
      <c r="F284" t="s">
        <v>10051</v>
      </c>
      <c r="G284" t="s">
        <v>8665</v>
      </c>
      <c r="H284" t="s">
        <v>314</v>
      </c>
      <c r="I284" t="s">
        <v>310</v>
      </c>
      <c r="J284" t="s">
        <v>10052</v>
      </c>
      <c r="K284" t="s">
        <v>96</v>
      </c>
      <c r="L284" t="s">
        <v>10053</v>
      </c>
      <c r="M284" s="36">
        <v>45962.415127314824</v>
      </c>
      <c r="N284" s="36">
        <v>45962.513194444437</v>
      </c>
      <c r="P284" t="s">
        <v>8668</v>
      </c>
      <c r="Q284" t="s">
        <v>8668</v>
      </c>
      <c r="R284" t="s">
        <v>98</v>
      </c>
      <c r="S284" t="s">
        <v>99</v>
      </c>
      <c r="T284" t="s">
        <v>100</v>
      </c>
      <c r="U284" t="s">
        <v>6696</v>
      </c>
      <c r="V284" t="s">
        <v>10054</v>
      </c>
      <c r="W284" t="s">
        <v>102</v>
      </c>
      <c r="Y284" t="s">
        <v>8</v>
      </c>
      <c r="Z284" t="s">
        <v>104</v>
      </c>
      <c r="AA284" t="s">
        <v>350</v>
      </c>
      <c r="AB284" s="37">
        <v>1</v>
      </c>
      <c r="AC284" s="37">
        <v>35780</v>
      </c>
      <c r="AD284" s="37">
        <v>75096</v>
      </c>
      <c r="AE284" s="37">
        <v>35780</v>
      </c>
    </row>
    <row r="285" spans="1:31">
      <c r="A285" t="s">
        <v>310</v>
      </c>
      <c r="B285" t="s">
        <v>114</v>
      </c>
      <c r="C285" t="s">
        <v>115</v>
      </c>
      <c r="D285" t="s">
        <v>5037</v>
      </c>
      <c r="E285" t="s">
        <v>10055</v>
      </c>
      <c r="F285" t="s">
        <v>10056</v>
      </c>
      <c r="G285" t="s">
        <v>8665</v>
      </c>
      <c r="H285" t="s">
        <v>314</v>
      </c>
      <c r="I285" t="s">
        <v>5040</v>
      </c>
      <c r="J285" t="s">
        <v>10057</v>
      </c>
      <c r="K285" t="s">
        <v>96</v>
      </c>
      <c r="L285" t="s">
        <v>10058</v>
      </c>
      <c r="M285" s="36">
        <v>45962.416863425933</v>
      </c>
      <c r="N285" s="36">
        <v>45962.508333333331</v>
      </c>
      <c r="P285" t="s">
        <v>8668</v>
      </c>
      <c r="Q285" t="s">
        <v>8668</v>
      </c>
      <c r="R285" t="s">
        <v>98</v>
      </c>
      <c r="S285" t="s">
        <v>99</v>
      </c>
      <c r="T285" t="s">
        <v>100</v>
      </c>
      <c r="U285" t="s">
        <v>6696</v>
      </c>
      <c r="V285" t="s">
        <v>10059</v>
      </c>
      <c r="W285" t="s">
        <v>102</v>
      </c>
      <c r="Y285" t="s">
        <v>8</v>
      </c>
      <c r="Z285" t="s">
        <v>104</v>
      </c>
      <c r="AA285" t="s">
        <v>350</v>
      </c>
      <c r="AB285" s="37">
        <v>1</v>
      </c>
      <c r="AC285" s="37">
        <v>35780</v>
      </c>
      <c r="AD285" s="37">
        <v>75096</v>
      </c>
      <c r="AE285" s="37">
        <v>35780</v>
      </c>
    </row>
    <row r="286" spans="1:31">
      <c r="A286" t="s">
        <v>509</v>
      </c>
      <c r="B286" t="s">
        <v>139</v>
      </c>
      <c r="C286" t="s">
        <v>140</v>
      </c>
      <c r="D286" t="s">
        <v>510</v>
      </c>
      <c r="E286" t="s">
        <v>10060</v>
      </c>
      <c r="F286" t="s">
        <v>10061</v>
      </c>
      <c r="G286" t="s">
        <v>8665</v>
      </c>
      <c r="H286" t="s">
        <v>144</v>
      </c>
      <c r="I286" t="s">
        <v>513</v>
      </c>
      <c r="J286" t="s">
        <v>10062</v>
      </c>
      <c r="K286" t="s">
        <v>96</v>
      </c>
      <c r="L286" t="s">
        <v>10063</v>
      </c>
      <c r="M286" s="36">
        <v>45962.418379629627</v>
      </c>
      <c r="N286" s="36">
        <v>45971.404861111107</v>
      </c>
      <c r="P286" t="s">
        <v>8668</v>
      </c>
      <c r="Q286" t="s">
        <v>8668</v>
      </c>
      <c r="R286" t="s">
        <v>1130</v>
      </c>
      <c r="S286" t="s">
        <v>1130</v>
      </c>
      <c r="T286" t="s">
        <v>100</v>
      </c>
      <c r="U286" t="s">
        <v>6696</v>
      </c>
      <c r="V286" t="s">
        <v>10064</v>
      </c>
      <c r="W286" t="s">
        <v>102</v>
      </c>
      <c r="Y286" t="s">
        <v>11</v>
      </c>
      <c r="Z286" t="s">
        <v>104</v>
      </c>
      <c r="AA286" t="s">
        <v>518</v>
      </c>
      <c r="AB286" s="37">
        <v>1</v>
      </c>
      <c r="AC286" s="37">
        <v>67654</v>
      </c>
      <c r="AD286" s="37">
        <v>140396</v>
      </c>
      <c r="AE286" s="37">
        <v>67654</v>
      </c>
    </row>
    <row r="287" spans="1:31">
      <c r="A287" t="s">
        <v>152</v>
      </c>
      <c r="B287" t="s">
        <v>153</v>
      </c>
      <c r="C287" t="s">
        <v>154</v>
      </c>
      <c r="D287" t="s">
        <v>155</v>
      </c>
      <c r="E287" t="s">
        <v>10065</v>
      </c>
      <c r="F287" t="s">
        <v>10066</v>
      </c>
      <c r="G287" t="s">
        <v>8665</v>
      </c>
      <c r="H287" t="s">
        <v>153</v>
      </c>
      <c r="I287" t="s">
        <v>152</v>
      </c>
      <c r="J287" t="s">
        <v>10067</v>
      </c>
      <c r="K287" t="s">
        <v>96</v>
      </c>
      <c r="L287" t="s">
        <v>10068</v>
      </c>
      <c r="M287" s="36">
        <v>45962.419166666667</v>
      </c>
      <c r="N287" s="36">
        <v>45965.665277777778</v>
      </c>
      <c r="P287" t="s">
        <v>8668</v>
      </c>
      <c r="Q287" t="s">
        <v>8668</v>
      </c>
      <c r="R287" t="s">
        <v>1130</v>
      </c>
      <c r="S287" t="s">
        <v>1130</v>
      </c>
      <c r="T287" t="s">
        <v>100</v>
      </c>
      <c r="U287" t="s">
        <v>6696</v>
      </c>
      <c r="V287" t="s">
        <v>10069</v>
      </c>
      <c r="W287" t="s">
        <v>102</v>
      </c>
      <c r="Y287" t="s">
        <v>8</v>
      </c>
      <c r="Z287" t="s">
        <v>104</v>
      </c>
      <c r="AA287" t="s">
        <v>1911</v>
      </c>
      <c r="AB287" s="37">
        <v>1</v>
      </c>
      <c r="AC287" s="37">
        <v>35780</v>
      </c>
      <c r="AD287" s="37">
        <v>75096</v>
      </c>
      <c r="AE287" s="37">
        <v>35780</v>
      </c>
    </row>
    <row r="288" spans="1:31">
      <c r="A288" t="s">
        <v>152</v>
      </c>
      <c r="B288" t="s">
        <v>153</v>
      </c>
      <c r="C288" t="s">
        <v>154</v>
      </c>
      <c r="D288" t="s">
        <v>155</v>
      </c>
      <c r="E288" t="s">
        <v>10070</v>
      </c>
      <c r="F288" t="s">
        <v>10071</v>
      </c>
      <c r="G288" t="s">
        <v>8665</v>
      </c>
      <c r="H288" t="s">
        <v>153</v>
      </c>
      <c r="I288" t="s">
        <v>152</v>
      </c>
      <c r="J288" t="s">
        <v>10072</v>
      </c>
      <c r="K288" t="s">
        <v>96</v>
      </c>
      <c r="L288" t="s">
        <v>10073</v>
      </c>
      <c r="M288" s="36">
        <v>45962.420312499999</v>
      </c>
      <c r="N288" s="36">
        <v>45965.668055555558</v>
      </c>
      <c r="P288" t="s">
        <v>8668</v>
      </c>
      <c r="Q288" t="s">
        <v>8668</v>
      </c>
      <c r="R288" t="s">
        <v>1130</v>
      </c>
      <c r="S288" t="s">
        <v>1130</v>
      </c>
      <c r="T288" t="s">
        <v>100</v>
      </c>
      <c r="U288" t="s">
        <v>6696</v>
      </c>
      <c r="V288" t="s">
        <v>10074</v>
      </c>
      <c r="W288" t="s">
        <v>102</v>
      </c>
      <c r="Y288" t="s">
        <v>8</v>
      </c>
      <c r="Z288" t="s">
        <v>104</v>
      </c>
      <c r="AA288" t="s">
        <v>793</v>
      </c>
      <c r="AB288" s="37">
        <v>1</v>
      </c>
      <c r="AC288" s="37">
        <v>35780</v>
      </c>
      <c r="AD288" s="37">
        <v>75096</v>
      </c>
      <c r="AE288" s="37">
        <v>35780</v>
      </c>
    </row>
    <row r="289" spans="1:31">
      <c r="A289" t="s">
        <v>398</v>
      </c>
      <c r="B289" t="s">
        <v>86</v>
      </c>
      <c r="C289" t="s">
        <v>87</v>
      </c>
      <c r="D289" t="s">
        <v>399</v>
      </c>
      <c r="E289" t="s">
        <v>10075</v>
      </c>
      <c r="F289" t="s">
        <v>10076</v>
      </c>
      <c r="G289" t="s">
        <v>8665</v>
      </c>
      <c r="H289" t="s">
        <v>402</v>
      </c>
      <c r="I289" t="s">
        <v>398</v>
      </c>
      <c r="J289" t="s">
        <v>10077</v>
      </c>
      <c r="K289" t="s">
        <v>96</v>
      </c>
      <c r="L289" t="s">
        <v>10078</v>
      </c>
      <c r="M289" s="36">
        <v>45962.457511574074</v>
      </c>
      <c r="N289" s="36">
        <v>45966.535416666673</v>
      </c>
      <c r="P289" t="s">
        <v>8668</v>
      </c>
      <c r="Q289" t="s">
        <v>8668</v>
      </c>
      <c r="R289" t="s">
        <v>1130</v>
      </c>
      <c r="S289" t="s">
        <v>1130</v>
      </c>
      <c r="T289" t="s">
        <v>100</v>
      </c>
      <c r="U289" t="s">
        <v>6696</v>
      </c>
      <c r="V289" t="s">
        <v>10079</v>
      </c>
      <c r="W289" t="s">
        <v>102</v>
      </c>
      <c r="Y289" t="s">
        <v>8</v>
      </c>
      <c r="Z289" t="s">
        <v>104</v>
      </c>
      <c r="AA289" t="s">
        <v>407</v>
      </c>
      <c r="AB289" s="37">
        <v>1</v>
      </c>
      <c r="AC289" s="37">
        <v>35780</v>
      </c>
      <c r="AD289" s="37">
        <v>75096</v>
      </c>
      <c r="AE289" s="37">
        <v>35780</v>
      </c>
    </row>
    <row r="290" spans="1:31">
      <c r="A290" t="s">
        <v>152</v>
      </c>
      <c r="B290" t="s">
        <v>153</v>
      </c>
      <c r="C290" t="s">
        <v>154</v>
      </c>
      <c r="D290" t="s">
        <v>155</v>
      </c>
      <c r="E290" t="s">
        <v>10080</v>
      </c>
      <c r="F290" t="s">
        <v>10081</v>
      </c>
      <c r="G290" t="s">
        <v>8665</v>
      </c>
      <c r="H290" t="s">
        <v>153</v>
      </c>
      <c r="I290" t="s">
        <v>152</v>
      </c>
      <c r="J290" t="s">
        <v>10082</v>
      </c>
      <c r="K290" t="s">
        <v>96</v>
      </c>
      <c r="L290" t="s">
        <v>10083</v>
      </c>
      <c r="M290" s="36">
        <v>45962.457974537043</v>
      </c>
      <c r="N290" s="36">
        <v>45967.531944444447</v>
      </c>
      <c r="P290" t="s">
        <v>8668</v>
      </c>
      <c r="Q290" t="s">
        <v>8668</v>
      </c>
      <c r="R290" t="s">
        <v>98</v>
      </c>
      <c r="S290" t="s">
        <v>470</v>
      </c>
      <c r="T290" t="s">
        <v>100</v>
      </c>
      <c r="U290" t="s">
        <v>6696</v>
      </c>
      <c r="V290" t="s">
        <v>10084</v>
      </c>
      <c r="W290" t="s">
        <v>102</v>
      </c>
      <c r="Y290" t="s">
        <v>8</v>
      </c>
      <c r="Z290" t="s">
        <v>104</v>
      </c>
      <c r="AA290" t="s">
        <v>2182</v>
      </c>
      <c r="AB290" s="37">
        <v>1</v>
      </c>
      <c r="AC290" s="37">
        <v>35780</v>
      </c>
      <c r="AD290" s="37">
        <v>75096</v>
      </c>
      <c r="AE290" s="37">
        <v>35780</v>
      </c>
    </row>
    <row r="291" spans="1:31">
      <c r="A291" t="s">
        <v>113</v>
      </c>
      <c r="B291" t="s">
        <v>114</v>
      </c>
      <c r="C291" t="s">
        <v>115</v>
      </c>
      <c r="D291" t="s">
        <v>363</v>
      </c>
      <c r="E291" t="s">
        <v>10085</v>
      </c>
      <c r="F291" t="s">
        <v>10086</v>
      </c>
      <c r="G291" t="s">
        <v>8665</v>
      </c>
      <c r="H291" t="s">
        <v>366</v>
      </c>
      <c r="I291" t="s">
        <v>113</v>
      </c>
      <c r="J291" t="s">
        <v>10087</v>
      </c>
      <c r="K291" t="s">
        <v>96</v>
      </c>
      <c r="L291" t="s">
        <v>10088</v>
      </c>
      <c r="M291" s="36">
        <v>45965.333333333343</v>
      </c>
      <c r="N291" s="36">
        <v>45965.599999999999</v>
      </c>
      <c r="P291" t="s">
        <v>8668</v>
      </c>
      <c r="Q291" t="s">
        <v>8668</v>
      </c>
      <c r="R291" t="s">
        <v>98</v>
      </c>
      <c r="S291" t="s">
        <v>99</v>
      </c>
      <c r="T291" t="s">
        <v>100</v>
      </c>
      <c r="U291" t="s">
        <v>6696</v>
      </c>
      <c r="V291" t="s">
        <v>10089</v>
      </c>
      <c r="W291" t="s">
        <v>102</v>
      </c>
      <c r="Y291" t="s">
        <v>8</v>
      </c>
      <c r="Z291" t="s">
        <v>104</v>
      </c>
      <c r="AA291" t="s">
        <v>231</v>
      </c>
      <c r="AB291" s="37">
        <v>1</v>
      </c>
      <c r="AC291" s="37">
        <v>35780</v>
      </c>
      <c r="AD291" s="37">
        <v>75096</v>
      </c>
      <c r="AE291" s="37">
        <v>35780</v>
      </c>
    </row>
    <row r="292" spans="1:31">
      <c r="A292" t="s">
        <v>138</v>
      </c>
      <c r="B292" t="s">
        <v>139</v>
      </c>
      <c r="C292" t="s">
        <v>140</v>
      </c>
      <c r="D292" t="s">
        <v>1424</v>
      </c>
      <c r="E292" t="s">
        <v>10090</v>
      </c>
      <c r="F292" t="s">
        <v>10091</v>
      </c>
      <c r="G292" t="s">
        <v>8665</v>
      </c>
      <c r="H292" t="s">
        <v>144</v>
      </c>
      <c r="I292" t="s">
        <v>1427</v>
      </c>
      <c r="J292" t="s">
        <v>10092</v>
      </c>
      <c r="K292" t="s">
        <v>96</v>
      </c>
      <c r="L292" t="s">
        <v>10093</v>
      </c>
      <c r="M292" s="36">
        <v>45965.333333333343</v>
      </c>
      <c r="N292" s="36">
        <v>45971.683333333327</v>
      </c>
      <c r="P292" t="s">
        <v>8668</v>
      </c>
      <c r="Q292" t="s">
        <v>8668</v>
      </c>
      <c r="R292" t="s">
        <v>98</v>
      </c>
      <c r="S292" t="s">
        <v>99</v>
      </c>
      <c r="T292" t="s">
        <v>100</v>
      </c>
      <c r="U292" t="s">
        <v>6696</v>
      </c>
      <c r="V292" t="s">
        <v>10094</v>
      </c>
      <c r="W292" t="s">
        <v>8698</v>
      </c>
      <c r="Y292" t="s">
        <v>15</v>
      </c>
      <c r="Z292" t="s">
        <v>104</v>
      </c>
      <c r="AA292" t="s">
        <v>644</v>
      </c>
      <c r="AB292" s="37">
        <v>0</v>
      </c>
      <c r="AC292" s="37">
        <v>35780</v>
      </c>
      <c r="AD292" s="37">
        <v>75096</v>
      </c>
      <c r="AE292" s="37">
        <v>35780</v>
      </c>
    </row>
    <row r="293" spans="1:31">
      <c r="A293" t="s">
        <v>138</v>
      </c>
      <c r="B293" t="s">
        <v>139</v>
      </c>
      <c r="C293" t="s">
        <v>140</v>
      </c>
      <c r="D293" t="s">
        <v>1386</v>
      </c>
      <c r="E293" t="s">
        <v>10095</v>
      </c>
      <c r="F293" t="s">
        <v>10096</v>
      </c>
      <c r="G293" t="s">
        <v>8665</v>
      </c>
      <c r="H293" t="s">
        <v>144</v>
      </c>
      <c r="I293" t="s">
        <v>1389</v>
      </c>
      <c r="J293" t="s">
        <v>10097</v>
      </c>
      <c r="K293" t="s">
        <v>96</v>
      </c>
      <c r="L293" t="s">
        <v>10098</v>
      </c>
      <c r="M293" s="36">
        <v>45965.333333333343</v>
      </c>
      <c r="N293" s="36">
        <v>45968.350694444453</v>
      </c>
      <c r="P293" t="s">
        <v>8668</v>
      </c>
      <c r="Q293" t="s">
        <v>8668</v>
      </c>
      <c r="R293" t="s">
        <v>98</v>
      </c>
      <c r="S293" t="s">
        <v>99</v>
      </c>
      <c r="T293" t="s">
        <v>100</v>
      </c>
      <c r="U293" t="s">
        <v>6696</v>
      </c>
      <c r="V293" t="s">
        <v>10099</v>
      </c>
      <c r="W293" t="s">
        <v>102</v>
      </c>
      <c r="Y293" t="s">
        <v>8</v>
      </c>
      <c r="Z293" t="s">
        <v>104</v>
      </c>
      <c r="AA293" t="s">
        <v>9546</v>
      </c>
      <c r="AB293" s="37">
        <v>1</v>
      </c>
      <c r="AC293" s="37">
        <v>35780</v>
      </c>
      <c r="AD293" s="37">
        <v>75096</v>
      </c>
      <c r="AE293" s="37">
        <v>35780</v>
      </c>
    </row>
    <row r="294" spans="1:31">
      <c r="A294" t="s">
        <v>138</v>
      </c>
      <c r="B294" t="s">
        <v>139</v>
      </c>
      <c r="C294" t="s">
        <v>140</v>
      </c>
      <c r="D294" t="s">
        <v>204</v>
      </c>
      <c r="E294" t="s">
        <v>10100</v>
      </c>
      <c r="F294" t="s">
        <v>10101</v>
      </c>
      <c r="G294" t="s">
        <v>8665</v>
      </c>
      <c r="H294" t="s">
        <v>144</v>
      </c>
      <c r="I294" t="s">
        <v>207</v>
      </c>
      <c r="J294" t="s">
        <v>10102</v>
      </c>
      <c r="K294" t="s">
        <v>96</v>
      </c>
      <c r="L294" t="s">
        <v>10103</v>
      </c>
      <c r="M294" s="36">
        <v>45962.611111111109</v>
      </c>
      <c r="N294" s="36">
        <v>45967.634027777778</v>
      </c>
      <c r="P294" t="s">
        <v>8668</v>
      </c>
      <c r="Q294" t="s">
        <v>8668</v>
      </c>
      <c r="R294" t="s">
        <v>98</v>
      </c>
      <c r="S294" t="s">
        <v>99</v>
      </c>
      <c r="T294" t="s">
        <v>2680</v>
      </c>
      <c r="U294" t="s">
        <v>7182</v>
      </c>
      <c r="V294" t="s">
        <v>10104</v>
      </c>
      <c r="W294" t="s">
        <v>1195</v>
      </c>
      <c r="Y294" t="s">
        <v>8</v>
      </c>
      <c r="Z294" t="s">
        <v>104</v>
      </c>
      <c r="AA294" t="s">
        <v>176</v>
      </c>
      <c r="AB294" s="37">
        <v>0</v>
      </c>
      <c r="AC294" s="37">
        <v>41241</v>
      </c>
      <c r="AD294" s="37">
        <v>0</v>
      </c>
      <c r="AE294" s="37">
        <v>41241</v>
      </c>
    </row>
    <row r="295" spans="1:31">
      <c r="A295" t="s">
        <v>800</v>
      </c>
      <c r="B295" t="s">
        <v>381</v>
      </c>
      <c r="C295" t="s">
        <v>382</v>
      </c>
      <c r="D295" t="s">
        <v>2059</v>
      </c>
      <c r="E295" t="s">
        <v>10105</v>
      </c>
      <c r="F295" t="s">
        <v>10106</v>
      </c>
      <c r="G295" t="s">
        <v>8607</v>
      </c>
      <c r="H295" t="s">
        <v>804</v>
      </c>
      <c r="I295" t="s">
        <v>2062</v>
      </c>
      <c r="J295" t="s">
        <v>10107</v>
      </c>
      <c r="K295" t="s">
        <v>96</v>
      </c>
      <c r="L295" t="s">
        <v>10108</v>
      </c>
      <c r="M295" s="36">
        <v>45965.333333333343</v>
      </c>
      <c r="N295" s="36">
        <v>45968.352083333331</v>
      </c>
      <c r="P295" t="s">
        <v>8668</v>
      </c>
      <c r="Q295" t="s">
        <v>8668</v>
      </c>
      <c r="R295" t="s">
        <v>1130</v>
      </c>
      <c r="S295" t="s">
        <v>1130</v>
      </c>
      <c r="T295" t="s">
        <v>100</v>
      </c>
      <c r="U295" t="s">
        <v>6696</v>
      </c>
      <c r="V295" t="s">
        <v>10109</v>
      </c>
      <c r="W295" t="s">
        <v>8611</v>
      </c>
      <c r="Y295" t="s">
        <v>13</v>
      </c>
      <c r="Z295" t="s">
        <v>104</v>
      </c>
      <c r="AB295" s="37">
        <v>0</v>
      </c>
      <c r="AC295" s="37">
        <v>35780</v>
      </c>
      <c r="AD295" s="37">
        <v>75096</v>
      </c>
      <c r="AE295" s="37">
        <v>35780</v>
      </c>
    </row>
    <row r="296" spans="1:31">
      <c r="A296" t="s">
        <v>398</v>
      </c>
      <c r="B296" t="s">
        <v>86</v>
      </c>
      <c r="C296" t="s">
        <v>87</v>
      </c>
      <c r="D296" t="s">
        <v>891</v>
      </c>
      <c r="E296" t="s">
        <v>10110</v>
      </c>
      <c r="F296" t="s">
        <v>10111</v>
      </c>
      <c r="G296" t="s">
        <v>8665</v>
      </c>
      <c r="H296" t="s">
        <v>402</v>
      </c>
      <c r="I296" t="s">
        <v>894</v>
      </c>
      <c r="J296" t="s">
        <v>10112</v>
      </c>
      <c r="K296" t="s">
        <v>96</v>
      </c>
      <c r="L296" t="s">
        <v>10113</v>
      </c>
      <c r="M296" s="36">
        <v>45965.333333333343</v>
      </c>
      <c r="N296" s="36">
        <v>45965.597916666673</v>
      </c>
      <c r="P296" t="s">
        <v>8668</v>
      </c>
      <c r="Q296" t="s">
        <v>8668</v>
      </c>
      <c r="R296" t="s">
        <v>98</v>
      </c>
      <c r="S296" t="s">
        <v>470</v>
      </c>
      <c r="T296" t="s">
        <v>100</v>
      </c>
      <c r="U296" t="s">
        <v>6696</v>
      </c>
      <c r="V296" t="s">
        <v>10114</v>
      </c>
      <c r="W296" t="s">
        <v>102</v>
      </c>
      <c r="Y296" t="s">
        <v>11</v>
      </c>
      <c r="Z296" t="s">
        <v>104</v>
      </c>
      <c r="AA296" t="s">
        <v>479</v>
      </c>
      <c r="AB296" s="37">
        <v>1</v>
      </c>
      <c r="AC296" s="37">
        <v>67654</v>
      </c>
      <c r="AD296" s="37">
        <v>140396</v>
      </c>
      <c r="AE296" s="37">
        <v>67654</v>
      </c>
    </row>
    <row r="297" spans="1:31">
      <c r="A297" t="s">
        <v>398</v>
      </c>
      <c r="B297" t="s">
        <v>86</v>
      </c>
      <c r="C297" t="s">
        <v>87</v>
      </c>
      <c r="D297" t="s">
        <v>891</v>
      </c>
      <c r="E297" t="s">
        <v>10115</v>
      </c>
      <c r="F297" t="s">
        <v>10116</v>
      </c>
      <c r="G297" t="s">
        <v>8665</v>
      </c>
      <c r="H297" t="s">
        <v>402</v>
      </c>
      <c r="I297" t="s">
        <v>894</v>
      </c>
      <c r="J297" t="s">
        <v>10117</v>
      </c>
      <c r="K297" t="s">
        <v>96</v>
      </c>
      <c r="L297" t="s">
        <v>10118</v>
      </c>
      <c r="M297" s="36">
        <v>45965.333333333343</v>
      </c>
      <c r="N297" s="36">
        <v>45965.581944444442</v>
      </c>
      <c r="P297" t="s">
        <v>8668</v>
      </c>
      <c r="Q297" t="s">
        <v>8668</v>
      </c>
      <c r="R297" t="s">
        <v>98</v>
      </c>
      <c r="S297" t="s">
        <v>99</v>
      </c>
      <c r="T297" t="s">
        <v>100</v>
      </c>
      <c r="U297" t="s">
        <v>6696</v>
      </c>
      <c r="V297" t="s">
        <v>10119</v>
      </c>
      <c r="W297" t="s">
        <v>102</v>
      </c>
      <c r="Y297" t="s">
        <v>11</v>
      </c>
      <c r="Z297" t="s">
        <v>104</v>
      </c>
      <c r="AA297" t="s">
        <v>479</v>
      </c>
      <c r="AB297" s="37">
        <v>1</v>
      </c>
      <c r="AC297" s="37">
        <v>67654</v>
      </c>
      <c r="AD297" s="37">
        <v>140396</v>
      </c>
      <c r="AE297" s="37">
        <v>67654</v>
      </c>
    </row>
    <row r="298" spans="1:31">
      <c r="A298" t="s">
        <v>277</v>
      </c>
      <c r="B298" t="s">
        <v>256</v>
      </c>
      <c r="C298" t="s">
        <v>257</v>
      </c>
      <c r="D298" t="s">
        <v>1015</v>
      </c>
      <c r="E298" t="s">
        <v>10120</v>
      </c>
      <c r="F298" t="s">
        <v>10121</v>
      </c>
      <c r="G298" t="s">
        <v>8607</v>
      </c>
      <c r="H298" t="s">
        <v>281</v>
      </c>
      <c r="I298" t="s">
        <v>1018</v>
      </c>
      <c r="J298" t="s">
        <v>10122</v>
      </c>
      <c r="K298" t="s">
        <v>96</v>
      </c>
      <c r="L298" t="s">
        <v>10123</v>
      </c>
      <c r="M298" s="36">
        <v>45965.333333333343</v>
      </c>
      <c r="N298" s="36">
        <v>45969.540972222218</v>
      </c>
      <c r="P298" t="s">
        <v>8668</v>
      </c>
      <c r="Q298" t="s">
        <v>8668</v>
      </c>
      <c r="R298" t="s">
        <v>1130</v>
      </c>
      <c r="S298" t="s">
        <v>1130</v>
      </c>
      <c r="T298" t="s">
        <v>100</v>
      </c>
      <c r="U298" t="s">
        <v>6696</v>
      </c>
      <c r="V298" t="s">
        <v>10124</v>
      </c>
      <c r="W298" t="s">
        <v>8611</v>
      </c>
      <c r="Y298" t="s">
        <v>15</v>
      </c>
      <c r="Z298" t="s">
        <v>104</v>
      </c>
      <c r="AB298" s="37">
        <v>0</v>
      </c>
      <c r="AC298" s="37">
        <v>35780</v>
      </c>
      <c r="AD298" s="37">
        <v>75096</v>
      </c>
      <c r="AE298" s="37">
        <v>35780</v>
      </c>
    </row>
    <row r="299" spans="1:31">
      <c r="A299" t="s">
        <v>509</v>
      </c>
      <c r="B299" t="s">
        <v>139</v>
      </c>
      <c r="C299" t="s">
        <v>140</v>
      </c>
      <c r="D299" t="s">
        <v>510</v>
      </c>
      <c r="E299" t="s">
        <v>10125</v>
      </c>
      <c r="F299" t="s">
        <v>10126</v>
      </c>
      <c r="G299" t="s">
        <v>8665</v>
      </c>
      <c r="H299" t="s">
        <v>144</v>
      </c>
      <c r="I299" t="s">
        <v>513</v>
      </c>
      <c r="J299" t="s">
        <v>10127</v>
      </c>
      <c r="K299" t="s">
        <v>96</v>
      </c>
      <c r="L299" t="s">
        <v>10128</v>
      </c>
      <c r="M299" s="36">
        <v>45965.333333333343</v>
      </c>
      <c r="N299" s="36">
        <v>45971.541666666657</v>
      </c>
      <c r="P299" t="s">
        <v>8668</v>
      </c>
      <c r="Q299" t="s">
        <v>8668</v>
      </c>
      <c r="R299" t="s">
        <v>1130</v>
      </c>
      <c r="S299" t="s">
        <v>1130</v>
      </c>
      <c r="T299" t="s">
        <v>100</v>
      </c>
      <c r="U299" t="s">
        <v>6696</v>
      </c>
      <c r="V299" t="s">
        <v>10129</v>
      </c>
      <c r="W299" t="s">
        <v>102</v>
      </c>
      <c r="Y299" t="s">
        <v>11</v>
      </c>
      <c r="Z299" t="s">
        <v>104</v>
      </c>
      <c r="AA299" t="s">
        <v>518</v>
      </c>
      <c r="AB299" s="37">
        <v>1</v>
      </c>
      <c r="AC299" s="37">
        <v>67654</v>
      </c>
      <c r="AD299" s="37">
        <v>140396</v>
      </c>
      <c r="AE299" s="37">
        <v>67654</v>
      </c>
    </row>
    <row r="300" spans="1:31">
      <c r="A300" t="s">
        <v>138</v>
      </c>
      <c r="B300" t="s">
        <v>139</v>
      </c>
      <c r="C300" t="s">
        <v>140</v>
      </c>
      <c r="D300" t="s">
        <v>656</v>
      </c>
      <c r="E300" t="s">
        <v>10130</v>
      </c>
      <c r="F300" t="s">
        <v>10131</v>
      </c>
      <c r="G300" t="s">
        <v>8665</v>
      </c>
      <c r="H300" t="s">
        <v>144</v>
      </c>
      <c r="I300" t="s">
        <v>659</v>
      </c>
      <c r="J300" t="s">
        <v>10132</v>
      </c>
      <c r="K300" t="s">
        <v>96</v>
      </c>
      <c r="L300" t="s">
        <v>10133</v>
      </c>
      <c r="M300" s="36">
        <v>45963.463194444441</v>
      </c>
      <c r="N300" s="36">
        <v>45966.392361111109</v>
      </c>
      <c r="P300" t="s">
        <v>8668</v>
      </c>
      <c r="Q300" t="s">
        <v>8668</v>
      </c>
      <c r="R300" t="s">
        <v>147</v>
      </c>
      <c r="S300" t="s">
        <v>1364</v>
      </c>
      <c r="T300" t="s">
        <v>100</v>
      </c>
      <c r="U300" t="s">
        <v>6696</v>
      </c>
      <c r="V300" t="s">
        <v>10134</v>
      </c>
      <c r="W300" t="s">
        <v>102</v>
      </c>
      <c r="Y300" t="s">
        <v>8</v>
      </c>
      <c r="Z300" t="s">
        <v>104</v>
      </c>
      <c r="AA300" t="s">
        <v>1172</v>
      </c>
      <c r="AB300" s="37">
        <v>1</v>
      </c>
      <c r="AC300" s="37">
        <v>35780</v>
      </c>
      <c r="AD300" s="37">
        <v>75096</v>
      </c>
      <c r="AE300" s="37">
        <v>35780</v>
      </c>
    </row>
    <row r="301" spans="1:31">
      <c r="A301" t="s">
        <v>152</v>
      </c>
      <c r="B301" t="s">
        <v>153</v>
      </c>
      <c r="C301" t="s">
        <v>154</v>
      </c>
      <c r="D301" t="s">
        <v>155</v>
      </c>
      <c r="E301" t="s">
        <v>10135</v>
      </c>
      <c r="F301" t="s">
        <v>10136</v>
      </c>
      <c r="G301" t="s">
        <v>8665</v>
      </c>
      <c r="H301" t="s">
        <v>153</v>
      </c>
      <c r="I301" t="s">
        <v>152</v>
      </c>
      <c r="J301" t="s">
        <v>10137</v>
      </c>
      <c r="K301" t="s">
        <v>96</v>
      </c>
      <c r="L301" t="s">
        <v>10138</v>
      </c>
      <c r="M301" s="36">
        <v>45965.333333333343</v>
      </c>
      <c r="N301" s="36">
        <v>45966.573611111111</v>
      </c>
      <c r="P301" t="s">
        <v>8668</v>
      </c>
      <c r="Q301" t="s">
        <v>8668</v>
      </c>
      <c r="R301" t="s">
        <v>1130</v>
      </c>
      <c r="S301" t="s">
        <v>1130</v>
      </c>
      <c r="T301" t="s">
        <v>100</v>
      </c>
      <c r="U301" t="s">
        <v>6696</v>
      </c>
      <c r="V301" t="s">
        <v>10139</v>
      </c>
      <c r="W301" t="s">
        <v>102</v>
      </c>
      <c r="Y301" t="s">
        <v>8</v>
      </c>
      <c r="Z301" t="s">
        <v>104</v>
      </c>
      <c r="AA301" t="s">
        <v>1378</v>
      </c>
      <c r="AB301" s="37">
        <v>1</v>
      </c>
      <c r="AC301" s="37">
        <v>35780</v>
      </c>
      <c r="AD301" s="37">
        <v>75096</v>
      </c>
      <c r="AE301" s="37">
        <v>35780</v>
      </c>
    </row>
    <row r="302" spans="1:31">
      <c r="A302" t="s">
        <v>991</v>
      </c>
      <c r="B302" t="s">
        <v>256</v>
      </c>
      <c r="C302" t="s">
        <v>257</v>
      </c>
      <c r="D302" t="s">
        <v>4202</v>
      </c>
      <c r="E302" t="s">
        <v>10140</v>
      </c>
      <c r="F302" t="s">
        <v>10141</v>
      </c>
      <c r="G302" t="s">
        <v>8665</v>
      </c>
      <c r="H302" t="s">
        <v>224</v>
      </c>
      <c r="I302" t="s">
        <v>4205</v>
      </c>
      <c r="J302" t="s">
        <v>10142</v>
      </c>
      <c r="K302" t="s">
        <v>96</v>
      </c>
      <c r="L302" t="s">
        <v>10143</v>
      </c>
      <c r="M302" s="36">
        <v>45965.333333333343</v>
      </c>
      <c r="N302" s="36">
        <v>45980.454861111109</v>
      </c>
      <c r="P302" t="s">
        <v>8668</v>
      </c>
      <c r="Q302" t="s">
        <v>8668</v>
      </c>
      <c r="R302" t="s">
        <v>98</v>
      </c>
      <c r="S302" t="s">
        <v>99</v>
      </c>
      <c r="T302" t="s">
        <v>100</v>
      </c>
      <c r="U302" t="s">
        <v>6696</v>
      </c>
      <c r="V302" t="s">
        <v>10144</v>
      </c>
      <c r="W302" t="s">
        <v>8698</v>
      </c>
      <c r="Y302" t="s">
        <v>15</v>
      </c>
      <c r="Z302" t="s">
        <v>104</v>
      </c>
      <c r="AA302" t="s">
        <v>1448</v>
      </c>
      <c r="AB302" s="37">
        <v>0</v>
      </c>
      <c r="AC302" s="37">
        <v>35780</v>
      </c>
      <c r="AD302" s="37">
        <v>75096</v>
      </c>
      <c r="AE302" s="37">
        <v>35780</v>
      </c>
    </row>
    <row r="303" spans="1:31">
      <c r="A303" t="s">
        <v>277</v>
      </c>
      <c r="B303" t="s">
        <v>256</v>
      </c>
      <c r="C303" t="s">
        <v>257</v>
      </c>
      <c r="D303" t="s">
        <v>278</v>
      </c>
      <c r="E303" t="s">
        <v>10145</v>
      </c>
      <c r="F303" t="s">
        <v>10146</v>
      </c>
      <c r="G303" t="s">
        <v>8607</v>
      </c>
      <c r="H303" t="s">
        <v>281</v>
      </c>
      <c r="I303" t="s">
        <v>282</v>
      </c>
      <c r="J303" t="s">
        <v>10147</v>
      </c>
      <c r="K303" t="s">
        <v>96</v>
      </c>
      <c r="L303" t="s">
        <v>10148</v>
      </c>
      <c r="M303" s="36">
        <v>45965.333333333343</v>
      </c>
      <c r="N303" s="36">
        <v>45978.616666666669</v>
      </c>
      <c r="P303" t="s">
        <v>8668</v>
      </c>
      <c r="Q303" t="s">
        <v>8668</v>
      </c>
      <c r="R303" t="s">
        <v>1129</v>
      </c>
      <c r="S303" t="s">
        <v>1130</v>
      </c>
      <c r="T303" t="s">
        <v>100</v>
      </c>
      <c r="U303" t="s">
        <v>6696</v>
      </c>
      <c r="V303" t="s">
        <v>10149</v>
      </c>
      <c r="W303" t="s">
        <v>8611</v>
      </c>
      <c r="Y303" t="s">
        <v>13</v>
      </c>
      <c r="Z303" t="s">
        <v>104</v>
      </c>
      <c r="AB303" s="37">
        <v>0</v>
      </c>
      <c r="AC303" s="37">
        <v>35780</v>
      </c>
      <c r="AD303" s="37">
        <v>75096</v>
      </c>
      <c r="AE303" s="37">
        <v>35780</v>
      </c>
    </row>
    <row r="304" spans="1:31">
      <c r="A304" t="s">
        <v>351</v>
      </c>
      <c r="B304" t="s">
        <v>86</v>
      </c>
      <c r="C304" t="s">
        <v>352</v>
      </c>
      <c r="D304" t="s">
        <v>2786</v>
      </c>
      <c r="E304" t="s">
        <v>10150</v>
      </c>
      <c r="F304" t="s">
        <v>2788</v>
      </c>
      <c r="G304" t="s">
        <v>8665</v>
      </c>
      <c r="H304" t="s">
        <v>2213</v>
      </c>
      <c r="I304" t="s">
        <v>2789</v>
      </c>
      <c r="J304" t="s">
        <v>2790</v>
      </c>
      <c r="K304" t="s">
        <v>96</v>
      </c>
      <c r="L304" t="s">
        <v>10151</v>
      </c>
      <c r="M304" s="36">
        <v>45965.333333333343</v>
      </c>
      <c r="N304" s="36">
        <v>45967.46597222222</v>
      </c>
      <c r="P304" t="s">
        <v>8668</v>
      </c>
      <c r="Q304" t="s">
        <v>8668</v>
      </c>
      <c r="R304" t="s">
        <v>1130</v>
      </c>
      <c r="S304" t="s">
        <v>1130</v>
      </c>
      <c r="T304" t="s">
        <v>100</v>
      </c>
      <c r="U304" t="s">
        <v>6696</v>
      </c>
      <c r="V304" t="s">
        <v>10152</v>
      </c>
      <c r="W304" t="s">
        <v>102</v>
      </c>
      <c r="Y304" t="s">
        <v>11</v>
      </c>
      <c r="Z304" t="s">
        <v>104</v>
      </c>
      <c r="AA304" t="s">
        <v>1089</v>
      </c>
      <c r="AB304" s="37">
        <v>1</v>
      </c>
      <c r="AC304" s="37">
        <v>67654</v>
      </c>
      <c r="AD304" s="37">
        <v>140396</v>
      </c>
      <c r="AE304" s="37">
        <v>67654</v>
      </c>
    </row>
    <row r="305" spans="1:31">
      <c r="A305" t="s">
        <v>152</v>
      </c>
      <c r="B305" t="s">
        <v>153</v>
      </c>
      <c r="C305" t="s">
        <v>154</v>
      </c>
      <c r="D305" t="s">
        <v>268</v>
      </c>
      <c r="E305" t="s">
        <v>10153</v>
      </c>
      <c r="F305" t="s">
        <v>10154</v>
      </c>
      <c r="G305" t="s">
        <v>8665</v>
      </c>
      <c r="H305" t="s">
        <v>153</v>
      </c>
      <c r="I305" t="s">
        <v>271</v>
      </c>
      <c r="J305" t="s">
        <v>10155</v>
      </c>
      <c r="K305" t="s">
        <v>96</v>
      </c>
      <c r="L305" t="s">
        <v>10156</v>
      </c>
      <c r="M305" s="36">
        <v>45965.333333333343</v>
      </c>
      <c r="N305" s="36">
        <v>45965.635416666657</v>
      </c>
      <c r="P305" t="s">
        <v>8668</v>
      </c>
      <c r="Q305" t="s">
        <v>8668</v>
      </c>
      <c r="R305" t="s">
        <v>1130</v>
      </c>
      <c r="S305" t="s">
        <v>1130</v>
      </c>
      <c r="T305" t="s">
        <v>100</v>
      </c>
      <c r="U305" t="s">
        <v>6696</v>
      </c>
      <c r="V305" t="s">
        <v>10157</v>
      </c>
      <c r="W305" t="s">
        <v>102</v>
      </c>
      <c r="Y305" t="s">
        <v>8</v>
      </c>
      <c r="Z305" t="s">
        <v>104</v>
      </c>
      <c r="AA305" t="s">
        <v>574</v>
      </c>
      <c r="AB305" s="37">
        <v>1</v>
      </c>
      <c r="AC305" s="37">
        <v>35780</v>
      </c>
      <c r="AD305" s="37">
        <v>75096</v>
      </c>
      <c r="AE305" s="37">
        <v>35780</v>
      </c>
    </row>
    <row r="306" spans="1:31">
      <c r="A306" t="s">
        <v>1001</v>
      </c>
      <c r="B306" t="s">
        <v>86</v>
      </c>
      <c r="C306" t="s">
        <v>352</v>
      </c>
      <c r="D306" t="s">
        <v>1002</v>
      </c>
      <c r="E306" t="s">
        <v>10158</v>
      </c>
      <c r="F306" t="s">
        <v>10159</v>
      </c>
      <c r="G306" t="s">
        <v>8665</v>
      </c>
      <c r="H306" t="s">
        <v>659</v>
      </c>
      <c r="I306" t="s">
        <v>1001</v>
      </c>
      <c r="J306" t="s">
        <v>10160</v>
      </c>
      <c r="K306" t="s">
        <v>96</v>
      </c>
      <c r="L306" t="s">
        <v>10161</v>
      </c>
      <c r="M306" s="36">
        <v>45965.333333333343</v>
      </c>
      <c r="N306" s="36">
        <v>45968.495138888888</v>
      </c>
      <c r="P306" t="s">
        <v>8668</v>
      </c>
      <c r="Q306" t="s">
        <v>8668</v>
      </c>
      <c r="R306" t="s">
        <v>98</v>
      </c>
      <c r="S306" t="s">
        <v>99</v>
      </c>
      <c r="T306" t="s">
        <v>100</v>
      </c>
      <c r="U306" t="s">
        <v>6696</v>
      </c>
      <c r="V306" t="s">
        <v>10162</v>
      </c>
      <c r="W306" t="s">
        <v>102</v>
      </c>
      <c r="Y306" t="s">
        <v>8</v>
      </c>
      <c r="Z306" t="s">
        <v>104</v>
      </c>
      <c r="AA306" t="s">
        <v>1009</v>
      </c>
      <c r="AB306" s="37">
        <v>1</v>
      </c>
      <c r="AC306" s="37">
        <v>35780</v>
      </c>
      <c r="AD306" s="37">
        <v>75096</v>
      </c>
      <c r="AE306" s="37">
        <v>35780</v>
      </c>
    </row>
    <row r="307" spans="1:31">
      <c r="A307" t="s">
        <v>975</v>
      </c>
      <c r="B307" t="s">
        <v>256</v>
      </c>
      <c r="C307" t="s">
        <v>257</v>
      </c>
      <c r="D307" t="s">
        <v>976</v>
      </c>
      <c r="E307" t="s">
        <v>10163</v>
      </c>
      <c r="F307" t="s">
        <v>10164</v>
      </c>
      <c r="G307" t="s">
        <v>8665</v>
      </c>
      <c r="H307" t="s">
        <v>979</v>
      </c>
      <c r="I307" t="s">
        <v>975</v>
      </c>
      <c r="J307" t="s">
        <v>10165</v>
      </c>
      <c r="K307" t="s">
        <v>96</v>
      </c>
      <c r="L307" t="s">
        <v>10166</v>
      </c>
      <c r="M307" s="36">
        <v>45965.333333333343</v>
      </c>
      <c r="N307" s="36">
        <v>45966.454861111109</v>
      </c>
      <c r="P307" t="s">
        <v>8668</v>
      </c>
      <c r="Q307" t="s">
        <v>8668</v>
      </c>
      <c r="R307" t="s">
        <v>1130</v>
      </c>
      <c r="S307" t="s">
        <v>1130</v>
      </c>
      <c r="T307" t="s">
        <v>100</v>
      </c>
      <c r="U307" t="s">
        <v>6696</v>
      </c>
      <c r="V307" t="s">
        <v>10167</v>
      </c>
      <c r="W307" t="s">
        <v>102</v>
      </c>
      <c r="Y307" t="s">
        <v>8</v>
      </c>
      <c r="Z307" t="s">
        <v>104</v>
      </c>
      <c r="AA307" t="s">
        <v>2109</v>
      </c>
      <c r="AB307" s="37">
        <v>1</v>
      </c>
      <c r="AC307" s="37">
        <v>35780</v>
      </c>
      <c r="AD307" s="37">
        <v>75096</v>
      </c>
      <c r="AE307" s="37">
        <v>35780</v>
      </c>
    </row>
    <row r="308" spans="1:31">
      <c r="A308" t="s">
        <v>138</v>
      </c>
      <c r="B308" t="s">
        <v>139</v>
      </c>
      <c r="C308" t="s">
        <v>140</v>
      </c>
      <c r="D308" t="s">
        <v>141</v>
      </c>
      <c r="E308" t="s">
        <v>10168</v>
      </c>
      <c r="F308" t="s">
        <v>7050</v>
      </c>
      <c r="G308" t="s">
        <v>8665</v>
      </c>
      <c r="H308" t="s">
        <v>144</v>
      </c>
      <c r="I308" t="s">
        <v>138</v>
      </c>
      <c r="J308" t="s">
        <v>7051</v>
      </c>
      <c r="K308" t="s">
        <v>96</v>
      </c>
      <c r="L308" t="s">
        <v>10169</v>
      </c>
      <c r="M308" s="36">
        <v>45965.333333333343</v>
      </c>
      <c r="N308" s="36">
        <v>45967.413888888892</v>
      </c>
      <c r="P308" t="s">
        <v>8668</v>
      </c>
      <c r="Q308" t="s">
        <v>8668</v>
      </c>
      <c r="R308" t="s">
        <v>1130</v>
      </c>
      <c r="S308" t="s">
        <v>1130</v>
      </c>
      <c r="T308" t="s">
        <v>100</v>
      </c>
      <c r="U308" t="s">
        <v>6696</v>
      </c>
      <c r="V308" t="s">
        <v>10170</v>
      </c>
      <c r="W308" t="s">
        <v>102</v>
      </c>
      <c r="Y308" t="s">
        <v>8</v>
      </c>
      <c r="Z308" t="s">
        <v>104</v>
      </c>
      <c r="AA308" t="s">
        <v>6599</v>
      </c>
      <c r="AB308" s="37">
        <v>1</v>
      </c>
      <c r="AC308" s="37">
        <v>35780</v>
      </c>
      <c r="AD308" s="37">
        <v>75096</v>
      </c>
      <c r="AE308" s="37">
        <v>35780</v>
      </c>
    </row>
    <row r="309" spans="1:31">
      <c r="A309" t="s">
        <v>398</v>
      </c>
      <c r="B309" t="s">
        <v>86</v>
      </c>
      <c r="C309" t="s">
        <v>87</v>
      </c>
      <c r="D309" t="s">
        <v>399</v>
      </c>
      <c r="E309" t="s">
        <v>10171</v>
      </c>
      <c r="F309" t="s">
        <v>10172</v>
      </c>
      <c r="G309" t="s">
        <v>8665</v>
      </c>
      <c r="H309" t="s">
        <v>402</v>
      </c>
      <c r="I309" t="s">
        <v>398</v>
      </c>
      <c r="J309" t="s">
        <v>10173</v>
      </c>
      <c r="K309" t="s">
        <v>96</v>
      </c>
      <c r="L309" t="s">
        <v>10174</v>
      </c>
      <c r="M309" s="36">
        <v>45965.333333333343</v>
      </c>
      <c r="N309" s="36">
        <v>45966.499305555553</v>
      </c>
      <c r="P309" t="s">
        <v>8668</v>
      </c>
      <c r="Q309" t="s">
        <v>8668</v>
      </c>
      <c r="R309" t="s">
        <v>98</v>
      </c>
      <c r="S309" t="s">
        <v>470</v>
      </c>
      <c r="T309" t="s">
        <v>100</v>
      </c>
      <c r="U309" t="s">
        <v>6696</v>
      </c>
      <c r="V309" t="s">
        <v>10175</v>
      </c>
      <c r="W309" t="s">
        <v>102</v>
      </c>
      <c r="Y309" t="s">
        <v>8</v>
      </c>
      <c r="Z309" t="s">
        <v>104</v>
      </c>
      <c r="AA309" t="s">
        <v>407</v>
      </c>
      <c r="AB309" s="37">
        <v>1</v>
      </c>
      <c r="AC309" s="37">
        <v>35780</v>
      </c>
      <c r="AD309" s="37">
        <v>75096</v>
      </c>
      <c r="AE309" s="37">
        <v>35780</v>
      </c>
    </row>
    <row r="310" spans="1:31">
      <c r="A310" t="s">
        <v>138</v>
      </c>
      <c r="B310" t="s">
        <v>139</v>
      </c>
      <c r="C310" t="s">
        <v>140</v>
      </c>
      <c r="D310" t="s">
        <v>10176</v>
      </c>
      <c r="E310" t="s">
        <v>10177</v>
      </c>
      <c r="F310" t="s">
        <v>10178</v>
      </c>
      <c r="G310" t="s">
        <v>8607</v>
      </c>
      <c r="H310" t="s">
        <v>144</v>
      </c>
      <c r="I310" t="s">
        <v>10179</v>
      </c>
      <c r="J310" t="s">
        <v>10180</v>
      </c>
      <c r="K310" t="s">
        <v>96</v>
      </c>
      <c r="L310" t="s">
        <v>10181</v>
      </c>
      <c r="M310" s="36">
        <v>45965.333333333343</v>
      </c>
      <c r="N310" s="36">
        <v>45968.390277777777</v>
      </c>
      <c r="P310" t="s">
        <v>8668</v>
      </c>
      <c r="Q310" t="s">
        <v>8668</v>
      </c>
      <c r="R310" t="s">
        <v>1130</v>
      </c>
      <c r="S310" t="s">
        <v>1130</v>
      </c>
      <c r="T310" t="s">
        <v>100</v>
      </c>
      <c r="U310" t="s">
        <v>6696</v>
      </c>
      <c r="V310" t="s">
        <v>10182</v>
      </c>
      <c r="W310" t="s">
        <v>8611</v>
      </c>
      <c r="Y310" t="s">
        <v>15</v>
      </c>
      <c r="Z310" t="s">
        <v>104</v>
      </c>
      <c r="AB310" s="37">
        <v>0</v>
      </c>
      <c r="AC310" s="37">
        <v>35780</v>
      </c>
      <c r="AD310" s="37">
        <v>75096</v>
      </c>
      <c r="AE310" s="37">
        <v>35780</v>
      </c>
    </row>
    <row r="311" spans="1:31">
      <c r="A311" t="s">
        <v>255</v>
      </c>
      <c r="B311" t="s">
        <v>256</v>
      </c>
      <c r="C311" t="s">
        <v>257</v>
      </c>
      <c r="D311" t="s">
        <v>3820</v>
      </c>
      <c r="E311" t="s">
        <v>10183</v>
      </c>
      <c r="F311" t="s">
        <v>10184</v>
      </c>
      <c r="G311" t="s">
        <v>8665</v>
      </c>
      <c r="H311" t="s">
        <v>261</v>
      </c>
      <c r="I311" t="s">
        <v>3823</v>
      </c>
      <c r="J311" t="s">
        <v>10185</v>
      </c>
      <c r="K311" t="s">
        <v>96</v>
      </c>
      <c r="L311" t="s">
        <v>10186</v>
      </c>
      <c r="M311" s="36">
        <v>45965.333333333343</v>
      </c>
      <c r="N311" s="36">
        <v>45966.598611111112</v>
      </c>
      <c r="P311" t="s">
        <v>8668</v>
      </c>
      <c r="Q311" t="s">
        <v>8668</v>
      </c>
      <c r="R311" t="s">
        <v>98</v>
      </c>
      <c r="S311" t="s">
        <v>99</v>
      </c>
      <c r="T311" t="s">
        <v>100</v>
      </c>
      <c r="U311" t="s">
        <v>6696</v>
      </c>
      <c r="V311" t="s">
        <v>10187</v>
      </c>
      <c r="W311" t="s">
        <v>102</v>
      </c>
      <c r="Y311" t="s">
        <v>11</v>
      </c>
      <c r="Z311" t="s">
        <v>104</v>
      </c>
      <c r="AA311" t="s">
        <v>1904</v>
      </c>
      <c r="AB311" s="37">
        <v>1</v>
      </c>
      <c r="AC311" s="37">
        <v>67654</v>
      </c>
      <c r="AD311" s="37">
        <v>140396</v>
      </c>
      <c r="AE311" s="37">
        <v>67654</v>
      </c>
    </row>
    <row r="312" spans="1:31">
      <c r="A312" t="s">
        <v>138</v>
      </c>
      <c r="B312" t="s">
        <v>139</v>
      </c>
      <c r="C312" t="s">
        <v>140</v>
      </c>
      <c r="D312" t="s">
        <v>10188</v>
      </c>
      <c r="E312" t="s">
        <v>10189</v>
      </c>
      <c r="F312" t="s">
        <v>10190</v>
      </c>
      <c r="G312" t="s">
        <v>8607</v>
      </c>
      <c r="H312" t="s">
        <v>144</v>
      </c>
      <c r="I312" t="s">
        <v>10191</v>
      </c>
      <c r="J312" t="s">
        <v>10192</v>
      </c>
      <c r="K312" t="s">
        <v>96</v>
      </c>
      <c r="L312" t="s">
        <v>10193</v>
      </c>
      <c r="M312" s="36">
        <v>45965.333333333343</v>
      </c>
      <c r="N312" s="36">
        <v>45969.542361111111</v>
      </c>
      <c r="P312" t="s">
        <v>8668</v>
      </c>
      <c r="Q312" t="s">
        <v>8668</v>
      </c>
      <c r="R312" t="s">
        <v>1130</v>
      </c>
      <c r="S312" t="s">
        <v>1130</v>
      </c>
      <c r="T312" t="s">
        <v>100</v>
      </c>
      <c r="U312" t="s">
        <v>6696</v>
      </c>
      <c r="V312" t="s">
        <v>10194</v>
      </c>
      <c r="W312" t="s">
        <v>8611</v>
      </c>
      <c r="Y312" t="s">
        <v>13</v>
      </c>
      <c r="Z312" t="s">
        <v>104</v>
      </c>
      <c r="AB312" s="37">
        <v>0</v>
      </c>
      <c r="AC312" s="37">
        <v>35780</v>
      </c>
      <c r="AD312" s="37">
        <v>75096</v>
      </c>
      <c r="AE312" s="37">
        <v>35780</v>
      </c>
    </row>
    <row r="313" spans="1:31">
      <c r="A313" t="s">
        <v>138</v>
      </c>
      <c r="B313" t="s">
        <v>139</v>
      </c>
      <c r="C313" t="s">
        <v>140</v>
      </c>
      <c r="D313" t="s">
        <v>2949</v>
      </c>
      <c r="E313" t="s">
        <v>10195</v>
      </c>
      <c r="F313" t="s">
        <v>10196</v>
      </c>
      <c r="G313" t="s">
        <v>8607</v>
      </c>
      <c r="H313" t="s">
        <v>144</v>
      </c>
      <c r="I313" t="s">
        <v>2952</v>
      </c>
      <c r="J313" t="s">
        <v>10197</v>
      </c>
      <c r="K313" t="s">
        <v>96</v>
      </c>
      <c r="L313" t="s">
        <v>10198</v>
      </c>
      <c r="M313" s="36">
        <v>45965.333333333343</v>
      </c>
      <c r="N313" s="36">
        <v>45979.572916666657</v>
      </c>
      <c r="P313" t="s">
        <v>8668</v>
      </c>
      <c r="Q313" t="s">
        <v>8668</v>
      </c>
      <c r="R313" t="s">
        <v>1129</v>
      </c>
      <c r="S313" t="s">
        <v>1130</v>
      </c>
      <c r="T313" t="s">
        <v>100</v>
      </c>
      <c r="U313" t="s">
        <v>6696</v>
      </c>
      <c r="V313" t="s">
        <v>10199</v>
      </c>
      <c r="W313" t="s">
        <v>8611</v>
      </c>
      <c r="Y313" t="s">
        <v>15</v>
      </c>
      <c r="Z313" t="s">
        <v>104</v>
      </c>
      <c r="AB313" s="37">
        <v>0</v>
      </c>
      <c r="AC313" s="37">
        <v>35780</v>
      </c>
      <c r="AD313" s="37">
        <v>75096</v>
      </c>
      <c r="AE313" s="37">
        <v>35780</v>
      </c>
    </row>
    <row r="314" spans="1:31">
      <c r="A314" t="s">
        <v>975</v>
      </c>
      <c r="B314" t="s">
        <v>256</v>
      </c>
      <c r="C314" t="s">
        <v>257</v>
      </c>
      <c r="D314" t="s">
        <v>976</v>
      </c>
      <c r="E314" t="s">
        <v>10200</v>
      </c>
      <c r="F314" t="s">
        <v>10201</v>
      </c>
      <c r="G314" t="s">
        <v>8665</v>
      </c>
      <c r="H314" t="s">
        <v>979</v>
      </c>
      <c r="I314" t="s">
        <v>975</v>
      </c>
      <c r="J314" t="s">
        <v>7196</v>
      </c>
      <c r="K314" t="s">
        <v>96</v>
      </c>
      <c r="L314" t="s">
        <v>10202</v>
      </c>
      <c r="M314" s="36">
        <v>45965.333333333343</v>
      </c>
      <c r="N314" s="36">
        <v>45966.456944444442</v>
      </c>
      <c r="P314" t="s">
        <v>8668</v>
      </c>
      <c r="Q314" t="s">
        <v>8668</v>
      </c>
      <c r="R314" t="s">
        <v>1130</v>
      </c>
      <c r="S314" t="s">
        <v>1130</v>
      </c>
      <c r="T314" t="s">
        <v>100</v>
      </c>
      <c r="U314" t="s">
        <v>6696</v>
      </c>
      <c r="V314" t="s">
        <v>10203</v>
      </c>
      <c r="W314" t="s">
        <v>102</v>
      </c>
      <c r="Y314" t="s">
        <v>8</v>
      </c>
      <c r="Z314" t="s">
        <v>104</v>
      </c>
      <c r="AA314" t="s">
        <v>7197</v>
      </c>
      <c r="AB314" s="37">
        <v>1</v>
      </c>
      <c r="AC314" s="37">
        <v>35780</v>
      </c>
      <c r="AD314" s="37">
        <v>75096</v>
      </c>
      <c r="AE314" s="37">
        <v>35780</v>
      </c>
    </row>
    <row r="315" spans="1:31">
      <c r="A315" t="s">
        <v>255</v>
      </c>
      <c r="B315" t="s">
        <v>256</v>
      </c>
      <c r="C315" t="s">
        <v>257</v>
      </c>
      <c r="D315" t="s">
        <v>2433</v>
      </c>
      <c r="E315" t="s">
        <v>10204</v>
      </c>
      <c r="F315" t="s">
        <v>10205</v>
      </c>
      <c r="G315" t="s">
        <v>8665</v>
      </c>
      <c r="H315" t="s">
        <v>144</v>
      </c>
      <c r="I315" t="s">
        <v>2436</v>
      </c>
      <c r="J315" t="s">
        <v>10206</v>
      </c>
      <c r="K315" t="s">
        <v>96</v>
      </c>
      <c r="L315" t="s">
        <v>10207</v>
      </c>
      <c r="M315" s="36">
        <v>45965.333333333343</v>
      </c>
      <c r="N315" s="36">
        <v>45967.631944444453</v>
      </c>
      <c r="P315" t="s">
        <v>8668</v>
      </c>
      <c r="Q315" t="s">
        <v>8668</v>
      </c>
      <c r="R315" t="s">
        <v>98</v>
      </c>
      <c r="S315" t="s">
        <v>470</v>
      </c>
      <c r="T315" t="s">
        <v>100</v>
      </c>
      <c r="U315" t="s">
        <v>6696</v>
      </c>
      <c r="V315" t="s">
        <v>10208</v>
      </c>
      <c r="W315" t="s">
        <v>102</v>
      </c>
      <c r="Y315" t="s">
        <v>11</v>
      </c>
      <c r="Z315" t="s">
        <v>104</v>
      </c>
      <c r="AA315" t="s">
        <v>1904</v>
      </c>
      <c r="AB315" s="37">
        <v>1</v>
      </c>
      <c r="AC315" s="37">
        <v>67654</v>
      </c>
      <c r="AD315" s="37">
        <v>140396</v>
      </c>
      <c r="AE315" s="37">
        <v>67654</v>
      </c>
    </row>
    <row r="316" spans="1:31">
      <c r="A316" t="s">
        <v>138</v>
      </c>
      <c r="B316" t="s">
        <v>139</v>
      </c>
      <c r="C316" t="s">
        <v>140</v>
      </c>
      <c r="D316" t="s">
        <v>10209</v>
      </c>
      <c r="E316" t="s">
        <v>10210</v>
      </c>
      <c r="F316" t="s">
        <v>10211</v>
      </c>
      <c r="G316" t="s">
        <v>8607</v>
      </c>
      <c r="H316" t="s">
        <v>144</v>
      </c>
      <c r="I316" t="s">
        <v>10212</v>
      </c>
      <c r="J316" t="s">
        <v>10213</v>
      </c>
      <c r="K316" t="s">
        <v>96</v>
      </c>
      <c r="L316" t="s">
        <v>10214</v>
      </c>
      <c r="M316" s="36">
        <v>45965.333333333343</v>
      </c>
      <c r="N316" s="36">
        <v>45968.352083333331</v>
      </c>
      <c r="P316" t="s">
        <v>8668</v>
      </c>
      <c r="Q316" t="s">
        <v>8668</v>
      </c>
      <c r="R316" t="s">
        <v>1129</v>
      </c>
      <c r="S316" t="s">
        <v>1130</v>
      </c>
      <c r="T316" t="s">
        <v>100</v>
      </c>
      <c r="U316" t="s">
        <v>6696</v>
      </c>
      <c r="V316" t="s">
        <v>10215</v>
      </c>
      <c r="W316" t="s">
        <v>8611</v>
      </c>
      <c r="Y316" t="s">
        <v>13</v>
      </c>
      <c r="Z316" t="s">
        <v>104</v>
      </c>
      <c r="AB316" s="37">
        <v>0</v>
      </c>
      <c r="AC316" s="37">
        <v>35780</v>
      </c>
      <c r="AD316" s="37">
        <v>75096</v>
      </c>
      <c r="AE316" s="37">
        <v>35780</v>
      </c>
    </row>
    <row r="317" spans="1:31">
      <c r="A317" t="s">
        <v>138</v>
      </c>
      <c r="B317" t="s">
        <v>139</v>
      </c>
      <c r="C317" t="s">
        <v>140</v>
      </c>
      <c r="D317" t="s">
        <v>141</v>
      </c>
      <c r="E317" t="s">
        <v>10216</v>
      </c>
      <c r="F317" t="s">
        <v>10217</v>
      </c>
      <c r="G317" t="s">
        <v>8665</v>
      </c>
      <c r="H317" t="s">
        <v>144</v>
      </c>
      <c r="I317" t="s">
        <v>138</v>
      </c>
      <c r="J317" t="s">
        <v>10218</v>
      </c>
      <c r="K317" t="s">
        <v>96</v>
      </c>
      <c r="L317" t="s">
        <v>10219</v>
      </c>
      <c r="M317" s="36">
        <v>45965.333333333343</v>
      </c>
      <c r="N317" s="36">
        <v>45966.69027777778</v>
      </c>
      <c r="P317" t="s">
        <v>8668</v>
      </c>
      <c r="Q317" t="s">
        <v>8668</v>
      </c>
      <c r="R317" t="s">
        <v>98</v>
      </c>
      <c r="S317" t="s">
        <v>99</v>
      </c>
      <c r="T317" t="s">
        <v>100</v>
      </c>
      <c r="U317" t="s">
        <v>6696</v>
      </c>
      <c r="V317" t="s">
        <v>10220</v>
      </c>
      <c r="W317" t="s">
        <v>102</v>
      </c>
      <c r="Y317" t="s">
        <v>8</v>
      </c>
      <c r="Z317" t="s">
        <v>104</v>
      </c>
      <c r="AA317" t="s">
        <v>6599</v>
      </c>
      <c r="AB317" s="37">
        <v>1</v>
      </c>
      <c r="AC317" s="37">
        <v>35780</v>
      </c>
      <c r="AD317" s="37">
        <v>75096</v>
      </c>
      <c r="AE317" s="37">
        <v>35780</v>
      </c>
    </row>
    <row r="318" spans="1:31">
      <c r="A318" t="s">
        <v>152</v>
      </c>
      <c r="B318" t="s">
        <v>153</v>
      </c>
      <c r="C318" t="s">
        <v>154</v>
      </c>
      <c r="D318" t="s">
        <v>155</v>
      </c>
      <c r="E318" t="s">
        <v>10221</v>
      </c>
      <c r="F318" t="s">
        <v>10222</v>
      </c>
      <c r="G318" t="s">
        <v>8665</v>
      </c>
      <c r="H318" t="s">
        <v>153</v>
      </c>
      <c r="I318" t="s">
        <v>152</v>
      </c>
      <c r="J318" t="s">
        <v>10223</v>
      </c>
      <c r="K318" t="s">
        <v>96</v>
      </c>
      <c r="L318" t="s">
        <v>10224</v>
      </c>
      <c r="M318" s="36">
        <v>45965.333333333343</v>
      </c>
      <c r="N318" s="36">
        <v>45965.663888888892</v>
      </c>
      <c r="P318" t="s">
        <v>8668</v>
      </c>
      <c r="Q318" t="s">
        <v>8668</v>
      </c>
      <c r="R318" t="s">
        <v>1130</v>
      </c>
      <c r="S318" t="s">
        <v>1130</v>
      </c>
      <c r="T318" t="s">
        <v>100</v>
      </c>
      <c r="U318" t="s">
        <v>6696</v>
      </c>
      <c r="V318" t="s">
        <v>10225</v>
      </c>
      <c r="W318" t="s">
        <v>102</v>
      </c>
      <c r="Y318" t="s">
        <v>8</v>
      </c>
      <c r="Z318" t="s">
        <v>104</v>
      </c>
      <c r="AA318" t="s">
        <v>574</v>
      </c>
      <c r="AB318" s="37">
        <v>1</v>
      </c>
      <c r="AC318" s="37">
        <v>35780</v>
      </c>
      <c r="AD318" s="37">
        <v>75096</v>
      </c>
      <c r="AE318" s="37">
        <v>35780</v>
      </c>
    </row>
    <row r="319" spans="1:31">
      <c r="A319" t="s">
        <v>1001</v>
      </c>
      <c r="B319" t="s">
        <v>86</v>
      </c>
      <c r="C319" t="s">
        <v>352</v>
      </c>
      <c r="D319" t="s">
        <v>8395</v>
      </c>
      <c r="E319" t="s">
        <v>10226</v>
      </c>
      <c r="F319" t="s">
        <v>10227</v>
      </c>
      <c r="G319" t="s">
        <v>8665</v>
      </c>
      <c r="H319" t="s">
        <v>659</v>
      </c>
      <c r="I319" t="s">
        <v>8396</v>
      </c>
      <c r="J319" t="s">
        <v>10228</v>
      </c>
      <c r="K319" t="s">
        <v>96</v>
      </c>
      <c r="L319" t="s">
        <v>10229</v>
      </c>
      <c r="M319" s="36">
        <v>45965.333333333343</v>
      </c>
      <c r="N319" s="36">
        <v>45969.525000000001</v>
      </c>
      <c r="P319" t="s">
        <v>8668</v>
      </c>
      <c r="Q319" t="s">
        <v>8668</v>
      </c>
      <c r="R319" t="s">
        <v>1130</v>
      </c>
      <c r="S319" t="s">
        <v>1130</v>
      </c>
      <c r="T319" t="s">
        <v>100</v>
      </c>
      <c r="U319" t="s">
        <v>6696</v>
      </c>
      <c r="V319" t="s">
        <v>10230</v>
      </c>
      <c r="W319" t="s">
        <v>102</v>
      </c>
      <c r="Y319" t="s">
        <v>11</v>
      </c>
      <c r="Z319" t="s">
        <v>104</v>
      </c>
      <c r="AA319" t="s">
        <v>1009</v>
      </c>
      <c r="AB319" s="37">
        <v>1</v>
      </c>
      <c r="AC319" s="37">
        <v>67654</v>
      </c>
      <c r="AD319" s="37">
        <v>140396</v>
      </c>
      <c r="AE319" s="37">
        <v>67654</v>
      </c>
    </row>
    <row r="320" spans="1:31">
      <c r="A320" t="s">
        <v>509</v>
      </c>
      <c r="B320" t="s">
        <v>139</v>
      </c>
      <c r="C320" t="s">
        <v>140</v>
      </c>
      <c r="D320" t="s">
        <v>510</v>
      </c>
      <c r="E320" t="s">
        <v>10231</v>
      </c>
      <c r="F320" t="s">
        <v>921</v>
      </c>
      <c r="G320" t="s">
        <v>8665</v>
      </c>
      <c r="H320" t="s">
        <v>144</v>
      </c>
      <c r="I320" t="s">
        <v>513</v>
      </c>
      <c r="J320" t="s">
        <v>922</v>
      </c>
      <c r="K320" t="s">
        <v>96</v>
      </c>
      <c r="L320" t="s">
        <v>10232</v>
      </c>
      <c r="M320" s="36">
        <v>45965.333333333343</v>
      </c>
      <c r="N320" s="36">
        <v>45971.678472222222</v>
      </c>
      <c r="P320" t="s">
        <v>8668</v>
      </c>
      <c r="Q320" t="s">
        <v>8668</v>
      </c>
      <c r="R320" t="s">
        <v>98</v>
      </c>
      <c r="S320" t="s">
        <v>470</v>
      </c>
      <c r="T320" t="s">
        <v>100</v>
      </c>
      <c r="U320" t="s">
        <v>6696</v>
      </c>
      <c r="V320" t="s">
        <v>10233</v>
      </c>
      <c r="W320" t="s">
        <v>102</v>
      </c>
      <c r="Y320" t="s">
        <v>11</v>
      </c>
      <c r="Z320" t="s">
        <v>104</v>
      </c>
      <c r="AA320" t="s">
        <v>518</v>
      </c>
      <c r="AB320" s="37">
        <v>1</v>
      </c>
      <c r="AC320" s="37">
        <v>67654</v>
      </c>
      <c r="AD320" s="37">
        <v>140396</v>
      </c>
      <c r="AE320" s="37">
        <v>67654</v>
      </c>
    </row>
    <row r="321" spans="1:31">
      <c r="A321" t="s">
        <v>138</v>
      </c>
      <c r="B321" t="s">
        <v>139</v>
      </c>
      <c r="C321" t="s">
        <v>140</v>
      </c>
      <c r="D321" t="s">
        <v>753</v>
      </c>
      <c r="E321" t="s">
        <v>10234</v>
      </c>
      <c r="F321" t="s">
        <v>10235</v>
      </c>
      <c r="G321" t="s">
        <v>8607</v>
      </c>
      <c r="H321" t="s">
        <v>144</v>
      </c>
      <c r="I321" t="s">
        <v>756</v>
      </c>
      <c r="J321" t="s">
        <v>10236</v>
      </c>
      <c r="K321" t="s">
        <v>96</v>
      </c>
      <c r="L321" t="s">
        <v>10237</v>
      </c>
      <c r="M321" s="36">
        <v>45965.333333333343</v>
      </c>
      <c r="N321" s="36">
        <v>45971.6875</v>
      </c>
      <c r="P321" t="s">
        <v>8668</v>
      </c>
      <c r="Q321" t="s">
        <v>8668</v>
      </c>
      <c r="R321" t="s">
        <v>98</v>
      </c>
      <c r="S321" t="s">
        <v>99</v>
      </c>
      <c r="T321" t="s">
        <v>100</v>
      </c>
      <c r="U321" t="s">
        <v>6696</v>
      </c>
      <c r="V321" t="s">
        <v>10238</v>
      </c>
      <c r="W321" t="s">
        <v>8611</v>
      </c>
      <c r="Y321" t="s">
        <v>13</v>
      </c>
      <c r="Z321" t="s">
        <v>104</v>
      </c>
      <c r="AB321" s="37">
        <v>0</v>
      </c>
      <c r="AC321" s="37">
        <v>35780</v>
      </c>
      <c r="AD321" s="37">
        <v>75096</v>
      </c>
      <c r="AE321" s="37">
        <v>35780</v>
      </c>
    </row>
    <row r="322" spans="1:31">
      <c r="A322" t="s">
        <v>85</v>
      </c>
      <c r="B322" t="s">
        <v>86</v>
      </c>
      <c r="C322" t="s">
        <v>87</v>
      </c>
      <c r="D322" t="s">
        <v>4765</v>
      </c>
      <c r="E322" t="s">
        <v>10239</v>
      </c>
      <c r="F322" t="s">
        <v>10240</v>
      </c>
      <c r="G322" t="s">
        <v>8665</v>
      </c>
      <c r="H322" t="s">
        <v>93</v>
      </c>
      <c r="I322" t="s">
        <v>4768</v>
      </c>
      <c r="J322" t="s">
        <v>10241</v>
      </c>
      <c r="K322" t="s">
        <v>96</v>
      </c>
      <c r="L322" t="s">
        <v>10242</v>
      </c>
      <c r="M322" s="36">
        <v>45965.333333333343</v>
      </c>
      <c r="N322" s="36">
        <v>45974.370833333327</v>
      </c>
      <c r="P322" t="s">
        <v>8668</v>
      </c>
      <c r="Q322" t="s">
        <v>8668</v>
      </c>
      <c r="R322" t="s">
        <v>1129</v>
      </c>
      <c r="S322" t="s">
        <v>1130</v>
      </c>
      <c r="T322" t="s">
        <v>100</v>
      </c>
      <c r="U322" t="s">
        <v>6696</v>
      </c>
      <c r="V322" t="s">
        <v>10243</v>
      </c>
      <c r="W322" t="s">
        <v>102</v>
      </c>
      <c r="Y322" t="s">
        <v>11</v>
      </c>
      <c r="Z322" t="s">
        <v>104</v>
      </c>
      <c r="AA322" t="s">
        <v>137</v>
      </c>
      <c r="AB322" s="37">
        <v>1</v>
      </c>
      <c r="AC322" s="37">
        <v>67654</v>
      </c>
      <c r="AD322" s="37">
        <v>140396</v>
      </c>
      <c r="AE322" s="37">
        <v>67654</v>
      </c>
    </row>
    <row r="323" spans="1:31">
      <c r="A323" t="s">
        <v>704</v>
      </c>
      <c r="B323" t="s">
        <v>381</v>
      </c>
      <c r="C323" t="s">
        <v>382</v>
      </c>
      <c r="D323" t="s">
        <v>5682</v>
      </c>
      <c r="E323" t="s">
        <v>10244</v>
      </c>
      <c r="F323" t="s">
        <v>10245</v>
      </c>
      <c r="G323" t="s">
        <v>8665</v>
      </c>
      <c r="H323" t="s">
        <v>708</v>
      </c>
      <c r="I323" t="s">
        <v>5685</v>
      </c>
      <c r="J323" t="s">
        <v>10246</v>
      </c>
      <c r="K323" t="s">
        <v>96</v>
      </c>
      <c r="L323" t="s">
        <v>10247</v>
      </c>
      <c r="M323" s="36">
        <v>45965.333333333343</v>
      </c>
      <c r="N323" s="36">
        <v>45968.416666666657</v>
      </c>
      <c r="P323" t="s">
        <v>8668</v>
      </c>
      <c r="Q323" t="s">
        <v>8668</v>
      </c>
      <c r="R323" t="s">
        <v>1130</v>
      </c>
      <c r="S323" t="s">
        <v>1130</v>
      </c>
      <c r="T323" t="s">
        <v>100</v>
      </c>
      <c r="U323" t="s">
        <v>6696</v>
      </c>
      <c r="V323" t="s">
        <v>10248</v>
      </c>
      <c r="W323" t="s">
        <v>8698</v>
      </c>
      <c r="Y323" t="s">
        <v>13</v>
      </c>
      <c r="Z323" t="s">
        <v>104</v>
      </c>
      <c r="AA323" t="s">
        <v>1253</v>
      </c>
      <c r="AB323" s="37">
        <v>0</v>
      </c>
      <c r="AC323" s="37">
        <v>35780</v>
      </c>
      <c r="AD323" s="37">
        <v>75096</v>
      </c>
      <c r="AE323" s="37">
        <v>35780</v>
      </c>
    </row>
    <row r="324" spans="1:31">
      <c r="A324" t="s">
        <v>1646</v>
      </c>
      <c r="B324" t="s">
        <v>256</v>
      </c>
      <c r="C324" t="s">
        <v>257</v>
      </c>
      <c r="D324" t="s">
        <v>10249</v>
      </c>
      <c r="E324" t="s">
        <v>10250</v>
      </c>
      <c r="F324" t="s">
        <v>10251</v>
      </c>
      <c r="G324" t="s">
        <v>8665</v>
      </c>
      <c r="H324" t="s">
        <v>281</v>
      </c>
      <c r="I324" t="s">
        <v>10252</v>
      </c>
      <c r="J324" t="s">
        <v>10253</v>
      </c>
      <c r="K324" t="s">
        <v>96</v>
      </c>
      <c r="L324" t="s">
        <v>10254</v>
      </c>
      <c r="M324" s="36">
        <v>45964.472939814812</v>
      </c>
      <c r="N324" s="36">
        <v>45965.655555555553</v>
      </c>
      <c r="P324" t="s">
        <v>8668</v>
      </c>
      <c r="Q324" t="s">
        <v>8668</v>
      </c>
      <c r="R324" t="s">
        <v>1129</v>
      </c>
      <c r="S324" t="s">
        <v>1129</v>
      </c>
      <c r="T324" t="s">
        <v>100</v>
      </c>
      <c r="U324" t="s">
        <v>6696</v>
      </c>
      <c r="V324" t="s">
        <v>10255</v>
      </c>
      <c r="W324" t="s">
        <v>102</v>
      </c>
      <c r="Y324" t="s">
        <v>11</v>
      </c>
      <c r="Z324" t="s">
        <v>104</v>
      </c>
      <c r="AA324" t="s">
        <v>1663</v>
      </c>
      <c r="AB324" s="37">
        <v>1</v>
      </c>
      <c r="AC324" s="37">
        <v>67654</v>
      </c>
      <c r="AD324" s="37">
        <v>140396</v>
      </c>
      <c r="AE324" s="37">
        <v>67654</v>
      </c>
    </row>
    <row r="325" spans="1:31">
      <c r="A325" t="s">
        <v>138</v>
      </c>
      <c r="B325" t="s">
        <v>139</v>
      </c>
      <c r="C325" t="s">
        <v>140</v>
      </c>
      <c r="D325" t="s">
        <v>2802</v>
      </c>
      <c r="E325" t="s">
        <v>10256</v>
      </c>
      <c r="F325" t="s">
        <v>10257</v>
      </c>
      <c r="G325" t="s">
        <v>8665</v>
      </c>
      <c r="H325" t="s">
        <v>144</v>
      </c>
      <c r="I325" t="s">
        <v>2805</v>
      </c>
      <c r="J325" t="s">
        <v>10258</v>
      </c>
      <c r="K325" t="s">
        <v>96</v>
      </c>
      <c r="L325" t="s">
        <v>10259</v>
      </c>
      <c r="M325" s="36">
        <v>45964.483055555553</v>
      </c>
      <c r="N325" s="36">
        <v>45965.648611111108</v>
      </c>
      <c r="P325" t="s">
        <v>8668</v>
      </c>
      <c r="Q325" t="s">
        <v>8668</v>
      </c>
      <c r="R325" t="s">
        <v>98</v>
      </c>
      <c r="S325" t="s">
        <v>99</v>
      </c>
      <c r="T325" t="s">
        <v>100</v>
      </c>
      <c r="U325" t="s">
        <v>6696</v>
      </c>
      <c r="V325" t="s">
        <v>10260</v>
      </c>
      <c r="W325" t="s">
        <v>102</v>
      </c>
      <c r="Y325" t="s">
        <v>11</v>
      </c>
      <c r="Z325" t="s">
        <v>104</v>
      </c>
      <c r="AA325" t="s">
        <v>1172</v>
      </c>
      <c r="AB325" s="37">
        <v>1</v>
      </c>
      <c r="AC325" s="37">
        <v>67654</v>
      </c>
      <c r="AD325" s="37">
        <v>140396</v>
      </c>
      <c r="AE325" s="37">
        <v>67654</v>
      </c>
    </row>
    <row r="326" spans="1:31">
      <c r="A326" t="s">
        <v>398</v>
      </c>
      <c r="B326" t="s">
        <v>86</v>
      </c>
      <c r="C326" t="s">
        <v>87</v>
      </c>
      <c r="D326" t="s">
        <v>4292</v>
      </c>
      <c r="E326" t="s">
        <v>10261</v>
      </c>
      <c r="F326" t="s">
        <v>10262</v>
      </c>
      <c r="G326" t="s">
        <v>8665</v>
      </c>
      <c r="H326" t="s">
        <v>402</v>
      </c>
      <c r="I326" t="s">
        <v>4295</v>
      </c>
      <c r="J326" t="s">
        <v>10263</v>
      </c>
      <c r="K326" t="s">
        <v>96</v>
      </c>
      <c r="L326" t="s">
        <v>10264</v>
      </c>
      <c r="M326" s="36">
        <v>45964.49050925926</v>
      </c>
      <c r="N326" s="36">
        <v>45966.584722222222</v>
      </c>
      <c r="P326" t="s">
        <v>8668</v>
      </c>
      <c r="Q326" t="s">
        <v>8668</v>
      </c>
      <c r="R326" t="s">
        <v>1130</v>
      </c>
      <c r="S326" t="s">
        <v>1130</v>
      </c>
      <c r="T326" t="s">
        <v>100</v>
      </c>
      <c r="U326" t="s">
        <v>6696</v>
      </c>
      <c r="V326" t="s">
        <v>10265</v>
      </c>
      <c r="W326" t="s">
        <v>102</v>
      </c>
      <c r="Y326" t="s">
        <v>11</v>
      </c>
      <c r="Z326" t="s">
        <v>104</v>
      </c>
      <c r="AA326" t="s">
        <v>1439</v>
      </c>
      <c r="AB326" s="37">
        <v>1</v>
      </c>
      <c r="AC326" s="37">
        <v>67654</v>
      </c>
      <c r="AD326" s="37">
        <v>140396</v>
      </c>
      <c r="AE326" s="37">
        <v>67654</v>
      </c>
    </row>
    <row r="327" spans="1:31">
      <c r="A327" t="s">
        <v>310</v>
      </c>
      <c r="B327" t="s">
        <v>114</v>
      </c>
      <c r="C327" t="s">
        <v>115</v>
      </c>
      <c r="D327" t="s">
        <v>2137</v>
      </c>
      <c r="E327" t="s">
        <v>10266</v>
      </c>
      <c r="F327" t="s">
        <v>2139</v>
      </c>
      <c r="G327" t="s">
        <v>8607</v>
      </c>
      <c r="H327" t="s">
        <v>314</v>
      </c>
      <c r="I327" t="s">
        <v>2140</v>
      </c>
      <c r="J327" t="s">
        <v>2141</v>
      </c>
      <c r="K327" t="s">
        <v>96</v>
      </c>
      <c r="L327" t="s">
        <v>10267</v>
      </c>
      <c r="M327" s="36">
        <v>45964.47351851852</v>
      </c>
      <c r="N327" s="36">
        <v>45971.385416666657</v>
      </c>
      <c r="P327" t="s">
        <v>8668</v>
      </c>
      <c r="Q327" t="s">
        <v>8668</v>
      </c>
      <c r="R327" t="s">
        <v>1130</v>
      </c>
      <c r="S327" t="s">
        <v>1130</v>
      </c>
      <c r="T327" t="s">
        <v>100</v>
      </c>
      <c r="U327" t="s">
        <v>6696</v>
      </c>
      <c r="V327" t="s">
        <v>10268</v>
      </c>
      <c r="W327" t="s">
        <v>8611</v>
      </c>
      <c r="Y327" t="s">
        <v>15</v>
      </c>
      <c r="Z327" t="s">
        <v>104</v>
      </c>
      <c r="AB327" s="37">
        <v>0</v>
      </c>
      <c r="AC327" s="37">
        <v>35780</v>
      </c>
      <c r="AD327" s="37">
        <v>75096</v>
      </c>
      <c r="AE327" s="37">
        <v>35780</v>
      </c>
    </row>
    <row r="328" spans="1:31">
      <c r="A328" t="s">
        <v>310</v>
      </c>
      <c r="B328" t="s">
        <v>114</v>
      </c>
      <c r="C328" t="s">
        <v>115</v>
      </c>
      <c r="D328" t="s">
        <v>2137</v>
      </c>
      <c r="E328" t="s">
        <v>10269</v>
      </c>
      <c r="F328" t="s">
        <v>10270</v>
      </c>
      <c r="G328" t="s">
        <v>8665</v>
      </c>
      <c r="H328" t="s">
        <v>314</v>
      </c>
      <c r="I328" t="s">
        <v>2140</v>
      </c>
      <c r="J328" t="s">
        <v>10271</v>
      </c>
      <c r="K328" t="s">
        <v>96</v>
      </c>
      <c r="L328" t="s">
        <v>10272</v>
      </c>
      <c r="M328" s="36">
        <v>45964.474004629628</v>
      </c>
      <c r="N328" s="36">
        <v>45968.629166666673</v>
      </c>
      <c r="P328" t="s">
        <v>8668</v>
      </c>
      <c r="Q328" t="s">
        <v>8668</v>
      </c>
      <c r="R328" t="s">
        <v>1130</v>
      </c>
      <c r="S328" t="s">
        <v>1130</v>
      </c>
      <c r="T328" t="s">
        <v>100</v>
      </c>
      <c r="U328" t="s">
        <v>6696</v>
      </c>
      <c r="V328" t="s">
        <v>10273</v>
      </c>
      <c r="W328" t="s">
        <v>8698</v>
      </c>
      <c r="Y328" t="s">
        <v>15</v>
      </c>
      <c r="Z328" t="s">
        <v>104</v>
      </c>
      <c r="AA328" t="s">
        <v>350</v>
      </c>
      <c r="AB328" s="37">
        <v>0</v>
      </c>
      <c r="AC328" s="37">
        <v>35780</v>
      </c>
      <c r="AD328" s="37">
        <v>75096</v>
      </c>
      <c r="AE328" s="37">
        <v>35780</v>
      </c>
    </row>
    <row r="329" spans="1:31">
      <c r="A329" t="s">
        <v>583</v>
      </c>
      <c r="B329" t="s">
        <v>256</v>
      </c>
      <c r="C329" t="s">
        <v>257</v>
      </c>
      <c r="D329" t="s">
        <v>720</v>
      </c>
      <c r="E329" t="s">
        <v>10274</v>
      </c>
      <c r="F329" t="s">
        <v>10275</v>
      </c>
      <c r="G329" t="s">
        <v>8665</v>
      </c>
      <c r="H329" t="s">
        <v>587</v>
      </c>
      <c r="I329" t="s">
        <v>583</v>
      </c>
      <c r="J329" t="s">
        <v>10276</v>
      </c>
      <c r="K329" t="s">
        <v>96</v>
      </c>
      <c r="L329" t="s">
        <v>10277</v>
      </c>
      <c r="M329" s="36">
        <v>45964.483472222222</v>
      </c>
      <c r="N329" s="36">
        <v>45972.620138888888</v>
      </c>
      <c r="P329" t="s">
        <v>8668</v>
      </c>
      <c r="Q329" t="s">
        <v>8668</v>
      </c>
      <c r="R329" t="s">
        <v>98</v>
      </c>
      <c r="S329" t="s">
        <v>99</v>
      </c>
      <c r="T329" t="s">
        <v>100</v>
      </c>
      <c r="U329" t="s">
        <v>6696</v>
      </c>
      <c r="V329" t="s">
        <v>10278</v>
      </c>
      <c r="W329" t="s">
        <v>102</v>
      </c>
      <c r="Y329" t="s">
        <v>8</v>
      </c>
      <c r="Z329" t="s">
        <v>104</v>
      </c>
      <c r="AA329" t="s">
        <v>727</v>
      </c>
      <c r="AB329" s="37">
        <v>1</v>
      </c>
      <c r="AC329" s="37">
        <v>35780</v>
      </c>
      <c r="AD329" s="37">
        <v>75096</v>
      </c>
      <c r="AE329" s="37">
        <v>35780</v>
      </c>
    </row>
    <row r="330" spans="1:31">
      <c r="A330" t="s">
        <v>991</v>
      </c>
      <c r="B330" t="s">
        <v>256</v>
      </c>
      <c r="C330" t="s">
        <v>257</v>
      </c>
      <c r="D330" t="s">
        <v>10279</v>
      </c>
      <c r="E330" t="s">
        <v>10280</v>
      </c>
      <c r="F330" t="s">
        <v>10281</v>
      </c>
      <c r="G330" t="s">
        <v>8665</v>
      </c>
      <c r="H330" t="s">
        <v>224</v>
      </c>
      <c r="I330" t="s">
        <v>10282</v>
      </c>
      <c r="J330" t="s">
        <v>10283</v>
      </c>
      <c r="K330" t="s">
        <v>96</v>
      </c>
      <c r="L330" t="s">
        <v>10284</v>
      </c>
      <c r="M330" s="36">
        <v>45964.49145833333</v>
      </c>
      <c r="N330" s="36">
        <v>45971.488194444442</v>
      </c>
      <c r="P330" t="s">
        <v>8668</v>
      </c>
      <c r="Q330" t="s">
        <v>8668</v>
      </c>
      <c r="R330" t="s">
        <v>1130</v>
      </c>
      <c r="S330" t="s">
        <v>1130</v>
      </c>
      <c r="T330" t="s">
        <v>100</v>
      </c>
      <c r="U330" t="s">
        <v>6696</v>
      </c>
      <c r="V330" t="s">
        <v>10285</v>
      </c>
      <c r="W330" t="s">
        <v>8698</v>
      </c>
      <c r="Y330" t="s">
        <v>15</v>
      </c>
      <c r="Z330" t="s">
        <v>104</v>
      </c>
      <c r="AA330" t="s">
        <v>1448</v>
      </c>
      <c r="AB330" s="37">
        <v>0</v>
      </c>
      <c r="AC330" s="37">
        <v>35780</v>
      </c>
      <c r="AD330" s="37">
        <v>75096</v>
      </c>
      <c r="AE330" s="37">
        <v>35780</v>
      </c>
    </row>
    <row r="331" spans="1:31">
      <c r="A331" t="s">
        <v>138</v>
      </c>
      <c r="B331" t="s">
        <v>139</v>
      </c>
      <c r="C331" t="s">
        <v>140</v>
      </c>
      <c r="D331" t="s">
        <v>10286</v>
      </c>
      <c r="E331" t="s">
        <v>10287</v>
      </c>
      <c r="F331" t="s">
        <v>10288</v>
      </c>
      <c r="G331" t="s">
        <v>8607</v>
      </c>
      <c r="H331" t="s">
        <v>144</v>
      </c>
      <c r="I331" t="s">
        <v>10289</v>
      </c>
      <c r="J331" t="s">
        <v>10290</v>
      </c>
      <c r="K331" t="s">
        <v>96</v>
      </c>
      <c r="L331" t="s">
        <v>10291</v>
      </c>
      <c r="M331" s="36">
        <v>45964.480428240742</v>
      </c>
      <c r="N331" s="36">
        <v>45971.660416666673</v>
      </c>
      <c r="P331" t="s">
        <v>8668</v>
      </c>
      <c r="Q331" t="s">
        <v>8668</v>
      </c>
      <c r="R331" t="s">
        <v>1130</v>
      </c>
      <c r="S331" t="s">
        <v>1130</v>
      </c>
      <c r="T331" t="s">
        <v>100</v>
      </c>
      <c r="U331" t="s">
        <v>6696</v>
      </c>
      <c r="V331" t="s">
        <v>10292</v>
      </c>
      <c r="W331" t="s">
        <v>8611</v>
      </c>
      <c r="Y331" t="s">
        <v>13</v>
      </c>
      <c r="Z331" t="s">
        <v>104</v>
      </c>
      <c r="AB331" s="37">
        <v>0</v>
      </c>
      <c r="AC331" s="37">
        <v>35780</v>
      </c>
      <c r="AD331" s="37">
        <v>75096</v>
      </c>
      <c r="AE331" s="37">
        <v>35780</v>
      </c>
    </row>
    <row r="332" spans="1:31">
      <c r="A332" t="s">
        <v>85</v>
      </c>
      <c r="B332" t="s">
        <v>86</v>
      </c>
      <c r="C332" t="s">
        <v>87</v>
      </c>
      <c r="D332" t="s">
        <v>296</v>
      </c>
      <c r="E332" t="s">
        <v>10293</v>
      </c>
      <c r="F332" t="s">
        <v>10294</v>
      </c>
      <c r="G332" t="s">
        <v>8665</v>
      </c>
      <c r="H332" t="s">
        <v>93</v>
      </c>
      <c r="I332" t="s">
        <v>85</v>
      </c>
      <c r="J332" t="s">
        <v>10295</v>
      </c>
      <c r="K332" t="s">
        <v>96</v>
      </c>
      <c r="L332" t="s">
        <v>10296</v>
      </c>
      <c r="M332" s="36">
        <v>45964.486064814817</v>
      </c>
      <c r="N332" s="36">
        <v>45965.656944444447</v>
      </c>
      <c r="P332" t="s">
        <v>8668</v>
      </c>
      <c r="Q332" t="s">
        <v>8668</v>
      </c>
      <c r="R332" t="s">
        <v>98</v>
      </c>
      <c r="S332" t="s">
        <v>99</v>
      </c>
      <c r="T332" t="s">
        <v>100</v>
      </c>
      <c r="U332" t="s">
        <v>6696</v>
      </c>
      <c r="V332" t="s">
        <v>10297</v>
      </c>
      <c r="W332" t="s">
        <v>102</v>
      </c>
      <c r="Y332" t="s">
        <v>8</v>
      </c>
      <c r="Z332" t="s">
        <v>104</v>
      </c>
      <c r="AA332" t="s">
        <v>1151</v>
      </c>
      <c r="AB332" s="37">
        <v>1</v>
      </c>
      <c r="AC332" s="37">
        <v>35780</v>
      </c>
      <c r="AD332" s="37">
        <v>75096</v>
      </c>
      <c r="AE332" s="37">
        <v>35780</v>
      </c>
    </row>
    <row r="333" spans="1:31">
      <c r="A333" t="s">
        <v>85</v>
      </c>
      <c r="B333" t="s">
        <v>86</v>
      </c>
      <c r="C333" t="s">
        <v>87</v>
      </c>
      <c r="D333" t="s">
        <v>10298</v>
      </c>
      <c r="E333" t="s">
        <v>10299</v>
      </c>
      <c r="F333" t="s">
        <v>10300</v>
      </c>
      <c r="G333" t="s">
        <v>8607</v>
      </c>
      <c r="H333" t="s">
        <v>93</v>
      </c>
      <c r="I333" t="s">
        <v>10301</v>
      </c>
      <c r="J333" t="s">
        <v>10302</v>
      </c>
      <c r="K333" t="s">
        <v>96</v>
      </c>
      <c r="L333" t="s">
        <v>10303</v>
      </c>
      <c r="M333" s="36">
        <v>45964.487534722219</v>
      </c>
      <c r="N333" s="36">
        <v>45969.540277777778</v>
      </c>
      <c r="P333" t="s">
        <v>8668</v>
      </c>
      <c r="Q333" t="s">
        <v>8668</v>
      </c>
      <c r="R333" t="s">
        <v>1130</v>
      </c>
      <c r="S333" t="s">
        <v>1130</v>
      </c>
      <c r="T333" t="s">
        <v>100</v>
      </c>
      <c r="U333" t="s">
        <v>6696</v>
      </c>
      <c r="V333" t="s">
        <v>10304</v>
      </c>
      <c r="W333" t="s">
        <v>8611</v>
      </c>
      <c r="Y333" t="s">
        <v>13</v>
      </c>
      <c r="Z333" t="s">
        <v>104</v>
      </c>
      <c r="AB333" s="37">
        <v>0</v>
      </c>
      <c r="AC333" s="37">
        <v>35780</v>
      </c>
      <c r="AD333" s="37">
        <v>75096</v>
      </c>
      <c r="AE333" s="37">
        <v>35780</v>
      </c>
    </row>
    <row r="334" spans="1:31">
      <c r="A334" t="s">
        <v>1646</v>
      </c>
      <c r="B334" t="s">
        <v>256</v>
      </c>
      <c r="C334" t="s">
        <v>257</v>
      </c>
      <c r="D334" t="s">
        <v>10305</v>
      </c>
      <c r="E334" t="s">
        <v>10306</v>
      </c>
      <c r="F334" t="s">
        <v>10307</v>
      </c>
      <c r="G334" t="s">
        <v>8607</v>
      </c>
      <c r="H334" t="s">
        <v>689</v>
      </c>
      <c r="I334" t="s">
        <v>10308</v>
      </c>
      <c r="J334" t="s">
        <v>10309</v>
      </c>
      <c r="K334" t="s">
        <v>96</v>
      </c>
      <c r="L334" t="s">
        <v>10310</v>
      </c>
      <c r="M334" s="36">
        <v>45964.490995370368</v>
      </c>
      <c r="N334" s="36">
        <v>45971.398611111108</v>
      </c>
      <c r="P334" t="s">
        <v>8668</v>
      </c>
      <c r="Q334" t="s">
        <v>8668</v>
      </c>
      <c r="R334" t="s">
        <v>98</v>
      </c>
      <c r="S334" t="s">
        <v>470</v>
      </c>
      <c r="T334" t="s">
        <v>100</v>
      </c>
      <c r="U334" t="s">
        <v>6696</v>
      </c>
      <c r="V334" t="s">
        <v>10311</v>
      </c>
      <c r="W334" t="s">
        <v>8611</v>
      </c>
      <c r="Y334" t="s">
        <v>13</v>
      </c>
      <c r="Z334" t="s">
        <v>104</v>
      </c>
      <c r="AB334" s="37">
        <v>0</v>
      </c>
      <c r="AC334" s="37">
        <v>35780</v>
      </c>
      <c r="AD334" s="37">
        <v>75096</v>
      </c>
      <c r="AE334" s="37">
        <v>35780</v>
      </c>
    </row>
    <row r="335" spans="1:31">
      <c r="A335" t="s">
        <v>85</v>
      </c>
      <c r="B335" t="s">
        <v>86</v>
      </c>
      <c r="C335" t="s">
        <v>87</v>
      </c>
      <c r="D335" t="s">
        <v>1142</v>
      </c>
      <c r="E335" t="s">
        <v>10312</v>
      </c>
      <c r="F335" t="s">
        <v>10313</v>
      </c>
      <c r="G335" t="s">
        <v>8665</v>
      </c>
      <c r="H335" t="s">
        <v>131</v>
      </c>
      <c r="I335" t="s">
        <v>1145</v>
      </c>
      <c r="J335" t="s">
        <v>10314</v>
      </c>
      <c r="K335" t="s">
        <v>96</v>
      </c>
      <c r="L335" t="s">
        <v>10315</v>
      </c>
      <c r="M335" s="36">
        <v>45964.52685185185</v>
      </c>
      <c r="N335" s="36">
        <v>45972.663888888892</v>
      </c>
      <c r="P335" t="s">
        <v>8668</v>
      </c>
      <c r="Q335" t="s">
        <v>8668</v>
      </c>
      <c r="R335" t="s">
        <v>98</v>
      </c>
      <c r="S335" t="s">
        <v>99</v>
      </c>
      <c r="T335" t="s">
        <v>100</v>
      </c>
      <c r="U335" t="s">
        <v>6696</v>
      </c>
      <c r="V335" t="s">
        <v>10316</v>
      </c>
      <c r="W335" t="s">
        <v>8698</v>
      </c>
      <c r="Y335" t="s">
        <v>13</v>
      </c>
      <c r="Z335" t="s">
        <v>104</v>
      </c>
      <c r="AA335" t="s">
        <v>303</v>
      </c>
      <c r="AB335" s="37">
        <v>0</v>
      </c>
      <c r="AC335" s="37">
        <v>35780</v>
      </c>
      <c r="AD335" s="37">
        <v>75096</v>
      </c>
      <c r="AE335" s="37">
        <v>35780</v>
      </c>
    </row>
    <row r="336" spans="1:31">
      <c r="A336" t="s">
        <v>398</v>
      </c>
      <c r="B336" t="s">
        <v>86</v>
      </c>
      <c r="C336" t="s">
        <v>87</v>
      </c>
      <c r="D336" t="s">
        <v>10317</v>
      </c>
      <c r="E336" t="s">
        <v>10318</v>
      </c>
      <c r="F336" t="s">
        <v>10319</v>
      </c>
      <c r="G336" t="s">
        <v>8665</v>
      </c>
      <c r="H336" t="s">
        <v>848</v>
      </c>
      <c r="I336" t="s">
        <v>10320</v>
      </c>
      <c r="J336" t="s">
        <v>10321</v>
      </c>
      <c r="K336" t="s">
        <v>96</v>
      </c>
      <c r="L336" t="s">
        <v>10322</v>
      </c>
      <c r="M336" s="36">
        <v>45964.62027777778</v>
      </c>
      <c r="N336" s="36">
        <v>45970.602777777778</v>
      </c>
      <c r="P336" t="s">
        <v>8668</v>
      </c>
      <c r="Q336" t="s">
        <v>8668</v>
      </c>
      <c r="R336" t="s">
        <v>1130</v>
      </c>
      <c r="S336" t="s">
        <v>1130</v>
      </c>
      <c r="T336" t="s">
        <v>100</v>
      </c>
      <c r="U336" t="s">
        <v>6696</v>
      </c>
      <c r="V336" t="s">
        <v>10323</v>
      </c>
      <c r="W336" t="s">
        <v>8698</v>
      </c>
      <c r="Y336" t="s">
        <v>13</v>
      </c>
      <c r="Z336" t="s">
        <v>104</v>
      </c>
      <c r="AA336" t="s">
        <v>429</v>
      </c>
      <c r="AB336" s="37">
        <v>0</v>
      </c>
      <c r="AC336" s="37">
        <v>35780</v>
      </c>
      <c r="AD336" s="37">
        <v>75096</v>
      </c>
      <c r="AE336" s="37">
        <v>35780</v>
      </c>
    </row>
    <row r="337" spans="1:31">
      <c r="A337" t="s">
        <v>1646</v>
      </c>
      <c r="B337" t="s">
        <v>256</v>
      </c>
      <c r="C337" t="s">
        <v>257</v>
      </c>
      <c r="D337" t="s">
        <v>10305</v>
      </c>
      <c r="E337" t="s">
        <v>10324</v>
      </c>
      <c r="F337" t="s">
        <v>10325</v>
      </c>
      <c r="G337" t="s">
        <v>8665</v>
      </c>
      <c r="H337" t="s">
        <v>689</v>
      </c>
      <c r="I337" t="s">
        <v>10308</v>
      </c>
      <c r="J337" t="s">
        <v>10326</v>
      </c>
      <c r="K337" t="s">
        <v>96</v>
      </c>
      <c r="L337" t="s">
        <v>10327</v>
      </c>
      <c r="M337" s="36">
        <v>45964.740833333337</v>
      </c>
      <c r="N337" s="36">
        <v>45968.549305555563</v>
      </c>
      <c r="P337" t="s">
        <v>8668</v>
      </c>
      <c r="Q337" t="s">
        <v>8668</v>
      </c>
      <c r="R337" t="s">
        <v>98</v>
      </c>
      <c r="S337" t="s">
        <v>99</v>
      </c>
      <c r="T337" t="s">
        <v>100</v>
      </c>
      <c r="U337" t="s">
        <v>6696</v>
      </c>
      <c r="V337" t="s">
        <v>10328</v>
      </c>
      <c r="W337" t="s">
        <v>8698</v>
      </c>
      <c r="Y337" t="s">
        <v>13</v>
      </c>
      <c r="Z337" t="s">
        <v>104</v>
      </c>
      <c r="AA337" t="s">
        <v>1925</v>
      </c>
      <c r="AB337" s="37">
        <v>0</v>
      </c>
      <c r="AC337" s="37">
        <v>35780</v>
      </c>
      <c r="AD337" s="37">
        <v>75096</v>
      </c>
      <c r="AE337" s="37">
        <v>35780</v>
      </c>
    </row>
    <row r="338" spans="1:31">
      <c r="A338" t="s">
        <v>800</v>
      </c>
      <c r="B338" t="s">
        <v>381</v>
      </c>
      <c r="C338" t="s">
        <v>382</v>
      </c>
      <c r="D338" t="s">
        <v>6100</v>
      </c>
      <c r="E338" t="s">
        <v>10329</v>
      </c>
      <c r="F338" t="s">
        <v>10330</v>
      </c>
      <c r="G338" t="s">
        <v>8665</v>
      </c>
      <c r="H338" t="s">
        <v>2052</v>
      </c>
      <c r="I338" t="s">
        <v>6103</v>
      </c>
      <c r="J338" t="s">
        <v>10331</v>
      </c>
      <c r="K338" t="s">
        <v>96</v>
      </c>
      <c r="L338" t="s">
        <v>10332</v>
      </c>
      <c r="M338" s="36">
        <v>45964.621377314812</v>
      </c>
      <c r="N338" s="36">
        <v>45971.525694444441</v>
      </c>
      <c r="P338" t="s">
        <v>8668</v>
      </c>
      <c r="Q338" t="s">
        <v>8668</v>
      </c>
      <c r="R338" t="s">
        <v>1130</v>
      </c>
      <c r="S338" t="s">
        <v>1130</v>
      </c>
      <c r="T338" t="s">
        <v>100</v>
      </c>
      <c r="U338" t="s">
        <v>6696</v>
      </c>
      <c r="V338" t="s">
        <v>10333</v>
      </c>
      <c r="W338" t="s">
        <v>8698</v>
      </c>
      <c r="Y338" t="s">
        <v>125</v>
      </c>
      <c r="Z338" t="s">
        <v>6108</v>
      </c>
      <c r="AA338" t="s">
        <v>2058</v>
      </c>
      <c r="AB338" s="37">
        <v>0</v>
      </c>
      <c r="AC338" s="37">
        <v>35780</v>
      </c>
      <c r="AD338" s="37">
        <v>75096</v>
      </c>
      <c r="AE338" s="37">
        <v>35780</v>
      </c>
    </row>
    <row r="339" spans="1:31">
      <c r="A339" t="s">
        <v>509</v>
      </c>
      <c r="B339" t="s">
        <v>139</v>
      </c>
      <c r="C339" t="s">
        <v>140</v>
      </c>
      <c r="D339" t="s">
        <v>510</v>
      </c>
      <c r="E339" t="s">
        <v>10334</v>
      </c>
      <c r="F339" t="s">
        <v>6496</v>
      </c>
      <c r="G339" t="s">
        <v>8665</v>
      </c>
      <c r="H339" t="s">
        <v>144</v>
      </c>
      <c r="I339" t="s">
        <v>513</v>
      </c>
      <c r="J339" t="s">
        <v>6497</v>
      </c>
      <c r="K339" t="s">
        <v>96</v>
      </c>
      <c r="L339" t="s">
        <v>10335</v>
      </c>
      <c r="M339" s="36">
        <v>45965.333333333343</v>
      </c>
      <c r="N339" s="36">
        <v>45971.418055555558</v>
      </c>
      <c r="P339" t="s">
        <v>8668</v>
      </c>
      <c r="Q339" t="s">
        <v>8668</v>
      </c>
      <c r="R339" t="s">
        <v>98</v>
      </c>
      <c r="S339" t="s">
        <v>99</v>
      </c>
      <c r="T339" t="s">
        <v>100</v>
      </c>
      <c r="U339" t="s">
        <v>6696</v>
      </c>
      <c r="V339" t="s">
        <v>10336</v>
      </c>
      <c r="W339" t="s">
        <v>102</v>
      </c>
      <c r="Y339" t="s">
        <v>11</v>
      </c>
      <c r="Z339" t="s">
        <v>104</v>
      </c>
      <c r="AA339" t="s">
        <v>1385</v>
      </c>
      <c r="AB339" s="37">
        <v>1</v>
      </c>
      <c r="AC339" s="37">
        <v>67654</v>
      </c>
      <c r="AD339" s="37">
        <v>140396</v>
      </c>
      <c r="AE339" s="37">
        <v>67654</v>
      </c>
    </row>
    <row r="340" spans="1:31">
      <c r="A340" t="s">
        <v>1646</v>
      </c>
      <c r="B340" t="s">
        <v>256</v>
      </c>
      <c r="C340" t="s">
        <v>257</v>
      </c>
      <c r="D340" t="s">
        <v>1918</v>
      </c>
      <c r="E340" t="s">
        <v>10337</v>
      </c>
      <c r="F340" t="s">
        <v>10338</v>
      </c>
      <c r="G340" t="s">
        <v>8665</v>
      </c>
      <c r="H340" t="s">
        <v>689</v>
      </c>
      <c r="I340" t="s">
        <v>1646</v>
      </c>
      <c r="J340" t="s">
        <v>10339</v>
      </c>
      <c r="K340" t="s">
        <v>96</v>
      </c>
      <c r="L340" t="s">
        <v>10340</v>
      </c>
      <c r="M340" s="36">
        <v>45965.333333333343</v>
      </c>
      <c r="N340" s="36">
        <v>45966.61041666667</v>
      </c>
      <c r="P340" t="s">
        <v>8668</v>
      </c>
      <c r="Q340" t="s">
        <v>8668</v>
      </c>
      <c r="R340" t="s">
        <v>1130</v>
      </c>
      <c r="S340" t="s">
        <v>1130</v>
      </c>
      <c r="T340" t="s">
        <v>100</v>
      </c>
      <c r="U340" t="s">
        <v>6696</v>
      </c>
      <c r="V340" t="s">
        <v>10341</v>
      </c>
      <c r="W340" t="s">
        <v>102</v>
      </c>
      <c r="Y340" t="s">
        <v>8</v>
      </c>
      <c r="Z340" t="s">
        <v>104</v>
      </c>
      <c r="AA340" t="s">
        <v>1925</v>
      </c>
      <c r="AB340" s="37">
        <v>1</v>
      </c>
      <c r="AC340" s="37">
        <v>35780</v>
      </c>
      <c r="AD340" s="37">
        <v>75096</v>
      </c>
      <c r="AE340" s="37">
        <v>35780</v>
      </c>
    </row>
    <row r="341" spans="1:31">
      <c r="A341" t="s">
        <v>152</v>
      </c>
      <c r="B341" t="s">
        <v>153</v>
      </c>
      <c r="C341" t="s">
        <v>154</v>
      </c>
      <c r="D341" t="s">
        <v>8426</v>
      </c>
      <c r="E341" t="s">
        <v>10342</v>
      </c>
      <c r="F341" t="s">
        <v>10343</v>
      </c>
      <c r="G341" t="s">
        <v>8665</v>
      </c>
      <c r="H341" t="s">
        <v>153</v>
      </c>
      <c r="I341" t="s">
        <v>8427</v>
      </c>
      <c r="J341" t="s">
        <v>10344</v>
      </c>
      <c r="K341" t="s">
        <v>96</v>
      </c>
      <c r="L341" t="s">
        <v>10345</v>
      </c>
      <c r="M341" s="36">
        <v>45965.333333333343</v>
      </c>
      <c r="N341" s="36">
        <v>45966.663888888892</v>
      </c>
      <c r="P341" t="s">
        <v>8668</v>
      </c>
      <c r="Q341" t="s">
        <v>8668</v>
      </c>
      <c r="R341" t="s">
        <v>147</v>
      </c>
      <c r="S341" t="s">
        <v>600</v>
      </c>
      <c r="T341" t="s">
        <v>100</v>
      </c>
      <c r="U341" t="s">
        <v>6696</v>
      </c>
      <c r="V341" t="s">
        <v>10346</v>
      </c>
      <c r="W341" t="s">
        <v>102</v>
      </c>
      <c r="Y341" t="s">
        <v>11</v>
      </c>
      <c r="Z341" t="s">
        <v>104</v>
      </c>
      <c r="AA341" t="s">
        <v>574</v>
      </c>
      <c r="AB341" s="37">
        <v>1</v>
      </c>
      <c r="AC341" s="37">
        <v>67654</v>
      </c>
      <c r="AD341" s="37">
        <v>140396</v>
      </c>
      <c r="AE341" s="37">
        <v>67654</v>
      </c>
    </row>
    <row r="342" spans="1:31">
      <c r="A342" t="s">
        <v>310</v>
      </c>
      <c r="B342" t="s">
        <v>114</v>
      </c>
      <c r="C342" t="s">
        <v>115</v>
      </c>
      <c r="D342" t="s">
        <v>311</v>
      </c>
      <c r="E342" t="s">
        <v>10347</v>
      </c>
      <c r="F342" t="s">
        <v>3512</v>
      </c>
      <c r="G342" t="s">
        <v>8665</v>
      </c>
      <c r="H342" t="s">
        <v>314</v>
      </c>
      <c r="I342" t="s">
        <v>310</v>
      </c>
      <c r="J342" t="s">
        <v>3513</v>
      </c>
      <c r="K342" t="s">
        <v>96</v>
      </c>
      <c r="L342" t="s">
        <v>10348</v>
      </c>
      <c r="M342" s="36">
        <v>45965.341226851851</v>
      </c>
      <c r="N342" s="36">
        <v>45972.456944444442</v>
      </c>
      <c r="P342" t="s">
        <v>8668</v>
      </c>
      <c r="Q342" t="s">
        <v>8668</v>
      </c>
      <c r="R342" t="s">
        <v>98</v>
      </c>
      <c r="S342" t="s">
        <v>470</v>
      </c>
      <c r="T342" t="s">
        <v>100</v>
      </c>
      <c r="U342" t="s">
        <v>6696</v>
      </c>
      <c r="V342" t="s">
        <v>10349</v>
      </c>
      <c r="W342" t="s">
        <v>102</v>
      </c>
      <c r="Y342" t="s">
        <v>8</v>
      </c>
      <c r="Z342" t="s">
        <v>104</v>
      </c>
      <c r="AA342" t="s">
        <v>333</v>
      </c>
      <c r="AB342" s="37">
        <v>1</v>
      </c>
      <c r="AC342" s="37">
        <v>35780</v>
      </c>
      <c r="AD342" s="37">
        <v>75096</v>
      </c>
      <c r="AE342" s="37">
        <v>35780</v>
      </c>
    </row>
    <row r="343" spans="1:31">
      <c r="A343" t="s">
        <v>310</v>
      </c>
      <c r="B343" t="s">
        <v>114</v>
      </c>
      <c r="C343" t="s">
        <v>115</v>
      </c>
      <c r="D343" t="s">
        <v>311</v>
      </c>
      <c r="E343" t="s">
        <v>10350</v>
      </c>
      <c r="F343" t="s">
        <v>10351</v>
      </c>
      <c r="G343" t="s">
        <v>8665</v>
      </c>
      <c r="H343" t="s">
        <v>314</v>
      </c>
      <c r="I343" t="s">
        <v>310</v>
      </c>
      <c r="J343" t="s">
        <v>10352</v>
      </c>
      <c r="K343" t="s">
        <v>96</v>
      </c>
      <c r="L343" t="s">
        <v>10353</v>
      </c>
      <c r="M343" s="36">
        <v>45965.341874999998</v>
      </c>
      <c r="N343" s="36">
        <v>45972.461111111108</v>
      </c>
      <c r="P343" t="s">
        <v>8668</v>
      </c>
      <c r="Q343" t="s">
        <v>8668</v>
      </c>
      <c r="R343" t="s">
        <v>98</v>
      </c>
      <c r="S343" t="s">
        <v>470</v>
      </c>
      <c r="T343" t="s">
        <v>100</v>
      </c>
      <c r="U343" t="s">
        <v>6696</v>
      </c>
      <c r="V343" t="s">
        <v>10354</v>
      </c>
      <c r="W343" t="s">
        <v>102</v>
      </c>
      <c r="Y343" t="s">
        <v>8</v>
      </c>
      <c r="Z343" t="s">
        <v>104</v>
      </c>
      <c r="AA343" t="s">
        <v>333</v>
      </c>
      <c r="AB343" s="37">
        <v>1</v>
      </c>
      <c r="AC343" s="37">
        <v>35780</v>
      </c>
      <c r="AD343" s="37">
        <v>75096</v>
      </c>
      <c r="AE343" s="37">
        <v>35780</v>
      </c>
    </row>
    <row r="344" spans="1:31">
      <c r="A344" t="s">
        <v>152</v>
      </c>
      <c r="B344" t="s">
        <v>153</v>
      </c>
      <c r="C344" t="s">
        <v>154</v>
      </c>
      <c r="D344" t="s">
        <v>155</v>
      </c>
      <c r="E344" t="s">
        <v>10355</v>
      </c>
      <c r="F344" t="s">
        <v>10356</v>
      </c>
      <c r="G344" t="s">
        <v>8665</v>
      </c>
      <c r="H344" t="s">
        <v>153</v>
      </c>
      <c r="I344" t="s">
        <v>152</v>
      </c>
      <c r="J344" t="s">
        <v>10357</v>
      </c>
      <c r="K344" t="s">
        <v>96</v>
      </c>
      <c r="L344" t="s">
        <v>10358</v>
      </c>
      <c r="M344" s="36">
        <v>45965.344814814824</v>
      </c>
      <c r="N344" s="36">
        <v>45967.520138888889</v>
      </c>
      <c r="P344" t="s">
        <v>8668</v>
      </c>
      <c r="Q344" t="s">
        <v>8668</v>
      </c>
      <c r="R344" t="s">
        <v>1130</v>
      </c>
      <c r="S344" t="s">
        <v>1130</v>
      </c>
      <c r="T344" t="s">
        <v>100</v>
      </c>
      <c r="U344" t="s">
        <v>6696</v>
      </c>
      <c r="V344" t="s">
        <v>10359</v>
      </c>
      <c r="W344" t="s">
        <v>102</v>
      </c>
      <c r="Y344" t="s">
        <v>8</v>
      </c>
      <c r="Z344" t="s">
        <v>104</v>
      </c>
      <c r="AA344" t="s">
        <v>2182</v>
      </c>
      <c r="AB344" s="37">
        <v>1</v>
      </c>
      <c r="AC344" s="37">
        <v>35780</v>
      </c>
      <c r="AD344" s="37">
        <v>75096</v>
      </c>
      <c r="AE344" s="37">
        <v>35780</v>
      </c>
    </row>
    <row r="345" spans="1:31">
      <c r="A345" t="s">
        <v>152</v>
      </c>
      <c r="B345" t="s">
        <v>153</v>
      </c>
      <c r="C345" t="s">
        <v>154</v>
      </c>
      <c r="D345" t="s">
        <v>155</v>
      </c>
      <c r="E345" t="s">
        <v>10360</v>
      </c>
      <c r="F345" t="s">
        <v>10361</v>
      </c>
      <c r="G345" t="s">
        <v>8665</v>
      </c>
      <c r="H345" t="s">
        <v>153</v>
      </c>
      <c r="I345" t="s">
        <v>152</v>
      </c>
      <c r="J345" t="s">
        <v>10362</v>
      </c>
      <c r="K345" t="s">
        <v>96</v>
      </c>
      <c r="L345" t="s">
        <v>10363</v>
      </c>
      <c r="M345" s="36">
        <v>45965.360567129632</v>
      </c>
      <c r="N345" s="36">
        <v>45967.638194444437</v>
      </c>
      <c r="P345" t="s">
        <v>8668</v>
      </c>
      <c r="Q345" t="s">
        <v>8668</v>
      </c>
      <c r="R345" t="s">
        <v>1130</v>
      </c>
      <c r="S345" t="s">
        <v>1130</v>
      </c>
      <c r="T345" t="s">
        <v>100</v>
      </c>
      <c r="U345" t="s">
        <v>6696</v>
      </c>
      <c r="V345" t="s">
        <v>10364</v>
      </c>
      <c r="W345" t="s">
        <v>102</v>
      </c>
      <c r="Y345" t="s">
        <v>8</v>
      </c>
      <c r="Z345" t="s">
        <v>104</v>
      </c>
      <c r="AA345" t="s">
        <v>1262</v>
      </c>
      <c r="AB345" s="37">
        <v>1</v>
      </c>
      <c r="AC345" s="37">
        <v>35780</v>
      </c>
      <c r="AD345" s="37">
        <v>75096</v>
      </c>
      <c r="AE345" s="37">
        <v>35780</v>
      </c>
    </row>
    <row r="346" spans="1:31">
      <c r="A346" t="s">
        <v>113</v>
      </c>
      <c r="B346" t="s">
        <v>114</v>
      </c>
      <c r="C346" t="s">
        <v>115</v>
      </c>
      <c r="D346" t="s">
        <v>1715</v>
      </c>
      <c r="E346" t="s">
        <v>10365</v>
      </c>
      <c r="F346" t="s">
        <v>1717</v>
      </c>
      <c r="G346" t="s">
        <v>8665</v>
      </c>
      <c r="H346" t="s">
        <v>366</v>
      </c>
      <c r="I346" t="s">
        <v>1718</v>
      </c>
      <c r="J346" t="s">
        <v>1719</v>
      </c>
      <c r="K346" t="s">
        <v>96</v>
      </c>
      <c r="L346" t="s">
        <v>10366</v>
      </c>
      <c r="M346" s="36">
        <v>45965.364594907413</v>
      </c>
      <c r="N346" s="36">
        <v>45965.686805555553</v>
      </c>
      <c r="P346" t="s">
        <v>8668</v>
      </c>
      <c r="Q346" t="s">
        <v>8668</v>
      </c>
      <c r="R346" t="s">
        <v>98</v>
      </c>
      <c r="S346" t="s">
        <v>470</v>
      </c>
      <c r="T346" t="s">
        <v>100</v>
      </c>
      <c r="U346" t="s">
        <v>6696</v>
      </c>
      <c r="V346" t="s">
        <v>10367</v>
      </c>
      <c r="W346" t="s">
        <v>102</v>
      </c>
      <c r="Y346" t="s">
        <v>11</v>
      </c>
      <c r="Z346" t="s">
        <v>104</v>
      </c>
      <c r="AA346" t="s">
        <v>1723</v>
      </c>
      <c r="AB346" s="37">
        <v>1</v>
      </c>
      <c r="AC346" s="37">
        <v>67654</v>
      </c>
      <c r="AD346" s="37">
        <v>140396</v>
      </c>
      <c r="AE346" s="37">
        <v>67654</v>
      </c>
    </row>
    <row r="347" spans="1:31">
      <c r="A347" t="s">
        <v>800</v>
      </c>
      <c r="B347" t="s">
        <v>381</v>
      </c>
      <c r="C347" t="s">
        <v>382</v>
      </c>
      <c r="D347" t="s">
        <v>801</v>
      </c>
      <c r="E347" t="s">
        <v>10368</v>
      </c>
      <c r="F347" t="s">
        <v>10369</v>
      </c>
      <c r="G347" t="s">
        <v>8607</v>
      </c>
      <c r="H347" t="s">
        <v>804</v>
      </c>
      <c r="I347" t="s">
        <v>805</v>
      </c>
      <c r="J347" t="s">
        <v>10370</v>
      </c>
      <c r="K347" t="s">
        <v>96</v>
      </c>
      <c r="L347" t="s">
        <v>10371</v>
      </c>
      <c r="M347" s="36">
        <v>45965.366319444453</v>
      </c>
      <c r="N347" s="36">
        <v>45966.623611111107</v>
      </c>
      <c r="P347" t="s">
        <v>8668</v>
      </c>
      <c r="Q347" t="s">
        <v>8668</v>
      </c>
      <c r="R347" t="s">
        <v>1130</v>
      </c>
      <c r="S347" t="s">
        <v>1130</v>
      </c>
      <c r="T347" t="s">
        <v>100</v>
      </c>
      <c r="U347" t="s">
        <v>6696</v>
      </c>
      <c r="V347" t="s">
        <v>10372</v>
      </c>
      <c r="W347" t="s">
        <v>8611</v>
      </c>
      <c r="Y347" t="s">
        <v>13</v>
      </c>
      <c r="Z347" t="s">
        <v>104</v>
      </c>
      <c r="AB347" s="37">
        <v>0</v>
      </c>
      <c r="AC347" s="37">
        <v>35780</v>
      </c>
      <c r="AD347" s="37">
        <v>75096</v>
      </c>
      <c r="AE347" s="37">
        <v>35780</v>
      </c>
    </row>
    <row r="348" spans="1:31">
      <c r="A348" t="s">
        <v>138</v>
      </c>
      <c r="B348" t="s">
        <v>139</v>
      </c>
      <c r="C348" t="s">
        <v>140</v>
      </c>
      <c r="D348" t="s">
        <v>1504</v>
      </c>
      <c r="E348" t="s">
        <v>10373</v>
      </c>
      <c r="F348" t="s">
        <v>10374</v>
      </c>
      <c r="G348" t="s">
        <v>8665</v>
      </c>
      <c r="H348" t="s">
        <v>1507</v>
      </c>
      <c r="I348" t="s">
        <v>1508</v>
      </c>
      <c r="J348" t="s">
        <v>10375</v>
      </c>
      <c r="K348" t="s">
        <v>96</v>
      </c>
      <c r="L348" t="s">
        <v>10376</v>
      </c>
      <c r="M348" s="36">
        <v>45965.386724537027</v>
      </c>
      <c r="N348" s="36">
        <v>45972.359722222223</v>
      </c>
      <c r="P348" t="s">
        <v>8668</v>
      </c>
      <c r="Q348" t="s">
        <v>8668</v>
      </c>
      <c r="R348" t="s">
        <v>1130</v>
      </c>
      <c r="S348" t="s">
        <v>1130</v>
      </c>
      <c r="T348" t="s">
        <v>100</v>
      </c>
      <c r="U348" t="s">
        <v>6696</v>
      </c>
      <c r="V348" t="s">
        <v>10377</v>
      </c>
      <c r="W348" t="s">
        <v>8698</v>
      </c>
      <c r="Y348" t="s">
        <v>125</v>
      </c>
      <c r="Z348" t="s">
        <v>126</v>
      </c>
      <c r="AA348" t="s">
        <v>644</v>
      </c>
      <c r="AB348" s="37">
        <v>0</v>
      </c>
      <c r="AC348" s="37">
        <v>35780</v>
      </c>
      <c r="AD348" s="37">
        <v>75096</v>
      </c>
      <c r="AE348" s="37">
        <v>35780</v>
      </c>
    </row>
    <row r="349" spans="1:31">
      <c r="A349" t="s">
        <v>1646</v>
      </c>
      <c r="B349" t="s">
        <v>256</v>
      </c>
      <c r="C349" t="s">
        <v>257</v>
      </c>
      <c r="D349" t="s">
        <v>8636</v>
      </c>
      <c r="E349" t="s">
        <v>10378</v>
      </c>
      <c r="F349" t="s">
        <v>10379</v>
      </c>
      <c r="G349" t="s">
        <v>8607</v>
      </c>
      <c r="H349" t="s">
        <v>689</v>
      </c>
      <c r="I349" t="s">
        <v>8639</v>
      </c>
      <c r="J349" t="s">
        <v>10380</v>
      </c>
      <c r="K349" t="s">
        <v>96</v>
      </c>
      <c r="L349" t="s">
        <v>10381</v>
      </c>
      <c r="M349" s="36">
        <v>45965.388287037043</v>
      </c>
      <c r="N349" s="36">
        <v>45972.382638888892</v>
      </c>
      <c r="P349" t="s">
        <v>8668</v>
      </c>
      <c r="Q349" t="s">
        <v>8668</v>
      </c>
      <c r="R349" t="s">
        <v>1129</v>
      </c>
      <c r="S349" t="s">
        <v>1129</v>
      </c>
      <c r="T349" t="s">
        <v>100</v>
      </c>
      <c r="U349" t="s">
        <v>6696</v>
      </c>
      <c r="V349" t="s">
        <v>10382</v>
      </c>
      <c r="W349" t="s">
        <v>8611</v>
      </c>
      <c r="Y349" t="s">
        <v>13</v>
      </c>
      <c r="Z349" t="s">
        <v>104</v>
      </c>
      <c r="AB349" s="37">
        <v>0</v>
      </c>
      <c r="AC349" s="37">
        <v>35780</v>
      </c>
      <c r="AD349" s="37">
        <v>75096</v>
      </c>
      <c r="AE349" s="37">
        <v>35780</v>
      </c>
    </row>
    <row r="350" spans="1:31">
      <c r="A350" t="s">
        <v>975</v>
      </c>
      <c r="B350" t="s">
        <v>256</v>
      </c>
      <c r="C350" t="s">
        <v>257</v>
      </c>
      <c r="D350" t="s">
        <v>3303</v>
      </c>
      <c r="E350" t="s">
        <v>10383</v>
      </c>
      <c r="F350" t="s">
        <v>10384</v>
      </c>
      <c r="G350" t="s">
        <v>8665</v>
      </c>
      <c r="H350" t="s">
        <v>291</v>
      </c>
      <c r="I350" t="s">
        <v>3306</v>
      </c>
      <c r="J350" t="s">
        <v>10385</v>
      </c>
      <c r="K350" t="s">
        <v>96</v>
      </c>
      <c r="L350" t="s">
        <v>10386</v>
      </c>
      <c r="M350" s="36">
        <v>45965.382881944453</v>
      </c>
      <c r="N350" s="36">
        <v>45968.625</v>
      </c>
      <c r="P350" t="s">
        <v>8668</v>
      </c>
      <c r="Q350" t="s">
        <v>8668</v>
      </c>
      <c r="R350" t="s">
        <v>1130</v>
      </c>
      <c r="S350" t="s">
        <v>1130</v>
      </c>
      <c r="T350" t="s">
        <v>100</v>
      </c>
      <c r="U350" t="s">
        <v>6696</v>
      </c>
      <c r="V350" t="s">
        <v>10387</v>
      </c>
      <c r="W350" t="s">
        <v>102</v>
      </c>
      <c r="Y350" t="s">
        <v>11</v>
      </c>
      <c r="Z350" t="s">
        <v>104</v>
      </c>
      <c r="AA350" t="s">
        <v>984</v>
      </c>
      <c r="AB350" s="37">
        <v>1</v>
      </c>
      <c r="AC350" s="37">
        <v>67654</v>
      </c>
      <c r="AD350" s="37">
        <v>140396</v>
      </c>
      <c r="AE350" s="37">
        <v>67654</v>
      </c>
    </row>
    <row r="351" spans="1:31">
      <c r="A351" t="s">
        <v>152</v>
      </c>
      <c r="B351" t="s">
        <v>153</v>
      </c>
      <c r="C351" t="s">
        <v>154</v>
      </c>
      <c r="D351" t="s">
        <v>155</v>
      </c>
      <c r="E351" t="s">
        <v>10388</v>
      </c>
      <c r="F351" t="s">
        <v>10389</v>
      </c>
      <c r="G351" t="s">
        <v>8665</v>
      </c>
      <c r="H351" t="s">
        <v>153</v>
      </c>
      <c r="I351" t="s">
        <v>152</v>
      </c>
      <c r="J351" t="s">
        <v>10390</v>
      </c>
      <c r="K351" t="s">
        <v>96</v>
      </c>
      <c r="L351" t="s">
        <v>10391</v>
      </c>
      <c r="M351" s="36">
        <v>45965.385150462957</v>
      </c>
      <c r="N351" s="36">
        <v>45966.550694444442</v>
      </c>
      <c r="P351" t="s">
        <v>8668</v>
      </c>
      <c r="Q351" t="s">
        <v>8668</v>
      </c>
      <c r="R351" t="s">
        <v>1130</v>
      </c>
      <c r="S351" t="s">
        <v>1130</v>
      </c>
      <c r="T351" t="s">
        <v>100</v>
      </c>
      <c r="U351" t="s">
        <v>6696</v>
      </c>
      <c r="V351" t="s">
        <v>10392</v>
      </c>
      <c r="W351" t="s">
        <v>102</v>
      </c>
      <c r="Y351" t="s">
        <v>8</v>
      </c>
      <c r="Z351" t="s">
        <v>104</v>
      </c>
      <c r="AA351" t="s">
        <v>793</v>
      </c>
      <c r="AB351" s="37">
        <v>1</v>
      </c>
      <c r="AC351" s="37">
        <v>35780</v>
      </c>
      <c r="AD351" s="37">
        <v>75096</v>
      </c>
      <c r="AE351" s="37">
        <v>35780</v>
      </c>
    </row>
    <row r="352" spans="1:31">
      <c r="A352" t="s">
        <v>152</v>
      </c>
      <c r="B352" t="s">
        <v>153</v>
      </c>
      <c r="C352" t="s">
        <v>154</v>
      </c>
      <c r="D352" t="s">
        <v>155</v>
      </c>
      <c r="E352" t="s">
        <v>10393</v>
      </c>
      <c r="F352" t="s">
        <v>10394</v>
      </c>
      <c r="G352" t="s">
        <v>8665</v>
      </c>
      <c r="H352" t="s">
        <v>153</v>
      </c>
      <c r="I352" t="s">
        <v>152</v>
      </c>
      <c r="J352" t="s">
        <v>10395</v>
      </c>
      <c r="K352" t="s">
        <v>96</v>
      </c>
      <c r="L352" t="s">
        <v>10396</v>
      </c>
      <c r="M352" s="36">
        <v>45965.38962962963</v>
      </c>
      <c r="N352" s="36">
        <v>45966.583333333343</v>
      </c>
      <c r="P352" t="s">
        <v>8668</v>
      </c>
      <c r="Q352" t="s">
        <v>8668</v>
      </c>
      <c r="R352" t="s">
        <v>1130</v>
      </c>
      <c r="S352" t="s">
        <v>1130</v>
      </c>
      <c r="T352" t="s">
        <v>100</v>
      </c>
      <c r="U352" t="s">
        <v>6696</v>
      </c>
      <c r="V352" t="s">
        <v>10397</v>
      </c>
      <c r="W352" t="s">
        <v>102</v>
      </c>
      <c r="Y352" t="s">
        <v>8</v>
      </c>
      <c r="Z352" t="s">
        <v>104</v>
      </c>
      <c r="AA352" t="s">
        <v>793</v>
      </c>
      <c r="AB352" s="37">
        <v>1</v>
      </c>
      <c r="AC352" s="37">
        <v>35780</v>
      </c>
      <c r="AD352" s="37">
        <v>75096</v>
      </c>
      <c r="AE352" s="37">
        <v>35780</v>
      </c>
    </row>
    <row r="353" spans="1:31">
      <c r="A353" t="s">
        <v>152</v>
      </c>
      <c r="B353" t="s">
        <v>153</v>
      </c>
      <c r="C353" t="s">
        <v>154</v>
      </c>
      <c r="D353" t="s">
        <v>268</v>
      </c>
      <c r="E353" t="s">
        <v>10398</v>
      </c>
      <c r="F353" t="s">
        <v>10399</v>
      </c>
      <c r="G353" t="s">
        <v>8665</v>
      </c>
      <c r="H353" t="s">
        <v>153</v>
      </c>
      <c r="I353" t="s">
        <v>271</v>
      </c>
      <c r="J353" t="s">
        <v>10400</v>
      </c>
      <c r="K353" t="s">
        <v>96</v>
      </c>
      <c r="L353" t="s">
        <v>10401</v>
      </c>
      <c r="M353" s="36">
        <v>45965.391203703701</v>
      </c>
      <c r="N353" s="36">
        <v>45966.613194444442</v>
      </c>
      <c r="P353" t="s">
        <v>8668</v>
      </c>
      <c r="Q353" t="s">
        <v>8668</v>
      </c>
      <c r="R353" t="s">
        <v>1130</v>
      </c>
      <c r="S353" t="s">
        <v>1130</v>
      </c>
      <c r="T353" t="s">
        <v>100</v>
      </c>
      <c r="U353" t="s">
        <v>6696</v>
      </c>
      <c r="V353" t="s">
        <v>10402</v>
      </c>
      <c r="W353" t="s">
        <v>102</v>
      </c>
      <c r="Y353" t="s">
        <v>8</v>
      </c>
      <c r="Z353" t="s">
        <v>104</v>
      </c>
      <c r="AA353" t="s">
        <v>2182</v>
      </c>
      <c r="AB353" s="37">
        <v>1</v>
      </c>
      <c r="AC353" s="37">
        <v>35780</v>
      </c>
      <c r="AD353" s="37">
        <v>75096</v>
      </c>
      <c r="AE353" s="37">
        <v>35780</v>
      </c>
    </row>
    <row r="354" spans="1:31">
      <c r="A354" t="s">
        <v>138</v>
      </c>
      <c r="B354" t="s">
        <v>139</v>
      </c>
      <c r="C354" t="s">
        <v>140</v>
      </c>
      <c r="D354" t="s">
        <v>1757</v>
      </c>
      <c r="E354" t="s">
        <v>10403</v>
      </c>
      <c r="F354" t="s">
        <v>7029</v>
      </c>
      <c r="G354" t="s">
        <v>8607</v>
      </c>
      <c r="H354" t="s">
        <v>1507</v>
      </c>
      <c r="I354" t="s">
        <v>1760</v>
      </c>
      <c r="J354" t="s">
        <v>7030</v>
      </c>
      <c r="K354" t="s">
        <v>96</v>
      </c>
      <c r="L354" t="s">
        <v>10404</v>
      </c>
      <c r="M354" s="36">
        <v>45965.390092592592</v>
      </c>
      <c r="N354" s="36">
        <v>45972.386111111111</v>
      </c>
      <c r="P354" t="s">
        <v>8668</v>
      </c>
      <c r="Q354" t="s">
        <v>8668</v>
      </c>
      <c r="R354" t="s">
        <v>1129</v>
      </c>
      <c r="S354" t="s">
        <v>1129</v>
      </c>
      <c r="T354" t="s">
        <v>100</v>
      </c>
      <c r="U354" t="s">
        <v>6696</v>
      </c>
      <c r="V354" t="s">
        <v>10405</v>
      </c>
      <c r="W354" t="s">
        <v>8611</v>
      </c>
      <c r="Y354" t="s">
        <v>125</v>
      </c>
      <c r="Z354" t="s">
        <v>126</v>
      </c>
      <c r="AB354" s="37">
        <v>0</v>
      </c>
      <c r="AC354" s="37">
        <v>35780</v>
      </c>
      <c r="AD354" s="37">
        <v>75096</v>
      </c>
      <c r="AE354" s="37">
        <v>35780</v>
      </c>
    </row>
    <row r="355" spans="1:31">
      <c r="A355" t="s">
        <v>398</v>
      </c>
      <c r="B355" t="s">
        <v>86</v>
      </c>
      <c r="C355" t="s">
        <v>87</v>
      </c>
      <c r="D355" t="s">
        <v>10406</v>
      </c>
      <c r="E355" t="s">
        <v>10407</v>
      </c>
      <c r="F355" t="s">
        <v>10408</v>
      </c>
      <c r="G355" t="s">
        <v>8665</v>
      </c>
      <c r="H355" t="s">
        <v>402</v>
      </c>
      <c r="I355" t="s">
        <v>10409</v>
      </c>
      <c r="J355" t="s">
        <v>10410</v>
      </c>
      <c r="K355" t="s">
        <v>96</v>
      </c>
      <c r="L355" t="s">
        <v>10411</v>
      </c>
      <c r="M355" s="36">
        <v>45965.394780092603</v>
      </c>
      <c r="N355" s="36">
        <v>45966.580555555563</v>
      </c>
      <c r="P355" t="s">
        <v>8668</v>
      </c>
      <c r="Q355" t="s">
        <v>8668</v>
      </c>
      <c r="R355" t="s">
        <v>1130</v>
      </c>
      <c r="S355" t="s">
        <v>1130</v>
      </c>
      <c r="T355" t="s">
        <v>100</v>
      </c>
      <c r="U355" t="s">
        <v>6696</v>
      </c>
      <c r="V355" t="s">
        <v>10412</v>
      </c>
      <c r="W355" t="s">
        <v>102</v>
      </c>
      <c r="Y355" t="s">
        <v>11</v>
      </c>
      <c r="Z355" t="s">
        <v>104</v>
      </c>
      <c r="AA355" t="s">
        <v>2283</v>
      </c>
      <c r="AB355" s="37">
        <v>1</v>
      </c>
      <c r="AC355" s="37">
        <v>67654</v>
      </c>
      <c r="AD355" s="37">
        <v>140396</v>
      </c>
      <c r="AE355" s="37">
        <v>67654</v>
      </c>
    </row>
    <row r="356" spans="1:31">
      <c r="A356" t="s">
        <v>113</v>
      </c>
      <c r="B356" t="s">
        <v>114</v>
      </c>
      <c r="C356" t="s">
        <v>115</v>
      </c>
      <c r="D356" t="s">
        <v>4399</v>
      </c>
      <c r="E356" t="s">
        <v>10413</v>
      </c>
      <c r="F356" t="s">
        <v>10414</v>
      </c>
      <c r="G356" t="s">
        <v>8665</v>
      </c>
      <c r="H356" t="s">
        <v>366</v>
      </c>
      <c r="I356" t="s">
        <v>4402</v>
      </c>
      <c r="J356" t="s">
        <v>10415</v>
      </c>
      <c r="K356" t="s">
        <v>96</v>
      </c>
      <c r="L356" t="s">
        <v>10416</v>
      </c>
      <c r="M356" s="36">
        <v>45965.402824074074</v>
      </c>
      <c r="N356" s="36">
        <v>45968.417361111111</v>
      </c>
      <c r="P356" t="s">
        <v>8668</v>
      </c>
      <c r="Q356" t="s">
        <v>8668</v>
      </c>
      <c r="R356" t="s">
        <v>1130</v>
      </c>
      <c r="S356" t="s">
        <v>1130</v>
      </c>
      <c r="T356" t="s">
        <v>100</v>
      </c>
      <c r="U356" t="s">
        <v>6696</v>
      </c>
      <c r="V356" t="s">
        <v>10417</v>
      </c>
      <c r="W356" t="s">
        <v>102</v>
      </c>
      <c r="Y356" t="s">
        <v>11</v>
      </c>
      <c r="Z356" t="s">
        <v>104</v>
      </c>
      <c r="AA356" t="s">
        <v>1462</v>
      </c>
      <c r="AB356" s="37">
        <v>1</v>
      </c>
      <c r="AC356" s="37">
        <v>67654</v>
      </c>
      <c r="AD356" s="37">
        <v>140396</v>
      </c>
      <c r="AE356" s="37">
        <v>67654</v>
      </c>
    </row>
    <row r="357" spans="1:31">
      <c r="A357" t="s">
        <v>583</v>
      </c>
      <c r="B357" t="s">
        <v>256</v>
      </c>
      <c r="C357" t="s">
        <v>257</v>
      </c>
      <c r="D357" t="s">
        <v>720</v>
      </c>
      <c r="E357" t="s">
        <v>10418</v>
      </c>
      <c r="F357" t="s">
        <v>10419</v>
      </c>
      <c r="G357" t="s">
        <v>8665</v>
      </c>
      <c r="H357" t="s">
        <v>587</v>
      </c>
      <c r="I357" t="s">
        <v>583</v>
      </c>
      <c r="J357" t="s">
        <v>10420</v>
      </c>
      <c r="K357" t="s">
        <v>96</v>
      </c>
      <c r="L357" t="s">
        <v>10421</v>
      </c>
      <c r="M357" s="36">
        <v>45965.409895833327</v>
      </c>
      <c r="N357" s="36">
        <v>45972.629166666673</v>
      </c>
      <c r="P357" t="s">
        <v>8668</v>
      </c>
      <c r="Q357" t="s">
        <v>8668</v>
      </c>
      <c r="R357" t="s">
        <v>1130</v>
      </c>
      <c r="S357" t="s">
        <v>1130</v>
      </c>
      <c r="T357" t="s">
        <v>100</v>
      </c>
      <c r="U357" t="s">
        <v>6696</v>
      </c>
      <c r="V357" t="s">
        <v>10422</v>
      </c>
      <c r="W357" t="s">
        <v>102</v>
      </c>
      <c r="Y357" t="s">
        <v>8</v>
      </c>
      <c r="Z357" t="s">
        <v>104</v>
      </c>
      <c r="AA357" t="s">
        <v>727</v>
      </c>
      <c r="AB357" s="37">
        <v>1</v>
      </c>
      <c r="AC357" s="37">
        <v>35780</v>
      </c>
      <c r="AD357" s="37">
        <v>75096</v>
      </c>
      <c r="AE357" s="37">
        <v>35780</v>
      </c>
    </row>
    <row r="358" spans="1:31">
      <c r="A358" t="s">
        <v>152</v>
      </c>
      <c r="B358" t="s">
        <v>153</v>
      </c>
      <c r="C358" t="s">
        <v>154</v>
      </c>
      <c r="D358" t="s">
        <v>155</v>
      </c>
      <c r="E358" t="s">
        <v>10423</v>
      </c>
      <c r="F358" t="s">
        <v>10424</v>
      </c>
      <c r="G358" t="s">
        <v>8665</v>
      </c>
      <c r="H358" t="s">
        <v>153</v>
      </c>
      <c r="I358" t="s">
        <v>152</v>
      </c>
      <c r="J358" t="s">
        <v>10425</v>
      </c>
      <c r="K358" t="s">
        <v>96</v>
      </c>
      <c r="L358" t="s">
        <v>10426</v>
      </c>
      <c r="M358" s="36">
        <v>45965.413912037038</v>
      </c>
      <c r="N358" s="36">
        <v>45971.684027777781</v>
      </c>
      <c r="P358" t="s">
        <v>8668</v>
      </c>
      <c r="Q358" t="s">
        <v>8668</v>
      </c>
      <c r="R358" t="s">
        <v>1130</v>
      </c>
      <c r="S358" t="s">
        <v>1130</v>
      </c>
      <c r="T358" t="s">
        <v>100</v>
      </c>
      <c r="U358" t="s">
        <v>6696</v>
      </c>
      <c r="V358" t="s">
        <v>10427</v>
      </c>
      <c r="W358" t="s">
        <v>102</v>
      </c>
      <c r="Y358" t="s">
        <v>8</v>
      </c>
      <c r="Z358" t="s">
        <v>104</v>
      </c>
      <c r="AA358" t="s">
        <v>2242</v>
      </c>
      <c r="AB358" s="37">
        <v>1</v>
      </c>
      <c r="AC358" s="37">
        <v>35780</v>
      </c>
      <c r="AD358" s="37">
        <v>75096</v>
      </c>
      <c r="AE358" s="37">
        <v>35780</v>
      </c>
    </row>
    <row r="359" spans="1:31">
      <c r="A359" t="s">
        <v>255</v>
      </c>
      <c r="B359" t="s">
        <v>256</v>
      </c>
      <c r="C359" t="s">
        <v>257</v>
      </c>
      <c r="D359" t="s">
        <v>258</v>
      </c>
      <c r="E359" t="s">
        <v>10428</v>
      </c>
      <c r="F359" t="s">
        <v>10429</v>
      </c>
      <c r="G359" t="s">
        <v>8665</v>
      </c>
      <c r="H359" t="s">
        <v>261</v>
      </c>
      <c r="I359" t="s">
        <v>262</v>
      </c>
      <c r="J359" t="s">
        <v>10430</v>
      </c>
      <c r="K359" t="s">
        <v>96</v>
      </c>
      <c r="L359" t="s">
        <v>10431</v>
      </c>
      <c r="M359" s="36">
        <v>45965.416643518518</v>
      </c>
      <c r="N359" s="36">
        <v>45966.55</v>
      </c>
      <c r="P359" t="s">
        <v>8668</v>
      </c>
      <c r="Q359" t="s">
        <v>8668</v>
      </c>
      <c r="R359" t="s">
        <v>98</v>
      </c>
      <c r="S359" t="s">
        <v>99</v>
      </c>
      <c r="T359" t="s">
        <v>100</v>
      </c>
      <c r="U359" t="s">
        <v>6696</v>
      </c>
      <c r="V359" t="s">
        <v>10432</v>
      </c>
      <c r="W359" t="s">
        <v>102</v>
      </c>
      <c r="Y359" t="s">
        <v>11</v>
      </c>
      <c r="Z359" t="s">
        <v>104</v>
      </c>
      <c r="AA359" t="s">
        <v>958</v>
      </c>
      <c r="AB359" s="37">
        <v>1</v>
      </c>
      <c r="AC359" s="37">
        <v>67654</v>
      </c>
      <c r="AD359" s="37">
        <v>140396</v>
      </c>
      <c r="AE359" s="37">
        <v>67654</v>
      </c>
    </row>
    <row r="360" spans="1:31">
      <c r="A360" t="s">
        <v>113</v>
      </c>
      <c r="B360" t="s">
        <v>114</v>
      </c>
      <c r="C360" t="s">
        <v>115</v>
      </c>
      <c r="D360" t="s">
        <v>1282</v>
      </c>
      <c r="E360" t="s">
        <v>10433</v>
      </c>
      <c r="F360" t="s">
        <v>10434</v>
      </c>
      <c r="G360" t="s">
        <v>8665</v>
      </c>
      <c r="H360" t="s">
        <v>366</v>
      </c>
      <c r="I360" t="s">
        <v>1285</v>
      </c>
      <c r="J360" t="s">
        <v>10435</v>
      </c>
      <c r="K360" t="s">
        <v>96</v>
      </c>
      <c r="L360" t="s">
        <v>10436</v>
      </c>
      <c r="M360" s="36">
        <v>45965.408518518518</v>
      </c>
      <c r="N360" s="36">
        <v>45967.521527777782</v>
      </c>
      <c r="P360" t="s">
        <v>8668</v>
      </c>
      <c r="Q360" t="s">
        <v>8668</v>
      </c>
      <c r="R360" t="s">
        <v>98</v>
      </c>
      <c r="S360" t="s">
        <v>99</v>
      </c>
      <c r="T360" t="s">
        <v>100</v>
      </c>
      <c r="U360" t="s">
        <v>6696</v>
      </c>
      <c r="V360" t="s">
        <v>10437</v>
      </c>
      <c r="W360" t="s">
        <v>102</v>
      </c>
      <c r="Y360" t="s">
        <v>8</v>
      </c>
      <c r="Z360" t="s">
        <v>104</v>
      </c>
      <c r="AA360" t="s">
        <v>379</v>
      </c>
      <c r="AB360" s="37">
        <v>1</v>
      </c>
      <c r="AC360" s="37">
        <v>35780</v>
      </c>
      <c r="AD360" s="37">
        <v>75096</v>
      </c>
      <c r="AE360" s="37">
        <v>35780</v>
      </c>
    </row>
    <row r="361" spans="1:31">
      <c r="A361" t="s">
        <v>152</v>
      </c>
      <c r="B361" t="s">
        <v>153</v>
      </c>
      <c r="C361" t="s">
        <v>154</v>
      </c>
      <c r="D361" t="s">
        <v>155</v>
      </c>
      <c r="E361" t="s">
        <v>10438</v>
      </c>
      <c r="F361" t="s">
        <v>10439</v>
      </c>
      <c r="G361" t="s">
        <v>8665</v>
      </c>
      <c r="H361" t="s">
        <v>153</v>
      </c>
      <c r="I361" t="s">
        <v>152</v>
      </c>
      <c r="J361" t="s">
        <v>10440</v>
      </c>
      <c r="K361" t="s">
        <v>96</v>
      </c>
      <c r="L361" t="s">
        <v>10441</v>
      </c>
      <c r="M361" s="36">
        <v>45965.415000000001</v>
      </c>
      <c r="N361" s="36">
        <v>45972.413194444453</v>
      </c>
      <c r="P361" t="s">
        <v>8668</v>
      </c>
      <c r="Q361" t="s">
        <v>8668</v>
      </c>
      <c r="R361" t="s">
        <v>1129</v>
      </c>
      <c r="S361" t="s">
        <v>1129</v>
      </c>
      <c r="T361" t="s">
        <v>100</v>
      </c>
      <c r="U361" t="s">
        <v>6696</v>
      </c>
      <c r="V361" t="s">
        <v>10442</v>
      </c>
      <c r="W361" t="s">
        <v>102</v>
      </c>
      <c r="Y361" t="s">
        <v>8</v>
      </c>
      <c r="Z361" t="s">
        <v>104</v>
      </c>
      <c r="AA361" t="s">
        <v>1911</v>
      </c>
      <c r="AB361" s="37">
        <v>1</v>
      </c>
      <c r="AC361" s="37">
        <v>35780</v>
      </c>
      <c r="AD361" s="37">
        <v>75096</v>
      </c>
      <c r="AE361" s="37">
        <v>35780</v>
      </c>
    </row>
    <row r="362" spans="1:31">
      <c r="A362" t="s">
        <v>1001</v>
      </c>
      <c r="B362" t="s">
        <v>86</v>
      </c>
      <c r="C362" t="s">
        <v>352</v>
      </c>
      <c r="D362" t="s">
        <v>10443</v>
      </c>
      <c r="E362" t="s">
        <v>10444</v>
      </c>
      <c r="F362" t="s">
        <v>10445</v>
      </c>
      <c r="G362" t="s">
        <v>8665</v>
      </c>
      <c r="H362" t="s">
        <v>659</v>
      </c>
      <c r="I362" t="s">
        <v>3495</v>
      </c>
      <c r="J362" t="s">
        <v>10446</v>
      </c>
      <c r="K362" t="s">
        <v>96</v>
      </c>
      <c r="L362" t="s">
        <v>10447</v>
      </c>
      <c r="M362" s="36">
        <v>45965.422384259262</v>
      </c>
      <c r="N362" s="36">
        <v>45968.433333333327</v>
      </c>
      <c r="P362" t="s">
        <v>8668</v>
      </c>
      <c r="Q362" t="s">
        <v>8668</v>
      </c>
      <c r="R362" t="s">
        <v>98</v>
      </c>
      <c r="S362" t="s">
        <v>470</v>
      </c>
      <c r="T362" t="s">
        <v>100</v>
      </c>
      <c r="U362" t="s">
        <v>6696</v>
      </c>
      <c r="V362" t="s">
        <v>10448</v>
      </c>
      <c r="W362" t="s">
        <v>102</v>
      </c>
      <c r="Y362" t="s">
        <v>11</v>
      </c>
      <c r="Z362" t="s">
        <v>104</v>
      </c>
      <c r="AA362" t="s">
        <v>1009</v>
      </c>
      <c r="AB362" s="37">
        <v>1</v>
      </c>
      <c r="AC362" s="37">
        <v>67654</v>
      </c>
      <c r="AD362" s="37">
        <v>140396</v>
      </c>
      <c r="AE362" s="37">
        <v>67654</v>
      </c>
    </row>
    <row r="363" spans="1:31">
      <c r="A363" t="s">
        <v>398</v>
      </c>
      <c r="B363" t="s">
        <v>86</v>
      </c>
      <c r="C363" t="s">
        <v>87</v>
      </c>
      <c r="D363" t="s">
        <v>6382</v>
      </c>
      <c r="E363" t="s">
        <v>10449</v>
      </c>
      <c r="F363" t="s">
        <v>10450</v>
      </c>
      <c r="G363" t="s">
        <v>8665</v>
      </c>
      <c r="H363" t="s">
        <v>402</v>
      </c>
      <c r="I363" t="s">
        <v>1984</v>
      </c>
      <c r="J363" t="s">
        <v>10451</v>
      </c>
      <c r="K363" t="s">
        <v>96</v>
      </c>
      <c r="L363" t="s">
        <v>10452</v>
      </c>
      <c r="M363" s="36">
        <v>45965.434224537043</v>
      </c>
      <c r="N363" s="36">
        <v>45967.538194444453</v>
      </c>
      <c r="P363" t="s">
        <v>8668</v>
      </c>
      <c r="Q363" t="s">
        <v>8668</v>
      </c>
      <c r="R363" t="s">
        <v>1130</v>
      </c>
      <c r="S363" t="s">
        <v>1130</v>
      </c>
      <c r="T363" t="s">
        <v>100</v>
      </c>
      <c r="U363" t="s">
        <v>6696</v>
      </c>
      <c r="V363" t="s">
        <v>10453</v>
      </c>
      <c r="W363" t="s">
        <v>102</v>
      </c>
      <c r="Y363" t="s">
        <v>11</v>
      </c>
      <c r="Z363" t="s">
        <v>104</v>
      </c>
      <c r="AA363" t="s">
        <v>414</v>
      </c>
      <c r="AB363" s="37">
        <v>1</v>
      </c>
      <c r="AC363" s="37">
        <v>67654</v>
      </c>
      <c r="AD363" s="37">
        <v>140396</v>
      </c>
      <c r="AE363" s="37">
        <v>67654</v>
      </c>
    </row>
    <row r="364" spans="1:31">
      <c r="A364" t="s">
        <v>85</v>
      </c>
      <c r="B364" t="s">
        <v>86</v>
      </c>
      <c r="C364" t="s">
        <v>87</v>
      </c>
      <c r="D364" t="s">
        <v>9111</v>
      </c>
      <c r="E364" t="s">
        <v>10454</v>
      </c>
      <c r="F364" t="s">
        <v>10455</v>
      </c>
      <c r="G364" t="s">
        <v>8607</v>
      </c>
      <c r="H364" t="s">
        <v>93</v>
      </c>
      <c r="I364" t="s">
        <v>9114</v>
      </c>
      <c r="J364" t="s">
        <v>10456</v>
      </c>
      <c r="K364" t="s">
        <v>96</v>
      </c>
      <c r="L364" t="s">
        <v>10457</v>
      </c>
      <c r="M364" s="36">
        <v>45965.443298611113</v>
      </c>
      <c r="N364" s="36">
        <v>45982.477777777778</v>
      </c>
      <c r="P364" t="s">
        <v>8668</v>
      </c>
      <c r="Q364" t="s">
        <v>8668</v>
      </c>
      <c r="R364" t="s">
        <v>1130</v>
      </c>
      <c r="S364" t="s">
        <v>1130</v>
      </c>
      <c r="T364" t="s">
        <v>100</v>
      </c>
      <c r="U364" t="s">
        <v>6696</v>
      </c>
      <c r="V364" t="s">
        <v>10458</v>
      </c>
      <c r="W364" t="s">
        <v>8611</v>
      </c>
      <c r="Y364" t="s">
        <v>125</v>
      </c>
      <c r="Z364" t="s">
        <v>3065</v>
      </c>
      <c r="AB364" s="37">
        <v>0</v>
      </c>
      <c r="AC364" s="37">
        <v>35780</v>
      </c>
      <c r="AD364" s="37">
        <v>75096</v>
      </c>
      <c r="AE364" s="37">
        <v>35780</v>
      </c>
    </row>
    <row r="365" spans="1:31">
      <c r="A365" t="s">
        <v>138</v>
      </c>
      <c r="B365" t="s">
        <v>139</v>
      </c>
      <c r="C365" t="s">
        <v>140</v>
      </c>
      <c r="D365" t="s">
        <v>1794</v>
      </c>
      <c r="E365" t="s">
        <v>10459</v>
      </c>
      <c r="F365" t="s">
        <v>1796</v>
      </c>
      <c r="G365" t="s">
        <v>8665</v>
      </c>
      <c r="H365" t="s">
        <v>144</v>
      </c>
      <c r="I365" t="s">
        <v>1797</v>
      </c>
      <c r="J365" t="s">
        <v>1798</v>
      </c>
      <c r="K365" t="s">
        <v>96</v>
      </c>
      <c r="L365" t="s">
        <v>10460</v>
      </c>
      <c r="M365" s="36">
        <v>45965.447488425933</v>
      </c>
      <c r="N365" s="36">
        <v>45966.504861111112</v>
      </c>
      <c r="P365" t="s">
        <v>8668</v>
      </c>
      <c r="Q365" t="s">
        <v>8668</v>
      </c>
      <c r="R365" t="s">
        <v>1130</v>
      </c>
      <c r="S365" t="s">
        <v>1130</v>
      </c>
      <c r="T365" t="s">
        <v>100</v>
      </c>
      <c r="U365" t="s">
        <v>6696</v>
      </c>
      <c r="V365" t="s">
        <v>10461</v>
      </c>
      <c r="W365" t="s">
        <v>102</v>
      </c>
      <c r="Y365" t="s">
        <v>11</v>
      </c>
      <c r="Z365" t="s">
        <v>104</v>
      </c>
      <c r="AA365" t="s">
        <v>1348</v>
      </c>
      <c r="AB365" s="37">
        <v>1</v>
      </c>
      <c r="AC365" s="37">
        <v>67654</v>
      </c>
      <c r="AD365" s="37">
        <v>140396</v>
      </c>
      <c r="AE365" s="37">
        <v>67654</v>
      </c>
    </row>
    <row r="366" spans="1:31">
      <c r="A366" t="s">
        <v>138</v>
      </c>
      <c r="B366" t="s">
        <v>139</v>
      </c>
      <c r="C366" t="s">
        <v>140</v>
      </c>
      <c r="D366" t="s">
        <v>141</v>
      </c>
      <c r="E366" t="s">
        <v>10462</v>
      </c>
      <c r="F366" t="s">
        <v>10463</v>
      </c>
      <c r="G366" t="s">
        <v>8665</v>
      </c>
      <c r="H366" t="s">
        <v>144</v>
      </c>
      <c r="I366" t="s">
        <v>138</v>
      </c>
      <c r="J366" t="s">
        <v>10464</v>
      </c>
      <c r="K366" t="s">
        <v>96</v>
      </c>
      <c r="L366" t="s">
        <v>10465</v>
      </c>
      <c r="M366" s="36">
        <v>45965.445972222216</v>
      </c>
      <c r="N366" s="36">
        <v>45969.40625</v>
      </c>
      <c r="P366" t="s">
        <v>8668</v>
      </c>
      <c r="Q366" t="s">
        <v>8668</v>
      </c>
      <c r="R366" t="s">
        <v>1130</v>
      </c>
      <c r="S366" t="s">
        <v>1130</v>
      </c>
      <c r="T366" t="s">
        <v>100</v>
      </c>
      <c r="U366" t="s">
        <v>6696</v>
      </c>
      <c r="V366" t="s">
        <v>10466</v>
      </c>
      <c r="W366" t="s">
        <v>102</v>
      </c>
      <c r="Y366" t="s">
        <v>8</v>
      </c>
      <c r="Z366" t="s">
        <v>104</v>
      </c>
      <c r="AA366" t="s">
        <v>9546</v>
      </c>
      <c r="AB366" s="37">
        <v>1</v>
      </c>
      <c r="AC366" s="37">
        <v>35780</v>
      </c>
      <c r="AD366" s="37">
        <v>75096</v>
      </c>
      <c r="AE366" s="37">
        <v>35780</v>
      </c>
    </row>
    <row r="367" spans="1:31">
      <c r="A367" t="s">
        <v>138</v>
      </c>
      <c r="B367" t="s">
        <v>139</v>
      </c>
      <c r="C367" t="s">
        <v>140</v>
      </c>
      <c r="D367" t="s">
        <v>141</v>
      </c>
      <c r="E367" t="s">
        <v>10467</v>
      </c>
      <c r="F367" t="s">
        <v>10468</v>
      </c>
      <c r="G367" t="s">
        <v>8665</v>
      </c>
      <c r="H367" t="s">
        <v>144</v>
      </c>
      <c r="I367" t="s">
        <v>138</v>
      </c>
      <c r="J367" t="s">
        <v>10469</v>
      </c>
      <c r="K367" t="s">
        <v>96</v>
      </c>
      <c r="L367" t="s">
        <v>10470</v>
      </c>
      <c r="M367" s="36">
        <v>45965.451215277782</v>
      </c>
      <c r="N367" s="36">
        <v>45969.637499999997</v>
      </c>
      <c r="P367" t="s">
        <v>8668</v>
      </c>
      <c r="Q367" t="s">
        <v>8668</v>
      </c>
      <c r="R367" t="s">
        <v>98</v>
      </c>
      <c r="S367" t="s">
        <v>99</v>
      </c>
      <c r="T367" t="s">
        <v>100</v>
      </c>
      <c r="U367" t="s">
        <v>6696</v>
      </c>
      <c r="V367" t="s">
        <v>10471</v>
      </c>
      <c r="W367" t="s">
        <v>102</v>
      </c>
      <c r="Y367" t="s">
        <v>8</v>
      </c>
      <c r="Z367" t="s">
        <v>104</v>
      </c>
      <c r="AA367" t="s">
        <v>9546</v>
      </c>
      <c r="AB367" s="37">
        <v>1</v>
      </c>
      <c r="AC367" s="37">
        <v>35780</v>
      </c>
      <c r="AD367" s="37">
        <v>75096</v>
      </c>
      <c r="AE367" s="37">
        <v>35780</v>
      </c>
    </row>
    <row r="368" spans="1:31">
      <c r="A368" t="s">
        <v>583</v>
      </c>
      <c r="B368" t="s">
        <v>256</v>
      </c>
      <c r="C368" t="s">
        <v>257</v>
      </c>
      <c r="D368" t="s">
        <v>584</v>
      </c>
      <c r="E368" t="s">
        <v>10472</v>
      </c>
      <c r="F368" t="s">
        <v>10473</v>
      </c>
      <c r="G368" t="s">
        <v>8607</v>
      </c>
      <c r="H368" t="s">
        <v>587</v>
      </c>
      <c r="I368" t="s">
        <v>588</v>
      </c>
      <c r="J368" t="s">
        <v>10474</v>
      </c>
      <c r="K368" t="s">
        <v>96</v>
      </c>
      <c r="L368" t="s">
        <v>10475</v>
      </c>
      <c r="M368" s="36">
        <v>45965.44972222222</v>
      </c>
      <c r="N368" s="36">
        <v>45967.573611111111</v>
      </c>
      <c r="P368" t="s">
        <v>8668</v>
      </c>
      <c r="Q368" t="s">
        <v>8668</v>
      </c>
      <c r="R368" t="s">
        <v>98</v>
      </c>
      <c r="S368" t="s">
        <v>99</v>
      </c>
      <c r="T368" t="s">
        <v>100</v>
      </c>
      <c r="U368" t="s">
        <v>6696</v>
      </c>
      <c r="V368" t="s">
        <v>10476</v>
      </c>
      <c r="W368" t="s">
        <v>8611</v>
      </c>
      <c r="Y368" t="s">
        <v>13</v>
      </c>
      <c r="Z368" t="s">
        <v>104</v>
      </c>
      <c r="AB368" s="37">
        <v>0</v>
      </c>
      <c r="AC368" s="37">
        <v>35780</v>
      </c>
      <c r="AD368" s="37">
        <v>75096</v>
      </c>
      <c r="AE368" s="37">
        <v>35780</v>
      </c>
    </row>
    <row r="369" spans="1:31">
      <c r="A369" t="s">
        <v>113</v>
      </c>
      <c r="B369" t="s">
        <v>114</v>
      </c>
      <c r="C369" t="s">
        <v>115</v>
      </c>
      <c r="D369" t="s">
        <v>2690</v>
      </c>
      <c r="E369" t="s">
        <v>10477</v>
      </c>
      <c r="F369" t="s">
        <v>10478</v>
      </c>
      <c r="G369" t="s">
        <v>8665</v>
      </c>
      <c r="H369" t="s">
        <v>366</v>
      </c>
      <c r="I369" t="s">
        <v>2693</v>
      </c>
      <c r="J369" t="s">
        <v>10479</v>
      </c>
      <c r="K369" t="s">
        <v>96</v>
      </c>
      <c r="L369" t="s">
        <v>10480</v>
      </c>
      <c r="M369" s="36">
        <v>45965.45521990741</v>
      </c>
      <c r="N369" s="36">
        <v>45966.552777777782</v>
      </c>
      <c r="P369" t="s">
        <v>8668</v>
      </c>
      <c r="Q369" t="s">
        <v>8668</v>
      </c>
      <c r="R369" t="s">
        <v>1130</v>
      </c>
      <c r="S369" t="s">
        <v>1130</v>
      </c>
      <c r="T369" t="s">
        <v>100</v>
      </c>
      <c r="U369" t="s">
        <v>6696</v>
      </c>
      <c r="V369" t="s">
        <v>10481</v>
      </c>
      <c r="W369" t="s">
        <v>102</v>
      </c>
      <c r="Y369" t="s">
        <v>11</v>
      </c>
      <c r="Z369" t="s">
        <v>104</v>
      </c>
      <c r="AA369" t="s">
        <v>1030</v>
      </c>
      <c r="AB369" s="37">
        <v>1</v>
      </c>
      <c r="AC369" s="37">
        <v>67654</v>
      </c>
      <c r="AD369" s="37">
        <v>140396</v>
      </c>
      <c r="AE369" s="37">
        <v>67654</v>
      </c>
    </row>
    <row r="370" spans="1:31">
      <c r="A370" t="s">
        <v>138</v>
      </c>
      <c r="B370" t="s">
        <v>139</v>
      </c>
      <c r="C370" t="s">
        <v>140</v>
      </c>
      <c r="D370" t="s">
        <v>494</v>
      </c>
      <c r="E370" t="s">
        <v>10482</v>
      </c>
      <c r="F370" t="s">
        <v>10483</v>
      </c>
      <c r="G370" t="s">
        <v>8665</v>
      </c>
      <c r="H370" t="s">
        <v>144</v>
      </c>
      <c r="I370" t="s">
        <v>497</v>
      </c>
      <c r="J370" t="s">
        <v>10484</v>
      </c>
      <c r="K370" t="s">
        <v>96</v>
      </c>
      <c r="L370" t="s">
        <v>10485</v>
      </c>
      <c r="M370" s="36">
        <v>45965.467245370368</v>
      </c>
      <c r="N370" s="36">
        <v>45968.648611111108</v>
      </c>
      <c r="P370" t="s">
        <v>8668</v>
      </c>
      <c r="Q370" t="s">
        <v>8668</v>
      </c>
      <c r="R370" t="s">
        <v>98</v>
      </c>
      <c r="S370" t="s">
        <v>470</v>
      </c>
      <c r="T370" t="s">
        <v>100</v>
      </c>
      <c r="U370" t="s">
        <v>6696</v>
      </c>
      <c r="V370" t="s">
        <v>10486</v>
      </c>
      <c r="W370" t="s">
        <v>102</v>
      </c>
      <c r="Y370" t="s">
        <v>8</v>
      </c>
      <c r="Z370" t="s">
        <v>104</v>
      </c>
      <c r="AA370" t="s">
        <v>9546</v>
      </c>
      <c r="AB370" s="37">
        <v>1</v>
      </c>
      <c r="AC370" s="37">
        <v>35780</v>
      </c>
      <c r="AD370" s="37">
        <v>75096</v>
      </c>
      <c r="AE370" s="37">
        <v>35780</v>
      </c>
    </row>
    <row r="371" spans="1:31">
      <c r="A371" t="s">
        <v>255</v>
      </c>
      <c r="B371" t="s">
        <v>256</v>
      </c>
      <c r="C371" t="s">
        <v>257</v>
      </c>
      <c r="D371" t="s">
        <v>9340</v>
      </c>
      <c r="E371" t="s">
        <v>10487</v>
      </c>
      <c r="F371" t="s">
        <v>10488</v>
      </c>
      <c r="G371" t="s">
        <v>8607</v>
      </c>
      <c r="H371" t="s">
        <v>261</v>
      </c>
      <c r="I371" t="s">
        <v>9343</v>
      </c>
      <c r="J371" t="s">
        <v>10489</v>
      </c>
      <c r="K371" t="s">
        <v>96</v>
      </c>
      <c r="L371" t="s">
        <v>10490</v>
      </c>
      <c r="M371" s="36">
        <v>45965.464583333327</v>
      </c>
      <c r="N371" s="36">
        <v>45971.469444444447</v>
      </c>
      <c r="P371" t="s">
        <v>8668</v>
      </c>
      <c r="Q371" t="s">
        <v>8668</v>
      </c>
      <c r="R371" t="s">
        <v>1130</v>
      </c>
      <c r="S371" t="s">
        <v>1130</v>
      </c>
      <c r="T371" t="s">
        <v>100</v>
      </c>
      <c r="U371" t="s">
        <v>6696</v>
      </c>
      <c r="V371" t="s">
        <v>10491</v>
      </c>
      <c r="W371" t="s">
        <v>8611</v>
      </c>
      <c r="Y371" t="s">
        <v>13</v>
      </c>
      <c r="Z371" t="s">
        <v>104</v>
      </c>
      <c r="AB371" s="37">
        <v>0</v>
      </c>
      <c r="AC371" s="37">
        <v>35780</v>
      </c>
      <c r="AD371" s="37">
        <v>75096</v>
      </c>
      <c r="AE371" s="37">
        <v>35780</v>
      </c>
    </row>
    <row r="372" spans="1:31">
      <c r="A372" t="s">
        <v>380</v>
      </c>
      <c r="B372" t="s">
        <v>381</v>
      </c>
      <c r="C372" t="s">
        <v>382</v>
      </c>
      <c r="D372" t="s">
        <v>10492</v>
      </c>
      <c r="E372" t="s">
        <v>10493</v>
      </c>
      <c r="F372" t="s">
        <v>10494</v>
      </c>
      <c r="G372" t="s">
        <v>8665</v>
      </c>
      <c r="H372" t="s">
        <v>386</v>
      </c>
      <c r="I372" t="s">
        <v>10495</v>
      </c>
      <c r="J372" t="s">
        <v>10496</v>
      </c>
      <c r="K372" t="s">
        <v>96</v>
      </c>
      <c r="L372" t="s">
        <v>10497</v>
      </c>
      <c r="M372" s="36">
        <v>45965.472303240742</v>
      </c>
      <c r="N372" s="36">
        <v>45968.56527777778</v>
      </c>
      <c r="P372" t="s">
        <v>8668</v>
      </c>
      <c r="Q372" t="s">
        <v>8668</v>
      </c>
      <c r="R372" t="s">
        <v>1130</v>
      </c>
      <c r="S372" t="s">
        <v>1130</v>
      </c>
      <c r="T372" t="s">
        <v>100</v>
      </c>
      <c r="U372" t="s">
        <v>6696</v>
      </c>
      <c r="V372" t="s">
        <v>10498</v>
      </c>
      <c r="W372" t="s">
        <v>102</v>
      </c>
      <c r="Y372" t="s">
        <v>11</v>
      </c>
      <c r="Z372" t="s">
        <v>104</v>
      </c>
      <c r="AA372" t="s">
        <v>1043</v>
      </c>
      <c r="AB372" s="37">
        <v>1</v>
      </c>
      <c r="AC372" s="37">
        <v>67654</v>
      </c>
      <c r="AD372" s="37">
        <v>140396</v>
      </c>
      <c r="AE372" s="37">
        <v>67654</v>
      </c>
    </row>
    <row r="373" spans="1:31">
      <c r="A373" t="s">
        <v>113</v>
      </c>
      <c r="B373" t="s">
        <v>114</v>
      </c>
      <c r="C373" t="s">
        <v>115</v>
      </c>
      <c r="D373" t="s">
        <v>1814</v>
      </c>
      <c r="E373" t="s">
        <v>10499</v>
      </c>
      <c r="F373" t="s">
        <v>1816</v>
      </c>
      <c r="G373" t="s">
        <v>8665</v>
      </c>
      <c r="H373" t="s">
        <v>224</v>
      </c>
      <c r="I373" t="s">
        <v>1817</v>
      </c>
      <c r="J373" t="s">
        <v>1818</v>
      </c>
      <c r="K373" t="s">
        <v>96</v>
      </c>
      <c r="L373" t="s">
        <v>10500</v>
      </c>
      <c r="M373" s="36">
        <v>45965.473622685182</v>
      </c>
      <c r="N373" s="36">
        <v>45969.456944444442</v>
      </c>
      <c r="P373" t="s">
        <v>8668</v>
      </c>
      <c r="Q373" t="s">
        <v>8668</v>
      </c>
      <c r="R373" t="s">
        <v>1129</v>
      </c>
      <c r="S373" t="s">
        <v>1129</v>
      </c>
      <c r="T373" t="s">
        <v>100</v>
      </c>
      <c r="U373" t="s">
        <v>6696</v>
      </c>
      <c r="V373" t="s">
        <v>10417</v>
      </c>
      <c r="W373" t="s">
        <v>8698</v>
      </c>
      <c r="Y373" t="s">
        <v>125</v>
      </c>
      <c r="Z373" t="s">
        <v>230</v>
      </c>
      <c r="AA373" t="s">
        <v>1462</v>
      </c>
      <c r="AB373" s="37">
        <v>0</v>
      </c>
      <c r="AC373" s="37">
        <v>35780</v>
      </c>
      <c r="AD373" s="37">
        <v>75096</v>
      </c>
      <c r="AE373" s="37">
        <v>35780</v>
      </c>
    </row>
    <row r="374" spans="1:31">
      <c r="A374" t="s">
        <v>152</v>
      </c>
      <c r="B374" t="s">
        <v>153</v>
      </c>
      <c r="C374" t="s">
        <v>154</v>
      </c>
      <c r="D374" t="s">
        <v>155</v>
      </c>
      <c r="E374" t="s">
        <v>10501</v>
      </c>
      <c r="F374" t="s">
        <v>10502</v>
      </c>
      <c r="G374" t="s">
        <v>8665</v>
      </c>
      <c r="H374" t="s">
        <v>153</v>
      </c>
      <c r="I374" t="s">
        <v>152</v>
      </c>
      <c r="J374" t="s">
        <v>10503</v>
      </c>
      <c r="K374" t="s">
        <v>96</v>
      </c>
      <c r="L374" t="s">
        <v>10504</v>
      </c>
      <c r="M374" s="36">
        <v>45965.480706018519</v>
      </c>
      <c r="N374" s="36">
        <v>45966.509027777778</v>
      </c>
      <c r="P374" t="s">
        <v>8668</v>
      </c>
      <c r="Q374" t="s">
        <v>8668</v>
      </c>
      <c r="R374" t="s">
        <v>98</v>
      </c>
      <c r="S374" t="s">
        <v>470</v>
      </c>
      <c r="T374" t="s">
        <v>100</v>
      </c>
      <c r="U374" t="s">
        <v>6696</v>
      </c>
      <c r="V374" t="s">
        <v>10505</v>
      </c>
      <c r="W374" t="s">
        <v>102</v>
      </c>
      <c r="Y374" t="s">
        <v>8</v>
      </c>
      <c r="Z374" t="s">
        <v>104</v>
      </c>
      <c r="AA374" t="s">
        <v>793</v>
      </c>
      <c r="AB374" s="37">
        <v>1</v>
      </c>
      <c r="AC374" s="37">
        <v>35780</v>
      </c>
      <c r="AD374" s="37">
        <v>75096</v>
      </c>
      <c r="AE374" s="37">
        <v>35780</v>
      </c>
    </row>
    <row r="375" spans="1:31">
      <c r="A375" t="s">
        <v>509</v>
      </c>
      <c r="B375" t="s">
        <v>139</v>
      </c>
      <c r="C375" t="s">
        <v>140</v>
      </c>
      <c r="D375" t="s">
        <v>510</v>
      </c>
      <c r="E375" t="s">
        <v>10506</v>
      </c>
      <c r="F375" t="s">
        <v>10507</v>
      </c>
      <c r="G375" t="s">
        <v>8665</v>
      </c>
      <c r="H375" t="s">
        <v>144</v>
      </c>
      <c r="I375" t="s">
        <v>513</v>
      </c>
      <c r="J375" t="s">
        <v>10508</v>
      </c>
      <c r="K375" t="s">
        <v>96</v>
      </c>
      <c r="L375" t="s">
        <v>10509</v>
      </c>
      <c r="M375" s="36">
        <v>45965.487835648149</v>
      </c>
      <c r="N375" s="36">
        <v>45972.463888888888</v>
      </c>
      <c r="P375" t="s">
        <v>8668</v>
      </c>
      <c r="Q375" t="s">
        <v>8668</v>
      </c>
      <c r="R375" t="s">
        <v>98</v>
      </c>
      <c r="S375" t="s">
        <v>470</v>
      </c>
      <c r="T375" t="s">
        <v>100</v>
      </c>
      <c r="U375" t="s">
        <v>6696</v>
      </c>
      <c r="V375" t="s">
        <v>10510</v>
      </c>
      <c r="W375" t="s">
        <v>102</v>
      </c>
      <c r="Y375" t="s">
        <v>11</v>
      </c>
      <c r="Z375" t="s">
        <v>104</v>
      </c>
      <c r="AA375" t="s">
        <v>518</v>
      </c>
      <c r="AB375" s="37">
        <v>1</v>
      </c>
      <c r="AC375" s="37">
        <v>67654</v>
      </c>
      <c r="AD375" s="37">
        <v>140396</v>
      </c>
      <c r="AE375" s="37">
        <v>67654</v>
      </c>
    </row>
    <row r="376" spans="1:31">
      <c r="A376" t="s">
        <v>152</v>
      </c>
      <c r="B376" t="s">
        <v>153</v>
      </c>
      <c r="C376" t="s">
        <v>154</v>
      </c>
      <c r="D376" t="s">
        <v>268</v>
      </c>
      <c r="E376" t="s">
        <v>10511</v>
      </c>
      <c r="F376" t="s">
        <v>10512</v>
      </c>
      <c r="G376" t="s">
        <v>8665</v>
      </c>
      <c r="H376" t="s">
        <v>153</v>
      </c>
      <c r="I376" t="s">
        <v>271</v>
      </c>
      <c r="J376" t="s">
        <v>10513</v>
      </c>
      <c r="K376" t="s">
        <v>96</v>
      </c>
      <c r="L376" t="s">
        <v>10514</v>
      </c>
      <c r="M376" s="36">
        <v>45965.500787037039</v>
      </c>
      <c r="N376" s="36">
        <v>45966.48541666667</v>
      </c>
      <c r="P376" t="s">
        <v>8668</v>
      </c>
      <c r="Q376" t="s">
        <v>8668</v>
      </c>
      <c r="R376" t="s">
        <v>98</v>
      </c>
      <c r="S376" t="s">
        <v>470</v>
      </c>
      <c r="T376" t="s">
        <v>100</v>
      </c>
      <c r="U376" t="s">
        <v>6696</v>
      </c>
      <c r="V376" t="s">
        <v>10515</v>
      </c>
      <c r="W376" t="s">
        <v>102</v>
      </c>
      <c r="Y376" t="s">
        <v>8</v>
      </c>
      <c r="Z376" t="s">
        <v>104</v>
      </c>
      <c r="AA376" t="s">
        <v>2182</v>
      </c>
      <c r="AB376" s="37">
        <v>1</v>
      </c>
      <c r="AC376" s="37">
        <v>35780</v>
      </c>
      <c r="AD376" s="37">
        <v>75096</v>
      </c>
      <c r="AE376" s="37">
        <v>35780</v>
      </c>
    </row>
    <row r="377" spans="1:31">
      <c r="A377" t="s">
        <v>113</v>
      </c>
      <c r="B377" t="s">
        <v>114</v>
      </c>
      <c r="C377" t="s">
        <v>115</v>
      </c>
      <c r="D377" t="s">
        <v>3790</v>
      </c>
      <c r="E377" t="s">
        <v>10516</v>
      </c>
      <c r="F377" t="s">
        <v>10517</v>
      </c>
      <c r="G377" t="s">
        <v>8665</v>
      </c>
      <c r="H377" t="s">
        <v>366</v>
      </c>
      <c r="I377" t="s">
        <v>3793</v>
      </c>
      <c r="J377" t="s">
        <v>7063</v>
      </c>
      <c r="K377" t="s">
        <v>96</v>
      </c>
      <c r="L377" t="s">
        <v>10518</v>
      </c>
      <c r="M377" s="36">
        <v>45965.495034722233</v>
      </c>
      <c r="N377" s="36">
        <v>45967.513194444437</v>
      </c>
      <c r="P377" t="s">
        <v>8668</v>
      </c>
      <c r="Q377" t="s">
        <v>8668</v>
      </c>
      <c r="R377" t="s">
        <v>1130</v>
      </c>
      <c r="S377" t="s">
        <v>1130</v>
      </c>
      <c r="T377" t="s">
        <v>100</v>
      </c>
      <c r="U377" t="s">
        <v>6696</v>
      </c>
      <c r="V377" t="s">
        <v>10417</v>
      </c>
      <c r="W377" t="s">
        <v>8698</v>
      </c>
      <c r="Y377" t="s">
        <v>15</v>
      </c>
      <c r="Z377" t="s">
        <v>104</v>
      </c>
      <c r="AA377" t="s">
        <v>1462</v>
      </c>
      <c r="AB377" s="37">
        <v>0</v>
      </c>
      <c r="AC377" s="37">
        <v>35780</v>
      </c>
      <c r="AD377" s="37">
        <v>75096</v>
      </c>
      <c r="AE377" s="37">
        <v>35780</v>
      </c>
    </row>
    <row r="378" spans="1:31">
      <c r="A378" t="s">
        <v>113</v>
      </c>
      <c r="B378" t="s">
        <v>114</v>
      </c>
      <c r="C378" t="s">
        <v>115</v>
      </c>
      <c r="D378" t="s">
        <v>3790</v>
      </c>
      <c r="E378" t="s">
        <v>10519</v>
      </c>
      <c r="F378" t="s">
        <v>10520</v>
      </c>
      <c r="G378" t="s">
        <v>8665</v>
      </c>
      <c r="H378" t="s">
        <v>366</v>
      </c>
      <c r="I378" t="s">
        <v>3793</v>
      </c>
      <c r="J378" t="s">
        <v>10521</v>
      </c>
      <c r="K378" t="s">
        <v>96</v>
      </c>
      <c r="L378" t="s">
        <v>10522</v>
      </c>
      <c r="M378" s="36">
        <v>45965.498032407413</v>
      </c>
      <c r="N378" s="36">
        <v>45968.418749999997</v>
      </c>
      <c r="P378" t="s">
        <v>8668</v>
      </c>
      <c r="Q378" t="s">
        <v>8668</v>
      </c>
      <c r="R378" t="s">
        <v>1130</v>
      </c>
      <c r="S378" t="s">
        <v>1130</v>
      </c>
      <c r="T378" t="s">
        <v>100</v>
      </c>
      <c r="U378" t="s">
        <v>6696</v>
      </c>
      <c r="V378" t="s">
        <v>10417</v>
      </c>
      <c r="W378" t="s">
        <v>8698</v>
      </c>
      <c r="Y378" t="s">
        <v>15</v>
      </c>
      <c r="Z378" t="s">
        <v>104</v>
      </c>
      <c r="AA378" t="s">
        <v>1462</v>
      </c>
      <c r="AB378" s="37">
        <v>0</v>
      </c>
      <c r="AC378" s="37">
        <v>35780</v>
      </c>
      <c r="AD378" s="37">
        <v>75096</v>
      </c>
      <c r="AE378" s="37">
        <v>35780</v>
      </c>
    </row>
    <row r="379" spans="1:31">
      <c r="A379" t="s">
        <v>380</v>
      </c>
      <c r="B379" t="s">
        <v>381</v>
      </c>
      <c r="C379" t="s">
        <v>382</v>
      </c>
      <c r="D379" t="s">
        <v>383</v>
      </c>
      <c r="E379" t="s">
        <v>10523</v>
      </c>
      <c r="F379" t="s">
        <v>6981</v>
      </c>
      <c r="G379" t="s">
        <v>8665</v>
      </c>
      <c r="H379" t="s">
        <v>386</v>
      </c>
      <c r="I379" t="s">
        <v>380</v>
      </c>
      <c r="J379" t="s">
        <v>6982</v>
      </c>
      <c r="K379" t="s">
        <v>96</v>
      </c>
      <c r="L379" t="s">
        <v>10524</v>
      </c>
      <c r="M379" s="36">
        <v>45965.504965277767</v>
      </c>
      <c r="N379" s="36">
        <v>45966.458333333343</v>
      </c>
      <c r="P379" t="s">
        <v>8668</v>
      </c>
      <c r="Q379" t="s">
        <v>8668</v>
      </c>
      <c r="R379" t="s">
        <v>98</v>
      </c>
      <c r="S379" t="s">
        <v>470</v>
      </c>
      <c r="T379" t="s">
        <v>100</v>
      </c>
      <c r="U379" t="s">
        <v>6696</v>
      </c>
      <c r="V379" t="s">
        <v>10525</v>
      </c>
      <c r="W379" t="s">
        <v>102</v>
      </c>
      <c r="Y379" t="s">
        <v>8</v>
      </c>
      <c r="Z379" t="s">
        <v>104</v>
      </c>
      <c r="AA379" t="s">
        <v>391</v>
      </c>
      <c r="AB379" s="37">
        <v>1</v>
      </c>
      <c r="AC379" s="37">
        <v>35780</v>
      </c>
      <c r="AD379" s="37">
        <v>75096</v>
      </c>
      <c r="AE379" s="37">
        <v>35780</v>
      </c>
    </row>
    <row r="380" spans="1:31">
      <c r="A380" t="s">
        <v>991</v>
      </c>
      <c r="B380" t="s">
        <v>256</v>
      </c>
      <c r="C380" t="s">
        <v>257</v>
      </c>
      <c r="D380" t="s">
        <v>1440</v>
      </c>
      <c r="E380" t="s">
        <v>10526</v>
      </c>
      <c r="F380" t="s">
        <v>10527</v>
      </c>
      <c r="G380" t="s">
        <v>8665</v>
      </c>
      <c r="H380" t="s">
        <v>224</v>
      </c>
      <c r="I380" t="s">
        <v>991</v>
      </c>
      <c r="J380" t="s">
        <v>10528</v>
      </c>
      <c r="K380" t="s">
        <v>96</v>
      </c>
      <c r="L380" t="s">
        <v>10529</v>
      </c>
      <c r="M380" s="36">
        <v>45965.521041666667</v>
      </c>
      <c r="N380" s="36">
        <v>45971.554861111108</v>
      </c>
      <c r="P380" t="s">
        <v>8668</v>
      </c>
      <c r="Q380" t="s">
        <v>8668</v>
      </c>
      <c r="R380" t="s">
        <v>98</v>
      </c>
      <c r="S380" t="s">
        <v>99</v>
      </c>
      <c r="T380" t="s">
        <v>100</v>
      </c>
      <c r="U380" t="s">
        <v>6696</v>
      </c>
      <c r="V380" t="s">
        <v>10530</v>
      </c>
      <c r="W380" t="s">
        <v>102</v>
      </c>
      <c r="Y380" t="s">
        <v>8</v>
      </c>
      <c r="Z380" t="s">
        <v>104</v>
      </c>
      <c r="AA380" t="s">
        <v>1448</v>
      </c>
      <c r="AB380" s="37">
        <v>1</v>
      </c>
      <c r="AC380" s="37">
        <v>35780</v>
      </c>
      <c r="AD380" s="37">
        <v>75096</v>
      </c>
      <c r="AE380" s="37">
        <v>35780</v>
      </c>
    </row>
    <row r="381" spans="1:31">
      <c r="A381" t="s">
        <v>138</v>
      </c>
      <c r="B381" t="s">
        <v>139</v>
      </c>
      <c r="C381" t="s">
        <v>140</v>
      </c>
      <c r="D381" t="s">
        <v>196</v>
      </c>
      <c r="E381" t="s">
        <v>10531</v>
      </c>
      <c r="F381" t="s">
        <v>10532</v>
      </c>
      <c r="G381" t="s">
        <v>8665</v>
      </c>
      <c r="H381" t="s">
        <v>144</v>
      </c>
      <c r="I381" t="s">
        <v>199</v>
      </c>
      <c r="J381" t="s">
        <v>10533</v>
      </c>
      <c r="K381" t="s">
        <v>96</v>
      </c>
      <c r="L381" t="s">
        <v>10534</v>
      </c>
      <c r="M381" s="36">
        <v>45965.524837962963</v>
      </c>
      <c r="N381" s="36">
        <v>45972.526388888888</v>
      </c>
      <c r="P381" t="s">
        <v>8668</v>
      </c>
      <c r="Q381" t="s">
        <v>8668</v>
      </c>
      <c r="R381" t="s">
        <v>98</v>
      </c>
      <c r="S381" t="s">
        <v>470</v>
      </c>
      <c r="T381" t="s">
        <v>100</v>
      </c>
      <c r="U381" t="s">
        <v>6696</v>
      </c>
      <c r="V381" t="s">
        <v>10535</v>
      </c>
      <c r="W381" t="s">
        <v>102</v>
      </c>
      <c r="Y381" t="s">
        <v>8</v>
      </c>
      <c r="Z381" t="s">
        <v>104</v>
      </c>
      <c r="AA381" t="s">
        <v>8671</v>
      </c>
      <c r="AB381" s="37">
        <v>1</v>
      </c>
      <c r="AC381" s="37">
        <v>35780</v>
      </c>
      <c r="AD381" s="37">
        <v>75096</v>
      </c>
      <c r="AE381" s="37">
        <v>35780</v>
      </c>
    </row>
    <row r="382" spans="1:31">
      <c r="A382" t="s">
        <v>398</v>
      </c>
      <c r="B382" t="s">
        <v>86</v>
      </c>
      <c r="C382" t="s">
        <v>87</v>
      </c>
      <c r="D382" t="s">
        <v>399</v>
      </c>
      <c r="E382" t="s">
        <v>10536</v>
      </c>
      <c r="F382" t="s">
        <v>10537</v>
      </c>
      <c r="G382" t="s">
        <v>8665</v>
      </c>
      <c r="H382" t="s">
        <v>402</v>
      </c>
      <c r="I382" t="s">
        <v>398</v>
      </c>
      <c r="J382" t="s">
        <v>10538</v>
      </c>
      <c r="K382" t="s">
        <v>96</v>
      </c>
      <c r="L382" t="s">
        <v>10539</v>
      </c>
      <c r="M382" s="36">
        <v>45965.537986111107</v>
      </c>
      <c r="N382" s="36">
        <v>45971.558333333327</v>
      </c>
      <c r="P382" t="s">
        <v>8668</v>
      </c>
      <c r="Q382" t="s">
        <v>8668</v>
      </c>
      <c r="R382" t="s">
        <v>1130</v>
      </c>
      <c r="S382" t="s">
        <v>1130</v>
      </c>
      <c r="T382" t="s">
        <v>100</v>
      </c>
      <c r="U382" t="s">
        <v>6696</v>
      </c>
      <c r="V382" t="s">
        <v>10540</v>
      </c>
      <c r="W382" t="s">
        <v>102</v>
      </c>
      <c r="Y382" t="s">
        <v>8</v>
      </c>
      <c r="Z382" t="s">
        <v>104</v>
      </c>
      <c r="AA382" t="s">
        <v>740</v>
      </c>
      <c r="AB382" s="37">
        <v>1</v>
      </c>
      <c r="AC382" s="37">
        <v>35780</v>
      </c>
      <c r="AD382" s="37">
        <v>75096</v>
      </c>
      <c r="AE382" s="37">
        <v>35780</v>
      </c>
    </row>
    <row r="383" spans="1:31">
      <c r="A383" t="s">
        <v>509</v>
      </c>
      <c r="B383" t="s">
        <v>139</v>
      </c>
      <c r="C383" t="s">
        <v>140</v>
      </c>
      <c r="D383" t="s">
        <v>2301</v>
      </c>
      <c r="E383" t="s">
        <v>10541</v>
      </c>
      <c r="F383" t="s">
        <v>10542</v>
      </c>
      <c r="G383" t="s">
        <v>8665</v>
      </c>
      <c r="H383" t="s">
        <v>144</v>
      </c>
      <c r="I383" t="s">
        <v>2304</v>
      </c>
      <c r="J383" t="s">
        <v>10543</v>
      </c>
      <c r="K383" t="s">
        <v>96</v>
      </c>
      <c r="L383" t="s">
        <v>10544</v>
      </c>
      <c r="M383" s="36">
        <v>45965.539606481478</v>
      </c>
      <c r="N383" s="36">
        <v>45968.341666666667</v>
      </c>
      <c r="P383" t="s">
        <v>8668</v>
      </c>
      <c r="Q383" t="s">
        <v>8668</v>
      </c>
      <c r="R383" t="s">
        <v>1130</v>
      </c>
      <c r="S383" t="s">
        <v>1130</v>
      </c>
      <c r="T383" t="s">
        <v>100</v>
      </c>
      <c r="U383" t="s">
        <v>6696</v>
      </c>
      <c r="V383" t="s">
        <v>10545</v>
      </c>
      <c r="W383" t="s">
        <v>102</v>
      </c>
      <c r="Y383" t="s">
        <v>11</v>
      </c>
      <c r="Z383" t="s">
        <v>104</v>
      </c>
      <c r="AA383" t="s">
        <v>518</v>
      </c>
      <c r="AB383" s="37">
        <v>1</v>
      </c>
      <c r="AC383" s="37">
        <v>67654</v>
      </c>
      <c r="AD383" s="37">
        <v>140396</v>
      </c>
      <c r="AE383" s="37">
        <v>67654</v>
      </c>
    </row>
    <row r="384" spans="1:31">
      <c r="A384" t="s">
        <v>113</v>
      </c>
      <c r="B384" t="s">
        <v>114</v>
      </c>
      <c r="C384" t="s">
        <v>115</v>
      </c>
      <c r="D384" t="s">
        <v>4888</v>
      </c>
      <c r="E384" t="s">
        <v>10546</v>
      </c>
      <c r="F384" t="s">
        <v>10547</v>
      </c>
      <c r="G384" t="s">
        <v>8665</v>
      </c>
      <c r="H384" t="s">
        <v>119</v>
      </c>
      <c r="I384" t="s">
        <v>4891</v>
      </c>
      <c r="J384" t="s">
        <v>10548</v>
      </c>
      <c r="K384" t="s">
        <v>96</v>
      </c>
      <c r="L384" t="s">
        <v>10549</v>
      </c>
      <c r="M384" s="36">
        <v>45965.540648148148</v>
      </c>
      <c r="N384" s="36">
        <v>45972.441666666673</v>
      </c>
      <c r="P384" t="s">
        <v>8668</v>
      </c>
      <c r="Q384" t="s">
        <v>8668</v>
      </c>
      <c r="R384" t="s">
        <v>98</v>
      </c>
      <c r="S384" t="s">
        <v>470</v>
      </c>
      <c r="T384" t="s">
        <v>100</v>
      </c>
      <c r="U384" t="s">
        <v>6696</v>
      </c>
      <c r="V384" t="s">
        <v>10550</v>
      </c>
      <c r="W384" t="s">
        <v>8698</v>
      </c>
      <c r="Y384" t="s">
        <v>125</v>
      </c>
      <c r="Z384" t="s">
        <v>126</v>
      </c>
      <c r="AA384" t="s">
        <v>379</v>
      </c>
      <c r="AB384" s="37">
        <v>0</v>
      </c>
      <c r="AC384" s="37">
        <v>35780</v>
      </c>
      <c r="AD384" s="37">
        <v>75096</v>
      </c>
      <c r="AE384" s="37">
        <v>35780</v>
      </c>
    </row>
    <row r="385" spans="1:31">
      <c r="A385" t="s">
        <v>398</v>
      </c>
      <c r="B385" t="s">
        <v>86</v>
      </c>
      <c r="C385" t="s">
        <v>87</v>
      </c>
      <c r="D385" t="s">
        <v>1432</v>
      </c>
      <c r="E385" t="s">
        <v>10551</v>
      </c>
      <c r="F385" t="s">
        <v>10552</v>
      </c>
      <c r="G385" t="s">
        <v>8665</v>
      </c>
      <c r="H385" t="s">
        <v>402</v>
      </c>
      <c r="I385" t="s">
        <v>1435</v>
      </c>
      <c r="J385" t="s">
        <v>10553</v>
      </c>
      <c r="K385" t="s">
        <v>96</v>
      </c>
      <c r="L385" t="s">
        <v>10554</v>
      </c>
      <c r="M385" s="36">
        <v>45965.509953703702</v>
      </c>
      <c r="N385" s="36">
        <v>45966.455555555563</v>
      </c>
      <c r="P385" t="s">
        <v>8668</v>
      </c>
      <c r="Q385" t="s">
        <v>8668</v>
      </c>
      <c r="R385" t="s">
        <v>98</v>
      </c>
      <c r="S385" t="s">
        <v>470</v>
      </c>
      <c r="T385" t="s">
        <v>100</v>
      </c>
      <c r="U385" t="s">
        <v>6696</v>
      </c>
      <c r="V385" t="s">
        <v>10555</v>
      </c>
      <c r="W385" t="s">
        <v>102</v>
      </c>
      <c r="Y385" t="s">
        <v>8</v>
      </c>
      <c r="Z385" t="s">
        <v>104</v>
      </c>
      <c r="AA385" t="s">
        <v>2283</v>
      </c>
      <c r="AB385" s="37">
        <v>1</v>
      </c>
      <c r="AC385" s="37">
        <v>35780</v>
      </c>
      <c r="AD385" s="37">
        <v>75096</v>
      </c>
      <c r="AE385" s="37">
        <v>35780</v>
      </c>
    </row>
    <row r="386" spans="1:31">
      <c r="A386" t="s">
        <v>351</v>
      </c>
      <c r="B386" t="s">
        <v>86</v>
      </c>
      <c r="C386" t="s">
        <v>352</v>
      </c>
      <c r="D386" t="s">
        <v>2621</v>
      </c>
      <c r="E386" t="s">
        <v>10556</v>
      </c>
      <c r="F386" t="s">
        <v>10557</v>
      </c>
      <c r="G386" t="s">
        <v>8665</v>
      </c>
      <c r="H386" t="s">
        <v>402</v>
      </c>
      <c r="I386" t="s">
        <v>2624</v>
      </c>
      <c r="J386" t="s">
        <v>10558</v>
      </c>
      <c r="K386" t="s">
        <v>96</v>
      </c>
      <c r="L386" t="s">
        <v>10559</v>
      </c>
      <c r="M386" s="36">
        <v>45965.52238425926</v>
      </c>
      <c r="N386" s="36">
        <v>45968.450694444437</v>
      </c>
      <c r="P386" t="s">
        <v>8668</v>
      </c>
      <c r="Q386" t="s">
        <v>8668</v>
      </c>
      <c r="R386" t="s">
        <v>1130</v>
      </c>
      <c r="S386" t="s">
        <v>1130</v>
      </c>
      <c r="T386" t="s">
        <v>100</v>
      </c>
      <c r="U386" t="s">
        <v>6696</v>
      </c>
      <c r="V386" t="s">
        <v>10560</v>
      </c>
      <c r="W386" t="s">
        <v>102</v>
      </c>
      <c r="Y386" t="s">
        <v>8</v>
      </c>
      <c r="Z386" t="s">
        <v>104</v>
      </c>
      <c r="AA386" t="s">
        <v>2338</v>
      </c>
      <c r="AB386" s="37">
        <v>1</v>
      </c>
      <c r="AC386" s="37">
        <v>35780</v>
      </c>
      <c r="AD386" s="37">
        <v>75096</v>
      </c>
      <c r="AE386" s="37">
        <v>35780</v>
      </c>
    </row>
    <row r="387" spans="1:31">
      <c r="A387" t="s">
        <v>138</v>
      </c>
      <c r="B387" t="s">
        <v>139</v>
      </c>
      <c r="C387" t="s">
        <v>140</v>
      </c>
      <c r="D387" t="s">
        <v>959</v>
      </c>
      <c r="E387" t="s">
        <v>10561</v>
      </c>
      <c r="F387" t="s">
        <v>10562</v>
      </c>
      <c r="G387" t="s">
        <v>8665</v>
      </c>
      <c r="H387" t="s">
        <v>144</v>
      </c>
      <c r="I387" t="s">
        <v>962</v>
      </c>
      <c r="J387" t="s">
        <v>10563</v>
      </c>
      <c r="K387" t="s">
        <v>96</v>
      </c>
      <c r="L387" t="s">
        <v>10564</v>
      </c>
      <c r="M387" s="36">
        <v>45965.528587962966</v>
      </c>
      <c r="N387" s="36">
        <v>45971.556250000001</v>
      </c>
      <c r="P387" t="s">
        <v>8668</v>
      </c>
      <c r="Q387" t="s">
        <v>8668</v>
      </c>
      <c r="R387" t="s">
        <v>98</v>
      </c>
      <c r="S387" t="s">
        <v>99</v>
      </c>
      <c r="T387" t="s">
        <v>100</v>
      </c>
      <c r="U387" t="s">
        <v>6696</v>
      </c>
      <c r="V387" t="s">
        <v>10565</v>
      </c>
      <c r="W387" t="s">
        <v>102</v>
      </c>
      <c r="Y387" t="s">
        <v>11</v>
      </c>
      <c r="Z387" t="s">
        <v>104</v>
      </c>
      <c r="AA387" t="s">
        <v>1172</v>
      </c>
      <c r="AB387" s="37">
        <v>1</v>
      </c>
      <c r="AC387" s="37">
        <v>67654</v>
      </c>
      <c r="AD387" s="37">
        <v>140396</v>
      </c>
      <c r="AE387" s="37">
        <v>67654</v>
      </c>
    </row>
    <row r="388" spans="1:31">
      <c r="A388" t="s">
        <v>398</v>
      </c>
      <c r="B388" t="s">
        <v>86</v>
      </c>
      <c r="C388" t="s">
        <v>87</v>
      </c>
      <c r="D388" t="s">
        <v>1432</v>
      </c>
      <c r="E388" t="s">
        <v>10566</v>
      </c>
      <c r="F388" t="s">
        <v>10567</v>
      </c>
      <c r="G388" t="s">
        <v>8665</v>
      </c>
      <c r="H388" t="s">
        <v>402</v>
      </c>
      <c r="I388" t="s">
        <v>1435</v>
      </c>
      <c r="J388" t="s">
        <v>10568</v>
      </c>
      <c r="K388" t="s">
        <v>96</v>
      </c>
      <c r="L388" t="s">
        <v>10569</v>
      </c>
      <c r="M388" s="36">
        <v>45965.529780092591</v>
      </c>
      <c r="N388" s="36">
        <v>45966.520138888889</v>
      </c>
      <c r="P388" t="s">
        <v>8668</v>
      </c>
      <c r="Q388" t="s">
        <v>8668</v>
      </c>
      <c r="R388" t="s">
        <v>98</v>
      </c>
      <c r="S388" t="s">
        <v>99</v>
      </c>
      <c r="T388" t="s">
        <v>100</v>
      </c>
      <c r="U388" t="s">
        <v>6696</v>
      </c>
      <c r="V388" t="s">
        <v>10570</v>
      </c>
      <c r="W388" t="s">
        <v>102</v>
      </c>
      <c r="Y388" t="s">
        <v>8</v>
      </c>
      <c r="Z388" t="s">
        <v>104</v>
      </c>
      <c r="AA388" t="s">
        <v>2283</v>
      </c>
      <c r="AB388" s="37">
        <v>1</v>
      </c>
      <c r="AC388" s="37">
        <v>35780</v>
      </c>
      <c r="AD388" s="37">
        <v>75096</v>
      </c>
      <c r="AE388" s="37">
        <v>35780</v>
      </c>
    </row>
    <row r="389" spans="1:31">
      <c r="A389" t="s">
        <v>152</v>
      </c>
      <c r="B389" t="s">
        <v>153</v>
      </c>
      <c r="C389" t="s">
        <v>154</v>
      </c>
      <c r="D389" t="s">
        <v>155</v>
      </c>
      <c r="E389" t="s">
        <v>10571</v>
      </c>
      <c r="F389" t="s">
        <v>10572</v>
      </c>
      <c r="G389" t="s">
        <v>8665</v>
      </c>
      <c r="H389" t="s">
        <v>153</v>
      </c>
      <c r="I389" t="s">
        <v>152</v>
      </c>
      <c r="J389" t="s">
        <v>10573</v>
      </c>
      <c r="K389" t="s">
        <v>96</v>
      </c>
      <c r="L389" t="s">
        <v>10574</v>
      </c>
      <c r="M389" s="36">
        <v>45965.542349537027</v>
      </c>
      <c r="N389" s="36">
        <v>45967.629166666673</v>
      </c>
      <c r="P389" t="s">
        <v>8668</v>
      </c>
      <c r="Q389" t="s">
        <v>8668</v>
      </c>
      <c r="R389" t="s">
        <v>98</v>
      </c>
      <c r="S389" t="s">
        <v>470</v>
      </c>
      <c r="T389" t="s">
        <v>100</v>
      </c>
      <c r="U389" t="s">
        <v>6696</v>
      </c>
      <c r="V389" t="s">
        <v>10575</v>
      </c>
      <c r="W389" t="s">
        <v>102</v>
      </c>
      <c r="Y389" t="s">
        <v>8</v>
      </c>
      <c r="Z389" t="s">
        <v>104</v>
      </c>
      <c r="AA389" t="s">
        <v>453</v>
      </c>
      <c r="AB389" s="37">
        <v>1</v>
      </c>
      <c r="AC389" s="37">
        <v>35780</v>
      </c>
      <c r="AD389" s="37">
        <v>75096</v>
      </c>
      <c r="AE389" s="37">
        <v>35780</v>
      </c>
    </row>
    <row r="390" spans="1:31">
      <c r="A390" t="s">
        <v>975</v>
      </c>
      <c r="B390" t="s">
        <v>256</v>
      </c>
      <c r="C390" t="s">
        <v>257</v>
      </c>
      <c r="D390" t="s">
        <v>976</v>
      </c>
      <c r="E390" t="s">
        <v>10576</v>
      </c>
      <c r="F390" t="s">
        <v>10577</v>
      </c>
      <c r="G390" t="s">
        <v>8665</v>
      </c>
      <c r="H390" t="s">
        <v>979</v>
      </c>
      <c r="I390" t="s">
        <v>975</v>
      </c>
      <c r="J390" t="s">
        <v>10578</v>
      </c>
      <c r="K390" t="s">
        <v>96</v>
      </c>
      <c r="L390" t="s">
        <v>10579</v>
      </c>
      <c r="M390" s="36">
        <v>45965.558379629627</v>
      </c>
      <c r="N390" s="36">
        <v>45968.51666666667</v>
      </c>
      <c r="P390" t="s">
        <v>8668</v>
      </c>
      <c r="Q390" t="s">
        <v>8668</v>
      </c>
      <c r="R390" t="s">
        <v>98</v>
      </c>
      <c r="S390" t="s">
        <v>470</v>
      </c>
      <c r="T390" t="s">
        <v>100</v>
      </c>
      <c r="U390" t="s">
        <v>6696</v>
      </c>
      <c r="V390" t="s">
        <v>10580</v>
      </c>
      <c r="W390" t="s">
        <v>102</v>
      </c>
      <c r="Y390" t="s">
        <v>8</v>
      </c>
      <c r="Z390" t="s">
        <v>104</v>
      </c>
      <c r="AA390" t="s">
        <v>7197</v>
      </c>
      <c r="AB390" s="37">
        <v>1</v>
      </c>
      <c r="AC390" s="37">
        <v>35780</v>
      </c>
      <c r="AD390" s="37">
        <v>75096</v>
      </c>
      <c r="AE390" s="37">
        <v>35780</v>
      </c>
    </row>
    <row r="391" spans="1:31">
      <c r="A391" t="s">
        <v>152</v>
      </c>
      <c r="B391" t="s">
        <v>153</v>
      </c>
      <c r="C391" t="s">
        <v>154</v>
      </c>
      <c r="D391" t="s">
        <v>155</v>
      </c>
      <c r="E391" t="s">
        <v>10581</v>
      </c>
      <c r="F391" t="s">
        <v>10582</v>
      </c>
      <c r="G391" t="s">
        <v>8665</v>
      </c>
      <c r="H391" t="s">
        <v>153</v>
      </c>
      <c r="I391" t="s">
        <v>152</v>
      </c>
      <c r="J391" t="s">
        <v>10583</v>
      </c>
      <c r="K391" t="s">
        <v>96</v>
      </c>
      <c r="L391" t="s">
        <v>10584</v>
      </c>
      <c r="M391" s="36">
        <v>45965.549386574072</v>
      </c>
      <c r="N391" s="36">
        <v>45967.53402777778</v>
      </c>
      <c r="P391" t="s">
        <v>8668</v>
      </c>
      <c r="Q391" t="s">
        <v>8668</v>
      </c>
      <c r="R391" t="s">
        <v>1129</v>
      </c>
      <c r="S391" t="s">
        <v>1129</v>
      </c>
      <c r="T391" t="s">
        <v>100</v>
      </c>
      <c r="U391" t="s">
        <v>6696</v>
      </c>
      <c r="V391" t="s">
        <v>10585</v>
      </c>
      <c r="W391" t="s">
        <v>102</v>
      </c>
      <c r="Y391" t="s">
        <v>8</v>
      </c>
      <c r="Z391" t="s">
        <v>104</v>
      </c>
      <c r="AA391" t="s">
        <v>1911</v>
      </c>
      <c r="AB391" s="37">
        <v>1</v>
      </c>
      <c r="AC391" s="37">
        <v>35780</v>
      </c>
      <c r="AD391" s="37">
        <v>75096</v>
      </c>
      <c r="AE391" s="37">
        <v>35780</v>
      </c>
    </row>
    <row r="392" spans="1:31">
      <c r="A392" t="s">
        <v>138</v>
      </c>
      <c r="B392" t="s">
        <v>139</v>
      </c>
      <c r="C392" t="s">
        <v>140</v>
      </c>
      <c r="D392" t="s">
        <v>141</v>
      </c>
      <c r="E392" t="s">
        <v>10586</v>
      </c>
      <c r="F392" t="s">
        <v>10587</v>
      </c>
      <c r="G392" t="s">
        <v>8665</v>
      </c>
      <c r="H392" t="s">
        <v>144</v>
      </c>
      <c r="I392" t="s">
        <v>138</v>
      </c>
      <c r="J392" t="s">
        <v>10588</v>
      </c>
      <c r="K392" t="s">
        <v>96</v>
      </c>
      <c r="L392" t="s">
        <v>10589</v>
      </c>
      <c r="M392" s="36">
        <v>45965.581956018519</v>
      </c>
      <c r="N392" s="36">
        <v>45968.649305555547</v>
      </c>
      <c r="P392" t="s">
        <v>8668</v>
      </c>
      <c r="Q392" t="s">
        <v>8668</v>
      </c>
      <c r="R392" t="s">
        <v>1130</v>
      </c>
      <c r="S392" t="s">
        <v>1130</v>
      </c>
      <c r="T392" t="s">
        <v>100</v>
      </c>
      <c r="U392" t="s">
        <v>6696</v>
      </c>
      <c r="V392" t="s">
        <v>10590</v>
      </c>
      <c r="W392" t="s">
        <v>102</v>
      </c>
      <c r="Y392" t="s">
        <v>8</v>
      </c>
      <c r="Z392" t="s">
        <v>104</v>
      </c>
      <c r="AA392" t="s">
        <v>9546</v>
      </c>
      <c r="AB392" s="37">
        <v>1</v>
      </c>
      <c r="AC392" s="37">
        <v>35780</v>
      </c>
      <c r="AD392" s="37">
        <v>75096</v>
      </c>
      <c r="AE392" s="37">
        <v>35780</v>
      </c>
    </row>
    <row r="393" spans="1:31">
      <c r="A393" t="s">
        <v>1001</v>
      </c>
      <c r="B393" t="s">
        <v>86</v>
      </c>
      <c r="C393" t="s">
        <v>352</v>
      </c>
      <c r="D393" t="s">
        <v>1002</v>
      </c>
      <c r="E393" t="s">
        <v>10591</v>
      </c>
      <c r="F393" t="s">
        <v>10592</v>
      </c>
      <c r="G393" t="s">
        <v>8665</v>
      </c>
      <c r="H393" t="s">
        <v>659</v>
      </c>
      <c r="I393" t="s">
        <v>1001</v>
      </c>
      <c r="J393" t="s">
        <v>10593</v>
      </c>
      <c r="K393" t="s">
        <v>96</v>
      </c>
      <c r="L393" t="s">
        <v>10594</v>
      </c>
      <c r="M393" s="36">
        <v>45965.582557870373</v>
      </c>
      <c r="N393" s="36">
        <v>45968.488888888889</v>
      </c>
      <c r="P393" t="s">
        <v>8668</v>
      </c>
      <c r="Q393" t="s">
        <v>8668</v>
      </c>
      <c r="R393" t="s">
        <v>1130</v>
      </c>
      <c r="S393" t="s">
        <v>1130</v>
      </c>
      <c r="T393" t="s">
        <v>100</v>
      </c>
      <c r="U393" t="s">
        <v>6696</v>
      </c>
      <c r="V393" t="s">
        <v>10595</v>
      </c>
      <c r="W393" t="s">
        <v>102</v>
      </c>
      <c r="Y393" t="s">
        <v>8</v>
      </c>
      <c r="Z393" t="s">
        <v>104</v>
      </c>
      <c r="AA393" t="s">
        <v>1009</v>
      </c>
      <c r="AB393" s="37">
        <v>1</v>
      </c>
      <c r="AC393" s="37">
        <v>35780</v>
      </c>
      <c r="AD393" s="37">
        <v>75096</v>
      </c>
      <c r="AE393" s="37">
        <v>35780</v>
      </c>
    </row>
    <row r="394" spans="1:31">
      <c r="A394" t="s">
        <v>1646</v>
      </c>
      <c r="B394" t="s">
        <v>256</v>
      </c>
      <c r="C394" t="s">
        <v>257</v>
      </c>
      <c r="D394" t="s">
        <v>10596</v>
      </c>
      <c r="E394" t="s">
        <v>10597</v>
      </c>
      <c r="F394" t="s">
        <v>10598</v>
      </c>
      <c r="G394" t="s">
        <v>8607</v>
      </c>
      <c r="H394" t="s">
        <v>224</v>
      </c>
      <c r="I394" t="s">
        <v>10599</v>
      </c>
      <c r="J394" t="s">
        <v>10600</v>
      </c>
      <c r="K394" t="s">
        <v>96</v>
      </c>
      <c r="L394" t="s">
        <v>10601</v>
      </c>
      <c r="M394" s="36">
        <v>45965.590914351851</v>
      </c>
      <c r="N394" s="36">
        <v>45972.51666666667</v>
      </c>
      <c r="P394" t="s">
        <v>8668</v>
      </c>
      <c r="Q394" t="s">
        <v>8668</v>
      </c>
      <c r="R394" t="s">
        <v>1130</v>
      </c>
      <c r="S394" t="s">
        <v>1130</v>
      </c>
      <c r="T394" t="s">
        <v>100</v>
      </c>
      <c r="U394" t="s">
        <v>6696</v>
      </c>
      <c r="V394" t="s">
        <v>10602</v>
      </c>
      <c r="W394" t="s">
        <v>8611</v>
      </c>
      <c r="Y394" t="s">
        <v>15</v>
      </c>
      <c r="Z394" t="s">
        <v>104</v>
      </c>
      <c r="AB394" s="37">
        <v>0</v>
      </c>
      <c r="AC394" s="37">
        <v>35780</v>
      </c>
      <c r="AD394" s="37">
        <v>75096</v>
      </c>
      <c r="AE394" s="37">
        <v>35780</v>
      </c>
    </row>
    <row r="395" spans="1:31">
      <c r="A395" t="s">
        <v>85</v>
      </c>
      <c r="B395" t="s">
        <v>86</v>
      </c>
      <c r="C395" t="s">
        <v>87</v>
      </c>
      <c r="D395" t="s">
        <v>3057</v>
      </c>
      <c r="E395" t="s">
        <v>10603</v>
      </c>
      <c r="F395" t="s">
        <v>10604</v>
      </c>
      <c r="G395" t="s">
        <v>8607</v>
      </c>
      <c r="H395" t="s">
        <v>93</v>
      </c>
      <c r="I395" t="s">
        <v>3060</v>
      </c>
      <c r="J395" t="s">
        <v>10605</v>
      </c>
      <c r="K395" t="s">
        <v>96</v>
      </c>
      <c r="L395" t="s">
        <v>10606</v>
      </c>
      <c r="M395" s="36">
        <v>45965.609432870369</v>
      </c>
      <c r="N395" s="36">
        <v>45968.352083333331</v>
      </c>
      <c r="P395" t="s">
        <v>8668</v>
      </c>
      <c r="Q395" t="s">
        <v>8668</v>
      </c>
      <c r="R395" t="s">
        <v>98</v>
      </c>
      <c r="S395" t="s">
        <v>470</v>
      </c>
      <c r="T395" t="s">
        <v>100</v>
      </c>
      <c r="U395" t="s">
        <v>6696</v>
      </c>
      <c r="V395" t="s">
        <v>10607</v>
      </c>
      <c r="W395" t="s">
        <v>8611</v>
      </c>
      <c r="Y395" t="s">
        <v>125</v>
      </c>
      <c r="Z395" t="s">
        <v>3065</v>
      </c>
      <c r="AB395" s="37">
        <v>0</v>
      </c>
      <c r="AC395" s="37">
        <v>35780</v>
      </c>
      <c r="AD395" s="37">
        <v>75096</v>
      </c>
      <c r="AE395" s="37">
        <v>35780</v>
      </c>
    </row>
    <row r="396" spans="1:31">
      <c r="A396" t="s">
        <v>398</v>
      </c>
      <c r="B396" t="s">
        <v>86</v>
      </c>
      <c r="C396" t="s">
        <v>87</v>
      </c>
      <c r="D396" t="s">
        <v>10608</v>
      </c>
      <c r="E396" t="s">
        <v>10609</v>
      </c>
      <c r="F396" t="s">
        <v>10610</v>
      </c>
      <c r="G396" t="s">
        <v>8665</v>
      </c>
      <c r="H396" t="s">
        <v>848</v>
      </c>
      <c r="I396" t="s">
        <v>10611</v>
      </c>
      <c r="J396" t="s">
        <v>10612</v>
      </c>
      <c r="K396" t="s">
        <v>96</v>
      </c>
      <c r="L396" t="s">
        <v>10613</v>
      </c>
      <c r="M396" s="36">
        <v>45965.607245370367</v>
      </c>
      <c r="N396" s="36">
        <v>45966.464583333327</v>
      </c>
      <c r="P396" t="s">
        <v>8668</v>
      </c>
      <c r="Q396" t="s">
        <v>8668</v>
      </c>
      <c r="R396" t="s">
        <v>98</v>
      </c>
      <c r="S396" t="s">
        <v>99</v>
      </c>
      <c r="T396" t="s">
        <v>100</v>
      </c>
      <c r="U396" t="s">
        <v>6696</v>
      </c>
      <c r="V396" t="s">
        <v>10614</v>
      </c>
      <c r="W396" t="s">
        <v>102</v>
      </c>
      <c r="Y396" t="s">
        <v>11</v>
      </c>
      <c r="Z396" t="s">
        <v>104</v>
      </c>
      <c r="AA396" t="s">
        <v>740</v>
      </c>
      <c r="AB396" s="37">
        <v>1</v>
      </c>
      <c r="AC396" s="37">
        <v>67654</v>
      </c>
      <c r="AD396" s="37">
        <v>140396</v>
      </c>
      <c r="AE396" s="37">
        <v>67654</v>
      </c>
    </row>
    <row r="397" spans="1:31">
      <c r="A397" t="s">
        <v>85</v>
      </c>
      <c r="B397" t="s">
        <v>86</v>
      </c>
      <c r="C397" t="s">
        <v>87</v>
      </c>
      <c r="D397" t="s">
        <v>128</v>
      </c>
      <c r="E397" t="s">
        <v>10615</v>
      </c>
      <c r="F397" t="s">
        <v>10616</v>
      </c>
      <c r="G397" t="s">
        <v>10617</v>
      </c>
      <c r="H397" t="s">
        <v>131</v>
      </c>
      <c r="I397" t="s">
        <v>132</v>
      </c>
      <c r="J397" t="s">
        <v>10618</v>
      </c>
      <c r="K397" t="s">
        <v>96</v>
      </c>
      <c r="L397" t="s">
        <v>10619</v>
      </c>
      <c r="M397" s="36">
        <v>45965.607638888891</v>
      </c>
      <c r="N397" s="36">
        <v>45966.473611111112</v>
      </c>
      <c r="P397" t="s">
        <v>8668</v>
      </c>
      <c r="Q397" t="s">
        <v>8668</v>
      </c>
      <c r="R397" t="s">
        <v>98</v>
      </c>
      <c r="S397" t="s">
        <v>470</v>
      </c>
      <c r="T397" t="s">
        <v>1179</v>
      </c>
      <c r="U397" t="s">
        <v>10620</v>
      </c>
      <c r="V397" t="s">
        <v>10621</v>
      </c>
      <c r="W397" t="s">
        <v>1195</v>
      </c>
      <c r="Y397" t="s">
        <v>15</v>
      </c>
      <c r="Z397" t="s">
        <v>104</v>
      </c>
      <c r="AB397" s="37">
        <v>0</v>
      </c>
      <c r="AC397" s="37">
        <v>41241</v>
      </c>
      <c r="AD397" s="37">
        <v>0</v>
      </c>
      <c r="AE397" s="37">
        <v>41241</v>
      </c>
    </row>
    <row r="398" spans="1:31">
      <c r="A398" t="s">
        <v>583</v>
      </c>
      <c r="B398" t="s">
        <v>256</v>
      </c>
      <c r="C398" t="s">
        <v>257</v>
      </c>
      <c r="D398" t="s">
        <v>720</v>
      </c>
      <c r="E398" t="s">
        <v>10622</v>
      </c>
      <c r="F398" t="s">
        <v>10623</v>
      </c>
      <c r="G398" t="s">
        <v>8665</v>
      </c>
      <c r="H398" t="s">
        <v>587</v>
      </c>
      <c r="I398" t="s">
        <v>583</v>
      </c>
      <c r="J398" t="s">
        <v>10624</v>
      </c>
      <c r="K398" t="s">
        <v>96</v>
      </c>
      <c r="L398" t="s">
        <v>10625</v>
      </c>
      <c r="M398" s="36">
        <v>45965.64466435185</v>
      </c>
      <c r="N398" s="36">
        <v>45972.62777777778</v>
      </c>
      <c r="P398" t="s">
        <v>8668</v>
      </c>
      <c r="Q398" t="s">
        <v>8668</v>
      </c>
      <c r="R398" t="s">
        <v>1130</v>
      </c>
      <c r="S398" t="s">
        <v>1130</v>
      </c>
      <c r="T398" t="s">
        <v>100</v>
      </c>
      <c r="U398" t="s">
        <v>6696</v>
      </c>
      <c r="V398" t="s">
        <v>10626</v>
      </c>
      <c r="W398" t="s">
        <v>102</v>
      </c>
      <c r="Y398" t="s">
        <v>8</v>
      </c>
      <c r="Z398" t="s">
        <v>104</v>
      </c>
      <c r="AA398" t="s">
        <v>727</v>
      </c>
      <c r="AB398" s="37">
        <v>1</v>
      </c>
      <c r="AC398" s="37">
        <v>35780</v>
      </c>
      <c r="AD398" s="37">
        <v>75096</v>
      </c>
      <c r="AE398" s="37">
        <v>35780</v>
      </c>
    </row>
    <row r="399" spans="1:31">
      <c r="A399" t="s">
        <v>113</v>
      </c>
      <c r="B399" t="s">
        <v>114</v>
      </c>
      <c r="C399" t="s">
        <v>115</v>
      </c>
      <c r="D399" t="s">
        <v>363</v>
      </c>
      <c r="E399" t="s">
        <v>10627</v>
      </c>
      <c r="F399" t="s">
        <v>10628</v>
      </c>
      <c r="G399" t="s">
        <v>8665</v>
      </c>
      <c r="H399" t="s">
        <v>366</v>
      </c>
      <c r="I399" t="s">
        <v>113</v>
      </c>
      <c r="J399" t="s">
        <v>10629</v>
      </c>
      <c r="K399" t="s">
        <v>96</v>
      </c>
      <c r="L399" t="s">
        <v>10630</v>
      </c>
      <c r="M399" s="36">
        <v>45965.638553240737</v>
      </c>
      <c r="N399" s="36">
        <v>45966.459722222222</v>
      </c>
      <c r="P399" t="s">
        <v>8668</v>
      </c>
      <c r="Q399" t="s">
        <v>8668</v>
      </c>
      <c r="R399" t="s">
        <v>98</v>
      </c>
      <c r="S399" t="s">
        <v>470</v>
      </c>
      <c r="T399" t="s">
        <v>100</v>
      </c>
      <c r="U399" t="s">
        <v>6696</v>
      </c>
      <c r="V399" t="s">
        <v>10631</v>
      </c>
      <c r="W399" t="s">
        <v>102</v>
      </c>
      <c r="Y399" t="s">
        <v>8</v>
      </c>
      <c r="Z399" t="s">
        <v>104</v>
      </c>
      <c r="AA399" t="s">
        <v>547</v>
      </c>
      <c r="AB399" s="37">
        <v>1</v>
      </c>
      <c r="AC399" s="37">
        <v>35780</v>
      </c>
      <c r="AD399" s="37">
        <v>75096</v>
      </c>
      <c r="AE399" s="37">
        <v>35780</v>
      </c>
    </row>
    <row r="400" spans="1:31">
      <c r="A400" t="s">
        <v>113</v>
      </c>
      <c r="B400" t="s">
        <v>114</v>
      </c>
      <c r="C400" t="s">
        <v>115</v>
      </c>
      <c r="D400" t="s">
        <v>363</v>
      </c>
      <c r="E400" t="s">
        <v>10632</v>
      </c>
      <c r="F400" t="s">
        <v>10633</v>
      </c>
      <c r="G400" t="s">
        <v>8665</v>
      </c>
      <c r="H400" t="s">
        <v>366</v>
      </c>
      <c r="I400" t="s">
        <v>113</v>
      </c>
      <c r="J400" t="s">
        <v>10634</v>
      </c>
      <c r="K400" t="s">
        <v>96</v>
      </c>
      <c r="L400" t="s">
        <v>10635</v>
      </c>
      <c r="M400" s="36">
        <v>45965.660787037043</v>
      </c>
      <c r="N400" s="36">
        <v>45967.421527777777</v>
      </c>
      <c r="P400" t="s">
        <v>8668</v>
      </c>
      <c r="Q400" t="s">
        <v>8668</v>
      </c>
      <c r="R400" t="s">
        <v>1130</v>
      </c>
      <c r="S400" t="s">
        <v>1130</v>
      </c>
      <c r="T400" t="s">
        <v>100</v>
      </c>
      <c r="U400" t="s">
        <v>6696</v>
      </c>
      <c r="V400" t="s">
        <v>10636</v>
      </c>
      <c r="W400" t="s">
        <v>102</v>
      </c>
      <c r="Y400" t="s">
        <v>8</v>
      </c>
      <c r="Z400" t="s">
        <v>104</v>
      </c>
      <c r="AA400" t="s">
        <v>1723</v>
      </c>
      <c r="AB400" s="37">
        <v>1</v>
      </c>
      <c r="AC400" s="37">
        <v>35780</v>
      </c>
      <c r="AD400" s="37">
        <v>75096</v>
      </c>
      <c r="AE400" s="37">
        <v>35780</v>
      </c>
    </row>
    <row r="401" spans="1:31">
      <c r="A401" t="s">
        <v>1646</v>
      </c>
      <c r="B401" t="s">
        <v>256</v>
      </c>
      <c r="C401" t="s">
        <v>257</v>
      </c>
      <c r="D401" t="s">
        <v>1926</v>
      </c>
      <c r="E401" t="s">
        <v>10637</v>
      </c>
      <c r="F401" t="s">
        <v>10638</v>
      </c>
      <c r="G401" t="s">
        <v>8607</v>
      </c>
      <c r="H401" t="s">
        <v>689</v>
      </c>
      <c r="I401" t="s">
        <v>1929</v>
      </c>
      <c r="J401" t="s">
        <v>10639</v>
      </c>
      <c r="K401" t="s">
        <v>96</v>
      </c>
      <c r="L401" t="s">
        <v>10640</v>
      </c>
      <c r="M401" s="36">
        <v>45965.647858796299</v>
      </c>
      <c r="N401" s="36">
        <v>45979.542361111111</v>
      </c>
      <c r="P401" t="s">
        <v>8668</v>
      </c>
      <c r="Q401" t="s">
        <v>8668</v>
      </c>
      <c r="R401" t="s">
        <v>98</v>
      </c>
      <c r="S401" t="s">
        <v>99</v>
      </c>
      <c r="T401" t="s">
        <v>100</v>
      </c>
      <c r="U401" t="s">
        <v>6696</v>
      </c>
      <c r="V401" t="s">
        <v>10641</v>
      </c>
      <c r="W401" t="s">
        <v>8611</v>
      </c>
      <c r="Y401" t="s">
        <v>15</v>
      </c>
      <c r="Z401" t="s">
        <v>104</v>
      </c>
      <c r="AB401" s="37">
        <v>0</v>
      </c>
      <c r="AC401" s="37">
        <v>35780</v>
      </c>
      <c r="AD401" s="37">
        <v>75096</v>
      </c>
      <c r="AE401" s="37">
        <v>35780</v>
      </c>
    </row>
    <row r="402" spans="1:31">
      <c r="A402" t="s">
        <v>138</v>
      </c>
      <c r="B402" t="s">
        <v>139</v>
      </c>
      <c r="C402" t="s">
        <v>140</v>
      </c>
      <c r="D402" t="s">
        <v>141</v>
      </c>
      <c r="E402" t="s">
        <v>10642</v>
      </c>
      <c r="F402" t="s">
        <v>10643</v>
      </c>
      <c r="G402" t="s">
        <v>8665</v>
      </c>
      <c r="H402" t="s">
        <v>144</v>
      </c>
      <c r="I402" t="s">
        <v>138</v>
      </c>
      <c r="J402" t="s">
        <v>10644</v>
      </c>
      <c r="K402" t="s">
        <v>96</v>
      </c>
      <c r="L402" t="s">
        <v>10645</v>
      </c>
      <c r="M402" s="36">
        <v>45965.664675925917</v>
      </c>
      <c r="N402" s="36">
        <v>45972.525694444441</v>
      </c>
      <c r="P402" t="s">
        <v>8668</v>
      </c>
      <c r="Q402" t="s">
        <v>8668</v>
      </c>
      <c r="R402" t="s">
        <v>98</v>
      </c>
      <c r="S402" t="s">
        <v>470</v>
      </c>
      <c r="T402" t="s">
        <v>100</v>
      </c>
      <c r="U402" t="s">
        <v>6696</v>
      </c>
      <c r="V402" t="s">
        <v>10646</v>
      </c>
      <c r="W402" t="s">
        <v>102</v>
      </c>
      <c r="Y402" t="s">
        <v>8</v>
      </c>
      <c r="Z402" t="s">
        <v>104</v>
      </c>
      <c r="AA402" t="s">
        <v>8671</v>
      </c>
      <c r="AB402" s="37">
        <v>1</v>
      </c>
      <c r="AC402" s="37">
        <v>35780</v>
      </c>
      <c r="AD402" s="37">
        <v>75096</v>
      </c>
      <c r="AE402" s="37">
        <v>35780</v>
      </c>
    </row>
    <row r="403" spans="1:31">
      <c r="A403" t="s">
        <v>85</v>
      </c>
      <c r="B403" t="s">
        <v>86</v>
      </c>
      <c r="C403" t="s">
        <v>87</v>
      </c>
      <c r="D403" t="s">
        <v>2399</v>
      </c>
      <c r="E403" t="s">
        <v>10647</v>
      </c>
      <c r="F403" t="s">
        <v>10648</v>
      </c>
      <c r="G403" t="s">
        <v>8607</v>
      </c>
      <c r="H403" t="s">
        <v>131</v>
      </c>
      <c r="I403" t="s">
        <v>2402</v>
      </c>
      <c r="J403" t="s">
        <v>10649</v>
      </c>
      <c r="K403" t="s">
        <v>96</v>
      </c>
      <c r="L403" t="s">
        <v>10650</v>
      </c>
      <c r="M403" s="36">
        <v>45965.668090277781</v>
      </c>
      <c r="N403" s="36">
        <v>45978.615972222222</v>
      </c>
      <c r="P403" t="s">
        <v>8668</v>
      </c>
      <c r="Q403" t="s">
        <v>8668</v>
      </c>
      <c r="R403" t="s">
        <v>98</v>
      </c>
      <c r="S403" t="s">
        <v>99</v>
      </c>
      <c r="T403" t="s">
        <v>100</v>
      </c>
      <c r="U403" t="s">
        <v>6696</v>
      </c>
      <c r="V403" t="s">
        <v>10651</v>
      </c>
      <c r="W403" t="s">
        <v>8611</v>
      </c>
      <c r="Y403" t="s">
        <v>15</v>
      </c>
      <c r="Z403" t="s">
        <v>104</v>
      </c>
      <c r="AB403" s="37">
        <v>0</v>
      </c>
      <c r="AC403" s="37">
        <v>35780</v>
      </c>
      <c r="AD403" s="37">
        <v>75096</v>
      </c>
      <c r="AE403" s="37">
        <v>35780</v>
      </c>
    </row>
    <row r="404" spans="1:31">
      <c r="A404" t="s">
        <v>138</v>
      </c>
      <c r="B404" t="s">
        <v>139</v>
      </c>
      <c r="C404" t="s">
        <v>140</v>
      </c>
      <c r="D404" t="s">
        <v>753</v>
      </c>
      <c r="E404" t="s">
        <v>10652</v>
      </c>
      <c r="F404" t="s">
        <v>10653</v>
      </c>
      <c r="G404" t="s">
        <v>8607</v>
      </c>
      <c r="H404" t="s">
        <v>144</v>
      </c>
      <c r="I404" t="s">
        <v>756</v>
      </c>
      <c r="J404" t="s">
        <v>10654</v>
      </c>
      <c r="K404" t="s">
        <v>96</v>
      </c>
      <c r="L404" t="s">
        <v>10655</v>
      </c>
      <c r="M404" s="36">
        <v>45965.665393518517</v>
      </c>
      <c r="N404" s="36">
        <v>45971.543055555558</v>
      </c>
      <c r="P404" t="s">
        <v>8668</v>
      </c>
      <c r="Q404" t="s">
        <v>8668</v>
      </c>
      <c r="R404" t="s">
        <v>1130</v>
      </c>
      <c r="S404" t="s">
        <v>1130</v>
      </c>
      <c r="T404" t="s">
        <v>100</v>
      </c>
      <c r="U404" t="s">
        <v>6696</v>
      </c>
      <c r="V404" t="s">
        <v>10656</v>
      </c>
      <c r="W404" t="s">
        <v>8611</v>
      </c>
      <c r="Y404" t="s">
        <v>13</v>
      </c>
      <c r="Z404" t="s">
        <v>104</v>
      </c>
      <c r="AB404" s="37">
        <v>0</v>
      </c>
      <c r="AC404" s="37">
        <v>35780</v>
      </c>
      <c r="AD404" s="37">
        <v>75096</v>
      </c>
      <c r="AE404" s="37">
        <v>35780</v>
      </c>
    </row>
    <row r="405" spans="1:31">
      <c r="A405" t="s">
        <v>113</v>
      </c>
      <c r="B405" t="s">
        <v>114</v>
      </c>
      <c r="C405" t="s">
        <v>115</v>
      </c>
      <c r="D405" t="s">
        <v>363</v>
      </c>
      <c r="E405" t="s">
        <v>10657</v>
      </c>
      <c r="F405" t="s">
        <v>10658</v>
      </c>
      <c r="G405" t="s">
        <v>8665</v>
      </c>
      <c r="H405" t="s">
        <v>366</v>
      </c>
      <c r="I405" t="s">
        <v>113</v>
      </c>
      <c r="J405" t="s">
        <v>10659</v>
      </c>
      <c r="K405" t="s">
        <v>96</v>
      </c>
      <c r="L405" t="s">
        <v>10660</v>
      </c>
      <c r="M405" s="36">
        <v>45965.684594907398</v>
      </c>
      <c r="N405" s="36">
        <v>45966.468055555553</v>
      </c>
      <c r="P405" t="s">
        <v>8668</v>
      </c>
      <c r="Q405" t="s">
        <v>8668</v>
      </c>
      <c r="R405" t="s">
        <v>98</v>
      </c>
      <c r="S405" t="s">
        <v>470</v>
      </c>
      <c r="T405" t="s">
        <v>100</v>
      </c>
      <c r="U405" t="s">
        <v>6696</v>
      </c>
      <c r="V405" t="s">
        <v>10661</v>
      </c>
      <c r="W405" t="s">
        <v>102</v>
      </c>
      <c r="Y405" t="s">
        <v>8</v>
      </c>
      <c r="Z405" t="s">
        <v>104</v>
      </c>
      <c r="AA405" t="s">
        <v>547</v>
      </c>
      <c r="AB405" s="37">
        <v>1</v>
      </c>
      <c r="AC405" s="37">
        <v>35780</v>
      </c>
      <c r="AD405" s="37">
        <v>75096</v>
      </c>
      <c r="AE405" s="37">
        <v>35780</v>
      </c>
    </row>
    <row r="406" spans="1:31">
      <c r="A406" t="s">
        <v>398</v>
      </c>
      <c r="B406" t="s">
        <v>86</v>
      </c>
      <c r="C406" t="s">
        <v>87</v>
      </c>
      <c r="D406" t="s">
        <v>399</v>
      </c>
      <c r="E406" t="s">
        <v>10662</v>
      </c>
      <c r="F406" t="s">
        <v>10663</v>
      </c>
      <c r="G406" t="s">
        <v>8665</v>
      </c>
      <c r="H406" t="s">
        <v>402</v>
      </c>
      <c r="I406" t="s">
        <v>398</v>
      </c>
      <c r="J406" t="s">
        <v>10664</v>
      </c>
      <c r="K406" t="s">
        <v>96</v>
      </c>
      <c r="L406" t="s">
        <v>10665</v>
      </c>
      <c r="M406" s="36">
        <v>45965.689201388886</v>
      </c>
      <c r="N406" s="36">
        <v>45971.561805555553</v>
      </c>
      <c r="P406" t="s">
        <v>8668</v>
      </c>
      <c r="Q406" t="s">
        <v>8668</v>
      </c>
      <c r="R406" t="s">
        <v>98</v>
      </c>
      <c r="S406" t="s">
        <v>470</v>
      </c>
      <c r="T406" t="s">
        <v>100</v>
      </c>
      <c r="U406" t="s">
        <v>6696</v>
      </c>
      <c r="V406" t="s">
        <v>10666</v>
      </c>
      <c r="W406" t="s">
        <v>102</v>
      </c>
      <c r="Y406" t="s">
        <v>8</v>
      </c>
      <c r="Z406" t="s">
        <v>104</v>
      </c>
      <c r="AA406" t="s">
        <v>7192</v>
      </c>
      <c r="AB406" s="37">
        <v>1</v>
      </c>
      <c r="AC406" s="37">
        <v>35780</v>
      </c>
      <c r="AD406" s="37">
        <v>75096</v>
      </c>
      <c r="AE406" s="37">
        <v>35780</v>
      </c>
    </row>
    <row r="407" spans="1:31">
      <c r="A407" t="s">
        <v>113</v>
      </c>
      <c r="B407" t="s">
        <v>114</v>
      </c>
      <c r="C407" t="s">
        <v>115</v>
      </c>
      <c r="D407" t="s">
        <v>1282</v>
      </c>
      <c r="E407" t="s">
        <v>10667</v>
      </c>
      <c r="F407" t="s">
        <v>10668</v>
      </c>
      <c r="G407" t="s">
        <v>8665</v>
      </c>
      <c r="H407" t="s">
        <v>366</v>
      </c>
      <c r="I407" t="s">
        <v>1285</v>
      </c>
      <c r="J407" t="s">
        <v>10669</v>
      </c>
      <c r="K407" t="s">
        <v>96</v>
      </c>
      <c r="L407" t="s">
        <v>10670</v>
      </c>
      <c r="M407" s="36">
        <v>45965.678900462961</v>
      </c>
      <c r="N407" s="36">
        <v>45967.481944444437</v>
      </c>
      <c r="P407" t="s">
        <v>8668</v>
      </c>
      <c r="Q407" t="s">
        <v>8668</v>
      </c>
      <c r="R407" t="s">
        <v>98</v>
      </c>
      <c r="S407" t="s">
        <v>99</v>
      </c>
      <c r="T407" t="s">
        <v>100</v>
      </c>
      <c r="U407" t="s">
        <v>6696</v>
      </c>
      <c r="V407" t="s">
        <v>10671</v>
      </c>
      <c r="W407" t="s">
        <v>102</v>
      </c>
      <c r="Y407" t="s">
        <v>8</v>
      </c>
      <c r="Z407" t="s">
        <v>104</v>
      </c>
      <c r="AA407" t="s">
        <v>379</v>
      </c>
      <c r="AB407" s="37">
        <v>1</v>
      </c>
      <c r="AC407" s="37">
        <v>35780</v>
      </c>
      <c r="AD407" s="37">
        <v>75096</v>
      </c>
      <c r="AE407" s="37">
        <v>35780</v>
      </c>
    </row>
    <row r="408" spans="1:31">
      <c r="A408" t="s">
        <v>152</v>
      </c>
      <c r="B408" t="s">
        <v>153</v>
      </c>
      <c r="C408" t="s">
        <v>154</v>
      </c>
      <c r="D408" t="s">
        <v>155</v>
      </c>
      <c r="E408" t="s">
        <v>10672</v>
      </c>
      <c r="F408" t="s">
        <v>10673</v>
      </c>
      <c r="G408" t="s">
        <v>8665</v>
      </c>
      <c r="H408" t="s">
        <v>153</v>
      </c>
      <c r="I408" t="s">
        <v>152</v>
      </c>
      <c r="J408" t="s">
        <v>10674</v>
      </c>
      <c r="K408" t="s">
        <v>96</v>
      </c>
      <c r="L408" t="s">
        <v>10675</v>
      </c>
      <c r="M408" s="36">
        <v>45965.681030092594</v>
      </c>
      <c r="N408" s="36">
        <v>45966.643750000003</v>
      </c>
      <c r="P408" t="s">
        <v>8668</v>
      </c>
      <c r="Q408" t="s">
        <v>8668</v>
      </c>
      <c r="R408" t="s">
        <v>1130</v>
      </c>
      <c r="S408" t="s">
        <v>1130</v>
      </c>
      <c r="T408" t="s">
        <v>100</v>
      </c>
      <c r="U408" t="s">
        <v>6696</v>
      </c>
      <c r="V408" t="s">
        <v>10676</v>
      </c>
      <c r="W408" t="s">
        <v>102</v>
      </c>
      <c r="Y408" t="s">
        <v>8</v>
      </c>
      <c r="Z408" t="s">
        <v>104</v>
      </c>
      <c r="AA408" t="s">
        <v>793</v>
      </c>
      <c r="AB408" s="37">
        <v>1</v>
      </c>
      <c r="AC408" s="37">
        <v>35780</v>
      </c>
      <c r="AD408" s="37">
        <v>75096</v>
      </c>
      <c r="AE408" s="37">
        <v>35780</v>
      </c>
    </row>
    <row r="409" spans="1:31">
      <c r="A409" t="s">
        <v>152</v>
      </c>
      <c r="B409" t="s">
        <v>153</v>
      </c>
      <c r="C409" t="s">
        <v>154</v>
      </c>
      <c r="D409" t="s">
        <v>155</v>
      </c>
      <c r="E409" t="s">
        <v>10677</v>
      </c>
      <c r="F409" t="s">
        <v>10678</v>
      </c>
      <c r="G409" t="s">
        <v>8665</v>
      </c>
      <c r="H409" t="s">
        <v>153</v>
      </c>
      <c r="I409" t="s">
        <v>152</v>
      </c>
      <c r="J409" t="s">
        <v>10679</v>
      </c>
      <c r="K409" t="s">
        <v>96</v>
      </c>
      <c r="L409" t="s">
        <v>10680</v>
      </c>
      <c r="M409" s="36">
        <v>45965.691006944442</v>
      </c>
      <c r="N409" s="36">
        <v>45967.338888888888</v>
      </c>
      <c r="P409" t="s">
        <v>8668</v>
      </c>
      <c r="Q409" t="s">
        <v>8668</v>
      </c>
      <c r="R409" t="s">
        <v>1130</v>
      </c>
      <c r="S409" t="s">
        <v>1130</v>
      </c>
      <c r="T409" t="s">
        <v>100</v>
      </c>
      <c r="U409" t="s">
        <v>6696</v>
      </c>
      <c r="V409" t="s">
        <v>10681</v>
      </c>
      <c r="W409" t="s">
        <v>102</v>
      </c>
      <c r="Y409" t="s">
        <v>8</v>
      </c>
      <c r="Z409" t="s">
        <v>104</v>
      </c>
      <c r="AA409" t="s">
        <v>2242</v>
      </c>
      <c r="AB409" s="37">
        <v>1</v>
      </c>
      <c r="AC409" s="37">
        <v>35780</v>
      </c>
      <c r="AD409" s="37">
        <v>75096</v>
      </c>
      <c r="AE409" s="37">
        <v>35780</v>
      </c>
    </row>
    <row r="410" spans="1:31">
      <c r="A410" t="s">
        <v>152</v>
      </c>
      <c r="B410" t="s">
        <v>153</v>
      </c>
      <c r="C410" t="s">
        <v>154</v>
      </c>
      <c r="D410" t="s">
        <v>155</v>
      </c>
      <c r="E410" t="s">
        <v>10682</v>
      </c>
      <c r="F410" t="s">
        <v>10683</v>
      </c>
      <c r="G410" t="s">
        <v>8665</v>
      </c>
      <c r="H410" t="s">
        <v>153</v>
      </c>
      <c r="I410" t="s">
        <v>152</v>
      </c>
      <c r="J410" t="s">
        <v>10684</v>
      </c>
      <c r="K410" t="s">
        <v>96</v>
      </c>
      <c r="L410" t="s">
        <v>10685</v>
      </c>
      <c r="M410" s="36">
        <v>45965.692245370366</v>
      </c>
      <c r="N410" s="36">
        <v>45967.705555555563</v>
      </c>
      <c r="P410" t="s">
        <v>8668</v>
      </c>
      <c r="Q410" t="s">
        <v>8668</v>
      </c>
      <c r="R410" t="s">
        <v>147</v>
      </c>
      <c r="S410" t="s">
        <v>1364</v>
      </c>
      <c r="T410" t="s">
        <v>100</v>
      </c>
      <c r="U410" t="s">
        <v>6696</v>
      </c>
      <c r="V410" t="s">
        <v>10686</v>
      </c>
      <c r="W410" t="s">
        <v>102</v>
      </c>
      <c r="Y410" t="s">
        <v>8</v>
      </c>
      <c r="Z410" t="s">
        <v>104</v>
      </c>
      <c r="AA410" t="s">
        <v>2242</v>
      </c>
      <c r="AB410" s="37">
        <v>1</v>
      </c>
      <c r="AC410" s="37">
        <v>35780</v>
      </c>
      <c r="AD410" s="37">
        <v>75096</v>
      </c>
      <c r="AE410" s="37">
        <v>35780</v>
      </c>
    </row>
    <row r="411" spans="1:31">
      <c r="A411" t="s">
        <v>138</v>
      </c>
      <c r="B411" t="s">
        <v>139</v>
      </c>
      <c r="C411" t="s">
        <v>140</v>
      </c>
      <c r="D411" t="s">
        <v>212</v>
      </c>
      <c r="E411" t="s">
        <v>10687</v>
      </c>
      <c r="F411" t="s">
        <v>10688</v>
      </c>
      <c r="G411" t="s">
        <v>8665</v>
      </c>
      <c r="H411" t="s">
        <v>144</v>
      </c>
      <c r="I411" t="s">
        <v>215</v>
      </c>
      <c r="J411" t="s">
        <v>10689</v>
      </c>
      <c r="K411" t="s">
        <v>96</v>
      </c>
      <c r="L411" t="s">
        <v>10690</v>
      </c>
      <c r="M411" s="36">
        <v>45965.694224537037</v>
      </c>
      <c r="N411" s="36">
        <v>45967.511805555558</v>
      </c>
      <c r="P411" t="s">
        <v>8668</v>
      </c>
      <c r="Q411" t="s">
        <v>8668</v>
      </c>
      <c r="R411" t="s">
        <v>98</v>
      </c>
      <c r="S411" t="s">
        <v>470</v>
      </c>
      <c r="T411" t="s">
        <v>100</v>
      </c>
      <c r="U411" t="s">
        <v>6696</v>
      </c>
      <c r="V411" t="s">
        <v>10691</v>
      </c>
      <c r="W411" t="s">
        <v>102</v>
      </c>
      <c r="Y411" t="s">
        <v>11</v>
      </c>
      <c r="Z411" t="s">
        <v>104</v>
      </c>
      <c r="AA411" t="s">
        <v>1172</v>
      </c>
      <c r="AB411" s="37">
        <v>1</v>
      </c>
      <c r="AC411" s="37">
        <v>67654</v>
      </c>
      <c r="AD411" s="37">
        <v>140396</v>
      </c>
      <c r="AE411" s="37">
        <v>67654</v>
      </c>
    </row>
    <row r="412" spans="1:31">
      <c r="A412" t="s">
        <v>138</v>
      </c>
      <c r="B412" t="s">
        <v>139</v>
      </c>
      <c r="C412" t="s">
        <v>140</v>
      </c>
      <c r="D412" t="s">
        <v>494</v>
      </c>
      <c r="E412" t="s">
        <v>10692</v>
      </c>
      <c r="F412" t="s">
        <v>10693</v>
      </c>
      <c r="G412" t="s">
        <v>8665</v>
      </c>
      <c r="H412" t="s">
        <v>144</v>
      </c>
      <c r="I412" t="s">
        <v>497</v>
      </c>
      <c r="J412" t="s">
        <v>10694</v>
      </c>
      <c r="K412" t="s">
        <v>96</v>
      </c>
      <c r="L412" t="s">
        <v>10695</v>
      </c>
      <c r="M412" s="36">
        <v>45965.703935185193</v>
      </c>
      <c r="N412" s="36">
        <v>45969.407638888893</v>
      </c>
      <c r="P412" t="s">
        <v>8668</v>
      </c>
      <c r="Q412" t="s">
        <v>8668</v>
      </c>
      <c r="R412" t="s">
        <v>1130</v>
      </c>
      <c r="S412" t="s">
        <v>1130</v>
      </c>
      <c r="T412" t="s">
        <v>100</v>
      </c>
      <c r="U412" t="s">
        <v>6696</v>
      </c>
      <c r="V412" t="s">
        <v>10696</v>
      </c>
      <c r="W412" t="s">
        <v>102</v>
      </c>
      <c r="Y412" t="s">
        <v>8</v>
      </c>
      <c r="Z412" t="s">
        <v>104</v>
      </c>
      <c r="AA412" t="s">
        <v>9546</v>
      </c>
      <c r="AB412" s="37">
        <v>1</v>
      </c>
      <c r="AC412" s="37">
        <v>35780</v>
      </c>
      <c r="AD412" s="37">
        <v>75096</v>
      </c>
      <c r="AE412" s="37">
        <v>35780</v>
      </c>
    </row>
    <row r="413" spans="1:31">
      <c r="A413" t="s">
        <v>1001</v>
      </c>
      <c r="B413" t="s">
        <v>86</v>
      </c>
      <c r="C413" t="s">
        <v>352</v>
      </c>
      <c r="D413" t="s">
        <v>4065</v>
      </c>
      <c r="E413" t="s">
        <v>10697</v>
      </c>
      <c r="F413" t="s">
        <v>10698</v>
      </c>
      <c r="G413" t="s">
        <v>8665</v>
      </c>
      <c r="H413" t="s">
        <v>659</v>
      </c>
      <c r="I413" t="s">
        <v>4068</v>
      </c>
      <c r="J413" t="s">
        <v>10699</v>
      </c>
      <c r="K413" t="s">
        <v>96</v>
      </c>
      <c r="L413" t="s">
        <v>10700</v>
      </c>
      <c r="M413" s="36">
        <v>45965.712569444448</v>
      </c>
      <c r="N413" s="36">
        <v>45968.399305555547</v>
      </c>
      <c r="P413" t="s">
        <v>8668</v>
      </c>
      <c r="Q413" t="s">
        <v>8668</v>
      </c>
      <c r="R413" t="s">
        <v>98</v>
      </c>
      <c r="S413" t="s">
        <v>99</v>
      </c>
      <c r="T413" t="s">
        <v>1179</v>
      </c>
      <c r="U413" t="s">
        <v>10620</v>
      </c>
      <c r="V413" t="s">
        <v>10701</v>
      </c>
      <c r="W413" t="s">
        <v>102</v>
      </c>
      <c r="Y413" t="s">
        <v>11</v>
      </c>
      <c r="Z413" t="s">
        <v>104</v>
      </c>
      <c r="AA413" t="s">
        <v>1009</v>
      </c>
      <c r="AB413" s="37">
        <v>1</v>
      </c>
      <c r="AC413" s="37">
        <v>67654</v>
      </c>
      <c r="AD413" s="37">
        <v>140396</v>
      </c>
      <c r="AE413" s="37">
        <v>67654</v>
      </c>
    </row>
    <row r="414" spans="1:31">
      <c r="A414" t="s">
        <v>152</v>
      </c>
      <c r="B414" t="s">
        <v>153</v>
      </c>
      <c r="C414" t="s">
        <v>154</v>
      </c>
      <c r="D414" t="s">
        <v>155</v>
      </c>
      <c r="E414" t="s">
        <v>10702</v>
      </c>
      <c r="F414" t="s">
        <v>10703</v>
      </c>
      <c r="G414" t="s">
        <v>8665</v>
      </c>
      <c r="H414" t="s">
        <v>153</v>
      </c>
      <c r="I414" t="s">
        <v>152</v>
      </c>
      <c r="J414" t="s">
        <v>10704</v>
      </c>
      <c r="K414" t="s">
        <v>96</v>
      </c>
      <c r="L414" t="s">
        <v>10705</v>
      </c>
      <c r="M414" s="36">
        <v>45965.718576388892</v>
      </c>
      <c r="N414" s="36">
        <v>45967.484722222223</v>
      </c>
      <c r="P414" t="s">
        <v>8668</v>
      </c>
      <c r="Q414" t="s">
        <v>8668</v>
      </c>
      <c r="R414" t="s">
        <v>98</v>
      </c>
      <c r="S414" t="s">
        <v>470</v>
      </c>
      <c r="T414" t="s">
        <v>100</v>
      </c>
      <c r="U414" t="s">
        <v>6696</v>
      </c>
      <c r="V414" t="s">
        <v>10706</v>
      </c>
      <c r="W414" t="s">
        <v>102</v>
      </c>
      <c r="Y414" t="s">
        <v>8</v>
      </c>
      <c r="Z414" t="s">
        <v>104</v>
      </c>
      <c r="AA414" t="s">
        <v>574</v>
      </c>
      <c r="AB414" s="37">
        <v>1</v>
      </c>
      <c r="AC414" s="37">
        <v>35780</v>
      </c>
      <c r="AD414" s="37">
        <v>75096</v>
      </c>
      <c r="AE414" s="37">
        <v>35780</v>
      </c>
    </row>
    <row r="415" spans="1:31">
      <c r="A415" t="s">
        <v>991</v>
      </c>
      <c r="B415" t="s">
        <v>256</v>
      </c>
      <c r="C415" t="s">
        <v>257</v>
      </c>
      <c r="D415" t="s">
        <v>9285</v>
      </c>
      <c r="E415" t="s">
        <v>10707</v>
      </c>
      <c r="F415" t="s">
        <v>10708</v>
      </c>
      <c r="G415" t="s">
        <v>8665</v>
      </c>
      <c r="H415" t="s">
        <v>224</v>
      </c>
      <c r="I415" t="s">
        <v>9288</v>
      </c>
      <c r="J415" t="s">
        <v>10709</v>
      </c>
      <c r="K415" t="s">
        <v>96</v>
      </c>
      <c r="L415" t="s">
        <v>10710</v>
      </c>
      <c r="M415" s="36">
        <v>45965.746550925927</v>
      </c>
      <c r="N415" s="36">
        <v>45971.620138888888</v>
      </c>
      <c r="P415" t="s">
        <v>8668</v>
      </c>
      <c r="Q415" t="s">
        <v>8668</v>
      </c>
      <c r="R415" t="s">
        <v>1130</v>
      </c>
      <c r="S415" t="s">
        <v>1130</v>
      </c>
      <c r="T415" t="s">
        <v>100</v>
      </c>
      <c r="U415" t="s">
        <v>6696</v>
      </c>
      <c r="V415" t="s">
        <v>10711</v>
      </c>
      <c r="W415" t="s">
        <v>102</v>
      </c>
      <c r="Y415" t="s">
        <v>11</v>
      </c>
      <c r="Z415" t="s">
        <v>104</v>
      </c>
      <c r="AA415" t="s">
        <v>1000</v>
      </c>
      <c r="AB415" s="37">
        <v>1</v>
      </c>
      <c r="AC415" s="37">
        <v>67654</v>
      </c>
      <c r="AD415" s="37">
        <v>140396</v>
      </c>
      <c r="AE415" s="37">
        <v>67654</v>
      </c>
    </row>
    <row r="416" spans="1:31">
      <c r="A416" t="s">
        <v>138</v>
      </c>
      <c r="B416" t="s">
        <v>139</v>
      </c>
      <c r="C416" t="s">
        <v>140</v>
      </c>
      <c r="D416" t="s">
        <v>141</v>
      </c>
      <c r="E416" t="s">
        <v>10712</v>
      </c>
      <c r="F416" t="s">
        <v>10713</v>
      </c>
      <c r="G416" t="s">
        <v>8665</v>
      </c>
      <c r="H416" t="s">
        <v>144</v>
      </c>
      <c r="I416" t="s">
        <v>138</v>
      </c>
      <c r="J416" t="s">
        <v>10714</v>
      </c>
      <c r="K416" t="s">
        <v>96</v>
      </c>
      <c r="L416" t="s">
        <v>10715</v>
      </c>
      <c r="M416" s="36">
        <v>45965.747337962966</v>
      </c>
      <c r="N416" s="36">
        <v>45968.65</v>
      </c>
      <c r="P416" t="s">
        <v>8668</v>
      </c>
      <c r="Q416" t="s">
        <v>8668</v>
      </c>
      <c r="R416" t="s">
        <v>98</v>
      </c>
      <c r="S416" t="s">
        <v>470</v>
      </c>
      <c r="T416" t="s">
        <v>100</v>
      </c>
      <c r="U416" t="s">
        <v>6696</v>
      </c>
      <c r="V416" t="s">
        <v>10716</v>
      </c>
      <c r="W416" t="s">
        <v>102</v>
      </c>
      <c r="Y416" t="s">
        <v>8</v>
      </c>
      <c r="Z416" t="s">
        <v>104</v>
      </c>
      <c r="AA416" t="s">
        <v>9546</v>
      </c>
      <c r="AB416" s="37">
        <v>1</v>
      </c>
      <c r="AC416" s="37">
        <v>35780</v>
      </c>
      <c r="AD416" s="37">
        <v>75096</v>
      </c>
      <c r="AE416" s="37">
        <v>35780</v>
      </c>
    </row>
    <row r="417" spans="1:31">
      <c r="A417" t="s">
        <v>991</v>
      </c>
      <c r="B417" t="s">
        <v>256</v>
      </c>
      <c r="C417" t="s">
        <v>257</v>
      </c>
      <c r="D417" t="s">
        <v>9285</v>
      </c>
      <c r="E417" t="s">
        <v>10717</v>
      </c>
      <c r="F417" t="s">
        <v>10718</v>
      </c>
      <c r="G417" t="s">
        <v>8665</v>
      </c>
      <c r="H417" t="s">
        <v>224</v>
      </c>
      <c r="I417" t="s">
        <v>9288</v>
      </c>
      <c r="J417" t="s">
        <v>10719</v>
      </c>
      <c r="K417" t="s">
        <v>96</v>
      </c>
      <c r="L417" t="s">
        <v>10720</v>
      </c>
      <c r="M417" s="36">
        <v>45966.333333333343</v>
      </c>
      <c r="N417" s="36">
        <v>45971.637499999997</v>
      </c>
      <c r="P417" t="s">
        <v>8668</v>
      </c>
      <c r="Q417" t="s">
        <v>8668</v>
      </c>
      <c r="R417" t="s">
        <v>1130</v>
      </c>
      <c r="S417" t="s">
        <v>1130</v>
      </c>
      <c r="T417" t="s">
        <v>100</v>
      </c>
      <c r="U417" t="s">
        <v>6696</v>
      </c>
      <c r="V417" t="s">
        <v>10721</v>
      </c>
      <c r="W417" t="s">
        <v>102</v>
      </c>
      <c r="Y417" t="s">
        <v>11</v>
      </c>
      <c r="Z417" t="s">
        <v>104</v>
      </c>
      <c r="AA417" t="s">
        <v>1000</v>
      </c>
      <c r="AB417" s="37">
        <v>1</v>
      </c>
      <c r="AC417" s="37">
        <v>67654</v>
      </c>
      <c r="AD417" s="37">
        <v>140396</v>
      </c>
      <c r="AE417" s="37">
        <v>67654</v>
      </c>
    </row>
    <row r="418" spans="1:31">
      <c r="A418" t="s">
        <v>113</v>
      </c>
      <c r="B418" t="s">
        <v>114</v>
      </c>
      <c r="C418" t="s">
        <v>115</v>
      </c>
      <c r="D418" t="s">
        <v>10722</v>
      </c>
      <c r="E418" t="s">
        <v>10723</v>
      </c>
      <c r="F418" t="s">
        <v>10724</v>
      </c>
      <c r="G418" t="s">
        <v>8665</v>
      </c>
      <c r="H418" t="s">
        <v>366</v>
      </c>
      <c r="I418" t="s">
        <v>10725</v>
      </c>
      <c r="J418" t="s">
        <v>10726</v>
      </c>
      <c r="K418" t="s">
        <v>96</v>
      </c>
      <c r="L418" t="s">
        <v>10727</v>
      </c>
      <c r="M418" s="36">
        <v>45965.725810185177</v>
      </c>
      <c r="N418" s="36">
        <v>45968.421527777777</v>
      </c>
      <c r="P418" t="s">
        <v>8668</v>
      </c>
      <c r="Q418" t="s">
        <v>8668</v>
      </c>
      <c r="R418" t="s">
        <v>1130</v>
      </c>
      <c r="S418" t="s">
        <v>1130</v>
      </c>
      <c r="T418" t="s">
        <v>100</v>
      </c>
      <c r="U418" t="s">
        <v>6696</v>
      </c>
      <c r="V418" t="s">
        <v>10728</v>
      </c>
      <c r="W418" t="s">
        <v>102</v>
      </c>
      <c r="Y418" t="s">
        <v>11</v>
      </c>
      <c r="Z418" t="s">
        <v>104</v>
      </c>
      <c r="AA418" t="s">
        <v>1723</v>
      </c>
      <c r="AB418" s="37">
        <v>1</v>
      </c>
      <c r="AC418" s="37">
        <v>67654</v>
      </c>
      <c r="AD418" s="37">
        <v>140396</v>
      </c>
      <c r="AE418" s="37">
        <v>67654</v>
      </c>
    </row>
    <row r="419" spans="1:31">
      <c r="A419" t="s">
        <v>255</v>
      </c>
      <c r="B419" t="s">
        <v>256</v>
      </c>
      <c r="C419" t="s">
        <v>257</v>
      </c>
      <c r="D419" t="s">
        <v>1664</v>
      </c>
      <c r="E419" t="s">
        <v>10729</v>
      </c>
      <c r="F419" t="s">
        <v>10730</v>
      </c>
      <c r="G419" t="s">
        <v>8665</v>
      </c>
      <c r="H419" t="s">
        <v>261</v>
      </c>
      <c r="I419" t="s">
        <v>255</v>
      </c>
      <c r="J419" t="s">
        <v>10731</v>
      </c>
      <c r="K419" t="s">
        <v>96</v>
      </c>
      <c r="L419" t="s">
        <v>10732</v>
      </c>
      <c r="M419" s="36">
        <v>45965.730104166672</v>
      </c>
      <c r="N419" s="36">
        <v>45968.338888888888</v>
      </c>
      <c r="P419" t="s">
        <v>8668</v>
      </c>
      <c r="Q419" t="s">
        <v>8668</v>
      </c>
      <c r="R419" t="s">
        <v>98</v>
      </c>
      <c r="S419" t="s">
        <v>470</v>
      </c>
      <c r="T419" t="s">
        <v>100</v>
      </c>
      <c r="U419" t="s">
        <v>6696</v>
      </c>
      <c r="V419" t="s">
        <v>10733</v>
      </c>
      <c r="W419" t="s">
        <v>102</v>
      </c>
      <c r="Y419" t="s">
        <v>8</v>
      </c>
      <c r="Z419" t="s">
        <v>104</v>
      </c>
      <c r="AA419" t="s">
        <v>267</v>
      </c>
      <c r="AB419" s="37">
        <v>1</v>
      </c>
      <c r="AC419" s="37">
        <v>35780</v>
      </c>
      <c r="AD419" s="37">
        <v>75096</v>
      </c>
      <c r="AE419" s="37">
        <v>35780</v>
      </c>
    </row>
    <row r="420" spans="1:31">
      <c r="A420" t="s">
        <v>255</v>
      </c>
      <c r="B420" t="s">
        <v>256</v>
      </c>
      <c r="C420" t="s">
        <v>257</v>
      </c>
      <c r="D420" t="s">
        <v>9340</v>
      </c>
      <c r="E420" t="s">
        <v>10734</v>
      </c>
      <c r="F420" t="s">
        <v>10735</v>
      </c>
      <c r="G420" t="s">
        <v>8665</v>
      </c>
      <c r="H420" t="s">
        <v>261</v>
      </c>
      <c r="I420" t="s">
        <v>9343</v>
      </c>
      <c r="J420" t="s">
        <v>10736</v>
      </c>
      <c r="K420" t="s">
        <v>96</v>
      </c>
      <c r="L420" t="s">
        <v>10737</v>
      </c>
      <c r="M420" s="36">
        <v>45965.7421412037</v>
      </c>
      <c r="N420" s="36">
        <v>45967.644444444442</v>
      </c>
      <c r="P420" t="s">
        <v>8668</v>
      </c>
      <c r="Q420" t="s">
        <v>8668</v>
      </c>
      <c r="R420" t="s">
        <v>1130</v>
      </c>
      <c r="S420" t="s">
        <v>1130</v>
      </c>
      <c r="T420" t="s">
        <v>100</v>
      </c>
      <c r="U420" t="s">
        <v>6696</v>
      </c>
      <c r="V420" t="s">
        <v>10738</v>
      </c>
      <c r="W420" t="s">
        <v>102</v>
      </c>
      <c r="Y420" t="s">
        <v>13</v>
      </c>
      <c r="Z420" t="s">
        <v>104</v>
      </c>
      <c r="AA420" t="s">
        <v>593</v>
      </c>
      <c r="AB420" s="37">
        <v>1</v>
      </c>
      <c r="AC420" s="37">
        <v>35780</v>
      </c>
      <c r="AD420" s="37">
        <v>75096</v>
      </c>
      <c r="AE420" s="37">
        <v>35780</v>
      </c>
    </row>
    <row r="421" spans="1:31">
      <c r="A421" t="s">
        <v>152</v>
      </c>
      <c r="B421" t="s">
        <v>153</v>
      </c>
      <c r="C421" t="s">
        <v>154</v>
      </c>
      <c r="D421" t="s">
        <v>155</v>
      </c>
      <c r="E421" t="s">
        <v>10739</v>
      </c>
      <c r="F421" t="s">
        <v>10740</v>
      </c>
      <c r="G421" t="s">
        <v>8665</v>
      </c>
      <c r="H421" t="s">
        <v>153</v>
      </c>
      <c r="I421" t="s">
        <v>152</v>
      </c>
      <c r="J421" t="s">
        <v>10741</v>
      </c>
      <c r="K421" t="s">
        <v>96</v>
      </c>
      <c r="L421" t="s">
        <v>10742</v>
      </c>
      <c r="M421" s="36">
        <v>45966.333333333343</v>
      </c>
      <c r="N421" s="36">
        <v>45967.659722222219</v>
      </c>
      <c r="P421" t="s">
        <v>8668</v>
      </c>
      <c r="Q421" t="s">
        <v>8668</v>
      </c>
      <c r="R421" t="s">
        <v>1130</v>
      </c>
      <c r="S421" t="s">
        <v>1130</v>
      </c>
      <c r="T421" t="s">
        <v>100</v>
      </c>
      <c r="U421" t="s">
        <v>6696</v>
      </c>
      <c r="V421" t="s">
        <v>10743</v>
      </c>
      <c r="W421" t="s">
        <v>102</v>
      </c>
      <c r="Y421" t="s">
        <v>8</v>
      </c>
      <c r="Z421" t="s">
        <v>104</v>
      </c>
      <c r="AA421" t="s">
        <v>453</v>
      </c>
      <c r="AB421" s="37">
        <v>1</v>
      </c>
      <c r="AC421" s="37">
        <v>35780</v>
      </c>
      <c r="AD421" s="37">
        <v>75096</v>
      </c>
      <c r="AE421" s="37">
        <v>35780</v>
      </c>
    </row>
    <row r="422" spans="1:31">
      <c r="A422" t="s">
        <v>152</v>
      </c>
      <c r="B422" t="s">
        <v>153</v>
      </c>
      <c r="C422" t="s">
        <v>154</v>
      </c>
      <c r="D422" t="s">
        <v>268</v>
      </c>
      <c r="E422" t="s">
        <v>10744</v>
      </c>
      <c r="F422" t="s">
        <v>10745</v>
      </c>
      <c r="G422" t="s">
        <v>8665</v>
      </c>
      <c r="H422" t="s">
        <v>153</v>
      </c>
      <c r="I422" t="s">
        <v>271</v>
      </c>
      <c r="J422" t="s">
        <v>10746</v>
      </c>
      <c r="K422" t="s">
        <v>96</v>
      </c>
      <c r="L422" t="s">
        <v>10747</v>
      </c>
      <c r="M422" s="36">
        <v>45966.333333333343</v>
      </c>
      <c r="N422" s="36">
        <v>45967.626388888893</v>
      </c>
      <c r="P422" t="s">
        <v>8668</v>
      </c>
      <c r="Q422" t="s">
        <v>8668</v>
      </c>
      <c r="R422" t="s">
        <v>1130</v>
      </c>
      <c r="S422" t="s">
        <v>1130</v>
      </c>
      <c r="T422" t="s">
        <v>100</v>
      </c>
      <c r="U422" t="s">
        <v>6696</v>
      </c>
      <c r="V422" t="s">
        <v>10748</v>
      </c>
      <c r="W422" t="s">
        <v>102</v>
      </c>
      <c r="Y422" t="s">
        <v>8</v>
      </c>
      <c r="Z422" t="s">
        <v>104</v>
      </c>
      <c r="AA422" t="s">
        <v>276</v>
      </c>
      <c r="AB422" s="37">
        <v>1</v>
      </c>
      <c r="AC422" s="37">
        <v>35780</v>
      </c>
      <c r="AD422" s="37">
        <v>75096</v>
      </c>
      <c r="AE422" s="37">
        <v>35780</v>
      </c>
    </row>
    <row r="423" spans="1:31">
      <c r="A423" t="s">
        <v>152</v>
      </c>
      <c r="B423" t="s">
        <v>153</v>
      </c>
      <c r="C423" t="s">
        <v>154</v>
      </c>
      <c r="D423" t="s">
        <v>268</v>
      </c>
      <c r="E423" t="s">
        <v>10749</v>
      </c>
      <c r="F423" t="s">
        <v>10750</v>
      </c>
      <c r="G423" t="s">
        <v>8665</v>
      </c>
      <c r="H423" t="s">
        <v>153</v>
      </c>
      <c r="I423" t="s">
        <v>271</v>
      </c>
      <c r="J423" t="s">
        <v>10751</v>
      </c>
      <c r="K423" t="s">
        <v>96</v>
      </c>
      <c r="L423" t="s">
        <v>10752</v>
      </c>
      <c r="M423" s="36">
        <v>45966.333333333343</v>
      </c>
      <c r="N423" s="36">
        <v>45967.65625</v>
      </c>
      <c r="P423" t="s">
        <v>8668</v>
      </c>
      <c r="Q423" t="s">
        <v>8668</v>
      </c>
      <c r="R423" t="s">
        <v>1130</v>
      </c>
      <c r="S423" t="s">
        <v>1130</v>
      </c>
      <c r="T423" t="s">
        <v>100</v>
      </c>
      <c r="U423" t="s">
        <v>6696</v>
      </c>
      <c r="V423" t="s">
        <v>10753</v>
      </c>
      <c r="W423" t="s">
        <v>102</v>
      </c>
      <c r="Y423" t="s">
        <v>8</v>
      </c>
      <c r="Z423" t="s">
        <v>104</v>
      </c>
      <c r="AA423" t="s">
        <v>276</v>
      </c>
      <c r="AB423" s="37">
        <v>1</v>
      </c>
      <c r="AC423" s="37">
        <v>35780</v>
      </c>
      <c r="AD423" s="37">
        <v>75096</v>
      </c>
      <c r="AE423" s="37">
        <v>35780</v>
      </c>
    </row>
    <row r="424" spans="1:31">
      <c r="A424" t="s">
        <v>138</v>
      </c>
      <c r="B424" t="s">
        <v>139</v>
      </c>
      <c r="C424" t="s">
        <v>140</v>
      </c>
      <c r="D424" t="s">
        <v>196</v>
      </c>
      <c r="E424" t="s">
        <v>10754</v>
      </c>
      <c r="F424" t="s">
        <v>10755</v>
      </c>
      <c r="G424" t="s">
        <v>8665</v>
      </c>
      <c r="H424" t="s">
        <v>144</v>
      </c>
      <c r="I424" t="s">
        <v>199</v>
      </c>
      <c r="J424" t="s">
        <v>10756</v>
      </c>
      <c r="K424" t="s">
        <v>96</v>
      </c>
      <c r="L424" t="s">
        <v>10757</v>
      </c>
      <c r="M424" s="36">
        <v>45966.333333333343</v>
      </c>
      <c r="N424" s="36">
        <v>45972.525000000001</v>
      </c>
      <c r="P424" t="s">
        <v>8668</v>
      </c>
      <c r="Q424" t="s">
        <v>8668</v>
      </c>
      <c r="R424" t="s">
        <v>98</v>
      </c>
      <c r="S424" t="s">
        <v>99</v>
      </c>
      <c r="T424" t="s">
        <v>100</v>
      </c>
      <c r="U424" t="s">
        <v>6696</v>
      </c>
      <c r="V424" t="s">
        <v>10758</v>
      </c>
      <c r="W424" t="s">
        <v>102</v>
      </c>
      <c r="Y424" t="s">
        <v>8</v>
      </c>
      <c r="Z424" t="s">
        <v>104</v>
      </c>
      <c r="AA424" t="s">
        <v>8671</v>
      </c>
      <c r="AB424" s="37">
        <v>1</v>
      </c>
      <c r="AC424" s="37">
        <v>35780</v>
      </c>
      <c r="AD424" s="37">
        <v>75096</v>
      </c>
      <c r="AE424" s="37">
        <v>35780</v>
      </c>
    </row>
    <row r="425" spans="1:31">
      <c r="A425" t="s">
        <v>380</v>
      </c>
      <c r="B425" t="s">
        <v>381</v>
      </c>
      <c r="C425" t="s">
        <v>382</v>
      </c>
      <c r="D425" t="s">
        <v>10759</v>
      </c>
      <c r="E425" t="s">
        <v>10760</v>
      </c>
      <c r="F425" t="s">
        <v>10761</v>
      </c>
      <c r="G425" t="s">
        <v>8607</v>
      </c>
      <c r="H425" t="s">
        <v>386</v>
      </c>
      <c r="I425" t="s">
        <v>10762</v>
      </c>
      <c r="J425" t="s">
        <v>10763</v>
      </c>
      <c r="K425" t="s">
        <v>96</v>
      </c>
      <c r="L425" t="s">
        <v>10764</v>
      </c>
      <c r="M425" s="36">
        <v>45966.333333333343</v>
      </c>
      <c r="N425" s="36">
        <v>45971.46875</v>
      </c>
      <c r="P425" t="s">
        <v>8668</v>
      </c>
      <c r="Q425" t="s">
        <v>8668</v>
      </c>
      <c r="R425" t="s">
        <v>1130</v>
      </c>
      <c r="S425" t="s">
        <v>1130</v>
      </c>
      <c r="T425" t="s">
        <v>100</v>
      </c>
      <c r="U425" t="s">
        <v>6696</v>
      </c>
      <c r="V425" t="s">
        <v>10765</v>
      </c>
      <c r="W425" t="s">
        <v>8611</v>
      </c>
      <c r="Y425" t="s">
        <v>13</v>
      </c>
      <c r="Z425" t="s">
        <v>104</v>
      </c>
      <c r="AB425" s="37">
        <v>0</v>
      </c>
      <c r="AC425" s="37">
        <v>35780</v>
      </c>
      <c r="AD425" s="37">
        <v>75096</v>
      </c>
      <c r="AE425" s="37">
        <v>35780</v>
      </c>
    </row>
    <row r="426" spans="1:31">
      <c r="A426" t="s">
        <v>975</v>
      </c>
      <c r="B426" t="s">
        <v>256</v>
      </c>
      <c r="C426" t="s">
        <v>257</v>
      </c>
      <c r="D426" t="s">
        <v>3479</v>
      </c>
      <c r="E426" t="s">
        <v>10766</v>
      </c>
      <c r="F426" t="s">
        <v>10767</v>
      </c>
      <c r="G426" t="s">
        <v>8665</v>
      </c>
      <c r="H426" t="s">
        <v>979</v>
      </c>
      <c r="I426" t="s">
        <v>3482</v>
      </c>
      <c r="J426" t="s">
        <v>10768</v>
      </c>
      <c r="K426" t="s">
        <v>96</v>
      </c>
      <c r="L426" t="s">
        <v>10769</v>
      </c>
      <c r="M426" s="36">
        <v>45966.333333333343</v>
      </c>
      <c r="N426" s="36">
        <v>45971.625694444447</v>
      </c>
      <c r="P426" t="s">
        <v>8668</v>
      </c>
      <c r="Q426" t="s">
        <v>8668</v>
      </c>
      <c r="R426" t="s">
        <v>1130</v>
      </c>
      <c r="S426" t="s">
        <v>1130</v>
      </c>
      <c r="T426" t="s">
        <v>100</v>
      </c>
      <c r="U426" t="s">
        <v>6696</v>
      </c>
      <c r="V426" t="s">
        <v>10770</v>
      </c>
      <c r="W426" t="s">
        <v>102</v>
      </c>
      <c r="Y426" t="s">
        <v>11</v>
      </c>
      <c r="Z426" t="s">
        <v>104</v>
      </c>
      <c r="AA426" t="s">
        <v>7197</v>
      </c>
      <c r="AB426" s="37">
        <v>1</v>
      </c>
      <c r="AC426" s="37">
        <v>67654</v>
      </c>
      <c r="AD426" s="37">
        <v>140396</v>
      </c>
      <c r="AE426" s="37">
        <v>67654</v>
      </c>
    </row>
    <row r="427" spans="1:31">
      <c r="A427" t="s">
        <v>1001</v>
      </c>
      <c r="B427" t="s">
        <v>86</v>
      </c>
      <c r="C427" t="s">
        <v>352</v>
      </c>
      <c r="D427" t="s">
        <v>8395</v>
      </c>
      <c r="E427" t="s">
        <v>10771</v>
      </c>
      <c r="F427" t="s">
        <v>10772</v>
      </c>
      <c r="G427" t="s">
        <v>8665</v>
      </c>
      <c r="H427" t="s">
        <v>659</v>
      </c>
      <c r="I427" t="s">
        <v>8396</v>
      </c>
      <c r="J427" t="s">
        <v>10773</v>
      </c>
      <c r="K427" t="s">
        <v>96</v>
      </c>
      <c r="L427" t="s">
        <v>10774</v>
      </c>
      <c r="M427" s="36">
        <v>45966.333333333343</v>
      </c>
      <c r="N427" s="36">
        <v>45971.63958333333</v>
      </c>
      <c r="P427" t="s">
        <v>8668</v>
      </c>
      <c r="Q427" t="s">
        <v>8668</v>
      </c>
      <c r="R427" t="s">
        <v>1130</v>
      </c>
      <c r="S427" t="s">
        <v>1130</v>
      </c>
      <c r="T427" t="s">
        <v>100</v>
      </c>
      <c r="U427" t="s">
        <v>6696</v>
      </c>
      <c r="V427" t="s">
        <v>10775</v>
      </c>
      <c r="W427" t="s">
        <v>102</v>
      </c>
      <c r="Y427" t="s">
        <v>11</v>
      </c>
      <c r="Z427" t="s">
        <v>104</v>
      </c>
      <c r="AA427" t="s">
        <v>1009</v>
      </c>
      <c r="AB427" s="37">
        <v>1</v>
      </c>
      <c r="AC427" s="37">
        <v>67654</v>
      </c>
      <c r="AD427" s="37">
        <v>140396</v>
      </c>
      <c r="AE427" s="37">
        <v>67654</v>
      </c>
    </row>
    <row r="428" spans="1:31">
      <c r="A428" t="s">
        <v>138</v>
      </c>
      <c r="B428" t="s">
        <v>139</v>
      </c>
      <c r="C428" t="s">
        <v>140</v>
      </c>
      <c r="D428" t="s">
        <v>4154</v>
      </c>
      <c r="E428" t="s">
        <v>10776</v>
      </c>
      <c r="F428" t="s">
        <v>10777</v>
      </c>
      <c r="G428" t="s">
        <v>8607</v>
      </c>
      <c r="H428" t="s">
        <v>144</v>
      </c>
      <c r="I428" t="s">
        <v>4157</v>
      </c>
      <c r="J428" t="s">
        <v>10778</v>
      </c>
      <c r="K428" t="s">
        <v>96</v>
      </c>
      <c r="L428" t="s">
        <v>10779</v>
      </c>
      <c r="M428" s="36">
        <v>45966.333333333343</v>
      </c>
      <c r="N428" s="36">
        <v>45969.490972222222</v>
      </c>
      <c r="P428" t="s">
        <v>8668</v>
      </c>
      <c r="Q428" t="s">
        <v>8668</v>
      </c>
      <c r="R428" t="s">
        <v>1130</v>
      </c>
      <c r="S428" t="s">
        <v>1130</v>
      </c>
      <c r="T428" t="s">
        <v>100</v>
      </c>
      <c r="U428" t="s">
        <v>6696</v>
      </c>
      <c r="V428" t="s">
        <v>10780</v>
      </c>
      <c r="W428" t="s">
        <v>8611</v>
      </c>
      <c r="Y428" t="s">
        <v>13</v>
      </c>
      <c r="Z428" t="s">
        <v>104</v>
      </c>
      <c r="AB428" s="37">
        <v>0</v>
      </c>
      <c r="AC428" s="37">
        <v>35780</v>
      </c>
      <c r="AD428" s="37">
        <v>75096</v>
      </c>
      <c r="AE428" s="37">
        <v>35780</v>
      </c>
    </row>
    <row r="429" spans="1:31">
      <c r="A429" t="s">
        <v>398</v>
      </c>
      <c r="B429" t="s">
        <v>86</v>
      </c>
      <c r="C429" t="s">
        <v>87</v>
      </c>
      <c r="D429" t="s">
        <v>399</v>
      </c>
      <c r="E429" t="s">
        <v>10781</v>
      </c>
      <c r="F429" t="s">
        <v>10782</v>
      </c>
      <c r="G429" t="s">
        <v>8665</v>
      </c>
      <c r="H429" t="s">
        <v>402</v>
      </c>
      <c r="I429" t="s">
        <v>398</v>
      </c>
      <c r="J429" t="s">
        <v>10783</v>
      </c>
      <c r="K429" t="s">
        <v>96</v>
      </c>
      <c r="L429" t="s">
        <v>10784</v>
      </c>
      <c r="M429" s="36">
        <v>45966.333333333343</v>
      </c>
      <c r="N429" s="36">
        <v>45967.477083333331</v>
      </c>
      <c r="P429" t="s">
        <v>8668</v>
      </c>
      <c r="Q429" t="s">
        <v>8668</v>
      </c>
      <c r="R429" t="s">
        <v>147</v>
      </c>
      <c r="S429" t="s">
        <v>148</v>
      </c>
      <c r="T429" t="s">
        <v>100</v>
      </c>
      <c r="U429" t="s">
        <v>6696</v>
      </c>
      <c r="V429" t="s">
        <v>10785</v>
      </c>
      <c r="W429" t="s">
        <v>102</v>
      </c>
      <c r="Y429" t="s">
        <v>8</v>
      </c>
      <c r="Z429" t="s">
        <v>104</v>
      </c>
      <c r="AA429" t="s">
        <v>2283</v>
      </c>
      <c r="AB429" s="37">
        <v>1</v>
      </c>
      <c r="AC429" s="37">
        <v>35780</v>
      </c>
      <c r="AD429" s="37">
        <v>75096</v>
      </c>
      <c r="AE429" s="37">
        <v>35780</v>
      </c>
    </row>
    <row r="430" spans="1:31">
      <c r="A430" t="s">
        <v>152</v>
      </c>
      <c r="B430" t="s">
        <v>153</v>
      </c>
      <c r="C430" t="s">
        <v>154</v>
      </c>
      <c r="D430" t="s">
        <v>155</v>
      </c>
      <c r="E430" t="s">
        <v>10786</v>
      </c>
      <c r="F430" t="s">
        <v>10787</v>
      </c>
      <c r="G430" t="s">
        <v>8665</v>
      </c>
      <c r="H430" t="s">
        <v>153</v>
      </c>
      <c r="I430" t="s">
        <v>152</v>
      </c>
      <c r="J430" t="s">
        <v>10788</v>
      </c>
      <c r="K430" t="s">
        <v>96</v>
      </c>
      <c r="L430" t="s">
        <v>10789</v>
      </c>
      <c r="M430" s="36">
        <v>45966.333333333343</v>
      </c>
      <c r="N430" s="36">
        <v>45967.445138888892</v>
      </c>
      <c r="P430" t="s">
        <v>8668</v>
      </c>
      <c r="Q430" t="s">
        <v>8668</v>
      </c>
      <c r="R430" t="s">
        <v>1129</v>
      </c>
      <c r="S430" t="s">
        <v>1129</v>
      </c>
      <c r="T430" t="s">
        <v>100</v>
      </c>
      <c r="U430" t="s">
        <v>6696</v>
      </c>
      <c r="V430" t="s">
        <v>10790</v>
      </c>
      <c r="W430" t="s">
        <v>102</v>
      </c>
      <c r="Y430" t="s">
        <v>8</v>
      </c>
      <c r="Z430" t="s">
        <v>104</v>
      </c>
      <c r="AA430" t="s">
        <v>162</v>
      </c>
      <c r="AB430" s="37">
        <v>1</v>
      </c>
      <c r="AC430" s="37">
        <v>35780</v>
      </c>
      <c r="AD430" s="37">
        <v>75096</v>
      </c>
      <c r="AE430" s="37">
        <v>35780</v>
      </c>
    </row>
    <row r="431" spans="1:31">
      <c r="A431" t="s">
        <v>152</v>
      </c>
      <c r="B431" t="s">
        <v>153</v>
      </c>
      <c r="C431" t="s">
        <v>154</v>
      </c>
      <c r="D431" t="s">
        <v>8403</v>
      </c>
      <c r="E431" t="s">
        <v>10791</v>
      </c>
      <c r="F431" t="s">
        <v>10792</v>
      </c>
      <c r="G431" t="s">
        <v>8665</v>
      </c>
      <c r="H431" t="s">
        <v>153</v>
      </c>
      <c r="I431" t="s">
        <v>8404</v>
      </c>
      <c r="J431" t="s">
        <v>10793</v>
      </c>
      <c r="K431" t="s">
        <v>96</v>
      </c>
      <c r="L431" t="s">
        <v>10794</v>
      </c>
      <c r="M431" s="36">
        <v>45966.333333333343</v>
      </c>
      <c r="N431" s="36">
        <v>45968.484722222223</v>
      </c>
      <c r="P431" t="s">
        <v>8668</v>
      </c>
      <c r="Q431" t="s">
        <v>8668</v>
      </c>
      <c r="R431" t="s">
        <v>1129</v>
      </c>
      <c r="S431" t="s">
        <v>1129</v>
      </c>
      <c r="T431" t="s">
        <v>100</v>
      </c>
      <c r="U431" t="s">
        <v>6696</v>
      </c>
      <c r="V431" t="s">
        <v>10795</v>
      </c>
      <c r="W431" t="s">
        <v>102</v>
      </c>
      <c r="Y431" t="s">
        <v>11</v>
      </c>
      <c r="Z431" t="s">
        <v>104</v>
      </c>
      <c r="AA431" t="s">
        <v>162</v>
      </c>
      <c r="AB431" s="37">
        <v>1</v>
      </c>
      <c r="AC431" s="37">
        <v>67654</v>
      </c>
      <c r="AD431" s="37">
        <v>140396</v>
      </c>
      <c r="AE431" s="37">
        <v>67654</v>
      </c>
    </row>
    <row r="432" spans="1:31">
      <c r="A432" t="s">
        <v>1646</v>
      </c>
      <c r="B432" t="s">
        <v>256</v>
      </c>
      <c r="C432" t="s">
        <v>257</v>
      </c>
      <c r="D432" t="s">
        <v>3439</v>
      </c>
      <c r="E432" t="s">
        <v>10796</v>
      </c>
      <c r="F432" t="s">
        <v>10797</v>
      </c>
      <c r="G432" t="s">
        <v>8607</v>
      </c>
      <c r="H432" t="s">
        <v>689</v>
      </c>
      <c r="I432" t="s">
        <v>3442</v>
      </c>
      <c r="J432" t="s">
        <v>10798</v>
      </c>
      <c r="K432" t="s">
        <v>96</v>
      </c>
      <c r="L432" t="s">
        <v>10799</v>
      </c>
      <c r="M432" s="36">
        <v>45966.333333333343</v>
      </c>
      <c r="N432" s="36">
        <v>45971.468055555553</v>
      </c>
      <c r="P432" t="s">
        <v>8668</v>
      </c>
      <c r="Q432" t="s">
        <v>8668</v>
      </c>
      <c r="R432" t="s">
        <v>98</v>
      </c>
      <c r="S432" t="s">
        <v>99</v>
      </c>
      <c r="T432" t="s">
        <v>100</v>
      </c>
      <c r="U432" t="s">
        <v>6696</v>
      </c>
      <c r="V432" t="s">
        <v>10800</v>
      </c>
      <c r="W432" t="s">
        <v>8611</v>
      </c>
      <c r="Y432" t="s">
        <v>13</v>
      </c>
      <c r="Z432" t="s">
        <v>104</v>
      </c>
      <c r="AB432" s="37">
        <v>0</v>
      </c>
      <c r="AC432" s="37">
        <v>35780</v>
      </c>
      <c r="AD432" s="37">
        <v>75096</v>
      </c>
      <c r="AE432" s="37">
        <v>35780</v>
      </c>
    </row>
    <row r="433" spans="1:31">
      <c r="A433" t="s">
        <v>1646</v>
      </c>
      <c r="B433" t="s">
        <v>256</v>
      </c>
      <c r="C433" t="s">
        <v>257</v>
      </c>
      <c r="D433" t="s">
        <v>1918</v>
      </c>
      <c r="E433" t="s">
        <v>10801</v>
      </c>
      <c r="F433" t="s">
        <v>10802</v>
      </c>
      <c r="G433" t="s">
        <v>8665</v>
      </c>
      <c r="H433" t="s">
        <v>689</v>
      </c>
      <c r="I433" t="s">
        <v>1646</v>
      </c>
      <c r="J433" t="s">
        <v>10803</v>
      </c>
      <c r="K433" t="s">
        <v>96</v>
      </c>
      <c r="L433" t="s">
        <v>10804</v>
      </c>
      <c r="M433" s="36">
        <v>45966.333333333343</v>
      </c>
      <c r="N433" s="36">
        <v>45967.463194444441</v>
      </c>
      <c r="P433" t="s">
        <v>8668</v>
      </c>
      <c r="Q433" t="s">
        <v>8668</v>
      </c>
      <c r="R433" t="s">
        <v>1130</v>
      </c>
      <c r="S433" t="s">
        <v>1130</v>
      </c>
      <c r="T433" t="s">
        <v>100</v>
      </c>
      <c r="U433" t="s">
        <v>6696</v>
      </c>
      <c r="V433" t="s">
        <v>10805</v>
      </c>
      <c r="W433" t="s">
        <v>102</v>
      </c>
      <c r="Y433" t="s">
        <v>8</v>
      </c>
      <c r="Z433" t="s">
        <v>104</v>
      </c>
      <c r="AA433" t="s">
        <v>1925</v>
      </c>
      <c r="AB433" s="37">
        <v>1</v>
      </c>
      <c r="AC433" s="37">
        <v>35780</v>
      </c>
      <c r="AD433" s="37">
        <v>75096</v>
      </c>
      <c r="AE433" s="37">
        <v>35780</v>
      </c>
    </row>
    <row r="434" spans="1:31">
      <c r="A434" t="s">
        <v>800</v>
      </c>
      <c r="B434" t="s">
        <v>381</v>
      </c>
      <c r="C434" t="s">
        <v>382</v>
      </c>
      <c r="D434" t="s">
        <v>2049</v>
      </c>
      <c r="E434" t="s">
        <v>10806</v>
      </c>
      <c r="F434" t="s">
        <v>10807</v>
      </c>
      <c r="G434" t="s">
        <v>8665</v>
      </c>
      <c r="H434" t="s">
        <v>2052</v>
      </c>
      <c r="I434" t="s">
        <v>2053</v>
      </c>
      <c r="J434" t="s">
        <v>10808</v>
      </c>
      <c r="K434" t="s">
        <v>96</v>
      </c>
      <c r="L434" t="s">
        <v>10809</v>
      </c>
      <c r="M434" s="36">
        <v>45966.333333333343</v>
      </c>
      <c r="N434" s="36">
        <v>45973.331944444442</v>
      </c>
      <c r="P434" t="s">
        <v>8668</v>
      </c>
      <c r="Q434" t="s">
        <v>8668</v>
      </c>
      <c r="R434" t="s">
        <v>98</v>
      </c>
      <c r="S434" t="s">
        <v>99</v>
      </c>
      <c r="T434" t="s">
        <v>100</v>
      </c>
      <c r="U434" t="s">
        <v>6696</v>
      </c>
      <c r="V434" t="s">
        <v>10810</v>
      </c>
      <c r="W434" t="s">
        <v>102</v>
      </c>
      <c r="Y434" t="s">
        <v>15</v>
      </c>
      <c r="Z434" t="s">
        <v>104</v>
      </c>
      <c r="AA434" t="s">
        <v>2058</v>
      </c>
      <c r="AB434" s="37">
        <v>1</v>
      </c>
      <c r="AC434" s="37">
        <v>35780</v>
      </c>
      <c r="AD434" s="37">
        <v>75096</v>
      </c>
      <c r="AE434" s="37">
        <v>35780</v>
      </c>
    </row>
    <row r="435" spans="1:31">
      <c r="A435" t="s">
        <v>138</v>
      </c>
      <c r="B435" t="s">
        <v>139</v>
      </c>
      <c r="C435" t="s">
        <v>140</v>
      </c>
      <c r="D435" t="s">
        <v>959</v>
      </c>
      <c r="E435" t="s">
        <v>10811</v>
      </c>
      <c r="F435" t="s">
        <v>10812</v>
      </c>
      <c r="G435" t="s">
        <v>8665</v>
      </c>
      <c r="H435" t="s">
        <v>144</v>
      </c>
      <c r="I435" t="s">
        <v>962</v>
      </c>
      <c r="J435" t="s">
        <v>10813</v>
      </c>
      <c r="K435" t="s">
        <v>96</v>
      </c>
      <c r="L435" t="s">
        <v>10814</v>
      </c>
      <c r="M435" s="36">
        <v>45966.333333333343</v>
      </c>
      <c r="N435" s="36">
        <v>45967.527083333327</v>
      </c>
      <c r="P435" t="s">
        <v>8668</v>
      </c>
      <c r="Q435" t="s">
        <v>8668</v>
      </c>
      <c r="R435" t="s">
        <v>98</v>
      </c>
      <c r="S435" t="s">
        <v>99</v>
      </c>
      <c r="T435" t="s">
        <v>100</v>
      </c>
      <c r="U435" t="s">
        <v>6696</v>
      </c>
      <c r="V435" t="s">
        <v>10815</v>
      </c>
      <c r="W435" t="s">
        <v>102</v>
      </c>
      <c r="Y435" t="s">
        <v>11</v>
      </c>
      <c r="Z435" t="s">
        <v>104</v>
      </c>
      <c r="AA435" t="s">
        <v>1172</v>
      </c>
      <c r="AB435" s="37">
        <v>1</v>
      </c>
      <c r="AC435" s="37">
        <v>67654</v>
      </c>
      <c r="AD435" s="37">
        <v>140396</v>
      </c>
      <c r="AE435" s="37">
        <v>67654</v>
      </c>
    </row>
    <row r="436" spans="1:31">
      <c r="A436" t="s">
        <v>991</v>
      </c>
      <c r="B436" t="s">
        <v>256</v>
      </c>
      <c r="C436" t="s">
        <v>257</v>
      </c>
      <c r="D436" t="s">
        <v>1440</v>
      </c>
      <c r="E436" t="s">
        <v>10816</v>
      </c>
      <c r="F436" t="s">
        <v>10817</v>
      </c>
      <c r="G436" t="s">
        <v>8665</v>
      </c>
      <c r="H436" t="s">
        <v>224</v>
      </c>
      <c r="I436" t="s">
        <v>991</v>
      </c>
      <c r="J436" t="s">
        <v>10818</v>
      </c>
      <c r="K436" t="s">
        <v>96</v>
      </c>
      <c r="L436" t="s">
        <v>10819</v>
      </c>
      <c r="M436" s="36">
        <v>45966.333333333343</v>
      </c>
      <c r="N436" s="36">
        <v>45971.64166666667</v>
      </c>
      <c r="P436" t="s">
        <v>8668</v>
      </c>
      <c r="Q436" t="s">
        <v>8668</v>
      </c>
      <c r="R436" t="s">
        <v>98</v>
      </c>
      <c r="S436" t="s">
        <v>470</v>
      </c>
      <c r="T436" t="s">
        <v>100</v>
      </c>
      <c r="U436" t="s">
        <v>6696</v>
      </c>
      <c r="V436" t="s">
        <v>10820</v>
      </c>
      <c r="W436" t="s">
        <v>102</v>
      </c>
      <c r="Y436" t="s">
        <v>8</v>
      </c>
      <c r="Z436" t="s">
        <v>104</v>
      </c>
      <c r="AA436" t="s">
        <v>1448</v>
      </c>
      <c r="AB436" s="37">
        <v>1</v>
      </c>
      <c r="AC436" s="37">
        <v>35780</v>
      </c>
      <c r="AD436" s="37">
        <v>75096</v>
      </c>
      <c r="AE436" s="37">
        <v>35780</v>
      </c>
    </row>
    <row r="437" spans="1:31">
      <c r="A437" t="s">
        <v>991</v>
      </c>
      <c r="B437" t="s">
        <v>256</v>
      </c>
      <c r="C437" t="s">
        <v>257</v>
      </c>
      <c r="D437" t="s">
        <v>1440</v>
      </c>
      <c r="E437" t="s">
        <v>10821</v>
      </c>
      <c r="F437" t="s">
        <v>10822</v>
      </c>
      <c r="G437" t="s">
        <v>8665</v>
      </c>
      <c r="H437" t="s">
        <v>224</v>
      </c>
      <c r="I437" t="s">
        <v>991</v>
      </c>
      <c r="J437" t="s">
        <v>10823</v>
      </c>
      <c r="K437" t="s">
        <v>96</v>
      </c>
      <c r="L437" t="s">
        <v>10824</v>
      </c>
      <c r="M437" s="36">
        <v>45966.333333333343</v>
      </c>
      <c r="N437" s="36">
        <v>45967.396527777782</v>
      </c>
      <c r="P437" t="s">
        <v>8668</v>
      </c>
      <c r="Q437" t="s">
        <v>8668</v>
      </c>
      <c r="R437" t="s">
        <v>98</v>
      </c>
      <c r="S437" t="s">
        <v>470</v>
      </c>
      <c r="T437" t="s">
        <v>100</v>
      </c>
      <c r="U437" t="s">
        <v>6696</v>
      </c>
      <c r="V437" t="s">
        <v>10825</v>
      </c>
      <c r="W437" t="s">
        <v>102</v>
      </c>
      <c r="Y437" t="s">
        <v>8</v>
      </c>
      <c r="Z437" t="s">
        <v>104</v>
      </c>
      <c r="AA437" t="s">
        <v>1448</v>
      </c>
      <c r="AB437" s="37">
        <v>1</v>
      </c>
      <c r="AC437" s="37">
        <v>35780</v>
      </c>
      <c r="AD437" s="37">
        <v>75096</v>
      </c>
      <c r="AE437" s="37">
        <v>35780</v>
      </c>
    </row>
    <row r="438" spans="1:31">
      <c r="A438" t="s">
        <v>113</v>
      </c>
      <c r="B438" t="s">
        <v>114</v>
      </c>
      <c r="C438" t="s">
        <v>115</v>
      </c>
      <c r="D438" t="s">
        <v>5802</v>
      </c>
      <c r="E438" t="s">
        <v>10826</v>
      </c>
      <c r="F438" t="s">
        <v>10827</v>
      </c>
      <c r="G438" t="s">
        <v>8665</v>
      </c>
      <c r="H438" t="s">
        <v>366</v>
      </c>
      <c r="I438" t="s">
        <v>5805</v>
      </c>
      <c r="J438" t="s">
        <v>10828</v>
      </c>
      <c r="K438" t="s">
        <v>96</v>
      </c>
      <c r="L438" t="s">
        <v>10829</v>
      </c>
      <c r="M438" s="36">
        <v>45966.333333333343</v>
      </c>
      <c r="N438" s="36">
        <v>45972.559027777781</v>
      </c>
      <c r="P438" t="s">
        <v>8668</v>
      </c>
      <c r="Q438" t="s">
        <v>8668</v>
      </c>
      <c r="R438" t="s">
        <v>98</v>
      </c>
      <c r="S438" t="s">
        <v>470</v>
      </c>
      <c r="T438" t="s">
        <v>100</v>
      </c>
      <c r="U438" t="s">
        <v>6696</v>
      </c>
      <c r="V438" t="s">
        <v>10830</v>
      </c>
      <c r="W438" t="s">
        <v>102</v>
      </c>
      <c r="Y438" t="s">
        <v>11</v>
      </c>
      <c r="Z438" t="s">
        <v>104</v>
      </c>
      <c r="AA438" t="s">
        <v>127</v>
      </c>
      <c r="AB438" s="37">
        <v>1</v>
      </c>
      <c r="AC438" s="37">
        <v>67654</v>
      </c>
      <c r="AD438" s="37">
        <v>140396</v>
      </c>
      <c r="AE438" s="37">
        <v>67654</v>
      </c>
    </row>
    <row r="439" spans="1:31">
      <c r="A439" t="s">
        <v>800</v>
      </c>
      <c r="B439" t="s">
        <v>381</v>
      </c>
      <c r="C439" t="s">
        <v>382</v>
      </c>
      <c r="D439" t="s">
        <v>2059</v>
      </c>
      <c r="E439" t="s">
        <v>10831</v>
      </c>
      <c r="F439" t="s">
        <v>10832</v>
      </c>
      <c r="G439" t="s">
        <v>8607</v>
      </c>
      <c r="H439" t="s">
        <v>804</v>
      </c>
      <c r="I439" t="s">
        <v>2062</v>
      </c>
      <c r="J439" t="s">
        <v>10833</v>
      </c>
      <c r="K439" t="s">
        <v>96</v>
      </c>
      <c r="L439" t="s">
        <v>10834</v>
      </c>
      <c r="M439" s="36">
        <v>45966.343877314823</v>
      </c>
      <c r="N439" s="36">
        <v>45971.467361111107</v>
      </c>
      <c r="P439" t="s">
        <v>8668</v>
      </c>
      <c r="Q439" t="s">
        <v>8668</v>
      </c>
      <c r="R439" t="s">
        <v>1130</v>
      </c>
      <c r="S439" t="s">
        <v>1130</v>
      </c>
      <c r="T439" t="s">
        <v>100</v>
      </c>
      <c r="U439" t="s">
        <v>6696</v>
      </c>
      <c r="V439" t="s">
        <v>10835</v>
      </c>
      <c r="W439" t="s">
        <v>8611</v>
      </c>
      <c r="Y439" t="s">
        <v>13</v>
      </c>
      <c r="Z439" t="s">
        <v>104</v>
      </c>
      <c r="AB439" s="37">
        <v>0</v>
      </c>
      <c r="AC439" s="37">
        <v>35780</v>
      </c>
      <c r="AD439" s="37">
        <v>75096</v>
      </c>
      <c r="AE439" s="37">
        <v>35780</v>
      </c>
    </row>
    <row r="440" spans="1:31">
      <c r="A440" t="s">
        <v>113</v>
      </c>
      <c r="B440" t="s">
        <v>114</v>
      </c>
      <c r="C440" t="s">
        <v>115</v>
      </c>
      <c r="D440" t="s">
        <v>363</v>
      </c>
      <c r="E440" t="s">
        <v>10836</v>
      </c>
      <c r="F440" t="s">
        <v>10837</v>
      </c>
      <c r="G440" t="s">
        <v>8665</v>
      </c>
      <c r="H440" t="s">
        <v>366</v>
      </c>
      <c r="I440" t="s">
        <v>113</v>
      </c>
      <c r="J440" t="s">
        <v>10838</v>
      </c>
      <c r="K440" t="s">
        <v>96</v>
      </c>
      <c r="L440" t="s">
        <v>10839</v>
      </c>
      <c r="M440" s="36">
        <v>45966.344606481478</v>
      </c>
      <c r="N440" s="36">
        <v>45967.394444444442</v>
      </c>
      <c r="P440" t="s">
        <v>8668</v>
      </c>
      <c r="Q440" t="s">
        <v>8668</v>
      </c>
      <c r="R440" t="s">
        <v>98</v>
      </c>
      <c r="S440" t="s">
        <v>99</v>
      </c>
      <c r="T440" t="s">
        <v>100</v>
      </c>
      <c r="U440" t="s">
        <v>6696</v>
      </c>
      <c r="V440" t="s">
        <v>10840</v>
      </c>
      <c r="W440" t="s">
        <v>102</v>
      </c>
      <c r="Y440" t="s">
        <v>8</v>
      </c>
      <c r="Z440" t="s">
        <v>104</v>
      </c>
      <c r="AA440" t="s">
        <v>1030</v>
      </c>
      <c r="AB440" s="37">
        <v>1</v>
      </c>
      <c r="AC440" s="37">
        <v>35780</v>
      </c>
      <c r="AD440" s="37">
        <v>75096</v>
      </c>
      <c r="AE440" s="37">
        <v>35780</v>
      </c>
    </row>
    <row r="441" spans="1:31">
      <c r="A441" t="s">
        <v>138</v>
      </c>
      <c r="B441" t="s">
        <v>139</v>
      </c>
      <c r="C441" t="s">
        <v>140</v>
      </c>
      <c r="D441" t="s">
        <v>141</v>
      </c>
      <c r="E441" t="s">
        <v>10841</v>
      </c>
      <c r="F441" t="s">
        <v>10842</v>
      </c>
      <c r="G441" t="s">
        <v>8665</v>
      </c>
      <c r="H441" t="s">
        <v>144</v>
      </c>
      <c r="I441" t="s">
        <v>138</v>
      </c>
      <c r="J441" t="s">
        <v>10843</v>
      </c>
      <c r="K441" t="s">
        <v>96</v>
      </c>
      <c r="L441" t="s">
        <v>10844</v>
      </c>
      <c r="M441" s="36">
        <v>45966.349479166667</v>
      </c>
      <c r="N441" s="36">
        <v>45972.525000000001</v>
      </c>
      <c r="P441" t="s">
        <v>8668</v>
      </c>
      <c r="Q441" t="s">
        <v>8668</v>
      </c>
      <c r="R441" t="s">
        <v>98</v>
      </c>
      <c r="S441" t="s">
        <v>470</v>
      </c>
      <c r="T441" t="s">
        <v>100</v>
      </c>
      <c r="U441" t="s">
        <v>6696</v>
      </c>
      <c r="V441" t="s">
        <v>10845</v>
      </c>
      <c r="W441" t="s">
        <v>102</v>
      </c>
      <c r="Y441" t="s">
        <v>8</v>
      </c>
      <c r="Z441" t="s">
        <v>104</v>
      </c>
      <c r="AA441" t="s">
        <v>8671</v>
      </c>
      <c r="AB441" s="37">
        <v>1</v>
      </c>
      <c r="AC441" s="37">
        <v>35780</v>
      </c>
      <c r="AD441" s="37">
        <v>75096</v>
      </c>
      <c r="AE441" s="37">
        <v>35780</v>
      </c>
    </row>
    <row r="442" spans="1:31">
      <c r="A442" t="s">
        <v>138</v>
      </c>
      <c r="B442" t="s">
        <v>139</v>
      </c>
      <c r="C442" t="s">
        <v>140</v>
      </c>
      <c r="D442" t="s">
        <v>141</v>
      </c>
      <c r="E442" t="s">
        <v>10846</v>
      </c>
      <c r="F442" t="s">
        <v>10847</v>
      </c>
      <c r="G442" t="s">
        <v>8665</v>
      </c>
      <c r="H442" t="s">
        <v>144</v>
      </c>
      <c r="I442" t="s">
        <v>138</v>
      </c>
      <c r="J442" t="s">
        <v>10848</v>
      </c>
      <c r="K442" t="s">
        <v>96</v>
      </c>
      <c r="L442" t="s">
        <v>10849</v>
      </c>
      <c r="M442" s="36">
        <v>45966.333333333343</v>
      </c>
      <c r="N442" s="36">
        <v>45978.722222222219</v>
      </c>
      <c r="P442" t="s">
        <v>8668</v>
      </c>
      <c r="Q442" t="s">
        <v>8668</v>
      </c>
      <c r="R442" t="s">
        <v>147</v>
      </c>
      <c r="S442" t="s">
        <v>2319</v>
      </c>
      <c r="T442" t="s">
        <v>100</v>
      </c>
      <c r="U442" t="s">
        <v>6696</v>
      </c>
      <c r="V442" t="s">
        <v>10850</v>
      </c>
      <c r="W442" t="s">
        <v>102</v>
      </c>
      <c r="Y442" t="s">
        <v>8</v>
      </c>
      <c r="Z442" t="s">
        <v>104</v>
      </c>
      <c r="AA442" t="s">
        <v>10851</v>
      </c>
      <c r="AB442" s="37">
        <v>1</v>
      </c>
      <c r="AC442" s="37">
        <v>35780</v>
      </c>
      <c r="AD442" s="37">
        <v>75096</v>
      </c>
      <c r="AE442" s="37">
        <v>35780</v>
      </c>
    </row>
    <row r="443" spans="1:31">
      <c r="A443" t="s">
        <v>244</v>
      </c>
      <c r="B443" t="s">
        <v>114</v>
      </c>
      <c r="C443" t="s">
        <v>115</v>
      </c>
      <c r="D443" t="s">
        <v>4716</v>
      </c>
      <c r="E443" t="s">
        <v>10852</v>
      </c>
      <c r="F443" t="s">
        <v>10853</v>
      </c>
      <c r="G443" t="s">
        <v>8665</v>
      </c>
      <c r="H443" t="s">
        <v>366</v>
      </c>
      <c r="I443" t="s">
        <v>4719</v>
      </c>
      <c r="J443" t="s">
        <v>10854</v>
      </c>
      <c r="K443" t="s">
        <v>96</v>
      </c>
      <c r="L443" t="s">
        <v>10855</v>
      </c>
      <c r="M443" s="36">
        <v>45966.351909722223</v>
      </c>
      <c r="N443" s="36">
        <v>45973.612500000003</v>
      </c>
      <c r="P443" t="s">
        <v>8668</v>
      </c>
      <c r="Q443" t="s">
        <v>8668</v>
      </c>
      <c r="R443" t="s">
        <v>1129</v>
      </c>
      <c r="S443" t="s">
        <v>1129</v>
      </c>
      <c r="T443" t="s">
        <v>100</v>
      </c>
      <c r="U443" t="s">
        <v>6696</v>
      </c>
      <c r="V443" t="s">
        <v>10856</v>
      </c>
      <c r="W443" t="s">
        <v>8698</v>
      </c>
      <c r="Y443" t="s">
        <v>13</v>
      </c>
      <c r="Z443" t="s">
        <v>104</v>
      </c>
      <c r="AA443" t="s">
        <v>547</v>
      </c>
      <c r="AB443" s="37">
        <v>0</v>
      </c>
      <c r="AC443" s="37">
        <v>35780</v>
      </c>
      <c r="AD443" s="37">
        <v>75096</v>
      </c>
      <c r="AE443" s="37">
        <v>35780</v>
      </c>
    </row>
    <row r="444" spans="1:31">
      <c r="A444" t="s">
        <v>113</v>
      </c>
      <c r="B444" t="s">
        <v>114</v>
      </c>
      <c r="C444" t="s">
        <v>115</v>
      </c>
      <c r="D444" t="s">
        <v>3790</v>
      </c>
      <c r="E444" t="s">
        <v>10857</v>
      </c>
      <c r="F444" t="s">
        <v>10858</v>
      </c>
      <c r="G444" t="s">
        <v>8665</v>
      </c>
      <c r="H444" t="s">
        <v>366</v>
      </c>
      <c r="I444" t="s">
        <v>3793</v>
      </c>
      <c r="J444" t="s">
        <v>10859</v>
      </c>
      <c r="K444" t="s">
        <v>96</v>
      </c>
      <c r="L444" t="s">
        <v>10860</v>
      </c>
      <c r="M444" s="36">
        <v>45966.354004629633</v>
      </c>
      <c r="N444" s="36">
        <v>45969.465277777781</v>
      </c>
      <c r="P444" t="s">
        <v>8668</v>
      </c>
      <c r="Q444" t="s">
        <v>8668</v>
      </c>
      <c r="R444" t="s">
        <v>1130</v>
      </c>
      <c r="S444" t="s">
        <v>1130</v>
      </c>
      <c r="T444" t="s">
        <v>100</v>
      </c>
      <c r="U444" t="s">
        <v>6696</v>
      </c>
      <c r="V444" t="s">
        <v>10861</v>
      </c>
      <c r="W444" t="s">
        <v>8698</v>
      </c>
      <c r="Y444" t="s">
        <v>15</v>
      </c>
      <c r="Z444" t="s">
        <v>104</v>
      </c>
      <c r="AA444" t="s">
        <v>1462</v>
      </c>
      <c r="AB444" s="37">
        <v>0</v>
      </c>
      <c r="AC444" s="37">
        <v>35780</v>
      </c>
      <c r="AD444" s="37">
        <v>75096</v>
      </c>
      <c r="AE444" s="37">
        <v>35780</v>
      </c>
    </row>
    <row r="445" spans="1:31">
      <c r="A445" t="s">
        <v>138</v>
      </c>
      <c r="B445" t="s">
        <v>139</v>
      </c>
      <c r="C445" t="s">
        <v>140</v>
      </c>
      <c r="D445" t="s">
        <v>10862</v>
      </c>
      <c r="E445" t="s">
        <v>10863</v>
      </c>
      <c r="F445" t="s">
        <v>10864</v>
      </c>
      <c r="G445" t="s">
        <v>8665</v>
      </c>
      <c r="H445" t="s">
        <v>1507</v>
      </c>
      <c r="I445" t="s">
        <v>10865</v>
      </c>
      <c r="J445" t="s">
        <v>10866</v>
      </c>
      <c r="K445" t="s">
        <v>96</v>
      </c>
      <c r="L445" t="s">
        <v>10867</v>
      </c>
      <c r="M445" s="36">
        <v>45966.355636574073</v>
      </c>
      <c r="N445" s="36">
        <v>45979.442361111112</v>
      </c>
      <c r="P445" t="s">
        <v>8668</v>
      </c>
      <c r="Q445" t="s">
        <v>8668</v>
      </c>
      <c r="R445" t="s">
        <v>1130</v>
      </c>
      <c r="S445" t="s">
        <v>1130</v>
      </c>
      <c r="T445" t="s">
        <v>100</v>
      </c>
      <c r="U445" t="s">
        <v>6696</v>
      </c>
      <c r="V445" t="s">
        <v>10868</v>
      </c>
      <c r="W445" t="s">
        <v>8698</v>
      </c>
      <c r="Y445" t="s">
        <v>125</v>
      </c>
      <c r="Z445" t="s">
        <v>126</v>
      </c>
      <c r="AA445" t="s">
        <v>1348</v>
      </c>
      <c r="AB445" s="37">
        <v>0</v>
      </c>
      <c r="AC445" s="37">
        <v>35780</v>
      </c>
      <c r="AD445" s="37">
        <v>75096</v>
      </c>
      <c r="AE445" s="37">
        <v>35780</v>
      </c>
    </row>
    <row r="446" spans="1:31">
      <c r="A446" t="s">
        <v>152</v>
      </c>
      <c r="B446" t="s">
        <v>153</v>
      </c>
      <c r="C446" t="s">
        <v>154</v>
      </c>
      <c r="D446" t="s">
        <v>155</v>
      </c>
      <c r="E446" t="s">
        <v>10869</v>
      </c>
      <c r="F446" t="s">
        <v>10870</v>
      </c>
      <c r="G446" t="s">
        <v>8665</v>
      </c>
      <c r="H446" t="s">
        <v>153</v>
      </c>
      <c r="I446" t="s">
        <v>152</v>
      </c>
      <c r="J446" t="s">
        <v>10871</v>
      </c>
      <c r="K446" t="s">
        <v>96</v>
      </c>
      <c r="L446" t="s">
        <v>10872</v>
      </c>
      <c r="M446" s="36">
        <v>45966.354837962957</v>
      </c>
      <c r="N446" s="36">
        <v>45972.47152777778</v>
      </c>
      <c r="P446" t="s">
        <v>8668</v>
      </c>
      <c r="Q446" t="s">
        <v>8668</v>
      </c>
      <c r="R446" t="s">
        <v>1130</v>
      </c>
      <c r="S446" t="s">
        <v>1130</v>
      </c>
      <c r="T446" t="s">
        <v>100</v>
      </c>
      <c r="U446" t="s">
        <v>6696</v>
      </c>
      <c r="V446" t="s">
        <v>10873</v>
      </c>
      <c r="W446" t="s">
        <v>102</v>
      </c>
      <c r="Y446" t="s">
        <v>8</v>
      </c>
      <c r="Z446" t="s">
        <v>104</v>
      </c>
      <c r="AA446" t="s">
        <v>2242</v>
      </c>
      <c r="AB446" s="37">
        <v>1</v>
      </c>
      <c r="AC446" s="37">
        <v>35780</v>
      </c>
      <c r="AD446" s="37">
        <v>75096</v>
      </c>
      <c r="AE446" s="37">
        <v>35780</v>
      </c>
    </row>
    <row r="447" spans="1:31">
      <c r="A447" t="s">
        <v>255</v>
      </c>
      <c r="B447" t="s">
        <v>256</v>
      </c>
      <c r="C447" t="s">
        <v>257</v>
      </c>
      <c r="D447" t="s">
        <v>2433</v>
      </c>
      <c r="E447" t="s">
        <v>10874</v>
      </c>
      <c r="F447" t="s">
        <v>10875</v>
      </c>
      <c r="G447" t="s">
        <v>8665</v>
      </c>
      <c r="H447" t="s">
        <v>144</v>
      </c>
      <c r="I447" t="s">
        <v>2436</v>
      </c>
      <c r="J447" t="s">
        <v>10876</v>
      </c>
      <c r="K447" t="s">
        <v>96</v>
      </c>
      <c r="L447" t="s">
        <v>10877</v>
      </c>
      <c r="M447" s="36">
        <v>45966.366643518522</v>
      </c>
      <c r="N447" s="36">
        <v>45967.62777777778</v>
      </c>
      <c r="P447" t="s">
        <v>8668</v>
      </c>
      <c r="Q447" t="s">
        <v>8668</v>
      </c>
      <c r="R447" t="s">
        <v>1130</v>
      </c>
      <c r="S447" t="s">
        <v>1130</v>
      </c>
      <c r="T447" t="s">
        <v>100</v>
      </c>
      <c r="U447" t="s">
        <v>6696</v>
      </c>
      <c r="V447" t="s">
        <v>10878</v>
      </c>
      <c r="W447" t="s">
        <v>102</v>
      </c>
      <c r="Y447" t="s">
        <v>11</v>
      </c>
      <c r="Z447" t="s">
        <v>104</v>
      </c>
      <c r="AA447" t="s">
        <v>1904</v>
      </c>
      <c r="AB447" s="37">
        <v>1</v>
      </c>
      <c r="AC447" s="37">
        <v>67654</v>
      </c>
      <c r="AD447" s="37">
        <v>140396</v>
      </c>
      <c r="AE447" s="37">
        <v>67654</v>
      </c>
    </row>
    <row r="448" spans="1:31">
      <c r="A448" t="s">
        <v>113</v>
      </c>
      <c r="B448" t="s">
        <v>114</v>
      </c>
      <c r="C448" t="s">
        <v>115</v>
      </c>
      <c r="D448" t="s">
        <v>1715</v>
      </c>
      <c r="E448" t="s">
        <v>10879</v>
      </c>
      <c r="F448" t="s">
        <v>10880</v>
      </c>
      <c r="G448" t="s">
        <v>8665</v>
      </c>
      <c r="H448" t="s">
        <v>366</v>
      </c>
      <c r="I448" t="s">
        <v>1718</v>
      </c>
      <c r="J448" t="s">
        <v>10881</v>
      </c>
      <c r="K448" t="s">
        <v>96</v>
      </c>
      <c r="L448" t="s">
        <v>10882</v>
      </c>
      <c r="M448" s="36">
        <v>45966.367951388893</v>
      </c>
      <c r="N448" s="36">
        <v>45966.636111111111</v>
      </c>
      <c r="P448" t="s">
        <v>8668</v>
      </c>
      <c r="Q448" t="s">
        <v>8668</v>
      </c>
      <c r="R448" t="s">
        <v>98</v>
      </c>
      <c r="S448" t="s">
        <v>470</v>
      </c>
      <c r="T448" t="s">
        <v>100</v>
      </c>
      <c r="U448" t="s">
        <v>6696</v>
      </c>
      <c r="V448" t="s">
        <v>10883</v>
      </c>
      <c r="W448" t="s">
        <v>102</v>
      </c>
      <c r="Y448" t="s">
        <v>11</v>
      </c>
      <c r="Z448" t="s">
        <v>104</v>
      </c>
      <c r="AA448" t="s">
        <v>1030</v>
      </c>
      <c r="AB448" s="37">
        <v>1</v>
      </c>
      <c r="AC448" s="37">
        <v>67654</v>
      </c>
      <c r="AD448" s="37">
        <v>140396</v>
      </c>
      <c r="AE448" s="37">
        <v>67654</v>
      </c>
    </row>
    <row r="449" spans="1:31">
      <c r="A449" t="s">
        <v>138</v>
      </c>
      <c r="B449" t="s">
        <v>139</v>
      </c>
      <c r="C449" t="s">
        <v>140</v>
      </c>
      <c r="D449" t="s">
        <v>1424</v>
      </c>
      <c r="E449" t="s">
        <v>10884</v>
      </c>
      <c r="F449" t="s">
        <v>10885</v>
      </c>
      <c r="G449" t="s">
        <v>8607</v>
      </c>
      <c r="H449" t="s">
        <v>144</v>
      </c>
      <c r="I449" t="s">
        <v>1427</v>
      </c>
      <c r="J449" t="s">
        <v>10886</v>
      </c>
      <c r="K449" t="s">
        <v>96</v>
      </c>
      <c r="L449" t="s">
        <v>10887</v>
      </c>
      <c r="M449" s="36">
        <v>45966.362650462957</v>
      </c>
      <c r="N449" s="36">
        <v>45973.323611111111</v>
      </c>
      <c r="P449" t="s">
        <v>8668</v>
      </c>
      <c r="Q449" t="s">
        <v>8668</v>
      </c>
      <c r="R449" t="s">
        <v>98</v>
      </c>
      <c r="S449" t="s">
        <v>470</v>
      </c>
      <c r="T449" t="s">
        <v>100</v>
      </c>
      <c r="U449" t="s">
        <v>6696</v>
      </c>
      <c r="V449" t="s">
        <v>10888</v>
      </c>
      <c r="W449" t="s">
        <v>8611</v>
      </c>
      <c r="Y449" t="s">
        <v>15</v>
      </c>
      <c r="Z449" t="s">
        <v>104</v>
      </c>
      <c r="AB449" s="37">
        <v>0</v>
      </c>
      <c r="AC449" s="37">
        <v>35780</v>
      </c>
      <c r="AD449" s="37">
        <v>75096</v>
      </c>
      <c r="AE449" s="37">
        <v>35780</v>
      </c>
    </row>
    <row r="450" spans="1:31">
      <c r="A450" t="s">
        <v>800</v>
      </c>
      <c r="B450" t="s">
        <v>381</v>
      </c>
      <c r="C450" t="s">
        <v>382</v>
      </c>
      <c r="D450" t="s">
        <v>801</v>
      </c>
      <c r="E450" t="s">
        <v>10889</v>
      </c>
      <c r="F450" t="s">
        <v>10890</v>
      </c>
      <c r="G450" t="s">
        <v>8607</v>
      </c>
      <c r="H450" t="s">
        <v>804</v>
      </c>
      <c r="I450" t="s">
        <v>805</v>
      </c>
      <c r="J450" t="s">
        <v>10891</v>
      </c>
      <c r="K450" t="s">
        <v>96</v>
      </c>
      <c r="L450" t="s">
        <v>10892</v>
      </c>
      <c r="M450" s="36">
        <v>45966.364166666674</v>
      </c>
      <c r="N450" s="36">
        <v>45968.352083333331</v>
      </c>
      <c r="P450" t="s">
        <v>8668</v>
      </c>
      <c r="Q450" t="s">
        <v>8668</v>
      </c>
      <c r="R450" t="s">
        <v>98</v>
      </c>
      <c r="S450" t="s">
        <v>99</v>
      </c>
      <c r="T450" t="s">
        <v>100</v>
      </c>
      <c r="U450" t="s">
        <v>6696</v>
      </c>
      <c r="V450" t="s">
        <v>10893</v>
      </c>
      <c r="W450" t="s">
        <v>8611</v>
      </c>
      <c r="Y450" t="s">
        <v>13</v>
      </c>
      <c r="Z450" t="s">
        <v>104</v>
      </c>
      <c r="AB450" s="37">
        <v>0</v>
      </c>
      <c r="AC450" s="37">
        <v>35780</v>
      </c>
      <c r="AD450" s="37">
        <v>75096</v>
      </c>
      <c r="AE450" s="37">
        <v>35780</v>
      </c>
    </row>
    <row r="451" spans="1:31">
      <c r="A451" t="s">
        <v>138</v>
      </c>
      <c r="B451" t="s">
        <v>139</v>
      </c>
      <c r="C451" t="s">
        <v>140</v>
      </c>
      <c r="D451" t="s">
        <v>196</v>
      </c>
      <c r="E451" t="s">
        <v>10894</v>
      </c>
      <c r="F451" t="s">
        <v>10895</v>
      </c>
      <c r="G451" t="s">
        <v>8665</v>
      </c>
      <c r="H451" t="s">
        <v>144</v>
      </c>
      <c r="I451" t="s">
        <v>199</v>
      </c>
      <c r="J451" t="s">
        <v>10896</v>
      </c>
      <c r="K451" t="s">
        <v>96</v>
      </c>
      <c r="L451" t="s">
        <v>10897</v>
      </c>
      <c r="M451" s="36">
        <v>45966.368055555547</v>
      </c>
      <c r="N451" s="36">
        <v>45972.474305555559</v>
      </c>
      <c r="P451" t="s">
        <v>8668</v>
      </c>
      <c r="Q451" t="s">
        <v>8668</v>
      </c>
      <c r="R451" t="s">
        <v>1130</v>
      </c>
      <c r="S451" t="s">
        <v>1130</v>
      </c>
      <c r="T451" t="s">
        <v>100</v>
      </c>
      <c r="U451" t="s">
        <v>6696</v>
      </c>
      <c r="V451" t="s">
        <v>10898</v>
      </c>
      <c r="W451" t="s">
        <v>8698</v>
      </c>
      <c r="Y451" t="s">
        <v>8</v>
      </c>
      <c r="Z451" t="s">
        <v>104</v>
      </c>
      <c r="AA451" t="s">
        <v>1172</v>
      </c>
      <c r="AB451" s="37">
        <v>0</v>
      </c>
      <c r="AC451" s="37">
        <v>35780</v>
      </c>
      <c r="AD451" s="37">
        <v>75096</v>
      </c>
      <c r="AE451" s="37">
        <v>35780</v>
      </c>
    </row>
    <row r="452" spans="1:31">
      <c r="A452" t="s">
        <v>351</v>
      </c>
      <c r="B452" t="s">
        <v>86</v>
      </c>
      <c r="C452" t="s">
        <v>352</v>
      </c>
      <c r="D452" t="s">
        <v>811</v>
      </c>
      <c r="E452" t="s">
        <v>10899</v>
      </c>
      <c r="F452" t="s">
        <v>10900</v>
      </c>
      <c r="G452" t="s">
        <v>8665</v>
      </c>
      <c r="H452" t="s">
        <v>356</v>
      </c>
      <c r="I452" t="s">
        <v>351</v>
      </c>
      <c r="J452" t="s">
        <v>10901</v>
      </c>
      <c r="K452" t="s">
        <v>96</v>
      </c>
      <c r="L452" t="s">
        <v>10902</v>
      </c>
      <c r="M452" s="36">
        <v>45966.380254629628</v>
      </c>
      <c r="N452" s="36">
        <v>45971.645138888889</v>
      </c>
      <c r="P452" t="s">
        <v>8668</v>
      </c>
      <c r="Q452" t="s">
        <v>8668</v>
      </c>
      <c r="R452" t="s">
        <v>1130</v>
      </c>
      <c r="S452" t="s">
        <v>1130</v>
      </c>
      <c r="T452" t="s">
        <v>100</v>
      </c>
      <c r="U452" t="s">
        <v>6696</v>
      </c>
      <c r="V452" t="s">
        <v>10903</v>
      </c>
      <c r="W452" t="s">
        <v>102</v>
      </c>
      <c r="Y452" t="s">
        <v>8</v>
      </c>
      <c r="Z452" t="s">
        <v>104</v>
      </c>
      <c r="AA452" t="s">
        <v>7194</v>
      </c>
      <c r="AB452" s="37">
        <v>1</v>
      </c>
      <c r="AC452" s="37">
        <v>35780</v>
      </c>
      <c r="AD452" s="37">
        <v>75096</v>
      </c>
      <c r="AE452" s="37">
        <v>35780</v>
      </c>
    </row>
    <row r="453" spans="1:31">
      <c r="A453" t="s">
        <v>398</v>
      </c>
      <c r="B453" t="s">
        <v>86</v>
      </c>
      <c r="C453" t="s">
        <v>87</v>
      </c>
      <c r="D453" t="s">
        <v>2118</v>
      </c>
      <c r="E453" t="s">
        <v>10904</v>
      </c>
      <c r="F453" t="s">
        <v>10905</v>
      </c>
      <c r="G453" t="s">
        <v>8665</v>
      </c>
      <c r="H453" t="s">
        <v>402</v>
      </c>
      <c r="I453" t="s">
        <v>2121</v>
      </c>
      <c r="J453" t="s">
        <v>2121</v>
      </c>
      <c r="K453" t="s">
        <v>96</v>
      </c>
      <c r="L453" t="s">
        <v>10906</v>
      </c>
      <c r="M453" s="36">
        <v>45966.381597222222</v>
      </c>
      <c r="N453" s="36">
        <v>45967.461805555547</v>
      </c>
      <c r="P453" t="s">
        <v>8668</v>
      </c>
      <c r="Q453" t="s">
        <v>8668</v>
      </c>
      <c r="R453" t="s">
        <v>1130</v>
      </c>
      <c r="S453" t="s">
        <v>1130</v>
      </c>
      <c r="T453" t="s">
        <v>100</v>
      </c>
      <c r="U453" t="s">
        <v>6696</v>
      </c>
      <c r="V453" t="s">
        <v>10907</v>
      </c>
      <c r="W453" t="s">
        <v>102</v>
      </c>
      <c r="Y453" t="s">
        <v>8</v>
      </c>
      <c r="Z453" t="s">
        <v>104</v>
      </c>
      <c r="AA453" t="s">
        <v>414</v>
      </c>
      <c r="AB453" s="37">
        <v>1</v>
      </c>
      <c r="AC453" s="37">
        <v>35780</v>
      </c>
      <c r="AD453" s="37">
        <v>75096</v>
      </c>
      <c r="AE453" s="37">
        <v>35780</v>
      </c>
    </row>
    <row r="454" spans="1:31">
      <c r="A454" t="s">
        <v>138</v>
      </c>
      <c r="B454" t="s">
        <v>139</v>
      </c>
      <c r="C454" t="s">
        <v>140</v>
      </c>
      <c r="D454" t="s">
        <v>2353</v>
      </c>
      <c r="E454" t="s">
        <v>10908</v>
      </c>
      <c r="F454" t="s">
        <v>10909</v>
      </c>
      <c r="G454" t="s">
        <v>8607</v>
      </c>
      <c r="H454" t="s">
        <v>1507</v>
      </c>
      <c r="I454" t="s">
        <v>2356</v>
      </c>
      <c r="J454" t="s">
        <v>10910</v>
      </c>
      <c r="K454" t="s">
        <v>96</v>
      </c>
      <c r="L454" t="s">
        <v>10911</v>
      </c>
      <c r="M454" s="36">
        <v>45966.382407407407</v>
      </c>
      <c r="N454" s="36">
        <v>45987.600694444453</v>
      </c>
      <c r="P454" t="s">
        <v>8668</v>
      </c>
      <c r="Q454" t="s">
        <v>8668</v>
      </c>
      <c r="R454" t="s">
        <v>1130</v>
      </c>
      <c r="S454" t="s">
        <v>1130</v>
      </c>
      <c r="T454" t="s">
        <v>1179</v>
      </c>
      <c r="U454" t="s">
        <v>6939</v>
      </c>
      <c r="V454" t="s">
        <v>10912</v>
      </c>
      <c r="W454" t="s">
        <v>8611</v>
      </c>
      <c r="Y454" t="s">
        <v>125</v>
      </c>
      <c r="Z454" t="s">
        <v>126</v>
      </c>
      <c r="AB454" s="37">
        <v>0</v>
      </c>
      <c r="AC454" s="37">
        <v>35780</v>
      </c>
      <c r="AD454" s="37">
        <v>75096</v>
      </c>
      <c r="AE454" s="37">
        <v>35780</v>
      </c>
    </row>
    <row r="455" spans="1:31">
      <c r="A455" t="s">
        <v>113</v>
      </c>
      <c r="B455" t="s">
        <v>114</v>
      </c>
      <c r="C455" t="s">
        <v>115</v>
      </c>
      <c r="D455" t="s">
        <v>3311</v>
      </c>
      <c r="E455" t="s">
        <v>10913</v>
      </c>
      <c r="F455" t="s">
        <v>10914</v>
      </c>
      <c r="G455" t="s">
        <v>8665</v>
      </c>
      <c r="H455" t="s">
        <v>366</v>
      </c>
      <c r="I455" t="s">
        <v>3314</v>
      </c>
      <c r="J455" t="s">
        <v>10915</v>
      </c>
      <c r="K455" t="s">
        <v>96</v>
      </c>
      <c r="L455" t="s">
        <v>10916</v>
      </c>
      <c r="M455" s="36">
        <v>45966.378171296303</v>
      </c>
      <c r="N455" s="36">
        <v>45968.463194444441</v>
      </c>
      <c r="P455" t="s">
        <v>8668</v>
      </c>
      <c r="Q455" t="s">
        <v>8668</v>
      </c>
      <c r="R455" t="s">
        <v>98</v>
      </c>
      <c r="S455" t="s">
        <v>470</v>
      </c>
      <c r="T455" t="s">
        <v>100</v>
      </c>
      <c r="U455" t="s">
        <v>6696</v>
      </c>
      <c r="V455" t="s">
        <v>10917</v>
      </c>
      <c r="W455" t="s">
        <v>102</v>
      </c>
      <c r="Y455" t="s">
        <v>8</v>
      </c>
      <c r="Z455" t="s">
        <v>104</v>
      </c>
      <c r="AA455" t="s">
        <v>890</v>
      </c>
      <c r="AB455" s="37">
        <v>1</v>
      </c>
      <c r="AC455" s="37">
        <v>35780</v>
      </c>
      <c r="AD455" s="37">
        <v>75096</v>
      </c>
      <c r="AE455" s="37">
        <v>35780</v>
      </c>
    </row>
    <row r="456" spans="1:31">
      <c r="A456" t="s">
        <v>583</v>
      </c>
      <c r="B456" t="s">
        <v>256</v>
      </c>
      <c r="C456" t="s">
        <v>257</v>
      </c>
      <c r="D456" t="s">
        <v>720</v>
      </c>
      <c r="E456" t="s">
        <v>10918</v>
      </c>
      <c r="F456" t="s">
        <v>10919</v>
      </c>
      <c r="G456" t="s">
        <v>8665</v>
      </c>
      <c r="H456" t="s">
        <v>587</v>
      </c>
      <c r="I456" t="s">
        <v>583</v>
      </c>
      <c r="J456" t="s">
        <v>10920</v>
      </c>
      <c r="K456" t="s">
        <v>96</v>
      </c>
      <c r="L456" t="s">
        <v>10921</v>
      </c>
      <c r="M456" s="36">
        <v>45966.398229166669</v>
      </c>
      <c r="N456" s="36">
        <v>45972.631249999999</v>
      </c>
      <c r="P456" t="s">
        <v>8668</v>
      </c>
      <c r="Q456" t="s">
        <v>8668</v>
      </c>
      <c r="R456" t="s">
        <v>98</v>
      </c>
      <c r="S456" t="s">
        <v>99</v>
      </c>
      <c r="T456" t="s">
        <v>100</v>
      </c>
      <c r="U456" t="s">
        <v>6696</v>
      </c>
      <c r="V456" t="s">
        <v>10922</v>
      </c>
      <c r="W456" t="s">
        <v>102</v>
      </c>
      <c r="Y456" t="s">
        <v>8</v>
      </c>
      <c r="Z456" t="s">
        <v>104</v>
      </c>
      <c r="AA456" t="s">
        <v>727</v>
      </c>
      <c r="AB456" s="37">
        <v>1</v>
      </c>
      <c r="AC456" s="37">
        <v>35780</v>
      </c>
      <c r="AD456" s="37">
        <v>75096</v>
      </c>
      <c r="AE456" s="37">
        <v>35780</v>
      </c>
    </row>
    <row r="457" spans="1:31">
      <c r="A457" t="s">
        <v>113</v>
      </c>
      <c r="B457" t="s">
        <v>114</v>
      </c>
      <c r="C457" t="s">
        <v>115</v>
      </c>
      <c r="D457" t="s">
        <v>1814</v>
      </c>
      <c r="E457" t="s">
        <v>10923</v>
      </c>
      <c r="F457" t="s">
        <v>10924</v>
      </c>
      <c r="G457" t="s">
        <v>8607</v>
      </c>
      <c r="H457" t="s">
        <v>224</v>
      </c>
      <c r="I457" t="s">
        <v>1817</v>
      </c>
      <c r="J457" t="s">
        <v>10925</v>
      </c>
      <c r="K457" t="s">
        <v>96</v>
      </c>
      <c r="L457" t="s">
        <v>10926</v>
      </c>
      <c r="M457" s="36">
        <v>45966.403993055559</v>
      </c>
      <c r="N457" s="36">
        <v>45972.429166666669</v>
      </c>
      <c r="P457" t="s">
        <v>8668</v>
      </c>
      <c r="Q457" t="s">
        <v>8668</v>
      </c>
      <c r="R457" t="s">
        <v>98</v>
      </c>
      <c r="S457" t="s">
        <v>99</v>
      </c>
      <c r="T457" t="s">
        <v>100</v>
      </c>
      <c r="U457" t="s">
        <v>6696</v>
      </c>
      <c r="V457" t="s">
        <v>10927</v>
      </c>
      <c r="W457" t="s">
        <v>8611</v>
      </c>
      <c r="Y457" t="s">
        <v>125</v>
      </c>
      <c r="Z457" t="s">
        <v>230</v>
      </c>
      <c r="AB457" s="37">
        <v>0</v>
      </c>
      <c r="AC457" s="37">
        <v>35780</v>
      </c>
      <c r="AD457" s="37">
        <v>75096</v>
      </c>
      <c r="AE457" s="37">
        <v>35780</v>
      </c>
    </row>
    <row r="458" spans="1:31">
      <c r="A458" t="s">
        <v>138</v>
      </c>
      <c r="B458" t="s">
        <v>139</v>
      </c>
      <c r="C458" t="s">
        <v>140</v>
      </c>
      <c r="D458" t="s">
        <v>196</v>
      </c>
      <c r="E458" t="s">
        <v>10928</v>
      </c>
      <c r="F458" t="s">
        <v>10929</v>
      </c>
      <c r="G458" t="s">
        <v>8665</v>
      </c>
      <c r="H458" t="s">
        <v>144</v>
      </c>
      <c r="I458" t="s">
        <v>199</v>
      </c>
      <c r="J458" t="s">
        <v>10930</v>
      </c>
      <c r="K458" t="s">
        <v>96</v>
      </c>
      <c r="L458" t="s">
        <v>10931</v>
      </c>
      <c r="M458" s="36">
        <v>45966.412152777782</v>
      </c>
      <c r="N458" s="36">
        <v>45969.638194444437</v>
      </c>
      <c r="P458" t="s">
        <v>8668</v>
      </c>
      <c r="Q458" t="s">
        <v>8668</v>
      </c>
      <c r="R458" t="s">
        <v>98</v>
      </c>
      <c r="S458" t="s">
        <v>99</v>
      </c>
      <c r="T458" t="s">
        <v>100</v>
      </c>
      <c r="U458" t="s">
        <v>6696</v>
      </c>
      <c r="V458" t="s">
        <v>10932</v>
      </c>
      <c r="W458" t="s">
        <v>102</v>
      </c>
      <c r="Y458" t="s">
        <v>8</v>
      </c>
      <c r="Z458" t="s">
        <v>104</v>
      </c>
      <c r="AA458" t="s">
        <v>9546</v>
      </c>
      <c r="AB458" s="37">
        <v>1</v>
      </c>
      <c r="AC458" s="37">
        <v>35780</v>
      </c>
      <c r="AD458" s="37">
        <v>75096</v>
      </c>
      <c r="AE458" s="37">
        <v>35780</v>
      </c>
    </row>
    <row r="459" spans="1:31">
      <c r="A459" t="s">
        <v>138</v>
      </c>
      <c r="B459" t="s">
        <v>139</v>
      </c>
      <c r="C459" t="s">
        <v>140</v>
      </c>
      <c r="D459" t="s">
        <v>196</v>
      </c>
      <c r="E459" t="s">
        <v>10933</v>
      </c>
      <c r="F459" t="s">
        <v>10934</v>
      </c>
      <c r="G459" t="s">
        <v>8665</v>
      </c>
      <c r="H459" t="s">
        <v>144</v>
      </c>
      <c r="I459" t="s">
        <v>199</v>
      </c>
      <c r="J459" t="s">
        <v>10935</v>
      </c>
      <c r="K459" t="s">
        <v>96</v>
      </c>
      <c r="L459" t="s">
        <v>10936</v>
      </c>
      <c r="M459" s="36">
        <v>45966.422013888892</v>
      </c>
      <c r="N459" s="36">
        <v>45969.63958333333</v>
      </c>
      <c r="P459" t="s">
        <v>8668</v>
      </c>
      <c r="Q459" t="s">
        <v>8668</v>
      </c>
      <c r="R459" t="s">
        <v>98</v>
      </c>
      <c r="S459" t="s">
        <v>99</v>
      </c>
      <c r="T459" t="s">
        <v>100</v>
      </c>
      <c r="U459" t="s">
        <v>6696</v>
      </c>
      <c r="V459" t="s">
        <v>10937</v>
      </c>
      <c r="W459" t="s">
        <v>102</v>
      </c>
      <c r="Y459" t="s">
        <v>8</v>
      </c>
      <c r="Z459" t="s">
        <v>104</v>
      </c>
      <c r="AA459" t="s">
        <v>9546</v>
      </c>
      <c r="AB459" s="37">
        <v>1</v>
      </c>
      <c r="AC459" s="37">
        <v>35780</v>
      </c>
      <c r="AD459" s="37">
        <v>75096</v>
      </c>
      <c r="AE459" s="37">
        <v>35780</v>
      </c>
    </row>
    <row r="460" spans="1:31">
      <c r="A460" t="s">
        <v>704</v>
      </c>
      <c r="B460" t="s">
        <v>381</v>
      </c>
      <c r="C460" t="s">
        <v>382</v>
      </c>
      <c r="D460" t="s">
        <v>7001</v>
      </c>
      <c r="E460" t="s">
        <v>10938</v>
      </c>
      <c r="F460" t="s">
        <v>10939</v>
      </c>
      <c r="G460" t="s">
        <v>8607</v>
      </c>
      <c r="H460" t="s">
        <v>708</v>
      </c>
      <c r="I460" t="s">
        <v>7004</v>
      </c>
      <c r="J460" t="s">
        <v>10940</v>
      </c>
      <c r="K460" t="s">
        <v>96</v>
      </c>
      <c r="L460" t="s">
        <v>10941</v>
      </c>
      <c r="M460" s="36">
        <v>45966.424884259257</v>
      </c>
      <c r="N460" s="36">
        <v>45975.415277777778</v>
      </c>
      <c r="P460" t="s">
        <v>8668</v>
      </c>
      <c r="Q460" t="s">
        <v>8668</v>
      </c>
      <c r="R460" t="s">
        <v>1130</v>
      </c>
      <c r="S460" t="s">
        <v>1130</v>
      </c>
      <c r="T460" t="s">
        <v>100</v>
      </c>
      <c r="U460" t="s">
        <v>6696</v>
      </c>
      <c r="V460" t="s">
        <v>10942</v>
      </c>
      <c r="W460" t="s">
        <v>8611</v>
      </c>
      <c r="Y460" t="s">
        <v>13</v>
      </c>
      <c r="Z460" t="s">
        <v>104</v>
      </c>
      <c r="AB460" s="37">
        <v>0</v>
      </c>
      <c r="AC460" s="37">
        <v>35780</v>
      </c>
      <c r="AD460" s="37">
        <v>75096</v>
      </c>
      <c r="AE460" s="37">
        <v>35780</v>
      </c>
    </row>
    <row r="461" spans="1:31">
      <c r="A461" t="s">
        <v>398</v>
      </c>
      <c r="B461" t="s">
        <v>86</v>
      </c>
      <c r="C461" t="s">
        <v>87</v>
      </c>
      <c r="D461" t="s">
        <v>399</v>
      </c>
      <c r="E461" t="s">
        <v>10943</v>
      </c>
      <c r="F461" t="s">
        <v>10944</v>
      </c>
      <c r="G461" t="s">
        <v>8665</v>
      </c>
      <c r="H461" t="s">
        <v>402</v>
      </c>
      <c r="I461" t="s">
        <v>398</v>
      </c>
      <c r="J461" t="s">
        <v>10945</v>
      </c>
      <c r="K461" t="s">
        <v>96</v>
      </c>
      <c r="L461" t="s">
        <v>10946</v>
      </c>
      <c r="M461" s="36">
        <v>45966.421041666668</v>
      </c>
      <c r="N461" s="36">
        <v>45967.513194444437</v>
      </c>
      <c r="P461" t="s">
        <v>8668</v>
      </c>
      <c r="Q461" t="s">
        <v>8668</v>
      </c>
      <c r="R461" t="s">
        <v>1130</v>
      </c>
      <c r="S461" t="s">
        <v>1130</v>
      </c>
      <c r="T461" t="s">
        <v>100</v>
      </c>
      <c r="U461" t="s">
        <v>6696</v>
      </c>
      <c r="V461" t="s">
        <v>10947</v>
      </c>
      <c r="W461" t="s">
        <v>102</v>
      </c>
      <c r="Y461" t="s">
        <v>8</v>
      </c>
      <c r="Z461" t="s">
        <v>104</v>
      </c>
      <c r="AA461" t="s">
        <v>429</v>
      </c>
      <c r="AB461" s="37">
        <v>1</v>
      </c>
      <c r="AC461" s="37">
        <v>35780</v>
      </c>
      <c r="AD461" s="37">
        <v>75096</v>
      </c>
      <c r="AE461" s="37">
        <v>35780</v>
      </c>
    </row>
    <row r="462" spans="1:31">
      <c r="A462" t="s">
        <v>398</v>
      </c>
      <c r="B462" t="s">
        <v>86</v>
      </c>
      <c r="C462" t="s">
        <v>87</v>
      </c>
      <c r="D462" t="s">
        <v>4292</v>
      </c>
      <c r="E462" t="s">
        <v>10948</v>
      </c>
      <c r="F462" t="s">
        <v>10949</v>
      </c>
      <c r="G462" t="s">
        <v>8665</v>
      </c>
      <c r="H462" t="s">
        <v>402</v>
      </c>
      <c r="I462" t="s">
        <v>4295</v>
      </c>
      <c r="J462" t="s">
        <v>10950</v>
      </c>
      <c r="K462" t="s">
        <v>96</v>
      </c>
      <c r="L462" t="s">
        <v>10951</v>
      </c>
      <c r="M462" s="36">
        <v>45966.426585648151</v>
      </c>
      <c r="N462" s="36">
        <v>45967.668749999997</v>
      </c>
      <c r="P462" t="s">
        <v>8668</v>
      </c>
      <c r="Q462" t="s">
        <v>8668</v>
      </c>
      <c r="R462" t="s">
        <v>1130</v>
      </c>
      <c r="S462" t="s">
        <v>1130</v>
      </c>
      <c r="T462" t="s">
        <v>100</v>
      </c>
      <c r="U462" t="s">
        <v>6696</v>
      </c>
      <c r="V462" t="s">
        <v>10952</v>
      </c>
      <c r="W462" t="s">
        <v>102</v>
      </c>
      <c r="Y462" t="s">
        <v>11</v>
      </c>
      <c r="Z462" t="s">
        <v>104</v>
      </c>
      <c r="AA462" t="s">
        <v>407</v>
      </c>
      <c r="AB462" s="37">
        <v>1</v>
      </c>
      <c r="AC462" s="37">
        <v>67654</v>
      </c>
      <c r="AD462" s="37">
        <v>140396</v>
      </c>
      <c r="AE462" s="37">
        <v>67654</v>
      </c>
    </row>
    <row r="463" spans="1:31">
      <c r="A463" t="s">
        <v>138</v>
      </c>
      <c r="B463" t="s">
        <v>139</v>
      </c>
      <c r="C463" t="s">
        <v>140</v>
      </c>
      <c r="D463" t="s">
        <v>141</v>
      </c>
      <c r="E463" t="s">
        <v>10953</v>
      </c>
      <c r="F463" t="s">
        <v>10954</v>
      </c>
      <c r="G463" t="s">
        <v>8665</v>
      </c>
      <c r="H463" t="s">
        <v>144</v>
      </c>
      <c r="I463" t="s">
        <v>138</v>
      </c>
      <c r="J463" t="s">
        <v>10955</v>
      </c>
      <c r="K463" t="s">
        <v>96</v>
      </c>
      <c r="L463" t="s">
        <v>10956</v>
      </c>
      <c r="M463" s="36">
        <v>45966.428946759261</v>
      </c>
      <c r="N463" s="36">
        <v>45969.642361111109</v>
      </c>
      <c r="P463" t="s">
        <v>8668</v>
      </c>
      <c r="Q463" t="s">
        <v>8668</v>
      </c>
      <c r="R463" t="s">
        <v>98</v>
      </c>
      <c r="S463" t="s">
        <v>99</v>
      </c>
      <c r="T463" t="s">
        <v>100</v>
      </c>
      <c r="U463" t="s">
        <v>6696</v>
      </c>
      <c r="V463" t="s">
        <v>10957</v>
      </c>
      <c r="W463" t="s">
        <v>102</v>
      </c>
      <c r="Y463" t="s">
        <v>8</v>
      </c>
      <c r="Z463" t="s">
        <v>104</v>
      </c>
      <c r="AA463" t="s">
        <v>9546</v>
      </c>
      <c r="AB463" s="37">
        <v>1</v>
      </c>
      <c r="AC463" s="37">
        <v>35780</v>
      </c>
      <c r="AD463" s="37">
        <v>75096</v>
      </c>
      <c r="AE463" s="37">
        <v>35780</v>
      </c>
    </row>
    <row r="464" spans="1:31">
      <c r="A464" t="s">
        <v>138</v>
      </c>
      <c r="B464" t="s">
        <v>139</v>
      </c>
      <c r="C464" t="s">
        <v>140</v>
      </c>
      <c r="D464" t="s">
        <v>141</v>
      </c>
      <c r="E464" t="s">
        <v>10958</v>
      </c>
      <c r="F464" t="s">
        <v>10959</v>
      </c>
      <c r="G464" t="s">
        <v>8665</v>
      </c>
      <c r="H464" t="s">
        <v>144</v>
      </c>
      <c r="I464" t="s">
        <v>138</v>
      </c>
      <c r="J464" t="s">
        <v>10960</v>
      </c>
      <c r="K464" t="s">
        <v>96</v>
      </c>
      <c r="L464" t="s">
        <v>10961</v>
      </c>
      <c r="M464" s="36">
        <v>45966.449305555558</v>
      </c>
      <c r="N464" s="36">
        <v>45972.582638888889</v>
      </c>
      <c r="P464" t="s">
        <v>8668</v>
      </c>
      <c r="Q464" t="s">
        <v>8668</v>
      </c>
      <c r="R464" t="s">
        <v>1130</v>
      </c>
      <c r="S464" t="s">
        <v>1130</v>
      </c>
      <c r="T464" t="s">
        <v>100</v>
      </c>
      <c r="U464" t="s">
        <v>6696</v>
      </c>
      <c r="V464" t="s">
        <v>10962</v>
      </c>
      <c r="W464" t="s">
        <v>102</v>
      </c>
      <c r="Y464" t="s">
        <v>8</v>
      </c>
      <c r="Z464" t="s">
        <v>104</v>
      </c>
      <c r="AA464" t="s">
        <v>1423</v>
      </c>
      <c r="AB464" s="37">
        <v>1</v>
      </c>
      <c r="AC464" s="37">
        <v>35780</v>
      </c>
      <c r="AD464" s="37">
        <v>75096</v>
      </c>
      <c r="AE464" s="37">
        <v>35780</v>
      </c>
    </row>
    <row r="465" spans="1:31">
      <c r="A465" t="s">
        <v>138</v>
      </c>
      <c r="B465" t="s">
        <v>139</v>
      </c>
      <c r="C465" t="s">
        <v>140</v>
      </c>
      <c r="D465" t="s">
        <v>10963</v>
      </c>
      <c r="E465" t="s">
        <v>10964</v>
      </c>
      <c r="F465" t="s">
        <v>10965</v>
      </c>
      <c r="G465" t="s">
        <v>8665</v>
      </c>
      <c r="H465" t="s">
        <v>144</v>
      </c>
      <c r="I465" t="s">
        <v>10966</v>
      </c>
      <c r="J465" t="s">
        <v>10967</v>
      </c>
      <c r="K465" t="s">
        <v>96</v>
      </c>
      <c r="L465" t="s">
        <v>10968</v>
      </c>
      <c r="M465" s="36">
        <v>45966.448298611111</v>
      </c>
      <c r="N465" s="36">
        <v>45972.476388888892</v>
      </c>
      <c r="P465" t="s">
        <v>8668</v>
      </c>
      <c r="Q465" t="s">
        <v>8668</v>
      </c>
      <c r="R465" t="s">
        <v>98</v>
      </c>
      <c r="S465" t="s">
        <v>99</v>
      </c>
      <c r="T465" t="s">
        <v>100</v>
      </c>
      <c r="U465" t="s">
        <v>6696</v>
      </c>
      <c r="V465" t="s">
        <v>10969</v>
      </c>
      <c r="W465" t="s">
        <v>102</v>
      </c>
      <c r="Y465" t="s">
        <v>11</v>
      </c>
      <c r="Z465" t="s">
        <v>104</v>
      </c>
      <c r="AA465" t="s">
        <v>1348</v>
      </c>
      <c r="AB465" s="37">
        <v>1</v>
      </c>
      <c r="AC465" s="37">
        <v>67654</v>
      </c>
      <c r="AD465" s="37">
        <v>140396</v>
      </c>
      <c r="AE465" s="37">
        <v>67654</v>
      </c>
    </row>
    <row r="466" spans="1:31">
      <c r="A466" t="s">
        <v>1646</v>
      </c>
      <c r="B466" t="s">
        <v>256</v>
      </c>
      <c r="C466" t="s">
        <v>257</v>
      </c>
      <c r="D466" t="s">
        <v>1918</v>
      </c>
      <c r="E466" t="s">
        <v>10970</v>
      </c>
      <c r="F466" t="s">
        <v>10971</v>
      </c>
      <c r="G466" t="s">
        <v>8665</v>
      </c>
      <c r="H466" t="s">
        <v>689</v>
      </c>
      <c r="I466" t="s">
        <v>1646</v>
      </c>
      <c r="J466" t="s">
        <v>10972</v>
      </c>
      <c r="K466" t="s">
        <v>96</v>
      </c>
      <c r="L466" t="s">
        <v>10973</v>
      </c>
      <c r="M466" s="36">
        <v>45966.456608796303</v>
      </c>
      <c r="N466" s="36">
        <v>45968.50277777778</v>
      </c>
      <c r="P466" t="s">
        <v>8668</v>
      </c>
      <c r="Q466" t="s">
        <v>8668</v>
      </c>
      <c r="R466" t="s">
        <v>1130</v>
      </c>
      <c r="S466" t="s">
        <v>1130</v>
      </c>
      <c r="T466" t="s">
        <v>100</v>
      </c>
      <c r="U466" t="s">
        <v>6696</v>
      </c>
      <c r="V466" t="s">
        <v>10974</v>
      </c>
      <c r="W466" t="s">
        <v>102</v>
      </c>
      <c r="Y466" t="s">
        <v>8</v>
      </c>
      <c r="Z466" t="s">
        <v>104</v>
      </c>
      <c r="AA466" t="s">
        <v>1925</v>
      </c>
      <c r="AB466" s="37">
        <v>1</v>
      </c>
      <c r="AC466" s="37">
        <v>35780</v>
      </c>
      <c r="AD466" s="37">
        <v>75096</v>
      </c>
      <c r="AE466" s="37">
        <v>35780</v>
      </c>
    </row>
    <row r="467" spans="1:31">
      <c r="A467" t="s">
        <v>138</v>
      </c>
      <c r="B467" t="s">
        <v>139</v>
      </c>
      <c r="C467" t="s">
        <v>140</v>
      </c>
      <c r="D467" t="s">
        <v>1212</v>
      </c>
      <c r="E467" t="s">
        <v>10975</v>
      </c>
      <c r="F467" t="s">
        <v>10976</v>
      </c>
      <c r="G467" t="s">
        <v>8607</v>
      </c>
      <c r="H467" t="s">
        <v>144</v>
      </c>
      <c r="I467" t="s">
        <v>1215</v>
      </c>
      <c r="J467" t="s">
        <v>10977</v>
      </c>
      <c r="K467" t="s">
        <v>96</v>
      </c>
      <c r="L467" t="s">
        <v>10978</v>
      </c>
      <c r="M467" s="36">
        <v>45966.45753472222</v>
      </c>
      <c r="N467" s="36">
        <v>45975.521527777782</v>
      </c>
      <c r="P467" t="s">
        <v>8668</v>
      </c>
      <c r="Q467" t="s">
        <v>8668</v>
      </c>
      <c r="R467" t="s">
        <v>1130</v>
      </c>
      <c r="S467" t="s">
        <v>1130</v>
      </c>
      <c r="T467" t="s">
        <v>100</v>
      </c>
      <c r="U467" t="s">
        <v>6696</v>
      </c>
      <c r="V467" t="s">
        <v>10979</v>
      </c>
      <c r="W467" t="s">
        <v>8611</v>
      </c>
      <c r="Y467" t="s">
        <v>13</v>
      </c>
      <c r="Z467" t="s">
        <v>104</v>
      </c>
      <c r="AB467" s="37">
        <v>0</v>
      </c>
      <c r="AC467" s="37">
        <v>35780</v>
      </c>
      <c r="AD467" s="37">
        <v>75096</v>
      </c>
      <c r="AE467" s="37">
        <v>35780</v>
      </c>
    </row>
    <row r="468" spans="1:31">
      <c r="A468" t="s">
        <v>277</v>
      </c>
      <c r="B468" t="s">
        <v>256</v>
      </c>
      <c r="C468" t="s">
        <v>257</v>
      </c>
      <c r="D468" t="s">
        <v>1015</v>
      </c>
      <c r="E468" t="s">
        <v>10980</v>
      </c>
      <c r="F468" t="s">
        <v>10981</v>
      </c>
      <c r="G468" t="s">
        <v>8607</v>
      </c>
      <c r="H468" t="s">
        <v>281</v>
      </c>
      <c r="I468" t="s">
        <v>1018</v>
      </c>
      <c r="J468" t="s">
        <v>10982</v>
      </c>
      <c r="K468" t="s">
        <v>96</v>
      </c>
      <c r="L468" t="s">
        <v>10983</v>
      </c>
      <c r="M468" s="36">
        <v>45966.469398148147</v>
      </c>
      <c r="N468" s="36">
        <v>45971.466666666667</v>
      </c>
      <c r="P468" t="s">
        <v>8668</v>
      </c>
      <c r="Q468" t="s">
        <v>8668</v>
      </c>
      <c r="R468" t="s">
        <v>98</v>
      </c>
      <c r="S468" t="s">
        <v>99</v>
      </c>
      <c r="T468" t="s">
        <v>100</v>
      </c>
      <c r="U468" t="s">
        <v>6696</v>
      </c>
      <c r="V468" t="s">
        <v>10984</v>
      </c>
      <c r="W468" t="s">
        <v>8611</v>
      </c>
      <c r="Y468" t="s">
        <v>15</v>
      </c>
      <c r="Z468" t="s">
        <v>104</v>
      </c>
      <c r="AB468" s="37">
        <v>0</v>
      </c>
      <c r="AC468" s="37">
        <v>35780</v>
      </c>
      <c r="AD468" s="37">
        <v>75096</v>
      </c>
      <c r="AE468" s="37">
        <v>35780</v>
      </c>
    </row>
    <row r="469" spans="1:31">
      <c r="A469" t="s">
        <v>152</v>
      </c>
      <c r="B469" t="s">
        <v>153</v>
      </c>
      <c r="C469" t="s">
        <v>154</v>
      </c>
      <c r="D469" t="s">
        <v>155</v>
      </c>
      <c r="E469" t="s">
        <v>10985</v>
      </c>
      <c r="F469" t="s">
        <v>826</v>
      </c>
      <c r="G469" t="s">
        <v>8665</v>
      </c>
      <c r="H469" t="s">
        <v>153</v>
      </c>
      <c r="I469" t="s">
        <v>152</v>
      </c>
      <c r="J469" t="s">
        <v>827</v>
      </c>
      <c r="K469" t="s">
        <v>96</v>
      </c>
      <c r="L469" t="s">
        <v>10986</v>
      </c>
      <c r="M469" s="36">
        <v>45966.486006944448</v>
      </c>
      <c r="N469" s="36">
        <v>45967.513888888891</v>
      </c>
      <c r="P469" t="s">
        <v>8668</v>
      </c>
      <c r="Q469" t="s">
        <v>8668</v>
      </c>
      <c r="R469" t="s">
        <v>98</v>
      </c>
      <c r="S469" t="s">
        <v>470</v>
      </c>
      <c r="T469" t="s">
        <v>100</v>
      </c>
      <c r="U469" t="s">
        <v>6696</v>
      </c>
      <c r="V469" t="s">
        <v>10987</v>
      </c>
      <c r="W469" t="s">
        <v>102</v>
      </c>
      <c r="Y469" t="s">
        <v>8</v>
      </c>
      <c r="Z469" t="s">
        <v>104</v>
      </c>
      <c r="AA469" t="s">
        <v>574</v>
      </c>
      <c r="AB469" s="37">
        <v>1</v>
      </c>
      <c r="AC469" s="37">
        <v>35780</v>
      </c>
      <c r="AD469" s="37">
        <v>75096</v>
      </c>
      <c r="AE469" s="37">
        <v>35780</v>
      </c>
    </row>
    <row r="470" spans="1:31">
      <c r="A470" t="s">
        <v>351</v>
      </c>
      <c r="B470" t="s">
        <v>86</v>
      </c>
      <c r="C470" t="s">
        <v>352</v>
      </c>
      <c r="D470" t="s">
        <v>811</v>
      </c>
      <c r="E470" t="s">
        <v>10988</v>
      </c>
      <c r="F470" t="s">
        <v>10989</v>
      </c>
      <c r="G470" t="s">
        <v>8665</v>
      </c>
      <c r="H470" t="s">
        <v>356</v>
      </c>
      <c r="I470" t="s">
        <v>351</v>
      </c>
      <c r="J470" t="s">
        <v>10990</v>
      </c>
      <c r="K470" t="s">
        <v>96</v>
      </c>
      <c r="L470" t="s">
        <v>10991</v>
      </c>
      <c r="M470" s="36">
        <v>45966.489131944443</v>
      </c>
      <c r="N470" s="36">
        <v>45967.463888888888</v>
      </c>
      <c r="P470" t="s">
        <v>8668</v>
      </c>
      <c r="Q470" t="s">
        <v>8668</v>
      </c>
      <c r="R470" t="s">
        <v>98</v>
      </c>
      <c r="S470" t="s">
        <v>470</v>
      </c>
      <c r="T470" t="s">
        <v>100</v>
      </c>
      <c r="U470" t="s">
        <v>6696</v>
      </c>
      <c r="V470" t="s">
        <v>10992</v>
      </c>
      <c r="W470" t="s">
        <v>102</v>
      </c>
      <c r="Y470" t="s">
        <v>8</v>
      </c>
      <c r="Z470" t="s">
        <v>104</v>
      </c>
      <c r="AA470" t="s">
        <v>362</v>
      </c>
      <c r="AB470" s="37">
        <v>1</v>
      </c>
      <c r="AC470" s="37">
        <v>35780</v>
      </c>
      <c r="AD470" s="37">
        <v>75096</v>
      </c>
      <c r="AE470" s="37">
        <v>35780</v>
      </c>
    </row>
    <row r="471" spans="1:31">
      <c r="A471" t="s">
        <v>975</v>
      </c>
      <c r="B471" t="s">
        <v>256</v>
      </c>
      <c r="C471" t="s">
        <v>257</v>
      </c>
      <c r="D471" t="s">
        <v>976</v>
      </c>
      <c r="E471" t="s">
        <v>10993</v>
      </c>
      <c r="F471" t="s">
        <v>10994</v>
      </c>
      <c r="G471" t="s">
        <v>8665</v>
      </c>
      <c r="H471" t="s">
        <v>979</v>
      </c>
      <c r="I471" t="s">
        <v>975</v>
      </c>
      <c r="J471" t="s">
        <v>10995</v>
      </c>
      <c r="K471" t="s">
        <v>96</v>
      </c>
      <c r="L471" t="s">
        <v>10996</v>
      </c>
      <c r="M471" s="36">
        <v>45966.504027777781</v>
      </c>
      <c r="N471" s="36">
        <v>45968.67291666667</v>
      </c>
      <c r="P471" t="s">
        <v>8668</v>
      </c>
      <c r="Q471" t="s">
        <v>8668</v>
      </c>
      <c r="R471" t="s">
        <v>1130</v>
      </c>
      <c r="S471" t="s">
        <v>1130</v>
      </c>
      <c r="T471" t="s">
        <v>100</v>
      </c>
      <c r="U471" t="s">
        <v>6696</v>
      </c>
      <c r="V471" t="s">
        <v>10997</v>
      </c>
      <c r="W471" t="s">
        <v>102</v>
      </c>
      <c r="Y471" t="s">
        <v>8</v>
      </c>
      <c r="Z471" t="s">
        <v>104</v>
      </c>
      <c r="AA471" t="s">
        <v>7197</v>
      </c>
      <c r="AB471" s="37">
        <v>1</v>
      </c>
      <c r="AC471" s="37">
        <v>35780</v>
      </c>
      <c r="AD471" s="37">
        <v>75096</v>
      </c>
      <c r="AE471" s="37">
        <v>35780</v>
      </c>
    </row>
    <row r="472" spans="1:31">
      <c r="A472" t="s">
        <v>398</v>
      </c>
      <c r="B472" t="s">
        <v>86</v>
      </c>
      <c r="C472" t="s">
        <v>87</v>
      </c>
      <c r="D472" t="s">
        <v>2345</v>
      </c>
      <c r="E472" t="s">
        <v>10998</v>
      </c>
      <c r="F472" t="s">
        <v>10999</v>
      </c>
      <c r="G472" t="s">
        <v>8665</v>
      </c>
      <c r="H472" t="s">
        <v>848</v>
      </c>
      <c r="I472" t="s">
        <v>2348</v>
      </c>
      <c r="J472" t="s">
        <v>11000</v>
      </c>
      <c r="K472" t="s">
        <v>96</v>
      </c>
      <c r="L472" t="s">
        <v>11001</v>
      </c>
      <c r="M472" s="36">
        <v>45966.50304398148</v>
      </c>
      <c r="N472" s="36">
        <v>45967.568749999999</v>
      </c>
      <c r="P472" t="s">
        <v>8668</v>
      </c>
      <c r="Q472" t="s">
        <v>8668</v>
      </c>
      <c r="R472" t="s">
        <v>1130</v>
      </c>
      <c r="S472" t="s">
        <v>1130</v>
      </c>
      <c r="T472" t="s">
        <v>100</v>
      </c>
      <c r="U472" t="s">
        <v>6696</v>
      </c>
      <c r="V472" t="s">
        <v>11002</v>
      </c>
      <c r="W472" t="s">
        <v>102</v>
      </c>
      <c r="Y472" t="s">
        <v>11</v>
      </c>
      <c r="Z472" t="s">
        <v>104</v>
      </c>
      <c r="AA472" t="s">
        <v>740</v>
      </c>
      <c r="AB472" s="37">
        <v>1</v>
      </c>
      <c r="AC472" s="37">
        <v>67654</v>
      </c>
      <c r="AD472" s="37">
        <v>140396</v>
      </c>
      <c r="AE472" s="37">
        <v>67654</v>
      </c>
    </row>
    <row r="473" spans="1:31">
      <c r="A473" t="s">
        <v>398</v>
      </c>
      <c r="B473" t="s">
        <v>86</v>
      </c>
      <c r="C473" t="s">
        <v>87</v>
      </c>
      <c r="D473" t="s">
        <v>594</v>
      </c>
      <c r="E473" t="s">
        <v>11003</v>
      </c>
      <c r="F473" t="s">
        <v>11004</v>
      </c>
      <c r="G473" t="s">
        <v>8665</v>
      </c>
      <c r="H473" t="s">
        <v>402</v>
      </c>
      <c r="I473" t="s">
        <v>597</v>
      </c>
      <c r="J473" t="s">
        <v>11005</v>
      </c>
      <c r="K473" t="s">
        <v>96</v>
      </c>
      <c r="L473" t="s">
        <v>11006</v>
      </c>
      <c r="M473" s="36">
        <v>45966.532534722217</v>
      </c>
      <c r="N473" s="36">
        <v>45967.519444444442</v>
      </c>
      <c r="P473" t="s">
        <v>8668</v>
      </c>
      <c r="Q473" t="s">
        <v>8668</v>
      </c>
      <c r="R473" t="s">
        <v>1130</v>
      </c>
      <c r="S473" t="s">
        <v>1130</v>
      </c>
      <c r="T473" t="s">
        <v>100</v>
      </c>
      <c r="U473" t="s">
        <v>6696</v>
      </c>
      <c r="V473" t="s">
        <v>11007</v>
      </c>
      <c r="W473" t="s">
        <v>102</v>
      </c>
      <c r="Y473" t="s">
        <v>11</v>
      </c>
      <c r="Z473" t="s">
        <v>104</v>
      </c>
      <c r="AA473" t="s">
        <v>407</v>
      </c>
      <c r="AB473" s="37">
        <v>1</v>
      </c>
      <c r="AC473" s="37">
        <v>67654</v>
      </c>
      <c r="AD473" s="37">
        <v>140396</v>
      </c>
      <c r="AE473" s="37">
        <v>67654</v>
      </c>
    </row>
    <row r="474" spans="1:31">
      <c r="A474" t="s">
        <v>152</v>
      </c>
      <c r="B474" t="s">
        <v>153</v>
      </c>
      <c r="C474" t="s">
        <v>154</v>
      </c>
      <c r="D474" t="s">
        <v>155</v>
      </c>
      <c r="E474" t="s">
        <v>11008</v>
      </c>
      <c r="F474" t="s">
        <v>11009</v>
      </c>
      <c r="G474" t="s">
        <v>8665</v>
      </c>
      <c r="H474" t="s">
        <v>153</v>
      </c>
      <c r="I474" t="s">
        <v>152</v>
      </c>
      <c r="J474" t="s">
        <v>11010</v>
      </c>
      <c r="K474" t="s">
        <v>96</v>
      </c>
      <c r="L474" t="s">
        <v>11011</v>
      </c>
      <c r="M474" s="36">
        <v>45966.54483796296</v>
      </c>
      <c r="N474" s="36">
        <v>45967.535416666673</v>
      </c>
      <c r="P474" t="s">
        <v>8668</v>
      </c>
      <c r="Q474" t="s">
        <v>8668</v>
      </c>
      <c r="R474" t="s">
        <v>98</v>
      </c>
      <c r="S474" t="s">
        <v>470</v>
      </c>
      <c r="T474" t="s">
        <v>100</v>
      </c>
      <c r="U474" t="s">
        <v>6696</v>
      </c>
      <c r="V474" t="s">
        <v>11012</v>
      </c>
      <c r="W474" t="s">
        <v>102</v>
      </c>
      <c r="Y474" t="s">
        <v>8</v>
      </c>
      <c r="Z474" t="s">
        <v>104</v>
      </c>
      <c r="AA474" t="s">
        <v>1378</v>
      </c>
      <c r="AB474" s="37">
        <v>1</v>
      </c>
      <c r="AC474" s="37">
        <v>35780</v>
      </c>
      <c r="AD474" s="37">
        <v>75096</v>
      </c>
      <c r="AE474" s="37">
        <v>35780</v>
      </c>
    </row>
    <row r="475" spans="1:31">
      <c r="A475" t="s">
        <v>138</v>
      </c>
      <c r="B475" t="s">
        <v>139</v>
      </c>
      <c r="C475" t="s">
        <v>140</v>
      </c>
      <c r="D475" t="s">
        <v>141</v>
      </c>
      <c r="E475" t="s">
        <v>11013</v>
      </c>
      <c r="F475" t="s">
        <v>11014</v>
      </c>
      <c r="G475" t="s">
        <v>8665</v>
      </c>
      <c r="H475" t="s">
        <v>144</v>
      </c>
      <c r="I475" t="s">
        <v>138</v>
      </c>
      <c r="J475" t="s">
        <v>11015</v>
      </c>
      <c r="K475" t="s">
        <v>96</v>
      </c>
      <c r="L475" t="s">
        <v>11016</v>
      </c>
      <c r="M475" s="36">
        <v>45966.542303240742</v>
      </c>
      <c r="N475" s="36">
        <v>45972.524305555547</v>
      </c>
      <c r="P475" t="s">
        <v>8668</v>
      </c>
      <c r="Q475" t="s">
        <v>8668</v>
      </c>
      <c r="R475" t="s">
        <v>147</v>
      </c>
      <c r="S475" t="s">
        <v>2319</v>
      </c>
      <c r="T475" t="s">
        <v>100</v>
      </c>
      <c r="U475" t="s">
        <v>6696</v>
      </c>
      <c r="V475" t="s">
        <v>11017</v>
      </c>
      <c r="W475" t="s">
        <v>102</v>
      </c>
      <c r="Y475" t="s">
        <v>8</v>
      </c>
      <c r="Z475" t="s">
        <v>104</v>
      </c>
      <c r="AA475" t="s">
        <v>8671</v>
      </c>
      <c r="AB475" s="37">
        <v>1</v>
      </c>
      <c r="AC475" s="37">
        <v>35780</v>
      </c>
      <c r="AD475" s="37">
        <v>75096</v>
      </c>
      <c r="AE475" s="37">
        <v>35780</v>
      </c>
    </row>
    <row r="476" spans="1:31">
      <c r="A476" t="s">
        <v>380</v>
      </c>
      <c r="B476" t="s">
        <v>381</v>
      </c>
      <c r="C476" t="s">
        <v>382</v>
      </c>
      <c r="D476" t="s">
        <v>383</v>
      </c>
      <c r="E476" t="s">
        <v>11018</v>
      </c>
      <c r="F476" t="s">
        <v>11019</v>
      </c>
      <c r="G476" t="s">
        <v>8665</v>
      </c>
      <c r="H476" t="s">
        <v>386</v>
      </c>
      <c r="I476" t="s">
        <v>380</v>
      </c>
      <c r="J476" t="s">
        <v>11020</v>
      </c>
      <c r="K476" t="s">
        <v>96</v>
      </c>
      <c r="L476" t="s">
        <v>11021</v>
      </c>
      <c r="M476" s="36">
        <v>45966.551111111112</v>
      </c>
      <c r="N476" s="36">
        <v>45972.478472222218</v>
      </c>
      <c r="P476" t="s">
        <v>8668</v>
      </c>
      <c r="Q476" t="s">
        <v>8668</v>
      </c>
      <c r="R476" t="s">
        <v>98</v>
      </c>
      <c r="S476" t="s">
        <v>470</v>
      </c>
      <c r="T476" t="s">
        <v>100</v>
      </c>
      <c r="U476" t="s">
        <v>6696</v>
      </c>
      <c r="V476" t="s">
        <v>11022</v>
      </c>
      <c r="W476" t="s">
        <v>102</v>
      </c>
      <c r="Y476" t="s">
        <v>8</v>
      </c>
      <c r="Z476" t="s">
        <v>104</v>
      </c>
      <c r="AA476" t="s">
        <v>1043</v>
      </c>
      <c r="AB476" s="37">
        <v>1</v>
      </c>
      <c r="AC476" s="37">
        <v>35780</v>
      </c>
      <c r="AD476" s="37">
        <v>75096</v>
      </c>
      <c r="AE476" s="37">
        <v>35780</v>
      </c>
    </row>
    <row r="477" spans="1:31">
      <c r="A477" t="s">
        <v>152</v>
      </c>
      <c r="B477" t="s">
        <v>153</v>
      </c>
      <c r="C477" t="s">
        <v>154</v>
      </c>
      <c r="D477" t="s">
        <v>155</v>
      </c>
      <c r="E477" t="s">
        <v>11023</v>
      </c>
      <c r="F477" t="s">
        <v>11024</v>
      </c>
      <c r="G477" t="s">
        <v>8665</v>
      </c>
      <c r="H477" t="s">
        <v>153</v>
      </c>
      <c r="I477" t="s">
        <v>152</v>
      </c>
      <c r="J477" t="s">
        <v>11025</v>
      </c>
      <c r="K477" t="s">
        <v>96</v>
      </c>
      <c r="L477" t="s">
        <v>11026</v>
      </c>
      <c r="M477" s="36">
        <v>45966.553564814807</v>
      </c>
      <c r="N477" s="36">
        <v>45967.467361111107</v>
      </c>
      <c r="P477" t="s">
        <v>8668</v>
      </c>
      <c r="Q477" t="s">
        <v>8668</v>
      </c>
      <c r="R477" t="s">
        <v>1130</v>
      </c>
      <c r="S477" t="s">
        <v>1130</v>
      </c>
      <c r="T477" t="s">
        <v>100</v>
      </c>
      <c r="U477" t="s">
        <v>6696</v>
      </c>
      <c r="V477" t="s">
        <v>11027</v>
      </c>
      <c r="W477" t="s">
        <v>102</v>
      </c>
      <c r="Y477" t="s">
        <v>8</v>
      </c>
      <c r="Z477" t="s">
        <v>104</v>
      </c>
      <c r="AA477" t="s">
        <v>574</v>
      </c>
      <c r="AB477" s="37">
        <v>1</v>
      </c>
      <c r="AC477" s="37">
        <v>35780</v>
      </c>
      <c r="AD477" s="37">
        <v>75096</v>
      </c>
      <c r="AE477" s="37">
        <v>35780</v>
      </c>
    </row>
    <row r="478" spans="1:31">
      <c r="A478" t="s">
        <v>138</v>
      </c>
      <c r="B478" t="s">
        <v>139</v>
      </c>
      <c r="C478" t="s">
        <v>140</v>
      </c>
      <c r="D478" t="s">
        <v>494</v>
      </c>
      <c r="E478" t="s">
        <v>11028</v>
      </c>
      <c r="F478" t="s">
        <v>11029</v>
      </c>
      <c r="G478" t="s">
        <v>8665</v>
      </c>
      <c r="H478" t="s">
        <v>144</v>
      </c>
      <c r="I478" t="s">
        <v>497</v>
      </c>
      <c r="J478" t="s">
        <v>11030</v>
      </c>
      <c r="K478" t="s">
        <v>96</v>
      </c>
      <c r="L478" t="s">
        <v>11031</v>
      </c>
      <c r="M478" s="36">
        <v>45966.567777777767</v>
      </c>
      <c r="N478" s="36">
        <v>45968.651388888888</v>
      </c>
      <c r="P478" t="s">
        <v>8668</v>
      </c>
      <c r="Q478" t="s">
        <v>8668</v>
      </c>
      <c r="R478" t="s">
        <v>1130</v>
      </c>
      <c r="S478" t="s">
        <v>1130</v>
      </c>
      <c r="T478" t="s">
        <v>100</v>
      </c>
      <c r="U478" t="s">
        <v>6696</v>
      </c>
      <c r="V478" t="s">
        <v>11032</v>
      </c>
      <c r="W478" t="s">
        <v>102</v>
      </c>
      <c r="Y478" t="s">
        <v>8</v>
      </c>
      <c r="Z478" t="s">
        <v>104</v>
      </c>
      <c r="AA478" t="s">
        <v>9546</v>
      </c>
      <c r="AB478" s="37">
        <v>1</v>
      </c>
      <c r="AC478" s="37">
        <v>35780</v>
      </c>
      <c r="AD478" s="37">
        <v>75096</v>
      </c>
      <c r="AE478" s="37">
        <v>35780</v>
      </c>
    </row>
    <row r="479" spans="1:31">
      <c r="A479" t="s">
        <v>138</v>
      </c>
      <c r="B479" t="s">
        <v>139</v>
      </c>
      <c r="C479" t="s">
        <v>140</v>
      </c>
      <c r="D479" t="s">
        <v>196</v>
      </c>
      <c r="E479" t="s">
        <v>11033</v>
      </c>
      <c r="F479" t="s">
        <v>3922</v>
      </c>
      <c r="G479" t="s">
        <v>8665</v>
      </c>
      <c r="H479" t="s">
        <v>144</v>
      </c>
      <c r="I479" t="s">
        <v>199</v>
      </c>
      <c r="J479" t="s">
        <v>3923</v>
      </c>
      <c r="K479" t="s">
        <v>96</v>
      </c>
      <c r="L479" t="s">
        <v>11034</v>
      </c>
      <c r="M479" s="36">
        <v>45966.55972222222</v>
      </c>
      <c r="N479" s="36">
        <v>45971.575694444437</v>
      </c>
      <c r="P479" t="s">
        <v>8668</v>
      </c>
      <c r="Q479" t="s">
        <v>8668</v>
      </c>
      <c r="R479" t="s">
        <v>147</v>
      </c>
      <c r="S479" t="s">
        <v>148</v>
      </c>
      <c r="T479" t="s">
        <v>100</v>
      </c>
      <c r="U479" t="s">
        <v>6696</v>
      </c>
      <c r="V479" t="s">
        <v>11035</v>
      </c>
      <c r="W479" t="s">
        <v>102</v>
      </c>
      <c r="Y479" t="s">
        <v>8</v>
      </c>
      <c r="Z479" t="s">
        <v>104</v>
      </c>
      <c r="AA479" t="s">
        <v>189</v>
      </c>
      <c r="AB479" s="37">
        <v>1</v>
      </c>
      <c r="AC479" s="37">
        <v>35780</v>
      </c>
      <c r="AD479" s="37">
        <v>75096</v>
      </c>
      <c r="AE479" s="37">
        <v>35780</v>
      </c>
    </row>
    <row r="480" spans="1:31">
      <c r="A480" t="s">
        <v>138</v>
      </c>
      <c r="B480" t="s">
        <v>139</v>
      </c>
      <c r="C480" t="s">
        <v>140</v>
      </c>
      <c r="D480" t="s">
        <v>196</v>
      </c>
      <c r="E480" t="s">
        <v>11036</v>
      </c>
      <c r="F480" t="s">
        <v>11037</v>
      </c>
      <c r="G480" t="s">
        <v>8665</v>
      </c>
      <c r="H480" t="s">
        <v>144</v>
      </c>
      <c r="I480" t="s">
        <v>199</v>
      </c>
      <c r="J480" t="s">
        <v>11038</v>
      </c>
      <c r="K480" t="s">
        <v>96</v>
      </c>
      <c r="L480" t="s">
        <v>11039</v>
      </c>
      <c r="M480" s="36">
        <v>45966.572233796287</v>
      </c>
      <c r="N480" s="36">
        <v>45969.640277777777</v>
      </c>
      <c r="P480" t="s">
        <v>8668</v>
      </c>
      <c r="Q480" t="s">
        <v>8668</v>
      </c>
      <c r="R480" t="s">
        <v>98</v>
      </c>
      <c r="S480" t="s">
        <v>470</v>
      </c>
      <c r="T480" t="s">
        <v>100</v>
      </c>
      <c r="U480" t="s">
        <v>6696</v>
      </c>
      <c r="V480" t="s">
        <v>11040</v>
      </c>
      <c r="W480" t="s">
        <v>102</v>
      </c>
      <c r="Y480" t="s">
        <v>8</v>
      </c>
      <c r="Z480" t="s">
        <v>104</v>
      </c>
      <c r="AA480" t="s">
        <v>9546</v>
      </c>
      <c r="AB480" s="37">
        <v>1</v>
      </c>
      <c r="AC480" s="37">
        <v>35780</v>
      </c>
      <c r="AD480" s="37">
        <v>75096</v>
      </c>
      <c r="AE480" s="37">
        <v>35780</v>
      </c>
    </row>
    <row r="481" spans="1:31">
      <c r="A481" t="s">
        <v>398</v>
      </c>
      <c r="B481" t="s">
        <v>86</v>
      </c>
      <c r="C481" t="s">
        <v>87</v>
      </c>
      <c r="D481" t="s">
        <v>399</v>
      </c>
      <c r="E481" t="s">
        <v>11041</v>
      </c>
      <c r="F481" t="s">
        <v>11042</v>
      </c>
      <c r="G481" t="s">
        <v>8665</v>
      </c>
      <c r="H481" t="s">
        <v>402</v>
      </c>
      <c r="I481" t="s">
        <v>398</v>
      </c>
      <c r="J481" t="s">
        <v>11043</v>
      </c>
      <c r="K481" t="s">
        <v>96</v>
      </c>
      <c r="L481" t="s">
        <v>11044</v>
      </c>
      <c r="M481" s="36">
        <v>45966.572939814818</v>
      </c>
      <c r="N481" s="36">
        <v>45967.493750000001</v>
      </c>
      <c r="P481" t="s">
        <v>8668</v>
      </c>
      <c r="Q481" t="s">
        <v>8668</v>
      </c>
      <c r="R481" t="s">
        <v>98</v>
      </c>
      <c r="S481" t="s">
        <v>470</v>
      </c>
      <c r="T481" t="s">
        <v>100</v>
      </c>
      <c r="U481" t="s">
        <v>6696</v>
      </c>
      <c r="V481" t="s">
        <v>11045</v>
      </c>
      <c r="W481" t="s">
        <v>102</v>
      </c>
      <c r="Y481" t="s">
        <v>8</v>
      </c>
      <c r="Z481" t="s">
        <v>104</v>
      </c>
      <c r="AA481" t="s">
        <v>2283</v>
      </c>
      <c r="AB481" s="37">
        <v>1</v>
      </c>
      <c r="AC481" s="37">
        <v>35780</v>
      </c>
      <c r="AD481" s="37">
        <v>75096</v>
      </c>
      <c r="AE481" s="37">
        <v>35780</v>
      </c>
    </row>
    <row r="482" spans="1:31">
      <c r="A482" t="s">
        <v>152</v>
      </c>
      <c r="B482" t="s">
        <v>153</v>
      </c>
      <c r="C482" t="s">
        <v>154</v>
      </c>
      <c r="D482" t="s">
        <v>155</v>
      </c>
      <c r="E482" t="s">
        <v>11046</v>
      </c>
      <c r="F482" t="s">
        <v>11047</v>
      </c>
      <c r="G482" t="s">
        <v>8665</v>
      </c>
      <c r="H482" t="s">
        <v>153</v>
      </c>
      <c r="I482" t="s">
        <v>152</v>
      </c>
      <c r="J482" t="s">
        <v>11048</v>
      </c>
      <c r="K482" t="s">
        <v>96</v>
      </c>
      <c r="L482" t="s">
        <v>11049</v>
      </c>
      <c r="M482" s="36">
        <v>45966.579131944447</v>
      </c>
      <c r="N482" s="36">
        <v>45971.644444444442</v>
      </c>
      <c r="P482" t="s">
        <v>8668</v>
      </c>
      <c r="Q482" t="s">
        <v>8668</v>
      </c>
      <c r="R482" t="s">
        <v>1129</v>
      </c>
      <c r="S482" t="s">
        <v>1129</v>
      </c>
      <c r="T482" t="s">
        <v>100</v>
      </c>
      <c r="U482" t="s">
        <v>6696</v>
      </c>
      <c r="V482" t="s">
        <v>11050</v>
      </c>
      <c r="W482" t="s">
        <v>102</v>
      </c>
      <c r="Y482" t="s">
        <v>8</v>
      </c>
      <c r="Z482" t="s">
        <v>104</v>
      </c>
      <c r="AA482" t="s">
        <v>6075</v>
      </c>
      <c r="AB482" s="37">
        <v>1</v>
      </c>
      <c r="AC482" s="37">
        <v>35780</v>
      </c>
      <c r="AD482" s="37">
        <v>75096</v>
      </c>
      <c r="AE482" s="37">
        <v>35780</v>
      </c>
    </row>
    <row r="483" spans="1:31">
      <c r="A483" t="s">
        <v>800</v>
      </c>
      <c r="B483" t="s">
        <v>381</v>
      </c>
      <c r="C483" t="s">
        <v>382</v>
      </c>
      <c r="D483" t="s">
        <v>2271</v>
      </c>
      <c r="E483" t="s">
        <v>11051</v>
      </c>
      <c r="F483" t="s">
        <v>11052</v>
      </c>
      <c r="G483" t="s">
        <v>8665</v>
      </c>
      <c r="H483" t="s">
        <v>804</v>
      </c>
      <c r="I483" t="s">
        <v>800</v>
      </c>
      <c r="J483" t="s">
        <v>11053</v>
      </c>
      <c r="K483" t="s">
        <v>96</v>
      </c>
      <c r="L483" t="s">
        <v>11054</v>
      </c>
      <c r="M483" s="36">
        <v>45966.558530092603</v>
      </c>
      <c r="N483" s="36">
        <v>45967.625694444447</v>
      </c>
      <c r="P483" t="s">
        <v>8668</v>
      </c>
      <c r="Q483" t="s">
        <v>8668</v>
      </c>
      <c r="R483" t="s">
        <v>1129</v>
      </c>
      <c r="S483" t="s">
        <v>1129</v>
      </c>
      <c r="T483" t="s">
        <v>100</v>
      </c>
      <c r="U483" t="s">
        <v>6696</v>
      </c>
      <c r="V483" t="s">
        <v>11055</v>
      </c>
      <c r="W483" t="s">
        <v>102</v>
      </c>
      <c r="Y483" t="s">
        <v>8</v>
      </c>
      <c r="Z483" t="s">
        <v>104</v>
      </c>
      <c r="AA483" t="s">
        <v>810</v>
      </c>
      <c r="AB483" s="37">
        <v>1</v>
      </c>
      <c r="AC483" s="37">
        <v>35780</v>
      </c>
      <c r="AD483" s="37">
        <v>75096</v>
      </c>
      <c r="AE483" s="37">
        <v>35780</v>
      </c>
    </row>
    <row r="484" spans="1:31">
      <c r="A484" t="s">
        <v>255</v>
      </c>
      <c r="B484" t="s">
        <v>256</v>
      </c>
      <c r="C484" t="s">
        <v>257</v>
      </c>
      <c r="D484" t="s">
        <v>1896</v>
      </c>
      <c r="E484" t="s">
        <v>11056</v>
      </c>
      <c r="F484" t="s">
        <v>11057</v>
      </c>
      <c r="G484" t="s">
        <v>8665</v>
      </c>
      <c r="H484" t="s">
        <v>261</v>
      </c>
      <c r="I484" t="s">
        <v>1899</v>
      </c>
      <c r="J484" t="s">
        <v>11058</v>
      </c>
      <c r="K484" t="s">
        <v>96</v>
      </c>
      <c r="L484" t="s">
        <v>11059</v>
      </c>
      <c r="M484" s="36">
        <v>45966.558692129627</v>
      </c>
      <c r="N484" s="36">
        <v>45967.51458333333</v>
      </c>
      <c r="P484" t="s">
        <v>8668</v>
      </c>
      <c r="Q484" t="s">
        <v>8668</v>
      </c>
      <c r="R484" t="s">
        <v>1130</v>
      </c>
      <c r="S484" t="s">
        <v>1130</v>
      </c>
      <c r="T484" t="s">
        <v>100</v>
      </c>
      <c r="U484" t="s">
        <v>6696</v>
      </c>
      <c r="V484" t="s">
        <v>11060</v>
      </c>
      <c r="W484" t="s">
        <v>102</v>
      </c>
      <c r="Y484" t="s">
        <v>11</v>
      </c>
      <c r="Z484" t="s">
        <v>104</v>
      </c>
      <c r="AA484" t="s">
        <v>958</v>
      </c>
      <c r="AB484" s="37">
        <v>1</v>
      </c>
      <c r="AC484" s="37">
        <v>67654</v>
      </c>
      <c r="AD484" s="37">
        <v>140396</v>
      </c>
      <c r="AE484" s="37">
        <v>67654</v>
      </c>
    </row>
    <row r="485" spans="1:31">
      <c r="A485" t="s">
        <v>152</v>
      </c>
      <c r="B485" t="s">
        <v>153</v>
      </c>
      <c r="C485" t="s">
        <v>154</v>
      </c>
      <c r="D485" t="s">
        <v>155</v>
      </c>
      <c r="E485" t="s">
        <v>11061</v>
      </c>
      <c r="F485" t="s">
        <v>11062</v>
      </c>
      <c r="G485" t="s">
        <v>8665</v>
      </c>
      <c r="H485" t="s">
        <v>153</v>
      </c>
      <c r="I485" t="s">
        <v>152</v>
      </c>
      <c r="J485" t="s">
        <v>11063</v>
      </c>
      <c r="K485" t="s">
        <v>96</v>
      </c>
      <c r="L485" t="s">
        <v>11064</v>
      </c>
      <c r="M485" s="36">
        <v>45966.559398148151</v>
      </c>
      <c r="N485" s="36">
        <v>45967.472916666673</v>
      </c>
      <c r="P485" t="s">
        <v>8668</v>
      </c>
      <c r="Q485" t="s">
        <v>8668</v>
      </c>
      <c r="R485" t="s">
        <v>1129</v>
      </c>
      <c r="S485" t="s">
        <v>1129</v>
      </c>
      <c r="T485" t="s">
        <v>100</v>
      </c>
      <c r="U485" t="s">
        <v>6696</v>
      </c>
      <c r="V485" t="s">
        <v>11065</v>
      </c>
      <c r="W485" t="s">
        <v>102</v>
      </c>
      <c r="Y485" t="s">
        <v>8</v>
      </c>
      <c r="Z485" t="s">
        <v>104</v>
      </c>
      <c r="AA485" t="s">
        <v>453</v>
      </c>
      <c r="AB485" s="37">
        <v>1</v>
      </c>
      <c r="AC485" s="37">
        <v>35780</v>
      </c>
      <c r="AD485" s="37">
        <v>75096</v>
      </c>
      <c r="AE485" s="37">
        <v>35780</v>
      </c>
    </row>
    <row r="486" spans="1:31">
      <c r="A486" t="s">
        <v>113</v>
      </c>
      <c r="B486" t="s">
        <v>114</v>
      </c>
      <c r="C486" t="s">
        <v>115</v>
      </c>
      <c r="D486" t="s">
        <v>1357</v>
      </c>
      <c r="E486" t="s">
        <v>11066</v>
      </c>
      <c r="F486" t="s">
        <v>1359</v>
      </c>
      <c r="G486" t="s">
        <v>8607</v>
      </c>
      <c r="H486" t="s">
        <v>366</v>
      </c>
      <c r="I486" t="s">
        <v>1360</v>
      </c>
      <c r="J486" t="s">
        <v>1361</v>
      </c>
      <c r="K486" t="s">
        <v>96</v>
      </c>
      <c r="L486" t="s">
        <v>11067</v>
      </c>
      <c r="M486" s="36">
        <v>45966.560289351852</v>
      </c>
      <c r="N486" s="36">
        <v>45968.352083333331</v>
      </c>
      <c r="P486" t="s">
        <v>8668</v>
      </c>
      <c r="Q486" t="s">
        <v>8668</v>
      </c>
      <c r="R486" t="s">
        <v>147</v>
      </c>
      <c r="S486" t="s">
        <v>1364</v>
      </c>
      <c r="T486" t="s">
        <v>100</v>
      </c>
      <c r="U486" t="s">
        <v>6696</v>
      </c>
      <c r="V486" t="s">
        <v>11068</v>
      </c>
      <c r="W486" t="s">
        <v>8611</v>
      </c>
      <c r="Y486" t="s">
        <v>13</v>
      </c>
      <c r="Z486" t="s">
        <v>104</v>
      </c>
      <c r="AB486" s="37">
        <v>0</v>
      </c>
      <c r="AC486" s="37">
        <v>35780</v>
      </c>
      <c r="AD486" s="37">
        <v>75096</v>
      </c>
      <c r="AE486" s="37">
        <v>35780</v>
      </c>
    </row>
    <row r="487" spans="1:31">
      <c r="A487" t="s">
        <v>509</v>
      </c>
      <c r="B487" t="s">
        <v>139</v>
      </c>
      <c r="C487" t="s">
        <v>140</v>
      </c>
      <c r="D487" t="s">
        <v>4488</v>
      </c>
      <c r="E487" t="s">
        <v>11069</v>
      </c>
      <c r="F487" t="s">
        <v>11070</v>
      </c>
      <c r="G487" t="s">
        <v>8607</v>
      </c>
      <c r="H487" t="s">
        <v>144</v>
      </c>
      <c r="I487" t="s">
        <v>4491</v>
      </c>
      <c r="J487" t="s">
        <v>11071</v>
      </c>
      <c r="K487" t="s">
        <v>96</v>
      </c>
      <c r="L487" t="s">
        <v>11072</v>
      </c>
      <c r="M487" s="36">
        <v>45966.603784722232</v>
      </c>
      <c r="N487" s="36">
        <v>45973.463888888888</v>
      </c>
      <c r="P487" t="s">
        <v>8668</v>
      </c>
      <c r="Q487" t="s">
        <v>8668</v>
      </c>
      <c r="R487" t="s">
        <v>1130</v>
      </c>
      <c r="S487" t="s">
        <v>1130</v>
      </c>
      <c r="T487" t="s">
        <v>100</v>
      </c>
      <c r="U487" t="s">
        <v>6696</v>
      </c>
      <c r="V487" t="s">
        <v>11073</v>
      </c>
      <c r="W487" t="s">
        <v>8611</v>
      </c>
      <c r="Y487" t="s">
        <v>13</v>
      </c>
      <c r="Z487" t="s">
        <v>104</v>
      </c>
      <c r="AB487" s="37">
        <v>0</v>
      </c>
      <c r="AC487" s="37">
        <v>35780</v>
      </c>
      <c r="AD487" s="37">
        <v>75096</v>
      </c>
      <c r="AE487" s="37">
        <v>35780</v>
      </c>
    </row>
    <row r="488" spans="1:31">
      <c r="A488" t="s">
        <v>138</v>
      </c>
      <c r="B488" t="s">
        <v>139</v>
      </c>
      <c r="C488" t="s">
        <v>140</v>
      </c>
      <c r="D488" t="s">
        <v>494</v>
      </c>
      <c r="E488" t="s">
        <v>11074</v>
      </c>
      <c r="F488" t="s">
        <v>11075</v>
      </c>
      <c r="G488" t="s">
        <v>8665</v>
      </c>
      <c r="H488" t="s">
        <v>144</v>
      </c>
      <c r="I488" t="s">
        <v>497</v>
      </c>
      <c r="J488" t="s">
        <v>11076</v>
      </c>
      <c r="K488" t="s">
        <v>96</v>
      </c>
      <c r="L488" t="s">
        <v>11077</v>
      </c>
      <c r="M488" s="36">
        <v>45966.591747685183</v>
      </c>
      <c r="N488" s="36">
        <v>45968.652083333327</v>
      </c>
      <c r="P488" t="s">
        <v>8668</v>
      </c>
      <c r="Q488" t="s">
        <v>8668</v>
      </c>
      <c r="R488" t="s">
        <v>98</v>
      </c>
      <c r="S488" t="s">
        <v>470</v>
      </c>
      <c r="T488" t="s">
        <v>100</v>
      </c>
      <c r="U488" t="s">
        <v>6696</v>
      </c>
      <c r="V488" t="s">
        <v>11078</v>
      </c>
      <c r="W488" t="s">
        <v>102</v>
      </c>
      <c r="Y488" t="s">
        <v>8</v>
      </c>
      <c r="Z488" t="s">
        <v>104</v>
      </c>
      <c r="AA488" t="s">
        <v>9546</v>
      </c>
      <c r="AB488" s="37">
        <v>1</v>
      </c>
      <c r="AC488" s="37">
        <v>35780</v>
      </c>
      <c r="AD488" s="37">
        <v>75096</v>
      </c>
      <c r="AE488" s="37">
        <v>35780</v>
      </c>
    </row>
    <row r="489" spans="1:31">
      <c r="A489" t="s">
        <v>152</v>
      </c>
      <c r="B489" t="s">
        <v>153</v>
      </c>
      <c r="C489" t="s">
        <v>154</v>
      </c>
      <c r="D489" t="s">
        <v>155</v>
      </c>
      <c r="E489" t="s">
        <v>11079</v>
      </c>
      <c r="F489" t="s">
        <v>11080</v>
      </c>
      <c r="G489" t="s">
        <v>8665</v>
      </c>
      <c r="H489" t="s">
        <v>153</v>
      </c>
      <c r="I489" t="s">
        <v>152</v>
      </c>
      <c r="J489" t="s">
        <v>11081</v>
      </c>
      <c r="K489" t="s">
        <v>96</v>
      </c>
      <c r="L489" t="s">
        <v>11082</v>
      </c>
      <c r="M489" s="36">
        <v>45966.619479166657</v>
      </c>
      <c r="N489" s="36">
        <v>45971.661111111112</v>
      </c>
      <c r="P489" t="s">
        <v>8668</v>
      </c>
      <c r="Q489" t="s">
        <v>8668</v>
      </c>
      <c r="R489" t="s">
        <v>1130</v>
      </c>
      <c r="S489" t="s">
        <v>1130</v>
      </c>
      <c r="T489" t="s">
        <v>100</v>
      </c>
      <c r="U489" t="s">
        <v>6696</v>
      </c>
      <c r="V489" t="s">
        <v>11083</v>
      </c>
      <c r="W489" t="s">
        <v>102</v>
      </c>
      <c r="Y489" t="s">
        <v>8</v>
      </c>
      <c r="Z489" t="s">
        <v>104</v>
      </c>
      <c r="AA489" t="s">
        <v>1378</v>
      </c>
      <c r="AB489" s="37">
        <v>1</v>
      </c>
      <c r="AC489" s="37">
        <v>35780</v>
      </c>
      <c r="AD489" s="37">
        <v>75096</v>
      </c>
      <c r="AE489" s="37">
        <v>35780</v>
      </c>
    </row>
    <row r="490" spans="1:31">
      <c r="A490" t="s">
        <v>138</v>
      </c>
      <c r="B490" t="s">
        <v>139</v>
      </c>
      <c r="C490" t="s">
        <v>140</v>
      </c>
      <c r="D490" t="s">
        <v>1424</v>
      </c>
      <c r="E490" t="s">
        <v>11084</v>
      </c>
      <c r="F490" t="s">
        <v>11085</v>
      </c>
      <c r="G490" t="s">
        <v>8607</v>
      </c>
      <c r="H490" t="s">
        <v>144</v>
      </c>
      <c r="I490" t="s">
        <v>1427</v>
      </c>
      <c r="J490" t="s">
        <v>11086</v>
      </c>
      <c r="K490" t="s">
        <v>96</v>
      </c>
      <c r="L490" t="s">
        <v>11087</v>
      </c>
      <c r="M490" s="36">
        <v>45966.617812500001</v>
      </c>
      <c r="N490" s="36">
        <v>45973.422222222223</v>
      </c>
      <c r="P490" t="s">
        <v>8668</v>
      </c>
      <c r="Q490" t="s">
        <v>8668</v>
      </c>
      <c r="R490" t="s">
        <v>147</v>
      </c>
      <c r="S490" t="s">
        <v>1364</v>
      </c>
      <c r="T490" t="s">
        <v>100</v>
      </c>
      <c r="U490" t="s">
        <v>6696</v>
      </c>
      <c r="V490" t="s">
        <v>11088</v>
      </c>
      <c r="W490" t="s">
        <v>8611</v>
      </c>
      <c r="Y490" t="s">
        <v>15</v>
      </c>
      <c r="Z490" t="s">
        <v>104</v>
      </c>
      <c r="AB490" s="37">
        <v>0</v>
      </c>
      <c r="AC490" s="37">
        <v>35780</v>
      </c>
      <c r="AD490" s="37">
        <v>75096</v>
      </c>
      <c r="AE490" s="37">
        <v>35780</v>
      </c>
    </row>
    <row r="491" spans="1:31">
      <c r="A491" t="s">
        <v>138</v>
      </c>
      <c r="B491" t="s">
        <v>139</v>
      </c>
      <c r="C491" t="s">
        <v>140</v>
      </c>
      <c r="D491" t="s">
        <v>959</v>
      </c>
      <c r="E491" t="s">
        <v>11089</v>
      </c>
      <c r="F491" t="s">
        <v>11090</v>
      </c>
      <c r="G491" t="s">
        <v>8665</v>
      </c>
      <c r="H491" t="s">
        <v>144</v>
      </c>
      <c r="I491" t="s">
        <v>962</v>
      </c>
      <c r="J491" t="s">
        <v>11091</v>
      </c>
      <c r="K491" t="s">
        <v>96</v>
      </c>
      <c r="L491" t="s">
        <v>11092</v>
      </c>
      <c r="M491" s="36">
        <v>45966.623287037037</v>
      </c>
      <c r="N491" s="36">
        <v>45967.545138888891</v>
      </c>
      <c r="P491" t="s">
        <v>8668</v>
      </c>
      <c r="Q491" t="s">
        <v>8668</v>
      </c>
      <c r="R491" t="s">
        <v>98</v>
      </c>
      <c r="S491" t="s">
        <v>99</v>
      </c>
      <c r="T491" t="s">
        <v>100</v>
      </c>
      <c r="U491" t="s">
        <v>6696</v>
      </c>
      <c r="V491" t="s">
        <v>11093</v>
      </c>
      <c r="W491" t="s">
        <v>102</v>
      </c>
      <c r="Y491" t="s">
        <v>11</v>
      </c>
      <c r="Z491" t="s">
        <v>104</v>
      </c>
      <c r="AA491" t="s">
        <v>1172</v>
      </c>
      <c r="AB491" s="37">
        <v>1</v>
      </c>
      <c r="AC491" s="37">
        <v>67654</v>
      </c>
      <c r="AD491" s="37">
        <v>140396</v>
      </c>
      <c r="AE491" s="37">
        <v>67654</v>
      </c>
    </row>
    <row r="492" spans="1:31">
      <c r="A492" t="s">
        <v>380</v>
      </c>
      <c r="B492" t="s">
        <v>381</v>
      </c>
      <c r="C492" t="s">
        <v>382</v>
      </c>
      <c r="D492" t="s">
        <v>5398</v>
      </c>
      <c r="E492" t="s">
        <v>11094</v>
      </c>
      <c r="F492" t="s">
        <v>11095</v>
      </c>
      <c r="G492" t="s">
        <v>8607</v>
      </c>
      <c r="H492" t="s">
        <v>386</v>
      </c>
      <c r="I492" t="s">
        <v>5401</v>
      </c>
      <c r="J492" t="s">
        <v>11096</v>
      </c>
      <c r="K492" t="s">
        <v>96</v>
      </c>
      <c r="L492" t="s">
        <v>11097</v>
      </c>
      <c r="M492" s="36">
        <v>45966.629479166673</v>
      </c>
      <c r="N492" s="36">
        <v>45978.613888888889</v>
      </c>
      <c r="P492" t="s">
        <v>8668</v>
      </c>
      <c r="Q492" t="s">
        <v>8668</v>
      </c>
      <c r="R492" t="s">
        <v>1130</v>
      </c>
      <c r="S492" t="s">
        <v>1130</v>
      </c>
      <c r="T492" t="s">
        <v>100</v>
      </c>
      <c r="U492" t="s">
        <v>6696</v>
      </c>
      <c r="V492" t="s">
        <v>11098</v>
      </c>
      <c r="W492" t="s">
        <v>8611</v>
      </c>
      <c r="Y492" t="s">
        <v>13</v>
      </c>
      <c r="Z492" t="s">
        <v>104</v>
      </c>
      <c r="AB492" s="37">
        <v>0</v>
      </c>
      <c r="AC492" s="37">
        <v>35780</v>
      </c>
      <c r="AD492" s="37">
        <v>75096</v>
      </c>
      <c r="AE492" s="37">
        <v>35780</v>
      </c>
    </row>
    <row r="493" spans="1:31">
      <c r="A493" t="s">
        <v>113</v>
      </c>
      <c r="B493" t="s">
        <v>114</v>
      </c>
      <c r="C493" t="s">
        <v>115</v>
      </c>
      <c r="D493" t="s">
        <v>363</v>
      </c>
      <c r="E493" t="s">
        <v>11099</v>
      </c>
      <c r="F493" t="s">
        <v>11100</v>
      </c>
      <c r="G493" t="s">
        <v>8665</v>
      </c>
      <c r="H493" t="s">
        <v>366</v>
      </c>
      <c r="I493" t="s">
        <v>113</v>
      </c>
      <c r="J493" t="s">
        <v>11101</v>
      </c>
      <c r="K493" t="s">
        <v>96</v>
      </c>
      <c r="L493" t="s">
        <v>11102</v>
      </c>
      <c r="M493" s="36">
        <v>45966.638333333343</v>
      </c>
      <c r="N493" s="36">
        <v>45968.392361111109</v>
      </c>
      <c r="P493" t="s">
        <v>8668</v>
      </c>
      <c r="Q493" t="s">
        <v>8668</v>
      </c>
      <c r="R493" t="s">
        <v>98</v>
      </c>
      <c r="S493" t="s">
        <v>470</v>
      </c>
      <c r="T493" t="s">
        <v>100</v>
      </c>
      <c r="U493" t="s">
        <v>6696</v>
      </c>
      <c r="V493" t="s">
        <v>11103</v>
      </c>
      <c r="W493" t="s">
        <v>102</v>
      </c>
      <c r="Y493" t="s">
        <v>8</v>
      </c>
      <c r="Z493" t="s">
        <v>104</v>
      </c>
      <c r="AA493" t="s">
        <v>1723</v>
      </c>
      <c r="AB493" s="37">
        <v>1</v>
      </c>
      <c r="AC493" s="37">
        <v>35780</v>
      </c>
      <c r="AD493" s="37">
        <v>75096</v>
      </c>
      <c r="AE493" s="37">
        <v>35780</v>
      </c>
    </row>
    <row r="494" spans="1:31">
      <c r="A494" t="s">
        <v>138</v>
      </c>
      <c r="B494" t="s">
        <v>139</v>
      </c>
      <c r="C494" t="s">
        <v>140</v>
      </c>
      <c r="D494" t="s">
        <v>204</v>
      </c>
      <c r="E494" t="s">
        <v>11104</v>
      </c>
      <c r="F494" t="s">
        <v>11105</v>
      </c>
      <c r="G494" t="s">
        <v>8665</v>
      </c>
      <c r="H494" t="s">
        <v>144</v>
      </c>
      <c r="I494" t="s">
        <v>207</v>
      </c>
      <c r="J494" t="s">
        <v>11106</v>
      </c>
      <c r="K494" t="s">
        <v>96</v>
      </c>
      <c r="L494" t="s">
        <v>11107</v>
      </c>
      <c r="M494" s="36">
        <v>45966.632638888892</v>
      </c>
      <c r="N494" s="36">
        <v>45972.586111111108</v>
      </c>
      <c r="P494" t="s">
        <v>8668</v>
      </c>
      <c r="Q494" t="s">
        <v>8668</v>
      </c>
      <c r="R494" t="s">
        <v>1130</v>
      </c>
      <c r="S494" t="s">
        <v>1130</v>
      </c>
      <c r="T494" t="s">
        <v>100</v>
      </c>
      <c r="U494" t="s">
        <v>6696</v>
      </c>
      <c r="V494" t="s">
        <v>11108</v>
      </c>
      <c r="W494" t="s">
        <v>102</v>
      </c>
      <c r="Y494" t="s">
        <v>8</v>
      </c>
      <c r="Z494" t="s">
        <v>104</v>
      </c>
      <c r="AA494" t="s">
        <v>189</v>
      </c>
      <c r="AB494" s="37">
        <v>1</v>
      </c>
      <c r="AC494" s="37">
        <v>35780</v>
      </c>
      <c r="AD494" s="37">
        <v>75096</v>
      </c>
      <c r="AE494" s="37">
        <v>35780</v>
      </c>
    </row>
    <row r="495" spans="1:31">
      <c r="A495" t="s">
        <v>398</v>
      </c>
      <c r="B495" t="s">
        <v>86</v>
      </c>
      <c r="C495" t="s">
        <v>87</v>
      </c>
      <c r="D495" t="s">
        <v>845</v>
      </c>
      <c r="E495" t="s">
        <v>11109</v>
      </c>
      <c r="F495" t="s">
        <v>11110</v>
      </c>
      <c r="G495" t="s">
        <v>8665</v>
      </c>
      <c r="H495" t="s">
        <v>848</v>
      </c>
      <c r="I495" t="s">
        <v>849</v>
      </c>
      <c r="J495" t="s">
        <v>11111</v>
      </c>
      <c r="K495" t="s">
        <v>96</v>
      </c>
      <c r="L495" t="s">
        <v>11112</v>
      </c>
      <c r="M495" s="36">
        <v>45966.640972222223</v>
      </c>
      <c r="N495" s="36">
        <v>45973.414583333331</v>
      </c>
      <c r="P495" t="s">
        <v>8668</v>
      </c>
      <c r="Q495" t="s">
        <v>8668</v>
      </c>
      <c r="R495" t="s">
        <v>1130</v>
      </c>
      <c r="S495" t="s">
        <v>1130</v>
      </c>
      <c r="T495" t="s">
        <v>100</v>
      </c>
      <c r="U495" t="s">
        <v>6696</v>
      </c>
      <c r="V495" t="s">
        <v>11113</v>
      </c>
      <c r="W495" t="s">
        <v>102</v>
      </c>
      <c r="Y495" t="s">
        <v>13</v>
      </c>
      <c r="Z495" t="s">
        <v>104</v>
      </c>
      <c r="AA495" t="s">
        <v>854</v>
      </c>
      <c r="AB495" s="37">
        <v>1</v>
      </c>
      <c r="AC495" s="37">
        <v>35780</v>
      </c>
      <c r="AD495" s="37">
        <v>75096</v>
      </c>
      <c r="AE495" s="37">
        <v>35780</v>
      </c>
    </row>
    <row r="496" spans="1:31">
      <c r="A496" t="s">
        <v>152</v>
      </c>
      <c r="B496" t="s">
        <v>153</v>
      </c>
      <c r="C496" t="s">
        <v>154</v>
      </c>
      <c r="D496" t="s">
        <v>155</v>
      </c>
      <c r="E496" t="s">
        <v>11114</v>
      </c>
      <c r="F496" t="s">
        <v>11115</v>
      </c>
      <c r="G496" t="s">
        <v>8665</v>
      </c>
      <c r="H496" t="s">
        <v>153</v>
      </c>
      <c r="I496" t="s">
        <v>152</v>
      </c>
      <c r="J496" t="s">
        <v>11116</v>
      </c>
      <c r="K496" t="s">
        <v>96</v>
      </c>
      <c r="L496" t="s">
        <v>11117</v>
      </c>
      <c r="M496" s="36">
        <v>45966.648055555554</v>
      </c>
      <c r="N496" s="36">
        <v>45971.663194444453</v>
      </c>
      <c r="P496" t="s">
        <v>8668</v>
      </c>
      <c r="Q496" t="s">
        <v>8668</v>
      </c>
      <c r="R496" t="s">
        <v>98</v>
      </c>
      <c r="S496" t="s">
        <v>470</v>
      </c>
      <c r="T496" t="s">
        <v>100</v>
      </c>
      <c r="U496" t="s">
        <v>6696</v>
      </c>
      <c r="V496" t="s">
        <v>11118</v>
      </c>
      <c r="W496" t="s">
        <v>102</v>
      </c>
      <c r="Y496" t="s">
        <v>8</v>
      </c>
      <c r="Z496" t="s">
        <v>104</v>
      </c>
      <c r="AA496" t="s">
        <v>786</v>
      </c>
      <c r="AB496" s="37">
        <v>1</v>
      </c>
      <c r="AC496" s="37">
        <v>35780</v>
      </c>
      <c r="AD496" s="37">
        <v>75096</v>
      </c>
      <c r="AE496" s="37">
        <v>35780</v>
      </c>
    </row>
    <row r="497" spans="1:31">
      <c r="A497" t="s">
        <v>113</v>
      </c>
      <c r="B497" t="s">
        <v>114</v>
      </c>
      <c r="C497" t="s">
        <v>115</v>
      </c>
      <c r="D497" t="s">
        <v>363</v>
      </c>
      <c r="E497" t="s">
        <v>11119</v>
      </c>
      <c r="F497" t="s">
        <v>11120</v>
      </c>
      <c r="G497" t="s">
        <v>8665</v>
      </c>
      <c r="H497" t="s">
        <v>366</v>
      </c>
      <c r="I497" t="s">
        <v>113</v>
      </c>
      <c r="J497" t="s">
        <v>11121</v>
      </c>
      <c r="K497" t="s">
        <v>96</v>
      </c>
      <c r="L497" t="s">
        <v>11122</v>
      </c>
      <c r="M497" s="36">
        <v>45966.663715277777</v>
      </c>
      <c r="N497" s="36">
        <v>45967.436805555553</v>
      </c>
      <c r="P497" t="s">
        <v>8668</v>
      </c>
      <c r="Q497" t="s">
        <v>8668</v>
      </c>
      <c r="R497" t="s">
        <v>98</v>
      </c>
      <c r="S497" t="s">
        <v>470</v>
      </c>
      <c r="T497" t="s">
        <v>100</v>
      </c>
      <c r="U497" t="s">
        <v>6696</v>
      </c>
      <c r="V497" t="s">
        <v>11123</v>
      </c>
      <c r="W497" t="s">
        <v>102</v>
      </c>
      <c r="Y497" t="s">
        <v>8</v>
      </c>
      <c r="Z497" t="s">
        <v>104</v>
      </c>
      <c r="AA497" t="s">
        <v>1723</v>
      </c>
      <c r="AB497" s="37">
        <v>1</v>
      </c>
      <c r="AC497" s="37">
        <v>35780</v>
      </c>
      <c r="AD497" s="37">
        <v>75096</v>
      </c>
      <c r="AE497" s="37">
        <v>35780</v>
      </c>
    </row>
    <row r="498" spans="1:31">
      <c r="A498" t="s">
        <v>509</v>
      </c>
      <c r="B498" t="s">
        <v>139</v>
      </c>
      <c r="C498" t="s">
        <v>140</v>
      </c>
      <c r="D498" t="s">
        <v>1402</v>
      </c>
      <c r="E498" t="s">
        <v>11124</v>
      </c>
      <c r="F498" t="s">
        <v>7143</v>
      </c>
      <c r="G498" t="s">
        <v>8665</v>
      </c>
      <c r="H498" t="s">
        <v>144</v>
      </c>
      <c r="I498" t="s">
        <v>509</v>
      </c>
      <c r="J498" t="s">
        <v>3685</v>
      </c>
      <c r="K498" t="s">
        <v>96</v>
      </c>
      <c r="L498" t="s">
        <v>11125</v>
      </c>
      <c r="M498" s="36">
        <v>45966.664270833331</v>
      </c>
      <c r="N498" s="36">
        <v>45972.481249999997</v>
      </c>
      <c r="P498" t="s">
        <v>8668</v>
      </c>
      <c r="Q498" t="s">
        <v>8668</v>
      </c>
      <c r="R498" t="s">
        <v>98</v>
      </c>
      <c r="S498" t="s">
        <v>99</v>
      </c>
      <c r="T498" t="s">
        <v>100</v>
      </c>
      <c r="U498" t="s">
        <v>6696</v>
      </c>
      <c r="V498" t="s">
        <v>11126</v>
      </c>
      <c r="W498" t="s">
        <v>8698</v>
      </c>
      <c r="Y498" t="s">
        <v>8</v>
      </c>
      <c r="Z498" t="s">
        <v>104</v>
      </c>
      <c r="AA498" t="s">
        <v>1385</v>
      </c>
      <c r="AB498" s="37">
        <v>0</v>
      </c>
      <c r="AC498" s="37">
        <v>35780</v>
      </c>
      <c r="AD498" s="37">
        <v>75096</v>
      </c>
      <c r="AE498" s="37">
        <v>35780</v>
      </c>
    </row>
    <row r="499" spans="1:31">
      <c r="A499" t="s">
        <v>138</v>
      </c>
      <c r="B499" t="s">
        <v>139</v>
      </c>
      <c r="C499" t="s">
        <v>140</v>
      </c>
      <c r="D499" t="s">
        <v>141</v>
      </c>
      <c r="E499" t="s">
        <v>11127</v>
      </c>
      <c r="F499" t="s">
        <v>11128</v>
      </c>
      <c r="G499" t="s">
        <v>8665</v>
      </c>
      <c r="H499" t="s">
        <v>144</v>
      </c>
      <c r="I499" t="s">
        <v>138</v>
      </c>
      <c r="J499" t="s">
        <v>11129</v>
      </c>
      <c r="K499" t="s">
        <v>96</v>
      </c>
      <c r="L499" t="s">
        <v>11130</v>
      </c>
      <c r="M499" s="36">
        <v>45966.666365740741</v>
      </c>
      <c r="N499" s="36">
        <v>45968.652777777781</v>
      </c>
      <c r="P499" t="s">
        <v>8668</v>
      </c>
      <c r="Q499" t="s">
        <v>8668</v>
      </c>
      <c r="R499" t="s">
        <v>98</v>
      </c>
      <c r="S499" t="s">
        <v>99</v>
      </c>
      <c r="T499" t="s">
        <v>100</v>
      </c>
      <c r="U499" t="s">
        <v>6696</v>
      </c>
      <c r="V499" t="s">
        <v>11131</v>
      </c>
      <c r="W499" t="s">
        <v>102</v>
      </c>
      <c r="Y499" t="s">
        <v>8</v>
      </c>
      <c r="Z499" t="s">
        <v>104</v>
      </c>
      <c r="AA499" t="s">
        <v>9546</v>
      </c>
      <c r="AB499" s="37">
        <v>1</v>
      </c>
      <c r="AC499" s="37">
        <v>35780</v>
      </c>
      <c r="AD499" s="37">
        <v>75096</v>
      </c>
      <c r="AE499" s="37">
        <v>35780</v>
      </c>
    </row>
    <row r="500" spans="1:31">
      <c r="A500" t="s">
        <v>800</v>
      </c>
      <c r="B500" t="s">
        <v>381</v>
      </c>
      <c r="C500" t="s">
        <v>382</v>
      </c>
      <c r="D500" t="s">
        <v>2059</v>
      </c>
      <c r="E500" t="s">
        <v>11132</v>
      </c>
      <c r="F500" t="s">
        <v>11133</v>
      </c>
      <c r="G500" t="s">
        <v>8607</v>
      </c>
      <c r="H500" t="s">
        <v>804</v>
      </c>
      <c r="I500" t="s">
        <v>2062</v>
      </c>
      <c r="J500" t="s">
        <v>11134</v>
      </c>
      <c r="K500" t="s">
        <v>96</v>
      </c>
      <c r="L500" t="s">
        <v>11135</v>
      </c>
      <c r="M500" s="36">
        <v>45966.648888888893</v>
      </c>
      <c r="N500" s="36">
        <v>45980.680555555547</v>
      </c>
      <c r="P500" t="s">
        <v>8668</v>
      </c>
      <c r="Q500" t="s">
        <v>8668</v>
      </c>
      <c r="R500" t="s">
        <v>1130</v>
      </c>
      <c r="S500" t="s">
        <v>1130</v>
      </c>
      <c r="T500" t="s">
        <v>100</v>
      </c>
      <c r="U500" t="s">
        <v>6696</v>
      </c>
      <c r="V500" t="s">
        <v>11136</v>
      </c>
      <c r="W500" t="s">
        <v>8611</v>
      </c>
      <c r="Y500" t="s">
        <v>13</v>
      </c>
      <c r="Z500" t="s">
        <v>104</v>
      </c>
      <c r="AB500" s="37">
        <v>0</v>
      </c>
      <c r="AC500" s="37">
        <v>35780</v>
      </c>
      <c r="AD500" s="37">
        <v>75096</v>
      </c>
      <c r="AE500" s="37">
        <v>35780</v>
      </c>
    </row>
    <row r="501" spans="1:31">
      <c r="A501" t="s">
        <v>583</v>
      </c>
      <c r="B501" t="s">
        <v>256</v>
      </c>
      <c r="C501" t="s">
        <v>257</v>
      </c>
      <c r="D501" t="s">
        <v>11137</v>
      </c>
      <c r="E501" t="s">
        <v>11138</v>
      </c>
      <c r="F501" t="s">
        <v>11139</v>
      </c>
      <c r="G501" t="s">
        <v>8665</v>
      </c>
      <c r="H501" t="s">
        <v>587</v>
      </c>
      <c r="I501" t="s">
        <v>11140</v>
      </c>
      <c r="J501" t="s">
        <v>11141</v>
      </c>
      <c r="K501" t="s">
        <v>96</v>
      </c>
      <c r="L501" t="s">
        <v>11142</v>
      </c>
      <c r="M501" s="36">
        <v>45966.688900462963</v>
      </c>
      <c r="N501" s="36">
        <v>45972.664583333331</v>
      </c>
      <c r="P501" t="s">
        <v>8668</v>
      </c>
      <c r="Q501" t="s">
        <v>8668</v>
      </c>
      <c r="R501" t="s">
        <v>1130</v>
      </c>
      <c r="S501" t="s">
        <v>1130</v>
      </c>
      <c r="T501" t="s">
        <v>100</v>
      </c>
      <c r="U501" t="s">
        <v>6696</v>
      </c>
      <c r="V501" t="s">
        <v>11143</v>
      </c>
      <c r="W501" t="s">
        <v>102</v>
      </c>
      <c r="Y501" t="s">
        <v>11</v>
      </c>
      <c r="Z501" t="s">
        <v>104</v>
      </c>
      <c r="AA501" t="s">
        <v>1482</v>
      </c>
      <c r="AB501" s="37">
        <v>1</v>
      </c>
      <c r="AC501" s="37">
        <v>67654</v>
      </c>
      <c r="AD501" s="37">
        <v>140396</v>
      </c>
      <c r="AE501" s="37">
        <v>67654</v>
      </c>
    </row>
    <row r="502" spans="1:31">
      <c r="A502" t="s">
        <v>138</v>
      </c>
      <c r="B502" t="s">
        <v>139</v>
      </c>
      <c r="C502" t="s">
        <v>140</v>
      </c>
      <c r="D502" t="s">
        <v>196</v>
      </c>
      <c r="E502" t="s">
        <v>11144</v>
      </c>
      <c r="F502" t="s">
        <v>11145</v>
      </c>
      <c r="G502" t="s">
        <v>8665</v>
      </c>
      <c r="H502" t="s">
        <v>144</v>
      </c>
      <c r="I502" t="s">
        <v>199</v>
      </c>
      <c r="J502" t="s">
        <v>11146</v>
      </c>
      <c r="K502" t="s">
        <v>96</v>
      </c>
      <c r="L502" t="s">
        <v>11147</v>
      </c>
      <c r="M502" s="36">
        <v>45966.69027777778</v>
      </c>
      <c r="N502" s="36">
        <v>45972.588194444441</v>
      </c>
      <c r="P502" t="s">
        <v>8668</v>
      </c>
      <c r="Q502" t="s">
        <v>8668</v>
      </c>
      <c r="R502" t="s">
        <v>98</v>
      </c>
      <c r="S502" t="s">
        <v>470</v>
      </c>
      <c r="T502" t="s">
        <v>100</v>
      </c>
      <c r="V502" t="s">
        <v>11148</v>
      </c>
      <c r="W502" t="s">
        <v>102</v>
      </c>
      <c r="Y502" t="s">
        <v>8</v>
      </c>
      <c r="Z502" t="s">
        <v>104</v>
      </c>
      <c r="AA502" t="s">
        <v>220</v>
      </c>
      <c r="AB502" s="37">
        <v>1</v>
      </c>
      <c r="AC502" s="37">
        <v>35780</v>
      </c>
      <c r="AD502" s="37">
        <v>75096</v>
      </c>
      <c r="AE502" s="37">
        <v>35780</v>
      </c>
    </row>
    <row r="503" spans="1:31">
      <c r="A503" t="s">
        <v>113</v>
      </c>
      <c r="B503" t="s">
        <v>114</v>
      </c>
      <c r="C503" t="s">
        <v>115</v>
      </c>
      <c r="D503" t="s">
        <v>363</v>
      </c>
      <c r="E503" t="s">
        <v>11149</v>
      </c>
      <c r="F503" t="s">
        <v>11150</v>
      </c>
      <c r="G503" t="s">
        <v>8665</v>
      </c>
      <c r="H503" t="s">
        <v>366</v>
      </c>
      <c r="I503" t="s">
        <v>113</v>
      </c>
      <c r="J503" t="s">
        <v>11151</v>
      </c>
      <c r="K503" t="s">
        <v>96</v>
      </c>
      <c r="L503" t="s">
        <v>11152</v>
      </c>
      <c r="M503" s="36">
        <v>45966.711597222216</v>
      </c>
      <c r="N503" s="36">
        <v>45968.449305555558</v>
      </c>
      <c r="P503" t="s">
        <v>8668</v>
      </c>
      <c r="Q503" t="s">
        <v>8668</v>
      </c>
      <c r="R503" t="s">
        <v>98</v>
      </c>
      <c r="S503" t="s">
        <v>470</v>
      </c>
      <c r="T503" t="s">
        <v>100</v>
      </c>
      <c r="U503" t="s">
        <v>6696</v>
      </c>
      <c r="V503" t="s">
        <v>11153</v>
      </c>
      <c r="W503" t="s">
        <v>102</v>
      </c>
      <c r="Y503" t="s">
        <v>8</v>
      </c>
      <c r="Z503" t="s">
        <v>104</v>
      </c>
      <c r="AA503" t="s">
        <v>1723</v>
      </c>
      <c r="AB503" s="37">
        <v>1</v>
      </c>
      <c r="AC503" s="37">
        <v>35780</v>
      </c>
      <c r="AD503" s="37">
        <v>75096</v>
      </c>
      <c r="AE503" s="37">
        <v>35780</v>
      </c>
    </row>
    <row r="504" spans="1:31">
      <c r="A504" t="s">
        <v>138</v>
      </c>
      <c r="B504" t="s">
        <v>139</v>
      </c>
      <c r="C504" t="s">
        <v>140</v>
      </c>
      <c r="D504" t="s">
        <v>196</v>
      </c>
      <c r="E504" t="s">
        <v>11154</v>
      </c>
      <c r="F504" t="s">
        <v>9218</v>
      </c>
      <c r="G504" t="s">
        <v>8665</v>
      </c>
      <c r="H504" t="s">
        <v>144</v>
      </c>
      <c r="I504" t="s">
        <v>199</v>
      </c>
      <c r="J504" t="s">
        <v>9219</v>
      </c>
      <c r="K504" t="s">
        <v>96</v>
      </c>
      <c r="L504" t="s">
        <v>11155</v>
      </c>
      <c r="M504" s="36">
        <v>45966.718587962961</v>
      </c>
      <c r="N504" s="36">
        <v>45972.523611111108</v>
      </c>
      <c r="P504" t="s">
        <v>8668</v>
      </c>
      <c r="Q504" t="s">
        <v>8668</v>
      </c>
      <c r="R504" t="s">
        <v>98</v>
      </c>
      <c r="S504" t="s">
        <v>470</v>
      </c>
      <c r="T504" t="s">
        <v>100</v>
      </c>
      <c r="U504" t="s">
        <v>6696</v>
      </c>
      <c r="V504" t="s">
        <v>11156</v>
      </c>
      <c r="W504" t="s">
        <v>102</v>
      </c>
      <c r="Y504" t="s">
        <v>8</v>
      </c>
      <c r="Z504" t="s">
        <v>104</v>
      </c>
      <c r="AA504" t="s">
        <v>8671</v>
      </c>
      <c r="AB504" s="37">
        <v>1</v>
      </c>
      <c r="AC504" s="37">
        <v>35780</v>
      </c>
      <c r="AD504" s="37">
        <v>75096</v>
      </c>
      <c r="AE504" s="37">
        <v>35780</v>
      </c>
    </row>
    <row r="505" spans="1:31">
      <c r="A505" t="s">
        <v>277</v>
      </c>
      <c r="B505" t="s">
        <v>256</v>
      </c>
      <c r="C505" t="s">
        <v>257</v>
      </c>
      <c r="D505" t="s">
        <v>4702</v>
      </c>
      <c r="E505" t="s">
        <v>11157</v>
      </c>
      <c r="F505" t="s">
        <v>11158</v>
      </c>
      <c r="G505" t="s">
        <v>8607</v>
      </c>
      <c r="H505" t="s">
        <v>291</v>
      </c>
      <c r="I505" t="s">
        <v>4705</v>
      </c>
      <c r="J505" t="s">
        <v>11159</v>
      </c>
      <c r="K505" t="s">
        <v>96</v>
      </c>
      <c r="L505" t="s">
        <v>11160</v>
      </c>
      <c r="M505" s="36">
        <v>45966.716168981482</v>
      </c>
      <c r="N505" s="36">
        <v>45978.615277777782</v>
      </c>
      <c r="P505" t="s">
        <v>8668</v>
      </c>
      <c r="Q505" t="s">
        <v>8668</v>
      </c>
      <c r="R505" t="s">
        <v>1129</v>
      </c>
      <c r="S505" t="s">
        <v>1129</v>
      </c>
      <c r="T505" t="s">
        <v>100</v>
      </c>
      <c r="U505" t="s">
        <v>6696</v>
      </c>
      <c r="V505" t="s">
        <v>11161</v>
      </c>
      <c r="W505" t="s">
        <v>8611</v>
      </c>
      <c r="Y505" t="s">
        <v>15</v>
      </c>
      <c r="Z505" t="s">
        <v>104</v>
      </c>
      <c r="AB505" s="37">
        <v>0</v>
      </c>
      <c r="AC505" s="37">
        <v>35780</v>
      </c>
      <c r="AD505" s="37">
        <v>75096</v>
      </c>
      <c r="AE505" s="37">
        <v>35780</v>
      </c>
    </row>
    <row r="506" spans="1:31">
      <c r="A506" t="s">
        <v>113</v>
      </c>
      <c r="B506" t="s">
        <v>114</v>
      </c>
      <c r="C506" t="s">
        <v>115</v>
      </c>
      <c r="D506" t="s">
        <v>1282</v>
      </c>
      <c r="E506" t="s">
        <v>11162</v>
      </c>
      <c r="F506" t="s">
        <v>11163</v>
      </c>
      <c r="G506" t="s">
        <v>8665</v>
      </c>
      <c r="H506" t="s">
        <v>366</v>
      </c>
      <c r="I506" t="s">
        <v>1285</v>
      </c>
      <c r="J506" t="s">
        <v>11164</v>
      </c>
      <c r="K506" t="s">
        <v>96</v>
      </c>
      <c r="L506" t="s">
        <v>11165</v>
      </c>
      <c r="M506" s="36">
        <v>45966.721064814818</v>
      </c>
      <c r="N506" s="36">
        <v>45971.667361111111</v>
      </c>
      <c r="P506" t="s">
        <v>8668</v>
      </c>
      <c r="Q506" t="s">
        <v>8668</v>
      </c>
      <c r="R506" t="s">
        <v>1130</v>
      </c>
      <c r="S506" t="s">
        <v>1130</v>
      </c>
      <c r="T506" t="s">
        <v>100</v>
      </c>
      <c r="U506" t="s">
        <v>6696</v>
      </c>
      <c r="V506" t="s">
        <v>11166</v>
      </c>
      <c r="W506" t="s">
        <v>102</v>
      </c>
      <c r="Y506" t="s">
        <v>8</v>
      </c>
      <c r="Z506" t="s">
        <v>104</v>
      </c>
      <c r="AA506" t="s">
        <v>379</v>
      </c>
      <c r="AB506" s="37">
        <v>1</v>
      </c>
      <c r="AC506" s="37">
        <v>35780</v>
      </c>
      <c r="AD506" s="37">
        <v>75096</v>
      </c>
      <c r="AE506" s="37">
        <v>35780</v>
      </c>
    </row>
    <row r="507" spans="1:31">
      <c r="A507" t="s">
        <v>138</v>
      </c>
      <c r="B507" t="s">
        <v>139</v>
      </c>
      <c r="C507" t="s">
        <v>140</v>
      </c>
      <c r="D507" t="s">
        <v>5143</v>
      </c>
      <c r="E507" t="s">
        <v>11167</v>
      </c>
      <c r="F507" t="s">
        <v>5145</v>
      </c>
      <c r="G507" t="s">
        <v>8607</v>
      </c>
      <c r="H507" t="s">
        <v>144</v>
      </c>
      <c r="I507" t="s">
        <v>5146</v>
      </c>
      <c r="J507" t="s">
        <v>5147</v>
      </c>
      <c r="K507" t="s">
        <v>96</v>
      </c>
      <c r="L507" t="s">
        <v>11168</v>
      </c>
      <c r="M507" s="36">
        <v>45966.70244212963</v>
      </c>
      <c r="N507" s="36">
        <v>45975.521527777782</v>
      </c>
      <c r="P507" t="s">
        <v>8668</v>
      </c>
      <c r="Q507" t="s">
        <v>8668</v>
      </c>
      <c r="R507" t="s">
        <v>98</v>
      </c>
      <c r="S507" t="s">
        <v>99</v>
      </c>
      <c r="T507" t="s">
        <v>100</v>
      </c>
      <c r="U507" t="s">
        <v>6696</v>
      </c>
      <c r="V507" t="s">
        <v>11169</v>
      </c>
      <c r="W507" t="s">
        <v>8611</v>
      </c>
      <c r="Y507" t="s">
        <v>15</v>
      </c>
      <c r="Z507" t="s">
        <v>104</v>
      </c>
      <c r="AB507" s="37">
        <v>0</v>
      </c>
      <c r="AC507" s="37">
        <v>35780</v>
      </c>
      <c r="AD507" s="37">
        <v>75096</v>
      </c>
      <c r="AE507" s="37">
        <v>35780</v>
      </c>
    </row>
    <row r="508" spans="1:31">
      <c r="A508" t="s">
        <v>113</v>
      </c>
      <c r="B508" t="s">
        <v>114</v>
      </c>
      <c r="C508" t="s">
        <v>115</v>
      </c>
      <c r="D508" t="s">
        <v>363</v>
      </c>
      <c r="E508" t="s">
        <v>11170</v>
      </c>
      <c r="F508" t="s">
        <v>11171</v>
      </c>
      <c r="G508" t="s">
        <v>8665</v>
      </c>
      <c r="H508" t="s">
        <v>366</v>
      </c>
      <c r="I508" t="s">
        <v>113</v>
      </c>
      <c r="J508" t="s">
        <v>11172</v>
      </c>
      <c r="K508" t="s">
        <v>96</v>
      </c>
      <c r="L508" t="s">
        <v>11173</v>
      </c>
      <c r="M508" s="36">
        <v>45967.333333333343</v>
      </c>
      <c r="N508" s="36">
        <v>45968.431944444441</v>
      </c>
      <c r="P508" t="s">
        <v>8668</v>
      </c>
      <c r="Q508" t="s">
        <v>8668</v>
      </c>
      <c r="R508" t="s">
        <v>98</v>
      </c>
      <c r="S508" t="s">
        <v>470</v>
      </c>
      <c r="T508" t="s">
        <v>100</v>
      </c>
      <c r="U508" t="s">
        <v>6696</v>
      </c>
      <c r="V508" t="s">
        <v>11153</v>
      </c>
      <c r="W508" t="s">
        <v>102</v>
      </c>
      <c r="Y508" t="s">
        <v>8</v>
      </c>
      <c r="Z508" t="s">
        <v>104</v>
      </c>
      <c r="AA508" t="s">
        <v>1723</v>
      </c>
      <c r="AB508" s="37">
        <v>1</v>
      </c>
      <c r="AC508" s="37">
        <v>35780</v>
      </c>
      <c r="AD508" s="37">
        <v>75096</v>
      </c>
      <c r="AE508" s="37">
        <v>35780</v>
      </c>
    </row>
    <row r="509" spans="1:31">
      <c r="A509" t="s">
        <v>398</v>
      </c>
      <c r="B509" t="s">
        <v>86</v>
      </c>
      <c r="C509" t="s">
        <v>87</v>
      </c>
      <c r="D509" t="s">
        <v>399</v>
      </c>
      <c r="E509" t="s">
        <v>11174</v>
      </c>
      <c r="F509" t="s">
        <v>11175</v>
      </c>
      <c r="G509" t="s">
        <v>8665</v>
      </c>
      <c r="H509" t="s">
        <v>402</v>
      </c>
      <c r="I509" t="s">
        <v>398</v>
      </c>
      <c r="J509" t="s">
        <v>11176</v>
      </c>
      <c r="K509" t="s">
        <v>96</v>
      </c>
      <c r="L509" t="s">
        <v>11177</v>
      </c>
      <c r="M509" s="36">
        <v>45967.333333333343</v>
      </c>
      <c r="N509" s="36">
        <v>45972.626388888893</v>
      </c>
      <c r="P509" t="s">
        <v>8668</v>
      </c>
      <c r="Q509" t="s">
        <v>8668</v>
      </c>
      <c r="R509" t="s">
        <v>98</v>
      </c>
      <c r="S509" t="s">
        <v>470</v>
      </c>
      <c r="T509" t="s">
        <v>100</v>
      </c>
      <c r="U509" t="s">
        <v>6696</v>
      </c>
      <c r="V509" t="s">
        <v>11178</v>
      </c>
      <c r="W509" t="s">
        <v>102</v>
      </c>
      <c r="Y509" t="s">
        <v>8</v>
      </c>
      <c r="Z509" t="s">
        <v>104</v>
      </c>
      <c r="AA509" t="s">
        <v>7192</v>
      </c>
      <c r="AB509" s="37">
        <v>1</v>
      </c>
      <c r="AC509" s="37">
        <v>35780</v>
      </c>
      <c r="AD509" s="37">
        <v>75096</v>
      </c>
      <c r="AE509" s="37">
        <v>35780</v>
      </c>
    </row>
    <row r="510" spans="1:31">
      <c r="A510" t="s">
        <v>113</v>
      </c>
      <c r="B510" t="s">
        <v>114</v>
      </c>
      <c r="C510" t="s">
        <v>115</v>
      </c>
      <c r="D510" t="s">
        <v>363</v>
      </c>
      <c r="E510" t="s">
        <v>11179</v>
      </c>
      <c r="F510" t="s">
        <v>5935</v>
      </c>
      <c r="G510" t="s">
        <v>8665</v>
      </c>
      <c r="H510" t="s">
        <v>366</v>
      </c>
      <c r="I510" t="s">
        <v>113</v>
      </c>
      <c r="J510" t="s">
        <v>5936</v>
      </c>
      <c r="K510" t="s">
        <v>96</v>
      </c>
      <c r="L510" t="s">
        <v>11180</v>
      </c>
      <c r="M510" s="36">
        <v>45967.333333333343</v>
      </c>
      <c r="N510" s="36">
        <v>45968.43472222222</v>
      </c>
      <c r="P510" t="s">
        <v>8668</v>
      </c>
      <c r="Q510" t="s">
        <v>8668</v>
      </c>
      <c r="R510" t="s">
        <v>98</v>
      </c>
      <c r="S510" t="s">
        <v>470</v>
      </c>
      <c r="T510" t="s">
        <v>100</v>
      </c>
      <c r="U510" t="s">
        <v>6696</v>
      </c>
      <c r="V510" t="s">
        <v>11181</v>
      </c>
      <c r="W510" t="s">
        <v>102</v>
      </c>
      <c r="Y510" t="s">
        <v>8</v>
      </c>
      <c r="Z510" t="s">
        <v>104</v>
      </c>
      <c r="AA510" t="s">
        <v>1030</v>
      </c>
      <c r="AB510" s="37">
        <v>1</v>
      </c>
      <c r="AC510" s="37">
        <v>35780</v>
      </c>
      <c r="AD510" s="37">
        <v>75096</v>
      </c>
      <c r="AE510" s="37">
        <v>35780</v>
      </c>
    </row>
    <row r="511" spans="1:31">
      <c r="A511" t="s">
        <v>975</v>
      </c>
      <c r="B511" t="s">
        <v>256</v>
      </c>
      <c r="C511" t="s">
        <v>257</v>
      </c>
      <c r="D511" t="s">
        <v>976</v>
      </c>
      <c r="E511" t="s">
        <v>11182</v>
      </c>
      <c r="F511" t="s">
        <v>11183</v>
      </c>
      <c r="G511" t="s">
        <v>8665</v>
      </c>
      <c r="H511" t="s">
        <v>979</v>
      </c>
      <c r="I511" t="s">
        <v>975</v>
      </c>
      <c r="J511" t="s">
        <v>11184</v>
      </c>
      <c r="K511" t="s">
        <v>96</v>
      </c>
      <c r="L511" t="s">
        <v>11185</v>
      </c>
      <c r="M511" s="36">
        <v>45967.333333333343</v>
      </c>
      <c r="N511" s="36">
        <v>45973.339583333327</v>
      </c>
      <c r="P511" t="s">
        <v>8668</v>
      </c>
      <c r="Q511" t="s">
        <v>8668</v>
      </c>
      <c r="R511" t="s">
        <v>1130</v>
      </c>
      <c r="S511" t="s">
        <v>1130</v>
      </c>
      <c r="T511" t="s">
        <v>100</v>
      </c>
      <c r="U511" t="s">
        <v>6696</v>
      </c>
      <c r="V511" t="s">
        <v>11186</v>
      </c>
      <c r="W511" t="s">
        <v>102</v>
      </c>
      <c r="Y511" t="s">
        <v>8</v>
      </c>
      <c r="Z511" t="s">
        <v>104</v>
      </c>
      <c r="AA511" t="s">
        <v>7197</v>
      </c>
      <c r="AB511" s="37">
        <v>1</v>
      </c>
      <c r="AC511" s="37">
        <v>35780</v>
      </c>
      <c r="AD511" s="37">
        <v>75096</v>
      </c>
      <c r="AE511" s="37">
        <v>35780</v>
      </c>
    </row>
    <row r="512" spans="1:31">
      <c r="A512" t="s">
        <v>310</v>
      </c>
      <c r="B512" t="s">
        <v>114</v>
      </c>
      <c r="C512" t="s">
        <v>115</v>
      </c>
      <c r="D512" t="s">
        <v>311</v>
      </c>
      <c r="E512" t="s">
        <v>11187</v>
      </c>
      <c r="F512" t="s">
        <v>11188</v>
      </c>
      <c r="G512" t="s">
        <v>8665</v>
      </c>
      <c r="H512" t="s">
        <v>314</v>
      </c>
      <c r="I512" t="s">
        <v>310</v>
      </c>
      <c r="J512" t="s">
        <v>11189</v>
      </c>
      <c r="K512" t="s">
        <v>96</v>
      </c>
      <c r="L512" t="s">
        <v>11190</v>
      </c>
      <c r="M512" s="36">
        <v>45967.333333333343</v>
      </c>
      <c r="N512" s="36">
        <v>45975.697916666657</v>
      </c>
      <c r="P512" t="s">
        <v>8668</v>
      </c>
      <c r="Q512" t="s">
        <v>8668</v>
      </c>
      <c r="R512" t="s">
        <v>1130</v>
      </c>
      <c r="S512" t="s">
        <v>1130</v>
      </c>
      <c r="T512" t="s">
        <v>100</v>
      </c>
      <c r="U512" t="s">
        <v>6696</v>
      </c>
      <c r="V512" t="s">
        <v>11191</v>
      </c>
      <c r="W512" t="s">
        <v>102</v>
      </c>
      <c r="Y512" t="s">
        <v>8</v>
      </c>
      <c r="Z512" t="s">
        <v>104</v>
      </c>
      <c r="AA512" t="s">
        <v>319</v>
      </c>
      <c r="AB512" s="37">
        <v>1</v>
      </c>
      <c r="AC512" s="37">
        <v>35780</v>
      </c>
      <c r="AD512" s="37">
        <v>75096</v>
      </c>
      <c r="AE512" s="37">
        <v>35780</v>
      </c>
    </row>
    <row r="513" spans="1:31">
      <c r="A513" t="s">
        <v>138</v>
      </c>
      <c r="B513" t="s">
        <v>139</v>
      </c>
      <c r="C513" t="s">
        <v>140</v>
      </c>
      <c r="D513" t="s">
        <v>2183</v>
      </c>
      <c r="E513" t="s">
        <v>11192</v>
      </c>
      <c r="F513" t="s">
        <v>11193</v>
      </c>
      <c r="G513" t="s">
        <v>8665</v>
      </c>
      <c r="H513" t="s">
        <v>144</v>
      </c>
      <c r="I513" t="s">
        <v>2186</v>
      </c>
      <c r="J513" t="s">
        <v>11194</v>
      </c>
      <c r="K513" t="s">
        <v>96</v>
      </c>
      <c r="L513" t="s">
        <v>11195</v>
      </c>
      <c r="M513" s="36">
        <v>45967.345833333333</v>
      </c>
      <c r="N513" s="36">
        <v>45972.486111111109</v>
      </c>
      <c r="P513" t="s">
        <v>8668</v>
      </c>
      <c r="Q513" t="s">
        <v>8668</v>
      </c>
      <c r="R513" t="s">
        <v>1130</v>
      </c>
      <c r="S513" t="s">
        <v>1130</v>
      </c>
      <c r="T513" t="s">
        <v>100</v>
      </c>
      <c r="U513" t="s">
        <v>6696</v>
      </c>
      <c r="V513" t="s">
        <v>11196</v>
      </c>
      <c r="W513" t="s">
        <v>102</v>
      </c>
      <c r="Y513" t="s">
        <v>8</v>
      </c>
      <c r="Z513" t="s">
        <v>104</v>
      </c>
      <c r="AA513" t="s">
        <v>189</v>
      </c>
      <c r="AB513" s="37">
        <v>1</v>
      </c>
      <c r="AC513" s="37">
        <v>35780</v>
      </c>
      <c r="AD513" s="37">
        <v>75096</v>
      </c>
      <c r="AE513" s="37">
        <v>35780</v>
      </c>
    </row>
    <row r="514" spans="1:31">
      <c r="A514" t="s">
        <v>1646</v>
      </c>
      <c r="B514" t="s">
        <v>256</v>
      </c>
      <c r="C514" t="s">
        <v>257</v>
      </c>
      <c r="D514" t="s">
        <v>1926</v>
      </c>
      <c r="E514" t="s">
        <v>11197</v>
      </c>
      <c r="F514" t="s">
        <v>11198</v>
      </c>
      <c r="G514" t="s">
        <v>8607</v>
      </c>
      <c r="H514" t="s">
        <v>689</v>
      </c>
      <c r="I514" t="s">
        <v>1929</v>
      </c>
      <c r="J514" t="s">
        <v>11199</v>
      </c>
      <c r="K514" t="s">
        <v>96</v>
      </c>
      <c r="L514" t="s">
        <v>11200</v>
      </c>
      <c r="M514" s="36">
        <v>45967.364849537043</v>
      </c>
      <c r="N514" s="36">
        <v>45972.428472222222</v>
      </c>
      <c r="P514" t="s">
        <v>8668</v>
      </c>
      <c r="Q514" t="s">
        <v>8668</v>
      </c>
      <c r="R514" t="s">
        <v>98</v>
      </c>
      <c r="S514" t="s">
        <v>99</v>
      </c>
      <c r="T514" t="s">
        <v>100</v>
      </c>
      <c r="U514" t="s">
        <v>6696</v>
      </c>
      <c r="V514" t="s">
        <v>11201</v>
      </c>
      <c r="W514" t="s">
        <v>8611</v>
      </c>
      <c r="Y514" t="s">
        <v>15</v>
      </c>
      <c r="Z514" t="s">
        <v>104</v>
      </c>
      <c r="AB514" s="37">
        <v>0</v>
      </c>
      <c r="AC514" s="37">
        <v>35780</v>
      </c>
      <c r="AD514" s="37">
        <v>75096</v>
      </c>
      <c r="AE514" s="37">
        <v>35780</v>
      </c>
    </row>
    <row r="515" spans="1:31">
      <c r="A515" t="s">
        <v>138</v>
      </c>
      <c r="B515" t="s">
        <v>139</v>
      </c>
      <c r="C515" t="s">
        <v>140</v>
      </c>
      <c r="D515" t="s">
        <v>9237</v>
      </c>
      <c r="E515" t="s">
        <v>11202</v>
      </c>
      <c r="F515" t="s">
        <v>11203</v>
      </c>
      <c r="G515" t="s">
        <v>8665</v>
      </c>
      <c r="H515" t="s">
        <v>144</v>
      </c>
      <c r="I515" t="s">
        <v>4583</v>
      </c>
      <c r="J515" t="s">
        <v>11204</v>
      </c>
      <c r="K515" t="s">
        <v>96</v>
      </c>
      <c r="L515" t="s">
        <v>11205</v>
      </c>
      <c r="M515" s="36">
        <v>45967.360405092593</v>
      </c>
      <c r="N515" s="36">
        <v>45972.495138888888</v>
      </c>
      <c r="P515" t="s">
        <v>8668</v>
      </c>
      <c r="Q515" t="s">
        <v>8668</v>
      </c>
      <c r="R515" t="s">
        <v>98</v>
      </c>
      <c r="S515" t="s">
        <v>99</v>
      </c>
      <c r="T515" t="s">
        <v>100</v>
      </c>
      <c r="U515" t="s">
        <v>6696</v>
      </c>
      <c r="V515" t="s">
        <v>11206</v>
      </c>
      <c r="W515" t="s">
        <v>102</v>
      </c>
      <c r="Y515" t="s">
        <v>11</v>
      </c>
      <c r="Z515" t="s">
        <v>104</v>
      </c>
      <c r="AA515" t="s">
        <v>189</v>
      </c>
      <c r="AB515" s="37">
        <v>1</v>
      </c>
      <c r="AC515" s="37">
        <v>67654</v>
      </c>
      <c r="AD515" s="37">
        <v>140396</v>
      </c>
      <c r="AE515" s="37">
        <v>67654</v>
      </c>
    </row>
    <row r="516" spans="1:31">
      <c r="A516" t="s">
        <v>138</v>
      </c>
      <c r="B516" t="s">
        <v>139</v>
      </c>
      <c r="C516" t="s">
        <v>140</v>
      </c>
      <c r="D516" t="s">
        <v>141</v>
      </c>
      <c r="E516" t="s">
        <v>11207</v>
      </c>
      <c r="F516" t="s">
        <v>11208</v>
      </c>
      <c r="G516" t="s">
        <v>8665</v>
      </c>
      <c r="H516" t="s">
        <v>144</v>
      </c>
      <c r="I516" t="s">
        <v>138</v>
      </c>
      <c r="J516" t="s">
        <v>11209</v>
      </c>
      <c r="K516" t="s">
        <v>96</v>
      </c>
      <c r="L516" t="s">
        <v>11210</v>
      </c>
      <c r="M516" s="36">
        <v>45967.371527777781</v>
      </c>
      <c r="N516" s="36">
        <v>45972.634722222218</v>
      </c>
      <c r="P516" t="s">
        <v>8668</v>
      </c>
      <c r="Q516" t="s">
        <v>8668</v>
      </c>
      <c r="R516" t="s">
        <v>1130</v>
      </c>
      <c r="S516" t="s">
        <v>1130</v>
      </c>
      <c r="T516" t="s">
        <v>100</v>
      </c>
      <c r="U516" t="s">
        <v>6696</v>
      </c>
      <c r="V516" t="s">
        <v>11211</v>
      </c>
      <c r="W516" t="s">
        <v>102</v>
      </c>
      <c r="Y516" t="s">
        <v>8</v>
      </c>
      <c r="Z516" t="s">
        <v>104</v>
      </c>
      <c r="AA516" t="s">
        <v>1423</v>
      </c>
      <c r="AB516" s="37">
        <v>1</v>
      </c>
      <c r="AC516" s="37">
        <v>35780</v>
      </c>
      <c r="AD516" s="37">
        <v>75096</v>
      </c>
      <c r="AE516" s="37">
        <v>35780</v>
      </c>
    </row>
    <row r="517" spans="1:31">
      <c r="A517" t="s">
        <v>152</v>
      </c>
      <c r="B517" t="s">
        <v>153</v>
      </c>
      <c r="C517" t="s">
        <v>154</v>
      </c>
      <c r="D517" t="s">
        <v>8474</v>
      </c>
      <c r="E517" t="s">
        <v>11212</v>
      </c>
      <c r="F517" t="s">
        <v>11213</v>
      </c>
      <c r="G517" t="s">
        <v>8665</v>
      </c>
      <c r="H517" t="s">
        <v>153</v>
      </c>
      <c r="I517" t="s">
        <v>8477</v>
      </c>
      <c r="J517" t="s">
        <v>11214</v>
      </c>
      <c r="K517" t="s">
        <v>96</v>
      </c>
      <c r="L517" t="s">
        <v>11215</v>
      </c>
      <c r="M517" s="36">
        <v>45967.382256944453</v>
      </c>
      <c r="N517" s="36">
        <v>45974.484722222223</v>
      </c>
      <c r="P517" t="s">
        <v>8668</v>
      </c>
      <c r="Q517" t="s">
        <v>8668</v>
      </c>
      <c r="R517" t="s">
        <v>1130</v>
      </c>
      <c r="S517" t="s">
        <v>1130</v>
      </c>
      <c r="T517" t="s">
        <v>100</v>
      </c>
      <c r="U517" t="s">
        <v>6696</v>
      </c>
      <c r="V517" t="s">
        <v>11216</v>
      </c>
      <c r="W517" t="s">
        <v>102</v>
      </c>
      <c r="Y517" t="s">
        <v>11</v>
      </c>
      <c r="Z517" t="s">
        <v>104</v>
      </c>
      <c r="AA517" t="s">
        <v>786</v>
      </c>
      <c r="AB517" s="37">
        <v>1</v>
      </c>
      <c r="AC517" s="37">
        <v>67654</v>
      </c>
      <c r="AD517" s="37">
        <v>140396</v>
      </c>
      <c r="AE517" s="37">
        <v>67654</v>
      </c>
    </row>
    <row r="518" spans="1:31">
      <c r="A518" t="s">
        <v>310</v>
      </c>
      <c r="B518" t="s">
        <v>114</v>
      </c>
      <c r="C518" t="s">
        <v>115</v>
      </c>
      <c r="D518" t="s">
        <v>11217</v>
      </c>
      <c r="E518" t="s">
        <v>11218</v>
      </c>
      <c r="F518" t="s">
        <v>11219</v>
      </c>
      <c r="G518" t="s">
        <v>8607</v>
      </c>
      <c r="H518" t="s">
        <v>314</v>
      </c>
      <c r="I518" t="s">
        <v>11220</v>
      </c>
      <c r="J518" t="s">
        <v>11221</v>
      </c>
      <c r="K518" t="s">
        <v>96</v>
      </c>
      <c r="L518" t="s">
        <v>11222</v>
      </c>
      <c r="M518" s="36">
        <v>45967.392337962963</v>
      </c>
      <c r="N518" s="36">
        <v>45971.465277777781</v>
      </c>
      <c r="P518" t="s">
        <v>8668</v>
      </c>
      <c r="Q518" t="s">
        <v>8668</v>
      </c>
      <c r="R518" t="s">
        <v>1130</v>
      </c>
      <c r="S518" t="s">
        <v>1130</v>
      </c>
      <c r="T518" t="s">
        <v>100</v>
      </c>
      <c r="U518" t="s">
        <v>6696</v>
      </c>
      <c r="V518" t="s">
        <v>11223</v>
      </c>
      <c r="W518" t="s">
        <v>8611</v>
      </c>
      <c r="Y518" t="s">
        <v>13</v>
      </c>
      <c r="Z518" t="s">
        <v>104</v>
      </c>
      <c r="AB518" s="37">
        <v>0</v>
      </c>
      <c r="AC518" s="37">
        <v>35780</v>
      </c>
      <c r="AD518" s="37">
        <v>75096</v>
      </c>
      <c r="AE518" s="37">
        <v>35780</v>
      </c>
    </row>
    <row r="519" spans="1:31">
      <c r="A519" t="s">
        <v>583</v>
      </c>
      <c r="B519" t="s">
        <v>256</v>
      </c>
      <c r="C519" t="s">
        <v>257</v>
      </c>
      <c r="D519" t="s">
        <v>720</v>
      </c>
      <c r="E519" t="s">
        <v>11224</v>
      </c>
      <c r="F519" t="s">
        <v>11225</v>
      </c>
      <c r="G519" t="s">
        <v>8665</v>
      </c>
      <c r="H519" t="s">
        <v>587</v>
      </c>
      <c r="I519" t="s">
        <v>583</v>
      </c>
      <c r="J519" t="s">
        <v>11226</v>
      </c>
      <c r="K519" t="s">
        <v>96</v>
      </c>
      <c r="L519" t="s">
        <v>11227</v>
      </c>
      <c r="M519" s="36">
        <v>45967.384432870371</v>
      </c>
      <c r="N519" s="36">
        <v>45973.665277777778</v>
      </c>
      <c r="P519" t="s">
        <v>8668</v>
      </c>
      <c r="Q519" t="s">
        <v>8668</v>
      </c>
      <c r="R519" t="s">
        <v>1130</v>
      </c>
      <c r="S519" t="s">
        <v>1130</v>
      </c>
      <c r="T519" t="s">
        <v>100</v>
      </c>
      <c r="U519" t="s">
        <v>6696</v>
      </c>
      <c r="V519" t="s">
        <v>11228</v>
      </c>
      <c r="W519" t="s">
        <v>102</v>
      </c>
      <c r="Y519" t="s">
        <v>8</v>
      </c>
      <c r="Z519" t="s">
        <v>104</v>
      </c>
      <c r="AA519" t="s">
        <v>1482</v>
      </c>
      <c r="AB519" s="37">
        <v>1</v>
      </c>
      <c r="AC519" s="37">
        <v>35780</v>
      </c>
      <c r="AD519" s="37">
        <v>75096</v>
      </c>
      <c r="AE519" s="37">
        <v>35780</v>
      </c>
    </row>
    <row r="520" spans="1:31">
      <c r="A520" t="s">
        <v>152</v>
      </c>
      <c r="B520" t="s">
        <v>153</v>
      </c>
      <c r="C520" t="s">
        <v>154</v>
      </c>
      <c r="D520" t="s">
        <v>3431</v>
      </c>
      <c r="E520" t="s">
        <v>11229</v>
      </c>
      <c r="F520" t="s">
        <v>11230</v>
      </c>
      <c r="G520" t="s">
        <v>8665</v>
      </c>
      <c r="H520" t="s">
        <v>153</v>
      </c>
      <c r="I520" t="s">
        <v>3434</v>
      </c>
      <c r="J520" t="s">
        <v>11231</v>
      </c>
      <c r="K520" t="s">
        <v>96</v>
      </c>
      <c r="L520" t="s">
        <v>11232</v>
      </c>
      <c r="M520" s="36">
        <v>45967.396134259259</v>
      </c>
      <c r="N520" s="36">
        <v>45973.574305555558</v>
      </c>
      <c r="P520" t="s">
        <v>8668</v>
      </c>
      <c r="Q520" t="s">
        <v>8668</v>
      </c>
      <c r="R520" t="s">
        <v>1130</v>
      </c>
      <c r="S520" t="s">
        <v>1130</v>
      </c>
      <c r="T520" t="s">
        <v>100</v>
      </c>
      <c r="U520" t="s">
        <v>6696</v>
      </c>
      <c r="V520" t="s">
        <v>11233</v>
      </c>
      <c r="W520" t="s">
        <v>102</v>
      </c>
      <c r="Y520" t="s">
        <v>11</v>
      </c>
      <c r="Z520" t="s">
        <v>104</v>
      </c>
      <c r="AA520" t="s">
        <v>574</v>
      </c>
      <c r="AB520" s="37">
        <v>1</v>
      </c>
      <c r="AC520" s="37">
        <v>67654</v>
      </c>
      <c r="AD520" s="37">
        <v>140396</v>
      </c>
      <c r="AE520" s="37">
        <v>67654</v>
      </c>
    </row>
    <row r="521" spans="1:31">
      <c r="A521" t="s">
        <v>138</v>
      </c>
      <c r="B521" t="s">
        <v>139</v>
      </c>
      <c r="C521" t="s">
        <v>140</v>
      </c>
      <c r="D521" t="s">
        <v>196</v>
      </c>
      <c r="E521" t="s">
        <v>11234</v>
      </c>
      <c r="F521" t="s">
        <v>11235</v>
      </c>
      <c r="G521" t="s">
        <v>8665</v>
      </c>
      <c r="H521" t="s">
        <v>144</v>
      </c>
      <c r="I521" t="s">
        <v>199</v>
      </c>
      <c r="J521" t="s">
        <v>11236</v>
      </c>
      <c r="K521" t="s">
        <v>96</v>
      </c>
      <c r="L521" t="s">
        <v>11237</v>
      </c>
      <c r="M521" s="36">
        <v>45967.412175925929</v>
      </c>
      <c r="N521" s="36">
        <v>45973.513194444437</v>
      </c>
      <c r="P521" t="s">
        <v>8668</v>
      </c>
      <c r="Q521" t="s">
        <v>8668</v>
      </c>
      <c r="R521" t="s">
        <v>1130</v>
      </c>
      <c r="S521" t="s">
        <v>1130</v>
      </c>
      <c r="T521" t="s">
        <v>100</v>
      </c>
      <c r="U521" t="s">
        <v>6696</v>
      </c>
      <c r="V521" t="s">
        <v>11238</v>
      </c>
      <c r="W521" t="s">
        <v>102</v>
      </c>
      <c r="Y521" t="s">
        <v>8</v>
      </c>
      <c r="Z521" t="s">
        <v>104</v>
      </c>
      <c r="AA521" t="s">
        <v>11239</v>
      </c>
      <c r="AB521" s="37">
        <v>1</v>
      </c>
      <c r="AC521" s="37">
        <v>35780</v>
      </c>
      <c r="AD521" s="37">
        <v>75096</v>
      </c>
      <c r="AE521" s="37">
        <v>35780</v>
      </c>
    </row>
    <row r="522" spans="1:31">
      <c r="A522" t="s">
        <v>138</v>
      </c>
      <c r="B522" t="s">
        <v>139</v>
      </c>
      <c r="C522" t="s">
        <v>140</v>
      </c>
      <c r="D522" t="s">
        <v>11240</v>
      </c>
      <c r="E522" t="s">
        <v>11241</v>
      </c>
      <c r="F522" t="s">
        <v>11242</v>
      </c>
      <c r="G522" t="s">
        <v>8607</v>
      </c>
      <c r="H522" t="s">
        <v>144</v>
      </c>
      <c r="I522" t="s">
        <v>11243</v>
      </c>
      <c r="J522" t="s">
        <v>11244</v>
      </c>
      <c r="K522" t="s">
        <v>96</v>
      </c>
      <c r="L522" t="s">
        <v>11245</v>
      </c>
      <c r="M522" s="36">
        <v>45967.43072916667</v>
      </c>
      <c r="N522" s="36">
        <v>45973.699305555558</v>
      </c>
      <c r="P522" t="s">
        <v>8668</v>
      </c>
      <c r="Q522" t="s">
        <v>8668</v>
      </c>
      <c r="R522" t="s">
        <v>98</v>
      </c>
      <c r="S522" t="s">
        <v>470</v>
      </c>
      <c r="T522" t="s">
        <v>100</v>
      </c>
      <c r="U522" t="s">
        <v>6696</v>
      </c>
      <c r="V522" t="s">
        <v>11246</v>
      </c>
      <c r="W522" t="s">
        <v>8611</v>
      </c>
      <c r="Y522" t="s">
        <v>15</v>
      </c>
      <c r="Z522" t="s">
        <v>104</v>
      </c>
      <c r="AB522" s="37">
        <v>0</v>
      </c>
      <c r="AC522" s="37">
        <v>35780</v>
      </c>
      <c r="AD522" s="37">
        <v>75096</v>
      </c>
      <c r="AE522" s="37">
        <v>35780</v>
      </c>
    </row>
    <row r="523" spans="1:31">
      <c r="A523" t="s">
        <v>398</v>
      </c>
      <c r="B523" t="s">
        <v>86</v>
      </c>
      <c r="C523" t="s">
        <v>87</v>
      </c>
      <c r="D523" t="s">
        <v>594</v>
      </c>
      <c r="E523" t="s">
        <v>11247</v>
      </c>
      <c r="F523" t="s">
        <v>11248</v>
      </c>
      <c r="G523" t="s">
        <v>8665</v>
      </c>
      <c r="H523" t="s">
        <v>402</v>
      </c>
      <c r="I523" t="s">
        <v>597</v>
      </c>
      <c r="J523" t="s">
        <v>11249</v>
      </c>
      <c r="K523" t="s">
        <v>96</v>
      </c>
      <c r="L523" t="s">
        <v>11250</v>
      </c>
      <c r="M523" s="36">
        <v>45967.431087962963</v>
      </c>
      <c r="N523" s="36">
        <v>45972.447222222218</v>
      </c>
      <c r="P523" t="s">
        <v>8668</v>
      </c>
      <c r="Q523" t="s">
        <v>8668</v>
      </c>
      <c r="R523" t="s">
        <v>1130</v>
      </c>
      <c r="S523" t="s">
        <v>1130</v>
      </c>
      <c r="T523" t="s">
        <v>100</v>
      </c>
      <c r="U523" t="s">
        <v>6696</v>
      </c>
      <c r="V523" t="s">
        <v>11251</v>
      </c>
      <c r="W523" t="s">
        <v>102</v>
      </c>
      <c r="Y523" t="s">
        <v>11</v>
      </c>
      <c r="Z523" t="s">
        <v>104</v>
      </c>
      <c r="AA523" t="s">
        <v>1439</v>
      </c>
      <c r="AB523" s="37">
        <v>1</v>
      </c>
      <c r="AC523" s="37">
        <v>67654</v>
      </c>
      <c r="AD523" s="37">
        <v>140396</v>
      </c>
      <c r="AE523" s="37">
        <v>67654</v>
      </c>
    </row>
    <row r="524" spans="1:31">
      <c r="A524" t="s">
        <v>244</v>
      </c>
      <c r="B524" t="s">
        <v>114</v>
      </c>
      <c r="C524" t="s">
        <v>115</v>
      </c>
      <c r="D524" t="s">
        <v>11252</v>
      </c>
      <c r="E524" t="s">
        <v>11253</v>
      </c>
      <c r="F524" t="s">
        <v>11254</v>
      </c>
      <c r="G524" t="s">
        <v>8607</v>
      </c>
      <c r="H524" t="s">
        <v>248</v>
      </c>
      <c r="I524" t="s">
        <v>11255</v>
      </c>
      <c r="J524" t="s">
        <v>11256</v>
      </c>
      <c r="K524" t="s">
        <v>96</v>
      </c>
      <c r="L524" t="s">
        <v>11257</v>
      </c>
      <c r="M524" s="36">
        <v>45967.43277777778</v>
      </c>
      <c r="N524" s="36">
        <v>45972.703472222223</v>
      </c>
      <c r="P524" t="s">
        <v>8668</v>
      </c>
      <c r="Q524" t="s">
        <v>8668</v>
      </c>
      <c r="R524" t="s">
        <v>1129</v>
      </c>
      <c r="S524" t="s">
        <v>1129</v>
      </c>
      <c r="T524" t="s">
        <v>100</v>
      </c>
      <c r="U524" t="s">
        <v>6696</v>
      </c>
      <c r="V524" t="s">
        <v>11258</v>
      </c>
      <c r="W524" t="s">
        <v>8611</v>
      </c>
      <c r="Y524" t="s">
        <v>13</v>
      </c>
      <c r="Z524" t="s">
        <v>104</v>
      </c>
      <c r="AB524" s="37">
        <v>0</v>
      </c>
      <c r="AC524" s="37">
        <v>35780</v>
      </c>
      <c r="AD524" s="37">
        <v>75096</v>
      </c>
      <c r="AE524" s="37">
        <v>35780</v>
      </c>
    </row>
    <row r="525" spans="1:31">
      <c r="A525" t="s">
        <v>509</v>
      </c>
      <c r="B525" t="s">
        <v>139</v>
      </c>
      <c r="C525" t="s">
        <v>140</v>
      </c>
      <c r="D525" t="s">
        <v>1402</v>
      </c>
      <c r="E525" t="s">
        <v>11259</v>
      </c>
      <c r="F525" t="s">
        <v>11260</v>
      </c>
      <c r="G525" t="s">
        <v>8665</v>
      </c>
      <c r="H525" t="s">
        <v>144</v>
      </c>
      <c r="I525" t="s">
        <v>509</v>
      </c>
      <c r="J525" t="s">
        <v>11261</v>
      </c>
      <c r="K525" t="s">
        <v>96</v>
      </c>
      <c r="L525" t="s">
        <v>11262</v>
      </c>
      <c r="M525" s="36">
        <v>45967.443807870368</v>
      </c>
      <c r="N525" s="36">
        <v>45972.513194444437</v>
      </c>
      <c r="P525" t="s">
        <v>8668</v>
      </c>
      <c r="Q525" t="s">
        <v>8668</v>
      </c>
      <c r="R525" t="s">
        <v>98</v>
      </c>
      <c r="S525" t="s">
        <v>99</v>
      </c>
      <c r="T525" t="s">
        <v>100</v>
      </c>
      <c r="U525" t="s">
        <v>6696</v>
      </c>
      <c r="V525" t="s">
        <v>11263</v>
      </c>
      <c r="W525" t="s">
        <v>102</v>
      </c>
      <c r="Y525" t="s">
        <v>8</v>
      </c>
      <c r="Z525" t="s">
        <v>104</v>
      </c>
      <c r="AA525" t="s">
        <v>1385</v>
      </c>
      <c r="AB525" s="37">
        <v>1</v>
      </c>
      <c r="AC525" s="37">
        <v>35780</v>
      </c>
      <c r="AD525" s="37">
        <v>75096</v>
      </c>
      <c r="AE525" s="37">
        <v>35780</v>
      </c>
    </row>
    <row r="526" spans="1:31">
      <c r="A526" t="s">
        <v>113</v>
      </c>
      <c r="B526" t="s">
        <v>114</v>
      </c>
      <c r="C526" t="s">
        <v>115</v>
      </c>
      <c r="D526" t="s">
        <v>363</v>
      </c>
      <c r="E526" t="s">
        <v>11264</v>
      </c>
      <c r="F526" t="s">
        <v>11265</v>
      </c>
      <c r="G526" t="s">
        <v>8665</v>
      </c>
      <c r="H526" t="s">
        <v>366</v>
      </c>
      <c r="I526" t="s">
        <v>113</v>
      </c>
      <c r="J526" t="s">
        <v>11266</v>
      </c>
      <c r="K526" t="s">
        <v>96</v>
      </c>
      <c r="L526" t="s">
        <v>11267</v>
      </c>
      <c r="M526" s="36">
        <v>45967.436226851853</v>
      </c>
      <c r="N526" s="36">
        <v>45972.443749999999</v>
      </c>
      <c r="P526" t="s">
        <v>8668</v>
      </c>
      <c r="Q526" t="s">
        <v>8668</v>
      </c>
      <c r="R526" t="s">
        <v>1130</v>
      </c>
      <c r="S526" t="s">
        <v>1130</v>
      </c>
      <c r="T526" t="s">
        <v>100</v>
      </c>
      <c r="U526" t="s">
        <v>6696</v>
      </c>
      <c r="V526" t="s">
        <v>11268</v>
      </c>
      <c r="W526" t="s">
        <v>102</v>
      </c>
      <c r="Y526" t="s">
        <v>8</v>
      </c>
      <c r="Z526" t="s">
        <v>104</v>
      </c>
      <c r="AA526" t="s">
        <v>1632</v>
      </c>
      <c r="AB526" s="37">
        <v>1</v>
      </c>
      <c r="AC526" s="37">
        <v>35780</v>
      </c>
      <c r="AD526" s="37">
        <v>75096</v>
      </c>
      <c r="AE526" s="37">
        <v>35780</v>
      </c>
    </row>
    <row r="527" spans="1:31">
      <c r="A527" t="s">
        <v>398</v>
      </c>
      <c r="B527" t="s">
        <v>86</v>
      </c>
      <c r="C527" t="s">
        <v>87</v>
      </c>
      <c r="D527" t="s">
        <v>399</v>
      </c>
      <c r="E527" t="s">
        <v>11269</v>
      </c>
      <c r="F527" t="s">
        <v>3225</v>
      </c>
      <c r="G527" t="s">
        <v>8665</v>
      </c>
      <c r="H527" t="s">
        <v>402</v>
      </c>
      <c r="I527" t="s">
        <v>398</v>
      </c>
      <c r="J527" t="s">
        <v>3226</v>
      </c>
      <c r="K527" t="s">
        <v>96</v>
      </c>
      <c r="L527" t="s">
        <v>11270</v>
      </c>
      <c r="M527" s="36">
        <v>45967.437685185178</v>
      </c>
      <c r="N527" s="36">
        <v>45972.499305555553</v>
      </c>
      <c r="P527" t="s">
        <v>8668</v>
      </c>
      <c r="Q527" t="s">
        <v>8668</v>
      </c>
      <c r="R527" t="s">
        <v>98</v>
      </c>
      <c r="S527" t="s">
        <v>470</v>
      </c>
      <c r="T527" t="s">
        <v>100</v>
      </c>
      <c r="U527" t="s">
        <v>6696</v>
      </c>
      <c r="V527" t="s">
        <v>11271</v>
      </c>
      <c r="W527" t="s">
        <v>102</v>
      </c>
      <c r="Y527" t="s">
        <v>8</v>
      </c>
      <c r="Z527" t="s">
        <v>104</v>
      </c>
      <c r="AA527" t="s">
        <v>429</v>
      </c>
      <c r="AB527" s="37">
        <v>1</v>
      </c>
      <c r="AC527" s="37">
        <v>35780</v>
      </c>
      <c r="AD527" s="37">
        <v>75096</v>
      </c>
      <c r="AE527" s="37">
        <v>35780</v>
      </c>
    </row>
    <row r="528" spans="1:31">
      <c r="A528" t="s">
        <v>138</v>
      </c>
      <c r="B528" t="s">
        <v>139</v>
      </c>
      <c r="C528" t="s">
        <v>140</v>
      </c>
      <c r="D528" t="s">
        <v>11240</v>
      </c>
      <c r="E528" t="s">
        <v>11272</v>
      </c>
      <c r="F528" t="s">
        <v>11273</v>
      </c>
      <c r="G528" t="s">
        <v>8607</v>
      </c>
      <c r="H528" t="s">
        <v>144</v>
      </c>
      <c r="I528" t="s">
        <v>11243</v>
      </c>
      <c r="J528" t="s">
        <v>11274</v>
      </c>
      <c r="K528" t="s">
        <v>96</v>
      </c>
      <c r="L528" t="s">
        <v>11275</v>
      </c>
      <c r="M528" s="36">
        <v>45967.456631944442</v>
      </c>
      <c r="N528" s="36">
        <v>45981.470833333333</v>
      </c>
      <c r="P528" t="s">
        <v>8668</v>
      </c>
      <c r="Q528" t="s">
        <v>8668</v>
      </c>
      <c r="R528" t="s">
        <v>1130</v>
      </c>
      <c r="S528" t="s">
        <v>1130</v>
      </c>
      <c r="T528" t="s">
        <v>100</v>
      </c>
      <c r="U528" t="s">
        <v>6696</v>
      </c>
      <c r="V528" t="s">
        <v>11276</v>
      </c>
      <c r="W528" t="s">
        <v>8611</v>
      </c>
      <c r="Y528" t="s">
        <v>15</v>
      </c>
      <c r="Z528" t="s">
        <v>104</v>
      </c>
      <c r="AB528" s="37">
        <v>0</v>
      </c>
      <c r="AC528" s="37">
        <v>35780</v>
      </c>
      <c r="AD528" s="37">
        <v>75096</v>
      </c>
      <c r="AE528" s="37">
        <v>35780</v>
      </c>
    </row>
    <row r="529" spans="1:31">
      <c r="A529" t="s">
        <v>138</v>
      </c>
      <c r="B529" t="s">
        <v>139</v>
      </c>
      <c r="C529" t="s">
        <v>140</v>
      </c>
      <c r="D529" t="s">
        <v>141</v>
      </c>
      <c r="E529" t="s">
        <v>11277</v>
      </c>
      <c r="F529" t="s">
        <v>11278</v>
      </c>
      <c r="G529" t="s">
        <v>8665</v>
      </c>
      <c r="H529" t="s">
        <v>144</v>
      </c>
      <c r="I529" t="s">
        <v>138</v>
      </c>
      <c r="J529" t="s">
        <v>11279</v>
      </c>
      <c r="K529" t="s">
        <v>96</v>
      </c>
      <c r="L529" t="s">
        <v>11280</v>
      </c>
      <c r="M529" s="36">
        <v>45967.472731481481</v>
      </c>
      <c r="N529" s="36">
        <v>45973.51458333333</v>
      </c>
      <c r="P529" t="s">
        <v>8668</v>
      </c>
      <c r="Q529" t="s">
        <v>8668</v>
      </c>
      <c r="R529" t="s">
        <v>1130</v>
      </c>
      <c r="S529" t="s">
        <v>1130</v>
      </c>
      <c r="T529" t="s">
        <v>100</v>
      </c>
      <c r="U529" t="s">
        <v>6696</v>
      </c>
      <c r="V529" t="s">
        <v>11281</v>
      </c>
      <c r="W529" t="s">
        <v>102</v>
      </c>
      <c r="Y529" t="s">
        <v>8</v>
      </c>
      <c r="Z529" t="s">
        <v>104</v>
      </c>
      <c r="AA529" t="s">
        <v>11239</v>
      </c>
      <c r="AB529" s="37">
        <v>1</v>
      </c>
      <c r="AC529" s="37">
        <v>35780</v>
      </c>
      <c r="AD529" s="37">
        <v>75096</v>
      </c>
      <c r="AE529" s="37">
        <v>35780</v>
      </c>
    </row>
    <row r="530" spans="1:31">
      <c r="A530" t="s">
        <v>85</v>
      </c>
      <c r="B530" t="s">
        <v>86</v>
      </c>
      <c r="C530" t="s">
        <v>87</v>
      </c>
      <c r="D530" t="s">
        <v>11282</v>
      </c>
      <c r="E530" t="s">
        <v>11283</v>
      </c>
      <c r="F530" t="s">
        <v>11284</v>
      </c>
      <c r="G530" t="s">
        <v>8665</v>
      </c>
      <c r="H530" t="s">
        <v>93</v>
      </c>
      <c r="I530" t="s">
        <v>11285</v>
      </c>
      <c r="J530" t="s">
        <v>11286</v>
      </c>
      <c r="K530" t="s">
        <v>96</v>
      </c>
      <c r="L530" t="s">
        <v>11287</v>
      </c>
      <c r="M530" s="36">
        <v>45967.474999999999</v>
      </c>
      <c r="N530" s="36">
        <v>45974.677083333343</v>
      </c>
      <c r="P530" t="s">
        <v>8668</v>
      </c>
      <c r="Q530" t="s">
        <v>8668</v>
      </c>
      <c r="R530" t="s">
        <v>1129</v>
      </c>
      <c r="S530" t="s">
        <v>1129</v>
      </c>
      <c r="T530" t="s">
        <v>100</v>
      </c>
      <c r="U530" t="s">
        <v>6696</v>
      </c>
      <c r="V530" t="s">
        <v>11288</v>
      </c>
      <c r="W530" t="s">
        <v>8698</v>
      </c>
      <c r="Y530" t="s">
        <v>13</v>
      </c>
      <c r="Z530" t="s">
        <v>104</v>
      </c>
      <c r="AA530" t="s">
        <v>137</v>
      </c>
      <c r="AB530" s="37">
        <v>0</v>
      </c>
      <c r="AC530" s="37">
        <v>35780</v>
      </c>
      <c r="AD530" s="37">
        <v>75096</v>
      </c>
      <c r="AE530" s="37">
        <v>35780</v>
      </c>
    </row>
    <row r="531" spans="1:31">
      <c r="A531" t="s">
        <v>277</v>
      </c>
      <c r="B531" t="s">
        <v>256</v>
      </c>
      <c r="C531" t="s">
        <v>257</v>
      </c>
      <c r="D531" t="s">
        <v>3451</v>
      </c>
      <c r="E531" t="s">
        <v>11289</v>
      </c>
      <c r="F531" t="s">
        <v>11290</v>
      </c>
      <c r="G531" t="s">
        <v>8665</v>
      </c>
      <c r="H531" t="s">
        <v>281</v>
      </c>
      <c r="I531" t="s">
        <v>3454</v>
      </c>
      <c r="J531" t="s">
        <v>11291</v>
      </c>
      <c r="K531" t="s">
        <v>96</v>
      </c>
      <c r="L531" t="s">
        <v>11292</v>
      </c>
      <c r="M531" s="36">
        <v>45967.483391203707</v>
      </c>
      <c r="N531" s="36">
        <v>45979.409722222219</v>
      </c>
      <c r="P531" t="s">
        <v>8668</v>
      </c>
      <c r="Q531" t="s">
        <v>8668</v>
      </c>
      <c r="R531" t="s">
        <v>98</v>
      </c>
      <c r="S531" t="s">
        <v>99</v>
      </c>
      <c r="T531" t="s">
        <v>100</v>
      </c>
      <c r="U531" t="s">
        <v>6696</v>
      </c>
      <c r="V531" t="s">
        <v>11293</v>
      </c>
      <c r="W531" t="s">
        <v>8698</v>
      </c>
      <c r="Y531" t="s">
        <v>13</v>
      </c>
      <c r="Z531" t="s">
        <v>104</v>
      </c>
      <c r="AA531" t="s">
        <v>287</v>
      </c>
      <c r="AB531" s="37">
        <v>0</v>
      </c>
      <c r="AC531" s="37">
        <v>35780</v>
      </c>
      <c r="AD531" s="37">
        <v>75096</v>
      </c>
      <c r="AE531" s="37">
        <v>35780</v>
      </c>
    </row>
    <row r="532" spans="1:31">
      <c r="A532" t="s">
        <v>152</v>
      </c>
      <c r="B532" t="s">
        <v>153</v>
      </c>
      <c r="C532" t="s">
        <v>154</v>
      </c>
      <c r="D532" t="s">
        <v>155</v>
      </c>
      <c r="E532" t="s">
        <v>11294</v>
      </c>
      <c r="F532" t="s">
        <v>11295</v>
      </c>
      <c r="G532" t="s">
        <v>8665</v>
      </c>
      <c r="H532" t="s">
        <v>153</v>
      </c>
      <c r="I532" t="s">
        <v>152</v>
      </c>
      <c r="J532" t="s">
        <v>11296</v>
      </c>
      <c r="K532" t="s">
        <v>96</v>
      </c>
      <c r="L532" t="s">
        <v>11297</v>
      </c>
      <c r="M532" s="36">
        <v>45967.488726851851</v>
      </c>
      <c r="N532" s="36">
        <v>45972.370833333327</v>
      </c>
      <c r="P532" t="s">
        <v>8668</v>
      </c>
      <c r="Q532" t="s">
        <v>8668</v>
      </c>
      <c r="R532" t="s">
        <v>98</v>
      </c>
      <c r="S532" t="s">
        <v>99</v>
      </c>
      <c r="T532" t="s">
        <v>100</v>
      </c>
      <c r="U532" t="s">
        <v>6696</v>
      </c>
      <c r="V532" t="s">
        <v>11298</v>
      </c>
      <c r="W532" t="s">
        <v>102</v>
      </c>
      <c r="Y532" t="s">
        <v>8</v>
      </c>
      <c r="Z532" t="s">
        <v>104</v>
      </c>
      <c r="AA532" t="s">
        <v>5632</v>
      </c>
      <c r="AB532" s="37">
        <v>1</v>
      </c>
      <c r="AC532" s="37">
        <v>35780</v>
      </c>
      <c r="AD532" s="37">
        <v>75096</v>
      </c>
      <c r="AE532" s="37">
        <v>35780</v>
      </c>
    </row>
    <row r="533" spans="1:31">
      <c r="A533" t="s">
        <v>975</v>
      </c>
      <c r="B533" t="s">
        <v>256</v>
      </c>
      <c r="C533" t="s">
        <v>257</v>
      </c>
      <c r="D533" t="s">
        <v>3762</v>
      </c>
      <c r="E533" t="s">
        <v>11299</v>
      </c>
      <c r="F533" t="s">
        <v>11300</v>
      </c>
      <c r="G533" t="s">
        <v>8665</v>
      </c>
      <c r="H533" t="s">
        <v>979</v>
      </c>
      <c r="I533" t="s">
        <v>3765</v>
      </c>
      <c r="J533" t="s">
        <v>11301</v>
      </c>
      <c r="K533" t="s">
        <v>96</v>
      </c>
      <c r="L533" t="s">
        <v>11302</v>
      </c>
      <c r="M533" s="36">
        <v>45967.491516203707</v>
      </c>
      <c r="N533" s="36">
        <v>45973.648611111108</v>
      </c>
      <c r="P533" t="s">
        <v>8668</v>
      </c>
      <c r="Q533" t="s">
        <v>8668</v>
      </c>
      <c r="R533" t="s">
        <v>1130</v>
      </c>
      <c r="S533" t="s">
        <v>1130</v>
      </c>
      <c r="T533" t="s">
        <v>100</v>
      </c>
      <c r="U533" t="s">
        <v>6696</v>
      </c>
      <c r="V533" t="s">
        <v>11303</v>
      </c>
      <c r="W533" t="s">
        <v>102</v>
      </c>
      <c r="Y533" t="s">
        <v>11</v>
      </c>
      <c r="Z533" t="s">
        <v>104</v>
      </c>
      <c r="AA533" t="s">
        <v>1299</v>
      </c>
      <c r="AB533" s="37">
        <v>1</v>
      </c>
      <c r="AC533" s="37">
        <v>67654</v>
      </c>
      <c r="AD533" s="37">
        <v>140396</v>
      </c>
      <c r="AE533" s="37">
        <v>67654</v>
      </c>
    </row>
    <row r="534" spans="1:31">
      <c r="A534" t="s">
        <v>152</v>
      </c>
      <c r="B534" t="s">
        <v>153</v>
      </c>
      <c r="C534" t="s">
        <v>154</v>
      </c>
      <c r="D534" t="s">
        <v>155</v>
      </c>
      <c r="E534" t="s">
        <v>11304</v>
      </c>
      <c r="F534" t="s">
        <v>11305</v>
      </c>
      <c r="G534" t="s">
        <v>8665</v>
      </c>
      <c r="H534" t="s">
        <v>153</v>
      </c>
      <c r="I534" t="s">
        <v>152</v>
      </c>
      <c r="J534" t="s">
        <v>11306</v>
      </c>
      <c r="K534" t="s">
        <v>96</v>
      </c>
      <c r="L534" t="s">
        <v>11307</v>
      </c>
      <c r="M534" s="36">
        <v>45967.480405092603</v>
      </c>
      <c r="N534" s="36">
        <v>45972.597222222219</v>
      </c>
      <c r="P534" t="s">
        <v>8668</v>
      </c>
      <c r="Q534" t="s">
        <v>8668</v>
      </c>
      <c r="R534" t="s">
        <v>1129</v>
      </c>
      <c r="S534" t="s">
        <v>1129</v>
      </c>
      <c r="T534" t="s">
        <v>100</v>
      </c>
      <c r="U534" t="s">
        <v>6696</v>
      </c>
      <c r="V534" t="s">
        <v>11308</v>
      </c>
      <c r="W534" t="s">
        <v>102</v>
      </c>
      <c r="Y534" t="s">
        <v>8</v>
      </c>
      <c r="Z534" t="s">
        <v>104</v>
      </c>
      <c r="AA534" t="s">
        <v>2741</v>
      </c>
      <c r="AB534" s="37">
        <v>1</v>
      </c>
      <c r="AC534" s="37">
        <v>35780</v>
      </c>
      <c r="AD534" s="37">
        <v>75096</v>
      </c>
      <c r="AE534" s="37">
        <v>35780</v>
      </c>
    </row>
    <row r="535" spans="1:31">
      <c r="A535" t="s">
        <v>152</v>
      </c>
      <c r="B535" t="s">
        <v>153</v>
      </c>
      <c r="C535" t="s">
        <v>154</v>
      </c>
      <c r="D535" t="s">
        <v>155</v>
      </c>
      <c r="E535" t="s">
        <v>11309</v>
      </c>
      <c r="F535" t="s">
        <v>11310</v>
      </c>
      <c r="G535" t="s">
        <v>8665</v>
      </c>
      <c r="H535" t="s">
        <v>153</v>
      </c>
      <c r="I535" t="s">
        <v>152</v>
      </c>
      <c r="J535" t="s">
        <v>11311</v>
      </c>
      <c r="K535" t="s">
        <v>96</v>
      </c>
      <c r="L535" t="s">
        <v>11312</v>
      </c>
      <c r="M535" s="36">
        <v>45967.489687499998</v>
      </c>
      <c r="N535" s="36">
        <v>45972.345833333333</v>
      </c>
      <c r="P535" t="s">
        <v>8668</v>
      </c>
      <c r="Q535" t="s">
        <v>8668</v>
      </c>
      <c r="R535" t="s">
        <v>147</v>
      </c>
      <c r="S535" t="s">
        <v>2073</v>
      </c>
      <c r="T535" t="s">
        <v>100</v>
      </c>
      <c r="U535" t="s">
        <v>6696</v>
      </c>
      <c r="V535" t="s">
        <v>11313</v>
      </c>
      <c r="W535" t="s">
        <v>102</v>
      </c>
      <c r="Y535" t="s">
        <v>8</v>
      </c>
      <c r="Z535" t="s">
        <v>104</v>
      </c>
      <c r="AA535" t="s">
        <v>1110</v>
      </c>
      <c r="AB535" s="37">
        <v>1</v>
      </c>
      <c r="AC535" s="37">
        <v>35780</v>
      </c>
      <c r="AD535" s="37">
        <v>75096</v>
      </c>
      <c r="AE535" s="37">
        <v>35780</v>
      </c>
    </row>
    <row r="536" spans="1:31">
      <c r="A536" t="s">
        <v>1001</v>
      </c>
      <c r="B536" t="s">
        <v>86</v>
      </c>
      <c r="C536" t="s">
        <v>352</v>
      </c>
      <c r="D536" t="s">
        <v>1002</v>
      </c>
      <c r="E536" t="s">
        <v>11314</v>
      </c>
      <c r="F536" t="s">
        <v>11315</v>
      </c>
      <c r="G536" t="s">
        <v>8665</v>
      </c>
      <c r="H536" t="s">
        <v>659</v>
      </c>
      <c r="I536" t="s">
        <v>1001</v>
      </c>
      <c r="J536" t="s">
        <v>11316</v>
      </c>
      <c r="K536" t="s">
        <v>96</v>
      </c>
      <c r="L536" t="s">
        <v>11317</v>
      </c>
      <c r="M536" s="36">
        <v>45967.504548611112</v>
      </c>
      <c r="N536" s="36">
        <v>45968.462500000001</v>
      </c>
      <c r="P536" t="s">
        <v>8668</v>
      </c>
      <c r="Q536" t="s">
        <v>8668</v>
      </c>
      <c r="R536" t="s">
        <v>147</v>
      </c>
      <c r="S536" t="s">
        <v>1364</v>
      </c>
      <c r="T536" t="s">
        <v>100</v>
      </c>
      <c r="U536" t="s">
        <v>6696</v>
      </c>
      <c r="V536" t="s">
        <v>11318</v>
      </c>
      <c r="W536" t="s">
        <v>102</v>
      </c>
      <c r="Y536" t="s">
        <v>8</v>
      </c>
      <c r="Z536" t="s">
        <v>104</v>
      </c>
      <c r="AA536" t="s">
        <v>1009</v>
      </c>
      <c r="AB536" s="37">
        <v>1</v>
      </c>
      <c r="AC536" s="37">
        <v>35780</v>
      </c>
      <c r="AD536" s="37">
        <v>75096</v>
      </c>
      <c r="AE536" s="37">
        <v>35780</v>
      </c>
    </row>
    <row r="537" spans="1:31">
      <c r="A537" t="s">
        <v>152</v>
      </c>
      <c r="B537" t="s">
        <v>153</v>
      </c>
      <c r="C537" t="s">
        <v>154</v>
      </c>
      <c r="D537" t="s">
        <v>155</v>
      </c>
      <c r="E537" t="s">
        <v>11319</v>
      </c>
      <c r="F537" t="s">
        <v>11320</v>
      </c>
      <c r="G537" t="s">
        <v>8665</v>
      </c>
      <c r="H537" t="s">
        <v>153</v>
      </c>
      <c r="I537" t="s">
        <v>152</v>
      </c>
      <c r="J537" t="s">
        <v>11321</v>
      </c>
      <c r="K537" t="s">
        <v>96</v>
      </c>
      <c r="L537" t="s">
        <v>11322</v>
      </c>
      <c r="M537" s="36">
        <v>45967.497361111113</v>
      </c>
      <c r="N537" s="36">
        <v>45972.602083333331</v>
      </c>
      <c r="P537" t="s">
        <v>8668</v>
      </c>
      <c r="Q537" t="s">
        <v>8668</v>
      </c>
      <c r="R537" t="s">
        <v>1130</v>
      </c>
      <c r="S537" t="s">
        <v>1130</v>
      </c>
      <c r="T537" t="s">
        <v>100</v>
      </c>
      <c r="U537" t="s">
        <v>6696</v>
      </c>
      <c r="V537" t="s">
        <v>11323</v>
      </c>
      <c r="W537" t="s">
        <v>102</v>
      </c>
      <c r="Y537" t="s">
        <v>8</v>
      </c>
      <c r="Z537" t="s">
        <v>104</v>
      </c>
      <c r="AA537" t="s">
        <v>1911</v>
      </c>
      <c r="AB537" s="37">
        <v>1</v>
      </c>
      <c r="AC537" s="37">
        <v>35780</v>
      </c>
      <c r="AD537" s="37">
        <v>75096</v>
      </c>
      <c r="AE537" s="37">
        <v>35780</v>
      </c>
    </row>
    <row r="538" spans="1:31">
      <c r="A538" t="s">
        <v>138</v>
      </c>
      <c r="B538" t="s">
        <v>139</v>
      </c>
      <c r="C538" t="s">
        <v>140</v>
      </c>
      <c r="D538" t="s">
        <v>494</v>
      </c>
      <c r="E538" t="s">
        <v>11324</v>
      </c>
      <c r="F538" t="s">
        <v>11325</v>
      </c>
      <c r="G538" t="s">
        <v>8665</v>
      </c>
      <c r="H538" t="s">
        <v>144</v>
      </c>
      <c r="I538" t="s">
        <v>497</v>
      </c>
      <c r="J538" t="s">
        <v>11326</v>
      </c>
      <c r="K538" t="s">
        <v>96</v>
      </c>
      <c r="L538" t="s">
        <v>11327</v>
      </c>
      <c r="M538" s="36">
        <v>45967.513449074067</v>
      </c>
      <c r="N538" s="36">
        <v>45973.513888888891</v>
      </c>
      <c r="P538" t="s">
        <v>8668</v>
      </c>
      <c r="Q538" t="s">
        <v>8668</v>
      </c>
      <c r="R538" t="s">
        <v>1130</v>
      </c>
      <c r="S538" t="s">
        <v>1130</v>
      </c>
      <c r="T538" t="s">
        <v>100</v>
      </c>
      <c r="U538" t="s">
        <v>6696</v>
      </c>
      <c r="V538" t="s">
        <v>11328</v>
      </c>
      <c r="W538" t="s">
        <v>102</v>
      </c>
      <c r="Y538" t="s">
        <v>8</v>
      </c>
      <c r="Z538" t="s">
        <v>104</v>
      </c>
      <c r="AA538" t="s">
        <v>11239</v>
      </c>
      <c r="AB538" s="37">
        <v>1</v>
      </c>
      <c r="AC538" s="37">
        <v>35780</v>
      </c>
      <c r="AD538" s="37">
        <v>75096</v>
      </c>
      <c r="AE538" s="37">
        <v>35780</v>
      </c>
    </row>
    <row r="539" spans="1:31">
      <c r="A539" t="s">
        <v>85</v>
      </c>
      <c r="B539" t="s">
        <v>86</v>
      </c>
      <c r="C539" t="s">
        <v>87</v>
      </c>
      <c r="D539" t="s">
        <v>296</v>
      </c>
      <c r="E539" t="s">
        <v>11329</v>
      </c>
      <c r="F539" t="s">
        <v>11330</v>
      </c>
      <c r="G539" t="s">
        <v>8665</v>
      </c>
      <c r="H539" t="s">
        <v>93</v>
      </c>
      <c r="I539" t="s">
        <v>85</v>
      </c>
      <c r="J539" t="s">
        <v>11331</v>
      </c>
      <c r="K539" t="s">
        <v>96</v>
      </c>
      <c r="L539" t="s">
        <v>11332</v>
      </c>
      <c r="M539" s="36">
        <v>45967.518009259264</v>
      </c>
      <c r="N539" s="36">
        <v>45968.442361111112</v>
      </c>
      <c r="P539" t="s">
        <v>8668</v>
      </c>
      <c r="Q539" t="s">
        <v>8668</v>
      </c>
      <c r="R539" t="s">
        <v>98</v>
      </c>
      <c r="S539" t="s">
        <v>470</v>
      </c>
      <c r="T539" t="s">
        <v>100</v>
      </c>
      <c r="U539" t="s">
        <v>6696</v>
      </c>
      <c r="V539" t="s">
        <v>11333</v>
      </c>
      <c r="W539" t="s">
        <v>102</v>
      </c>
      <c r="Y539" t="s">
        <v>8</v>
      </c>
      <c r="Z539" t="s">
        <v>104</v>
      </c>
      <c r="AA539" t="s">
        <v>105</v>
      </c>
      <c r="AB539" s="37">
        <v>1</v>
      </c>
      <c r="AC539" s="37">
        <v>35780</v>
      </c>
      <c r="AD539" s="37">
        <v>75096</v>
      </c>
      <c r="AE539" s="37">
        <v>35780</v>
      </c>
    </row>
    <row r="540" spans="1:31">
      <c r="A540" t="s">
        <v>277</v>
      </c>
      <c r="B540" t="s">
        <v>256</v>
      </c>
      <c r="C540" t="s">
        <v>257</v>
      </c>
      <c r="D540" t="s">
        <v>1015</v>
      </c>
      <c r="E540" t="s">
        <v>11334</v>
      </c>
      <c r="F540" t="s">
        <v>11335</v>
      </c>
      <c r="G540" t="s">
        <v>8607</v>
      </c>
      <c r="H540" t="s">
        <v>281</v>
      </c>
      <c r="I540" t="s">
        <v>1018</v>
      </c>
      <c r="J540" t="s">
        <v>11336</v>
      </c>
      <c r="K540" t="s">
        <v>96</v>
      </c>
      <c r="L540" t="s">
        <v>11337</v>
      </c>
      <c r="M540" s="36">
        <v>45967.512824074067</v>
      </c>
      <c r="N540" s="36">
        <v>45971.46597222222</v>
      </c>
      <c r="P540" t="s">
        <v>8668</v>
      </c>
      <c r="Q540" t="s">
        <v>8668</v>
      </c>
      <c r="R540" t="s">
        <v>98</v>
      </c>
      <c r="S540" t="s">
        <v>470</v>
      </c>
      <c r="T540" t="s">
        <v>100</v>
      </c>
      <c r="U540" t="s">
        <v>6696</v>
      </c>
      <c r="V540" t="s">
        <v>11338</v>
      </c>
      <c r="W540" t="s">
        <v>8611</v>
      </c>
      <c r="Y540" t="s">
        <v>15</v>
      </c>
      <c r="Z540" t="s">
        <v>104</v>
      </c>
      <c r="AB540" s="37">
        <v>0</v>
      </c>
      <c r="AC540" s="37">
        <v>35780</v>
      </c>
      <c r="AD540" s="37">
        <v>75096</v>
      </c>
      <c r="AE540" s="37">
        <v>35780</v>
      </c>
    </row>
    <row r="541" spans="1:31">
      <c r="A541" t="s">
        <v>975</v>
      </c>
      <c r="B541" t="s">
        <v>256</v>
      </c>
      <c r="C541" t="s">
        <v>257</v>
      </c>
      <c r="D541" t="s">
        <v>2483</v>
      </c>
      <c r="E541" t="s">
        <v>11339</v>
      </c>
      <c r="F541" t="s">
        <v>2485</v>
      </c>
      <c r="G541" t="s">
        <v>8665</v>
      </c>
      <c r="H541" t="s">
        <v>979</v>
      </c>
      <c r="I541" t="s">
        <v>2486</v>
      </c>
      <c r="J541" t="s">
        <v>2487</v>
      </c>
      <c r="K541" t="s">
        <v>96</v>
      </c>
      <c r="L541" t="s">
        <v>11340</v>
      </c>
      <c r="M541" s="36">
        <v>45967.526331018518</v>
      </c>
      <c r="N541" s="36">
        <v>45973.544444444437</v>
      </c>
      <c r="P541" t="s">
        <v>8668</v>
      </c>
      <c r="Q541" t="s">
        <v>8668</v>
      </c>
      <c r="R541" t="s">
        <v>1129</v>
      </c>
      <c r="S541" t="s">
        <v>1129</v>
      </c>
      <c r="T541" t="s">
        <v>100</v>
      </c>
      <c r="U541" t="s">
        <v>6696</v>
      </c>
      <c r="V541" t="s">
        <v>11341</v>
      </c>
      <c r="W541" t="s">
        <v>102</v>
      </c>
      <c r="Y541" t="s">
        <v>11</v>
      </c>
      <c r="Z541" t="s">
        <v>104</v>
      </c>
      <c r="AA541" t="s">
        <v>1960</v>
      </c>
      <c r="AB541" s="37">
        <v>1</v>
      </c>
      <c r="AC541" s="37">
        <v>67654</v>
      </c>
      <c r="AD541" s="37">
        <v>140396</v>
      </c>
      <c r="AE541" s="37">
        <v>67654</v>
      </c>
    </row>
    <row r="542" spans="1:31">
      <c r="A542" t="s">
        <v>85</v>
      </c>
      <c r="B542" t="s">
        <v>86</v>
      </c>
      <c r="C542" t="s">
        <v>87</v>
      </c>
      <c r="D542" t="s">
        <v>11342</v>
      </c>
      <c r="E542" t="s">
        <v>11343</v>
      </c>
      <c r="F542" t="s">
        <v>11344</v>
      </c>
      <c r="G542" t="s">
        <v>8665</v>
      </c>
      <c r="H542" t="s">
        <v>131</v>
      </c>
      <c r="I542" t="s">
        <v>11345</v>
      </c>
      <c r="J542" t="s">
        <v>11346</v>
      </c>
      <c r="K542" t="s">
        <v>96</v>
      </c>
      <c r="L542" t="s">
        <v>11347</v>
      </c>
      <c r="M542" s="36">
        <v>45967.522222222222</v>
      </c>
      <c r="N542" s="36">
        <v>45979.525694444441</v>
      </c>
      <c r="P542" t="s">
        <v>8668</v>
      </c>
      <c r="Q542" t="s">
        <v>8668</v>
      </c>
      <c r="R542" t="s">
        <v>1130</v>
      </c>
      <c r="S542" t="s">
        <v>1130</v>
      </c>
      <c r="T542" t="s">
        <v>100</v>
      </c>
      <c r="U542" t="s">
        <v>6696</v>
      </c>
      <c r="V542" t="s">
        <v>11348</v>
      </c>
      <c r="W542" t="s">
        <v>8698</v>
      </c>
      <c r="Y542" t="s">
        <v>15</v>
      </c>
      <c r="Z542" t="s">
        <v>104</v>
      </c>
      <c r="AA542" t="s">
        <v>137</v>
      </c>
      <c r="AB542" s="37">
        <v>0</v>
      </c>
      <c r="AC542" s="37">
        <v>35780</v>
      </c>
      <c r="AD542" s="37">
        <v>75096</v>
      </c>
      <c r="AE542" s="37">
        <v>35780</v>
      </c>
    </row>
    <row r="543" spans="1:31">
      <c r="A543" t="s">
        <v>113</v>
      </c>
      <c r="B543" t="s">
        <v>114</v>
      </c>
      <c r="C543" t="s">
        <v>115</v>
      </c>
      <c r="D543" t="s">
        <v>11349</v>
      </c>
      <c r="E543" t="s">
        <v>11350</v>
      </c>
      <c r="F543" t="s">
        <v>11351</v>
      </c>
      <c r="G543" t="s">
        <v>8607</v>
      </c>
      <c r="H543" t="s">
        <v>119</v>
      </c>
      <c r="I543" t="s">
        <v>11352</v>
      </c>
      <c r="J543" t="s">
        <v>11353</v>
      </c>
      <c r="K543" t="s">
        <v>96</v>
      </c>
      <c r="L543" t="s">
        <v>11354</v>
      </c>
      <c r="M543" s="36">
        <v>45967.526388888888</v>
      </c>
      <c r="N543" s="36">
        <v>45974.525000000001</v>
      </c>
      <c r="P543" t="s">
        <v>8668</v>
      </c>
      <c r="Q543" t="s">
        <v>8668</v>
      </c>
      <c r="R543" t="s">
        <v>1130</v>
      </c>
      <c r="S543" t="s">
        <v>1130</v>
      </c>
      <c r="T543" t="s">
        <v>100</v>
      </c>
      <c r="U543" t="s">
        <v>6696</v>
      </c>
      <c r="V543" t="s">
        <v>11355</v>
      </c>
      <c r="W543" t="s">
        <v>8611</v>
      </c>
      <c r="Y543" t="s">
        <v>125</v>
      </c>
      <c r="Z543" t="s">
        <v>126</v>
      </c>
      <c r="AB543" s="37">
        <v>0</v>
      </c>
      <c r="AC543" s="37">
        <v>35780</v>
      </c>
      <c r="AD543" s="37">
        <v>75096</v>
      </c>
      <c r="AE543" s="37">
        <v>35780</v>
      </c>
    </row>
    <row r="544" spans="1:31">
      <c r="A544" t="s">
        <v>152</v>
      </c>
      <c r="B544" t="s">
        <v>153</v>
      </c>
      <c r="C544" t="s">
        <v>154</v>
      </c>
      <c r="D544" t="s">
        <v>8426</v>
      </c>
      <c r="E544" t="s">
        <v>11356</v>
      </c>
      <c r="F544" t="s">
        <v>11357</v>
      </c>
      <c r="G544" t="s">
        <v>8665</v>
      </c>
      <c r="H544" t="s">
        <v>153</v>
      </c>
      <c r="I544" t="s">
        <v>8427</v>
      </c>
      <c r="J544" t="s">
        <v>11358</v>
      </c>
      <c r="K544" t="s">
        <v>96</v>
      </c>
      <c r="L544" t="s">
        <v>11359</v>
      </c>
      <c r="M544" s="36">
        <v>45967.533148148148</v>
      </c>
      <c r="N544" s="36">
        <v>45972.636111111111</v>
      </c>
      <c r="P544" t="s">
        <v>8668</v>
      </c>
      <c r="Q544" t="s">
        <v>8668</v>
      </c>
      <c r="R544" t="s">
        <v>1130</v>
      </c>
      <c r="S544" t="s">
        <v>1130</v>
      </c>
      <c r="T544" t="s">
        <v>100</v>
      </c>
      <c r="U544" t="s">
        <v>6696</v>
      </c>
      <c r="V544" t="s">
        <v>11360</v>
      </c>
      <c r="W544" t="s">
        <v>102</v>
      </c>
      <c r="Y544" t="s">
        <v>11</v>
      </c>
      <c r="Z544" t="s">
        <v>104</v>
      </c>
      <c r="AA544" t="s">
        <v>276</v>
      </c>
      <c r="AB544" s="37">
        <v>1</v>
      </c>
      <c r="AC544" s="37">
        <v>67654</v>
      </c>
      <c r="AD544" s="37">
        <v>140396</v>
      </c>
      <c r="AE544" s="37">
        <v>67654</v>
      </c>
    </row>
    <row r="545" spans="1:31">
      <c r="A545" t="s">
        <v>152</v>
      </c>
      <c r="B545" t="s">
        <v>153</v>
      </c>
      <c r="C545" t="s">
        <v>154</v>
      </c>
      <c r="D545" t="s">
        <v>155</v>
      </c>
      <c r="E545" t="s">
        <v>11361</v>
      </c>
      <c r="F545" t="s">
        <v>11362</v>
      </c>
      <c r="G545" t="s">
        <v>8665</v>
      </c>
      <c r="H545" t="s">
        <v>153</v>
      </c>
      <c r="I545" t="s">
        <v>152</v>
      </c>
      <c r="J545" t="s">
        <v>11363</v>
      </c>
      <c r="K545" t="s">
        <v>96</v>
      </c>
      <c r="L545" t="s">
        <v>11364</v>
      </c>
      <c r="M545" s="36">
        <v>45967.556481481479</v>
      </c>
      <c r="N545" s="36">
        <v>45972.606249999997</v>
      </c>
      <c r="P545" t="s">
        <v>8668</v>
      </c>
      <c r="Q545" t="s">
        <v>8668</v>
      </c>
      <c r="R545" t="s">
        <v>147</v>
      </c>
      <c r="S545" t="s">
        <v>148</v>
      </c>
      <c r="T545" t="s">
        <v>100</v>
      </c>
      <c r="U545" t="s">
        <v>6696</v>
      </c>
      <c r="V545" t="s">
        <v>11313</v>
      </c>
      <c r="W545" t="s">
        <v>102</v>
      </c>
      <c r="Y545" t="s">
        <v>8</v>
      </c>
      <c r="Z545" t="s">
        <v>104</v>
      </c>
      <c r="AA545" t="s">
        <v>1110</v>
      </c>
      <c r="AB545" s="37">
        <v>1</v>
      </c>
      <c r="AC545" s="37">
        <v>35780</v>
      </c>
      <c r="AD545" s="37">
        <v>75096</v>
      </c>
      <c r="AE545" s="37">
        <v>35780</v>
      </c>
    </row>
    <row r="546" spans="1:31">
      <c r="A546" t="s">
        <v>152</v>
      </c>
      <c r="B546" t="s">
        <v>153</v>
      </c>
      <c r="C546" t="s">
        <v>154</v>
      </c>
      <c r="D546" t="s">
        <v>155</v>
      </c>
      <c r="E546" t="s">
        <v>11365</v>
      </c>
      <c r="F546" t="s">
        <v>11366</v>
      </c>
      <c r="G546" t="s">
        <v>8665</v>
      </c>
      <c r="H546" t="s">
        <v>153</v>
      </c>
      <c r="I546" t="s">
        <v>152</v>
      </c>
      <c r="J546" t="s">
        <v>11367</v>
      </c>
      <c r="K546" t="s">
        <v>96</v>
      </c>
      <c r="L546" t="s">
        <v>11368</v>
      </c>
      <c r="M546" s="36">
        <v>45967.561851851853</v>
      </c>
      <c r="N546" s="36">
        <v>45972.609722222223</v>
      </c>
      <c r="P546" t="s">
        <v>8668</v>
      </c>
      <c r="Q546" t="s">
        <v>8668</v>
      </c>
      <c r="R546" t="s">
        <v>1130</v>
      </c>
      <c r="S546" t="s">
        <v>1130</v>
      </c>
      <c r="T546" t="s">
        <v>100</v>
      </c>
      <c r="U546" t="s">
        <v>6696</v>
      </c>
      <c r="V546" t="s">
        <v>11369</v>
      </c>
      <c r="W546" t="s">
        <v>102</v>
      </c>
      <c r="Y546" t="s">
        <v>8</v>
      </c>
      <c r="Z546" t="s">
        <v>104</v>
      </c>
      <c r="AA546" t="s">
        <v>786</v>
      </c>
      <c r="AB546" s="37">
        <v>1</v>
      </c>
      <c r="AC546" s="37">
        <v>35780</v>
      </c>
      <c r="AD546" s="37">
        <v>75096</v>
      </c>
      <c r="AE546" s="37">
        <v>35780</v>
      </c>
    </row>
    <row r="547" spans="1:31">
      <c r="A547" t="s">
        <v>1646</v>
      </c>
      <c r="B547" t="s">
        <v>256</v>
      </c>
      <c r="C547" t="s">
        <v>257</v>
      </c>
      <c r="D547" t="s">
        <v>1918</v>
      </c>
      <c r="E547" t="s">
        <v>11370</v>
      </c>
      <c r="F547" t="s">
        <v>11371</v>
      </c>
      <c r="G547" t="s">
        <v>8665</v>
      </c>
      <c r="H547" t="s">
        <v>689</v>
      </c>
      <c r="I547" t="s">
        <v>1646</v>
      </c>
      <c r="J547" t="s">
        <v>11372</v>
      </c>
      <c r="K547" t="s">
        <v>96</v>
      </c>
      <c r="L547" t="s">
        <v>11373</v>
      </c>
      <c r="M547" s="36">
        <v>45967.566319444442</v>
      </c>
      <c r="N547" s="36">
        <v>45968.443055555559</v>
      </c>
      <c r="P547" t="s">
        <v>8668</v>
      </c>
      <c r="Q547" t="s">
        <v>8668</v>
      </c>
      <c r="R547" t="s">
        <v>98</v>
      </c>
      <c r="S547" t="s">
        <v>470</v>
      </c>
      <c r="T547" t="s">
        <v>100</v>
      </c>
      <c r="U547" t="s">
        <v>6696</v>
      </c>
      <c r="V547" t="s">
        <v>11374</v>
      </c>
      <c r="W547" t="s">
        <v>102</v>
      </c>
      <c r="Y547" t="s">
        <v>8</v>
      </c>
      <c r="Z547" t="s">
        <v>104</v>
      </c>
      <c r="AA547" t="s">
        <v>527</v>
      </c>
      <c r="AB547" s="37">
        <v>1</v>
      </c>
      <c r="AC547" s="37">
        <v>35780</v>
      </c>
      <c r="AD547" s="37">
        <v>75096</v>
      </c>
      <c r="AE547" s="37">
        <v>35780</v>
      </c>
    </row>
    <row r="548" spans="1:31">
      <c r="A548" t="s">
        <v>800</v>
      </c>
      <c r="B548" t="s">
        <v>381</v>
      </c>
      <c r="C548" t="s">
        <v>382</v>
      </c>
      <c r="D548" t="s">
        <v>4407</v>
      </c>
      <c r="E548" t="s">
        <v>11375</v>
      </c>
      <c r="F548" t="s">
        <v>11376</v>
      </c>
      <c r="G548" t="s">
        <v>8607</v>
      </c>
      <c r="H548" t="s">
        <v>804</v>
      </c>
      <c r="I548" t="s">
        <v>4410</v>
      </c>
      <c r="J548" t="s">
        <v>11377</v>
      </c>
      <c r="K548" t="s">
        <v>96</v>
      </c>
      <c r="L548" t="s">
        <v>11378</v>
      </c>
      <c r="M548" s="36">
        <v>45967.579861111109</v>
      </c>
      <c r="N548" s="36">
        <v>45978.612500000003</v>
      </c>
      <c r="P548" t="s">
        <v>8668</v>
      </c>
      <c r="Q548" t="s">
        <v>8668</v>
      </c>
      <c r="R548" t="s">
        <v>1130</v>
      </c>
      <c r="S548" t="s">
        <v>1130</v>
      </c>
      <c r="T548" t="s">
        <v>100</v>
      </c>
      <c r="U548" t="s">
        <v>6696</v>
      </c>
      <c r="V548" t="s">
        <v>11379</v>
      </c>
      <c r="W548" t="s">
        <v>8611</v>
      </c>
      <c r="Y548" t="s">
        <v>13</v>
      </c>
      <c r="Z548" t="s">
        <v>104</v>
      </c>
      <c r="AB548" s="37">
        <v>0</v>
      </c>
      <c r="AC548" s="37">
        <v>35780</v>
      </c>
      <c r="AD548" s="37">
        <v>75096</v>
      </c>
      <c r="AE548" s="37">
        <v>35780</v>
      </c>
    </row>
    <row r="549" spans="1:31">
      <c r="A549" t="s">
        <v>138</v>
      </c>
      <c r="B549" t="s">
        <v>139</v>
      </c>
      <c r="C549" t="s">
        <v>140</v>
      </c>
      <c r="D549" t="s">
        <v>1757</v>
      </c>
      <c r="E549" t="s">
        <v>11380</v>
      </c>
      <c r="F549" t="s">
        <v>11381</v>
      </c>
      <c r="G549" t="s">
        <v>8607</v>
      </c>
      <c r="H549" t="s">
        <v>1507</v>
      </c>
      <c r="I549" t="s">
        <v>1760</v>
      </c>
      <c r="J549" t="s">
        <v>11382</v>
      </c>
      <c r="K549" t="s">
        <v>96</v>
      </c>
      <c r="L549" t="s">
        <v>11383</v>
      </c>
      <c r="M549" s="36">
        <v>45967.59103009259</v>
      </c>
      <c r="N549" s="36">
        <v>45974.570138888892</v>
      </c>
      <c r="P549" t="s">
        <v>8668</v>
      </c>
      <c r="Q549" t="s">
        <v>8668</v>
      </c>
      <c r="R549" t="s">
        <v>1129</v>
      </c>
      <c r="S549" t="s">
        <v>1129</v>
      </c>
      <c r="T549" t="s">
        <v>100</v>
      </c>
      <c r="U549" t="s">
        <v>6696</v>
      </c>
      <c r="V549" t="s">
        <v>11384</v>
      </c>
      <c r="W549" t="s">
        <v>8611</v>
      </c>
      <c r="Y549" t="s">
        <v>125</v>
      </c>
      <c r="Z549" t="s">
        <v>126</v>
      </c>
      <c r="AB549" s="37">
        <v>0</v>
      </c>
      <c r="AC549" s="37">
        <v>35780</v>
      </c>
      <c r="AD549" s="37">
        <v>75096</v>
      </c>
      <c r="AE549" s="37">
        <v>35780</v>
      </c>
    </row>
    <row r="550" spans="1:31">
      <c r="A550" t="s">
        <v>277</v>
      </c>
      <c r="B550" t="s">
        <v>256</v>
      </c>
      <c r="C550" t="s">
        <v>257</v>
      </c>
      <c r="D550" t="s">
        <v>4682</v>
      </c>
      <c r="E550" t="s">
        <v>11385</v>
      </c>
      <c r="F550" t="s">
        <v>11386</v>
      </c>
      <c r="G550" t="s">
        <v>8607</v>
      </c>
      <c r="H550" t="s">
        <v>291</v>
      </c>
      <c r="I550" t="s">
        <v>4685</v>
      </c>
      <c r="J550" t="s">
        <v>9528</v>
      </c>
      <c r="K550" t="s">
        <v>96</v>
      </c>
      <c r="L550" t="s">
        <v>11387</v>
      </c>
      <c r="M550" s="36">
        <v>45967.572847222233</v>
      </c>
      <c r="N550" s="36">
        <v>45976.470833333333</v>
      </c>
      <c r="P550" t="s">
        <v>8668</v>
      </c>
      <c r="Q550" t="s">
        <v>8668</v>
      </c>
      <c r="R550" t="s">
        <v>98</v>
      </c>
      <c r="S550" t="s">
        <v>99</v>
      </c>
      <c r="T550" t="s">
        <v>100</v>
      </c>
      <c r="U550" t="s">
        <v>6696</v>
      </c>
      <c r="V550" t="s">
        <v>11388</v>
      </c>
      <c r="W550" t="s">
        <v>8611</v>
      </c>
      <c r="Y550" t="s">
        <v>13</v>
      </c>
      <c r="Z550" t="s">
        <v>104</v>
      </c>
      <c r="AB550" s="37">
        <v>0</v>
      </c>
      <c r="AC550" s="37">
        <v>35780</v>
      </c>
      <c r="AD550" s="37">
        <v>75096</v>
      </c>
      <c r="AE550" s="37">
        <v>35780</v>
      </c>
    </row>
    <row r="551" spans="1:31">
      <c r="A551" t="s">
        <v>113</v>
      </c>
      <c r="B551" t="s">
        <v>114</v>
      </c>
      <c r="C551" t="s">
        <v>115</v>
      </c>
      <c r="D551" t="s">
        <v>363</v>
      </c>
      <c r="E551" t="s">
        <v>11389</v>
      </c>
      <c r="F551" t="s">
        <v>11390</v>
      </c>
      <c r="G551" t="s">
        <v>8665</v>
      </c>
      <c r="H551" t="s">
        <v>366</v>
      </c>
      <c r="I551" t="s">
        <v>113</v>
      </c>
      <c r="J551" t="s">
        <v>11391</v>
      </c>
      <c r="K551" t="s">
        <v>96</v>
      </c>
      <c r="L551" t="s">
        <v>11392</v>
      </c>
      <c r="M551" s="36">
        <v>45967.585775462961</v>
      </c>
      <c r="N551" s="36">
        <v>45968.372916666667</v>
      </c>
      <c r="P551" t="s">
        <v>8668</v>
      </c>
      <c r="Q551" t="s">
        <v>8668</v>
      </c>
      <c r="R551" t="s">
        <v>98</v>
      </c>
      <c r="S551" t="s">
        <v>99</v>
      </c>
      <c r="T551" t="s">
        <v>100</v>
      </c>
      <c r="U551" t="s">
        <v>6696</v>
      </c>
      <c r="V551" t="s">
        <v>11393</v>
      </c>
      <c r="W551" t="s">
        <v>102</v>
      </c>
      <c r="Y551" t="s">
        <v>8</v>
      </c>
      <c r="Z551" t="s">
        <v>104</v>
      </c>
      <c r="AA551" t="s">
        <v>1030</v>
      </c>
      <c r="AB551" s="37">
        <v>1</v>
      </c>
      <c r="AC551" s="37">
        <v>35780</v>
      </c>
      <c r="AD551" s="37">
        <v>75096</v>
      </c>
      <c r="AE551" s="37">
        <v>35780</v>
      </c>
    </row>
    <row r="552" spans="1:31">
      <c r="A552" t="s">
        <v>380</v>
      </c>
      <c r="B552" t="s">
        <v>381</v>
      </c>
      <c r="C552" t="s">
        <v>382</v>
      </c>
      <c r="D552" t="s">
        <v>383</v>
      </c>
      <c r="E552" t="s">
        <v>11394</v>
      </c>
      <c r="F552" t="s">
        <v>11395</v>
      </c>
      <c r="G552" t="s">
        <v>8665</v>
      </c>
      <c r="H552" t="s">
        <v>386</v>
      </c>
      <c r="I552" t="s">
        <v>380</v>
      </c>
      <c r="J552" t="s">
        <v>11396</v>
      </c>
      <c r="K552" t="s">
        <v>96</v>
      </c>
      <c r="L552" t="s">
        <v>11397</v>
      </c>
      <c r="M552" s="36">
        <v>45967.599537037036</v>
      </c>
      <c r="N552" s="36">
        <v>45972.627083333333</v>
      </c>
      <c r="P552" t="s">
        <v>8668</v>
      </c>
      <c r="Q552" t="s">
        <v>8668</v>
      </c>
      <c r="R552" t="s">
        <v>98</v>
      </c>
      <c r="S552" t="s">
        <v>470</v>
      </c>
      <c r="T552" t="s">
        <v>100</v>
      </c>
      <c r="U552" t="s">
        <v>6696</v>
      </c>
      <c r="V552" t="s">
        <v>11398</v>
      </c>
      <c r="W552" t="s">
        <v>102</v>
      </c>
      <c r="Y552" t="s">
        <v>8</v>
      </c>
      <c r="Z552" t="s">
        <v>104</v>
      </c>
      <c r="AA552" t="s">
        <v>1043</v>
      </c>
      <c r="AB552" s="37">
        <v>1</v>
      </c>
      <c r="AC552" s="37">
        <v>35780</v>
      </c>
      <c r="AD552" s="37">
        <v>75096</v>
      </c>
      <c r="AE552" s="37">
        <v>35780</v>
      </c>
    </row>
    <row r="553" spans="1:31">
      <c r="A553" t="s">
        <v>255</v>
      </c>
      <c r="B553" t="s">
        <v>256</v>
      </c>
      <c r="C553" t="s">
        <v>257</v>
      </c>
      <c r="D553" t="s">
        <v>2110</v>
      </c>
      <c r="E553" t="s">
        <v>11399</v>
      </c>
      <c r="F553" t="s">
        <v>11400</v>
      </c>
      <c r="G553" t="s">
        <v>8607</v>
      </c>
      <c r="H553" t="s">
        <v>144</v>
      </c>
      <c r="I553" t="s">
        <v>2113</v>
      </c>
      <c r="J553" t="s">
        <v>11401</v>
      </c>
      <c r="K553" t="s">
        <v>96</v>
      </c>
      <c r="L553" t="s">
        <v>11402</v>
      </c>
      <c r="M553" s="36">
        <v>45967.598460648151</v>
      </c>
      <c r="N553" s="36">
        <v>45982.703472222223</v>
      </c>
      <c r="P553" t="s">
        <v>8668</v>
      </c>
      <c r="Q553" t="s">
        <v>8668</v>
      </c>
      <c r="R553" t="s">
        <v>1130</v>
      </c>
      <c r="S553" t="s">
        <v>1130</v>
      </c>
      <c r="T553" t="s">
        <v>100</v>
      </c>
      <c r="U553" t="s">
        <v>6696</v>
      </c>
      <c r="V553" t="s">
        <v>11403</v>
      </c>
      <c r="W553" t="s">
        <v>8611</v>
      </c>
      <c r="Y553" t="s">
        <v>15</v>
      </c>
      <c r="Z553" t="s">
        <v>104</v>
      </c>
      <c r="AB553" s="37">
        <v>0</v>
      </c>
      <c r="AC553" s="37">
        <v>35780</v>
      </c>
      <c r="AD553" s="37">
        <v>75096</v>
      </c>
      <c r="AE553" s="37">
        <v>35780</v>
      </c>
    </row>
    <row r="554" spans="1:31">
      <c r="A554" t="s">
        <v>152</v>
      </c>
      <c r="B554" t="s">
        <v>153</v>
      </c>
      <c r="C554" t="s">
        <v>154</v>
      </c>
      <c r="D554" t="s">
        <v>155</v>
      </c>
      <c r="E554" t="s">
        <v>11404</v>
      </c>
      <c r="F554" t="s">
        <v>11405</v>
      </c>
      <c r="G554" t="s">
        <v>8665</v>
      </c>
      <c r="H554" t="s">
        <v>153</v>
      </c>
      <c r="I554" t="s">
        <v>152</v>
      </c>
      <c r="J554" t="s">
        <v>11406</v>
      </c>
      <c r="K554" t="s">
        <v>96</v>
      </c>
      <c r="L554" t="s">
        <v>11407</v>
      </c>
      <c r="M554" s="36">
        <v>45967.613159722219</v>
      </c>
      <c r="N554" s="36">
        <v>45972.634027777778</v>
      </c>
      <c r="P554" t="s">
        <v>8668</v>
      </c>
      <c r="Q554" t="s">
        <v>8668</v>
      </c>
      <c r="R554" t="s">
        <v>1130</v>
      </c>
      <c r="S554" t="s">
        <v>1130</v>
      </c>
      <c r="T554" t="s">
        <v>100</v>
      </c>
      <c r="U554" t="s">
        <v>6696</v>
      </c>
      <c r="V554" t="s">
        <v>11408</v>
      </c>
      <c r="W554" t="s">
        <v>102</v>
      </c>
      <c r="Y554" t="s">
        <v>8</v>
      </c>
      <c r="Z554" t="s">
        <v>104</v>
      </c>
      <c r="AA554" t="s">
        <v>574</v>
      </c>
      <c r="AB554" s="37">
        <v>1</v>
      </c>
      <c r="AC554" s="37">
        <v>35780</v>
      </c>
      <c r="AD554" s="37">
        <v>75096</v>
      </c>
      <c r="AE554" s="37">
        <v>35780</v>
      </c>
    </row>
    <row r="555" spans="1:31">
      <c r="A555" t="s">
        <v>398</v>
      </c>
      <c r="B555" t="s">
        <v>86</v>
      </c>
      <c r="C555" t="s">
        <v>87</v>
      </c>
      <c r="D555" t="s">
        <v>845</v>
      </c>
      <c r="E555" t="s">
        <v>11409</v>
      </c>
      <c r="F555" t="s">
        <v>11410</v>
      </c>
      <c r="G555" t="s">
        <v>8665</v>
      </c>
      <c r="H555" t="s">
        <v>848</v>
      </c>
      <c r="I555" t="s">
        <v>849</v>
      </c>
      <c r="J555" t="s">
        <v>11411</v>
      </c>
      <c r="K555" t="s">
        <v>96</v>
      </c>
      <c r="L555" t="s">
        <v>11412</v>
      </c>
      <c r="M555" s="36">
        <v>45967.61173611111</v>
      </c>
      <c r="N555" s="36">
        <v>45973.383333333331</v>
      </c>
      <c r="P555" t="s">
        <v>8668</v>
      </c>
      <c r="Q555" t="s">
        <v>8668</v>
      </c>
      <c r="R555" t="s">
        <v>1130</v>
      </c>
      <c r="S555" t="s">
        <v>1130</v>
      </c>
      <c r="T555" t="s">
        <v>100</v>
      </c>
      <c r="U555" t="s">
        <v>6696</v>
      </c>
      <c r="V555" t="s">
        <v>11413</v>
      </c>
      <c r="W555" t="s">
        <v>102</v>
      </c>
      <c r="Y555" t="s">
        <v>13</v>
      </c>
      <c r="Z555" t="s">
        <v>104</v>
      </c>
      <c r="AA555" t="s">
        <v>854</v>
      </c>
      <c r="AB555" s="37">
        <v>1</v>
      </c>
      <c r="AC555" s="37">
        <v>35780</v>
      </c>
      <c r="AD555" s="37">
        <v>75096</v>
      </c>
      <c r="AE555" s="37">
        <v>35780</v>
      </c>
    </row>
    <row r="556" spans="1:31">
      <c r="A556" t="s">
        <v>310</v>
      </c>
      <c r="B556" t="s">
        <v>114</v>
      </c>
      <c r="C556" t="s">
        <v>115</v>
      </c>
      <c r="D556" t="s">
        <v>311</v>
      </c>
      <c r="E556" t="s">
        <v>11414</v>
      </c>
      <c r="F556" t="s">
        <v>11415</v>
      </c>
      <c r="G556" t="s">
        <v>8665</v>
      </c>
      <c r="H556" t="s">
        <v>314</v>
      </c>
      <c r="I556" t="s">
        <v>310</v>
      </c>
      <c r="J556" t="s">
        <v>11416</v>
      </c>
      <c r="K556" t="s">
        <v>96</v>
      </c>
      <c r="L556" t="s">
        <v>11417</v>
      </c>
      <c r="M556" s="36">
        <v>45967.633645833332</v>
      </c>
      <c r="N556" s="36">
        <v>45974.479861111111</v>
      </c>
      <c r="P556" t="s">
        <v>8668</v>
      </c>
      <c r="Q556" t="s">
        <v>8668</v>
      </c>
      <c r="R556" t="s">
        <v>98</v>
      </c>
      <c r="S556" t="s">
        <v>470</v>
      </c>
      <c r="T556" t="s">
        <v>100</v>
      </c>
      <c r="U556" t="s">
        <v>6696</v>
      </c>
      <c r="V556" t="s">
        <v>11418</v>
      </c>
      <c r="W556" t="s">
        <v>102</v>
      </c>
      <c r="Y556" t="s">
        <v>8</v>
      </c>
      <c r="Z556" t="s">
        <v>104</v>
      </c>
      <c r="AA556" t="s">
        <v>319</v>
      </c>
      <c r="AB556" s="37">
        <v>1</v>
      </c>
      <c r="AC556" s="37">
        <v>35780</v>
      </c>
      <c r="AD556" s="37">
        <v>75096</v>
      </c>
      <c r="AE556" s="37">
        <v>35780</v>
      </c>
    </row>
    <row r="557" spans="1:31">
      <c r="A557" t="s">
        <v>509</v>
      </c>
      <c r="B557" t="s">
        <v>139</v>
      </c>
      <c r="C557" t="s">
        <v>140</v>
      </c>
      <c r="D557" t="s">
        <v>3492</v>
      </c>
      <c r="E557" t="s">
        <v>11419</v>
      </c>
      <c r="F557" t="s">
        <v>11420</v>
      </c>
      <c r="G557" t="s">
        <v>8607</v>
      </c>
      <c r="H557" t="s">
        <v>1507</v>
      </c>
      <c r="I557" t="s">
        <v>3495</v>
      </c>
      <c r="J557" t="s">
        <v>11421</v>
      </c>
      <c r="K557" t="s">
        <v>96</v>
      </c>
      <c r="L557" t="s">
        <v>11422</v>
      </c>
      <c r="M557" s="36">
        <v>45967.646064814813</v>
      </c>
      <c r="N557" s="36">
        <v>45979.571527777778</v>
      </c>
      <c r="P557" t="s">
        <v>8668</v>
      </c>
      <c r="Q557" t="s">
        <v>8668</v>
      </c>
      <c r="R557" t="s">
        <v>98</v>
      </c>
      <c r="S557" t="s">
        <v>99</v>
      </c>
      <c r="T557" t="s">
        <v>100</v>
      </c>
      <c r="U557" t="s">
        <v>6696</v>
      </c>
      <c r="V557" t="s">
        <v>11423</v>
      </c>
      <c r="W557" t="s">
        <v>8611</v>
      </c>
      <c r="Y557" t="s">
        <v>125</v>
      </c>
      <c r="Z557" t="s">
        <v>230</v>
      </c>
      <c r="AB557" s="37">
        <v>0</v>
      </c>
      <c r="AC557" s="37">
        <v>35780</v>
      </c>
      <c r="AD557" s="37">
        <v>75096</v>
      </c>
      <c r="AE557" s="37">
        <v>35780</v>
      </c>
    </row>
    <row r="558" spans="1:31">
      <c r="A558" t="s">
        <v>991</v>
      </c>
      <c r="B558" t="s">
        <v>256</v>
      </c>
      <c r="C558" t="s">
        <v>257</v>
      </c>
      <c r="D558" t="s">
        <v>1440</v>
      </c>
      <c r="E558" t="s">
        <v>11424</v>
      </c>
      <c r="F558" t="s">
        <v>11425</v>
      </c>
      <c r="G558" t="s">
        <v>8665</v>
      </c>
      <c r="H558" t="s">
        <v>224</v>
      </c>
      <c r="I558" t="s">
        <v>991</v>
      </c>
      <c r="J558" t="s">
        <v>11426</v>
      </c>
      <c r="K558" t="s">
        <v>96</v>
      </c>
      <c r="L558" t="s">
        <v>11427</v>
      </c>
      <c r="M558" s="36">
        <v>45967.643946759257</v>
      </c>
      <c r="N558" s="36">
        <v>45972.643750000003</v>
      </c>
      <c r="P558" t="s">
        <v>8668</v>
      </c>
      <c r="Q558" t="s">
        <v>8668</v>
      </c>
      <c r="R558" t="s">
        <v>98</v>
      </c>
      <c r="S558" t="s">
        <v>470</v>
      </c>
      <c r="T558" t="s">
        <v>100</v>
      </c>
      <c r="U558" t="s">
        <v>6696</v>
      </c>
      <c r="V558" t="s">
        <v>11428</v>
      </c>
      <c r="W558" t="s">
        <v>102</v>
      </c>
      <c r="Y558" t="s">
        <v>8</v>
      </c>
      <c r="Z558" t="s">
        <v>104</v>
      </c>
      <c r="AA558" t="s">
        <v>1000</v>
      </c>
      <c r="AB558" s="37">
        <v>1</v>
      </c>
      <c r="AC558" s="37">
        <v>35780</v>
      </c>
      <c r="AD558" s="37">
        <v>75096</v>
      </c>
      <c r="AE558" s="37">
        <v>35780</v>
      </c>
    </row>
    <row r="559" spans="1:31">
      <c r="A559" t="s">
        <v>113</v>
      </c>
      <c r="B559" t="s">
        <v>114</v>
      </c>
      <c r="C559" t="s">
        <v>115</v>
      </c>
      <c r="D559" t="s">
        <v>1357</v>
      </c>
      <c r="E559" t="s">
        <v>11429</v>
      </c>
      <c r="F559" t="s">
        <v>2568</v>
      </c>
      <c r="G559" t="s">
        <v>8607</v>
      </c>
      <c r="H559" t="s">
        <v>366</v>
      </c>
      <c r="I559" t="s">
        <v>1360</v>
      </c>
      <c r="J559" t="s">
        <v>2569</v>
      </c>
      <c r="K559" t="s">
        <v>96</v>
      </c>
      <c r="L559" t="s">
        <v>11430</v>
      </c>
      <c r="M559" s="36">
        <v>45967.646516203713</v>
      </c>
      <c r="N559" s="36">
        <v>45972.427777777782</v>
      </c>
      <c r="P559" t="s">
        <v>8668</v>
      </c>
      <c r="Q559" t="s">
        <v>8668</v>
      </c>
      <c r="R559" t="s">
        <v>98</v>
      </c>
      <c r="S559" t="s">
        <v>99</v>
      </c>
      <c r="T559" t="s">
        <v>100</v>
      </c>
      <c r="U559" t="s">
        <v>6696</v>
      </c>
      <c r="V559" t="s">
        <v>11431</v>
      </c>
      <c r="W559" t="s">
        <v>8611</v>
      </c>
      <c r="Y559" t="s">
        <v>13</v>
      </c>
      <c r="Z559" t="s">
        <v>104</v>
      </c>
      <c r="AB559" s="37">
        <v>0</v>
      </c>
      <c r="AC559" s="37">
        <v>35780</v>
      </c>
      <c r="AD559" s="37">
        <v>75096</v>
      </c>
      <c r="AE559" s="37">
        <v>35780</v>
      </c>
    </row>
    <row r="560" spans="1:31">
      <c r="A560" t="s">
        <v>138</v>
      </c>
      <c r="B560" t="s">
        <v>139</v>
      </c>
      <c r="C560" t="s">
        <v>140</v>
      </c>
      <c r="D560" t="s">
        <v>141</v>
      </c>
      <c r="E560" t="s">
        <v>11432</v>
      </c>
      <c r="F560" t="s">
        <v>11433</v>
      </c>
      <c r="G560" t="s">
        <v>8665</v>
      </c>
      <c r="H560" t="s">
        <v>144</v>
      </c>
      <c r="I560" t="s">
        <v>138</v>
      </c>
      <c r="J560" t="s">
        <v>11434</v>
      </c>
      <c r="K560" t="s">
        <v>96</v>
      </c>
      <c r="L560" t="s">
        <v>11435</v>
      </c>
      <c r="M560" s="36">
        <v>45967.64943287037</v>
      </c>
      <c r="N560" s="36">
        <v>45973.51458333333</v>
      </c>
      <c r="P560" t="s">
        <v>8668</v>
      </c>
      <c r="Q560" t="s">
        <v>8668</v>
      </c>
      <c r="R560" t="s">
        <v>1130</v>
      </c>
      <c r="S560" t="s">
        <v>1130</v>
      </c>
      <c r="T560" t="s">
        <v>100</v>
      </c>
      <c r="U560" t="s">
        <v>6696</v>
      </c>
      <c r="V560" t="s">
        <v>11436</v>
      </c>
      <c r="W560" t="s">
        <v>102</v>
      </c>
      <c r="Y560" t="s">
        <v>8</v>
      </c>
      <c r="Z560" t="s">
        <v>104</v>
      </c>
      <c r="AA560" t="s">
        <v>11239</v>
      </c>
      <c r="AB560" s="37">
        <v>1</v>
      </c>
      <c r="AC560" s="37">
        <v>35780</v>
      </c>
      <c r="AD560" s="37">
        <v>75096</v>
      </c>
      <c r="AE560" s="37">
        <v>35780</v>
      </c>
    </row>
    <row r="561" spans="1:31">
      <c r="A561" t="s">
        <v>138</v>
      </c>
      <c r="B561" t="s">
        <v>139</v>
      </c>
      <c r="C561" t="s">
        <v>140</v>
      </c>
      <c r="D561" t="s">
        <v>141</v>
      </c>
      <c r="E561" t="s">
        <v>11437</v>
      </c>
      <c r="F561" t="s">
        <v>11438</v>
      </c>
      <c r="G561" t="s">
        <v>8665</v>
      </c>
      <c r="H561" t="s">
        <v>144</v>
      </c>
      <c r="I561" t="s">
        <v>138</v>
      </c>
      <c r="J561" t="s">
        <v>11439</v>
      </c>
      <c r="K561" t="s">
        <v>96</v>
      </c>
      <c r="L561" t="s">
        <v>11440</v>
      </c>
      <c r="M561" s="36">
        <v>45967.651203703703</v>
      </c>
      <c r="N561" s="36">
        <v>45974.640972222223</v>
      </c>
      <c r="P561" t="s">
        <v>8668</v>
      </c>
      <c r="Q561" t="s">
        <v>8668</v>
      </c>
      <c r="R561" t="s">
        <v>98</v>
      </c>
      <c r="S561" t="s">
        <v>470</v>
      </c>
      <c r="T561" t="s">
        <v>100</v>
      </c>
      <c r="U561" t="s">
        <v>6696</v>
      </c>
      <c r="V561" t="s">
        <v>11441</v>
      </c>
      <c r="W561" t="s">
        <v>102</v>
      </c>
      <c r="Y561" t="s">
        <v>8</v>
      </c>
      <c r="Z561" t="s">
        <v>104</v>
      </c>
      <c r="AA561" t="s">
        <v>8671</v>
      </c>
      <c r="AB561" s="37">
        <v>1</v>
      </c>
      <c r="AC561" s="37">
        <v>35780</v>
      </c>
      <c r="AD561" s="37">
        <v>75096</v>
      </c>
      <c r="AE561" s="37">
        <v>35780</v>
      </c>
    </row>
    <row r="562" spans="1:31">
      <c r="A562" t="s">
        <v>113</v>
      </c>
      <c r="B562" t="s">
        <v>114</v>
      </c>
      <c r="C562" t="s">
        <v>115</v>
      </c>
      <c r="D562" t="s">
        <v>11442</v>
      </c>
      <c r="E562" t="s">
        <v>11443</v>
      </c>
      <c r="F562" t="s">
        <v>11444</v>
      </c>
      <c r="G562" t="s">
        <v>8665</v>
      </c>
      <c r="H562" t="s">
        <v>366</v>
      </c>
      <c r="I562" t="s">
        <v>11445</v>
      </c>
      <c r="J562" t="s">
        <v>11446</v>
      </c>
      <c r="K562" t="s">
        <v>96</v>
      </c>
      <c r="L562" t="s">
        <v>11447</v>
      </c>
      <c r="M562" s="36">
        <v>45967.651388888888</v>
      </c>
      <c r="N562" s="36">
        <v>45979.462500000001</v>
      </c>
      <c r="P562" t="s">
        <v>8668</v>
      </c>
      <c r="Q562" t="s">
        <v>8668</v>
      </c>
      <c r="R562" t="s">
        <v>1130</v>
      </c>
      <c r="S562" t="s">
        <v>1130</v>
      </c>
      <c r="T562" t="s">
        <v>100</v>
      </c>
      <c r="U562" t="s">
        <v>6696</v>
      </c>
      <c r="V562" t="s">
        <v>11448</v>
      </c>
      <c r="W562" t="s">
        <v>8698</v>
      </c>
      <c r="Y562" t="s">
        <v>13</v>
      </c>
      <c r="Z562" t="s">
        <v>104</v>
      </c>
      <c r="AA562" t="s">
        <v>1030</v>
      </c>
      <c r="AB562" s="37">
        <v>0</v>
      </c>
      <c r="AC562" s="37">
        <v>35780</v>
      </c>
      <c r="AD562" s="37">
        <v>75096</v>
      </c>
      <c r="AE562" s="37">
        <v>35780</v>
      </c>
    </row>
    <row r="563" spans="1:31">
      <c r="A563" t="s">
        <v>398</v>
      </c>
      <c r="B563" t="s">
        <v>86</v>
      </c>
      <c r="C563" t="s">
        <v>87</v>
      </c>
      <c r="D563" t="s">
        <v>399</v>
      </c>
      <c r="E563" t="s">
        <v>11449</v>
      </c>
      <c r="F563" t="s">
        <v>11450</v>
      </c>
      <c r="G563" t="s">
        <v>8665</v>
      </c>
      <c r="H563" t="s">
        <v>402</v>
      </c>
      <c r="I563" t="s">
        <v>398</v>
      </c>
      <c r="J563" t="s">
        <v>11451</v>
      </c>
      <c r="K563" t="s">
        <v>96</v>
      </c>
      <c r="L563" t="s">
        <v>11452</v>
      </c>
      <c r="M563" s="36">
        <v>45967.638599537036</v>
      </c>
      <c r="N563" s="36">
        <v>45968.46875</v>
      </c>
      <c r="P563" t="s">
        <v>8668</v>
      </c>
      <c r="Q563" t="s">
        <v>8668</v>
      </c>
      <c r="R563" t="s">
        <v>98</v>
      </c>
      <c r="S563" t="s">
        <v>99</v>
      </c>
      <c r="T563" t="s">
        <v>100</v>
      </c>
      <c r="U563" t="s">
        <v>6696</v>
      </c>
      <c r="V563" t="s">
        <v>11453</v>
      </c>
      <c r="W563" t="s">
        <v>102</v>
      </c>
      <c r="Y563" t="s">
        <v>8</v>
      </c>
      <c r="Z563" t="s">
        <v>104</v>
      </c>
      <c r="AA563" t="s">
        <v>740</v>
      </c>
      <c r="AB563" s="37">
        <v>1</v>
      </c>
      <c r="AC563" s="37">
        <v>35780</v>
      </c>
      <c r="AD563" s="37">
        <v>75096</v>
      </c>
      <c r="AE563" s="37">
        <v>35780</v>
      </c>
    </row>
    <row r="564" spans="1:31">
      <c r="A564" t="s">
        <v>1001</v>
      </c>
      <c r="B564" t="s">
        <v>86</v>
      </c>
      <c r="C564" t="s">
        <v>352</v>
      </c>
      <c r="D564" t="s">
        <v>8395</v>
      </c>
      <c r="E564" t="s">
        <v>11454</v>
      </c>
      <c r="F564" t="s">
        <v>11455</v>
      </c>
      <c r="G564" t="s">
        <v>8665</v>
      </c>
      <c r="H564" t="s">
        <v>659</v>
      </c>
      <c r="I564" t="s">
        <v>8396</v>
      </c>
      <c r="J564" t="s">
        <v>11456</v>
      </c>
      <c r="K564" t="s">
        <v>96</v>
      </c>
      <c r="L564" t="s">
        <v>11457</v>
      </c>
      <c r="M564" s="36">
        <v>45967.643495370372</v>
      </c>
      <c r="N564" s="36">
        <v>45973.546527777777</v>
      </c>
      <c r="P564" t="s">
        <v>8668</v>
      </c>
      <c r="Q564" t="s">
        <v>8668</v>
      </c>
      <c r="R564" t="s">
        <v>1130</v>
      </c>
      <c r="S564" t="s">
        <v>1130</v>
      </c>
      <c r="T564" t="s">
        <v>100</v>
      </c>
      <c r="U564" t="s">
        <v>6696</v>
      </c>
      <c r="V564" t="s">
        <v>11458</v>
      </c>
      <c r="W564" t="s">
        <v>102</v>
      </c>
      <c r="Y564" t="s">
        <v>11</v>
      </c>
      <c r="Z564" t="s">
        <v>104</v>
      </c>
      <c r="AA564" t="s">
        <v>2338</v>
      </c>
      <c r="AB564" s="37">
        <v>1</v>
      </c>
      <c r="AC564" s="37">
        <v>67654</v>
      </c>
      <c r="AD564" s="37">
        <v>140396</v>
      </c>
      <c r="AE564" s="37">
        <v>67654</v>
      </c>
    </row>
    <row r="565" spans="1:31">
      <c r="A565" t="s">
        <v>152</v>
      </c>
      <c r="B565" t="s">
        <v>153</v>
      </c>
      <c r="C565" t="s">
        <v>154</v>
      </c>
      <c r="D565" t="s">
        <v>155</v>
      </c>
      <c r="E565" t="s">
        <v>11459</v>
      </c>
      <c r="F565" t="s">
        <v>11460</v>
      </c>
      <c r="G565" t="s">
        <v>8665</v>
      </c>
      <c r="H565" t="s">
        <v>153</v>
      </c>
      <c r="I565" t="s">
        <v>152</v>
      </c>
      <c r="J565" t="s">
        <v>11461</v>
      </c>
      <c r="K565" t="s">
        <v>96</v>
      </c>
      <c r="L565" t="s">
        <v>11462</v>
      </c>
      <c r="M565" s="36">
        <v>45967.652337962973</v>
      </c>
      <c r="N565" s="36">
        <v>45972.611111111109</v>
      </c>
      <c r="P565" t="s">
        <v>8668</v>
      </c>
      <c r="Q565" t="s">
        <v>8668</v>
      </c>
      <c r="R565" t="s">
        <v>1130</v>
      </c>
      <c r="S565" t="s">
        <v>1130</v>
      </c>
      <c r="T565" t="s">
        <v>100</v>
      </c>
      <c r="U565" t="s">
        <v>6696</v>
      </c>
      <c r="V565" t="s">
        <v>11463</v>
      </c>
      <c r="W565" t="s">
        <v>102</v>
      </c>
      <c r="Y565" t="s">
        <v>8</v>
      </c>
      <c r="Z565" t="s">
        <v>104</v>
      </c>
      <c r="AA565" t="s">
        <v>2182</v>
      </c>
      <c r="AB565" s="37">
        <v>1</v>
      </c>
      <c r="AC565" s="37">
        <v>35780</v>
      </c>
      <c r="AD565" s="37">
        <v>75096</v>
      </c>
      <c r="AE565" s="37">
        <v>35780</v>
      </c>
    </row>
    <row r="566" spans="1:31">
      <c r="A566" t="s">
        <v>152</v>
      </c>
      <c r="B566" t="s">
        <v>153</v>
      </c>
      <c r="C566" t="s">
        <v>154</v>
      </c>
      <c r="D566" t="s">
        <v>3112</v>
      </c>
      <c r="E566" t="s">
        <v>11464</v>
      </c>
      <c r="F566" t="s">
        <v>11465</v>
      </c>
      <c r="G566" t="s">
        <v>8665</v>
      </c>
      <c r="H566" t="s">
        <v>153</v>
      </c>
      <c r="I566" t="s">
        <v>3115</v>
      </c>
      <c r="J566" t="s">
        <v>11466</v>
      </c>
      <c r="K566" t="s">
        <v>96</v>
      </c>
      <c r="L566" t="s">
        <v>11467</v>
      </c>
      <c r="M566" s="36">
        <v>45967.652303240742</v>
      </c>
      <c r="N566" s="36">
        <v>45972.613194444442</v>
      </c>
      <c r="P566" t="s">
        <v>8668</v>
      </c>
      <c r="Q566" t="s">
        <v>8668</v>
      </c>
      <c r="R566" t="s">
        <v>98</v>
      </c>
      <c r="S566" t="s">
        <v>470</v>
      </c>
      <c r="T566" t="s">
        <v>100</v>
      </c>
      <c r="U566" t="s">
        <v>6696</v>
      </c>
      <c r="V566" t="s">
        <v>11468</v>
      </c>
      <c r="W566" t="s">
        <v>102</v>
      </c>
      <c r="Y566" t="s">
        <v>11</v>
      </c>
      <c r="Z566" t="s">
        <v>104</v>
      </c>
      <c r="AA566" t="s">
        <v>1262</v>
      </c>
      <c r="AB566" s="37">
        <v>1</v>
      </c>
      <c r="AC566" s="37">
        <v>67654</v>
      </c>
      <c r="AD566" s="37">
        <v>140396</v>
      </c>
      <c r="AE566" s="37">
        <v>67654</v>
      </c>
    </row>
    <row r="567" spans="1:31">
      <c r="A567" t="s">
        <v>398</v>
      </c>
      <c r="B567" t="s">
        <v>86</v>
      </c>
      <c r="C567" t="s">
        <v>87</v>
      </c>
      <c r="D567" t="s">
        <v>399</v>
      </c>
      <c r="E567" t="s">
        <v>11469</v>
      </c>
      <c r="F567" t="s">
        <v>11470</v>
      </c>
      <c r="G567" t="s">
        <v>8665</v>
      </c>
      <c r="H567" t="s">
        <v>402</v>
      </c>
      <c r="I567" t="s">
        <v>398</v>
      </c>
      <c r="J567" t="s">
        <v>11471</v>
      </c>
      <c r="K567" t="s">
        <v>96</v>
      </c>
      <c r="L567" t="s">
        <v>11472</v>
      </c>
      <c r="M567" s="36">
        <v>45967.653101851851</v>
      </c>
      <c r="N567" s="36">
        <v>45972.404166666667</v>
      </c>
      <c r="P567" t="s">
        <v>8668</v>
      </c>
      <c r="Q567" t="s">
        <v>8668</v>
      </c>
      <c r="R567" t="s">
        <v>1130</v>
      </c>
      <c r="S567" t="s">
        <v>1130</v>
      </c>
      <c r="T567" t="s">
        <v>100</v>
      </c>
      <c r="U567" t="s">
        <v>6696</v>
      </c>
      <c r="V567" t="s">
        <v>11473</v>
      </c>
      <c r="W567" t="s">
        <v>102</v>
      </c>
      <c r="Y567" t="s">
        <v>8</v>
      </c>
      <c r="Z567" t="s">
        <v>104</v>
      </c>
      <c r="AA567" t="s">
        <v>414</v>
      </c>
      <c r="AB567" s="37">
        <v>1</v>
      </c>
      <c r="AC567" s="37">
        <v>35780</v>
      </c>
      <c r="AD567" s="37">
        <v>75096</v>
      </c>
      <c r="AE567" s="37">
        <v>35780</v>
      </c>
    </row>
    <row r="568" spans="1:31">
      <c r="A568" t="s">
        <v>138</v>
      </c>
      <c r="B568" t="s">
        <v>139</v>
      </c>
      <c r="C568" t="s">
        <v>140</v>
      </c>
      <c r="D568" t="s">
        <v>494</v>
      </c>
      <c r="E568" t="s">
        <v>11474</v>
      </c>
      <c r="F568" t="s">
        <v>2573</v>
      </c>
      <c r="G568" t="s">
        <v>8665</v>
      </c>
      <c r="H568" t="s">
        <v>144</v>
      </c>
      <c r="I568" t="s">
        <v>497</v>
      </c>
      <c r="J568" t="s">
        <v>2574</v>
      </c>
      <c r="K568" t="s">
        <v>96</v>
      </c>
      <c r="L568" t="s">
        <v>11475</v>
      </c>
      <c r="M568" s="36">
        <v>45967.662303240737</v>
      </c>
      <c r="N568" s="36">
        <v>45975.393055555563</v>
      </c>
      <c r="P568" t="s">
        <v>8668</v>
      </c>
      <c r="Q568" t="s">
        <v>8668</v>
      </c>
      <c r="R568" t="s">
        <v>1130</v>
      </c>
      <c r="S568" t="s">
        <v>1130</v>
      </c>
      <c r="T568" t="s">
        <v>100</v>
      </c>
      <c r="U568" t="s">
        <v>6696</v>
      </c>
      <c r="V568" t="s">
        <v>11476</v>
      </c>
      <c r="W568" t="s">
        <v>102</v>
      </c>
      <c r="Y568" t="s">
        <v>8</v>
      </c>
      <c r="Z568" t="s">
        <v>104</v>
      </c>
      <c r="AA568" t="s">
        <v>11239</v>
      </c>
      <c r="AB568" s="37">
        <v>1</v>
      </c>
      <c r="AC568" s="37">
        <v>35780</v>
      </c>
      <c r="AD568" s="37">
        <v>75096</v>
      </c>
      <c r="AE568" s="37">
        <v>35780</v>
      </c>
    </row>
    <row r="569" spans="1:31">
      <c r="A569" t="s">
        <v>113</v>
      </c>
      <c r="B569" t="s">
        <v>114</v>
      </c>
      <c r="C569" t="s">
        <v>115</v>
      </c>
      <c r="D569" t="s">
        <v>363</v>
      </c>
      <c r="E569" t="s">
        <v>11477</v>
      </c>
      <c r="F569" t="s">
        <v>11478</v>
      </c>
      <c r="G569" t="s">
        <v>8665</v>
      </c>
      <c r="H569" t="s">
        <v>366</v>
      </c>
      <c r="I569" t="s">
        <v>113</v>
      </c>
      <c r="J569" t="s">
        <v>11479</v>
      </c>
      <c r="K569" t="s">
        <v>96</v>
      </c>
      <c r="L569" t="s">
        <v>11480</v>
      </c>
      <c r="M569" s="36">
        <v>45967.680706018517</v>
      </c>
      <c r="N569" s="36">
        <v>45968.432638888888</v>
      </c>
      <c r="P569" t="s">
        <v>8668</v>
      </c>
      <c r="Q569" t="s">
        <v>8668</v>
      </c>
      <c r="R569" t="s">
        <v>98</v>
      </c>
      <c r="S569" t="s">
        <v>470</v>
      </c>
      <c r="T569" t="s">
        <v>100</v>
      </c>
      <c r="U569" t="s">
        <v>6696</v>
      </c>
      <c r="V569" t="s">
        <v>11481</v>
      </c>
      <c r="W569" t="s">
        <v>102</v>
      </c>
      <c r="Y569" t="s">
        <v>8</v>
      </c>
      <c r="Z569" t="s">
        <v>104</v>
      </c>
      <c r="AA569" t="s">
        <v>1367</v>
      </c>
      <c r="AB569" s="37">
        <v>1</v>
      </c>
      <c r="AC569" s="37">
        <v>35780</v>
      </c>
      <c r="AD569" s="37">
        <v>75096</v>
      </c>
      <c r="AE569" s="37">
        <v>35780</v>
      </c>
    </row>
    <row r="570" spans="1:31">
      <c r="A570" t="s">
        <v>138</v>
      </c>
      <c r="B570" t="s">
        <v>139</v>
      </c>
      <c r="C570" t="s">
        <v>140</v>
      </c>
      <c r="D570" t="s">
        <v>196</v>
      </c>
      <c r="E570" t="s">
        <v>11482</v>
      </c>
      <c r="F570" t="s">
        <v>11483</v>
      </c>
      <c r="G570" t="s">
        <v>8665</v>
      </c>
      <c r="H570" t="s">
        <v>144</v>
      </c>
      <c r="I570" t="s">
        <v>199</v>
      </c>
      <c r="J570" t="s">
        <v>11484</v>
      </c>
      <c r="K570" t="s">
        <v>96</v>
      </c>
      <c r="L570" t="s">
        <v>11485</v>
      </c>
      <c r="M570" s="36">
        <v>45967.675486111111</v>
      </c>
      <c r="N570" s="36">
        <v>45972.490277777782</v>
      </c>
      <c r="P570" t="s">
        <v>8668</v>
      </c>
      <c r="Q570" t="s">
        <v>8668</v>
      </c>
      <c r="R570" t="s">
        <v>98</v>
      </c>
      <c r="S570" t="s">
        <v>470</v>
      </c>
      <c r="T570" t="s">
        <v>100</v>
      </c>
      <c r="U570" t="s">
        <v>6696</v>
      </c>
      <c r="V570" t="s">
        <v>11486</v>
      </c>
      <c r="W570" t="s">
        <v>102</v>
      </c>
      <c r="Y570" t="s">
        <v>8</v>
      </c>
      <c r="Z570" t="s">
        <v>104</v>
      </c>
      <c r="AA570" t="s">
        <v>8671</v>
      </c>
      <c r="AB570" s="37">
        <v>1</v>
      </c>
      <c r="AC570" s="37">
        <v>35780</v>
      </c>
      <c r="AD570" s="37">
        <v>75096</v>
      </c>
      <c r="AE570" s="37">
        <v>35780</v>
      </c>
    </row>
    <row r="571" spans="1:31">
      <c r="A571" t="s">
        <v>398</v>
      </c>
      <c r="B571" t="s">
        <v>86</v>
      </c>
      <c r="C571" t="s">
        <v>87</v>
      </c>
      <c r="D571" t="s">
        <v>1432</v>
      </c>
      <c r="E571" t="s">
        <v>11487</v>
      </c>
      <c r="F571" t="s">
        <v>2845</v>
      </c>
      <c r="G571" t="s">
        <v>8665</v>
      </c>
      <c r="H571" t="s">
        <v>402</v>
      </c>
      <c r="I571" t="s">
        <v>1435</v>
      </c>
      <c r="J571" t="s">
        <v>2846</v>
      </c>
      <c r="K571" t="s">
        <v>96</v>
      </c>
      <c r="L571" t="s">
        <v>11488</v>
      </c>
      <c r="M571" s="36">
        <v>45967.692881944437</v>
      </c>
      <c r="N571" s="36">
        <v>45968.395833333343</v>
      </c>
      <c r="P571" t="s">
        <v>8668</v>
      </c>
      <c r="Q571" t="s">
        <v>8668</v>
      </c>
      <c r="R571" t="s">
        <v>98</v>
      </c>
      <c r="S571" t="s">
        <v>99</v>
      </c>
      <c r="T571" t="s">
        <v>100</v>
      </c>
      <c r="U571" t="s">
        <v>6696</v>
      </c>
      <c r="V571" t="s">
        <v>11489</v>
      </c>
      <c r="W571" t="s">
        <v>102</v>
      </c>
      <c r="Y571" t="s">
        <v>8</v>
      </c>
      <c r="Z571" t="s">
        <v>104</v>
      </c>
      <c r="AA571" t="s">
        <v>2283</v>
      </c>
      <c r="AB571" s="37">
        <v>1</v>
      </c>
      <c r="AC571" s="37">
        <v>35780</v>
      </c>
      <c r="AD571" s="37">
        <v>75096</v>
      </c>
      <c r="AE571" s="37">
        <v>35780</v>
      </c>
    </row>
    <row r="572" spans="1:31">
      <c r="A572" t="s">
        <v>398</v>
      </c>
      <c r="B572" t="s">
        <v>86</v>
      </c>
      <c r="C572" t="s">
        <v>87</v>
      </c>
      <c r="D572" t="s">
        <v>399</v>
      </c>
      <c r="E572" t="s">
        <v>11490</v>
      </c>
      <c r="F572" t="s">
        <v>7162</v>
      </c>
      <c r="G572" t="s">
        <v>8665</v>
      </c>
      <c r="H572" t="s">
        <v>402</v>
      </c>
      <c r="I572" t="s">
        <v>398</v>
      </c>
      <c r="J572" t="s">
        <v>7163</v>
      </c>
      <c r="K572" t="s">
        <v>96</v>
      </c>
      <c r="L572" t="s">
        <v>11491</v>
      </c>
      <c r="M572" s="36">
        <v>45967.723854166667</v>
      </c>
      <c r="N572" s="36">
        <v>45973.34097222222</v>
      </c>
      <c r="P572" t="s">
        <v>8668</v>
      </c>
      <c r="Q572" t="s">
        <v>8668</v>
      </c>
      <c r="R572" t="s">
        <v>98</v>
      </c>
      <c r="S572" t="s">
        <v>470</v>
      </c>
      <c r="T572" t="s">
        <v>100</v>
      </c>
      <c r="U572" t="s">
        <v>6696</v>
      </c>
      <c r="V572" t="s">
        <v>11492</v>
      </c>
      <c r="W572" t="s">
        <v>102</v>
      </c>
      <c r="Y572" t="s">
        <v>8</v>
      </c>
      <c r="Z572" t="s">
        <v>104</v>
      </c>
      <c r="AA572" t="s">
        <v>7192</v>
      </c>
      <c r="AB572" s="37">
        <v>1</v>
      </c>
      <c r="AC572" s="37">
        <v>35780</v>
      </c>
      <c r="AD572" s="37">
        <v>75096</v>
      </c>
      <c r="AE572" s="37">
        <v>35780</v>
      </c>
    </row>
    <row r="573" spans="1:31">
      <c r="A573" t="s">
        <v>398</v>
      </c>
      <c r="B573" t="s">
        <v>86</v>
      </c>
      <c r="C573" t="s">
        <v>87</v>
      </c>
      <c r="D573" t="s">
        <v>9164</v>
      </c>
      <c r="E573" t="s">
        <v>11493</v>
      </c>
      <c r="F573" t="s">
        <v>11494</v>
      </c>
      <c r="G573" t="s">
        <v>8665</v>
      </c>
      <c r="H573" t="s">
        <v>402</v>
      </c>
      <c r="I573" t="s">
        <v>9167</v>
      </c>
      <c r="J573" t="s">
        <v>11495</v>
      </c>
      <c r="K573" t="s">
        <v>96</v>
      </c>
      <c r="L573" t="s">
        <v>11496</v>
      </c>
      <c r="M573" s="36">
        <v>45967.727858796286</v>
      </c>
      <c r="N573" s="36">
        <v>45972.668749999997</v>
      </c>
      <c r="P573" t="s">
        <v>8668</v>
      </c>
      <c r="Q573" t="s">
        <v>8668</v>
      </c>
      <c r="R573" t="s">
        <v>98</v>
      </c>
      <c r="S573" t="s">
        <v>99</v>
      </c>
      <c r="T573" t="s">
        <v>100</v>
      </c>
      <c r="U573" t="s">
        <v>6696</v>
      </c>
      <c r="V573" t="s">
        <v>11497</v>
      </c>
      <c r="W573" t="s">
        <v>102</v>
      </c>
      <c r="Y573" t="s">
        <v>11</v>
      </c>
      <c r="Z573" t="s">
        <v>104</v>
      </c>
      <c r="AA573" t="s">
        <v>1439</v>
      </c>
      <c r="AB573" s="37">
        <v>1</v>
      </c>
      <c r="AC573" s="37">
        <v>67654</v>
      </c>
      <c r="AD573" s="37">
        <v>140396</v>
      </c>
      <c r="AE573" s="37">
        <v>67654</v>
      </c>
    </row>
    <row r="574" spans="1:31">
      <c r="A574" t="s">
        <v>244</v>
      </c>
      <c r="B574" t="s">
        <v>114</v>
      </c>
      <c r="C574" t="s">
        <v>115</v>
      </c>
      <c r="D574" t="s">
        <v>7185</v>
      </c>
      <c r="E574" t="s">
        <v>11498</v>
      </c>
      <c r="F574" t="s">
        <v>11499</v>
      </c>
      <c r="G574" t="s">
        <v>8665</v>
      </c>
      <c r="H574" t="s">
        <v>248</v>
      </c>
      <c r="I574" t="s">
        <v>244</v>
      </c>
      <c r="J574" t="s">
        <v>11500</v>
      </c>
      <c r="K574" t="s">
        <v>96</v>
      </c>
      <c r="L574" t="s">
        <v>11501</v>
      </c>
      <c r="M574" s="36">
        <v>45967.744131944448</v>
      </c>
      <c r="N574" s="36">
        <v>45972.648611111108</v>
      </c>
      <c r="P574" t="s">
        <v>8668</v>
      </c>
      <c r="Q574" t="s">
        <v>8668</v>
      </c>
      <c r="R574" t="s">
        <v>1130</v>
      </c>
      <c r="S574" t="s">
        <v>1130</v>
      </c>
      <c r="T574" t="s">
        <v>100</v>
      </c>
      <c r="U574" t="s">
        <v>6696</v>
      </c>
      <c r="V574" t="s">
        <v>11502</v>
      </c>
      <c r="W574" t="s">
        <v>102</v>
      </c>
      <c r="Y574" t="s">
        <v>8</v>
      </c>
      <c r="Z574" t="s">
        <v>104</v>
      </c>
      <c r="AA574" t="s">
        <v>1272</v>
      </c>
      <c r="AB574" s="37">
        <v>1</v>
      </c>
      <c r="AC574" s="37">
        <v>35780</v>
      </c>
      <c r="AD574" s="37">
        <v>75096</v>
      </c>
      <c r="AE574" s="37">
        <v>35780</v>
      </c>
    </row>
    <row r="575" spans="1:31">
      <c r="A575" t="s">
        <v>113</v>
      </c>
      <c r="B575" t="s">
        <v>114</v>
      </c>
      <c r="C575" t="s">
        <v>115</v>
      </c>
      <c r="D575" t="s">
        <v>6699</v>
      </c>
      <c r="E575" t="s">
        <v>11503</v>
      </c>
      <c r="F575" t="s">
        <v>11504</v>
      </c>
      <c r="G575" t="s">
        <v>8665</v>
      </c>
      <c r="H575" t="s">
        <v>119</v>
      </c>
      <c r="I575" t="s">
        <v>6702</v>
      </c>
      <c r="J575" t="s">
        <v>11505</v>
      </c>
      <c r="K575" t="s">
        <v>96</v>
      </c>
      <c r="L575" t="s">
        <v>11506</v>
      </c>
      <c r="M575" s="36">
        <v>45967.745497685188</v>
      </c>
      <c r="N575" s="36">
        <v>45973.384027777778</v>
      </c>
      <c r="P575" t="s">
        <v>8668</v>
      </c>
      <c r="Q575" t="s">
        <v>8668</v>
      </c>
      <c r="R575" t="s">
        <v>98</v>
      </c>
      <c r="S575" t="s">
        <v>99</v>
      </c>
      <c r="T575" t="s">
        <v>100</v>
      </c>
      <c r="U575" t="s">
        <v>6696</v>
      </c>
      <c r="V575" t="s">
        <v>11507</v>
      </c>
      <c r="W575" t="s">
        <v>8698</v>
      </c>
      <c r="Y575" t="s">
        <v>125</v>
      </c>
      <c r="Z575" t="s">
        <v>126</v>
      </c>
      <c r="AA575" t="s">
        <v>379</v>
      </c>
      <c r="AB575" s="37">
        <v>0</v>
      </c>
      <c r="AC575" s="37">
        <v>35780</v>
      </c>
      <c r="AD575" s="37">
        <v>75096</v>
      </c>
      <c r="AE575" s="37">
        <v>35780</v>
      </c>
    </row>
    <row r="576" spans="1:31">
      <c r="A576" t="s">
        <v>975</v>
      </c>
      <c r="B576" t="s">
        <v>256</v>
      </c>
      <c r="C576" t="s">
        <v>257</v>
      </c>
      <c r="D576" t="s">
        <v>3479</v>
      </c>
      <c r="E576" t="s">
        <v>11508</v>
      </c>
      <c r="F576" t="s">
        <v>11509</v>
      </c>
      <c r="G576" t="s">
        <v>8665</v>
      </c>
      <c r="H576" t="s">
        <v>979</v>
      </c>
      <c r="I576" t="s">
        <v>3482</v>
      </c>
      <c r="J576" t="s">
        <v>11510</v>
      </c>
      <c r="K576" t="s">
        <v>96</v>
      </c>
      <c r="L576" t="s">
        <v>11511</v>
      </c>
      <c r="M576" s="36">
        <v>45967.724618055552</v>
      </c>
      <c r="N576" s="36">
        <v>45973.39166666667</v>
      </c>
      <c r="P576" t="s">
        <v>8668</v>
      </c>
      <c r="Q576" t="s">
        <v>8668</v>
      </c>
      <c r="R576" t="s">
        <v>98</v>
      </c>
      <c r="S576" t="s">
        <v>99</v>
      </c>
      <c r="T576" t="s">
        <v>100</v>
      </c>
      <c r="U576" t="s">
        <v>6696</v>
      </c>
      <c r="V576" t="s">
        <v>11512</v>
      </c>
      <c r="W576" t="s">
        <v>102</v>
      </c>
      <c r="Y576" t="s">
        <v>11</v>
      </c>
      <c r="Z576" t="s">
        <v>104</v>
      </c>
      <c r="AA576" t="s">
        <v>1960</v>
      </c>
      <c r="AB576" s="37">
        <v>1</v>
      </c>
      <c r="AC576" s="37">
        <v>67654</v>
      </c>
      <c r="AD576" s="37">
        <v>140396</v>
      </c>
      <c r="AE576" s="37">
        <v>67654</v>
      </c>
    </row>
    <row r="577" spans="1:31">
      <c r="A577" t="s">
        <v>255</v>
      </c>
      <c r="B577" t="s">
        <v>256</v>
      </c>
      <c r="C577" t="s">
        <v>257</v>
      </c>
      <c r="D577" t="s">
        <v>2110</v>
      </c>
      <c r="E577" t="s">
        <v>11513</v>
      </c>
      <c r="F577" t="s">
        <v>5677</v>
      </c>
      <c r="G577" t="s">
        <v>8607</v>
      </c>
      <c r="H577" t="s">
        <v>144</v>
      </c>
      <c r="I577" t="s">
        <v>2113</v>
      </c>
      <c r="J577" t="s">
        <v>5678</v>
      </c>
      <c r="K577" t="s">
        <v>96</v>
      </c>
      <c r="L577" t="s">
        <v>11514</v>
      </c>
      <c r="M577" s="36">
        <v>45967.747743055559</v>
      </c>
      <c r="N577" s="36">
        <v>45986.622916666667</v>
      </c>
      <c r="P577" t="s">
        <v>8668</v>
      </c>
      <c r="Q577" t="s">
        <v>8668</v>
      </c>
      <c r="R577" t="s">
        <v>1130</v>
      </c>
      <c r="S577" t="s">
        <v>1130</v>
      </c>
      <c r="T577" t="s">
        <v>100</v>
      </c>
      <c r="U577" t="s">
        <v>6696</v>
      </c>
      <c r="V577" t="s">
        <v>11515</v>
      </c>
      <c r="W577" t="s">
        <v>8611</v>
      </c>
      <c r="Y577" t="s">
        <v>15</v>
      </c>
      <c r="Z577" t="s">
        <v>104</v>
      </c>
      <c r="AB577" s="37">
        <v>0</v>
      </c>
      <c r="AC577" s="37">
        <v>35780</v>
      </c>
      <c r="AD577" s="37">
        <v>75096</v>
      </c>
      <c r="AE577" s="37">
        <v>35780</v>
      </c>
    </row>
    <row r="578" spans="1:31">
      <c r="A578" t="s">
        <v>152</v>
      </c>
      <c r="B578" t="s">
        <v>153</v>
      </c>
      <c r="C578" t="s">
        <v>154</v>
      </c>
      <c r="D578" t="s">
        <v>155</v>
      </c>
      <c r="E578" t="s">
        <v>11516</v>
      </c>
      <c r="F578" t="s">
        <v>11517</v>
      </c>
      <c r="G578" t="s">
        <v>8665</v>
      </c>
      <c r="H578" t="s">
        <v>153</v>
      </c>
      <c r="I578" t="s">
        <v>152</v>
      </c>
      <c r="J578" t="s">
        <v>11518</v>
      </c>
      <c r="K578" t="s">
        <v>96</v>
      </c>
      <c r="L578" t="s">
        <v>11519</v>
      </c>
      <c r="M578" s="36">
        <v>45968.333333333343</v>
      </c>
      <c r="N578" s="36">
        <v>45972.353472222218</v>
      </c>
      <c r="P578" t="s">
        <v>8668</v>
      </c>
      <c r="Q578" t="s">
        <v>8668</v>
      </c>
      <c r="R578" t="s">
        <v>98</v>
      </c>
      <c r="S578" t="s">
        <v>470</v>
      </c>
      <c r="T578" t="s">
        <v>100</v>
      </c>
      <c r="U578" t="s">
        <v>6696</v>
      </c>
      <c r="V578" t="s">
        <v>11520</v>
      </c>
      <c r="W578" t="s">
        <v>102</v>
      </c>
      <c r="Y578" t="s">
        <v>8</v>
      </c>
      <c r="Z578" t="s">
        <v>104</v>
      </c>
      <c r="AA578" t="s">
        <v>1331</v>
      </c>
      <c r="AB578" s="37">
        <v>1</v>
      </c>
      <c r="AC578" s="37">
        <v>35780</v>
      </c>
      <c r="AD578" s="37">
        <v>75096</v>
      </c>
      <c r="AE578" s="37">
        <v>35780</v>
      </c>
    </row>
    <row r="579" spans="1:31">
      <c r="A579" t="s">
        <v>138</v>
      </c>
      <c r="B579" t="s">
        <v>139</v>
      </c>
      <c r="C579" t="s">
        <v>140</v>
      </c>
      <c r="D579" t="s">
        <v>141</v>
      </c>
      <c r="E579" t="s">
        <v>11521</v>
      </c>
      <c r="F579" t="s">
        <v>11522</v>
      </c>
      <c r="G579" t="s">
        <v>8665</v>
      </c>
      <c r="H579" t="s">
        <v>144</v>
      </c>
      <c r="I579" t="s">
        <v>138</v>
      </c>
      <c r="J579" t="s">
        <v>11523</v>
      </c>
      <c r="K579" t="s">
        <v>96</v>
      </c>
      <c r="L579" t="s">
        <v>11524</v>
      </c>
      <c r="M579" s="36">
        <v>45968.333333333343</v>
      </c>
      <c r="N579" s="36">
        <v>45973.515972222223</v>
      </c>
      <c r="P579" t="s">
        <v>8668</v>
      </c>
      <c r="Q579" t="s">
        <v>8668</v>
      </c>
      <c r="R579" t="s">
        <v>98</v>
      </c>
      <c r="S579" t="s">
        <v>470</v>
      </c>
      <c r="T579" t="s">
        <v>100</v>
      </c>
      <c r="U579" t="s">
        <v>6696</v>
      </c>
      <c r="V579" t="s">
        <v>11525</v>
      </c>
      <c r="W579" t="s">
        <v>102</v>
      </c>
      <c r="Y579" t="s">
        <v>8</v>
      </c>
      <c r="Z579" t="s">
        <v>104</v>
      </c>
      <c r="AA579" t="s">
        <v>11239</v>
      </c>
      <c r="AB579" s="37">
        <v>1</v>
      </c>
      <c r="AC579" s="37">
        <v>35780</v>
      </c>
      <c r="AD579" s="37">
        <v>75096</v>
      </c>
      <c r="AE579" s="37">
        <v>35780</v>
      </c>
    </row>
    <row r="580" spans="1:31">
      <c r="A580" t="s">
        <v>85</v>
      </c>
      <c r="B580" t="s">
        <v>86</v>
      </c>
      <c r="C580" t="s">
        <v>87</v>
      </c>
      <c r="D580" t="s">
        <v>11526</v>
      </c>
      <c r="E580" t="s">
        <v>11527</v>
      </c>
      <c r="F580" t="s">
        <v>11528</v>
      </c>
      <c r="G580" t="s">
        <v>8665</v>
      </c>
      <c r="H580" t="s">
        <v>93</v>
      </c>
      <c r="I580" t="s">
        <v>11529</v>
      </c>
      <c r="J580" t="s">
        <v>11530</v>
      </c>
      <c r="K580" t="s">
        <v>96</v>
      </c>
      <c r="L580" t="s">
        <v>11531</v>
      </c>
      <c r="M580" s="36">
        <v>45968.333333333343</v>
      </c>
      <c r="N580" s="36">
        <v>45986.548611111109</v>
      </c>
      <c r="P580" t="s">
        <v>8668</v>
      </c>
      <c r="Q580" t="s">
        <v>8668</v>
      </c>
      <c r="R580" t="s">
        <v>1130</v>
      </c>
      <c r="S580" t="s">
        <v>1130</v>
      </c>
      <c r="T580" t="s">
        <v>100</v>
      </c>
      <c r="U580" t="s">
        <v>6696</v>
      </c>
      <c r="V580" t="s">
        <v>11532</v>
      </c>
      <c r="W580" t="s">
        <v>8698</v>
      </c>
      <c r="Y580" t="s">
        <v>125</v>
      </c>
      <c r="Z580" t="s">
        <v>3065</v>
      </c>
      <c r="AA580" t="s">
        <v>137</v>
      </c>
      <c r="AB580" s="37">
        <v>0</v>
      </c>
      <c r="AC580" s="37">
        <v>35780</v>
      </c>
      <c r="AD580" s="37">
        <v>75096</v>
      </c>
      <c r="AE580" s="37">
        <v>35780</v>
      </c>
    </row>
    <row r="581" spans="1:31">
      <c r="A581" t="s">
        <v>138</v>
      </c>
      <c r="B581" t="s">
        <v>139</v>
      </c>
      <c r="C581" t="s">
        <v>140</v>
      </c>
      <c r="D581" t="s">
        <v>141</v>
      </c>
      <c r="E581" t="s">
        <v>11533</v>
      </c>
      <c r="F581" t="s">
        <v>11534</v>
      </c>
      <c r="G581" t="s">
        <v>8665</v>
      </c>
      <c r="H581" t="s">
        <v>144</v>
      </c>
      <c r="I581" t="s">
        <v>138</v>
      </c>
      <c r="J581" t="s">
        <v>11535</v>
      </c>
      <c r="K581" t="s">
        <v>96</v>
      </c>
      <c r="L581" t="s">
        <v>11536</v>
      </c>
      <c r="M581" s="36">
        <v>45968.333333333343</v>
      </c>
      <c r="N581" s="36">
        <v>45974.493750000001</v>
      </c>
      <c r="P581" t="s">
        <v>8668</v>
      </c>
      <c r="Q581" t="s">
        <v>8668</v>
      </c>
      <c r="R581" t="s">
        <v>98</v>
      </c>
      <c r="S581" t="s">
        <v>470</v>
      </c>
      <c r="T581" t="s">
        <v>100</v>
      </c>
      <c r="U581" t="s">
        <v>6696</v>
      </c>
      <c r="V581" t="s">
        <v>11537</v>
      </c>
      <c r="W581" t="s">
        <v>102</v>
      </c>
      <c r="Y581" t="s">
        <v>8</v>
      </c>
      <c r="Z581" t="s">
        <v>104</v>
      </c>
      <c r="AA581" t="s">
        <v>11538</v>
      </c>
      <c r="AB581" s="37">
        <v>1</v>
      </c>
      <c r="AC581" s="37">
        <v>35780</v>
      </c>
      <c r="AD581" s="37">
        <v>75096</v>
      </c>
      <c r="AE581" s="37">
        <v>35780</v>
      </c>
    </row>
    <row r="582" spans="1:31">
      <c r="A582" t="s">
        <v>152</v>
      </c>
      <c r="B582" t="s">
        <v>153</v>
      </c>
      <c r="C582" t="s">
        <v>154</v>
      </c>
      <c r="D582" t="s">
        <v>4734</v>
      </c>
      <c r="E582" t="s">
        <v>11539</v>
      </c>
      <c r="F582" t="s">
        <v>11540</v>
      </c>
      <c r="G582" t="s">
        <v>8665</v>
      </c>
      <c r="H582" t="s">
        <v>153</v>
      </c>
      <c r="I582" t="s">
        <v>4737</v>
      </c>
      <c r="J582" t="s">
        <v>11541</v>
      </c>
      <c r="K582" t="s">
        <v>96</v>
      </c>
      <c r="L582" t="s">
        <v>11542</v>
      </c>
      <c r="M582" s="36">
        <v>45968.333333333343</v>
      </c>
      <c r="N582" s="36">
        <v>45972.651388888888</v>
      </c>
      <c r="P582" t="s">
        <v>8668</v>
      </c>
      <c r="Q582" t="s">
        <v>8668</v>
      </c>
      <c r="R582" t="s">
        <v>1130</v>
      </c>
      <c r="S582" t="s">
        <v>1130</v>
      </c>
      <c r="T582" t="s">
        <v>100</v>
      </c>
      <c r="U582" t="s">
        <v>6696</v>
      </c>
      <c r="V582" t="s">
        <v>11543</v>
      </c>
      <c r="W582" t="s">
        <v>102</v>
      </c>
      <c r="Y582" t="s">
        <v>8</v>
      </c>
      <c r="Z582" t="s">
        <v>104</v>
      </c>
      <c r="AA582" t="s">
        <v>1262</v>
      </c>
      <c r="AB582" s="37">
        <v>1</v>
      </c>
      <c r="AC582" s="37">
        <v>35780</v>
      </c>
      <c r="AD582" s="37">
        <v>75096</v>
      </c>
      <c r="AE582" s="37">
        <v>35780</v>
      </c>
    </row>
    <row r="583" spans="1:31">
      <c r="A583" t="s">
        <v>138</v>
      </c>
      <c r="B583" t="s">
        <v>139</v>
      </c>
      <c r="C583" t="s">
        <v>140</v>
      </c>
      <c r="D583" t="s">
        <v>196</v>
      </c>
      <c r="E583" t="s">
        <v>11544</v>
      </c>
      <c r="F583" t="s">
        <v>11545</v>
      </c>
      <c r="G583" t="s">
        <v>8665</v>
      </c>
      <c r="H583" t="s">
        <v>144</v>
      </c>
      <c r="I583" t="s">
        <v>199</v>
      </c>
      <c r="J583" t="s">
        <v>11546</v>
      </c>
      <c r="K583" t="s">
        <v>96</v>
      </c>
      <c r="L583" t="s">
        <v>11547</v>
      </c>
      <c r="M583" s="36">
        <v>45968.333333333343</v>
      </c>
      <c r="N583" s="36">
        <v>45974.493055555547</v>
      </c>
      <c r="P583" t="s">
        <v>8668</v>
      </c>
      <c r="Q583" t="s">
        <v>8668</v>
      </c>
      <c r="R583" t="s">
        <v>1130</v>
      </c>
      <c r="S583" t="s">
        <v>1130</v>
      </c>
      <c r="T583" t="s">
        <v>100</v>
      </c>
      <c r="U583" t="s">
        <v>6696</v>
      </c>
      <c r="V583" t="s">
        <v>11548</v>
      </c>
      <c r="W583" t="s">
        <v>102</v>
      </c>
      <c r="Y583" t="s">
        <v>8</v>
      </c>
      <c r="Z583" t="s">
        <v>104</v>
      </c>
      <c r="AA583" t="s">
        <v>11538</v>
      </c>
      <c r="AB583" s="37">
        <v>1</v>
      </c>
      <c r="AC583" s="37">
        <v>35780</v>
      </c>
      <c r="AD583" s="37">
        <v>75096</v>
      </c>
      <c r="AE583" s="37">
        <v>35780</v>
      </c>
    </row>
    <row r="584" spans="1:31">
      <c r="A584" t="s">
        <v>975</v>
      </c>
      <c r="B584" t="s">
        <v>256</v>
      </c>
      <c r="C584" t="s">
        <v>257</v>
      </c>
      <c r="D584" t="s">
        <v>976</v>
      </c>
      <c r="E584" t="s">
        <v>11549</v>
      </c>
      <c r="F584" t="s">
        <v>11550</v>
      </c>
      <c r="G584" t="s">
        <v>8665</v>
      </c>
      <c r="H584" t="s">
        <v>979</v>
      </c>
      <c r="I584" t="s">
        <v>975</v>
      </c>
      <c r="J584" t="s">
        <v>11551</v>
      </c>
      <c r="K584" t="s">
        <v>96</v>
      </c>
      <c r="L584" t="s">
        <v>11552</v>
      </c>
      <c r="M584" s="36">
        <v>45968.333333333343</v>
      </c>
      <c r="N584" s="36">
        <v>45973.388888888891</v>
      </c>
      <c r="P584" t="s">
        <v>8668</v>
      </c>
      <c r="Q584" t="s">
        <v>8668</v>
      </c>
      <c r="R584" t="s">
        <v>1129</v>
      </c>
      <c r="S584" t="s">
        <v>1129</v>
      </c>
      <c r="T584" t="s">
        <v>100</v>
      </c>
      <c r="U584" t="s">
        <v>6696</v>
      </c>
      <c r="V584" t="s">
        <v>11553</v>
      </c>
      <c r="W584" t="s">
        <v>102</v>
      </c>
      <c r="Y584" t="s">
        <v>8</v>
      </c>
      <c r="Z584" t="s">
        <v>104</v>
      </c>
      <c r="AA584" t="s">
        <v>1960</v>
      </c>
      <c r="AB584" s="37">
        <v>1</v>
      </c>
      <c r="AC584" s="37">
        <v>35780</v>
      </c>
      <c r="AD584" s="37">
        <v>75096</v>
      </c>
      <c r="AE584" s="37">
        <v>35780</v>
      </c>
    </row>
    <row r="585" spans="1:31">
      <c r="A585" t="s">
        <v>255</v>
      </c>
      <c r="B585" t="s">
        <v>256</v>
      </c>
      <c r="C585" t="s">
        <v>257</v>
      </c>
      <c r="D585" t="s">
        <v>695</v>
      </c>
      <c r="E585" t="s">
        <v>11554</v>
      </c>
      <c r="F585" t="s">
        <v>11555</v>
      </c>
      <c r="G585" t="s">
        <v>8607</v>
      </c>
      <c r="H585" t="s">
        <v>261</v>
      </c>
      <c r="I585" t="s">
        <v>698</v>
      </c>
      <c r="J585" t="s">
        <v>11556</v>
      </c>
      <c r="K585" t="s">
        <v>96</v>
      </c>
      <c r="L585" t="s">
        <v>11557</v>
      </c>
      <c r="M585" s="36">
        <v>45968.333333333343</v>
      </c>
      <c r="N585" s="36">
        <v>45975.413194444453</v>
      </c>
      <c r="P585" t="s">
        <v>8668</v>
      </c>
      <c r="Q585" t="s">
        <v>8668</v>
      </c>
      <c r="R585" t="s">
        <v>1130</v>
      </c>
      <c r="S585" t="s">
        <v>1130</v>
      </c>
      <c r="T585" t="s">
        <v>100</v>
      </c>
      <c r="U585" t="s">
        <v>6696</v>
      </c>
      <c r="V585" t="s">
        <v>11558</v>
      </c>
      <c r="W585" t="s">
        <v>8611</v>
      </c>
      <c r="Y585" t="s">
        <v>15</v>
      </c>
      <c r="Z585" t="s">
        <v>104</v>
      </c>
      <c r="AB585" s="37">
        <v>0</v>
      </c>
      <c r="AC585" s="37">
        <v>35780</v>
      </c>
      <c r="AD585" s="37">
        <v>75096</v>
      </c>
      <c r="AE585" s="37">
        <v>35780</v>
      </c>
    </row>
    <row r="586" spans="1:31">
      <c r="A586" t="s">
        <v>310</v>
      </c>
      <c r="B586" t="s">
        <v>114</v>
      </c>
      <c r="C586" t="s">
        <v>115</v>
      </c>
      <c r="D586" t="s">
        <v>311</v>
      </c>
      <c r="E586" t="s">
        <v>11559</v>
      </c>
      <c r="F586" t="s">
        <v>11560</v>
      </c>
      <c r="G586" t="s">
        <v>8665</v>
      </c>
      <c r="H586" t="s">
        <v>314</v>
      </c>
      <c r="I586" t="s">
        <v>310</v>
      </c>
      <c r="J586" t="s">
        <v>11561</v>
      </c>
      <c r="K586" t="s">
        <v>96</v>
      </c>
      <c r="L586" t="s">
        <v>11562</v>
      </c>
      <c r="M586" s="36">
        <v>45968.333333333343</v>
      </c>
      <c r="N586" s="36">
        <v>45974.679861111108</v>
      </c>
      <c r="P586" t="s">
        <v>8668</v>
      </c>
      <c r="Q586" t="s">
        <v>8668</v>
      </c>
      <c r="R586" t="s">
        <v>98</v>
      </c>
      <c r="S586" t="s">
        <v>470</v>
      </c>
      <c r="T586" t="s">
        <v>100</v>
      </c>
      <c r="U586" t="s">
        <v>6696</v>
      </c>
      <c r="V586" t="s">
        <v>11563</v>
      </c>
      <c r="W586" t="s">
        <v>102</v>
      </c>
      <c r="Y586" t="s">
        <v>8</v>
      </c>
      <c r="Z586" t="s">
        <v>104</v>
      </c>
      <c r="AA586" t="s">
        <v>350</v>
      </c>
      <c r="AB586" s="37">
        <v>1</v>
      </c>
      <c r="AC586" s="37">
        <v>35780</v>
      </c>
      <c r="AD586" s="37">
        <v>75096</v>
      </c>
      <c r="AE586" s="37">
        <v>35780</v>
      </c>
    </row>
    <row r="587" spans="1:31">
      <c r="A587" t="s">
        <v>152</v>
      </c>
      <c r="B587" t="s">
        <v>153</v>
      </c>
      <c r="C587" t="s">
        <v>154</v>
      </c>
      <c r="D587" t="s">
        <v>8474</v>
      </c>
      <c r="E587" t="s">
        <v>11564</v>
      </c>
      <c r="F587" t="s">
        <v>11565</v>
      </c>
      <c r="G587" t="s">
        <v>8665</v>
      </c>
      <c r="H587" t="s">
        <v>153</v>
      </c>
      <c r="I587" t="s">
        <v>8477</v>
      </c>
      <c r="J587" t="s">
        <v>11566</v>
      </c>
      <c r="K587" t="s">
        <v>96</v>
      </c>
      <c r="L587" t="s">
        <v>11567</v>
      </c>
      <c r="M587" s="36">
        <v>45968.353159722217</v>
      </c>
      <c r="N587" s="36">
        <v>45972.674305555563</v>
      </c>
      <c r="P587" t="s">
        <v>8668</v>
      </c>
      <c r="Q587" t="s">
        <v>8668</v>
      </c>
      <c r="R587" t="s">
        <v>1130</v>
      </c>
      <c r="S587" t="s">
        <v>1130</v>
      </c>
      <c r="T587" t="s">
        <v>100</v>
      </c>
      <c r="U587" t="s">
        <v>6696</v>
      </c>
      <c r="V587" t="s">
        <v>11568</v>
      </c>
      <c r="W587" t="s">
        <v>102</v>
      </c>
      <c r="Y587" t="s">
        <v>11</v>
      </c>
      <c r="Z587" t="s">
        <v>104</v>
      </c>
      <c r="AA587" t="s">
        <v>276</v>
      </c>
      <c r="AB587" s="37">
        <v>1</v>
      </c>
      <c r="AC587" s="37">
        <v>67654</v>
      </c>
      <c r="AD587" s="37">
        <v>140396</v>
      </c>
      <c r="AE587" s="37">
        <v>67654</v>
      </c>
    </row>
    <row r="588" spans="1:31">
      <c r="A588" t="s">
        <v>704</v>
      </c>
      <c r="B588" t="s">
        <v>381</v>
      </c>
      <c r="C588" t="s">
        <v>382</v>
      </c>
      <c r="D588" t="s">
        <v>5682</v>
      </c>
      <c r="E588" t="s">
        <v>11569</v>
      </c>
      <c r="F588" t="s">
        <v>11570</v>
      </c>
      <c r="G588" t="s">
        <v>8665</v>
      </c>
      <c r="H588" t="s">
        <v>708</v>
      </c>
      <c r="I588" t="s">
        <v>5685</v>
      </c>
      <c r="J588" t="s">
        <v>11571</v>
      </c>
      <c r="K588" t="s">
        <v>96</v>
      </c>
      <c r="L588" t="s">
        <v>11572</v>
      </c>
      <c r="M588" s="36">
        <v>45968.346400462957</v>
      </c>
      <c r="N588" s="36">
        <v>45979.512499999997</v>
      </c>
      <c r="P588" t="s">
        <v>8668</v>
      </c>
      <c r="Q588" t="s">
        <v>8668</v>
      </c>
      <c r="R588" t="s">
        <v>1130</v>
      </c>
      <c r="S588" t="s">
        <v>1130</v>
      </c>
      <c r="T588" t="s">
        <v>100</v>
      </c>
      <c r="U588" t="s">
        <v>6696</v>
      </c>
      <c r="V588" t="s">
        <v>11573</v>
      </c>
      <c r="W588" t="s">
        <v>8698</v>
      </c>
      <c r="Y588" t="s">
        <v>13</v>
      </c>
      <c r="Z588" t="s">
        <v>104</v>
      </c>
      <c r="AA588" t="s">
        <v>1686</v>
      </c>
      <c r="AB588" s="37">
        <v>0</v>
      </c>
      <c r="AC588" s="37">
        <v>35780</v>
      </c>
      <c r="AD588" s="37">
        <v>75096</v>
      </c>
      <c r="AE588" s="37">
        <v>35780</v>
      </c>
    </row>
    <row r="589" spans="1:31">
      <c r="A589" t="s">
        <v>255</v>
      </c>
      <c r="B589" t="s">
        <v>256</v>
      </c>
      <c r="C589" t="s">
        <v>257</v>
      </c>
      <c r="D589" t="s">
        <v>11574</v>
      </c>
      <c r="E589" t="s">
        <v>11575</v>
      </c>
      <c r="F589" t="s">
        <v>11576</v>
      </c>
      <c r="G589" t="s">
        <v>8665</v>
      </c>
      <c r="H589" t="s">
        <v>261</v>
      </c>
      <c r="I589" t="s">
        <v>11577</v>
      </c>
      <c r="J589" t="s">
        <v>11578</v>
      </c>
      <c r="K589" t="s">
        <v>96</v>
      </c>
      <c r="L589" t="s">
        <v>11579</v>
      </c>
      <c r="M589" s="36">
        <v>45968.362187500003</v>
      </c>
      <c r="N589" s="36">
        <v>45975.36041666667</v>
      </c>
      <c r="P589" t="s">
        <v>8668</v>
      </c>
      <c r="Q589" t="s">
        <v>8668</v>
      </c>
      <c r="R589" t="s">
        <v>1130</v>
      </c>
      <c r="S589" t="s">
        <v>1130</v>
      </c>
      <c r="T589" t="s">
        <v>100</v>
      </c>
      <c r="U589" t="s">
        <v>6696</v>
      </c>
      <c r="V589" t="s">
        <v>11580</v>
      </c>
      <c r="W589" t="s">
        <v>102</v>
      </c>
      <c r="Y589" t="s">
        <v>11</v>
      </c>
      <c r="Z589" t="s">
        <v>104</v>
      </c>
      <c r="AA589" t="s">
        <v>1482</v>
      </c>
      <c r="AB589" s="37">
        <v>1</v>
      </c>
      <c r="AC589" s="37">
        <v>67654</v>
      </c>
      <c r="AD589" s="37">
        <v>140396</v>
      </c>
      <c r="AE589" s="37">
        <v>67654</v>
      </c>
    </row>
    <row r="590" spans="1:31">
      <c r="A590" t="s">
        <v>991</v>
      </c>
      <c r="B590" t="s">
        <v>256</v>
      </c>
      <c r="C590" t="s">
        <v>257</v>
      </c>
      <c r="D590" t="s">
        <v>992</v>
      </c>
      <c r="E590" t="s">
        <v>11581</v>
      </c>
      <c r="F590" t="s">
        <v>11582</v>
      </c>
      <c r="G590" t="s">
        <v>8665</v>
      </c>
      <c r="H590" t="s">
        <v>224</v>
      </c>
      <c r="I590" t="s">
        <v>995</v>
      </c>
      <c r="J590" t="s">
        <v>11583</v>
      </c>
      <c r="K590" t="s">
        <v>96</v>
      </c>
      <c r="L590" t="s">
        <v>11584</v>
      </c>
      <c r="M590" s="36">
        <v>45968.354837962957</v>
      </c>
      <c r="N590" s="36">
        <v>45973.659722222219</v>
      </c>
      <c r="P590" t="s">
        <v>8668</v>
      </c>
      <c r="Q590" t="s">
        <v>8668</v>
      </c>
      <c r="R590" t="s">
        <v>1130</v>
      </c>
      <c r="S590" t="s">
        <v>1130</v>
      </c>
      <c r="T590" t="s">
        <v>100</v>
      </c>
      <c r="U590" t="s">
        <v>6696</v>
      </c>
      <c r="V590" t="s">
        <v>11585</v>
      </c>
      <c r="W590" t="s">
        <v>102</v>
      </c>
      <c r="Y590" t="s">
        <v>11</v>
      </c>
      <c r="Z590" t="s">
        <v>104</v>
      </c>
      <c r="AA590" t="s">
        <v>1448</v>
      </c>
      <c r="AB590" s="37">
        <v>1</v>
      </c>
      <c r="AC590" s="37">
        <v>67654</v>
      </c>
      <c r="AD590" s="37">
        <v>140396</v>
      </c>
      <c r="AE590" s="37">
        <v>67654</v>
      </c>
    </row>
    <row r="591" spans="1:31">
      <c r="A591" t="s">
        <v>152</v>
      </c>
      <c r="B591" t="s">
        <v>153</v>
      </c>
      <c r="C591" t="s">
        <v>154</v>
      </c>
      <c r="D591" t="s">
        <v>155</v>
      </c>
      <c r="E591" t="s">
        <v>11586</v>
      </c>
      <c r="F591" t="s">
        <v>11587</v>
      </c>
      <c r="G591" t="s">
        <v>8665</v>
      </c>
      <c r="H591" t="s">
        <v>153</v>
      </c>
      <c r="I591" t="s">
        <v>152</v>
      </c>
      <c r="J591" t="s">
        <v>8407</v>
      </c>
      <c r="K591" t="s">
        <v>96</v>
      </c>
      <c r="L591" t="s">
        <v>11588</v>
      </c>
      <c r="M591" s="36">
        <v>45968.360555555562</v>
      </c>
      <c r="N591" s="36">
        <v>45973.365972222222</v>
      </c>
      <c r="P591" t="s">
        <v>8668</v>
      </c>
      <c r="Q591" t="s">
        <v>8668</v>
      </c>
      <c r="R591" t="s">
        <v>1130</v>
      </c>
      <c r="S591" t="s">
        <v>1130</v>
      </c>
      <c r="T591" t="s">
        <v>1179</v>
      </c>
      <c r="U591" t="s">
        <v>7182</v>
      </c>
      <c r="V591" t="s">
        <v>11589</v>
      </c>
      <c r="W591" t="s">
        <v>102</v>
      </c>
      <c r="Y591" t="s">
        <v>8</v>
      </c>
      <c r="Z591" t="s">
        <v>104</v>
      </c>
      <c r="AA591" t="s">
        <v>2182</v>
      </c>
      <c r="AB591" s="37">
        <v>1</v>
      </c>
      <c r="AC591" s="37">
        <v>35780</v>
      </c>
      <c r="AD591" s="37">
        <v>75096</v>
      </c>
      <c r="AE591" s="37">
        <v>35780</v>
      </c>
    </row>
    <row r="592" spans="1:31">
      <c r="A592" t="s">
        <v>975</v>
      </c>
      <c r="B592" t="s">
        <v>256</v>
      </c>
      <c r="C592" t="s">
        <v>257</v>
      </c>
      <c r="D592" t="s">
        <v>976</v>
      </c>
      <c r="E592" t="s">
        <v>11590</v>
      </c>
      <c r="F592" t="s">
        <v>11591</v>
      </c>
      <c r="G592" t="s">
        <v>8665</v>
      </c>
      <c r="H592" t="s">
        <v>979</v>
      </c>
      <c r="I592" t="s">
        <v>975</v>
      </c>
      <c r="J592" t="s">
        <v>11592</v>
      </c>
      <c r="K592" t="s">
        <v>96</v>
      </c>
      <c r="L592" t="s">
        <v>11593</v>
      </c>
      <c r="M592" s="36">
        <v>45968.36650462963</v>
      </c>
      <c r="N592" s="36">
        <v>45972.656944444447</v>
      </c>
      <c r="P592" t="s">
        <v>8668</v>
      </c>
      <c r="Q592" t="s">
        <v>8668</v>
      </c>
      <c r="R592" t="s">
        <v>1130</v>
      </c>
      <c r="S592" t="s">
        <v>1130</v>
      </c>
      <c r="T592" t="s">
        <v>100</v>
      </c>
      <c r="U592" t="s">
        <v>6696</v>
      </c>
      <c r="V592" t="s">
        <v>11594</v>
      </c>
      <c r="W592" t="s">
        <v>102</v>
      </c>
      <c r="Y592" t="s">
        <v>8</v>
      </c>
      <c r="Z592" t="s">
        <v>104</v>
      </c>
      <c r="AA592" t="s">
        <v>984</v>
      </c>
      <c r="AB592" s="37">
        <v>1</v>
      </c>
      <c r="AC592" s="37">
        <v>35780</v>
      </c>
      <c r="AD592" s="37">
        <v>75096</v>
      </c>
      <c r="AE592" s="37">
        <v>35780</v>
      </c>
    </row>
    <row r="593" spans="1:31">
      <c r="A593" t="s">
        <v>398</v>
      </c>
      <c r="B593" t="s">
        <v>86</v>
      </c>
      <c r="C593" t="s">
        <v>87</v>
      </c>
      <c r="D593" t="s">
        <v>1059</v>
      </c>
      <c r="E593" t="s">
        <v>11595</v>
      </c>
      <c r="F593" t="s">
        <v>11596</v>
      </c>
      <c r="G593" t="s">
        <v>8665</v>
      </c>
      <c r="H593" t="s">
        <v>402</v>
      </c>
      <c r="I593" t="s">
        <v>1062</v>
      </c>
      <c r="J593" t="s">
        <v>11597</v>
      </c>
      <c r="K593" t="s">
        <v>96</v>
      </c>
      <c r="L593" t="s">
        <v>11598</v>
      </c>
      <c r="M593" s="36">
        <v>45968.363703703697</v>
      </c>
      <c r="N593" s="36">
        <v>45972.417361111111</v>
      </c>
      <c r="P593" t="s">
        <v>8668</v>
      </c>
      <c r="Q593" t="s">
        <v>8668</v>
      </c>
      <c r="R593" t="s">
        <v>98</v>
      </c>
      <c r="S593" t="s">
        <v>99</v>
      </c>
      <c r="T593" t="s">
        <v>100</v>
      </c>
      <c r="U593" t="s">
        <v>6696</v>
      </c>
      <c r="V593" t="s">
        <v>11599</v>
      </c>
      <c r="W593" t="s">
        <v>102</v>
      </c>
      <c r="Y593" t="s">
        <v>11</v>
      </c>
      <c r="Z593" t="s">
        <v>104</v>
      </c>
      <c r="AA593" t="s">
        <v>824</v>
      </c>
      <c r="AB593" s="37">
        <v>1</v>
      </c>
      <c r="AC593" s="37">
        <v>67654</v>
      </c>
      <c r="AD593" s="37">
        <v>140396</v>
      </c>
      <c r="AE593" s="37">
        <v>67654</v>
      </c>
    </row>
    <row r="594" spans="1:31">
      <c r="A594" t="s">
        <v>380</v>
      </c>
      <c r="B594" t="s">
        <v>381</v>
      </c>
      <c r="C594" t="s">
        <v>382</v>
      </c>
      <c r="D594" t="s">
        <v>2836</v>
      </c>
      <c r="E594" t="s">
        <v>11600</v>
      </c>
      <c r="F594" t="s">
        <v>11601</v>
      </c>
      <c r="G594" t="s">
        <v>8665</v>
      </c>
      <c r="H594" t="s">
        <v>386</v>
      </c>
      <c r="I594" t="s">
        <v>2839</v>
      </c>
      <c r="J594" t="s">
        <v>11602</v>
      </c>
      <c r="K594" t="s">
        <v>96</v>
      </c>
      <c r="L594" t="s">
        <v>11603</v>
      </c>
      <c r="M594" s="36">
        <v>45968.373506944437</v>
      </c>
      <c r="N594" s="36">
        <v>45973.35</v>
      </c>
      <c r="P594" t="s">
        <v>8668</v>
      </c>
      <c r="Q594" t="s">
        <v>8668</v>
      </c>
      <c r="R594" t="s">
        <v>1129</v>
      </c>
      <c r="S594" t="s">
        <v>1130</v>
      </c>
      <c r="T594" t="s">
        <v>100</v>
      </c>
      <c r="U594" t="s">
        <v>6696</v>
      </c>
      <c r="V594" t="s">
        <v>11604</v>
      </c>
      <c r="W594" t="s">
        <v>102</v>
      </c>
      <c r="Y594" t="s">
        <v>11</v>
      </c>
      <c r="Z594" t="s">
        <v>104</v>
      </c>
      <c r="AA594" t="s">
        <v>1043</v>
      </c>
      <c r="AB594" s="37">
        <v>1</v>
      </c>
      <c r="AC594" s="37">
        <v>67654</v>
      </c>
      <c r="AD594" s="37">
        <v>140396</v>
      </c>
      <c r="AE594" s="37">
        <v>67654</v>
      </c>
    </row>
    <row r="595" spans="1:31">
      <c r="A595" t="s">
        <v>152</v>
      </c>
      <c r="B595" t="s">
        <v>153</v>
      </c>
      <c r="C595" t="s">
        <v>154</v>
      </c>
      <c r="D595" t="s">
        <v>8474</v>
      </c>
      <c r="E595" t="s">
        <v>11605</v>
      </c>
      <c r="F595" t="s">
        <v>11606</v>
      </c>
      <c r="G595" t="s">
        <v>8665</v>
      </c>
      <c r="H595" t="s">
        <v>153</v>
      </c>
      <c r="I595" t="s">
        <v>8477</v>
      </c>
      <c r="J595" t="s">
        <v>11607</v>
      </c>
      <c r="K595" t="s">
        <v>96</v>
      </c>
      <c r="L595" t="s">
        <v>11608</v>
      </c>
      <c r="M595" s="36">
        <v>45968.374594907407</v>
      </c>
      <c r="N595" s="36">
        <v>45974.527083333327</v>
      </c>
      <c r="P595" t="s">
        <v>8668</v>
      </c>
      <c r="Q595" t="s">
        <v>8668</v>
      </c>
      <c r="R595" t="s">
        <v>1130</v>
      </c>
      <c r="S595" t="s">
        <v>1130</v>
      </c>
      <c r="T595" t="s">
        <v>100</v>
      </c>
      <c r="U595" t="s">
        <v>6696</v>
      </c>
      <c r="V595" t="s">
        <v>11609</v>
      </c>
      <c r="W595" t="s">
        <v>102</v>
      </c>
      <c r="Y595" t="s">
        <v>11</v>
      </c>
      <c r="Z595" t="s">
        <v>104</v>
      </c>
      <c r="AA595" t="s">
        <v>786</v>
      </c>
      <c r="AB595" s="37">
        <v>1</v>
      </c>
      <c r="AC595" s="37">
        <v>67654</v>
      </c>
      <c r="AD595" s="37">
        <v>140396</v>
      </c>
      <c r="AE595" s="37">
        <v>67654</v>
      </c>
    </row>
    <row r="596" spans="1:31">
      <c r="A596" t="s">
        <v>138</v>
      </c>
      <c r="B596" t="s">
        <v>139</v>
      </c>
      <c r="C596" t="s">
        <v>140</v>
      </c>
      <c r="D596" t="s">
        <v>5462</v>
      </c>
      <c r="E596" t="s">
        <v>11610</v>
      </c>
      <c r="F596" t="s">
        <v>11611</v>
      </c>
      <c r="G596" t="s">
        <v>8665</v>
      </c>
      <c r="H596" t="s">
        <v>144</v>
      </c>
      <c r="I596" t="s">
        <v>94</v>
      </c>
      <c r="J596" t="s">
        <v>11612</v>
      </c>
      <c r="K596" t="s">
        <v>96</v>
      </c>
      <c r="L596" t="s">
        <v>11613</v>
      </c>
      <c r="M596" s="36">
        <v>45968.381967592592</v>
      </c>
      <c r="N596" s="36">
        <v>45973.352777777778</v>
      </c>
      <c r="P596" t="s">
        <v>8668</v>
      </c>
      <c r="Q596" t="s">
        <v>8668</v>
      </c>
      <c r="R596" t="s">
        <v>1130</v>
      </c>
      <c r="S596" t="s">
        <v>1130</v>
      </c>
      <c r="T596" t="s">
        <v>100</v>
      </c>
      <c r="U596" t="s">
        <v>6696</v>
      </c>
      <c r="V596" t="s">
        <v>11614</v>
      </c>
      <c r="W596" t="s">
        <v>102</v>
      </c>
      <c r="Y596" t="s">
        <v>11</v>
      </c>
      <c r="Z596" t="s">
        <v>104</v>
      </c>
      <c r="AA596" t="s">
        <v>1162</v>
      </c>
      <c r="AB596" s="37">
        <v>1</v>
      </c>
      <c r="AC596" s="37">
        <v>67654</v>
      </c>
      <c r="AD596" s="37">
        <v>140396</v>
      </c>
      <c r="AE596" s="37">
        <v>67654</v>
      </c>
    </row>
    <row r="597" spans="1:31">
      <c r="A597" t="s">
        <v>138</v>
      </c>
      <c r="B597" t="s">
        <v>139</v>
      </c>
      <c r="C597" t="s">
        <v>140</v>
      </c>
      <c r="D597" t="s">
        <v>959</v>
      </c>
      <c r="E597" t="s">
        <v>11615</v>
      </c>
      <c r="F597" t="s">
        <v>11616</v>
      </c>
      <c r="G597" t="s">
        <v>8665</v>
      </c>
      <c r="H597" t="s">
        <v>144</v>
      </c>
      <c r="I597" t="s">
        <v>962</v>
      </c>
      <c r="J597" t="s">
        <v>11617</v>
      </c>
      <c r="K597" t="s">
        <v>96</v>
      </c>
      <c r="L597" t="s">
        <v>11618</v>
      </c>
      <c r="M597" s="36">
        <v>45968.385775462957</v>
      </c>
      <c r="N597" s="36">
        <v>45973.388194444437</v>
      </c>
      <c r="P597" t="s">
        <v>8668</v>
      </c>
      <c r="Q597" t="s">
        <v>8668</v>
      </c>
      <c r="R597" t="s">
        <v>98</v>
      </c>
      <c r="S597" t="s">
        <v>470</v>
      </c>
      <c r="T597" t="s">
        <v>100</v>
      </c>
      <c r="U597" t="s">
        <v>6696</v>
      </c>
      <c r="V597" t="s">
        <v>11619</v>
      </c>
      <c r="W597" t="s">
        <v>102</v>
      </c>
      <c r="Y597" t="s">
        <v>11</v>
      </c>
      <c r="Z597" t="s">
        <v>104</v>
      </c>
      <c r="AA597" t="s">
        <v>220</v>
      </c>
      <c r="AB597" s="37">
        <v>1</v>
      </c>
      <c r="AC597" s="37">
        <v>67654</v>
      </c>
      <c r="AD597" s="37">
        <v>140396</v>
      </c>
      <c r="AE597" s="37">
        <v>67654</v>
      </c>
    </row>
    <row r="598" spans="1:31">
      <c r="A598" t="s">
        <v>800</v>
      </c>
      <c r="B598" t="s">
        <v>381</v>
      </c>
      <c r="C598" t="s">
        <v>382</v>
      </c>
      <c r="D598" t="s">
        <v>2271</v>
      </c>
      <c r="E598" t="s">
        <v>11620</v>
      </c>
      <c r="F598" t="s">
        <v>11621</v>
      </c>
      <c r="G598" t="s">
        <v>8665</v>
      </c>
      <c r="H598" t="s">
        <v>804</v>
      </c>
      <c r="I598" t="s">
        <v>800</v>
      </c>
      <c r="J598" t="s">
        <v>11622</v>
      </c>
      <c r="K598" t="s">
        <v>96</v>
      </c>
      <c r="L598" t="s">
        <v>11623</v>
      </c>
      <c r="M598" s="36">
        <v>45968.382592592592</v>
      </c>
      <c r="N598" s="36">
        <v>45972.68472222222</v>
      </c>
      <c r="P598" t="s">
        <v>8668</v>
      </c>
      <c r="Q598" t="s">
        <v>8668</v>
      </c>
      <c r="R598" t="s">
        <v>98</v>
      </c>
      <c r="S598" t="s">
        <v>99</v>
      </c>
      <c r="T598" t="s">
        <v>100</v>
      </c>
      <c r="U598" t="s">
        <v>6696</v>
      </c>
      <c r="V598" t="s">
        <v>11624</v>
      </c>
      <c r="W598" t="s">
        <v>102</v>
      </c>
      <c r="Y598" t="s">
        <v>8</v>
      </c>
      <c r="Z598" t="s">
        <v>104</v>
      </c>
      <c r="AA598" t="s">
        <v>2068</v>
      </c>
      <c r="AB598" s="37">
        <v>1</v>
      </c>
      <c r="AC598" s="37">
        <v>35780</v>
      </c>
      <c r="AD598" s="37">
        <v>75096</v>
      </c>
      <c r="AE598" s="37">
        <v>35780</v>
      </c>
    </row>
    <row r="599" spans="1:31">
      <c r="A599" t="s">
        <v>152</v>
      </c>
      <c r="B599" t="s">
        <v>153</v>
      </c>
      <c r="C599" t="s">
        <v>154</v>
      </c>
      <c r="D599" t="s">
        <v>4734</v>
      </c>
      <c r="E599" t="s">
        <v>11625</v>
      </c>
      <c r="F599" t="s">
        <v>11626</v>
      </c>
      <c r="G599" t="s">
        <v>8665</v>
      </c>
      <c r="H599" t="s">
        <v>153</v>
      </c>
      <c r="I599" t="s">
        <v>4737</v>
      </c>
      <c r="J599" t="s">
        <v>11627</v>
      </c>
      <c r="K599" t="s">
        <v>96</v>
      </c>
      <c r="L599" t="s">
        <v>11628</v>
      </c>
      <c r="M599" s="36">
        <v>45968.383726851847</v>
      </c>
      <c r="N599" s="36">
        <v>45973.384027777778</v>
      </c>
      <c r="P599" t="s">
        <v>8668</v>
      </c>
      <c r="Q599" t="s">
        <v>8668</v>
      </c>
      <c r="R599" t="s">
        <v>98</v>
      </c>
      <c r="S599" t="s">
        <v>99</v>
      </c>
      <c r="T599" t="s">
        <v>100</v>
      </c>
      <c r="U599" t="s">
        <v>6696</v>
      </c>
      <c r="V599" t="s">
        <v>11629</v>
      </c>
      <c r="W599" t="s">
        <v>102</v>
      </c>
      <c r="Y599" t="s">
        <v>8</v>
      </c>
      <c r="Z599" t="s">
        <v>104</v>
      </c>
      <c r="AA599" t="s">
        <v>1262</v>
      </c>
      <c r="AB599" s="37">
        <v>1</v>
      </c>
      <c r="AC599" s="37">
        <v>35780</v>
      </c>
      <c r="AD599" s="37">
        <v>75096</v>
      </c>
      <c r="AE599" s="37">
        <v>35780</v>
      </c>
    </row>
    <row r="600" spans="1:31">
      <c r="A600" t="s">
        <v>152</v>
      </c>
      <c r="B600" t="s">
        <v>153</v>
      </c>
      <c r="C600" t="s">
        <v>154</v>
      </c>
      <c r="D600" t="s">
        <v>155</v>
      </c>
      <c r="E600" t="s">
        <v>11630</v>
      </c>
      <c r="F600" t="s">
        <v>11631</v>
      </c>
      <c r="G600" t="s">
        <v>8665</v>
      </c>
      <c r="H600" t="s">
        <v>153</v>
      </c>
      <c r="I600" t="s">
        <v>152</v>
      </c>
      <c r="J600" t="s">
        <v>11632</v>
      </c>
      <c r="K600" t="s">
        <v>96</v>
      </c>
      <c r="L600" t="s">
        <v>11633</v>
      </c>
      <c r="M600" s="36">
        <v>45968.395833333343</v>
      </c>
      <c r="N600" s="36">
        <v>45975.475694444453</v>
      </c>
      <c r="P600" t="s">
        <v>8668</v>
      </c>
      <c r="Q600" t="s">
        <v>8668</v>
      </c>
      <c r="R600" t="s">
        <v>1130</v>
      </c>
      <c r="S600" t="s">
        <v>1130</v>
      </c>
      <c r="T600" t="s">
        <v>100</v>
      </c>
      <c r="U600" t="s">
        <v>6696</v>
      </c>
      <c r="V600" t="s">
        <v>11634</v>
      </c>
      <c r="W600" t="s">
        <v>102</v>
      </c>
      <c r="Y600" t="s">
        <v>8</v>
      </c>
      <c r="Z600" t="s">
        <v>104</v>
      </c>
      <c r="AA600" t="s">
        <v>453</v>
      </c>
      <c r="AB600" s="37">
        <v>1</v>
      </c>
      <c r="AC600" s="37">
        <v>35780</v>
      </c>
      <c r="AD600" s="37">
        <v>75096</v>
      </c>
      <c r="AE600" s="37">
        <v>35780</v>
      </c>
    </row>
    <row r="601" spans="1:31">
      <c r="A601" t="s">
        <v>380</v>
      </c>
      <c r="B601" t="s">
        <v>381</v>
      </c>
      <c r="C601" t="s">
        <v>382</v>
      </c>
      <c r="D601" t="s">
        <v>9430</v>
      </c>
      <c r="E601" t="s">
        <v>11635</v>
      </c>
      <c r="F601" t="s">
        <v>11636</v>
      </c>
      <c r="G601" t="s">
        <v>8665</v>
      </c>
      <c r="H601" t="s">
        <v>386</v>
      </c>
      <c r="I601" t="s">
        <v>9433</v>
      </c>
      <c r="J601" t="s">
        <v>11637</v>
      </c>
      <c r="K601" t="s">
        <v>96</v>
      </c>
      <c r="L601" t="s">
        <v>11638</v>
      </c>
      <c r="M601" s="36">
        <v>45968.397210648152</v>
      </c>
      <c r="N601" s="36">
        <v>45973.380555555559</v>
      </c>
      <c r="P601" t="s">
        <v>8668</v>
      </c>
      <c r="Q601" t="s">
        <v>8668</v>
      </c>
      <c r="R601" t="s">
        <v>1130</v>
      </c>
      <c r="S601" t="s">
        <v>1130</v>
      </c>
      <c r="T601" t="s">
        <v>100</v>
      </c>
      <c r="U601" t="s">
        <v>6696</v>
      </c>
      <c r="V601" t="s">
        <v>11639</v>
      </c>
      <c r="W601" t="s">
        <v>102</v>
      </c>
      <c r="Y601" t="s">
        <v>11</v>
      </c>
      <c r="Z601" t="s">
        <v>104</v>
      </c>
      <c r="AA601" t="s">
        <v>1043</v>
      </c>
      <c r="AB601" s="37">
        <v>1</v>
      </c>
      <c r="AC601" s="37">
        <v>67654</v>
      </c>
      <c r="AD601" s="37">
        <v>140396</v>
      </c>
      <c r="AE601" s="37">
        <v>67654</v>
      </c>
    </row>
    <row r="602" spans="1:31">
      <c r="A602" t="s">
        <v>255</v>
      </c>
      <c r="B602" t="s">
        <v>256</v>
      </c>
      <c r="C602" t="s">
        <v>257</v>
      </c>
      <c r="D602" t="s">
        <v>1876</v>
      </c>
      <c r="E602" t="s">
        <v>11640</v>
      </c>
      <c r="F602" t="s">
        <v>3426</v>
      </c>
      <c r="G602" t="s">
        <v>8665</v>
      </c>
      <c r="H602" t="s">
        <v>261</v>
      </c>
      <c r="I602" t="s">
        <v>1879</v>
      </c>
      <c r="J602" t="s">
        <v>3427</v>
      </c>
      <c r="K602" t="s">
        <v>96</v>
      </c>
      <c r="L602" t="s">
        <v>11641</v>
      </c>
      <c r="M602" s="36">
        <v>45968.402615740742</v>
      </c>
      <c r="N602" s="36">
        <v>45973.39166666667</v>
      </c>
      <c r="P602" t="s">
        <v>8668</v>
      </c>
      <c r="Q602" t="s">
        <v>8668</v>
      </c>
      <c r="R602" t="s">
        <v>1130</v>
      </c>
      <c r="S602" t="s">
        <v>1130</v>
      </c>
      <c r="T602" t="s">
        <v>100</v>
      </c>
      <c r="U602" t="s">
        <v>6696</v>
      </c>
      <c r="V602" t="s">
        <v>11642</v>
      </c>
      <c r="W602" t="s">
        <v>102</v>
      </c>
      <c r="Y602" t="s">
        <v>8</v>
      </c>
      <c r="Z602" t="s">
        <v>104</v>
      </c>
      <c r="AA602" t="s">
        <v>593</v>
      </c>
      <c r="AB602" s="37">
        <v>1</v>
      </c>
      <c r="AC602" s="37">
        <v>35780</v>
      </c>
      <c r="AD602" s="37">
        <v>75096</v>
      </c>
      <c r="AE602" s="37">
        <v>35780</v>
      </c>
    </row>
    <row r="603" spans="1:31">
      <c r="A603" t="s">
        <v>800</v>
      </c>
      <c r="B603" t="s">
        <v>381</v>
      </c>
      <c r="C603" t="s">
        <v>382</v>
      </c>
      <c r="D603" t="s">
        <v>801</v>
      </c>
      <c r="E603" t="s">
        <v>11643</v>
      </c>
      <c r="F603" t="s">
        <v>11644</v>
      </c>
      <c r="G603" t="s">
        <v>8607</v>
      </c>
      <c r="H603" t="s">
        <v>804</v>
      </c>
      <c r="I603" t="s">
        <v>805</v>
      </c>
      <c r="J603" t="s">
        <v>11645</v>
      </c>
      <c r="K603" t="s">
        <v>96</v>
      </c>
      <c r="L603" t="s">
        <v>11646</v>
      </c>
      <c r="M603" s="36">
        <v>45968.422164351847</v>
      </c>
      <c r="N603" s="36">
        <v>45973.404166666667</v>
      </c>
      <c r="P603" t="s">
        <v>8668</v>
      </c>
      <c r="Q603" t="s">
        <v>8668</v>
      </c>
      <c r="R603" t="s">
        <v>98</v>
      </c>
      <c r="S603" t="s">
        <v>99</v>
      </c>
      <c r="T603" t="s">
        <v>100</v>
      </c>
      <c r="U603" t="s">
        <v>6696</v>
      </c>
      <c r="V603" t="s">
        <v>11647</v>
      </c>
      <c r="W603" t="s">
        <v>8611</v>
      </c>
      <c r="Y603" t="s">
        <v>13</v>
      </c>
      <c r="Z603" t="s">
        <v>104</v>
      </c>
      <c r="AB603" s="37">
        <v>0</v>
      </c>
      <c r="AC603" s="37">
        <v>35780</v>
      </c>
      <c r="AD603" s="37">
        <v>75096</v>
      </c>
      <c r="AE603" s="37">
        <v>35780</v>
      </c>
    </row>
    <row r="604" spans="1:31">
      <c r="A604" t="s">
        <v>255</v>
      </c>
      <c r="B604" t="s">
        <v>256</v>
      </c>
      <c r="C604" t="s">
        <v>257</v>
      </c>
      <c r="D604" t="s">
        <v>2433</v>
      </c>
      <c r="E604" t="s">
        <v>11648</v>
      </c>
      <c r="F604" t="s">
        <v>11649</v>
      </c>
      <c r="G604" t="s">
        <v>8665</v>
      </c>
      <c r="H604" t="s">
        <v>144</v>
      </c>
      <c r="I604" t="s">
        <v>2436</v>
      </c>
      <c r="J604" t="s">
        <v>11650</v>
      </c>
      <c r="K604" t="s">
        <v>96</v>
      </c>
      <c r="L604" t="s">
        <v>11651</v>
      </c>
      <c r="M604" s="36">
        <v>45968.424074074072</v>
      </c>
      <c r="N604" s="36">
        <v>45973.650694444441</v>
      </c>
      <c r="P604" t="s">
        <v>8668</v>
      </c>
      <c r="Q604" t="s">
        <v>8668</v>
      </c>
      <c r="R604" t="s">
        <v>98</v>
      </c>
      <c r="S604" t="s">
        <v>470</v>
      </c>
      <c r="T604" t="s">
        <v>100</v>
      </c>
      <c r="U604" t="s">
        <v>6696</v>
      </c>
      <c r="V604" t="s">
        <v>11652</v>
      </c>
      <c r="W604" t="s">
        <v>102</v>
      </c>
      <c r="Y604" t="s">
        <v>11</v>
      </c>
      <c r="Z604" t="s">
        <v>104</v>
      </c>
      <c r="AA604" t="s">
        <v>703</v>
      </c>
      <c r="AB604" s="37">
        <v>1</v>
      </c>
      <c r="AC604" s="37">
        <v>67654</v>
      </c>
      <c r="AD604" s="37">
        <v>140396</v>
      </c>
      <c r="AE604" s="37">
        <v>67654</v>
      </c>
    </row>
    <row r="605" spans="1:31">
      <c r="A605" t="s">
        <v>138</v>
      </c>
      <c r="B605" t="s">
        <v>139</v>
      </c>
      <c r="C605" t="s">
        <v>140</v>
      </c>
      <c r="D605" t="s">
        <v>2441</v>
      </c>
      <c r="E605" t="s">
        <v>11653</v>
      </c>
      <c r="F605" t="s">
        <v>11654</v>
      </c>
      <c r="G605" t="s">
        <v>8665</v>
      </c>
      <c r="H605" t="s">
        <v>144</v>
      </c>
      <c r="I605" t="s">
        <v>2444</v>
      </c>
      <c r="J605" t="s">
        <v>11655</v>
      </c>
      <c r="K605" t="s">
        <v>96</v>
      </c>
      <c r="L605" t="s">
        <v>11656</v>
      </c>
      <c r="M605" s="36">
        <v>45968.433344907397</v>
      </c>
      <c r="N605" s="36">
        <v>45973.40347222222</v>
      </c>
      <c r="P605" t="s">
        <v>8668</v>
      </c>
      <c r="Q605" t="s">
        <v>8668</v>
      </c>
      <c r="R605" t="s">
        <v>98</v>
      </c>
      <c r="S605" t="s">
        <v>99</v>
      </c>
      <c r="T605" t="s">
        <v>100</v>
      </c>
      <c r="U605" t="s">
        <v>6696</v>
      </c>
      <c r="V605" t="s">
        <v>11657</v>
      </c>
      <c r="W605" t="s">
        <v>102</v>
      </c>
      <c r="Y605" t="s">
        <v>11</v>
      </c>
      <c r="Z605" t="s">
        <v>104</v>
      </c>
      <c r="AA605" t="s">
        <v>176</v>
      </c>
      <c r="AB605" s="37">
        <v>1</v>
      </c>
      <c r="AC605" s="37">
        <v>67654</v>
      </c>
      <c r="AD605" s="37">
        <v>140396</v>
      </c>
      <c r="AE605" s="37">
        <v>67654</v>
      </c>
    </row>
    <row r="606" spans="1:31">
      <c r="A606" t="s">
        <v>152</v>
      </c>
      <c r="B606" t="s">
        <v>153</v>
      </c>
      <c r="C606" t="s">
        <v>154</v>
      </c>
      <c r="D606" t="s">
        <v>155</v>
      </c>
      <c r="E606" t="s">
        <v>11658</v>
      </c>
      <c r="F606" t="s">
        <v>11659</v>
      </c>
      <c r="G606" t="s">
        <v>8665</v>
      </c>
      <c r="H606" t="s">
        <v>153</v>
      </c>
      <c r="I606" t="s">
        <v>152</v>
      </c>
      <c r="J606" t="s">
        <v>11660</v>
      </c>
      <c r="K606" t="s">
        <v>96</v>
      </c>
      <c r="L606" t="s">
        <v>11661</v>
      </c>
      <c r="M606" s="36">
        <v>45968.436550925922</v>
      </c>
      <c r="N606" s="36">
        <v>45973.350694444453</v>
      </c>
      <c r="P606" t="s">
        <v>8668</v>
      </c>
      <c r="Q606" t="s">
        <v>8668</v>
      </c>
      <c r="R606" t="s">
        <v>1130</v>
      </c>
      <c r="S606" t="s">
        <v>1130</v>
      </c>
      <c r="T606" t="s">
        <v>100</v>
      </c>
      <c r="U606" t="s">
        <v>6696</v>
      </c>
      <c r="V606" t="s">
        <v>11662</v>
      </c>
      <c r="W606" t="s">
        <v>102</v>
      </c>
      <c r="Y606" t="s">
        <v>8</v>
      </c>
      <c r="Z606" t="s">
        <v>104</v>
      </c>
      <c r="AA606" t="s">
        <v>574</v>
      </c>
      <c r="AB606" s="37">
        <v>1</v>
      </c>
      <c r="AC606" s="37">
        <v>35780</v>
      </c>
      <c r="AD606" s="37">
        <v>75096</v>
      </c>
      <c r="AE606" s="37">
        <v>35780</v>
      </c>
    </row>
    <row r="607" spans="1:31">
      <c r="A607" t="s">
        <v>152</v>
      </c>
      <c r="B607" t="s">
        <v>153</v>
      </c>
      <c r="C607" t="s">
        <v>154</v>
      </c>
      <c r="D607" t="s">
        <v>2965</v>
      </c>
      <c r="E607" t="s">
        <v>11663</v>
      </c>
      <c r="F607" t="s">
        <v>11664</v>
      </c>
      <c r="G607" t="s">
        <v>8665</v>
      </c>
      <c r="H607" t="s">
        <v>153</v>
      </c>
      <c r="I607" t="s">
        <v>2968</v>
      </c>
      <c r="J607" t="s">
        <v>11665</v>
      </c>
      <c r="K607" t="s">
        <v>96</v>
      </c>
      <c r="L607" t="s">
        <v>11666</v>
      </c>
      <c r="M607" s="36">
        <v>45968.437037037038</v>
      </c>
      <c r="N607" s="36">
        <v>45973.356249999997</v>
      </c>
      <c r="P607" t="s">
        <v>8668</v>
      </c>
      <c r="Q607" t="s">
        <v>8668</v>
      </c>
      <c r="R607" t="s">
        <v>98</v>
      </c>
      <c r="S607" t="s">
        <v>470</v>
      </c>
      <c r="T607" t="s">
        <v>100</v>
      </c>
      <c r="U607" t="s">
        <v>6696</v>
      </c>
      <c r="V607" t="s">
        <v>11667</v>
      </c>
      <c r="W607" t="s">
        <v>102</v>
      </c>
      <c r="Y607" t="s">
        <v>11</v>
      </c>
      <c r="Z607" t="s">
        <v>104</v>
      </c>
      <c r="AA607" t="s">
        <v>793</v>
      </c>
      <c r="AB607" s="37">
        <v>1</v>
      </c>
      <c r="AC607" s="37">
        <v>67654</v>
      </c>
      <c r="AD607" s="37">
        <v>140396</v>
      </c>
      <c r="AE607" s="37">
        <v>67654</v>
      </c>
    </row>
    <row r="608" spans="1:31">
      <c r="A608" t="s">
        <v>991</v>
      </c>
      <c r="B608" t="s">
        <v>256</v>
      </c>
      <c r="C608" t="s">
        <v>257</v>
      </c>
      <c r="D608" t="s">
        <v>1440</v>
      </c>
      <c r="E608" t="s">
        <v>11668</v>
      </c>
      <c r="F608" t="s">
        <v>11669</v>
      </c>
      <c r="G608" t="s">
        <v>8665</v>
      </c>
      <c r="H608" t="s">
        <v>224</v>
      </c>
      <c r="I608" t="s">
        <v>991</v>
      </c>
      <c r="J608" t="s">
        <v>11670</v>
      </c>
      <c r="K608" t="s">
        <v>96</v>
      </c>
      <c r="L608" t="s">
        <v>11671</v>
      </c>
      <c r="M608" s="36">
        <v>45968.46769675926</v>
      </c>
      <c r="N608" s="36">
        <v>45974.426388888889</v>
      </c>
      <c r="P608" t="s">
        <v>8668</v>
      </c>
      <c r="Q608" t="s">
        <v>8668</v>
      </c>
      <c r="R608" t="s">
        <v>1130</v>
      </c>
      <c r="S608" t="s">
        <v>1130</v>
      </c>
      <c r="T608" t="s">
        <v>100</v>
      </c>
      <c r="U608" t="s">
        <v>6696</v>
      </c>
      <c r="V608" t="s">
        <v>11672</v>
      </c>
      <c r="W608" t="s">
        <v>102</v>
      </c>
      <c r="Y608" t="s">
        <v>8</v>
      </c>
      <c r="Z608" t="s">
        <v>104</v>
      </c>
      <c r="AA608" t="s">
        <v>1000</v>
      </c>
      <c r="AB608" s="37">
        <v>1</v>
      </c>
      <c r="AC608" s="37">
        <v>35780</v>
      </c>
      <c r="AD608" s="37">
        <v>75096</v>
      </c>
      <c r="AE608" s="37">
        <v>35780</v>
      </c>
    </row>
    <row r="609" spans="1:31">
      <c r="A609" t="s">
        <v>704</v>
      </c>
      <c r="B609" t="s">
        <v>381</v>
      </c>
      <c r="C609" t="s">
        <v>382</v>
      </c>
      <c r="D609" t="s">
        <v>5682</v>
      </c>
      <c r="E609" t="s">
        <v>11673</v>
      </c>
      <c r="F609" t="s">
        <v>5684</v>
      </c>
      <c r="G609" t="s">
        <v>8607</v>
      </c>
      <c r="H609" t="s">
        <v>708</v>
      </c>
      <c r="I609" t="s">
        <v>5685</v>
      </c>
      <c r="J609" t="s">
        <v>5686</v>
      </c>
      <c r="K609" t="s">
        <v>96</v>
      </c>
      <c r="L609" t="s">
        <v>11674</v>
      </c>
      <c r="M609" s="36">
        <v>45968.469664351847</v>
      </c>
      <c r="N609" s="36">
        <v>45975.440972222219</v>
      </c>
      <c r="P609" t="s">
        <v>8668</v>
      </c>
      <c r="Q609" t="s">
        <v>8668</v>
      </c>
      <c r="R609" t="s">
        <v>1130</v>
      </c>
      <c r="S609" t="s">
        <v>1130</v>
      </c>
      <c r="T609" t="s">
        <v>100</v>
      </c>
      <c r="U609" t="s">
        <v>6696</v>
      </c>
      <c r="V609" t="s">
        <v>11675</v>
      </c>
      <c r="W609" t="s">
        <v>8611</v>
      </c>
      <c r="Y609" t="s">
        <v>13</v>
      </c>
      <c r="Z609" t="s">
        <v>104</v>
      </c>
      <c r="AB609" s="37">
        <v>0</v>
      </c>
      <c r="AC609" s="37">
        <v>35780</v>
      </c>
      <c r="AD609" s="37">
        <v>75096</v>
      </c>
      <c r="AE609" s="37">
        <v>35780</v>
      </c>
    </row>
    <row r="610" spans="1:31">
      <c r="A610" t="s">
        <v>244</v>
      </c>
      <c r="B610" t="s">
        <v>114</v>
      </c>
      <c r="C610" t="s">
        <v>115</v>
      </c>
      <c r="D610" t="s">
        <v>11676</v>
      </c>
      <c r="E610" t="s">
        <v>11677</v>
      </c>
      <c r="F610" t="s">
        <v>11678</v>
      </c>
      <c r="G610" t="s">
        <v>8665</v>
      </c>
      <c r="H610" t="s">
        <v>248</v>
      </c>
      <c r="I610" t="s">
        <v>248</v>
      </c>
      <c r="J610" t="s">
        <v>11679</v>
      </c>
      <c r="K610" t="s">
        <v>96</v>
      </c>
      <c r="L610" t="s">
        <v>11680</v>
      </c>
      <c r="M610" s="36">
        <v>45968.488634259258</v>
      </c>
      <c r="N610" s="36">
        <v>45971.65902777778</v>
      </c>
      <c r="P610" t="s">
        <v>8668</v>
      </c>
      <c r="Q610" t="s">
        <v>8668</v>
      </c>
      <c r="R610" t="s">
        <v>1130</v>
      </c>
      <c r="S610" t="s">
        <v>1130</v>
      </c>
      <c r="T610" t="s">
        <v>100</v>
      </c>
      <c r="U610" t="s">
        <v>6696</v>
      </c>
      <c r="V610" t="s">
        <v>11681</v>
      </c>
      <c r="W610" t="s">
        <v>102</v>
      </c>
      <c r="Y610" t="s">
        <v>11</v>
      </c>
      <c r="Z610" t="s">
        <v>104</v>
      </c>
      <c r="AA610" t="s">
        <v>1941</v>
      </c>
      <c r="AB610" s="37">
        <v>1</v>
      </c>
      <c r="AC610" s="37">
        <v>67654</v>
      </c>
      <c r="AD610" s="37">
        <v>140396</v>
      </c>
      <c r="AE610" s="37">
        <v>67654</v>
      </c>
    </row>
    <row r="611" spans="1:31">
      <c r="A611" t="s">
        <v>398</v>
      </c>
      <c r="B611" t="s">
        <v>86</v>
      </c>
      <c r="C611" t="s">
        <v>87</v>
      </c>
      <c r="D611" t="s">
        <v>399</v>
      </c>
      <c r="E611" t="s">
        <v>11682</v>
      </c>
      <c r="F611" t="s">
        <v>11683</v>
      </c>
      <c r="G611" t="s">
        <v>8665</v>
      </c>
      <c r="H611" t="s">
        <v>402</v>
      </c>
      <c r="I611" t="s">
        <v>398</v>
      </c>
      <c r="J611" t="s">
        <v>11684</v>
      </c>
      <c r="K611" t="s">
        <v>96</v>
      </c>
      <c r="L611" t="s">
        <v>11685</v>
      </c>
      <c r="M611" s="36">
        <v>45968.482905092591</v>
      </c>
      <c r="N611" s="36">
        <v>45973.359027777777</v>
      </c>
      <c r="P611" t="s">
        <v>8668</v>
      </c>
      <c r="Q611" t="s">
        <v>8668</v>
      </c>
      <c r="R611" t="s">
        <v>1130</v>
      </c>
      <c r="S611" t="s">
        <v>1130</v>
      </c>
      <c r="T611" t="s">
        <v>100</v>
      </c>
      <c r="U611" t="s">
        <v>6696</v>
      </c>
      <c r="V611" t="s">
        <v>11686</v>
      </c>
      <c r="W611" t="s">
        <v>102</v>
      </c>
      <c r="Y611" t="s">
        <v>8</v>
      </c>
      <c r="Z611" t="s">
        <v>104</v>
      </c>
      <c r="AA611" t="s">
        <v>2283</v>
      </c>
      <c r="AB611" s="37">
        <v>1</v>
      </c>
      <c r="AC611" s="37">
        <v>35780</v>
      </c>
      <c r="AD611" s="37">
        <v>75096</v>
      </c>
      <c r="AE611" s="37">
        <v>35780</v>
      </c>
    </row>
    <row r="612" spans="1:31">
      <c r="A612" t="s">
        <v>138</v>
      </c>
      <c r="B612" t="s">
        <v>139</v>
      </c>
      <c r="C612" t="s">
        <v>140</v>
      </c>
      <c r="D612" t="s">
        <v>212</v>
      </c>
      <c r="E612" t="s">
        <v>11687</v>
      </c>
      <c r="F612" t="s">
        <v>11688</v>
      </c>
      <c r="G612" t="s">
        <v>8665</v>
      </c>
      <c r="H612" t="s">
        <v>144</v>
      </c>
      <c r="I612" t="s">
        <v>215</v>
      </c>
      <c r="J612" t="s">
        <v>11689</v>
      </c>
      <c r="K612" t="s">
        <v>96</v>
      </c>
      <c r="L612" t="s">
        <v>11690</v>
      </c>
      <c r="M612" s="36">
        <v>45968.496469907397</v>
      </c>
      <c r="N612" s="36">
        <v>45973.361111111109</v>
      </c>
      <c r="P612" t="s">
        <v>8668</v>
      </c>
      <c r="Q612" t="s">
        <v>8668</v>
      </c>
      <c r="R612" t="s">
        <v>98</v>
      </c>
      <c r="S612" t="s">
        <v>470</v>
      </c>
      <c r="T612" t="s">
        <v>100</v>
      </c>
      <c r="U612" t="s">
        <v>6696</v>
      </c>
      <c r="V612" t="s">
        <v>11691</v>
      </c>
      <c r="W612" t="s">
        <v>102</v>
      </c>
      <c r="Y612" t="s">
        <v>11</v>
      </c>
      <c r="Z612" t="s">
        <v>104</v>
      </c>
      <c r="AA612" t="s">
        <v>220</v>
      </c>
      <c r="AB612" s="37">
        <v>1</v>
      </c>
      <c r="AC612" s="37">
        <v>67654</v>
      </c>
      <c r="AD612" s="37">
        <v>140396</v>
      </c>
      <c r="AE612" s="37">
        <v>67654</v>
      </c>
    </row>
    <row r="613" spans="1:31">
      <c r="A613" t="s">
        <v>398</v>
      </c>
      <c r="B613" t="s">
        <v>86</v>
      </c>
      <c r="C613" t="s">
        <v>87</v>
      </c>
      <c r="D613" t="s">
        <v>845</v>
      </c>
      <c r="E613" t="s">
        <v>11692</v>
      </c>
      <c r="F613" t="s">
        <v>11693</v>
      </c>
      <c r="G613" t="s">
        <v>8665</v>
      </c>
      <c r="H613" t="s">
        <v>848</v>
      </c>
      <c r="I613" t="s">
        <v>849</v>
      </c>
      <c r="J613" t="s">
        <v>11694</v>
      </c>
      <c r="K613" t="s">
        <v>96</v>
      </c>
      <c r="L613" t="s">
        <v>11695</v>
      </c>
      <c r="M613" s="36">
        <v>45968.497337962966</v>
      </c>
      <c r="N613" s="36">
        <v>45973.417361111111</v>
      </c>
      <c r="P613" t="s">
        <v>8668</v>
      </c>
      <c r="Q613" t="s">
        <v>8668</v>
      </c>
      <c r="R613" t="s">
        <v>98</v>
      </c>
      <c r="S613" t="s">
        <v>99</v>
      </c>
      <c r="T613" t="s">
        <v>100</v>
      </c>
      <c r="U613" t="s">
        <v>6696</v>
      </c>
      <c r="V613" t="s">
        <v>11696</v>
      </c>
      <c r="W613" t="s">
        <v>102</v>
      </c>
      <c r="Y613" t="s">
        <v>13</v>
      </c>
      <c r="Z613" t="s">
        <v>104</v>
      </c>
      <c r="AA613" t="s">
        <v>854</v>
      </c>
      <c r="AB613" s="37">
        <v>1</v>
      </c>
      <c r="AC613" s="37">
        <v>35780</v>
      </c>
      <c r="AD613" s="37">
        <v>75096</v>
      </c>
      <c r="AE613" s="37">
        <v>35780</v>
      </c>
    </row>
    <row r="614" spans="1:31">
      <c r="A614" t="s">
        <v>85</v>
      </c>
      <c r="B614" t="s">
        <v>86</v>
      </c>
      <c r="C614" t="s">
        <v>87</v>
      </c>
      <c r="D614" t="s">
        <v>3017</v>
      </c>
      <c r="E614" t="s">
        <v>11697</v>
      </c>
      <c r="F614" t="s">
        <v>11698</v>
      </c>
      <c r="G614" t="s">
        <v>8665</v>
      </c>
      <c r="H614" t="s">
        <v>131</v>
      </c>
      <c r="I614" t="s">
        <v>3020</v>
      </c>
      <c r="J614" t="s">
        <v>11699</v>
      </c>
      <c r="K614" t="s">
        <v>96</v>
      </c>
      <c r="L614" t="s">
        <v>11700</v>
      </c>
      <c r="M614" s="36">
        <v>45968.509583333333</v>
      </c>
      <c r="N614" s="36">
        <v>45973.404166666667</v>
      </c>
      <c r="P614" t="s">
        <v>8668</v>
      </c>
      <c r="Q614" t="s">
        <v>8668</v>
      </c>
      <c r="R614" t="s">
        <v>98</v>
      </c>
      <c r="S614" t="s">
        <v>99</v>
      </c>
      <c r="T614" t="s">
        <v>100</v>
      </c>
      <c r="U614" t="s">
        <v>6696</v>
      </c>
      <c r="V614" t="s">
        <v>11701</v>
      </c>
      <c r="W614" t="s">
        <v>8698</v>
      </c>
      <c r="Y614" t="s">
        <v>15</v>
      </c>
      <c r="Z614" t="s">
        <v>104</v>
      </c>
      <c r="AA614" t="s">
        <v>1151</v>
      </c>
      <c r="AB614" s="37">
        <v>0</v>
      </c>
      <c r="AC614" s="37">
        <v>35780</v>
      </c>
      <c r="AD614" s="37">
        <v>75096</v>
      </c>
      <c r="AE614" s="37">
        <v>35780</v>
      </c>
    </row>
    <row r="615" spans="1:31">
      <c r="A615" t="s">
        <v>138</v>
      </c>
      <c r="B615" t="s">
        <v>139</v>
      </c>
      <c r="C615" t="s">
        <v>140</v>
      </c>
      <c r="D615" t="s">
        <v>196</v>
      </c>
      <c r="E615" t="s">
        <v>11702</v>
      </c>
      <c r="F615" t="s">
        <v>11703</v>
      </c>
      <c r="G615" t="s">
        <v>8665</v>
      </c>
      <c r="H615" t="s">
        <v>144</v>
      </c>
      <c r="I615" t="s">
        <v>199</v>
      </c>
      <c r="J615" t="s">
        <v>11704</v>
      </c>
      <c r="K615" t="s">
        <v>96</v>
      </c>
      <c r="L615" t="s">
        <v>11705</v>
      </c>
      <c r="M615" s="36">
        <v>45968.516087962962</v>
      </c>
      <c r="N615" s="36">
        <v>45974.492361111108</v>
      </c>
      <c r="P615" t="s">
        <v>8668</v>
      </c>
      <c r="Q615" t="s">
        <v>8668</v>
      </c>
      <c r="R615" t="s">
        <v>98</v>
      </c>
      <c r="S615" t="s">
        <v>99</v>
      </c>
      <c r="T615" t="s">
        <v>100</v>
      </c>
      <c r="U615" t="s">
        <v>6696</v>
      </c>
      <c r="V615" t="s">
        <v>11706</v>
      </c>
      <c r="W615" t="s">
        <v>102</v>
      </c>
      <c r="Y615" t="s">
        <v>8</v>
      </c>
      <c r="Z615" t="s">
        <v>104</v>
      </c>
      <c r="AA615" t="s">
        <v>11538</v>
      </c>
      <c r="AB615" s="37">
        <v>1</v>
      </c>
      <c r="AC615" s="37">
        <v>35780</v>
      </c>
      <c r="AD615" s="37">
        <v>75096</v>
      </c>
      <c r="AE615" s="37">
        <v>35780</v>
      </c>
    </row>
    <row r="616" spans="1:31">
      <c r="A616" t="s">
        <v>152</v>
      </c>
      <c r="B616" t="s">
        <v>153</v>
      </c>
      <c r="C616" t="s">
        <v>154</v>
      </c>
      <c r="D616" t="s">
        <v>8421</v>
      </c>
      <c r="E616" t="s">
        <v>11707</v>
      </c>
      <c r="F616" t="s">
        <v>11708</v>
      </c>
      <c r="G616" t="s">
        <v>8665</v>
      </c>
      <c r="H616" t="s">
        <v>153</v>
      </c>
      <c r="I616" t="s">
        <v>8422</v>
      </c>
      <c r="J616" t="s">
        <v>11709</v>
      </c>
      <c r="K616" t="s">
        <v>96</v>
      </c>
      <c r="L616" t="s">
        <v>11710</v>
      </c>
      <c r="M616" s="36">
        <v>45968.518460648149</v>
      </c>
      <c r="N616" s="36">
        <v>45973.617361111108</v>
      </c>
      <c r="P616" t="s">
        <v>8668</v>
      </c>
      <c r="Q616" t="s">
        <v>8668</v>
      </c>
      <c r="R616" t="s">
        <v>98</v>
      </c>
      <c r="S616" t="s">
        <v>99</v>
      </c>
      <c r="T616" t="s">
        <v>100</v>
      </c>
      <c r="U616" t="s">
        <v>6696</v>
      </c>
      <c r="V616" t="s">
        <v>11711</v>
      </c>
      <c r="W616" t="s">
        <v>102</v>
      </c>
      <c r="Y616" t="s">
        <v>11</v>
      </c>
      <c r="Z616" t="s">
        <v>104</v>
      </c>
      <c r="AA616" t="s">
        <v>1331</v>
      </c>
      <c r="AB616" s="37">
        <v>1</v>
      </c>
      <c r="AC616" s="37">
        <v>67654</v>
      </c>
      <c r="AD616" s="37">
        <v>140396</v>
      </c>
      <c r="AE616" s="37">
        <v>67654</v>
      </c>
    </row>
    <row r="617" spans="1:31">
      <c r="A617" t="s">
        <v>991</v>
      </c>
      <c r="B617" t="s">
        <v>256</v>
      </c>
      <c r="C617" t="s">
        <v>257</v>
      </c>
      <c r="D617" t="s">
        <v>1440</v>
      </c>
      <c r="E617" t="s">
        <v>11712</v>
      </c>
      <c r="F617" t="s">
        <v>11713</v>
      </c>
      <c r="G617" t="s">
        <v>8665</v>
      </c>
      <c r="H617" t="s">
        <v>224</v>
      </c>
      <c r="I617" t="s">
        <v>991</v>
      </c>
      <c r="J617" t="s">
        <v>11714</v>
      </c>
      <c r="K617" t="s">
        <v>96</v>
      </c>
      <c r="L617" t="s">
        <v>11715</v>
      </c>
      <c r="M617" s="36">
        <v>45968.523541666669</v>
      </c>
      <c r="N617" s="36">
        <v>45973.393750000003</v>
      </c>
      <c r="P617" t="s">
        <v>8668</v>
      </c>
      <c r="Q617" t="s">
        <v>8668</v>
      </c>
      <c r="R617" t="s">
        <v>98</v>
      </c>
      <c r="S617" t="s">
        <v>99</v>
      </c>
      <c r="T617" t="s">
        <v>100</v>
      </c>
      <c r="U617" t="s">
        <v>6696</v>
      </c>
      <c r="V617" t="s">
        <v>11716</v>
      </c>
      <c r="W617" t="s">
        <v>102</v>
      </c>
      <c r="Y617" t="s">
        <v>8</v>
      </c>
      <c r="Z617" t="s">
        <v>104</v>
      </c>
      <c r="AA617" t="s">
        <v>1448</v>
      </c>
      <c r="AB617" s="37">
        <v>1</v>
      </c>
      <c r="AC617" s="37">
        <v>35780</v>
      </c>
      <c r="AD617" s="37">
        <v>75096</v>
      </c>
      <c r="AE617" s="37">
        <v>35780</v>
      </c>
    </row>
    <row r="618" spans="1:31">
      <c r="A618" t="s">
        <v>138</v>
      </c>
      <c r="B618" t="s">
        <v>139</v>
      </c>
      <c r="C618" t="s">
        <v>140</v>
      </c>
      <c r="D618" t="s">
        <v>959</v>
      </c>
      <c r="E618" t="s">
        <v>11717</v>
      </c>
      <c r="F618" t="s">
        <v>11718</v>
      </c>
      <c r="G618" t="s">
        <v>8665</v>
      </c>
      <c r="H618" t="s">
        <v>144</v>
      </c>
      <c r="I618" t="s">
        <v>962</v>
      </c>
      <c r="J618" t="s">
        <v>11719</v>
      </c>
      <c r="K618" t="s">
        <v>96</v>
      </c>
      <c r="L618" t="s">
        <v>11720</v>
      </c>
      <c r="M618" s="36">
        <v>45968.548854166656</v>
      </c>
      <c r="N618" s="36">
        <v>45972.657638888893</v>
      </c>
      <c r="P618" t="s">
        <v>8668</v>
      </c>
      <c r="Q618" t="s">
        <v>8668</v>
      </c>
      <c r="R618" t="s">
        <v>98</v>
      </c>
      <c r="S618" t="s">
        <v>470</v>
      </c>
      <c r="T618" t="s">
        <v>100</v>
      </c>
      <c r="U618" t="s">
        <v>6696</v>
      </c>
      <c r="V618" t="s">
        <v>11721</v>
      </c>
      <c r="W618" t="s">
        <v>102</v>
      </c>
      <c r="Y618" t="s">
        <v>11</v>
      </c>
      <c r="Z618" t="s">
        <v>104</v>
      </c>
      <c r="AA618" t="s">
        <v>220</v>
      </c>
      <c r="AB618" s="37">
        <v>1</v>
      </c>
      <c r="AC618" s="37">
        <v>67654</v>
      </c>
      <c r="AD618" s="37">
        <v>140396</v>
      </c>
      <c r="AE618" s="37">
        <v>67654</v>
      </c>
    </row>
    <row r="619" spans="1:31">
      <c r="A619" t="s">
        <v>138</v>
      </c>
      <c r="B619" t="s">
        <v>139</v>
      </c>
      <c r="C619" t="s">
        <v>140</v>
      </c>
      <c r="D619" t="s">
        <v>141</v>
      </c>
      <c r="E619" t="s">
        <v>11722</v>
      </c>
      <c r="F619" t="s">
        <v>11723</v>
      </c>
      <c r="G619" t="s">
        <v>8665</v>
      </c>
      <c r="H619" t="s">
        <v>144</v>
      </c>
      <c r="I619" t="s">
        <v>138</v>
      </c>
      <c r="J619" t="s">
        <v>11724</v>
      </c>
      <c r="K619" t="s">
        <v>96</v>
      </c>
      <c r="L619" t="s">
        <v>11725</v>
      </c>
      <c r="M619" s="36">
        <v>45968.563379629632</v>
      </c>
      <c r="N619" s="36">
        <v>45975.554166666669</v>
      </c>
      <c r="P619" t="s">
        <v>8668</v>
      </c>
      <c r="Q619" t="s">
        <v>8668</v>
      </c>
      <c r="R619" t="s">
        <v>98</v>
      </c>
      <c r="S619" t="s">
        <v>99</v>
      </c>
      <c r="T619" t="s">
        <v>100</v>
      </c>
      <c r="U619" t="s">
        <v>6696</v>
      </c>
      <c r="V619" t="s">
        <v>11726</v>
      </c>
      <c r="W619" t="s">
        <v>102</v>
      </c>
      <c r="Y619" t="s">
        <v>8</v>
      </c>
      <c r="Z619" t="s">
        <v>104</v>
      </c>
      <c r="AA619" t="s">
        <v>8671</v>
      </c>
      <c r="AB619" s="37">
        <v>1</v>
      </c>
      <c r="AC619" s="37">
        <v>35780</v>
      </c>
      <c r="AD619" s="37">
        <v>75096</v>
      </c>
      <c r="AE619" s="37">
        <v>35780</v>
      </c>
    </row>
    <row r="620" spans="1:31">
      <c r="A620" t="s">
        <v>255</v>
      </c>
      <c r="B620" t="s">
        <v>256</v>
      </c>
      <c r="C620" t="s">
        <v>257</v>
      </c>
      <c r="D620" t="s">
        <v>2433</v>
      </c>
      <c r="E620" t="s">
        <v>11727</v>
      </c>
      <c r="F620" t="s">
        <v>11728</v>
      </c>
      <c r="G620" t="s">
        <v>8665</v>
      </c>
      <c r="H620" t="s">
        <v>144</v>
      </c>
      <c r="I620" t="s">
        <v>2436</v>
      </c>
      <c r="J620" t="s">
        <v>11729</v>
      </c>
      <c r="K620" t="s">
        <v>96</v>
      </c>
      <c r="L620" t="s">
        <v>11730</v>
      </c>
      <c r="M620" s="36">
        <v>45968.574305555558</v>
      </c>
      <c r="N620" s="36">
        <v>45973.652083333327</v>
      </c>
      <c r="P620" t="s">
        <v>8668</v>
      </c>
      <c r="Q620" t="s">
        <v>8668</v>
      </c>
      <c r="R620" t="s">
        <v>98</v>
      </c>
      <c r="S620" t="s">
        <v>99</v>
      </c>
      <c r="T620" t="s">
        <v>100</v>
      </c>
      <c r="U620" t="s">
        <v>6696</v>
      </c>
      <c r="V620" t="s">
        <v>11731</v>
      </c>
      <c r="W620" t="s">
        <v>102</v>
      </c>
      <c r="Y620" t="s">
        <v>11</v>
      </c>
      <c r="Z620" t="s">
        <v>104</v>
      </c>
      <c r="AA620" t="s">
        <v>703</v>
      </c>
      <c r="AB620" s="37">
        <v>1</v>
      </c>
      <c r="AC620" s="37">
        <v>67654</v>
      </c>
      <c r="AD620" s="37">
        <v>140396</v>
      </c>
      <c r="AE620" s="37">
        <v>67654</v>
      </c>
    </row>
    <row r="621" spans="1:31">
      <c r="A621" t="s">
        <v>152</v>
      </c>
      <c r="B621" t="s">
        <v>153</v>
      </c>
      <c r="C621" t="s">
        <v>154</v>
      </c>
      <c r="D621" t="s">
        <v>268</v>
      </c>
      <c r="E621" t="s">
        <v>11732</v>
      </c>
      <c r="F621" t="s">
        <v>11733</v>
      </c>
      <c r="G621" t="s">
        <v>8665</v>
      </c>
      <c r="H621" t="s">
        <v>153</v>
      </c>
      <c r="I621" t="s">
        <v>271</v>
      </c>
      <c r="J621" t="s">
        <v>11734</v>
      </c>
      <c r="K621" t="s">
        <v>96</v>
      </c>
      <c r="L621" t="s">
        <v>11735</v>
      </c>
      <c r="M621" s="36">
        <v>45968.526539351849</v>
      </c>
      <c r="N621" s="36">
        <v>45973.377083333333</v>
      </c>
      <c r="P621" t="s">
        <v>8668</v>
      </c>
      <c r="Q621" t="s">
        <v>8668</v>
      </c>
      <c r="R621" t="s">
        <v>1130</v>
      </c>
      <c r="S621" t="s">
        <v>1130</v>
      </c>
      <c r="T621" t="s">
        <v>100</v>
      </c>
      <c r="U621" t="s">
        <v>6696</v>
      </c>
      <c r="V621" t="s">
        <v>11736</v>
      </c>
      <c r="W621" t="s">
        <v>102</v>
      </c>
      <c r="Y621" t="s">
        <v>8</v>
      </c>
      <c r="Z621" t="s">
        <v>104</v>
      </c>
      <c r="AA621" t="s">
        <v>276</v>
      </c>
      <c r="AB621" s="37">
        <v>1</v>
      </c>
      <c r="AC621" s="37">
        <v>35780</v>
      </c>
      <c r="AD621" s="37">
        <v>75096</v>
      </c>
      <c r="AE621" s="37">
        <v>35780</v>
      </c>
    </row>
    <row r="622" spans="1:31">
      <c r="A622" t="s">
        <v>152</v>
      </c>
      <c r="B622" t="s">
        <v>153</v>
      </c>
      <c r="C622" t="s">
        <v>154</v>
      </c>
      <c r="D622" t="s">
        <v>155</v>
      </c>
      <c r="E622" t="s">
        <v>11737</v>
      </c>
      <c r="F622" t="s">
        <v>11738</v>
      </c>
      <c r="G622" t="s">
        <v>8665</v>
      </c>
      <c r="H622" t="s">
        <v>153</v>
      </c>
      <c r="I622" t="s">
        <v>152</v>
      </c>
      <c r="J622" t="s">
        <v>11739</v>
      </c>
      <c r="K622" t="s">
        <v>96</v>
      </c>
      <c r="L622" t="s">
        <v>11740</v>
      </c>
      <c r="M622" s="36">
        <v>45968.548113425917</v>
      </c>
      <c r="N622" s="36">
        <v>45973.395138888889</v>
      </c>
      <c r="P622" t="s">
        <v>8668</v>
      </c>
      <c r="Q622" t="s">
        <v>8668</v>
      </c>
      <c r="R622" t="s">
        <v>1129</v>
      </c>
      <c r="S622" t="s">
        <v>1129</v>
      </c>
      <c r="T622" t="s">
        <v>100</v>
      </c>
      <c r="U622" t="s">
        <v>6696</v>
      </c>
      <c r="V622" t="s">
        <v>11741</v>
      </c>
      <c r="W622" t="s">
        <v>102</v>
      </c>
      <c r="Y622" t="s">
        <v>8</v>
      </c>
      <c r="Z622" t="s">
        <v>104</v>
      </c>
      <c r="AA622" t="s">
        <v>1262</v>
      </c>
      <c r="AB622" s="37">
        <v>1</v>
      </c>
      <c r="AC622" s="37">
        <v>35780</v>
      </c>
      <c r="AD622" s="37">
        <v>75096</v>
      </c>
      <c r="AE622" s="37">
        <v>35780</v>
      </c>
    </row>
    <row r="623" spans="1:31">
      <c r="A623" t="s">
        <v>85</v>
      </c>
      <c r="B623" t="s">
        <v>86</v>
      </c>
      <c r="C623" t="s">
        <v>87</v>
      </c>
      <c r="D623" t="s">
        <v>6144</v>
      </c>
      <c r="E623" t="s">
        <v>11742</v>
      </c>
      <c r="F623" t="s">
        <v>11743</v>
      </c>
      <c r="G623" t="s">
        <v>8665</v>
      </c>
      <c r="H623" t="s">
        <v>93</v>
      </c>
      <c r="I623" t="s">
        <v>6147</v>
      </c>
      <c r="J623" t="s">
        <v>11744</v>
      </c>
      <c r="K623" t="s">
        <v>96</v>
      </c>
      <c r="L623" t="s">
        <v>11745</v>
      </c>
      <c r="M623" s="36">
        <v>45968.564201388886</v>
      </c>
      <c r="N623" s="36">
        <v>45974.40347222222</v>
      </c>
      <c r="P623" t="s">
        <v>8668</v>
      </c>
      <c r="Q623" t="s">
        <v>8668</v>
      </c>
      <c r="R623" t="s">
        <v>98</v>
      </c>
      <c r="S623" t="s">
        <v>99</v>
      </c>
      <c r="T623" t="s">
        <v>100</v>
      </c>
      <c r="U623" t="s">
        <v>6696</v>
      </c>
      <c r="V623" t="s">
        <v>11746</v>
      </c>
      <c r="W623" t="s">
        <v>102</v>
      </c>
      <c r="Y623" t="s">
        <v>11</v>
      </c>
      <c r="Z623" t="s">
        <v>104</v>
      </c>
      <c r="AA623" t="s">
        <v>438</v>
      </c>
      <c r="AB623" s="37">
        <v>1</v>
      </c>
      <c r="AC623" s="37">
        <v>67654</v>
      </c>
      <c r="AD623" s="37">
        <v>140396</v>
      </c>
      <c r="AE623" s="37">
        <v>67654</v>
      </c>
    </row>
    <row r="624" spans="1:31">
      <c r="A624" t="s">
        <v>138</v>
      </c>
      <c r="B624" t="s">
        <v>139</v>
      </c>
      <c r="C624" t="s">
        <v>140</v>
      </c>
      <c r="D624" t="s">
        <v>141</v>
      </c>
      <c r="E624" t="s">
        <v>11747</v>
      </c>
      <c r="F624" t="s">
        <v>11748</v>
      </c>
      <c r="G624" t="s">
        <v>8665</v>
      </c>
      <c r="H624" t="s">
        <v>144</v>
      </c>
      <c r="I624" t="s">
        <v>138</v>
      </c>
      <c r="J624" t="s">
        <v>11749</v>
      </c>
      <c r="K624" t="s">
        <v>96</v>
      </c>
      <c r="L624" t="s">
        <v>11750</v>
      </c>
      <c r="M624" s="36">
        <v>45968.601782407408</v>
      </c>
      <c r="N624" s="36">
        <v>45973.515277777777</v>
      </c>
      <c r="P624" t="s">
        <v>8668</v>
      </c>
      <c r="Q624" t="s">
        <v>8668</v>
      </c>
      <c r="R624" t="s">
        <v>98</v>
      </c>
      <c r="S624" t="s">
        <v>470</v>
      </c>
      <c r="T624" t="s">
        <v>100</v>
      </c>
      <c r="U624" t="s">
        <v>6696</v>
      </c>
      <c r="V624" t="s">
        <v>11751</v>
      </c>
      <c r="W624" t="s">
        <v>102</v>
      </c>
      <c r="Y624" t="s">
        <v>8</v>
      </c>
      <c r="Z624" t="s">
        <v>104</v>
      </c>
      <c r="AA624" t="s">
        <v>11239</v>
      </c>
      <c r="AB624" s="37">
        <v>1</v>
      </c>
      <c r="AC624" s="37">
        <v>35780</v>
      </c>
      <c r="AD624" s="37">
        <v>75096</v>
      </c>
      <c r="AE624" s="37">
        <v>35780</v>
      </c>
    </row>
    <row r="625" spans="1:31">
      <c r="A625" t="s">
        <v>380</v>
      </c>
      <c r="B625" t="s">
        <v>381</v>
      </c>
      <c r="C625" t="s">
        <v>382</v>
      </c>
      <c r="D625" t="s">
        <v>11752</v>
      </c>
      <c r="E625" t="s">
        <v>11753</v>
      </c>
      <c r="F625" t="s">
        <v>11754</v>
      </c>
      <c r="G625" t="s">
        <v>8665</v>
      </c>
      <c r="H625" t="s">
        <v>386</v>
      </c>
      <c r="I625" t="s">
        <v>11755</v>
      </c>
      <c r="J625" t="s">
        <v>11756</v>
      </c>
      <c r="K625" t="s">
        <v>96</v>
      </c>
      <c r="L625" t="s">
        <v>11757</v>
      </c>
      <c r="M625" s="36">
        <v>45968.603472222218</v>
      </c>
      <c r="N625" s="36">
        <v>45973.395833333343</v>
      </c>
      <c r="P625" t="s">
        <v>8668</v>
      </c>
      <c r="Q625" t="s">
        <v>8668</v>
      </c>
      <c r="R625" t="s">
        <v>1130</v>
      </c>
      <c r="S625" t="s">
        <v>1130</v>
      </c>
      <c r="T625" t="s">
        <v>100</v>
      </c>
      <c r="U625" t="s">
        <v>6696</v>
      </c>
      <c r="V625" t="s">
        <v>11758</v>
      </c>
      <c r="W625" t="s">
        <v>8698</v>
      </c>
      <c r="Y625" t="s">
        <v>13</v>
      </c>
      <c r="Z625" t="s">
        <v>104</v>
      </c>
      <c r="AA625" t="s">
        <v>391</v>
      </c>
      <c r="AB625" s="37">
        <v>0</v>
      </c>
      <c r="AC625" s="37">
        <v>35780</v>
      </c>
      <c r="AD625" s="37">
        <v>75096</v>
      </c>
      <c r="AE625" s="37">
        <v>35780</v>
      </c>
    </row>
    <row r="626" spans="1:31">
      <c r="A626" t="s">
        <v>138</v>
      </c>
      <c r="B626" t="s">
        <v>139</v>
      </c>
      <c r="C626" t="s">
        <v>140</v>
      </c>
      <c r="D626" t="s">
        <v>141</v>
      </c>
      <c r="E626" t="s">
        <v>11759</v>
      </c>
      <c r="F626" t="s">
        <v>11760</v>
      </c>
      <c r="G626" t="s">
        <v>8665</v>
      </c>
      <c r="H626" t="s">
        <v>144</v>
      </c>
      <c r="I626" t="s">
        <v>138</v>
      </c>
      <c r="J626" t="s">
        <v>11761</v>
      </c>
      <c r="K626" t="s">
        <v>96</v>
      </c>
      <c r="L626" t="s">
        <v>11762</v>
      </c>
      <c r="M626" s="36">
        <v>45968.657002314823</v>
      </c>
      <c r="N626" s="36">
        <v>45975.554861111108</v>
      </c>
      <c r="P626" t="s">
        <v>8668</v>
      </c>
      <c r="Q626" t="s">
        <v>8668</v>
      </c>
      <c r="R626" t="s">
        <v>98</v>
      </c>
      <c r="S626" t="s">
        <v>470</v>
      </c>
      <c r="T626" t="s">
        <v>100</v>
      </c>
      <c r="U626" t="s">
        <v>6696</v>
      </c>
      <c r="V626" t="s">
        <v>11763</v>
      </c>
      <c r="W626" t="s">
        <v>102</v>
      </c>
      <c r="Y626" t="s">
        <v>8</v>
      </c>
      <c r="Z626" t="s">
        <v>104</v>
      </c>
      <c r="AA626" t="s">
        <v>8671</v>
      </c>
      <c r="AB626" s="37">
        <v>1</v>
      </c>
      <c r="AC626" s="37">
        <v>35780</v>
      </c>
      <c r="AD626" s="37">
        <v>75096</v>
      </c>
      <c r="AE626" s="37">
        <v>35780</v>
      </c>
    </row>
    <row r="627" spans="1:31">
      <c r="A627" t="s">
        <v>152</v>
      </c>
      <c r="B627" t="s">
        <v>153</v>
      </c>
      <c r="C627" t="s">
        <v>154</v>
      </c>
      <c r="D627" t="s">
        <v>155</v>
      </c>
      <c r="E627" t="s">
        <v>11764</v>
      </c>
      <c r="F627" t="s">
        <v>11765</v>
      </c>
      <c r="G627" t="s">
        <v>8665</v>
      </c>
      <c r="H627" t="s">
        <v>153</v>
      </c>
      <c r="I627" t="s">
        <v>152</v>
      </c>
      <c r="J627" t="s">
        <v>11766</v>
      </c>
      <c r="K627" t="s">
        <v>96</v>
      </c>
      <c r="L627" t="s">
        <v>11767</v>
      </c>
      <c r="M627" s="36">
        <v>45968.661145833343</v>
      </c>
      <c r="N627" s="36">
        <v>45973.405555555553</v>
      </c>
      <c r="P627" t="s">
        <v>8668</v>
      </c>
      <c r="Q627" t="s">
        <v>8668</v>
      </c>
      <c r="R627" t="s">
        <v>1130</v>
      </c>
      <c r="S627" t="s">
        <v>1130</v>
      </c>
      <c r="T627" t="s">
        <v>100</v>
      </c>
      <c r="U627" t="s">
        <v>6696</v>
      </c>
      <c r="V627" t="s">
        <v>11768</v>
      </c>
      <c r="W627" t="s">
        <v>102</v>
      </c>
      <c r="Y627" t="s">
        <v>8</v>
      </c>
      <c r="Z627" t="s">
        <v>104</v>
      </c>
      <c r="AA627" t="s">
        <v>574</v>
      </c>
      <c r="AB627" s="37">
        <v>1</v>
      </c>
      <c r="AC627" s="37">
        <v>35780</v>
      </c>
      <c r="AD627" s="37">
        <v>75096</v>
      </c>
      <c r="AE627" s="37">
        <v>35780</v>
      </c>
    </row>
    <row r="628" spans="1:31">
      <c r="A628" t="s">
        <v>991</v>
      </c>
      <c r="B628" t="s">
        <v>256</v>
      </c>
      <c r="C628" t="s">
        <v>257</v>
      </c>
      <c r="D628" t="s">
        <v>1440</v>
      </c>
      <c r="E628" t="s">
        <v>11769</v>
      </c>
      <c r="F628" t="s">
        <v>11770</v>
      </c>
      <c r="G628" t="s">
        <v>8665</v>
      </c>
      <c r="H628" t="s">
        <v>224</v>
      </c>
      <c r="I628" t="s">
        <v>991</v>
      </c>
      <c r="J628" t="s">
        <v>11771</v>
      </c>
      <c r="K628" t="s">
        <v>96</v>
      </c>
      <c r="L628" t="s">
        <v>11772</v>
      </c>
      <c r="M628" s="36">
        <v>45968.656377314823</v>
      </c>
      <c r="N628" s="36">
        <v>45973.654861111107</v>
      </c>
      <c r="P628" t="s">
        <v>8668</v>
      </c>
      <c r="Q628" t="s">
        <v>8668</v>
      </c>
      <c r="R628" t="s">
        <v>147</v>
      </c>
      <c r="S628" t="s">
        <v>1364</v>
      </c>
      <c r="T628" t="s">
        <v>100</v>
      </c>
      <c r="U628" t="s">
        <v>6696</v>
      </c>
      <c r="V628" t="s">
        <v>11773</v>
      </c>
      <c r="W628" t="s">
        <v>102</v>
      </c>
      <c r="Y628" t="s">
        <v>8</v>
      </c>
      <c r="Z628" t="s">
        <v>104</v>
      </c>
      <c r="AA628" t="s">
        <v>1448</v>
      </c>
      <c r="AB628" s="37">
        <v>1</v>
      </c>
      <c r="AC628" s="37">
        <v>35780</v>
      </c>
      <c r="AD628" s="37">
        <v>75096</v>
      </c>
      <c r="AE628" s="37">
        <v>35780</v>
      </c>
    </row>
    <row r="629" spans="1:31">
      <c r="A629" t="s">
        <v>138</v>
      </c>
      <c r="B629" t="s">
        <v>139</v>
      </c>
      <c r="C629" t="s">
        <v>140</v>
      </c>
      <c r="D629" t="s">
        <v>141</v>
      </c>
      <c r="E629" t="s">
        <v>11774</v>
      </c>
      <c r="F629" t="s">
        <v>11775</v>
      </c>
      <c r="G629" t="s">
        <v>8665</v>
      </c>
      <c r="H629" t="s">
        <v>144</v>
      </c>
      <c r="I629" t="s">
        <v>138</v>
      </c>
      <c r="J629" t="s">
        <v>11776</v>
      </c>
      <c r="K629" t="s">
        <v>96</v>
      </c>
      <c r="L629" t="s">
        <v>11777</v>
      </c>
      <c r="M629" s="36">
        <v>45968.668206018519</v>
      </c>
      <c r="N629" s="36">
        <v>45973.506944444453</v>
      </c>
      <c r="P629" t="s">
        <v>8668</v>
      </c>
      <c r="Q629" t="s">
        <v>8668</v>
      </c>
      <c r="R629" t="s">
        <v>147</v>
      </c>
      <c r="S629" t="s">
        <v>1364</v>
      </c>
      <c r="T629" t="s">
        <v>100</v>
      </c>
      <c r="U629" t="s">
        <v>6696</v>
      </c>
      <c r="V629" t="s">
        <v>11778</v>
      </c>
      <c r="W629" t="s">
        <v>102</v>
      </c>
      <c r="Y629" t="s">
        <v>8</v>
      </c>
      <c r="Z629" t="s">
        <v>104</v>
      </c>
      <c r="AA629" t="s">
        <v>11239</v>
      </c>
      <c r="AB629" s="37">
        <v>1</v>
      </c>
      <c r="AC629" s="37">
        <v>35780</v>
      </c>
      <c r="AD629" s="37">
        <v>75096</v>
      </c>
      <c r="AE629" s="37">
        <v>35780</v>
      </c>
    </row>
    <row r="630" spans="1:31">
      <c r="A630" t="s">
        <v>113</v>
      </c>
      <c r="B630" t="s">
        <v>114</v>
      </c>
      <c r="C630" t="s">
        <v>115</v>
      </c>
      <c r="D630" t="s">
        <v>363</v>
      </c>
      <c r="E630" t="s">
        <v>11779</v>
      </c>
      <c r="F630" t="s">
        <v>11780</v>
      </c>
      <c r="G630" t="s">
        <v>8665</v>
      </c>
      <c r="H630" t="s">
        <v>366</v>
      </c>
      <c r="I630" t="s">
        <v>113</v>
      </c>
      <c r="J630" t="s">
        <v>11781</v>
      </c>
      <c r="K630" t="s">
        <v>96</v>
      </c>
      <c r="L630" t="s">
        <v>11782</v>
      </c>
      <c r="M630" s="36">
        <v>45968.668912037043</v>
      </c>
      <c r="N630" s="36">
        <v>45973.392361111109</v>
      </c>
      <c r="P630" t="s">
        <v>8668</v>
      </c>
      <c r="Q630" t="s">
        <v>8668</v>
      </c>
      <c r="R630" t="s">
        <v>98</v>
      </c>
      <c r="S630" t="s">
        <v>470</v>
      </c>
      <c r="T630" t="s">
        <v>100</v>
      </c>
      <c r="U630" t="s">
        <v>6696</v>
      </c>
      <c r="V630" t="s">
        <v>11783</v>
      </c>
      <c r="W630" t="s">
        <v>102</v>
      </c>
      <c r="Y630" t="s">
        <v>8</v>
      </c>
      <c r="Z630" t="s">
        <v>104</v>
      </c>
      <c r="AA630" t="s">
        <v>1632</v>
      </c>
      <c r="AB630" s="37">
        <v>1</v>
      </c>
      <c r="AC630" s="37">
        <v>35780</v>
      </c>
      <c r="AD630" s="37">
        <v>75096</v>
      </c>
      <c r="AE630" s="37">
        <v>35780</v>
      </c>
    </row>
    <row r="631" spans="1:31">
      <c r="A631" t="s">
        <v>138</v>
      </c>
      <c r="B631" t="s">
        <v>139</v>
      </c>
      <c r="C631" t="s">
        <v>140</v>
      </c>
      <c r="D631" t="s">
        <v>141</v>
      </c>
      <c r="E631" t="s">
        <v>11784</v>
      </c>
      <c r="F631" t="s">
        <v>11785</v>
      </c>
      <c r="G631" t="s">
        <v>8665</v>
      </c>
      <c r="H631" t="s">
        <v>144</v>
      </c>
      <c r="I631" t="s">
        <v>138</v>
      </c>
      <c r="J631" t="s">
        <v>11786</v>
      </c>
      <c r="K631" t="s">
        <v>96</v>
      </c>
      <c r="L631" t="s">
        <v>11787</v>
      </c>
      <c r="M631" s="36">
        <v>45968.664618055547</v>
      </c>
      <c r="N631" s="36">
        <v>45973.506249999999</v>
      </c>
      <c r="P631" t="s">
        <v>8668</v>
      </c>
      <c r="Q631" t="s">
        <v>8668</v>
      </c>
      <c r="R631" t="s">
        <v>98</v>
      </c>
      <c r="S631" t="s">
        <v>470</v>
      </c>
      <c r="T631" t="s">
        <v>100</v>
      </c>
      <c r="U631" t="s">
        <v>6696</v>
      </c>
      <c r="V631" t="s">
        <v>11788</v>
      </c>
      <c r="W631" t="s">
        <v>102</v>
      </c>
      <c r="Y631" t="s">
        <v>8</v>
      </c>
      <c r="Z631" t="s">
        <v>104</v>
      </c>
      <c r="AA631" t="s">
        <v>11239</v>
      </c>
      <c r="AB631" s="37">
        <v>1</v>
      </c>
      <c r="AC631" s="37">
        <v>35780</v>
      </c>
      <c r="AD631" s="37">
        <v>75096</v>
      </c>
      <c r="AE631" s="37">
        <v>35780</v>
      </c>
    </row>
    <row r="632" spans="1:31">
      <c r="A632" t="s">
        <v>113</v>
      </c>
      <c r="B632" t="s">
        <v>114</v>
      </c>
      <c r="C632" t="s">
        <v>115</v>
      </c>
      <c r="D632" t="s">
        <v>363</v>
      </c>
      <c r="E632" t="s">
        <v>11789</v>
      </c>
      <c r="F632" t="s">
        <v>11790</v>
      </c>
      <c r="G632" t="s">
        <v>8665</v>
      </c>
      <c r="H632" t="s">
        <v>366</v>
      </c>
      <c r="I632" t="s">
        <v>113</v>
      </c>
      <c r="J632" t="s">
        <v>11791</v>
      </c>
      <c r="K632" t="s">
        <v>96</v>
      </c>
      <c r="L632" t="s">
        <v>11792</v>
      </c>
      <c r="M632" s="36">
        <v>45968.674328703702</v>
      </c>
      <c r="N632" s="36">
        <v>45973.375694444447</v>
      </c>
      <c r="P632" t="s">
        <v>8668</v>
      </c>
      <c r="Q632" t="s">
        <v>8668</v>
      </c>
      <c r="R632" t="s">
        <v>98</v>
      </c>
      <c r="S632" t="s">
        <v>470</v>
      </c>
      <c r="T632" t="s">
        <v>100</v>
      </c>
      <c r="U632" t="s">
        <v>6696</v>
      </c>
      <c r="V632" t="s">
        <v>11793</v>
      </c>
      <c r="W632" t="s">
        <v>102</v>
      </c>
      <c r="Y632" t="s">
        <v>8</v>
      </c>
      <c r="Z632" t="s">
        <v>104</v>
      </c>
      <c r="AA632" t="s">
        <v>127</v>
      </c>
      <c r="AB632" s="37">
        <v>1</v>
      </c>
      <c r="AC632" s="37">
        <v>35780</v>
      </c>
      <c r="AD632" s="37">
        <v>75096</v>
      </c>
      <c r="AE632" s="37">
        <v>35780</v>
      </c>
    </row>
    <row r="633" spans="1:31">
      <c r="A633" t="s">
        <v>138</v>
      </c>
      <c r="B633" t="s">
        <v>139</v>
      </c>
      <c r="C633" t="s">
        <v>140</v>
      </c>
      <c r="D633" t="s">
        <v>141</v>
      </c>
      <c r="E633" t="s">
        <v>11794</v>
      </c>
      <c r="F633" t="s">
        <v>11795</v>
      </c>
      <c r="G633" t="s">
        <v>8665</v>
      </c>
      <c r="H633" t="s">
        <v>144</v>
      </c>
      <c r="I633" t="s">
        <v>138</v>
      </c>
      <c r="J633" t="s">
        <v>11796</v>
      </c>
      <c r="K633" t="s">
        <v>96</v>
      </c>
      <c r="L633" t="s">
        <v>11797</v>
      </c>
      <c r="M633" s="36">
        <v>45968.68240740741</v>
      </c>
      <c r="N633" s="36">
        <v>45973.512499999997</v>
      </c>
      <c r="P633" t="s">
        <v>8668</v>
      </c>
      <c r="Q633" t="s">
        <v>8668</v>
      </c>
      <c r="R633" t="s">
        <v>98</v>
      </c>
      <c r="S633" t="s">
        <v>470</v>
      </c>
      <c r="T633" t="s">
        <v>100</v>
      </c>
      <c r="U633" t="s">
        <v>6696</v>
      </c>
      <c r="V633" t="s">
        <v>11798</v>
      </c>
      <c r="W633" t="s">
        <v>102</v>
      </c>
      <c r="Y633" t="s">
        <v>8</v>
      </c>
      <c r="Z633" t="s">
        <v>104</v>
      </c>
      <c r="AA633" t="s">
        <v>11239</v>
      </c>
      <c r="AB633" s="37">
        <v>1</v>
      </c>
      <c r="AC633" s="37">
        <v>35780</v>
      </c>
      <c r="AD633" s="37">
        <v>75096</v>
      </c>
      <c r="AE633" s="37">
        <v>35780</v>
      </c>
    </row>
    <row r="634" spans="1:31">
      <c r="A634" t="s">
        <v>152</v>
      </c>
      <c r="B634" t="s">
        <v>153</v>
      </c>
      <c r="C634" t="s">
        <v>154</v>
      </c>
      <c r="D634" t="s">
        <v>155</v>
      </c>
      <c r="E634" t="s">
        <v>11799</v>
      </c>
      <c r="F634" t="s">
        <v>11800</v>
      </c>
      <c r="G634" t="s">
        <v>8665</v>
      </c>
      <c r="H634" t="s">
        <v>153</v>
      </c>
      <c r="I634" t="s">
        <v>152</v>
      </c>
      <c r="J634" t="s">
        <v>11801</v>
      </c>
      <c r="K634" t="s">
        <v>96</v>
      </c>
      <c r="L634" t="s">
        <v>11802</v>
      </c>
      <c r="M634" s="36">
        <v>45968.684259259258</v>
      </c>
      <c r="N634" s="36">
        <v>45973.551388888889</v>
      </c>
      <c r="P634" t="s">
        <v>8668</v>
      </c>
      <c r="Q634" t="s">
        <v>8668</v>
      </c>
      <c r="R634" t="s">
        <v>1130</v>
      </c>
      <c r="S634" t="s">
        <v>1130</v>
      </c>
      <c r="T634" t="s">
        <v>100</v>
      </c>
      <c r="U634" t="s">
        <v>6696</v>
      </c>
      <c r="V634" t="s">
        <v>11803</v>
      </c>
      <c r="W634" t="s">
        <v>102</v>
      </c>
      <c r="Y634" t="s">
        <v>8</v>
      </c>
      <c r="Z634" t="s">
        <v>104</v>
      </c>
      <c r="AA634" t="s">
        <v>5632</v>
      </c>
      <c r="AB634" s="37">
        <v>1</v>
      </c>
      <c r="AC634" s="37">
        <v>35780</v>
      </c>
      <c r="AD634" s="37">
        <v>75096</v>
      </c>
      <c r="AE634" s="37">
        <v>35780</v>
      </c>
    </row>
    <row r="635" spans="1:31">
      <c r="A635" t="s">
        <v>991</v>
      </c>
      <c r="B635" t="s">
        <v>256</v>
      </c>
      <c r="C635" t="s">
        <v>257</v>
      </c>
      <c r="D635" t="s">
        <v>1440</v>
      </c>
      <c r="E635" t="s">
        <v>11804</v>
      </c>
      <c r="F635" t="s">
        <v>11805</v>
      </c>
      <c r="G635" t="s">
        <v>8665</v>
      </c>
      <c r="H635" t="s">
        <v>224</v>
      </c>
      <c r="I635" t="s">
        <v>991</v>
      </c>
      <c r="J635" t="s">
        <v>11806</v>
      </c>
      <c r="K635" t="s">
        <v>96</v>
      </c>
      <c r="L635" t="s">
        <v>11807</v>
      </c>
      <c r="M635" s="36">
        <v>45968.687523148154</v>
      </c>
      <c r="N635" s="36">
        <v>45974.441666666673</v>
      </c>
      <c r="P635" t="s">
        <v>8668</v>
      </c>
      <c r="Q635" t="s">
        <v>8668</v>
      </c>
      <c r="R635" t="s">
        <v>147</v>
      </c>
      <c r="S635" t="s">
        <v>1364</v>
      </c>
      <c r="T635" t="s">
        <v>100</v>
      </c>
      <c r="U635" t="s">
        <v>6696</v>
      </c>
      <c r="V635" t="s">
        <v>11808</v>
      </c>
      <c r="W635" t="s">
        <v>102</v>
      </c>
      <c r="Y635" t="s">
        <v>8</v>
      </c>
      <c r="Z635" t="s">
        <v>104</v>
      </c>
      <c r="AA635" t="s">
        <v>1000</v>
      </c>
      <c r="AB635" s="37">
        <v>1</v>
      </c>
      <c r="AC635" s="37">
        <v>35780</v>
      </c>
      <c r="AD635" s="37">
        <v>75096</v>
      </c>
      <c r="AE635" s="37">
        <v>35780</v>
      </c>
    </row>
    <row r="636" spans="1:31">
      <c r="A636" t="s">
        <v>152</v>
      </c>
      <c r="B636" t="s">
        <v>153</v>
      </c>
      <c r="C636" t="s">
        <v>154</v>
      </c>
      <c r="D636" t="s">
        <v>155</v>
      </c>
      <c r="E636" t="s">
        <v>11809</v>
      </c>
      <c r="F636" t="s">
        <v>11810</v>
      </c>
      <c r="G636" t="s">
        <v>8665</v>
      </c>
      <c r="H636" t="s">
        <v>153</v>
      </c>
      <c r="I636" t="s">
        <v>152</v>
      </c>
      <c r="J636" t="s">
        <v>11811</v>
      </c>
      <c r="K636" t="s">
        <v>96</v>
      </c>
      <c r="L636" t="s">
        <v>11812</v>
      </c>
      <c r="M636" s="36">
        <v>45968.686828703707</v>
      </c>
      <c r="N636" s="36">
        <v>45973.65902777778</v>
      </c>
      <c r="P636" t="s">
        <v>8668</v>
      </c>
      <c r="Q636" t="s">
        <v>8668</v>
      </c>
      <c r="R636" t="s">
        <v>1130</v>
      </c>
      <c r="S636" t="s">
        <v>1130</v>
      </c>
      <c r="T636" t="s">
        <v>100</v>
      </c>
      <c r="U636" t="s">
        <v>6696</v>
      </c>
      <c r="V636" t="s">
        <v>11813</v>
      </c>
      <c r="W636" t="s">
        <v>102</v>
      </c>
      <c r="Y636" t="s">
        <v>8</v>
      </c>
      <c r="Z636" t="s">
        <v>104</v>
      </c>
      <c r="AA636" t="s">
        <v>5632</v>
      </c>
      <c r="AB636" s="37">
        <v>1</v>
      </c>
      <c r="AC636" s="37">
        <v>35780</v>
      </c>
      <c r="AD636" s="37">
        <v>75096</v>
      </c>
      <c r="AE636" s="37">
        <v>35780</v>
      </c>
    </row>
    <row r="637" spans="1:31">
      <c r="A637" t="s">
        <v>380</v>
      </c>
      <c r="B637" t="s">
        <v>381</v>
      </c>
      <c r="C637" t="s">
        <v>382</v>
      </c>
      <c r="D637" t="s">
        <v>1701</v>
      </c>
      <c r="E637" t="s">
        <v>11814</v>
      </c>
      <c r="F637" t="s">
        <v>11815</v>
      </c>
      <c r="G637" t="s">
        <v>8607</v>
      </c>
      <c r="H637" t="s">
        <v>659</v>
      </c>
      <c r="I637" t="s">
        <v>1704</v>
      </c>
      <c r="J637" t="s">
        <v>11816</v>
      </c>
      <c r="K637" t="s">
        <v>96</v>
      </c>
      <c r="L637" t="s">
        <v>11817</v>
      </c>
      <c r="M637" s="36">
        <v>45968.687685185178</v>
      </c>
      <c r="N637" s="36">
        <v>45972.703472222223</v>
      </c>
      <c r="P637" t="s">
        <v>8668</v>
      </c>
      <c r="Q637" t="s">
        <v>8668</v>
      </c>
      <c r="R637" t="s">
        <v>98</v>
      </c>
      <c r="S637" t="s">
        <v>470</v>
      </c>
      <c r="T637" t="s">
        <v>100</v>
      </c>
      <c r="U637" t="s">
        <v>6696</v>
      </c>
      <c r="V637" t="s">
        <v>11818</v>
      </c>
      <c r="W637" t="s">
        <v>8611</v>
      </c>
      <c r="Y637" t="s">
        <v>13</v>
      </c>
      <c r="Z637" t="s">
        <v>104</v>
      </c>
      <c r="AB637" s="37">
        <v>0</v>
      </c>
      <c r="AC637" s="37">
        <v>35780</v>
      </c>
      <c r="AD637" s="37">
        <v>75096</v>
      </c>
      <c r="AE637" s="37">
        <v>35780</v>
      </c>
    </row>
    <row r="638" spans="1:31">
      <c r="A638" t="s">
        <v>113</v>
      </c>
      <c r="B638" t="s">
        <v>114</v>
      </c>
      <c r="C638" t="s">
        <v>115</v>
      </c>
      <c r="D638" t="s">
        <v>1814</v>
      </c>
      <c r="E638" t="s">
        <v>11819</v>
      </c>
      <c r="F638" t="s">
        <v>11820</v>
      </c>
      <c r="G638" t="s">
        <v>8607</v>
      </c>
      <c r="H638" t="s">
        <v>224</v>
      </c>
      <c r="I638" t="s">
        <v>1817</v>
      </c>
      <c r="J638" t="s">
        <v>11821</v>
      </c>
      <c r="K638" t="s">
        <v>96</v>
      </c>
      <c r="L638" t="s">
        <v>11822</v>
      </c>
      <c r="M638" s="36">
        <v>45968.698634259257</v>
      </c>
      <c r="N638" s="36">
        <v>45974.535416666673</v>
      </c>
      <c r="P638" t="s">
        <v>8668</v>
      </c>
      <c r="Q638" t="s">
        <v>8668</v>
      </c>
      <c r="R638" t="s">
        <v>98</v>
      </c>
      <c r="S638" t="s">
        <v>99</v>
      </c>
      <c r="T638" t="s">
        <v>100</v>
      </c>
      <c r="U638" t="s">
        <v>6696</v>
      </c>
      <c r="V638" t="s">
        <v>11823</v>
      </c>
      <c r="W638" t="s">
        <v>8611</v>
      </c>
      <c r="Y638" t="s">
        <v>125</v>
      </c>
      <c r="Z638" t="s">
        <v>230</v>
      </c>
      <c r="AB638" s="37">
        <v>0</v>
      </c>
      <c r="AC638" s="37">
        <v>35780</v>
      </c>
      <c r="AD638" s="37">
        <v>75096</v>
      </c>
      <c r="AE638" s="37">
        <v>35780</v>
      </c>
    </row>
    <row r="639" spans="1:31">
      <c r="A639" t="s">
        <v>975</v>
      </c>
      <c r="B639" t="s">
        <v>256</v>
      </c>
      <c r="C639" t="s">
        <v>257</v>
      </c>
      <c r="D639" t="s">
        <v>976</v>
      </c>
      <c r="E639" t="s">
        <v>11824</v>
      </c>
      <c r="F639" t="s">
        <v>11825</v>
      </c>
      <c r="G639" t="s">
        <v>8665</v>
      </c>
      <c r="H639" t="s">
        <v>979</v>
      </c>
      <c r="I639" t="s">
        <v>975</v>
      </c>
      <c r="J639" t="s">
        <v>11826</v>
      </c>
      <c r="K639" t="s">
        <v>96</v>
      </c>
      <c r="L639" t="s">
        <v>11827</v>
      </c>
      <c r="M639" s="36">
        <v>45968.692731481482</v>
      </c>
      <c r="N639" s="36">
        <v>45973.40902777778</v>
      </c>
      <c r="P639" t="s">
        <v>8668</v>
      </c>
      <c r="Q639" t="s">
        <v>8668</v>
      </c>
      <c r="R639" t="s">
        <v>1130</v>
      </c>
      <c r="S639" t="s">
        <v>1130</v>
      </c>
      <c r="T639" t="s">
        <v>100</v>
      </c>
      <c r="U639" t="s">
        <v>6696</v>
      </c>
      <c r="V639" t="s">
        <v>11828</v>
      </c>
      <c r="W639" t="s">
        <v>102</v>
      </c>
      <c r="Y639" t="s">
        <v>8</v>
      </c>
      <c r="Z639" t="s">
        <v>104</v>
      </c>
      <c r="AA639" t="s">
        <v>984</v>
      </c>
      <c r="AB639" s="37">
        <v>1</v>
      </c>
      <c r="AC639" s="37">
        <v>35780</v>
      </c>
      <c r="AD639" s="37">
        <v>75096</v>
      </c>
      <c r="AE639" s="37">
        <v>35780</v>
      </c>
    </row>
    <row r="640" spans="1:31">
      <c r="A640" t="s">
        <v>398</v>
      </c>
      <c r="B640" t="s">
        <v>86</v>
      </c>
      <c r="C640" t="s">
        <v>87</v>
      </c>
      <c r="D640" t="s">
        <v>399</v>
      </c>
      <c r="E640" t="s">
        <v>11829</v>
      </c>
      <c r="F640" t="s">
        <v>11830</v>
      </c>
      <c r="G640" t="s">
        <v>8665</v>
      </c>
      <c r="H640" t="s">
        <v>402</v>
      </c>
      <c r="I640" t="s">
        <v>398</v>
      </c>
      <c r="J640" t="s">
        <v>11831</v>
      </c>
      <c r="K640" t="s">
        <v>96</v>
      </c>
      <c r="L640" t="s">
        <v>11832</v>
      </c>
      <c r="M640" s="36">
        <v>45968.697534722232</v>
      </c>
      <c r="N640" s="36">
        <v>45973.381249999999</v>
      </c>
      <c r="P640" t="s">
        <v>8668</v>
      </c>
      <c r="Q640" t="s">
        <v>8668</v>
      </c>
      <c r="R640" t="s">
        <v>147</v>
      </c>
      <c r="S640" t="s">
        <v>2319</v>
      </c>
      <c r="T640" t="s">
        <v>100</v>
      </c>
      <c r="U640" t="s">
        <v>6696</v>
      </c>
      <c r="V640" t="s">
        <v>11833</v>
      </c>
      <c r="W640" t="s">
        <v>102</v>
      </c>
      <c r="Y640" t="s">
        <v>8</v>
      </c>
      <c r="Z640" t="s">
        <v>104</v>
      </c>
      <c r="AA640" t="s">
        <v>5139</v>
      </c>
      <c r="AB640" s="37">
        <v>1</v>
      </c>
      <c r="AC640" s="37">
        <v>35780</v>
      </c>
      <c r="AD640" s="37">
        <v>75096</v>
      </c>
      <c r="AE640" s="37">
        <v>35780</v>
      </c>
    </row>
    <row r="641" spans="1:31">
      <c r="A641" t="s">
        <v>398</v>
      </c>
      <c r="B641" t="s">
        <v>86</v>
      </c>
      <c r="C641" t="s">
        <v>87</v>
      </c>
      <c r="D641" t="s">
        <v>845</v>
      </c>
      <c r="E641" t="s">
        <v>11834</v>
      </c>
      <c r="F641" t="s">
        <v>11835</v>
      </c>
      <c r="G641" t="s">
        <v>8665</v>
      </c>
      <c r="H641" t="s">
        <v>848</v>
      </c>
      <c r="I641" t="s">
        <v>849</v>
      </c>
      <c r="J641" t="s">
        <v>11836</v>
      </c>
      <c r="K641" t="s">
        <v>96</v>
      </c>
      <c r="L641" t="s">
        <v>11837</v>
      </c>
      <c r="M641" s="36">
        <v>45968.688530092593</v>
      </c>
      <c r="N641" s="36">
        <v>45978.62222222222</v>
      </c>
      <c r="P641" t="s">
        <v>8668</v>
      </c>
      <c r="Q641" t="s">
        <v>8668</v>
      </c>
      <c r="R641" t="s">
        <v>98</v>
      </c>
      <c r="S641" t="s">
        <v>99</v>
      </c>
      <c r="T641" t="s">
        <v>100</v>
      </c>
      <c r="U641" t="s">
        <v>6696</v>
      </c>
      <c r="V641" t="s">
        <v>11838</v>
      </c>
      <c r="W641" t="s">
        <v>8698</v>
      </c>
      <c r="Y641" t="s">
        <v>13</v>
      </c>
      <c r="Z641" t="s">
        <v>104</v>
      </c>
      <c r="AA641" t="s">
        <v>407</v>
      </c>
      <c r="AB641" s="37">
        <v>0</v>
      </c>
      <c r="AC641" s="37">
        <v>35780</v>
      </c>
      <c r="AD641" s="37">
        <v>75096</v>
      </c>
      <c r="AE641" s="37">
        <v>35780</v>
      </c>
    </row>
    <row r="642" spans="1:31">
      <c r="A642" t="s">
        <v>113</v>
      </c>
      <c r="B642" t="s">
        <v>114</v>
      </c>
      <c r="C642" t="s">
        <v>115</v>
      </c>
      <c r="D642" t="s">
        <v>11839</v>
      </c>
      <c r="E642" t="s">
        <v>11840</v>
      </c>
      <c r="F642" t="s">
        <v>11841</v>
      </c>
      <c r="G642" t="s">
        <v>8665</v>
      </c>
      <c r="H642" t="s">
        <v>366</v>
      </c>
      <c r="I642" t="s">
        <v>11842</v>
      </c>
      <c r="J642" t="s">
        <v>11843</v>
      </c>
      <c r="K642" t="s">
        <v>96</v>
      </c>
      <c r="L642" t="s">
        <v>11844</v>
      </c>
      <c r="M642" s="36">
        <v>45968.726400462961</v>
      </c>
      <c r="N642" s="36">
        <v>45973.372916666667</v>
      </c>
      <c r="P642" t="s">
        <v>8668</v>
      </c>
      <c r="Q642" t="s">
        <v>8668</v>
      </c>
      <c r="R642" t="s">
        <v>1130</v>
      </c>
      <c r="S642" t="s">
        <v>1130</v>
      </c>
      <c r="T642" t="s">
        <v>100</v>
      </c>
      <c r="U642" t="s">
        <v>6696</v>
      </c>
      <c r="V642" t="s">
        <v>11845</v>
      </c>
      <c r="W642" t="s">
        <v>102</v>
      </c>
      <c r="Y642" t="s">
        <v>11</v>
      </c>
      <c r="Z642" t="s">
        <v>104</v>
      </c>
      <c r="AA642" t="s">
        <v>890</v>
      </c>
      <c r="AB642" s="37">
        <v>1</v>
      </c>
      <c r="AC642" s="37">
        <v>67654</v>
      </c>
      <c r="AD642" s="37">
        <v>140396</v>
      </c>
      <c r="AE642" s="37">
        <v>67654</v>
      </c>
    </row>
    <row r="643" spans="1:31">
      <c r="A643" t="s">
        <v>152</v>
      </c>
      <c r="B643" t="s">
        <v>153</v>
      </c>
      <c r="C643" t="s">
        <v>154</v>
      </c>
      <c r="D643" t="s">
        <v>155</v>
      </c>
      <c r="E643" t="s">
        <v>11846</v>
      </c>
      <c r="F643" t="s">
        <v>11847</v>
      </c>
      <c r="G643" t="s">
        <v>8665</v>
      </c>
      <c r="H643" t="s">
        <v>153</v>
      </c>
      <c r="I643" t="s">
        <v>152</v>
      </c>
      <c r="J643" t="s">
        <v>11848</v>
      </c>
      <c r="K643" t="s">
        <v>96</v>
      </c>
      <c r="L643" t="s">
        <v>11849</v>
      </c>
      <c r="M643" s="36">
        <v>45968.706678240742</v>
      </c>
      <c r="N643" s="36">
        <v>45973.412499999999</v>
      </c>
      <c r="P643" t="s">
        <v>8668</v>
      </c>
      <c r="Q643" t="s">
        <v>8668</v>
      </c>
      <c r="R643" t="s">
        <v>1130</v>
      </c>
      <c r="S643" t="s">
        <v>1130</v>
      </c>
      <c r="T643" t="s">
        <v>100</v>
      </c>
      <c r="U643" t="s">
        <v>6696</v>
      </c>
      <c r="V643" t="s">
        <v>11850</v>
      </c>
      <c r="W643" t="s">
        <v>102</v>
      </c>
      <c r="Y643" t="s">
        <v>8</v>
      </c>
      <c r="Z643" t="s">
        <v>104</v>
      </c>
      <c r="AA643" t="s">
        <v>838</v>
      </c>
      <c r="AB643" s="37">
        <v>1</v>
      </c>
      <c r="AC643" s="37">
        <v>35780</v>
      </c>
      <c r="AD643" s="37">
        <v>75096</v>
      </c>
      <c r="AE643" s="37">
        <v>35780</v>
      </c>
    </row>
    <row r="644" spans="1:31">
      <c r="A644" t="s">
        <v>113</v>
      </c>
      <c r="B644" t="s">
        <v>114</v>
      </c>
      <c r="C644" t="s">
        <v>115</v>
      </c>
      <c r="D644" t="s">
        <v>1961</v>
      </c>
      <c r="E644" t="s">
        <v>11851</v>
      </c>
      <c r="F644" t="s">
        <v>11852</v>
      </c>
      <c r="G644" t="s">
        <v>8607</v>
      </c>
      <c r="H644" t="s">
        <v>314</v>
      </c>
      <c r="I644" t="s">
        <v>1964</v>
      </c>
      <c r="J644" t="s">
        <v>11853</v>
      </c>
      <c r="K644" t="s">
        <v>96</v>
      </c>
      <c r="L644" t="s">
        <v>11854</v>
      </c>
      <c r="M644" s="36">
        <v>45969.375</v>
      </c>
      <c r="N644" s="36">
        <v>45979.347916666673</v>
      </c>
      <c r="P644" t="s">
        <v>8668</v>
      </c>
      <c r="Q644" t="s">
        <v>8668</v>
      </c>
      <c r="R644" t="s">
        <v>98</v>
      </c>
      <c r="S644" t="s">
        <v>470</v>
      </c>
      <c r="T644" t="s">
        <v>100</v>
      </c>
      <c r="U644" t="s">
        <v>6696</v>
      </c>
      <c r="V644" t="s">
        <v>11855</v>
      </c>
      <c r="W644" t="s">
        <v>8611</v>
      </c>
      <c r="Y644" t="s">
        <v>13</v>
      </c>
      <c r="Z644" t="s">
        <v>104</v>
      </c>
      <c r="AB644" s="37">
        <v>0</v>
      </c>
      <c r="AC644" s="37">
        <v>35780</v>
      </c>
      <c r="AD644" s="37">
        <v>75096</v>
      </c>
      <c r="AE644" s="37">
        <v>35780</v>
      </c>
    </row>
    <row r="645" spans="1:31">
      <c r="A645" t="s">
        <v>152</v>
      </c>
      <c r="B645" t="s">
        <v>153</v>
      </c>
      <c r="C645" t="s">
        <v>154</v>
      </c>
      <c r="D645" t="s">
        <v>155</v>
      </c>
      <c r="E645" t="s">
        <v>11856</v>
      </c>
      <c r="F645" t="s">
        <v>9190</v>
      </c>
      <c r="G645" t="s">
        <v>8665</v>
      </c>
      <c r="H645" t="s">
        <v>153</v>
      </c>
      <c r="I645" t="s">
        <v>152</v>
      </c>
      <c r="J645" t="s">
        <v>9191</v>
      </c>
      <c r="K645" t="s">
        <v>96</v>
      </c>
      <c r="L645" t="s">
        <v>11857</v>
      </c>
      <c r="M645" s="36">
        <v>45969.390023148153</v>
      </c>
      <c r="N645" s="36">
        <v>45973.37222222222</v>
      </c>
      <c r="P645" t="s">
        <v>8668</v>
      </c>
      <c r="Q645" t="s">
        <v>8668</v>
      </c>
      <c r="R645" t="s">
        <v>1130</v>
      </c>
      <c r="S645" t="s">
        <v>1130</v>
      </c>
      <c r="T645" t="s">
        <v>100</v>
      </c>
      <c r="U645" t="s">
        <v>6696</v>
      </c>
      <c r="V645" t="s">
        <v>11858</v>
      </c>
      <c r="W645" t="s">
        <v>102</v>
      </c>
      <c r="Y645" t="s">
        <v>8</v>
      </c>
      <c r="Z645" t="s">
        <v>104</v>
      </c>
      <c r="AA645" t="s">
        <v>793</v>
      </c>
      <c r="AB645" s="37">
        <v>1</v>
      </c>
      <c r="AC645" s="37">
        <v>35780</v>
      </c>
      <c r="AD645" s="37">
        <v>75096</v>
      </c>
      <c r="AE645" s="37">
        <v>35780</v>
      </c>
    </row>
    <row r="646" spans="1:31">
      <c r="A646" t="s">
        <v>800</v>
      </c>
      <c r="B646" t="s">
        <v>381</v>
      </c>
      <c r="C646" t="s">
        <v>382</v>
      </c>
      <c r="D646" t="s">
        <v>11859</v>
      </c>
      <c r="E646" t="s">
        <v>11860</v>
      </c>
      <c r="F646" t="s">
        <v>11861</v>
      </c>
      <c r="G646" t="s">
        <v>8607</v>
      </c>
      <c r="H646" t="s">
        <v>804</v>
      </c>
      <c r="I646" t="s">
        <v>11862</v>
      </c>
      <c r="J646" t="s">
        <v>11863</v>
      </c>
      <c r="K646" t="s">
        <v>96</v>
      </c>
      <c r="L646" t="s">
        <v>11864</v>
      </c>
      <c r="M646" s="36">
        <v>45969.495462962957</v>
      </c>
      <c r="N646" s="36">
        <v>45973.40347222222</v>
      </c>
      <c r="P646" t="s">
        <v>8668</v>
      </c>
      <c r="Q646" t="s">
        <v>8668</v>
      </c>
      <c r="R646" t="s">
        <v>1130</v>
      </c>
      <c r="S646" t="s">
        <v>1130</v>
      </c>
      <c r="T646" t="s">
        <v>100</v>
      </c>
      <c r="U646" t="s">
        <v>6696</v>
      </c>
      <c r="V646" t="s">
        <v>11865</v>
      </c>
      <c r="W646" t="s">
        <v>8611</v>
      </c>
      <c r="Y646" t="s">
        <v>13</v>
      </c>
      <c r="Z646" t="s">
        <v>104</v>
      </c>
      <c r="AB646" s="37">
        <v>0</v>
      </c>
      <c r="AC646" s="37">
        <v>35780</v>
      </c>
      <c r="AD646" s="37">
        <v>75096</v>
      </c>
      <c r="AE646" s="37">
        <v>35780</v>
      </c>
    </row>
    <row r="647" spans="1:31">
      <c r="A647" t="s">
        <v>800</v>
      </c>
      <c r="B647" t="s">
        <v>381</v>
      </c>
      <c r="C647" t="s">
        <v>382</v>
      </c>
      <c r="D647" t="s">
        <v>6100</v>
      </c>
      <c r="E647" t="s">
        <v>11866</v>
      </c>
      <c r="F647" t="s">
        <v>11867</v>
      </c>
      <c r="G647" t="s">
        <v>8607</v>
      </c>
      <c r="H647" t="s">
        <v>2052</v>
      </c>
      <c r="I647" t="s">
        <v>6103</v>
      </c>
      <c r="J647" t="s">
        <v>11868</v>
      </c>
      <c r="K647" t="s">
        <v>96</v>
      </c>
      <c r="L647" t="s">
        <v>11869</v>
      </c>
      <c r="M647" s="36">
        <v>45969.49863425926</v>
      </c>
      <c r="N647" s="36">
        <v>45975.661111111112</v>
      </c>
      <c r="P647" t="s">
        <v>8668</v>
      </c>
      <c r="Q647" t="s">
        <v>8668</v>
      </c>
      <c r="R647" t="s">
        <v>1130</v>
      </c>
      <c r="S647" t="s">
        <v>1130</v>
      </c>
      <c r="T647" t="s">
        <v>100</v>
      </c>
      <c r="U647" t="s">
        <v>6696</v>
      </c>
      <c r="V647" t="s">
        <v>11870</v>
      </c>
      <c r="W647" t="s">
        <v>8611</v>
      </c>
      <c r="Y647" t="s">
        <v>125</v>
      </c>
      <c r="Z647" t="s">
        <v>6108</v>
      </c>
      <c r="AB647" s="37">
        <v>0</v>
      </c>
      <c r="AC647" s="37">
        <v>35780</v>
      </c>
      <c r="AD647" s="37">
        <v>75096</v>
      </c>
      <c r="AE647" s="37">
        <v>35780</v>
      </c>
    </row>
    <row r="648" spans="1:31">
      <c r="A648" t="s">
        <v>152</v>
      </c>
      <c r="B648" t="s">
        <v>153</v>
      </c>
      <c r="C648" t="s">
        <v>154</v>
      </c>
      <c r="D648" t="s">
        <v>155</v>
      </c>
      <c r="E648" t="s">
        <v>11871</v>
      </c>
      <c r="F648" t="s">
        <v>11872</v>
      </c>
      <c r="G648" t="s">
        <v>8665</v>
      </c>
      <c r="H648" t="s">
        <v>153</v>
      </c>
      <c r="I648" t="s">
        <v>152</v>
      </c>
      <c r="J648" t="s">
        <v>11873</v>
      </c>
      <c r="K648" t="s">
        <v>96</v>
      </c>
      <c r="L648" t="s">
        <v>11874</v>
      </c>
      <c r="M648" s="36">
        <v>45969.396631944437</v>
      </c>
      <c r="N648" s="36">
        <v>45973.504861111112</v>
      </c>
      <c r="P648" t="s">
        <v>8668</v>
      </c>
      <c r="Q648" t="s">
        <v>8668</v>
      </c>
      <c r="R648" t="s">
        <v>147</v>
      </c>
      <c r="S648" t="s">
        <v>1364</v>
      </c>
      <c r="T648" t="s">
        <v>100</v>
      </c>
      <c r="U648" t="s">
        <v>6696</v>
      </c>
      <c r="V648" t="s">
        <v>11875</v>
      </c>
      <c r="W648" t="s">
        <v>102</v>
      </c>
      <c r="Y648" t="s">
        <v>8</v>
      </c>
      <c r="Z648" t="s">
        <v>104</v>
      </c>
      <c r="AA648" t="s">
        <v>5632</v>
      </c>
      <c r="AB648" s="37">
        <v>1</v>
      </c>
      <c r="AC648" s="37">
        <v>35780</v>
      </c>
      <c r="AD648" s="37">
        <v>75096</v>
      </c>
      <c r="AE648" s="37">
        <v>35780</v>
      </c>
    </row>
    <row r="649" spans="1:31">
      <c r="A649" t="s">
        <v>310</v>
      </c>
      <c r="B649" t="s">
        <v>114</v>
      </c>
      <c r="C649" t="s">
        <v>115</v>
      </c>
      <c r="D649" t="s">
        <v>5029</v>
      </c>
      <c r="E649" t="s">
        <v>11876</v>
      </c>
      <c r="F649" t="s">
        <v>11877</v>
      </c>
      <c r="G649" t="s">
        <v>8607</v>
      </c>
      <c r="H649" t="s">
        <v>314</v>
      </c>
      <c r="I649" t="s">
        <v>5032</v>
      </c>
      <c r="J649" t="s">
        <v>11878</v>
      </c>
      <c r="K649" t="s">
        <v>96</v>
      </c>
      <c r="L649" t="s">
        <v>11879</v>
      </c>
      <c r="M649" s="36">
        <v>45969.423692129632</v>
      </c>
      <c r="N649" s="36">
        <v>45973.635416666657</v>
      </c>
      <c r="P649" t="s">
        <v>8668</v>
      </c>
      <c r="Q649" t="s">
        <v>8668</v>
      </c>
      <c r="R649" t="s">
        <v>1130</v>
      </c>
      <c r="S649" t="s">
        <v>1130</v>
      </c>
      <c r="T649" t="s">
        <v>100</v>
      </c>
      <c r="U649" t="s">
        <v>6696</v>
      </c>
      <c r="V649" t="s">
        <v>11880</v>
      </c>
      <c r="W649" t="s">
        <v>8611</v>
      </c>
      <c r="Y649" t="s">
        <v>15</v>
      </c>
      <c r="Z649" t="s">
        <v>104</v>
      </c>
      <c r="AB649" s="37">
        <v>0</v>
      </c>
      <c r="AC649" s="37">
        <v>35780</v>
      </c>
      <c r="AD649" s="37">
        <v>75096</v>
      </c>
      <c r="AE649" s="37">
        <v>35780</v>
      </c>
    </row>
    <row r="650" spans="1:31">
      <c r="A650" t="s">
        <v>277</v>
      </c>
      <c r="B650" t="s">
        <v>256</v>
      </c>
      <c r="C650" t="s">
        <v>257</v>
      </c>
      <c r="D650" t="s">
        <v>288</v>
      </c>
      <c r="E650" t="s">
        <v>11881</v>
      </c>
      <c r="F650" t="s">
        <v>11882</v>
      </c>
      <c r="G650" t="s">
        <v>8665</v>
      </c>
      <c r="H650" t="s">
        <v>291</v>
      </c>
      <c r="I650" t="s">
        <v>277</v>
      </c>
      <c r="J650" t="s">
        <v>11883</v>
      </c>
      <c r="K650" t="s">
        <v>96</v>
      </c>
      <c r="L650" t="s">
        <v>11884</v>
      </c>
      <c r="M650" s="36">
        <v>45969.47084490741</v>
      </c>
      <c r="N650" s="36">
        <v>45974.660416666673</v>
      </c>
      <c r="P650" t="s">
        <v>8668</v>
      </c>
      <c r="Q650" t="s">
        <v>8668</v>
      </c>
      <c r="R650" t="s">
        <v>98</v>
      </c>
      <c r="S650" t="s">
        <v>470</v>
      </c>
      <c r="T650" t="s">
        <v>100</v>
      </c>
      <c r="U650" t="s">
        <v>6696</v>
      </c>
      <c r="V650" t="s">
        <v>11885</v>
      </c>
      <c r="W650" t="s">
        <v>102</v>
      </c>
      <c r="Y650" t="s">
        <v>8</v>
      </c>
      <c r="Z650" t="s">
        <v>104</v>
      </c>
      <c r="AA650" t="s">
        <v>287</v>
      </c>
      <c r="AB650" s="37">
        <v>1</v>
      </c>
      <c r="AC650" s="37">
        <v>35780</v>
      </c>
      <c r="AD650" s="37">
        <v>75096</v>
      </c>
      <c r="AE650" s="37">
        <v>35780</v>
      </c>
    </row>
    <row r="651" spans="1:31">
      <c r="A651" t="s">
        <v>398</v>
      </c>
      <c r="B651" t="s">
        <v>86</v>
      </c>
      <c r="C651" t="s">
        <v>87</v>
      </c>
      <c r="D651" t="s">
        <v>399</v>
      </c>
      <c r="E651" t="s">
        <v>11886</v>
      </c>
      <c r="F651" t="s">
        <v>11887</v>
      </c>
      <c r="G651" t="s">
        <v>8665</v>
      </c>
      <c r="H651" t="s">
        <v>402</v>
      </c>
      <c r="I651" t="s">
        <v>398</v>
      </c>
      <c r="J651" t="s">
        <v>11888</v>
      </c>
      <c r="K651" t="s">
        <v>96</v>
      </c>
      <c r="L651" t="s">
        <v>11889</v>
      </c>
      <c r="M651" s="36">
        <v>45969.375</v>
      </c>
      <c r="N651" s="36">
        <v>45972.678472222222</v>
      </c>
      <c r="P651" t="s">
        <v>8668</v>
      </c>
      <c r="Q651" t="s">
        <v>8668</v>
      </c>
      <c r="R651" t="s">
        <v>1130</v>
      </c>
      <c r="S651" t="s">
        <v>1130</v>
      </c>
      <c r="T651" t="s">
        <v>100</v>
      </c>
      <c r="U651" t="s">
        <v>6696</v>
      </c>
      <c r="V651" t="s">
        <v>11890</v>
      </c>
      <c r="W651" t="s">
        <v>102</v>
      </c>
      <c r="Y651" t="s">
        <v>8</v>
      </c>
      <c r="Z651" t="s">
        <v>104</v>
      </c>
      <c r="AA651" t="s">
        <v>7192</v>
      </c>
      <c r="AB651" s="37">
        <v>1</v>
      </c>
      <c r="AC651" s="37">
        <v>35780</v>
      </c>
      <c r="AD651" s="37">
        <v>75096</v>
      </c>
      <c r="AE651" s="37">
        <v>35780</v>
      </c>
    </row>
    <row r="652" spans="1:31">
      <c r="A652" t="s">
        <v>138</v>
      </c>
      <c r="B652" t="s">
        <v>139</v>
      </c>
      <c r="C652" t="s">
        <v>140</v>
      </c>
      <c r="D652" t="s">
        <v>7208</v>
      </c>
      <c r="E652" t="s">
        <v>11891</v>
      </c>
      <c r="F652" t="s">
        <v>11892</v>
      </c>
      <c r="G652" t="s">
        <v>8665</v>
      </c>
      <c r="H652" t="s">
        <v>144</v>
      </c>
      <c r="I652" t="s">
        <v>7209</v>
      </c>
      <c r="J652" t="s">
        <v>11893</v>
      </c>
      <c r="K652" t="s">
        <v>96</v>
      </c>
      <c r="L652" t="s">
        <v>11894</v>
      </c>
      <c r="M652" s="36">
        <v>45969.42659722222</v>
      </c>
      <c r="N652" s="36">
        <v>45973.549305555563</v>
      </c>
      <c r="P652" t="s">
        <v>8668</v>
      </c>
      <c r="Q652" t="s">
        <v>8668</v>
      </c>
      <c r="R652" t="s">
        <v>98</v>
      </c>
      <c r="S652" t="s">
        <v>470</v>
      </c>
      <c r="T652" t="s">
        <v>100</v>
      </c>
      <c r="U652" t="s">
        <v>6696</v>
      </c>
      <c r="V652" t="s">
        <v>11895</v>
      </c>
      <c r="W652" t="s">
        <v>102</v>
      </c>
      <c r="Y652" t="s">
        <v>11</v>
      </c>
      <c r="Z652" t="s">
        <v>104</v>
      </c>
      <c r="AA652" t="s">
        <v>1423</v>
      </c>
      <c r="AB652" s="37">
        <v>1</v>
      </c>
      <c r="AC652" s="37">
        <v>67654</v>
      </c>
      <c r="AD652" s="37">
        <v>140396</v>
      </c>
      <c r="AE652" s="37">
        <v>67654</v>
      </c>
    </row>
    <row r="653" spans="1:31">
      <c r="A653" t="s">
        <v>351</v>
      </c>
      <c r="B653" t="s">
        <v>86</v>
      </c>
      <c r="C653" t="s">
        <v>352</v>
      </c>
      <c r="D653" t="s">
        <v>811</v>
      </c>
      <c r="E653" t="s">
        <v>11896</v>
      </c>
      <c r="F653" t="s">
        <v>11897</v>
      </c>
      <c r="G653" t="s">
        <v>8665</v>
      </c>
      <c r="H653" t="s">
        <v>356</v>
      </c>
      <c r="I653" t="s">
        <v>351</v>
      </c>
      <c r="J653" t="s">
        <v>11898</v>
      </c>
      <c r="K653" t="s">
        <v>96</v>
      </c>
      <c r="L653" t="s">
        <v>11899</v>
      </c>
      <c r="M653" s="36">
        <v>45969.427233796298</v>
      </c>
      <c r="N653" s="36">
        <v>45974.47152777778</v>
      </c>
      <c r="P653" t="s">
        <v>8668</v>
      </c>
      <c r="Q653" t="s">
        <v>8668</v>
      </c>
      <c r="R653" t="s">
        <v>1130</v>
      </c>
      <c r="S653" t="s">
        <v>1130</v>
      </c>
      <c r="T653" t="s">
        <v>1179</v>
      </c>
      <c r="U653" t="s">
        <v>7118</v>
      </c>
      <c r="V653" t="s">
        <v>11900</v>
      </c>
      <c r="W653" t="s">
        <v>102</v>
      </c>
      <c r="Y653" t="s">
        <v>8</v>
      </c>
      <c r="Z653" t="s">
        <v>104</v>
      </c>
      <c r="AA653" t="s">
        <v>1141</v>
      </c>
      <c r="AB653" s="37">
        <v>1</v>
      </c>
      <c r="AC653" s="37">
        <v>35780</v>
      </c>
      <c r="AD653" s="37">
        <v>75096</v>
      </c>
      <c r="AE653" s="37">
        <v>35780</v>
      </c>
    </row>
    <row r="654" spans="1:31">
      <c r="A654" t="s">
        <v>1646</v>
      </c>
      <c r="B654" t="s">
        <v>256</v>
      </c>
      <c r="C654" t="s">
        <v>257</v>
      </c>
      <c r="D654" t="s">
        <v>1918</v>
      </c>
      <c r="E654" t="s">
        <v>11901</v>
      </c>
      <c r="F654" t="s">
        <v>11902</v>
      </c>
      <c r="G654" t="s">
        <v>8665</v>
      </c>
      <c r="H654" t="s">
        <v>689</v>
      </c>
      <c r="I654" t="s">
        <v>1646</v>
      </c>
      <c r="J654" t="s">
        <v>11903</v>
      </c>
      <c r="K654" t="s">
        <v>96</v>
      </c>
      <c r="L654" t="s">
        <v>11904</v>
      </c>
      <c r="M654" s="36">
        <v>45969.429594907408</v>
      </c>
      <c r="N654" s="36">
        <v>45973.375</v>
      </c>
      <c r="P654" t="s">
        <v>8668</v>
      </c>
      <c r="Q654" t="s">
        <v>8668</v>
      </c>
      <c r="R654" t="s">
        <v>98</v>
      </c>
      <c r="S654" t="s">
        <v>470</v>
      </c>
      <c r="T654" t="s">
        <v>100</v>
      </c>
      <c r="U654" t="s">
        <v>6696</v>
      </c>
      <c r="V654" t="s">
        <v>11905</v>
      </c>
      <c r="W654" t="s">
        <v>102</v>
      </c>
      <c r="Y654" t="s">
        <v>8</v>
      </c>
      <c r="Z654" t="s">
        <v>104</v>
      </c>
      <c r="AA654" t="s">
        <v>1925</v>
      </c>
      <c r="AB654" s="37">
        <v>1</v>
      </c>
      <c r="AC654" s="37">
        <v>35780</v>
      </c>
      <c r="AD654" s="37">
        <v>75096</v>
      </c>
      <c r="AE654" s="37">
        <v>35780</v>
      </c>
    </row>
    <row r="655" spans="1:31">
      <c r="A655" t="s">
        <v>800</v>
      </c>
      <c r="B655" t="s">
        <v>381</v>
      </c>
      <c r="C655" t="s">
        <v>382</v>
      </c>
      <c r="D655" t="s">
        <v>2271</v>
      </c>
      <c r="E655" t="s">
        <v>11906</v>
      </c>
      <c r="F655" t="s">
        <v>11907</v>
      </c>
      <c r="G655" t="s">
        <v>8665</v>
      </c>
      <c r="H655" t="s">
        <v>804</v>
      </c>
      <c r="I655" t="s">
        <v>800</v>
      </c>
      <c r="J655" t="s">
        <v>11908</v>
      </c>
      <c r="K655" t="s">
        <v>96</v>
      </c>
      <c r="L655" t="s">
        <v>11909</v>
      </c>
      <c r="M655" s="36">
        <v>45969.435474537036</v>
      </c>
      <c r="N655" s="36">
        <v>45973.347916666673</v>
      </c>
      <c r="P655" t="s">
        <v>8668</v>
      </c>
      <c r="Q655" t="s">
        <v>8668</v>
      </c>
      <c r="R655" t="s">
        <v>1130</v>
      </c>
      <c r="S655" t="s">
        <v>1130</v>
      </c>
      <c r="T655" t="s">
        <v>100</v>
      </c>
      <c r="U655" t="s">
        <v>6696</v>
      </c>
      <c r="V655" t="s">
        <v>11910</v>
      </c>
      <c r="W655" t="s">
        <v>102</v>
      </c>
      <c r="Y655" t="s">
        <v>8</v>
      </c>
      <c r="Z655" t="s">
        <v>104</v>
      </c>
      <c r="AA655" t="s">
        <v>2068</v>
      </c>
      <c r="AB655" s="37">
        <v>1</v>
      </c>
      <c r="AC655" s="37">
        <v>35780</v>
      </c>
      <c r="AD655" s="37">
        <v>75096</v>
      </c>
      <c r="AE655" s="37">
        <v>35780</v>
      </c>
    </row>
    <row r="656" spans="1:31">
      <c r="A656" t="s">
        <v>991</v>
      </c>
      <c r="B656" t="s">
        <v>256</v>
      </c>
      <c r="C656" t="s">
        <v>257</v>
      </c>
      <c r="D656" t="s">
        <v>1440</v>
      </c>
      <c r="E656" t="s">
        <v>11911</v>
      </c>
      <c r="F656" t="s">
        <v>11912</v>
      </c>
      <c r="G656" t="s">
        <v>8665</v>
      </c>
      <c r="H656" t="s">
        <v>224</v>
      </c>
      <c r="I656" t="s">
        <v>991</v>
      </c>
      <c r="J656" t="s">
        <v>11913</v>
      </c>
      <c r="K656" t="s">
        <v>96</v>
      </c>
      <c r="L656" t="s">
        <v>11914</v>
      </c>
      <c r="M656" s="36">
        <v>45971.333333333343</v>
      </c>
      <c r="N656" s="36">
        <v>45973.675000000003</v>
      </c>
      <c r="P656" t="s">
        <v>8668</v>
      </c>
      <c r="Q656" t="s">
        <v>8668</v>
      </c>
      <c r="R656" t="s">
        <v>98</v>
      </c>
      <c r="S656" t="s">
        <v>99</v>
      </c>
      <c r="T656" t="s">
        <v>100</v>
      </c>
      <c r="U656" t="s">
        <v>6696</v>
      </c>
      <c r="V656" t="s">
        <v>11915</v>
      </c>
      <c r="W656" t="s">
        <v>102</v>
      </c>
      <c r="Y656" t="s">
        <v>8</v>
      </c>
      <c r="Z656" t="s">
        <v>104</v>
      </c>
      <c r="AA656" t="s">
        <v>1448</v>
      </c>
      <c r="AB656" s="37">
        <v>1</v>
      </c>
      <c r="AC656" s="37">
        <v>35780</v>
      </c>
      <c r="AD656" s="37">
        <v>75096</v>
      </c>
      <c r="AE656" s="37">
        <v>35780</v>
      </c>
    </row>
    <row r="657" spans="1:31">
      <c r="A657" t="s">
        <v>85</v>
      </c>
      <c r="B657" t="s">
        <v>86</v>
      </c>
      <c r="C657" t="s">
        <v>87</v>
      </c>
      <c r="D657" t="s">
        <v>2322</v>
      </c>
      <c r="E657" t="s">
        <v>11916</v>
      </c>
      <c r="F657" t="s">
        <v>11917</v>
      </c>
      <c r="G657" t="s">
        <v>8665</v>
      </c>
      <c r="H657" t="s">
        <v>93</v>
      </c>
      <c r="I657" t="s">
        <v>2325</v>
      </c>
      <c r="J657" t="s">
        <v>11918</v>
      </c>
      <c r="K657" t="s">
        <v>96</v>
      </c>
      <c r="L657" t="s">
        <v>11919</v>
      </c>
      <c r="M657" s="36">
        <v>45971.333333333343</v>
      </c>
      <c r="N657" s="36">
        <v>45973.626388888893</v>
      </c>
      <c r="P657" t="s">
        <v>8668</v>
      </c>
      <c r="Q657" t="s">
        <v>8668</v>
      </c>
      <c r="R657" t="s">
        <v>1130</v>
      </c>
      <c r="S657" t="s">
        <v>1130</v>
      </c>
      <c r="T657" t="s">
        <v>100</v>
      </c>
      <c r="U657" t="s">
        <v>6696</v>
      </c>
      <c r="V657" t="s">
        <v>11920</v>
      </c>
      <c r="W657" t="s">
        <v>102</v>
      </c>
      <c r="Y657" t="s">
        <v>11</v>
      </c>
      <c r="Z657" t="s">
        <v>104</v>
      </c>
      <c r="AA657" t="s">
        <v>438</v>
      </c>
      <c r="AB657" s="37">
        <v>1</v>
      </c>
      <c r="AC657" s="37">
        <v>67654</v>
      </c>
      <c r="AD657" s="37">
        <v>140396</v>
      </c>
      <c r="AE657" s="37">
        <v>67654</v>
      </c>
    </row>
    <row r="658" spans="1:31">
      <c r="A658" t="s">
        <v>398</v>
      </c>
      <c r="B658" t="s">
        <v>86</v>
      </c>
      <c r="C658" t="s">
        <v>87</v>
      </c>
      <c r="D658" t="s">
        <v>399</v>
      </c>
      <c r="E658" t="s">
        <v>11921</v>
      </c>
      <c r="F658" t="s">
        <v>11922</v>
      </c>
      <c r="G658" t="s">
        <v>8665</v>
      </c>
      <c r="H658" t="s">
        <v>402</v>
      </c>
      <c r="I658" t="s">
        <v>398</v>
      </c>
      <c r="J658" t="s">
        <v>11923</v>
      </c>
      <c r="K658" t="s">
        <v>96</v>
      </c>
      <c r="L658" t="s">
        <v>11924</v>
      </c>
      <c r="M658" s="36">
        <v>45971.333333333343</v>
      </c>
      <c r="N658" s="36">
        <v>45972.811111111107</v>
      </c>
      <c r="P658" t="s">
        <v>8668</v>
      </c>
      <c r="Q658" t="s">
        <v>8668</v>
      </c>
      <c r="R658" t="s">
        <v>98</v>
      </c>
      <c r="S658" t="s">
        <v>470</v>
      </c>
      <c r="T658" t="s">
        <v>100</v>
      </c>
      <c r="U658" t="s">
        <v>6696</v>
      </c>
      <c r="V658" t="s">
        <v>11925</v>
      </c>
      <c r="W658" t="s">
        <v>102</v>
      </c>
      <c r="Y658" t="s">
        <v>8</v>
      </c>
      <c r="Z658" t="s">
        <v>104</v>
      </c>
      <c r="AA658" t="s">
        <v>5139</v>
      </c>
      <c r="AB658" s="37">
        <v>1</v>
      </c>
      <c r="AC658" s="37">
        <v>35780</v>
      </c>
      <c r="AD658" s="37">
        <v>75096</v>
      </c>
      <c r="AE658" s="37">
        <v>35780</v>
      </c>
    </row>
    <row r="659" spans="1:31">
      <c r="A659" t="s">
        <v>351</v>
      </c>
      <c r="B659" t="s">
        <v>86</v>
      </c>
      <c r="C659" t="s">
        <v>352</v>
      </c>
      <c r="D659" t="s">
        <v>11926</v>
      </c>
      <c r="E659" t="s">
        <v>11927</v>
      </c>
      <c r="F659" t="s">
        <v>11928</v>
      </c>
      <c r="G659" t="s">
        <v>8665</v>
      </c>
      <c r="H659" t="s">
        <v>2213</v>
      </c>
      <c r="I659" t="s">
        <v>11929</v>
      </c>
      <c r="J659" t="s">
        <v>11930</v>
      </c>
      <c r="K659" t="s">
        <v>96</v>
      </c>
      <c r="L659" t="s">
        <v>11931</v>
      </c>
      <c r="M659" s="36">
        <v>45971.333333333343</v>
      </c>
      <c r="N659" s="36">
        <v>45972.790277777778</v>
      </c>
      <c r="P659" t="s">
        <v>8668</v>
      </c>
      <c r="Q659" t="s">
        <v>8668</v>
      </c>
      <c r="R659" t="s">
        <v>147</v>
      </c>
      <c r="S659" t="s">
        <v>2319</v>
      </c>
      <c r="T659" t="s">
        <v>100</v>
      </c>
      <c r="U659" t="s">
        <v>6696</v>
      </c>
      <c r="V659" t="s">
        <v>11932</v>
      </c>
      <c r="W659" t="s">
        <v>102</v>
      </c>
      <c r="Y659" t="s">
        <v>11</v>
      </c>
      <c r="Z659" t="s">
        <v>104</v>
      </c>
      <c r="AA659" t="s">
        <v>1089</v>
      </c>
      <c r="AB659" s="37">
        <v>1</v>
      </c>
      <c r="AC659" s="37">
        <v>67654</v>
      </c>
      <c r="AD659" s="37">
        <v>140396</v>
      </c>
      <c r="AE659" s="37">
        <v>67654</v>
      </c>
    </row>
    <row r="660" spans="1:31">
      <c r="A660" t="s">
        <v>138</v>
      </c>
      <c r="B660" t="s">
        <v>139</v>
      </c>
      <c r="C660" t="s">
        <v>140</v>
      </c>
      <c r="D660" t="s">
        <v>141</v>
      </c>
      <c r="E660" t="s">
        <v>11933</v>
      </c>
      <c r="F660" t="s">
        <v>11934</v>
      </c>
      <c r="G660" t="s">
        <v>8665</v>
      </c>
      <c r="H660" t="s">
        <v>144</v>
      </c>
      <c r="I660" t="s">
        <v>138</v>
      </c>
      <c r="J660" t="s">
        <v>11935</v>
      </c>
      <c r="K660" t="s">
        <v>96</v>
      </c>
      <c r="L660" t="s">
        <v>11936</v>
      </c>
      <c r="M660" s="36">
        <v>45971.333333333343</v>
      </c>
      <c r="N660" s="36">
        <v>45973.505555555559</v>
      </c>
      <c r="P660" t="s">
        <v>8668</v>
      </c>
      <c r="Q660" t="s">
        <v>8668</v>
      </c>
      <c r="R660" t="s">
        <v>1130</v>
      </c>
      <c r="S660" t="s">
        <v>1130</v>
      </c>
      <c r="T660" t="s">
        <v>100</v>
      </c>
      <c r="U660" t="s">
        <v>6696</v>
      </c>
      <c r="V660" t="s">
        <v>11937</v>
      </c>
      <c r="W660" t="s">
        <v>102</v>
      </c>
      <c r="Y660" t="s">
        <v>8</v>
      </c>
      <c r="Z660" t="s">
        <v>104</v>
      </c>
      <c r="AA660" t="s">
        <v>11239</v>
      </c>
      <c r="AB660" s="37">
        <v>1</v>
      </c>
      <c r="AC660" s="37">
        <v>35780</v>
      </c>
      <c r="AD660" s="37">
        <v>75096</v>
      </c>
      <c r="AE660" s="37">
        <v>35780</v>
      </c>
    </row>
    <row r="661" spans="1:31">
      <c r="A661" t="s">
        <v>310</v>
      </c>
      <c r="B661" t="s">
        <v>114</v>
      </c>
      <c r="C661" t="s">
        <v>115</v>
      </c>
      <c r="D661" t="s">
        <v>311</v>
      </c>
      <c r="E661" t="s">
        <v>11938</v>
      </c>
      <c r="F661" t="s">
        <v>11939</v>
      </c>
      <c r="G661" t="s">
        <v>8665</v>
      </c>
      <c r="H661" t="s">
        <v>314</v>
      </c>
      <c r="I661" t="s">
        <v>310</v>
      </c>
      <c r="J661" t="s">
        <v>11940</v>
      </c>
      <c r="K661" t="s">
        <v>96</v>
      </c>
      <c r="L661" t="s">
        <v>11941</v>
      </c>
      <c r="M661" s="36">
        <v>45969.496145833327</v>
      </c>
      <c r="N661" s="36">
        <v>45974.509027777778</v>
      </c>
      <c r="P661" t="s">
        <v>8668</v>
      </c>
      <c r="Q661" t="s">
        <v>8668</v>
      </c>
      <c r="R661" t="s">
        <v>1130</v>
      </c>
      <c r="S661" t="s">
        <v>1130</v>
      </c>
      <c r="T661" t="s">
        <v>100</v>
      </c>
      <c r="U661" t="s">
        <v>6696</v>
      </c>
      <c r="V661" t="s">
        <v>11942</v>
      </c>
      <c r="W661" t="s">
        <v>102</v>
      </c>
      <c r="Y661" t="s">
        <v>8</v>
      </c>
      <c r="Z661" t="s">
        <v>104</v>
      </c>
      <c r="AA661" t="s">
        <v>326</v>
      </c>
      <c r="AB661" s="37">
        <v>1</v>
      </c>
      <c r="AC661" s="37">
        <v>35780</v>
      </c>
      <c r="AD661" s="37">
        <v>75096</v>
      </c>
      <c r="AE661" s="37">
        <v>35780</v>
      </c>
    </row>
    <row r="662" spans="1:31">
      <c r="A662" t="s">
        <v>509</v>
      </c>
      <c r="B662" t="s">
        <v>139</v>
      </c>
      <c r="C662" t="s">
        <v>140</v>
      </c>
      <c r="D662" t="s">
        <v>510</v>
      </c>
      <c r="E662" t="s">
        <v>11943</v>
      </c>
      <c r="F662" t="s">
        <v>5731</v>
      </c>
      <c r="G662" t="s">
        <v>8665</v>
      </c>
      <c r="H662" t="s">
        <v>144</v>
      </c>
      <c r="I662" t="s">
        <v>513</v>
      </c>
      <c r="J662" t="s">
        <v>5732</v>
      </c>
      <c r="K662" t="s">
        <v>96</v>
      </c>
      <c r="L662" t="s">
        <v>11944</v>
      </c>
      <c r="M662" s="36">
        <v>45971.333333333343</v>
      </c>
      <c r="N662" s="36">
        <v>45972.790972222218</v>
      </c>
      <c r="P662" t="s">
        <v>8668</v>
      </c>
      <c r="Q662" t="s">
        <v>8668</v>
      </c>
      <c r="R662" t="s">
        <v>98</v>
      </c>
      <c r="S662" t="s">
        <v>470</v>
      </c>
      <c r="T662" t="s">
        <v>100</v>
      </c>
      <c r="U662" t="s">
        <v>6696</v>
      </c>
      <c r="V662" t="s">
        <v>11945</v>
      </c>
      <c r="W662" t="s">
        <v>102</v>
      </c>
      <c r="Y662" t="s">
        <v>11</v>
      </c>
      <c r="Z662" t="s">
        <v>104</v>
      </c>
      <c r="AA662" t="s">
        <v>518</v>
      </c>
      <c r="AB662" s="37">
        <v>1</v>
      </c>
      <c r="AC662" s="37">
        <v>67654</v>
      </c>
      <c r="AD662" s="37">
        <v>140396</v>
      </c>
      <c r="AE662" s="37">
        <v>67654</v>
      </c>
    </row>
    <row r="663" spans="1:31">
      <c r="A663" t="s">
        <v>138</v>
      </c>
      <c r="B663" t="s">
        <v>139</v>
      </c>
      <c r="C663" t="s">
        <v>140</v>
      </c>
      <c r="D663" t="s">
        <v>959</v>
      </c>
      <c r="E663" t="s">
        <v>11946</v>
      </c>
      <c r="F663" t="s">
        <v>11947</v>
      </c>
      <c r="G663" t="s">
        <v>8665</v>
      </c>
      <c r="H663" t="s">
        <v>144</v>
      </c>
      <c r="I663" t="s">
        <v>962</v>
      </c>
      <c r="J663" t="s">
        <v>11948</v>
      </c>
      <c r="K663" t="s">
        <v>96</v>
      </c>
      <c r="L663" t="s">
        <v>11949</v>
      </c>
      <c r="M663" s="36">
        <v>45971.333333333343</v>
      </c>
      <c r="N663" s="36">
        <v>45972.799305555563</v>
      </c>
      <c r="P663" t="s">
        <v>8668</v>
      </c>
      <c r="Q663" t="s">
        <v>8668</v>
      </c>
      <c r="R663" t="s">
        <v>1130</v>
      </c>
      <c r="S663" t="s">
        <v>1130</v>
      </c>
      <c r="T663" t="s">
        <v>100</v>
      </c>
      <c r="U663" t="s">
        <v>6696</v>
      </c>
      <c r="V663" t="s">
        <v>11950</v>
      </c>
      <c r="W663" t="s">
        <v>102</v>
      </c>
      <c r="Y663" t="s">
        <v>11</v>
      </c>
      <c r="Z663" t="s">
        <v>104</v>
      </c>
      <c r="AA663" t="s">
        <v>1322</v>
      </c>
      <c r="AB663" s="37">
        <v>1</v>
      </c>
      <c r="AC663" s="37">
        <v>67654</v>
      </c>
      <c r="AD663" s="37">
        <v>140396</v>
      </c>
      <c r="AE663" s="37">
        <v>67654</v>
      </c>
    </row>
    <row r="664" spans="1:31">
      <c r="A664" t="s">
        <v>152</v>
      </c>
      <c r="B664" t="s">
        <v>153</v>
      </c>
      <c r="C664" t="s">
        <v>154</v>
      </c>
      <c r="D664" t="s">
        <v>155</v>
      </c>
      <c r="E664" t="s">
        <v>11951</v>
      </c>
      <c r="F664" t="s">
        <v>11952</v>
      </c>
      <c r="G664" t="s">
        <v>8665</v>
      </c>
      <c r="H664" t="s">
        <v>153</v>
      </c>
      <c r="I664" t="s">
        <v>152</v>
      </c>
      <c r="J664" t="s">
        <v>7202</v>
      </c>
      <c r="K664" t="s">
        <v>96</v>
      </c>
      <c r="L664" t="s">
        <v>11953</v>
      </c>
      <c r="M664" s="36">
        <v>45971.333333333343</v>
      </c>
      <c r="N664" s="36">
        <v>45973.556250000001</v>
      </c>
      <c r="P664" t="s">
        <v>8668</v>
      </c>
      <c r="Q664" t="s">
        <v>8668</v>
      </c>
      <c r="R664" t="s">
        <v>1130</v>
      </c>
      <c r="S664" t="s">
        <v>1130</v>
      </c>
      <c r="T664" t="s">
        <v>100</v>
      </c>
      <c r="U664" t="s">
        <v>6696</v>
      </c>
      <c r="V664" t="s">
        <v>11954</v>
      </c>
      <c r="W664" t="s">
        <v>102</v>
      </c>
      <c r="Y664" t="s">
        <v>8</v>
      </c>
      <c r="Z664" t="s">
        <v>104</v>
      </c>
      <c r="AA664" t="s">
        <v>5632</v>
      </c>
      <c r="AB664" s="37">
        <v>1</v>
      </c>
      <c r="AC664" s="37">
        <v>35780</v>
      </c>
      <c r="AD664" s="37">
        <v>75096</v>
      </c>
      <c r="AE664" s="37">
        <v>35780</v>
      </c>
    </row>
    <row r="665" spans="1:31">
      <c r="A665" t="s">
        <v>138</v>
      </c>
      <c r="B665" t="s">
        <v>139</v>
      </c>
      <c r="C665" t="s">
        <v>140</v>
      </c>
      <c r="D665" t="s">
        <v>141</v>
      </c>
      <c r="E665" t="s">
        <v>11955</v>
      </c>
      <c r="F665" t="s">
        <v>11956</v>
      </c>
      <c r="G665" t="s">
        <v>8665</v>
      </c>
      <c r="H665" t="s">
        <v>144</v>
      </c>
      <c r="I665" t="s">
        <v>138</v>
      </c>
      <c r="J665" t="s">
        <v>11957</v>
      </c>
      <c r="K665" t="s">
        <v>96</v>
      </c>
      <c r="L665" t="s">
        <v>11958</v>
      </c>
      <c r="M665" s="36">
        <v>45971.333333333343</v>
      </c>
      <c r="N665" s="36">
        <v>45976.435416666667</v>
      </c>
      <c r="P665" t="s">
        <v>8668</v>
      </c>
      <c r="Q665" t="s">
        <v>8668</v>
      </c>
      <c r="R665" t="s">
        <v>1130</v>
      </c>
      <c r="S665" t="s">
        <v>1130</v>
      </c>
      <c r="T665" t="s">
        <v>100</v>
      </c>
      <c r="U665" t="s">
        <v>6696</v>
      </c>
      <c r="V665" t="s">
        <v>11959</v>
      </c>
      <c r="W665" t="s">
        <v>102</v>
      </c>
      <c r="Y665" t="s">
        <v>8</v>
      </c>
      <c r="Z665" t="s">
        <v>104</v>
      </c>
      <c r="AA665" t="s">
        <v>8671</v>
      </c>
      <c r="AB665" s="37">
        <v>1</v>
      </c>
      <c r="AC665" s="37">
        <v>35780</v>
      </c>
      <c r="AD665" s="37">
        <v>75096</v>
      </c>
      <c r="AE665" s="37">
        <v>35780</v>
      </c>
    </row>
    <row r="666" spans="1:31">
      <c r="A666" t="s">
        <v>398</v>
      </c>
      <c r="B666" t="s">
        <v>86</v>
      </c>
      <c r="C666" t="s">
        <v>87</v>
      </c>
      <c r="D666" t="s">
        <v>1514</v>
      </c>
      <c r="E666" t="s">
        <v>11960</v>
      </c>
      <c r="F666" t="s">
        <v>11961</v>
      </c>
      <c r="G666" t="s">
        <v>8607</v>
      </c>
      <c r="H666" t="s">
        <v>402</v>
      </c>
      <c r="I666" t="s">
        <v>1517</v>
      </c>
      <c r="J666" t="s">
        <v>11962</v>
      </c>
      <c r="K666" t="s">
        <v>96</v>
      </c>
      <c r="L666" t="s">
        <v>11963</v>
      </c>
      <c r="M666" s="36">
        <v>45971.333333333343</v>
      </c>
      <c r="N666" s="36">
        <v>45972.702777777777</v>
      </c>
      <c r="P666" t="s">
        <v>8668</v>
      </c>
      <c r="Q666" t="s">
        <v>8668</v>
      </c>
      <c r="R666" t="s">
        <v>1130</v>
      </c>
      <c r="S666" t="s">
        <v>1130</v>
      </c>
      <c r="T666" t="s">
        <v>100</v>
      </c>
      <c r="U666" t="s">
        <v>6696</v>
      </c>
      <c r="V666" t="s">
        <v>11964</v>
      </c>
      <c r="W666" t="s">
        <v>8611</v>
      </c>
      <c r="Y666" t="s">
        <v>13</v>
      </c>
      <c r="Z666" t="s">
        <v>104</v>
      </c>
      <c r="AB666" s="37">
        <v>0</v>
      </c>
      <c r="AC666" s="37">
        <v>35780</v>
      </c>
      <c r="AD666" s="37">
        <v>75096</v>
      </c>
      <c r="AE666" s="37">
        <v>35780</v>
      </c>
    </row>
    <row r="667" spans="1:31">
      <c r="A667" t="s">
        <v>398</v>
      </c>
      <c r="B667" t="s">
        <v>86</v>
      </c>
      <c r="C667" t="s">
        <v>87</v>
      </c>
      <c r="D667" t="s">
        <v>1059</v>
      </c>
      <c r="E667" t="s">
        <v>11965</v>
      </c>
      <c r="F667" t="s">
        <v>11966</v>
      </c>
      <c r="G667" t="s">
        <v>8665</v>
      </c>
      <c r="H667" t="s">
        <v>402</v>
      </c>
      <c r="I667" t="s">
        <v>1062</v>
      </c>
      <c r="J667" t="s">
        <v>8420</v>
      </c>
      <c r="K667" t="s">
        <v>96</v>
      </c>
      <c r="L667" t="s">
        <v>11967</v>
      </c>
      <c r="M667" s="36">
        <v>45971.333333333343</v>
      </c>
      <c r="N667" s="36">
        <v>45973.361805555563</v>
      </c>
      <c r="P667" t="s">
        <v>8668</v>
      </c>
      <c r="Q667" t="s">
        <v>8668</v>
      </c>
      <c r="R667" t="s">
        <v>1130</v>
      </c>
      <c r="S667" t="s">
        <v>1130</v>
      </c>
      <c r="T667" t="s">
        <v>100</v>
      </c>
      <c r="U667" t="s">
        <v>6696</v>
      </c>
      <c r="V667" t="s">
        <v>11968</v>
      </c>
      <c r="W667" t="s">
        <v>102</v>
      </c>
      <c r="Y667" t="s">
        <v>11</v>
      </c>
      <c r="Z667" t="s">
        <v>104</v>
      </c>
      <c r="AA667" t="s">
        <v>824</v>
      </c>
      <c r="AB667" s="37">
        <v>1</v>
      </c>
      <c r="AC667" s="37">
        <v>67654</v>
      </c>
      <c r="AD667" s="37">
        <v>140396</v>
      </c>
      <c r="AE667" s="37">
        <v>67654</v>
      </c>
    </row>
    <row r="668" spans="1:31">
      <c r="A668" t="s">
        <v>113</v>
      </c>
      <c r="B668" t="s">
        <v>114</v>
      </c>
      <c r="C668" t="s">
        <v>115</v>
      </c>
      <c r="D668" t="s">
        <v>1357</v>
      </c>
      <c r="E668" t="s">
        <v>11969</v>
      </c>
      <c r="F668" t="s">
        <v>11970</v>
      </c>
      <c r="G668" t="s">
        <v>8607</v>
      </c>
      <c r="H668" t="s">
        <v>366</v>
      </c>
      <c r="I668" t="s">
        <v>1360</v>
      </c>
      <c r="J668" t="s">
        <v>11971</v>
      </c>
      <c r="K668" t="s">
        <v>96</v>
      </c>
      <c r="L668" t="s">
        <v>11972</v>
      </c>
      <c r="M668" s="36">
        <v>45971.333333333343</v>
      </c>
      <c r="N668" s="36">
        <v>45973.401388888888</v>
      </c>
      <c r="P668" t="s">
        <v>8668</v>
      </c>
      <c r="Q668" t="s">
        <v>8668</v>
      </c>
      <c r="R668" t="s">
        <v>98</v>
      </c>
      <c r="S668" t="s">
        <v>470</v>
      </c>
      <c r="T668" t="s">
        <v>100</v>
      </c>
      <c r="U668" t="s">
        <v>6696</v>
      </c>
      <c r="V668" t="s">
        <v>11973</v>
      </c>
      <c r="W668" t="s">
        <v>8611</v>
      </c>
      <c r="Y668" t="s">
        <v>13</v>
      </c>
      <c r="Z668" t="s">
        <v>104</v>
      </c>
      <c r="AB668" s="37">
        <v>0</v>
      </c>
      <c r="AC668" s="37">
        <v>35780</v>
      </c>
      <c r="AD668" s="37">
        <v>75096</v>
      </c>
      <c r="AE668" s="37">
        <v>35780</v>
      </c>
    </row>
    <row r="669" spans="1:31">
      <c r="A669" t="s">
        <v>351</v>
      </c>
      <c r="B669" t="s">
        <v>86</v>
      </c>
      <c r="C669" t="s">
        <v>352</v>
      </c>
      <c r="D669" t="s">
        <v>353</v>
      </c>
      <c r="E669" t="s">
        <v>11974</v>
      </c>
      <c r="F669" t="s">
        <v>11975</v>
      </c>
      <c r="G669" t="s">
        <v>8665</v>
      </c>
      <c r="H669" t="s">
        <v>356</v>
      </c>
      <c r="I669" t="s">
        <v>357</v>
      </c>
      <c r="J669" t="s">
        <v>11976</v>
      </c>
      <c r="K669" t="s">
        <v>96</v>
      </c>
      <c r="L669" t="s">
        <v>11977</v>
      </c>
      <c r="M669" s="36">
        <v>45971.333333333343</v>
      </c>
      <c r="N669" s="36">
        <v>45972.780555555553</v>
      </c>
      <c r="P669" t="s">
        <v>8668</v>
      </c>
      <c r="Q669" t="s">
        <v>8668</v>
      </c>
      <c r="R669" t="s">
        <v>98</v>
      </c>
      <c r="S669" t="s">
        <v>99</v>
      </c>
      <c r="T669" t="s">
        <v>100</v>
      </c>
      <c r="U669" t="s">
        <v>6696</v>
      </c>
      <c r="V669" t="s">
        <v>11978</v>
      </c>
      <c r="W669" t="s">
        <v>102</v>
      </c>
      <c r="Y669" t="s">
        <v>8</v>
      </c>
      <c r="Z669" t="s">
        <v>104</v>
      </c>
      <c r="AA669" t="s">
        <v>1141</v>
      </c>
      <c r="AB669" s="37">
        <v>1</v>
      </c>
      <c r="AC669" s="37">
        <v>35780</v>
      </c>
      <c r="AD669" s="37">
        <v>75096</v>
      </c>
      <c r="AE669" s="37">
        <v>35780</v>
      </c>
    </row>
    <row r="670" spans="1:31">
      <c r="A670" t="s">
        <v>138</v>
      </c>
      <c r="B670" t="s">
        <v>139</v>
      </c>
      <c r="C670" t="s">
        <v>140</v>
      </c>
      <c r="D670" t="s">
        <v>494</v>
      </c>
      <c r="E670" t="s">
        <v>11979</v>
      </c>
      <c r="F670" t="s">
        <v>11980</v>
      </c>
      <c r="G670" t="s">
        <v>8665</v>
      </c>
      <c r="H670" t="s">
        <v>144</v>
      </c>
      <c r="I670" t="s">
        <v>497</v>
      </c>
      <c r="J670" t="s">
        <v>11981</v>
      </c>
      <c r="K670" t="s">
        <v>96</v>
      </c>
      <c r="L670" t="s">
        <v>11982</v>
      </c>
      <c r="M670" s="36">
        <v>45971.333333333343</v>
      </c>
      <c r="N670" s="36">
        <v>45973.504861111112</v>
      </c>
      <c r="P670" t="s">
        <v>8668</v>
      </c>
      <c r="Q670" t="s">
        <v>8668</v>
      </c>
      <c r="R670" t="s">
        <v>98</v>
      </c>
      <c r="S670" t="s">
        <v>470</v>
      </c>
      <c r="T670" t="s">
        <v>100</v>
      </c>
      <c r="U670" t="s">
        <v>6696</v>
      </c>
      <c r="V670" t="s">
        <v>11983</v>
      </c>
      <c r="W670" t="s">
        <v>102</v>
      </c>
      <c r="Y670" t="s">
        <v>8</v>
      </c>
      <c r="Z670" t="s">
        <v>104</v>
      </c>
      <c r="AA670" t="s">
        <v>11239</v>
      </c>
      <c r="AB670" s="37">
        <v>1</v>
      </c>
      <c r="AC670" s="37">
        <v>35780</v>
      </c>
      <c r="AD670" s="37">
        <v>75096</v>
      </c>
      <c r="AE670" s="37">
        <v>35780</v>
      </c>
    </row>
    <row r="671" spans="1:31">
      <c r="A671" t="s">
        <v>138</v>
      </c>
      <c r="B671" t="s">
        <v>139</v>
      </c>
      <c r="C671" t="s">
        <v>140</v>
      </c>
      <c r="D671" t="s">
        <v>2183</v>
      </c>
      <c r="E671" t="s">
        <v>11984</v>
      </c>
      <c r="F671" t="s">
        <v>11985</v>
      </c>
      <c r="G671" t="s">
        <v>8665</v>
      </c>
      <c r="H671" t="s">
        <v>144</v>
      </c>
      <c r="I671" t="s">
        <v>2186</v>
      </c>
      <c r="J671" t="s">
        <v>11986</v>
      </c>
      <c r="K671" t="s">
        <v>96</v>
      </c>
      <c r="L671" t="s">
        <v>11987</v>
      </c>
      <c r="M671" s="36">
        <v>45971.333333333343</v>
      </c>
      <c r="N671" s="36">
        <v>45975.704861111109</v>
      </c>
      <c r="P671" t="s">
        <v>8668</v>
      </c>
      <c r="Q671" t="s">
        <v>8668</v>
      </c>
      <c r="R671" t="s">
        <v>1130</v>
      </c>
      <c r="S671" t="s">
        <v>1130</v>
      </c>
      <c r="T671" t="s">
        <v>100</v>
      </c>
      <c r="U671" t="s">
        <v>6696</v>
      </c>
      <c r="V671" t="s">
        <v>11988</v>
      </c>
      <c r="W671" t="s">
        <v>102</v>
      </c>
      <c r="Y671" t="s">
        <v>8</v>
      </c>
      <c r="Z671" t="s">
        <v>104</v>
      </c>
      <c r="AA671" t="s">
        <v>176</v>
      </c>
      <c r="AB671" s="37">
        <v>1</v>
      </c>
      <c r="AC671" s="37">
        <v>35780</v>
      </c>
      <c r="AD671" s="37">
        <v>75096</v>
      </c>
      <c r="AE671" s="37">
        <v>35780</v>
      </c>
    </row>
    <row r="672" spans="1:31">
      <c r="A672" t="s">
        <v>85</v>
      </c>
      <c r="B672" t="s">
        <v>86</v>
      </c>
      <c r="C672" t="s">
        <v>87</v>
      </c>
      <c r="D672" t="s">
        <v>2864</v>
      </c>
      <c r="E672" t="s">
        <v>11989</v>
      </c>
      <c r="F672" t="s">
        <v>11990</v>
      </c>
      <c r="G672" t="s">
        <v>8607</v>
      </c>
      <c r="H672" t="s">
        <v>93</v>
      </c>
      <c r="I672" t="s">
        <v>2867</v>
      </c>
      <c r="J672" t="s">
        <v>11991</v>
      </c>
      <c r="K672" t="s">
        <v>96</v>
      </c>
      <c r="L672" t="s">
        <v>11992</v>
      </c>
      <c r="M672" s="36">
        <v>45971.333333333343</v>
      </c>
      <c r="N672" s="36">
        <v>45975.436111111107</v>
      </c>
      <c r="P672" t="s">
        <v>8668</v>
      </c>
      <c r="Q672" t="s">
        <v>8668</v>
      </c>
      <c r="R672" t="s">
        <v>1130</v>
      </c>
      <c r="S672" t="s">
        <v>1130</v>
      </c>
      <c r="T672" t="s">
        <v>100</v>
      </c>
      <c r="U672" t="s">
        <v>6696</v>
      </c>
      <c r="V672" t="s">
        <v>11993</v>
      </c>
      <c r="W672" t="s">
        <v>8611</v>
      </c>
      <c r="Y672" t="s">
        <v>15</v>
      </c>
      <c r="Z672" t="s">
        <v>104</v>
      </c>
      <c r="AB672" s="37">
        <v>0</v>
      </c>
      <c r="AC672" s="37">
        <v>35780</v>
      </c>
      <c r="AD672" s="37">
        <v>75096</v>
      </c>
      <c r="AE672" s="37">
        <v>35780</v>
      </c>
    </row>
    <row r="673" spans="1:31">
      <c r="A673" t="s">
        <v>138</v>
      </c>
      <c r="B673" t="s">
        <v>139</v>
      </c>
      <c r="C673" t="s">
        <v>140</v>
      </c>
      <c r="D673" t="s">
        <v>196</v>
      </c>
      <c r="E673" t="s">
        <v>11994</v>
      </c>
      <c r="F673" t="s">
        <v>11995</v>
      </c>
      <c r="G673" t="s">
        <v>8665</v>
      </c>
      <c r="H673" t="s">
        <v>144</v>
      </c>
      <c r="I673" t="s">
        <v>199</v>
      </c>
      <c r="J673" t="s">
        <v>11996</v>
      </c>
      <c r="K673" t="s">
        <v>96</v>
      </c>
      <c r="L673" t="s">
        <v>11997</v>
      </c>
      <c r="M673" s="36">
        <v>45971.333333333343</v>
      </c>
      <c r="N673" s="36">
        <v>45976.43472222222</v>
      </c>
      <c r="P673" t="s">
        <v>8668</v>
      </c>
      <c r="Q673" t="s">
        <v>8668</v>
      </c>
      <c r="R673" t="s">
        <v>98</v>
      </c>
      <c r="S673" t="s">
        <v>99</v>
      </c>
      <c r="T673" t="s">
        <v>100</v>
      </c>
      <c r="U673" t="s">
        <v>6696</v>
      </c>
      <c r="V673" t="s">
        <v>11998</v>
      </c>
      <c r="W673" t="s">
        <v>102</v>
      </c>
      <c r="Y673" t="s">
        <v>8</v>
      </c>
      <c r="Z673" t="s">
        <v>104</v>
      </c>
      <c r="AA673" t="s">
        <v>8671</v>
      </c>
      <c r="AB673" s="37">
        <v>1</v>
      </c>
      <c r="AC673" s="37">
        <v>35780</v>
      </c>
      <c r="AD673" s="37">
        <v>75096</v>
      </c>
      <c r="AE673" s="37">
        <v>35780</v>
      </c>
    </row>
    <row r="674" spans="1:31">
      <c r="A674" t="s">
        <v>138</v>
      </c>
      <c r="B674" t="s">
        <v>139</v>
      </c>
      <c r="C674" t="s">
        <v>140</v>
      </c>
      <c r="D674" t="s">
        <v>141</v>
      </c>
      <c r="E674" t="s">
        <v>11999</v>
      </c>
      <c r="F674" t="s">
        <v>3075</v>
      </c>
      <c r="G674" t="s">
        <v>8665</v>
      </c>
      <c r="H674" t="s">
        <v>144</v>
      </c>
      <c r="I674" t="s">
        <v>138</v>
      </c>
      <c r="J674" t="s">
        <v>3076</v>
      </c>
      <c r="K674" t="s">
        <v>96</v>
      </c>
      <c r="L674" t="s">
        <v>12000</v>
      </c>
      <c r="M674" s="36">
        <v>45971.333333333343</v>
      </c>
      <c r="N674" s="36">
        <v>45974.491666666669</v>
      </c>
      <c r="P674" t="s">
        <v>8668</v>
      </c>
      <c r="Q674" t="s">
        <v>8668</v>
      </c>
      <c r="R674" t="s">
        <v>98</v>
      </c>
      <c r="S674" t="s">
        <v>470</v>
      </c>
      <c r="T674" t="s">
        <v>100</v>
      </c>
      <c r="U674" t="s">
        <v>6696</v>
      </c>
      <c r="V674" t="s">
        <v>12001</v>
      </c>
      <c r="W674" t="s">
        <v>102</v>
      </c>
      <c r="Y674" t="s">
        <v>8</v>
      </c>
      <c r="Z674" t="s">
        <v>104</v>
      </c>
      <c r="AA674" t="s">
        <v>11538</v>
      </c>
      <c r="AB674" s="37">
        <v>1</v>
      </c>
      <c r="AC674" s="37">
        <v>35780</v>
      </c>
      <c r="AD674" s="37">
        <v>75096</v>
      </c>
      <c r="AE674" s="37">
        <v>35780</v>
      </c>
    </row>
    <row r="675" spans="1:31">
      <c r="A675" t="s">
        <v>113</v>
      </c>
      <c r="B675" t="s">
        <v>114</v>
      </c>
      <c r="C675" t="s">
        <v>115</v>
      </c>
      <c r="D675" t="s">
        <v>1715</v>
      </c>
      <c r="E675" t="s">
        <v>12002</v>
      </c>
      <c r="F675" t="s">
        <v>12003</v>
      </c>
      <c r="G675" t="s">
        <v>8665</v>
      </c>
      <c r="H675" t="s">
        <v>366</v>
      </c>
      <c r="I675" t="s">
        <v>1718</v>
      </c>
      <c r="J675" t="s">
        <v>12004</v>
      </c>
      <c r="K675" t="s">
        <v>96</v>
      </c>
      <c r="L675" t="s">
        <v>12005</v>
      </c>
      <c r="M675" s="36">
        <v>45971.333333333343</v>
      </c>
      <c r="N675" s="36">
        <v>45972.793749999997</v>
      </c>
      <c r="P675" t="s">
        <v>8668</v>
      </c>
      <c r="Q675" t="s">
        <v>8668</v>
      </c>
      <c r="R675" t="s">
        <v>1129</v>
      </c>
      <c r="S675" t="s">
        <v>1129</v>
      </c>
      <c r="T675" t="s">
        <v>100</v>
      </c>
      <c r="U675" t="s">
        <v>6696</v>
      </c>
      <c r="V675" t="s">
        <v>12006</v>
      </c>
      <c r="W675" t="s">
        <v>102</v>
      </c>
      <c r="Y675" t="s">
        <v>11</v>
      </c>
      <c r="Z675" t="s">
        <v>104</v>
      </c>
      <c r="AA675" t="s">
        <v>1723</v>
      </c>
      <c r="AB675" s="37">
        <v>1</v>
      </c>
      <c r="AC675" s="37">
        <v>67654</v>
      </c>
      <c r="AD675" s="37">
        <v>140396</v>
      </c>
      <c r="AE675" s="37">
        <v>67654</v>
      </c>
    </row>
    <row r="676" spans="1:31">
      <c r="A676" t="s">
        <v>310</v>
      </c>
      <c r="B676" t="s">
        <v>114</v>
      </c>
      <c r="C676" t="s">
        <v>115</v>
      </c>
      <c r="D676" t="s">
        <v>334</v>
      </c>
      <c r="E676" t="s">
        <v>12007</v>
      </c>
      <c r="F676" t="s">
        <v>12008</v>
      </c>
      <c r="G676" t="s">
        <v>8665</v>
      </c>
      <c r="H676" t="s">
        <v>314</v>
      </c>
      <c r="I676" t="s">
        <v>337</v>
      </c>
      <c r="J676" t="s">
        <v>12009</v>
      </c>
      <c r="K676" t="s">
        <v>96</v>
      </c>
      <c r="L676" t="s">
        <v>12010</v>
      </c>
      <c r="M676" s="36">
        <v>45971.333333333343</v>
      </c>
      <c r="N676" s="36">
        <v>45985.410416666673</v>
      </c>
      <c r="P676" t="s">
        <v>8668</v>
      </c>
      <c r="Q676" t="s">
        <v>8668</v>
      </c>
      <c r="R676" t="s">
        <v>98</v>
      </c>
      <c r="S676" t="s">
        <v>470</v>
      </c>
      <c r="T676" t="s">
        <v>100</v>
      </c>
      <c r="U676" t="s">
        <v>6696</v>
      </c>
      <c r="V676" t="s">
        <v>12011</v>
      </c>
      <c r="W676" t="s">
        <v>8698</v>
      </c>
      <c r="Y676" t="s">
        <v>15</v>
      </c>
      <c r="Z676" t="s">
        <v>104</v>
      </c>
      <c r="AA676" t="s">
        <v>333</v>
      </c>
      <c r="AB676" s="37">
        <v>0</v>
      </c>
      <c r="AC676" s="37">
        <v>35780</v>
      </c>
      <c r="AD676" s="37">
        <v>75096</v>
      </c>
      <c r="AE676" s="37">
        <v>35780</v>
      </c>
    </row>
    <row r="677" spans="1:31">
      <c r="A677" t="s">
        <v>351</v>
      </c>
      <c r="B677" t="s">
        <v>86</v>
      </c>
      <c r="C677" t="s">
        <v>352</v>
      </c>
      <c r="D677" t="s">
        <v>811</v>
      </c>
      <c r="E677" t="s">
        <v>12012</v>
      </c>
      <c r="F677" t="s">
        <v>12013</v>
      </c>
      <c r="G677" t="s">
        <v>8665</v>
      </c>
      <c r="H677" t="s">
        <v>356</v>
      </c>
      <c r="I677" t="s">
        <v>351</v>
      </c>
      <c r="J677" t="s">
        <v>12014</v>
      </c>
      <c r="K677" t="s">
        <v>96</v>
      </c>
      <c r="L677" t="s">
        <v>12015</v>
      </c>
      <c r="M677" s="36">
        <v>45971.333333333343</v>
      </c>
      <c r="N677" s="36">
        <v>45973.42083333333</v>
      </c>
      <c r="P677" t="s">
        <v>8668</v>
      </c>
      <c r="Q677" t="s">
        <v>8668</v>
      </c>
      <c r="R677" t="s">
        <v>98</v>
      </c>
      <c r="S677" t="s">
        <v>470</v>
      </c>
      <c r="T677" t="s">
        <v>100</v>
      </c>
      <c r="U677" t="s">
        <v>6696</v>
      </c>
      <c r="V677" t="s">
        <v>12016</v>
      </c>
      <c r="W677" t="s">
        <v>102</v>
      </c>
      <c r="Y677" t="s">
        <v>8</v>
      </c>
      <c r="Z677" t="s">
        <v>104</v>
      </c>
      <c r="AA677" t="s">
        <v>362</v>
      </c>
      <c r="AB677" s="37">
        <v>1</v>
      </c>
      <c r="AC677" s="37">
        <v>35780</v>
      </c>
      <c r="AD677" s="37">
        <v>75096</v>
      </c>
      <c r="AE677" s="37">
        <v>35780</v>
      </c>
    </row>
    <row r="678" spans="1:31">
      <c r="A678" t="s">
        <v>975</v>
      </c>
      <c r="B678" t="s">
        <v>256</v>
      </c>
      <c r="C678" t="s">
        <v>257</v>
      </c>
      <c r="D678" t="s">
        <v>976</v>
      </c>
      <c r="E678" t="s">
        <v>12017</v>
      </c>
      <c r="F678" t="s">
        <v>12018</v>
      </c>
      <c r="G678" t="s">
        <v>8665</v>
      </c>
      <c r="H678" t="s">
        <v>979</v>
      </c>
      <c r="I678" t="s">
        <v>975</v>
      </c>
      <c r="J678" t="s">
        <v>7221</v>
      </c>
      <c r="K678" t="s">
        <v>96</v>
      </c>
      <c r="L678" t="s">
        <v>12019</v>
      </c>
      <c r="M678" s="36">
        <v>45971.333333333343</v>
      </c>
      <c r="N678" s="36">
        <v>45975.522916666669</v>
      </c>
      <c r="P678" t="s">
        <v>8668</v>
      </c>
      <c r="Q678" t="s">
        <v>8668</v>
      </c>
      <c r="R678" t="s">
        <v>1130</v>
      </c>
      <c r="S678" t="s">
        <v>1130</v>
      </c>
      <c r="T678" t="s">
        <v>100</v>
      </c>
      <c r="U678" t="s">
        <v>6696</v>
      </c>
      <c r="V678" t="s">
        <v>12020</v>
      </c>
      <c r="W678" t="s">
        <v>102</v>
      </c>
      <c r="Y678" t="s">
        <v>8</v>
      </c>
      <c r="Z678" t="s">
        <v>104</v>
      </c>
      <c r="AA678" t="s">
        <v>1023</v>
      </c>
      <c r="AB678" s="37">
        <v>1</v>
      </c>
      <c r="AC678" s="37">
        <v>35780</v>
      </c>
      <c r="AD678" s="37">
        <v>75096</v>
      </c>
      <c r="AE678" s="37">
        <v>35780</v>
      </c>
    </row>
    <row r="679" spans="1:31">
      <c r="A679" t="s">
        <v>138</v>
      </c>
      <c r="B679" t="s">
        <v>139</v>
      </c>
      <c r="C679" t="s">
        <v>140</v>
      </c>
      <c r="D679" t="s">
        <v>196</v>
      </c>
      <c r="E679" t="s">
        <v>12021</v>
      </c>
      <c r="F679" t="s">
        <v>12022</v>
      </c>
      <c r="G679" t="s">
        <v>8665</v>
      </c>
      <c r="H679" t="s">
        <v>144</v>
      </c>
      <c r="I679" t="s">
        <v>199</v>
      </c>
      <c r="J679" t="s">
        <v>12023</v>
      </c>
      <c r="K679" t="s">
        <v>96</v>
      </c>
      <c r="L679" t="s">
        <v>12024</v>
      </c>
      <c r="M679" s="36">
        <v>45971.333333333343</v>
      </c>
      <c r="N679" s="36">
        <v>45974.490972222222</v>
      </c>
      <c r="P679" t="s">
        <v>8668</v>
      </c>
      <c r="Q679" t="s">
        <v>8668</v>
      </c>
      <c r="R679" t="s">
        <v>98</v>
      </c>
      <c r="S679" t="s">
        <v>99</v>
      </c>
      <c r="T679" t="s">
        <v>100</v>
      </c>
      <c r="U679" t="s">
        <v>6696</v>
      </c>
      <c r="V679" t="s">
        <v>12025</v>
      </c>
      <c r="W679" t="s">
        <v>102</v>
      </c>
      <c r="Y679" t="s">
        <v>8</v>
      </c>
      <c r="Z679" t="s">
        <v>104</v>
      </c>
      <c r="AA679" t="s">
        <v>11538</v>
      </c>
      <c r="AB679" s="37">
        <v>1</v>
      </c>
      <c r="AC679" s="37">
        <v>35780</v>
      </c>
      <c r="AD679" s="37">
        <v>75096</v>
      </c>
      <c r="AE679" s="37">
        <v>35780</v>
      </c>
    </row>
    <row r="680" spans="1:31">
      <c r="A680" t="s">
        <v>152</v>
      </c>
      <c r="B680" t="s">
        <v>153</v>
      </c>
      <c r="C680" t="s">
        <v>154</v>
      </c>
      <c r="D680" t="s">
        <v>155</v>
      </c>
      <c r="E680" t="s">
        <v>12026</v>
      </c>
      <c r="F680" t="s">
        <v>12027</v>
      </c>
      <c r="G680" t="s">
        <v>8665</v>
      </c>
      <c r="H680" t="s">
        <v>153</v>
      </c>
      <c r="I680" t="s">
        <v>152</v>
      </c>
      <c r="J680" t="s">
        <v>12028</v>
      </c>
      <c r="K680" t="s">
        <v>96</v>
      </c>
      <c r="L680" t="s">
        <v>12029</v>
      </c>
      <c r="M680" s="36">
        <v>45971.33934027778</v>
      </c>
      <c r="N680" s="36">
        <v>45972.803472222222</v>
      </c>
      <c r="P680" t="s">
        <v>8668</v>
      </c>
      <c r="Q680" t="s">
        <v>8668</v>
      </c>
      <c r="R680" t="s">
        <v>98</v>
      </c>
      <c r="S680" t="s">
        <v>470</v>
      </c>
      <c r="T680" t="s">
        <v>100</v>
      </c>
      <c r="U680" t="s">
        <v>6696</v>
      </c>
      <c r="V680" t="s">
        <v>12030</v>
      </c>
      <c r="W680" t="s">
        <v>102</v>
      </c>
      <c r="Y680" t="s">
        <v>8</v>
      </c>
      <c r="Z680" t="s">
        <v>104</v>
      </c>
      <c r="AA680" t="s">
        <v>2182</v>
      </c>
      <c r="AB680" s="37">
        <v>1</v>
      </c>
      <c r="AC680" s="37">
        <v>35780</v>
      </c>
      <c r="AD680" s="37">
        <v>75096</v>
      </c>
      <c r="AE680" s="37">
        <v>35780</v>
      </c>
    </row>
    <row r="681" spans="1:31">
      <c r="A681" t="s">
        <v>1001</v>
      </c>
      <c r="B681" t="s">
        <v>86</v>
      </c>
      <c r="C681" t="s">
        <v>352</v>
      </c>
      <c r="D681" t="s">
        <v>4065</v>
      </c>
      <c r="E681" t="s">
        <v>12031</v>
      </c>
      <c r="F681" t="s">
        <v>12032</v>
      </c>
      <c r="G681" t="s">
        <v>8665</v>
      </c>
      <c r="H681" t="s">
        <v>659</v>
      </c>
      <c r="I681" t="s">
        <v>4068</v>
      </c>
      <c r="J681" t="s">
        <v>12033</v>
      </c>
      <c r="K681" t="s">
        <v>96</v>
      </c>
      <c r="L681" t="s">
        <v>12034</v>
      </c>
      <c r="M681" s="36">
        <v>45971.364074074067</v>
      </c>
      <c r="N681" s="36">
        <v>45976.496527777781</v>
      </c>
      <c r="P681" t="s">
        <v>8668</v>
      </c>
      <c r="Q681" t="s">
        <v>8668</v>
      </c>
      <c r="R681" t="s">
        <v>98</v>
      </c>
      <c r="S681" t="s">
        <v>99</v>
      </c>
      <c r="T681" t="s">
        <v>100</v>
      </c>
      <c r="U681" t="s">
        <v>6696</v>
      </c>
      <c r="V681" t="s">
        <v>12035</v>
      </c>
      <c r="W681" t="s">
        <v>102</v>
      </c>
      <c r="Y681" t="s">
        <v>11</v>
      </c>
      <c r="Z681" t="s">
        <v>104</v>
      </c>
      <c r="AA681" t="s">
        <v>362</v>
      </c>
      <c r="AB681" s="37">
        <v>1</v>
      </c>
      <c r="AC681" s="37">
        <v>67654</v>
      </c>
      <c r="AD681" s="37">
        <v>140396</v>
      </c>
      <c r="AE681" s="37">
        <v>67654</v>
      </c>
    </row>
    <row r="682" spans="1:31">
      <c r="A682" t="s">
        <v>85</v>
      </c>
      <c r="B682" t="s">
        <v>86</v>
      </c>
      <c r="C682" t="s">
        <v>87</v>
      </c>
      <c r="D682" t="s">
        <v>2399</v>
      </c>
      <c r="E682" t="s">
        <v>12036</v>
      </c>
      <c r="F682" t="s">
        <v>12037</v>
      </c>
      <c r="G682" t="s">
        <v>8607</v>
      </c>
      <c r="H682" t="s">
        <v>131</v>
      </c>
      <c r="I682" t="s">
        <v>2402</v>
      </c>
      <c r="J682" t="s">
        <v>12038</v>
      </c>
      <c r="K682" t="s">
        <v>96</v>
      </c>
      <c r="L682" t="s">
        <v>12039</v>
      </c>
      <c r="M682" s="36">
        <v>45971.374212962961</v>
      </c>
      <c r="N682" s="36">
        <v>45979.570138888892</v>
      </c>
      <c r="P682" t="s">
        <v>8668</v>
      </c>
      <c r="Q682" t="s">
        <v>8668</v>
      </c>
      <c r="R682" t="s">
        <v>1130</v>
      </c>
      <c r="S682" t="s">
        <v>1130</v>
      </c>
      <c r="T682" t="s">
        <v>100</v>
      </c>
      <c r="U682" t="s">
        <v>6696</v>
      </c>
      <c r="V682" t="s">
        <v>12040</v>
      </c>
      <c r="W682" t="s">
        <v>8611</v>
      </c>
      <c r="Y682" t="s">
        <v>15</v>
      </c>
      <c r="Z682" t="s">
        <v>104</v>
      </c>
      <c r="AB682" s="37">
        <v>0</v>
      </c>
      <c r="AC682" s="37">
        <v>35780</v>
      </c>
      <c r="AD682" s="37">
        <v>75096</v>
      </c>
      <c r="AE682" s="37">
        <v>35780</v>
      </c>
    </row>
    <row r="683" spans="1:31">
      <c r="A683" t="s">
        <v>704</v>
      </c>
      <c r="B683" t="s">
        <v>381</v>
      </c>
      <c r="C683" t="s">
        <v>382</v>
      </c>
      <c r="D683" t="s">
        <v>705</v>
      </c>
      <c r="E683" t="s">
        <v>12041</v>
      </c>
      <c r="F683" t="s">
        <v>12042</v>
      </c>
      <c r="G683" t="s">
        <v>8665</v>
      </c>
      <c r="H683" t="s">
        <v>708</v>
      </c>
      <c r="I683" t="s">
        <v>704</v>
      </c>
      <c r="J683" t="s">
        <v>12043</v>
      </c>
      <c r="K683" t="s">
        <v>96</v>
      </c>
      <c r="L683" t="s">
        <v>12044</v>
      </c>
      <c r="M683" s="36">
        <v>45971.367129629631</v>
      </c>
      <c r="N683" s="36">
        <v>45979.388194444437</v>
      </c>
      <c r="P683" t="s">
        <v>8668</v>
      </c>
      <c r="Q683" t="s">
        <v>8668</v>
      </c>
      <c r="R683" t="s">
        <v>98</v>
      </c>
      <c r="S683" t="s">
        <v>470</v>
      </c>
      <c r="T683" t="s">
        <v>100</v>
      </c>
      <c r="U683" t="s">
        <v>6696</v>
      </c>
      <c r="V683" t="s">
        <v>12045</v>
      </c>
      <c r="W683" t="s">
        <v>102</v>
      </c>
      <c r="Y683" t="s">
        <v>8</v>
      </c>
      <c r="Z683" t="s">
        <v>104</v>
      </c>
      <c r="AA683" t="s">
        <v>1603</v>
      </c>
      <c r="AB683" s="37">
        <v>1</v>
      </c>
      <c r="AC683" s="37">
        <v>35780</v>
      </c>
      <c r="AD683" s="37">
        <v>75096</v>
      </c>
      <c r="AE683" s="37">
        <v>35780</v>
      </c>
    </row>
    <row r="684" spans="1:31">
      <c r="A684" t="s">
        <v>113</v>
      </c>
      <c r="B684" t="s">
        <v>114</v>
      </c>
      <c r="C684" t="s">
        <v>115</v>
      </c>
      <c r="D684" t="s">
        <v>5299</v>
      </c>
      <c r="E684" t="s">
        <v>12046</v>
      </c>
      <c r="F684" t="s">
        <v>12047</v>
      </c>
      <c r="G684" t="s">
        <v>8665</v>
      </c>
      <c r="H684" t="s">
        <v>366</v>
      </c>
      <c r="I684" t="s">
        <v>962</v>
      </c>
      <c r="J684" t="s">
        <v>12048</v>
      </c>
      <c r="K684" t="s">
        <v>96</v>
      </c>
      <c r="L684" t="s">
        <v>12049</v>
      </c>
      <c r="M684" s="36">
        <v>45971.397372685176</v>
      </c>
      <c r="N684" s="36">
        <v>45973.561805555553</v>
      </c>
      <c r="P684" t="s">
        <v>8668</v>
      </c>
      <c r="Q684" t="s">
        <v>8668</v>
      </c>
      <c r="R684" t="s">
        <v>98</v>
      </c>
      <c r="S684" t="s">
        <v>99</v>
      </c>
      <c r="T684" t="s">
        <v>100</v>
      </c>
      <c r="U684" t="s">
        <v>6696</v>
      </c>
      <c r="V684" t="s">
        <v>12050</v>
      </c>
      <c r="W684" t="s">
        <v>102</v>
      </c>
      <c r="Y684" t="s">
        <v>11</v>
      </c>
      <c r="Z684" t="s">
        <v>104</v>
      </c>
      <c r="AA684" t="s">
        <v>1723</v>
      </c>
      <c r="AB684" s="37">
        <v>1</v>
      </c>
      <c r="AC684" s="37">
        <v>67654</v>
      </c>
      <c r="AD684" s="37">
        <v>140396</v>
      </c>
      <c r="AE684" s="37">
        <v>67654</v>
      </c>
    </row>
    <row r="685" spans="1:31">
      <c r="A685" t="s">
        <v>800</v>
      </c>
      <c r="B685" t="s">
        <v>381</v>
      </c>
      <c r="C685" t="s">
        <v>382</v>
      </c>
      <c r="D685" t="s">
        <v>6100</v>
      </c>
      <c r="E685" t="s">
        <v>12051</v>
      </c>
      <c r="F685" t="s">
        <v>12052</v>
      </c>
      <c r="G685" t="s">
        <v>8607</v>
      </c>
      <c r="H685" t="s">
        <v>2052</v>
      </c>
      <c r="I685" t="s">
        <v>6103</v>
      </c>
      <c r="J685" t="s">
        <v>12053</v>
      </c>
      <c r="K685" t="s">
        <v>96</v>
      </c>
      <c r="L685" t="s">
        <v>12054</v>
      </c>
      <c r="M685" s="36">
        <v>45971.417673611111</v>
      </c>
      <c r="N685" s="36">
        <v>45978.612500000003</v>
      </c>
      <c r="P685" t="s">
        <v>8668</v>
      </c>
      <c r="Q685" t="s">
        <v>8668</v>
      </c>
      <c r="R685" t="s">
        <v>98</v>
      </c>
      <c r="S685" t="s">
        <v>99</v>
      </c>
      <c r="T685" t="s">
        <v>100</v>
      </c>
      <c r="U685" t="s">
        <v>6696</v>
      </c>
      <c r="V685" t="s">
        <v>12055</v>
      </c>
      <c r="W685" t="s">
        <v>8611</v>
      </c>
      <c r="Y685" t="s">
        <v>125</v>
      </c>
      <c r="Z685" t="s">
        <v>6108</v>
      </c>
      <c r="AB685" s="37">
        <v>0</v>
      </c>
      <c r="AC685" s="37">
        <v>35780</v>
      </c>
      <c r="AD685" s="37">
        <v>75096</v>
      </c>
      <c r="AE685" s="37">
        <v>35780</v>
      </c>
    </row>
    <row r="686" spans="1:31">
      <c r="A686" t="s">
        <v>138</v>
      </c>
      <c r="B686" t="s">
        <v>139</v>
      </c>
      <c r="C686" t="s">
        <v>140</v>
      </c>
      <c r="D686" t="s">
        <v>141</v>
      </c>
      <c r="E686" t="s">
        <v>12056</v>
      </c>
      <c r="F686" t="s">
        <v>12057</v>
      </c>
      <c r="G686" t="s">
        <v>8665</v>
      </c>
      <c r="H686" t="s">
        <v>144</v>
      </c>
      <c r="I686" t="s">
        <v>138</v>
      </c>
      <c r="J686" t="s">
        <v>12058</v>
      </c>
      <c r="K686" t="s">
        <v>96</v>
      </c>
      <c r="L686" t="s">
        <v>12059</v>
      </c>
      <c r="M686" s="36">
        <v>45971.419629629629</v>
      </c>
      <c r="N686" s="36">
        <v>45974.490277777782</v>
      </c>
      <c r="P686" t="s">
        <v>8668</v>
      </c>
      <c r="Q686" t="s">
        <v>8668</v>
      </c>
      <c r="R686" t="s">
        <v>98</v>
      </c>
      <c r="S686" t="s">
        <v>470</v>
      </c>
      <c r="T686" t="s">
        <v>100</v>
      </c>
      <c r="U686" t="s">
        <v>6696</v>
      </c>
      <c r="V686" t="s">
        <v>12060</v>
      </c>
      <c r="W686" t="s">
        <v>102</v>
      </c>
      <c r="Y686" t="s">
        <v>8</v>
      </c>
      <c r="Z686" t="s">
        <v>104</v>
      </c>
      <c r="AA686" t="s">
        <v>11538</v>
      </c>
      <c r="AB686" s="37">
        <v>1</v>
      </c>
      <c r="AC686" s="37">
        <v>35780</v>
      </c>
      <c r="AD686" s="37">
        <v>75096</v>
      </c>
      <c r="AE686" s="37">
        <v>35780</v>
      </c>
    </row>
    <row r="687" spans="1:31">
      <c r="A687" t="s">
        <v>398</v>
      </c>
      <c r="B687" t="s">
        <v>86</v>
      </c>
      <c r="C687" t="s">
        <v>87</v>
      </c>
      <c r="D687" t="s">
        <v>12061</v>
      </c>
      <c r="E687" t="s">
        <v>12062</v>
      </c>
      <c r="F687" t="s">
        <v>12063</v>
      </c>
      <c r="G687" t="s">
        <v>8665</v>
      </c>
      <c r="H687" t="s">
        <v>848</v>
      </c>
      <c r="I687" t="s">
        <v>12064</v>
      </c>
      <c r="J687" t="s">
        <v>12065</v>
      </c>
      <c r="K687" t="s">
        <v>96</v>
      </c>
      <c r="L687" t="s">
        <v>12066</v>
      </c>
      <c r="M687" s="36">
        <v>45971.422465277778</v>
      </c>
      <c r="N687" s="36">
        <v>45979.423611111109</v>
      </c>
      <c r="P687" t="s">
        <v>8668</v>
      </c>
      <c r="Q687" t="s">
        <v>8668</v>
      </c>
      <c r="R687" t="s">
        <v>1129</v>
      </c>
      <c r="S687" t="s">
        <v>1129</v>
      </c>
      <c r="T687" t="s">
        <v>100</v>
      </c>
      <c r="U687" t="s">
        <v>6696</v>
      </c>
      <c r="V687" t="s">
        <v>12067</v>
      </c>
      <c r="W687" t="s">
        <v>8698</v>
      </c>
      <c r="Y687" t="s">
        <v>125</v>
      </c>
      <c r="Z687" t="s">
        <v>126</v>
      </c>
      <c r="AA687" t="s">
        <v>824</v>
      </c>
      <c r="AB687" s="37">
        <v>0</v>
      </c>
      <c r="AC687" s="37">
        <v>35780</v>
      </c>
      <c r="AD687" s="37">
        <v>75096</v>
      </c>
      <c r="AE687" s="37">
        <v>35780</v>
      </c>
    </row>
    <row r="688" spans="1:31">
      <c r="A688" t="s">
        <v>138</v>
      </c>
      <c r="B688" t="s">
        <v>139</v>
      </c>
      <c r="C688" t="s">
        <v>140</v>
      </c>
      <c r="D688" t="s">
        <v>494</v>
      </c>
      <c r="E688" t="s">
        <v>12068</v>
      </c>
      <c r="F688" t="s">
        <v>12069</v>
      </c>
      <c r="G688" t="s">
        <v>8665</v>
      </c>
      <c r="H688" t="s">
        <v>144</v>
      </c>
      <c r="I688" t="s">
        <v>497</v>
      </c>
      <c r="J688" t="s">
        <v>12070</v>
      </c>
      <c r="K688" t="s">
        <v>96</v>
      </c>
      <c r="L688" t="s">
        <v>12071</v>
      </c>
      <c r="M688" s="36">
        <v>45971.433009259257</v>
      </c>
      <c r="N688" s="36">
        <v>45974.489583333343</v>
      </c>
      <c r="P688" t="s">
        <v>8668</v>
      </c>
      <c r="Q688" t="s">
        <v>8668</v>
      </c>
      <c r="R688" t="s">
        <v>98</v>
      </c>
      <c r="S688" t="s">
        <v>470</v>
      </c>
      <c r="T688" t="s">
        <v>100</v>
      </c>
      <c r="U688" t="s">
        <v>6696</v>
      </c>
      <c r="V688" t="s">
        <v>12072</v>
      </c>
      <c r="W688" t="s">
        <v>102</v>
      </c>
      <c r="Y688" t="s">
        <v>8</v>
      </c>
      <c r="Z688" t="s">
        <v>104</v>
      </c>
      <c r="AA688" t="s">
        <v>11538</v>
      </c>
      <c r="AB688" s="37">
        <v>1</v>
      </c>
      <c r="AC688" s="37">
        <v>35780</v>
      </c>
      <c r="AD688" s="37">
        <v>75096</v>
      </c>
      <c r="AE688" s="37">
        <v>35780</v>
      </c>
    </row>
    <row r="689" spans="1:31">
      <c r="A689" t="s">
        <v>85</v>
      </c>
      <c r="B689" t="s">
        <v>86</v>
      </c>
      <c r="C689" t="s">
        <v>87</v>
      </c>
      <c r="D689" t="s">
        <v>2399</v>
      </c>
      <c r="E689" t="s">
        <v>12073</v>
      </c>
      <c r="F689" t="s">
        <v>12074</v>
      </c>
      <c r="G689" t="s">
        <v>8607</v>
      </c>
      <c r="H689" t="s">
        <v>131</v>
      </c>
      <c r="I689" t="s">
        <v>2402</v>
      </c>
      <c r="J689" t="s">
        <v>12075</v>
      </c>
      <c r="K689" t="s">
        <v>96</v>
      </c>
      <c r="L689" t="s">
        <v>12076</v>
      </c>
      <c r="M689" s="36">
        <v>45971.458680555559</v>
      </c>
      <c r="N689" s="36">
        <v>45979.42291666667</v>
      </c>
      <c r="P689" t="s">
        <v>8668</v>
      </c>
      <c r="Q689" t="s">
        <v>8668</v>
      </c>
      <c r="R689" t="s">
        <v>98</v>
      </c>
      <c r="S689" t="s">
        <v>99</v>
      </c>
      <c r="T689" t="s">
        <v>100</v>
      </c>
      <c r="U689" t="s">
        <v>6696</v>
      </c>
      <c r="V689" t="s">
        <v>12077</v>
      </c>
      <c r="W689" t="s">
        <v>8611</v>
      </c>
      <c r="Y689" t="s">
        <v>15</v>
      </c>
      <c r="Z689" t="s">
        <v>104</v>
      </c>
      <c r="AB689" s="37">
        <v>0</v>
      </c>
      <c r="AC689" s="37">
        <v>35780</v>
      </c>
      <c r="AD689" s="37">
        <v>75096</v>
      </c>
      <c r="AE689" s="37">
        <v>35780</v>
      </c>
    </row>
    <row r="690" spans="1:31">
      <c r="A690" t="s">
        <v>310</v>
      </c>
      <c r="B690" t="s">
        <v>114</v>
      </c>
      <c r="C690" t="s">
        <v>115</v>
      </c>
      <c r="D690" t="s">
        <v>311</v>
      </c>
      <c r="E690" t="s">
        <v>12078</v>
      </c>
      <c r="F690" t="s">
        <v>3166</v>
      </c>
      <c r="G690" t="s">
        <v>8665</v>
      </c>
      <c r="H690" t="s">
        <v>314</v>
      </c>
      <c r="I690" t="s">
        <v>310</v>
      </c>
      <c r="J690" t="s">
        <v>3167</v>
      </c>
      <c r="K690" t="s">
        <v>96</v>
      </c>
      <c r="L690" t="s">
        <v>12079</v>
      </c>
      <c r="M690" s="36">
        <v>45971.469131944446</v>
      </c>
      <c r="N690" s="36">
        <v>45972.795138888891</v>
      </c>
      <c r="P690" t="s">
        <v>8668</v>
      </c>
      <c r="Q690" t="s">
        <v>8668</v>
      </c>
      <c r="R690" t="s">
        <v>1129</v>
      </c>
      <c r="S690" t="s">
        <v>1129</v>
      </c>
      <c r="T690" t="s">
        <v>100</v>
      </c>
      <c r="U690" t="s">
        <v>6696</v>
      </c>
      <c r="V690" t="s">
        <v>12080</v>
      </c>
      <c r="W690" t="s">
        <v>102</v>
      </c>
      <c r="Y690" t="s">
        <v>8</v>
      </c>
      <c r="Z690" t="s">
        <v>104</v>
      </c>
      <c r="AA690" t="s">
        <v>319</v>
      </c>
      <c r="AB690" s="37">
        <v>1</v>
      </c>
      <c r="AC690" s="37">
        <v>35780</v>
      </c>
      <c r="AD690" s="37">
        <v>75096</v>
      </c>
      <c r="AE690" s="37">
        <v>35780</v>
      </c>
    </row>
    <row r="691" spans="1:31">
      <c r="A691" t="s">
        <v>113</v>
      </c>
      <c r="B691" t="s">
        <v>114</v>
      </c>
      <c r="C691" t="s">
        <v>115</v>
      </c>
      <c r="D691" t="s">
        <v>1814</v>
      </c>
      <c r="E691" t="s">
        <v>12081</v>
      </c>
      <c r="F691" t="s">
        <v>12082</v>
      </c>
      <c r="G691" t="s">
        <v>8607</v>
      </c>
      <c r="H691" t="s">
        <v>224</v>
      </c>
      <c r="I691" t="s">
        <v>1817</v>
      </c>
      <c r="J691" t="s">
        <v>12083</v>
      </c>
      <c r="K691" t="s">
        <v>96</v>
      </c>
      <c r="L691" t="s">
        <v>12084</v>
      </c>
      <c r="M691" s="36">
        <v>45971.494212962964</v>
      </c>
      <c r="N691" s="36">
        <v>45975.435416666667</v>
      </c>
      <c r="P691" t="s">
        <v>8668</v>
      </c>
      <c r="Q691" t="s">
        <v>8668</v>
      </c>
      <c r="R691" t="s">
        <v>1130</v>
      </c>
      <c r="S691" t="s">
        <v>1130</v>
      </c>
      <c r="T691" t="s">
        <v>100</v>
      </c>
      <c r="U691" t="s">
        <v>6696</v>
      </c>
      <c r="V691" t="s">
        <v>12085</v>
      </c>
      <c r="W691" t="s">
        <v>8611</v>
      </c>
      <c r="Y691" t="s">
        <v>125</v>
      </c>
      <c r="Z691" t="s">
        <v>230</v>
      </c>
      <c r="AB691" s="37">
        <v>0</v>
      </c>
      <c r="AC691" s="37">
        <v>35780</v>
      </c>
      <c r="AD691" s="37">
        <v>75096</v>
      </c>
      <c r="AE691" s="37">
        <v>35780</v>
      </c>
    </row>
    <row r="692" spans="1:31">
      <c r="A692" t="s">
        <v>509</v>
      </c>
      <c r="B692" t="s">
        <v>139</v>
      </c>
      <c r="C692" t="s">
        <v>140</v>
      </c>
      <c r="D692" t="s">
        <v>3492</v>
      </c>
      <c r="E692" t="s">
        <v>12086</v>
      </c>
      <c r="F692" t="s">
        <v>8866</v>
      </c>
      <c r="G692" t="s">
        <v>8607</v>
      </c>
      <c r="H692" t="s">
        <v>1507</v>
      </c>
      <c r="I692" t="s">
        <v>3495</v>
      </c>
      <c r="J692" t="s">
        <v>8867</v>
      </c>
      <c r="K692" t="s">
        <v>96</v>
      </c>
      <c r="L692" t="s">
        <v>12087</v>
      </c>
      <c r="M692" s="36">
        <v>45971.509456018517</v>
      </c>
      <c r="N692" s="36">
        <v>45979.464583333327</v>
      </c>
      <c r="P692" t="s">
        <v>8668</v>
      </c>
      <c r="Q692" t="s">
        <v>8668</v>
      </c>
      <c r="R692" t="s">
        <v>98</v>
      </c>
      <c r="S692" t="s">
        <v>99</v>
      </c>
      <c r="T692" t="s">
        <v>100</v>
      </c>
      <c r="U692" t="s">
        <v>6696</v>
      </c>
      <c r="V692" t="s">
        <v>12088</v>
      </c>
      <c r="W692" t="s">
        <v>8611</v>
      </c>
      <c r="Y692" t="s">
        <v>125</v>
      </c>
      <c r="Z692" t="s">
        <v>230</v>
      </c>
      <c r="AB692" s="37">
        <v>0</v>
      </c>
      <c r="AC692" s="37">
        <v>35780</v>
      </c>
      <c r="AD692" s="37">
        <v>75096</v>
      </c>
      <c r="AE692" s="37">
        <v>35780</v>
      </c>
    </row>
    <row r="693" spans="1:31">
      <c r="A693" t="s">
        <v>113</v>
      </c>
      <c r="B693" t="s">
        <v>114</v>
      </c>
      <c r="C693" t="s">
        <v>115</v>
      </c>
      <c r="D693" t="s">
        <v>1814</v>
      </c>
      <c r="E693" t="s">
        <v>12089</v>
      </c>
      <c r="F693" t="s">
        <v>12090</v>
      </c>
      <c r="G693" t="s">
        <v>8607</v>
      </c>
      <c r="H693" t="s">
        <v>224</v>
      </c>
      <c r="I693" t="s">
        <v>1817</v>
      </c>
      <c r="J693" t="s">
        <v>12083</v>
      </c>
      <c r="K693" t="s">
        <v>96</v>
      </c>
      <c r="L693" t="s">
        <v>12091</v>
      </c>
      <c r="M693" s="36">
        <v>45971.505798611113</v>
      </c>
      <c r="N693" s="36">
        <v>45975.43472222222</v>
      </c>
      <c r="P693" t="s">
        <v>8668</v>
      </c>
      <c r="Q693" t="s">
        <v>8668</v>
      </c>
      <c r="R693" t="s">
        <v>1130</v>
      </c>
      <c r="S693" t="s">
        <v>1130</v>
      </c>
      <c r="T693" t="s">
        <v>100</v>
      </c>
      <c r="U693" t="s">
        <v>6696</v>
      </c>
      <c r="V693" t="s">
        <v>12092</v>
      </c>
      <c r="W693" t="s">
        <v>8611</v>
      </c>
      <c r="Y693" t="s">
        <v>125</v>
      </c>
      <c r="Z693" t="s">
        <v>230</v>
      </c>
      <c r="AB693" s="37">
        <v>0</v>
      </c>
      <c r="AC693" s="37">
        <v>35780</v>
      </c>
      <c r="AD693" s="37">
        <v>75096</v>
      </c>
      <c r="AE693" s="37">
        <v>35780</v>
      </c>
    </row>
    <row r="694" spans="1:31">
      <c r="A694" t="s">
        <v>138</v>
      </c>
      <c r="B694" t="s">
        <v>139</v>
      </c>
      <c r="C694" t="s">
        <v>140</v>
      </c>
      <c r="D694" t="s">
        <v>141</v>
      </c>
      <c r="E694" t="s">
        <v>12093</v>
      </c>
      <c r="F694" t="s">
        <v>12094</v>
      </c>
      <c r="G694" t="s">
        <v>8665</v>
      </c>
      <c r="H694" t="s">
        <v>144</v>
      </c>
      <c r="I694" t="s">
        <v>138</v>
      </c>
      <c r="J694" t="s">
        <v>12095</v>
      </c>
      <c r="K694" t="s">
        <v>96</v>
      </c>
      <c r="L694" t="s">
        <v>12096</v>
      </c>
      <c r="M694" s="36">
        <v>45971.52239583333</v>
      </c>
      <c r="N694" s="36">
        <v>45974.487500000003</v>
      </c>
      <c r="P694" t="s">
        <v>8668</v>
      </c>
      <c r="Q694" t="s">
        <v>8668</v>
      </c>
      <c r="R694" t="s">
        <v>1130</v>
      </c>
      <c r="S694" t="s">
        <v>1130</v>
      </c>
      <c r="T694" t="s">
        <v>100</v>
      </c>
      <c r="U694" t="s">
        <v>6696</v>
      </c>
      <c r="V694" t="s">
        <v>12097</v>
      </c>
      <c r="W694" t="s">
        <v>102</v>
      </c>
      <c r="Y694" t="s">
        <v>8</v>
      </c>
      <c r="Z694" t="s">
        <v>104</v>
      </c>
      <c r="AA694" t="s">
        <v>11538</v>
      </c>
      <c r="AB694" s="37">
        <v>1</v>
      </c>
      <c r="AC694" s="37">
        <v>35780</v>
      </c>
      <c r="AD694" s="37">
        <v>75096</v>
      </c>
      <c r="AE694" s="37">
        <v>35780</v>
      </c>
    </row>
    <row r="695" spans="1:31">
      <c r="A695" t="s">
        <v>152</v>
      </c>
      <c r="B695" t="s">
        <v>153</v>
      </c>
      <c r="C695" t="s">
        <v>154</v>
      </c>
      <c r="D695" t="s">
        <v>155</v>
      </c>
      <c r="E695" t="s">
        <v>12098</v>
      </c>
      <c r="F695" t="s">
        <v>12099</v>
      </c>
      <c r="G695" t="s">
        <v>8665</v>
      </c>
      <c r="H695" t="s">
        <v>153</v>
      </c>
      <c r="I695" t="s">
        <v>152</v>
      </c>
      <c r="J695" t="s">
        <v>12100</v>
      </c>
      <c r="K695" t="s">
        <v>96</v>
      </c>
      <c r="L695" t="s">
        <v>12101</v>
      </c>
      <c r="M695" s="36">
        <v>45971.512916666667</v>
      </c>
      <c r="N695" s="36">
        <v>45975.59097222222</v>
      </c>
      <c r="P695" t="s">
        <v>8668</v>
      </c>
      <c r="Q695" t="s">
        <v>8668</v>
      </c>
      <c r="R695" t="s">
        <v>98</v>
      </c>
      <c r="S695" t="s">
        <v>470</v>
      </c>
      <c r="T695" t="s">
        <v>100</v>
      </c>
      <c r="U695" t="s">
        <v>6696</v>
      </c>
      <c r="V695" t="s">
        <v>12102</v>
      </c>
      <c r="W695" t="s">
        <v>102</v>
      </c>
      <c r="Y695" t="s">
        <v>8</v>
      </c>
      <c r="Z695" t="s">
        <v>104</v>
      </c>
      <c r="AA695" t="s">
        <v>1911</v>
      </c>
      <c r="AB695" s="37">
        <v>1</v>
      </c>
      <c r="AC695" s="37">
        <v>35780</v>
      </c>
      <c r="AD695" s="37">
        <v>75096</v>
      </c>
      <c r="AE695" s="37">
        <v>35780</v>
      </c>
    </row>
    <row r="696" spans="1:31">
      <c r="A696" t="s">
        <v>152</v>
      </c>
      <c r="B696" t="s">
        <v>153</v>
      </c>
      <c r="C696" t="s">
        <v>154</v>
      </c>
      <c r="D696" t="s">
        <v>8408</v>
      </c>
      <c r="E696" t="s">
        <v>12103</v>
      </c>
      <c r="F696" t="s">
        <v>12104</v>
      </c>
      <c r="G696" t="s">
        <v>8665</v>
      </c>
      <c r="H696" t="s">
        <v>153</v>
      </c>
      <c r="I696" t="s">
        <v>8409</v>
      </c>
      <c r="J696" t="s">
        <v>12105</v>
      </c>
      <c r="K696" t="s">
        <v>96</v>
      </c>
      <c r="L696" t="s">
        <v>12106</v>
      </c>
      <c r="M696" s="36">
        <v>45971.527592592603</v>
      </c>
      <c r="N696" s="36">
        <v>45973.759027777778</v>
      </c>
      <c r="P696" t="s">
        <v>8668</v>
      </c>
      <c r="Q696" t="s">
        <v>8668</v>
      </c>
      <c r="R696" t="s">
        <v>1130</v>
      </c>
      <c r="S696" t="s">
        <v>1130</v>
      </c>
      <c r="T696" t="s">
        <v>100</v>
      </c>
      <c r="U696" t="s">
        <v>6696</v>
      </c>
      <c r="V696" t="s">
        <v>12107</v>
      </c>
      <c r="W696" t="s">
        <v>102</v>
      </c>
      <c r="Y696" t="s">
        <v>11</v>
      </c>
      <c r="Z696" t="s">
        <v>104</v>
      </c>
      <c r="AA696" t="s">
        <v>793</v>
      </c>
      <c r="AB696" s="37">
        <v>1</v>
      </c>
      <c r="AC696" s="37">
        <v>67654</v>
      </c>
      <c r="AD696" s="37">
        <v>140396</v>
      </c>
      <c r="AE696" s="37">
        <v>67654</v>
      </c>
    </row>
    <row r="697" spans="1:31">
      <c r="A697" t="s">
        <v>138</v>
      </c>
      <c r="B697" t="s">
        <v>139</v>
      </c>
      <c r="C697" t="s">
        <v>140</v>
      </c>
      <c r="D697" t="s">
        <v>141</v>
      </c>
      <c r="E697" t="s">
        <v>12108</v>
      </c>
      <c r="F697" t="s">
        <v>12109</v>
      </c>
      <c r="G697" t="s">
        <v>8665</v>
      </c>
      <c r="H697" t="s">
        <v>144</v>
      </c>
      <c r="I697" t="s">
        <v>138</v>
      </c>
      <c r="J697" t="s">
        <v>12110</v>
      </c>
      <c r="K697" t="s">
        <v>96</v>
      </c>
      <c r="L697" t="s">
        <v>12111</v>
      </c>
      <c r="M697" s="36">
        <v>45971.528553240743</v>
      </c>
      <c r="N697" s="36">
        <v>45975.394444444442</v>
      </c>
      <c r="P697" t="s">
        <v>8668</v>
      </c>
      <c r="Q697" t="s">
        <v>8668</v>
      </c>
      <c r="R697" t="s">
        <v>98</v>
      </c>
      <c r="S697" t="s">
        <v>470</v>
      </c>
      <c r="T697" t="s">
        <v>100</v>
      </c>
      <c r="U697" t="s">
        <v>6696</v>
      </c>
      <c r="V697" t="s">
        <v>12112</v>
      </c>
      <c r="W697" t="s">
        <v>102</v>
      </c>
      <c r="Y697" t="s">
        <v>8</v>
      </c>
      <c r="Z697" t="s">
        <v>104</v>
      </c>
      <c r="AA697" t="s">
        <v>11239</v>
      </c>
      <c r="AB697" s="37">
        <v>1</v>
      </c>
      <c r="AC697" s="37">
        <v>35780</v>
      </c>
      <c r="AD697" s="37">
        <v>75096</v>
      </c>
      <c r="AE697" s="37">
        <v>35780</v>
      </c>
    </row>
    <row r="698" spans="1:31">
      <c r="A698" t="s">
        <v>509</v>
      </c>
      <c r="B698" t="s">
        <v>139</v>
      </c>
      <c r="C698" t="s">
        <v>140</v>
      </c>
      <c r="D698" t="s">
        <v>1402</v>
      </c>
      <c r="E698" t="s">
        <v>12113</v>
      </c>
      <c r="F698" t="s">
        <v>12114</v>
      </c>
      <c r="G698" t="s">
        <v>8665</v>
      </c>
      <c r="H698" t="s">
        <v>144</v>
      </c>
      <c r="I698" t="s">
        <v>509</v>
      </c>
      <c r="J698" t="s">
        <v>12115</v>
      </c>
      <c r="K698" t="s">
        <v>96</v>
      </c>
      <c r="L698" t="s">
        <v>12116</v>
      </c>
      <c r="M698" s="36">
        <v>45971.54005787037</v>
      </c>
      <c r="N698" s="36">
        <v>45975.427777777782</v>
      </c>
      <c r="P698" t="s">
        <v>8668</v>
      </c>
      <c r="Q698" t="s">
        <v>8668</v>
      </c>
      <c r="R698" t="s">
        <v>98</v>
      </c>
      <c r="S698" t="s">
        <v>99</v>
      </c>
      <c r="T698" t="s">
        <v>100</v>
      </c>
      <c r="U698" t="s">
        <v>6696</v>
      </c>
      <c r="V698" t="s">
        <v>12117</v>
      </c>
      <c r="W698" t="s">
        <v>102</v>
      </c>
      <c r="Y698" t="s">
        <v>8</v>
      </c>
      <c r="Z698" t="s">
        <v>104</v>
      </c>
      <c r="AA698" t="s">
        <v>518</v>
      </c>
      <c r="AB698" s="37">
        <v>1</v>
      </c>
      <c r="AC698" s="37">
        <v>35780</v>
      </c>
      <c r="AD698" s="37">
        <v>75096</v>
      </c>
      <c r="AE698" s="37">
        <v>35780</v>
      </c>
    </row>
    <row r="699" spans="1:31">
      <c r="A699" t="s">
        <v>152</v>
      </c>
      <c r="B699" t="s">
        <v>153</v>
      </c>
      <c r="C699" t="s">
        <v>154</v>
      </c>
      <c r="D699" t="s">
        <v>155</v>
      </c>
      <c r="E699" t="s">
        <v>12118</v>
      </c>
      <c r="F699" t="s">
        <v>12119</v>
      </c>
      <c r="G699" t="s">
        <v>8665</v>
      </c>
      <c r="H699" t="s">
        <v>153</v>
      </c>
      <c r="I699" t="s">
        <v>152</v>
      </c>
      <c r="J699" t="s">
        <v>12120</v>
      </c>
      <c r="K699" t="s">
        <v>96</v>
      </c>
      <c r="L699" t="s">
        <v>12121</v>
      </c>
      <c r="M699" s="36">
        <v>45971.552187499998</v>
      </c>
      <c r="N699" s="36">
        <v>45972.671527777777</v>
      </c>
      <c r="P699" t="s">
        <v>8668</v>
      </c>
      <c r="Q699" t="s">
        <v>8668</v>
      </c>
      <c r="R699" t="s">
        <v>1129</v>
      </c>
      <c r="S699" t="s">
        <v>1130</v>
      </c>
      <c r="T699" t="s">
        <v>100</v>
      </c>
      <c r="U699" t="s">
        <v>6696</v>
      </c>
      <c r="V699" t="s">
        <v>12122</v>
      </c>
      <c r="W699" t="s">
        <v>102</v>
      </c>
      <c r="Y699" t="s">
        <v>8</v>
      </c>
      <c r="Z699" t="s">
        <v>104</v>
      </c>
      <c r="AA699" t="s">
        <v>574</v>
      </c>
      <c r="AB699" s="37">
        <v>1</v>
      </c>
      <c r="AC699" s="37">
        <v>35780</v>
      </c>
      <c r="AD699" s="37">
        <v>75096</v>
      </c>
      <c r="AE699" s="37">
        <v>35780</v>
      </c>
    </row>
    <row r="700" spans="1:31">
      <c r="A700" t="s">
        <v>255</v>
      </c>
      <c r="B700" t="s">
        <v>256</v>
      </c>
      <c r="C700" t="s">
        <v>257</v>
      </c>
      <c r="D700" t="s">
        <v>1896</v>
      </c>
      <c r="E700" t="s">
        <v>12123</v>
      </c>
      <c r="F700" t="s">
        <v>12124</v>
      </c>
      <c r="G700" t="s">
        <v>8665</v>
      </c>
      <c r="H700" t="s">
        <v>261</v>
      </c>
      <c r="I700" t="s">
        <v>1899</v>
      </c>
      <c r="J700" t="s">
        <v>12125</v>
      </c>
      <c r="K700" t="s">
        <v>96</v>
      </c>
      <c r="L700" t="s">
        <v>12126</v>
      </c>
      <c r="M700" s="36">
        <v>45971.542812500003</v>
      </c>
      <c r="N700" s="36">
        <v>45972.796527777777</v>
      </c>
      <c r="P700" t="s">
        <v>8668</v>
      </c>
      <c r="Q700" t="s">
        <v>8668</v>
      </c>
      <c r="R700" t="s">
        <v>1130</v>
      </c>
      <c r="S700" t="s">
        <v>1130</v>
      </c>
      <c r="T700" t="s">
        <v>100</v>
      </c>
      <c r="U700" t="s">
        <v>6696</v>
      </c>
      <c r="V700" t="s">
        <v>12127</v>
      </c>
      <c r="W700" t="s">
        <v>102</v>
      </c>
      <c r="Y700" t="s">
        <v>11</v>
      </c>
      <c r="Z700" t="s">
        <v>104</v>
      </c>
      <c r="AA700" t="s">
        <v>593</v>
      </c>
      <c r="AB700" s="37">
        <v>1</v>
      </c>
      <c r="AC700" s="37">
        <v>67654</v>
      </c>
      <c r="AD700" s="37">
        <v>140396</v>
      </c>
      <c r="AE700" s="37">
        <v>67654</v>
      </c>
    </row>
    <row r="701" spans="1:31">
      <c r="A701" t="s">
        <v>138</v>
      </c>
      <c r="B701" t="s">
        <v>139</v>
      </c>
      <c r="C701" t="s">
        <v>140</v>
      </c>
      <c r="D701" t="s">
        <v>196</v>
      </c>
      <c r="E701" t="s">
        <v>12128</v>
      </c>
      <c r="F701" t="s">
        <v>12129</v>
      </c>
      <c r="G701" t="s">
        <v>8665</v>
      </c>
      <c r="H701" t="s">
        <v>144</v>
      </c>
      <c r="I701" t="s">
        <v>199</v>
      </c>
      <c r="J701" t="s">
        <v>12130</v>
      </c>
      <c r="K701" t="s">
        <v>96</v>
      </c>
      <c r="L701" t="s">
        <v>12131</v>
      </c>
      <c r="M701" s="36">
        <v>45971.550763888888</v>
      </c>
      <c r="N701" s="36">
        <v>45974.488888888889</v>
      </c>
      <c r="P701" t="s">
        <v>8668</v>
      </c>
      <c r="Q701" t="s">
        <v>8668</v>
      </c>
      <c r="R701" t="s">
        <v>98</v>
      </c>
      <c r="S701" t="s">
        <v>470</v>
      </c>
      <c r="T701" t="s">
        <v>100</v>
      </c>
      <c r="U701" t="s">
        <v>6696</v>
      </c>
      <c r="V701" t="s">
        <v>12132</v>
      </c>
      <c r="W701" t="s">
        <v>102</v>
      </c>
      <c r="Y701" t="s">
        <v>8</v>
      </c>
      <c r="Z701" t="s">
        <v>104</v>
      </c>
      <c r="AA701" t="s">
        <v>11538</v>
      </c>
      <c r="AB701" s="37">
        <v>1</v>
      </c>
      <c r="AC701" s="37">
        <v>35780</v>
      </c>
      <c r="AD701" s="37">
        <v>75096</v>
      </c>
      <c r="AE701" s="37">
        <v>35780</v>
      </c>
    </row>
    <row r="702" spans="1:31">
      <c r="A702" t="s">
        <v>398</v>
      </c>
      <c r="B702" t="s">
        <v>86</v>
      </c>
      <c r="C702" t="s">
        <v>87</v>
      </c>
      <c r="D702" t="s">
        <v>3907</v>
      </c>
      <c r="E702" t="s">
        <v>12133</v>
      </c>
      <c r="F702" t="s">
        <v>12134</v>
      </c>
      <c r="G702" t="s">
        <v>8665</v>
      </c>
      <c r="H702" t="s">
        <v>402</v>
      </c>
      <c r="I702" t="s">
        <v>3910</v>
      </c>
      <c r="J702" t="s">
        <v>12135</v>
      </c>
      <c r="K702" t="s">
        <v>96</v>
      </c>
      <c r="L702" t="s">
        <v>12136</v>
      </c>
      <c r="M702" s="36">
        <v>45971.556840277779</v>
      </c>
      <c r="N702" s="36">
        <v>45972.789583333331</v>
      </c>
      <c r="P702" t="s">
        <v>8668</v>
      </c>
      <c r="Q702" t="s">
        <v>8668</v>
      </c>
      <c r="R702" t="s">
        <v>98</v>
      </c>
      <c r="S702" t="s">
        <v>470</v>
      </c>
      <c r="T702" t="s">
        <v>100</v>
      </c>
      <c r="U702" t="s">
        <v>6696</v>
      </c>
      <c r="V702" t="s">
        <v>12137</v>
      </c>
      <c r="W702" t="s">
        <v>102</v>
      </c>
      <c r="Y702" t="s">
        <v>11</v>
      </c>
      <c r="Z702" t="s">
        <v>104</v>
      </c>
      <c r="AA702" t="s">
        <v>824</v>
      </c>
      <c r="AB702" s="37">
        <v>1</v>
      </c>
      <c r="AC702" s="37">
        <v>67654</v>
      </c>
      <c r="AD702" s="37">
        <v>140396</v>
      </c>
      <c r="AE702" s="37">
        <v>67654</v>
      </c>
    </row>
    <row r="703" spans="1:31">
      <c r="A703" t="s">
        <v>138</v>
      </c>
      <c r="B703" t="s">
        <v>139</v>
      </c>
      <c r="C703" t="s">
        <v>140</v>
      </c>
      <c r="D703" t="s">
        <v>12138</v>
      </c>
      <c r="E703" t="s">
        <v>12139</v>
      </c>
      <c r="F703" t="s">
        <v>12140</v>
      </c>
      <c r="G703" t="s">
        <v>8665</v>
      </c>
      <c r="H703" t="s">
        <v>144</v>
      </c>
      <c r="I703" t="s">
        <v>12141</v>
      </c>
      <c r="J703" t="s">
        <v>12142</v>
      </c>
      <c r="K703" t="s">
        <v>96</v>
      </c>
      <c r="L703" t="s">
        <v>12143</v>
      </c>
      <c r="M703" s="36">
        <v>45971.558240740742</v>
      </c>
      <c r="N703" s="36">
        <v>45979.356249999997</v>
      </c>
      <c r="P703" t="s">
        <v>8668</v>
      </c>
      <c r="Q703" t="s">
        <v>8668</v>
      </c>
      <c r="R703" t="s">
        <v>1130</v>
      </c>
      <c r="S703" t="s">
        <v>1130</v>
      </c>
      <c r="T703" t="s">
        <v>100</v>
      </c>
      <c r="U703" t="s">
        <v>6696</v>
      </c>
      <c r="V703" t="s">
        <v>12144</v>
      </c>
      <c r="W703" t="s">
        <v>8698</v>
      </c>
      <c r="Y703" t="s">
        <v>13</v>
      </c>
      <c r="Z703" t="s">
        <v>104</v>
      </c>
      <c r="AA703" t="s">
        <v>169</v>
      </c>
      <c r="AB703" s="37">
        <v>0</v>
      </c>
      <c r="AC703" s="37">
        <v>35780</v>
      </c>
      <c r="AD703" s="37">
        <v>75096</v>
      </c>
      <c r="AE703" s="37">
        <v>35780</v>
      </c>
    </row>
    <row r="704" spans="1:31">
      <c r="A704" t="s">
        <v>138</v>
      </c>
      <c r="B704" t="s">
        <v>139</v>
      </c>
      <c r="C704" t="s">
        <v>140</v>
      </c>
      <c r="D704" t="s">
        <v>141</v>
      </c>
      <c r="E704" t="s">
        <v>12145</v>
      </c>
      <c r="F704" t="s">
        <v>12146</v>
      </c>
      <c r="G704" t="s">
        <v>8665</v>
      </c>
      <c r="H704" t="s">
        <v>144</v>
      </c>
      <c r="I704" t="s">
        <v>138</v>
      </c>
      <c r="J704" t="s">
        <v>12147</v>
      </c>
      <c r="K704" t="s">
        <v>96</v>
      </c>
      <c r="L704" t="s">
        <v>12148</v>
      </c>
      <c r="M704" s="36">
        <v>45971.562164351853</v>
      </c>
      <c r="N704" s="36">
        <v>45980.706250000003</v>
      </c>
      <c r="P704" t="s">
        <v>8668</v>
      </c>
      <c r="Q704" t="s">
        <v>8668</v>
      </c>
      <c r="R704" t="s">
        <v>147</v>
      </c>
      <c r="S704" t="s">
        <v>148</v>
      </c>
      <c r="T704" t="s">
        <v>100</v>
      </c>
      <c r="U704" t="s">
        <v>6696</v>
      </c>
      <c r="V704" t="s">
        <v>12149</v>
      </c>
      <c r="W704" t="s">
        <v>102</v>
      </c>
      <c r="Y704" t="s">
        <v>8</v>
      </c>
      <c r="Z704" t="s">
        <v>104</v>
      </c>
      <c r="AA704" t="s">
        <v>644</v>
      </c>
      <c r="AB704" s="37">
        <v>1</v>
      </c>
      <c r="AC704" s="37">
        <v>35780</v>
      </c>
      <c r="AD704" s="37">
        <v>75096</v>
      </c>
      <c r="AE704" s="37">
        <v>35780</v>
      </c>
    </row>
    <row r="705" spans="1:31">
      <c r="A705" t="s">
        <v>991</v>
      </c>
      <c r="B705" t="s">
        <v>256</v>
      </c>
      <c r="C705" t="s">
        <v>257</v>
      </c>
      <c r="D705" t="s">
        <v>1440</v>
      </c>
      <c r="E705" t="s">
        <v>12150</v>
      </c>
      <c r="F705" t="s">
        <v>12151</v>
      </c>
      <c r="G705" t="s">
        <v>8665</v>
      </c>
      <c r="H705" t="s">
        <v>224</v>
      </c>
      <c r="I705" t="s">
        <v>991</v>
      </c>
      <c r="J705" t="s">
        <v>12152</v>
      </c>
      <c r="K705" t="s">
        <v>96</v>
      </c>
      <c r="L705" t="s">
        <v>12153</v>
      </c>
      <c r="M705" s="36">
        <v>45971.580243055563</v>
      </c>
      <c r="N705" s="36">
        <v>45976.498611111107</v>
      </c>
      <c r="P705" t="s">
        <v>8668</v>
      </c>
      <c r="Q705" t="s">
        <v>8668</v>
      </c>
      <c r="R705" t="s">
        <v>98</v>
      </c>
      <c r="S705" t="s">
        <v>470</v>
      </c>
      <c r="T705" t="s">
        <v>100</v>
      </c>
      <c r="U705" t="s">
        <v>6696</v>
      </c>
      <c r="V705" t="s">
        <v>12154</v>
      </c>
      <c r="W705" t="s">
        <v>102</v>
      </c>
      <c r="Y705" t="s">
        <v>8</v>
      </c>
      <c r="Z705" t="s">
        <v>104</v>
      </c>
      <c r="AA705" t="s">
        <v>7186</v>
      </c>
      <c r="AB705" s="37">
        <v>1</v>
      </c>
      <c r="AC705" s="37">
        <v>35780</v>
      </c>
      <c r="AD705" s="37">
        <v>75096</v>
      </c>
      <c r="AE705" s="37">
        <v>35780</v>
      </c>
    </row>
    <row r="706" spans="1:31">
      <c r="A706" t="s">
        <v>113</v>
      </c>
      <c r="B706" t="s">
        <v>114</v>
      </c>
      <c r="C706" t="s">
        <v>115</v>
      </c>
      <c r="D706" t="s">
        <v>1357</v>
      </c>
      <c r="E706" t="s">
        <v>12155</v>
      </c>
      <c r="F706" t="s">
        <v>12156</v>
      </c>
      <c r="G706" t="s">
        <v>8607</v>
      </c>
      <c r="H706" t="s">
        <v>366</v>
      </c>
      <c r="I706" t="s">
        <v>1360</v>
      </c>
      <c r="J706" t="s">
        <v>12157</v>
      </c>
      <c r="K706" t="s">
        <v>96</v>
      </c>
      <c r="L706" t="s">
        <v>12158</v>
      </c>
      <c r="M706" s="36">
        <v>45971.582789351851</v>
      </c>
      <c r="N706" s="36">
        <v>45972.70208333333</v>
      </c>
      <c r="P706" t="s">
        <v>8668</v>
      </c>
      <c r="Q706" t="s">
        <v>8668</v>
      </c>
      <c r="R706" t="s">
        <v>1130</v>
      </c>
      <c r="S706" t="s">
        <v>1130</v>
      </c>
      <c r="T706" t="s">
        <v>100</v>
      </c>
      <c r="U706" t="s">
        <v>6696</v>
      </c>
      <c r="V706" t="s">
        <v>12159</v>
      </c>
      <c r="W706" t="s">
        <v>8611</v>
      </c>
      <c r="Y706" t="s">
        <v>13</v>
      </c>
      <c r="Z706" t="s">
        <v>104</v>
      </c>
      <c r="AB706" s="37">
        <v>0</v>
      </c>
      <c r="AC706" s="37">
        <v>35780</v>
      </c>
      <c r="AD706" s="37">
        <v>75096</v>
      </c>
      <c r="AE706" s="37">
        <v>35780</v>
      </c>
    </row>
    <row r="707" spans="1:31">
      <c r="A707" t="s">
        <v>152</v>
      </c>
      <c r="B707" t="s">
        <v>153</v>
      </c>
      <c r="C707" t="s">
        <v>154</v>
      </c>
      <c r="D707" t="s">
        <v>155</v>
      </c>
      <c r="E707" t="s">
        <v>12160</v>
      </c>
      <c r="F707" t="s">
        <v>12161</v>
      </c>
      <c r="G707" t="s">
        <v>8665</v>
      </c>
      <c r="H707" t="s">
        <v>153</v>
      </c>
      <c r="I707" t="s">
        <v>152</v>
      </c>
      <c r="J707" t="s">
        <v>12162</v>
      </c>
      <c r="K707" t="s">
        <v>96</v>
      </c>
      <c r="L707" t="s">
        <v>12163</v>
      </c>
      <c r="M707" s="36">
        <v>45971.623020833344</v>
      </c>
      <c r="N707" s="36">
        <v>45973.568055555559</v>
      </c>
      <c r="P707" t="s">
        <v>8668</v>
      </c>
      <c r="Q707" t="s">
        <v>8668</v>
      </c>
      <c r="R707" t="s">
        <v>1130</v>
      </c>
      <c r="S707" t="s">
        <v>1130</v>
      </c>
      <c r="T707" t="s">
        <v>100</v>
      </c>
      <c r="U707" t="s">
        <v>6696</v>
      </c>
      <c r="V707" t="s">
        <v>12164</v>
      </c>
      <c r="W707" t="s">
        <v>102</v>
      </c>
      <c r="Y707" t="s">
        <v>8</v>
      </c>
      <c r="Z707" t="s">
        <v>104</v>
      </c>
      <c r="AA707" t="s">
        <v>1378</v>
      </c>
      <c r="AB707" s="37">
        <v>1</v>
      </c>
      <c r="AC707" s="37">
        <v>35780</v>
      </c>
      <c r="AD707" s="37">
        <v>75096</v>
      </c>
      <c r="AE707" s="37">
        <v>35780</v>
      </c>
    </row>
    <row r="708" spans="1:31">
      <c r="A708" t="s">
        <v>1646</v>
      </c>
      <c r="B708" t="s">
        <v>256</v>
      </c>
      <c r="C708" t="s">
        <v>257</v>
      </c>
      <c r="D708" t="s">
        <v>5702</v>
      </c>
      <c r="E708" t="s">
        <v>12165</v>
      </c>
      <c r="F708" t="s">
        <v>12166</v>
      </c>
      <c r="G708" t="s">
        <v>8665</v>
      </c>
      <c r="H708" t="s">
        <v>281</v>
      </c>
      <c r="I708" t="s">
        <v>5705</v>
      </c>
      <c r="J708" t="s">
        <v>12167</v>
      </c>
      <c r="K708" t="s">
        <v>96</v>
      </c>
      <c r="L708" t="s">
        <v>12168</v>
      </c>
      <c r="M708" s="36">
        <v>45971.617280092592</v>
      </c>
      <c r="N708" s="36">
        <v>45979.48541666667</v>
      </c>
      <c r="P708" t="s">
        <v>8668</v>
      </c>
      <c r="Q708" t="s">
        <v>8668</v>
      </c>
      <c r="R708" t="s">
        <v>1130</v>
      </c>
      <c r="S708" t="s">
        <v>1130</v>
      </c>
      <c r="T708" t="s">
        <v>100</v>
      </c>
      <c r="U708" t="s">
        <v>6696</v>
      </c>
      <c r="V708" t="s">
        <v>12169</v>
      </c>
      <c r="W708" t="s">
        <v>102</v>
      </c>
      <c r="Y708" t="s">
        <v>11</v>
      </c>
      <c r="Z708" t="s">
        <v>104</v>
      </c>
      <c r="AA708" t="s">
        <v>527</v>
      </c>
      <c r="AB708" s="37">
        <v>1</v>
      </c>
      <c r="AC708" s="37">
        <v>67654</v>
      </c>
      <c r="AD708" s="37">
        <v>140396</v>
      </c>
      <c r="AE708" s="37">
        <v>67654</v>
      </c>
    </row>
    <row r="709" spans="1:31">
      <c r="A709" t="s">
        <v>398</v>
      </c>
      <c r="B709" t="s">
        <v>86</v>
      </c>
      <c r="C709" t="s">
        <v>87</v>
      </c>
      <c r="D709" t="s">
        <v>891</v>
      </c>
      <c r="E709" t="s">
        <v>12170</v>
      </c>
      <c r="F709" t="s">
        <v>12171</v>
      </c>
      <c r="G709" t="s">
        <v>8665</v>
      </c>
      <c r="H709" t="s">
        <v>402</v>
      </c>
      <c r="I709" t="s">
        <v>894</v>
      </c>
      <c r="J709" t="s">
        <v>12172</v>
      </c>
      <c r="K709" t="s">
        <v>96</v>
      </c>
      <c r="L709" t="s">
        <v>12173</v>
      </c>
      <c r="M709" s="36">
        <v>45971.649305555547</v>
      </c>
      <c r="N709" s="36">
        <v>45972.781944444447</v>
      </c>
      <c r="P709" t="s">
        <v>8668</v>
      </c>
      <c r="Q709" t="s">
        <v>8668</v>
      </c>
      <c r="R709" t="s">
        <v>98</v>
      </c>
      <c r="S709" t="s">
        <v>99</v>
      </c>
      <c r="T709" t="s">
        <v>100</v>
      </c>
      <c r="U709" t="s">
        <v>6696</v>
      </c>
      <c r="V709" t="s">
        <v>12174</v>
      </c>
      <c r="W709" t="s">
        <v>102</v>
      </c>
      <c r="Y709" t="s">
        <v>11</v>
      </c>
      <c r="Z709" t="s">
        <v>104</v>
      </c>
      <c r="AA709" t="s">
        <v>429</v>
      </c>
      <c r="AB709" s="37">
        <v>1</v>
      </c>
      <c r="AC709" s="37">
        <v>67654</v>
      </c>
      <c r="AD709" s="37">
        <v>140396</v>
      </c>
      <c r="AE709" s="37">
        <v>67654</v>
      </c>
    </row>
    <row r="710" spans="1:31">
      <c r="A710" t="s">
        <v>509</v>
      </c>
      <c r="B710" t="s">
        <v>139</v>
      </c>
      <c r="C710" t="s">
        <v>140</v>
      </c>
      <c r="D710" t="s">
        <v>4791</v>
      </c>
      <c r="E710" t="s">
        <v>12175</v>
      </c>
      <c r="F710" t="s">
        <v>12176</v>
      </c>
      <c r="G710" t="s">
        <v>8665</v>
      </c>
      <c r="H710" t="s">
        <v>144</v>
      </c>
      <c r="I710" t="s">
        <v>4794</v>
      </c>
      <c r="J710" t="s">
        <v>12177</v>
      </c>
      <c r="K710" t="s">
        <v>96</v>
      </c>
      <c r="L710" t="s">
        <v>12178</v>
      </c>
      <c r="M710" s="36">
        <v>45971.653148148151</v>
      </c>
      <c r="N710" s="36">
        <v>45972.79791666667</v>
      </c>
      <c r="P710" t="s">
        <v>8668</v>
      </c>
      <c r="Q710" t="s">
        <v>8668</v>
      </c>
      <c r="R710" t="s">
        <v>98</v>
      </c>
      <c r="S710" t="s">
        <v>99</v>
      </c>
      <c r="T710" t="s">
        <v>100</v>
      </c>
      <c r="U710" t="s">
        <v>6696</v>
      </c>
      <c r="V710" t="s">
        <v>12179</v>
      </c>
      <c r="W710" t="s">
        <v>102</v>
      </c>
      <c r="Y710" t="s">
        <v>11</v>
      </c>
      <c r="Z710" t="s">
        <v>104</v>
      </c>
      <c r="AA710" t="s">
        <v>1385</v>
      </c>
      <c r="AB710" s="37">
        <v>1</v>
      </c>
      <c r="AC710" s="37">
        <v>67654</v>
      </c>
      <c r="AD710" s="37">
        <v>140396</v>
      </c>
      <c r="AE710" s="37">
        <v>67654</v>
      </c>
    </row>
    <row r="711" spans="1:31">
      <c r="A711" t="s">
        <v>152</v>
      </c>
      <c r="B711" t="s">
        <v>153</v>
      </c>
      <c r="C711" t="s">
        <v>154</v>
      </c>
      <c r="D711" t="s">
        <v>155</v>
      </c>
      <c r="E711" t="s">
        <v>12180</v>
      </c>
      <c r="F711" t="s">
        <v>12181</v>
      </c>
      <c r="G711" t="s">
        <v>8665</v>
      </c>
      <c r="H711" t="s">
        <v>153</v>
      </c>
      <c r="I711" t="s">
        <v>152</v>
      </c>
      <c r="J711" t="s">
        <v>12182</v>
      </c>
      <c r="K711" t="s">
        <v>96</v>
      </c>
      <c r="L711" t="s">
        <v>12183</v>
      </c>
      <c r="M711" s="36">
        <v>45971.657685185193</v>
      </c>
      <c r="N711" s="36">
        <v>45972.800694444442</v>
      </c>
      <c r="P711" t="s">
        <v>8668</v>
      </c>
      <c r="Q711" t="s">
        <v>8668</v>
      </c>
      <c r="R711" t="s">
        <v>1130</v>
      </c>
      <c r="S711" t="s">
        <v>1130</v>
      </c>
      <c r="T711" t="s">
        <v>100</v>
      </c>
      <c r="U711" t="s">
        <v>6696</v>
      </c>
      <c r="V711" t="s">
        <v>12184</v>
      </c>
      <c r="W711" t="s">
        <v>102</v>
      </c>
      <c r="Y711" t="s">
        <v>8</v>
      </c>
      <c r="Z711" t="s">
        <v>104</v>
      </c>
      <c r="AA711" t="s">
        <v>2182</v>
      </c>
      <c r="AB711" s="37">
        <v>1</v>
      </c>
      <c r="AC711" s="37">
        <v>35780</v>
      </c>
      <c r="AD711" s="37">
        <v>75096</v>
      </c>
      <c r="AE711" s="37">
        <v>35780</v>
      </c>
    </row>
    <row r="712" spans="1:31">
      <c r="A712" t="s">
        <v>380</v>
      </c>
      <c r="B712" t="s">
        <v>381</v>
      </c>
      <c r="C712" t="s">
        <v>382</v>
      </c>
      <c r="D712" t="s">
        <v>383</v>
      </c>
      <c r="E712" t="s">
        <v>12185</v>
      </c>
      <c r="F712" t="s">
        <v>12186</v>
      </c>
      <c r="G712" t="s">
        <v>8665</v>
      </c>
      <c r="H712" t="s">
        <v>386</v>
      </c>
      <c r="I712" t="s">
        <v>380</v>
      </c>
      <c r="J712" t="s">
        <v>12187</v>
      </c>
      <c r="K712" t="s">
        <v>96</v>
      </c>
      <c r="L712" t="s">
        <v>12188</v>
      </c>
      <c r="M712" s="36">
        <v>45971.670358796298</v>
      </c>
      <c r="N712" s="36">
        <v>45972.793055555558</v>
      </c>
      <c r="P712" t="s">
        <v>8668</v>
      </c>
      <c r="Q712" t="s">
        <v>8668</v>
      </c>
      <c r="R712" t="s">
        <v>1130</v>
      </c>
      <c r="S712" t="s">
        <v>1130</v>
      </c>
      <c r="T712" t="s">
        <v>100</v>
      </c>
      <c r="U712" t="s">
        <v>6696</v>
      </c>
      <c r="V712" t="s">
        <v>12189</v>
      </c>
      <c r="W712" t="s">
        <v>102</v>
      </c>
      <c r="Y712" t="s">
        <v>8</v>
      </c>
      <c r="Z712" t="s">
        <v>104</v>
      </c>
      <c r="AA712" t="s">
        <v>391</v>
      </c>
      <c r="AB712" s="37">
        <v>1</v>
      </c>
      <c r="AC712" s="37">
        <v>35780</v>
      </c>
      <c r="AD712" s="37">
        <v>75096</v>
      </c>
      <c r="AE712" s="37">
        <v>35780</v>
      </c>
    </row>
    <row r="713" spans="1:31">
      <c r="A713" t="s">
        <v>113</v>
      </c>
      <c r="B713" t="s">
        <v>114</v>
      </c>
      <c r="C713" t="s">
        <v>115</v>
      </c>
      <c r="D713" t="s">
        <v>3311</v>
      </c>
      <c r="E713" t="s">
        <v>12190</v>
      </c>
      <c r="F713" t="s">
        <v>12191</v>
      </c>
      <c r="G713" t="s">
        <v>8665</v>
      </c>
      <c r="H713" t="s">
        <v>366</v>
      </c>
      <c r="I713" t="s">
        <v>3314</v>
      </c>
      <c r="J713" t="s">
        <v>12192</v>
      </c>
      <c r="K713" t="s">
        <v>96</v>
      </c>
      <c r="L713" t="s">
        <v>12193</v>
      </c>
      <c r="M713" s="36">
        <v>45971.671863425923</v>
      </c>
      <c r="N713" s="36">
        <v>45972.792361111111</v>
      </c>
      <c r="P713" t="s">
        <v>8668</v>
      </c>
      <c r="Q713" t="s">
        <v>8668</v>
      </c>
      <c r="R713" t="s">
        <v>98</v>
      </c>
      <c r="S713" t="s">
        <v>470</v>
      </c>
      <c r="T713" t="s">
        <v>100</v>
      </c>
      <c r="U713" t="s">
        <v>6696</v>
      </c>
      <c r="V713" t="s">
        <v>12194</v>
      </c>
      <c r="W713" t="s">
        <v>102</v>
      </c>
      <c r="Y713" t="s">
        <v>8</v>
      </c>
      <c r="Z713" t="s">
        <v>104</v>
      </c>
      <c r="AA713" t="s">
        <v>127</v>
      </c>
      <c r="AB713" s="37">
        <v>1</v>
      </c>
      <c r="AC713" s="37">
        <v>35780</v>
      </c>
      <c r="AD713" s="37">
        <v>75096</v>
      </c>
      <c r="AE713" s="37">
        <v>35780</v>
      </c>
    </row>
    <row r="714" spans="1:31">
      <c r="A714" t="s">
        <v>255</v>
      </c>
      <c r="B714" t="s">
        <v>256</v>
      </c>
      <c r="C714" t="s">
        <v>257</v>
      </c>
      <c r="D714" t="s">
        <v>695</v>
      </c>
      <c r="E714" t="s">
        <v>12195</v>
      </c>
      <c r="F714" t="s">
        <v>12196</v>
      </c>
      <c r="G714" t="s">
        <v>8607</v>
      </c>
      <c r="H714" t="s">
        <v>261</v>
      </c>
      <c r="I714" t="s">
        <v>698</v>
      </c>
      <c r="J714" t="s">
        <v>12197</v>
      </c>
      <c r="K714" t="s">
        <v>96</v>
      </c>
      <c r="L714" t="s">
        <v>12198</v>
      </c>
      <c r="M714" s="36">
        <v>45971.675636574073</v>
      </c>
      <c r="N714" s="36">
        <v>45976.470138888893</v>
      </c>
      <c r="P714" t="s">
        <v>8668</v>
      </c>
      <c r="Q714" t="s">
        <v>8668</v>
      </c>
      <c r="R714" t="s">
        <v>98</v>
      </c>
      <c r="S714" t="s">
        <v>470</v>
      </c>
      <c r="T714" t="s">
        <v>100</v>
      </c>
      <c r="U714" t="s">
        <v>6696</v>
      </c>
      <c r="V714" t="s">
        <v>12199</v>
      </c>
      <c r="W714" t="s">
        <v>8611</v>
      </c>
      <c r="Y714" t="s">
        <v>15</v>
      </c>
      <c r="Z714" t="s">
        <v>104</v>
      </c>
      <c r="AB714" s="37">
        <v>0</v>
      </c>
      <c r="AC714" s="37">
        <v>35780</v>
      </c>
      <c r="AD714" s="37">
        <v>75096</v>
      </c>
      <c r="AE714" s="37">
        <v>35780</v>
      </c>
    </row>
    <row r="715" spans="1:31">
      <c r="A715" t="s">
        <v>351</v>
      </c>
      <c r="B715" t="s">
        <v>86</v>
      </c>
      <c r="C715" t="s">
        <v>352</v>
      </c>
      <c r="D715" t="s">
        <v>2786</v>
      </c>
      <c r="E715" t="s">
        <v>12200</v>
      </c>
      <c r="F715" t="s">
        <v>12201</v>
      </c>
      <c r="G715" t="s">
        <v>8665</v>
      </c>
      <c r="H715" t="s">
        <v>2213</v>
      </c>
      <c r="I715" t="s">
        <v>2789</v>
      </c>
      <c r="J715" t="s">
        <v>12202</v>
      </c>
      <c r="K715" t="s">
        <v>96</v>
      </c>
      <c r="L715" t="s">
        <v>12203</v>
      </c>
      <c r="M715" s="36">
        <v>45971.683831018519</v>
      </c>
      <c r="N715" s="36">
        <v>45972.802083333343</v>
      </c>
      <c r="P715" t="s">
        <v>8668</v>
      </c>
      <c r="Q715" t="s">
        <v>8668</v>
      </c>
      <c r="R715" t="s">
        <v>1129</v>
      </c>
      <c r="S715" t="s">
        <v>1129</v>
      </c>
      <c r="T715" t="s">
        <v>100</v>
      </c>
      <c r="U715" t="s">
        <v>6696</v>
      </c>
      <c r="V715" t="s">
        <v>12204</v>
      </c>
      <c r="W715" t="s">
        <v>102</v>
      </c>
      <c r="Y715" t="s">
        <v>11</v>
      </c>
      <c r="Z715" t="s">
        <v>104</v>
      </c>
      <c r="AA715" t="s">
        <v>2338</v>
      </c>
      <c r="AB715" s="37">
        <v>1</v>
      </c>
      <c r="AC715" s="37">
        <v>67654</v>
      </c>
      <c r="AD715" s="37">
        <v>140396</v>
      </c>
      <c r="AE715" s="37">
        <v>67654</v>
      </c>
    </row>
    <row r="716" spans="1:31">
      <c r="A716" t="s">
        <v>85</v>
      </c>
      <c r="B716" t="s">
        <v>86</v>
      </c>
      <c r="C716" t="s">
        <v>87</v>
      </c>
      <c r="D716" t="s">
        <v>3748</v>
      </c>
      <c r="E716" t="s">
        <v>12205</v>
      </c>
      <c r="F716" t="s">
        <v>12206</v>
      </c>
      <c r="G716" t="s">
        <v>8665</v>
      </c>
      <c r="H716" t="s">
        <v>93</v>
      </c>
      <c r="I716" t="s">
        <v>3751</v>
      </c>
      <c r="J716" t="s">
        <v>12207</v>
      </c>
      <c r="K716" t="s">
        <v>96</v>
      </c>
      <c r="L716" t="s">
        <v>12208</v>
      </c>
      <c r="M716" s="36">
        <v>45971.684710648151</v>
      </c>
      <c r="N716" s="36">
        <v>45973.572222222218</v>
      </c>
      <c r="P716" t="s">
        <v>8668</v>
      </c>
      <c r="Q716" t="s">
        <v>8668</v>
      </c>
      <c r="R716" t="s">
        <v>1130</v>
      </c>
      <c r="S716" t="s">
        <v>1130</v>
      </c>
      <c r="T716" t="s">
        <v>100</v>
      </c>
      <c r="U716" t="s">
        <v>6696</v>
      </c>
      <c r="V716" t="s">
        <v>12209</v>
      </c>
      <c r="W716" t="s">
        <v>102</v>
      </c>
      <c r="Y716" t="s">
        <v>11</v>
      </c>
      <c r="Z716" t="s">
        <v>104</v>
      </c>
      <c r="AA716" t="s">
        <v>438</v>
      </c>
      <c r="AB716" s="37">
        <v>1</v>
      </c>
      <c r="AC716" s="37">
        <v>67654</v>
      </c>
      <c r="AD716" s="37">
        <v>140396</v>
      </c>
      <c r="AE716" s="37">
        <v>67654</v>
      </c>
    </row>
    <row r="717" spans="1:31">
      <c r="A717" t="s">
        <v>800</v>
      </c>
      <c r="B717" t="s">
        <v>381</v>
      </c>
      <c r="C717" t="s">
        <v>382</v>
      </c>
      <c r="D717" t="s">
        <v>4224</v>
      </c>
      <c r="E717" t="s">
        <v>12210</v>
      </c>
      <c r="F717" t="s">
        <v>12211</v>
      </c>
      <c r="G717" t="s">
        <v>8665</v>
      </c>
      <c r="H717" t="s">
        <v>804</v>
      </c>
      <c r="I717" t="s">
        <v>4227</v>
      </c>
      <c r="J717" t="s">
        <v>12212</v>
      </c>
      <c r="K717" t="s">
        <v>96</v>
      </c>
      <c r="L717" t="s">
        <v>12213</v>
      </c>
      <c r="M717" s="36">
        <v>45971.679305555554</v>
      </c>
      <c r="N717" s="36">
        <v>45975.479166666657</v>
      </c>
      <c r="P717" t="s">
        <v>8668</v>
      </c>
      <c r="Q717" t="s">
        <v>8668</v>
      </c>
      <c r="R717" t="s">
        <v>1130</v>
      </c>
      <c r="S717" t="s">
        <v>1130</v>
      </c>
      <c r="T717" t="s">
        <v>100</v>
      </c>
      <c r="U717" t="s">
        <v>6696</v>
      </c>
      <c r="V717" t="s">
        <v>12214</v>
      </c>
      <c r="W717" t="s">
        <v>8698</v>
      </c>
      <c r="Y717" t="s">
        <v>13</v>
      </c>
      <c r="Z717" t="s">
        <v>104</v>
      </c>
      <c r="AA717" t="s">
        <v>2068</v>
      </c>
      <c r="AB717" s="37">
        <v>0</v>
      </c>
      <c r="AC717" s="37">
        <v>35780</v>
      </c>
      <c r="AD717" s="37">
        <v>75096</v>
      </c>
      <c r="AE717" s="37">
        <v>35780</v>
      </c>
    </row>
    <row r="718" spans="1:31">
      <c r="A718" t="s">
        <v>800</v>
      </c>
      <c r="B718" t="s">
        <v>381</v>
      </c>
      <c r="C718" t="s">
        <v>382</v>
      </c>
      <c r="D718" t="s">
        <v>801</v>
      </c>
      <c r="E718" t="s">
        <v>12215</v>
      </c>
      <c r="F718" t="s">
        <v>12216</v>
      </c>
      <c r="G718" t="s">
        <v>8607</v>
      </c>
      <c r="H718" t="s">
        <v>804</v>
      </c>
      <c r="I718" t="s">
        <v>805</v>
      </c>
      <c r="J718" t="s">
        <v>12217</v>
      </c>
      <c r="K718" t="s">
        <v>96</v>
      </c>
      <c r="L718" t="s">
        <v>12218</v>
      </c>
      <c r="M718" s="36">
        <v>45971.681180555563</v>
      </c>
      <c r="N718" s="36">
        <v>45978.611111111109</v>
      </c>
      <c r="P718" t="s">
        <v>8668</v>
      </c>
      <c r="Q718" t="s">
        <v>8668</v>
      </c>
      <c r="R718" t="s">
        <v>98</v>
      </c>
      <c r="S718" t="s">
        <v>470</v>
      </c>
      <c r="T718" t="s">
        <v>100</v>
      </c>
      <c r="U718" t="s">
        <v>6696</v>
      </c>
      <c r="V718" t="s">
        <v>12219</v>
      </c>
      <c r="W718" t="s">
        <v>8611</v>
      </c>
      <c r="Y718" t="s">
        <v>13</v>
      </c>
      <c r="Z718" t="s">
        <v>104</v>
      </c>
      <c r="AB718" s="37">
        <v>0</v>
      </c>
      <c r="AC718" s="37">
        <v>35780</v>
      </c>
      <c r="AD718" s="37">
        <v>75096</v>
      </c>
      <c r="AE718" s="37">
        <v>35780</v>
      </c>
    </row>
    <row r="719" spans="1:31">
      <c r="A719" t="s">
        <v>380</v>
      </c>
      <c r="B719" t="s">
        <v>381</v>
      </c>
      <c r="C719" t="s">
        <v>382</v>
      </c>
      <c r="D719" t="s">
        <v>12220</v>
      </c>
      <c r="E719" t="s">
        <v>12221</v>
      </c>
      <c r="F719" t="s">
        <v>12222</v>
      </c>
      <c r="G719" t="s">
        <v>8665</v>
      </c>
      <c r="H719" t="s">
        <v>386</v>
      </c>
      <c r="I719" t="s">
        <v>12223</v>
      </c>
      <c r="J719" t="s">
        <v>12224</v>
      </c>
      <c r="K719" t="s">
        <v>96</v>
      </c>
      <c r="L719" t="s">
        <v>12225</v>
      </c>
      <c r="M719" s="36">
        <v>45971.69159722222</v>
      </c>
      <c r="N719" s="36">
        <v>45979.39166666667</v>
      </c>
      <c r="P719" t="s">
        <v>8668</v>
      </c>
      <c r="Q719" t="s">
        <v>8668</v>
      </c>
      <c r="R719" t="s">
        <v>1130</v>
      </c>
      <c r="S719" t="s">
        <v>1130</v>
      </c>
      <c r="T719" t="s">
        <v>100</v>
      </c>
      <c r="U719" t="s">
        <v>6696</v>
      </c>
      <c r="V719" t="s">
        <v>12226</v>
      </c>
      <c r="W719" t="s">
        <v>8698</v>
      </c>
      <c r="Y719" t="s">
        <v>13</v>
      </c>
      <c r="Z719" t="s">
        <v>104</v>
      </c>
      <c r="AA719" t="s">
        <v>391</v>
      </c>
      <c r="AB719" s="37">
        <v>0</v>
      </c>
      <c r="AC719" s="37">
        <v>35780</v>
      </c>
      <c r="AD719" s="37">
        <v>75096</v>
      </c>
      <c r="AE719" s="37">
        <v>35780</v>
      </c>
    </row>
    <row r="720" spans="1:31">
      <c r="A720" t="s">
        <v>138</v>
      </c>
      <c r="B720" t="s">
        <v>139</v>
      </c>
      <c r="C720" t="s">
        <v>140</v>
      </c>
      <c r="D720" t="s">
        <v>212</v>
      </c>
      <c r="E720" t="s">
        <v>12227</v>
      </c>
      <c r="F720" t="s">
        <v>12228</v>
      </c>
      <c r="G720" t="s">
        <v>8665</v>
      </c>
      <c r="H720" t="s">
        <v>144</v>
      </c>
      <c r="I720" t="s">
        <v>215</v>
      </c>
      <c r="J720" t="s">
        <v>12229</v>
      </c>
      <c r="K720" t="s">
        <v>96</v>
      </c>
      <c r="L720" t="s">
        <v>12230</v>
      </c>
      <c r="M720" s="36">
        <v>45971.718912037039</v>
      </c>
      <c r="N720" s="36">
        <v>45974.414583333331</v>
      </c>
      <c r="P720" t="s">
        <v>8668</v>
      </c>
      <c r="Q720" t="s">
        <v>8668</v>
      </c>
      <c r="R720" t="s">
        <v>98</v>
      </c>
      <c r="S720" t="s">
        <v>470</v>
      </c>
      <c r="T720" t="s">
        <v>100</v>
      </c>
      <c r="U720" t="s">
        <v>6696</v>
      </c>
      <c r="V720" t="s">
        <v>12231</v>
      </c>
      <c r="W720" t="s">
        <v>102</v>
      </c>
      <c r="Y720" t="s">
        <v>11</v>
      </c>
      <c r="Z720" t="s">
        <v>104</v>
      </c>
      <c r="AA720" t="s">
        <v>1423</v>
      </c>
      <c r="AB720" s="37">
        <v>1</v>
      </c>
      <c r="AC720" s="37">
        <v>67654</v>
      </c>
      <c r="AD720" s="37">
        <v>140396</v>
      </c>
      <c r="AE720" s="37">
        <v>67654</v>
      </c>
    </row>
    <row r="721" spans="1:31">
      <c r="A721" t="s">
        <v>351</v>
      </c>
      <c r="B721" t="s">
        <v>86</v>
      </c>
      <c r="C721" t="s">
        <v>352</v>
      </c>
      <c r="D721" t="s">
        <v>353</v>
      </c>
      <c r="E721" t="s">
        <v>12232</v>
      </c>
      <c r="F721" t="s">
        <v>12233</v>
      </c>
      <c r="G721" t="s">
        <v>8665</v>
      </c>
      <c r="H721" t="s">
        <v>356</v>
      </c>
      <c r="I721" t="s">
        <v>357</v>
      </c>
      <c r="J721" t="s">
        <v>12234</v>
      </c>
      <c r="K721" t="s">
        <v>96</v>
      </c>
      <c r="L721" t="s">
        <v>12235</v>
      </c>
      <c r="M721" s="36">
        <v>45971.726805555547</v>
      </c>
      <c r="N721" s="36">
        <v>45972.663194444453</v>
      </c>
      <c r="P721" t="s">
        <v>8668</v>
      </c>
      <c r="Q721" t="s">
        <v>8668</v>
      </c>
      <c r="R721" t="s">
        <v>98</v>
      </c>
      <c r="S721" t="s">
        <v>99</v>
      </c>
      <c r="T721" t="s">
        <v>100</v>
      </c>
      <c r="U721" t="s">
        <v>6696</v>
      </c>
      <c r="V721" t="s">
        <v>12236</v>
      </c>
      <c r="W721" t="s">
        <v>102</v>
      </c>
      <c r="Y721" t="s">
        <v>8</v>
      </c>
      <c r="Z721" t="s">
        <v>104</v>
      </c>
      <c r="AA721" t="s">
        <v>1141</v>
      </c>
      <c r="AB721" s="37">
        <v>1</v>
      </c>
      <c r="AC721" s="37">
        <v>35780</v>
      </c>
      <c r="AD721" s="37">
        <v>75096</v>
      </c>
      <c r="AE721" s="37">
        <v>35780</v>
      </c>
    </row>
    <row r="722" spans="1:31">
      <c r="A722" t="s">
        <v>310</v>
      </c>
      <c r="B722" t="s">
        <v>114</v>
      </c>
      <c r="C722" t="s">
        <v>115</v>
      </c>
      <c r="D722" t="s">
        <v>5037</v>
      </c>
      <c r="E722" t="s">
        <v>12237</v>
      </c>
      <c r="F722" t="s">
        <v>12238</v>
      </c>
      <c r="G722" t="s">
        <v>8665</v>
      </c>
      <c r="H722" t="s">
        <v>314</v>
      </c>
      <c r="I722" t="s">
        <v>5040</v>
      </c>
      <c r="J722" t="s">
        <v>12239</v>
      </c>
      <c r="K722" t="s">
        <v>96</v>
      </c>
      <c r="L722" t="s">
        <v>12240</v>
      </c>
      <c r="M722" s="36">
        <v>45971.728171296287</v>
      </c>
      <c r="N722" s="36">
        <v>45973.602777777778</v>
      </c>
      <c r="P722" t="s">
        <v>8668</v>
      </c>
      <c r="Q722" t="s">
        <v>8668</v>
      </c>
      <c r="R722" t="s">
        <v>1130</v>
      </c>
      <c r="S722" t="s">
        <v>1130</v>
      </c>
      <c r="T722" t="s">
        <v>100</v>
      </c>
      <c r="U722" t="s">
        <v>6696</v>
      </c>
      <c r="V722" t="s">
        <v>12241</v>
      </c>
      <c r="W722" t="s">
        <v>102</v>
      </c>
      <c r="Y722" t="s">
        <v>8</v>
      </c>
      <c r="Z722" t="s">
        <v>104</v>
      </c>
      <c r="AA722" t="s">
        <v>326</v>
      </c>
      <c r="AB722" s="37">
        <v>1</v>
      </c>
      <c r="AC722" s="37">
        <v>35780</v>
      </c>
      <c r="AD722" s="37">
        <v>75096</v>
      </c>
      <c r="AE722" s="37">
        <v>35780</v>
      </c>
    </row>
    <row r="723" spans="1:31">
      <c r="A723" t="s">
        <v>991</v>
      </c>
      <c r="B723" t="s">
        <v>256</v>
      </c>
      <c r="C723" t="s">
        <v>257</v>
      </c>
      <c r="D723" t="s">
        <v>1440</v>
      </c>
      <c r="E723" t="s">
        <v>12242</v>
      </c>
      <c r="F723" t="s">
        <v>12243</v>
      </c>
      <c r="G723" t="s">
        <v>8665</v>
      </c>
      <c r="H723" t="s">
        <v>224</v>
      </c>
      <c r="I723" t="s">
        <v>991</v>
      </c>
      <c r="J723" t="s">
        <v>12244</v>
      </c>
      <c r="K723" t="s">
        <v>96</v>
      </c>
      <c r="L723" t="s">
        <v>12245</v>
      </c>
      <c r="M723" s="36">
        <v>45971.732314814813</v>
      </c>
      <c r="N723" s="36">
        <v>45976.501388888893</v>
      </c>
      <c r="P723" t="s">
        <v>8668</v>
      </c>
      <c r="Q723" t="s">
        <v>8668</v>
      </c>
      <c r="R723" t="s">
        <v>1130</v>
      </c>
      <c r="S723" t="s">
        <v>1130</v>
      </c>
      <c r="T723" t="s">
        <v>100</v>
      </c>
      <c r="U723" t="s">
        <v>6696</v>
      </c>
      <c r="V723" t="s">
        <v>12246</v>
      </c>
      <c r="W723" t="s">
        <v>102</v>
      </c>
      <c r="Y723" t="s">
        <v>8</v>
      </c>
      <c r="Z723" t="s">
        <v>104</v>
      </c>
      <c r="AA723" t="s">
        <v>7186</v>
      </c>
      <c r="AB723" s="37">
        <v>1</v>
      </c>
      <c r="AC723" s="37">
        <v>35780</v>
      </c>
      <c r="AD723" s="37">
        <v>75096</v>
      </c>
      <c r="AE723" s="37">
        <v>35780</v>
      </c>
    </row>
    <row r="724" spans="1:31">
      <c r="A724" t="s">
        <v>398</v>
      </c>
      <c r="B724" t="s">
        <v>86</v>
      </c>
      <c r="C724" t="s">
        <v>87</v>
      </c>
      <c r="D724" t="s">
        <v>399</v>
      </c>
      <c r="E724" t="s">
        <v>12247</v>
      </c>
      <c r="F724" t="s">
        <v>12248</v>
      </c>
      <c r="G724" t="s">
        <v>8665</v>
      </c>
      <c r="H724" t="s">
        <v>402</v>
      </c>
      <c r="I724" t="s">
        <v>398</v>
      </c>
      <c r="J724" t="s">
        <v>12249</v>
      </c>
      <c r="K724" t="s">
        <v>96</v>
      </c>
      <c r="L724" t="s">
        <v>12250</v>
      </c>
      <c r="M724" s="36">
        <v>45971.722118055557</v>
      </c>
      <c r="N724" s="36">
        <v>45972.80972222222</v>
      </c>
      <c r="P724" t="s">
        <v>8668</v>
      </c>
      <c r="Q724" t="s">
        <v>8668</v>
      </c>
      <c r="R724" t="s">
        <v>1129</v>
      </c>
      <c r="S724" t="s">
        <v>1129</v>
      </c>
      <c r="T724" t="s">
        <v>100</v>
      </c>
      <c r="U724" t="s">
        <v>6696</v>
      </c>
      <c r="V724" t="s">
        <v>12251</v>
      </c>
      <c r="W724" t="s">
        <v>102</v>
      </c>
      <c r="Y724" t="s">
        <v>8</v>
      </c>
      <c r="Z724" t="s">
        <v>104</v>
      </c>
      <c r="AA724" t="s">
        <v>479</v>
      </c>
      <c r="AB724" s="37">
        <v>1</v>
      </c>
      <c r="AC724" s="37">
        <v>35780</v>
      </c>
      <c r="AD724" s="37">
        <v>75096</v>
      </c>
      <c r="AE724" s="37">
        <v>35780</v>
      </c>
    </row>
    <row r="725" spans="1:31">
      <c r="A725" t="s">
        <v>138</v>
      </c>
      <c r="B725" t="s">
        <v>139</v>
      </c>
      <c r="C725" t="s">
        <v>140</v>
      </c>
      <c r="D725" t="s">
        <v>196</v>
      </c>
      <c r="E725" t="s">
        <v>12252</v>
      </c>
      <c r="F725" t="s">
        <v>12253</v>
      </c>
      <c r="G725" t="s">
        <v>8665</v>
      </c>
      <c r="H725" t="s">
        <v>144</v>
      </c>
      <c r="I725" t="s">
        <v>199</v>
      </c>
      <c r="J725" t="s">
        <v>12254</v>
      </c>
      <c r="K725" t="s">
        <v>96</v>
      </c>
      <c r="L725" t="s">
        <v>12255</v>
      </c>
      <c r="M725" s="36">
        <v>45971.727442129632</v>
      </c>
      <c r="N725" s="36">
        <v>45974.486805555563</v>
      </c>
      <c r="P725" t="s">
        <v>8668</v>
      </c>
      <c r="Q725" t="s">
        <v>8668</v>
      </c>
      <c r="R725" t="s">
        <v>98</v>
      </c>
      <c r="S725" t="s">
        <v>470</v>
      </c>
      <c r="T725" t="s">
        <v>100</v>
      </c>
      <c r="U725" t="s">
        <v>6696</v>
      </c>
      <c r="V725" t="s">
        <v>12256</v>
      </c>
      <c r="W725" t="s">
        <v>102</v>
      </c>
      <c r="Y725" t="s">
        <v>8</v>
      </c>
      <c r="Z725" t="s">
        <v>104</v>
      </c>
      <c r="AA725" t="s">
        <v>6599</v>
      </c>
      <c r="AB725" s="37">
        <v>1</v>
      </c>
      <c r="AC725" s="37">
        <v>35780</v>
      </c>
      <c r="AD725" s="37">
        <v>75096</v>
      </c>
      <c r="AE725" s="37">
        <v>35780</v>
      </c>
    </row>
    <row r="726" spans="1:31">
      <c r="A726" t="s">
        <v>310</v>
      </c>
      <c r="B726" t="s">
        <v>114</v>
      </c>
      <c r="C726" t="s">
        <v>115</v>
      </c>
      <c r="D726" t="s">
        <v>342</v>
      </c>
      <c r="E726" t="s">
        <v>12257</v>
      </c>
      <c r="F726" t="s">
        <v>12258</v>
      </c>
      <c r="G726" t="s">
        <v>8607</v>
      </c>
      <c r="H726" t="s">
        <v>314</v>
      </c>
      <c r="I726" t="s">
        <v>345</v>
      </c>
      <c r="J726" t="s">
        <v>7204</v>
      </c>
      <c r="K726" t="s">
        <v>96</v>
      </c>
      <c r="L726" t="s">
        <v>12259</v>
      </c>
      <c r="M726" s="36">
        <v>45972.333333333343</v>
      </c>
      <c r="N726" s="36">
        <v>45978.607638888891</v>
      </c>
      <c r="P726" t="s">
        <v>8668</v>
      </c>
      <c r="Q726" t="s">
        <v>8668</v>
      </c>
      <c r="R726" t="s">
        <v>1130</v>
      </c>
      <c r="S726" t="s">
        <v>1130</v>
      </c>
      <c r="T726" t="s">
        <v>100</v>
      </c>
      <c r="U726" t="s">
        <v>6696</v>
      </c>
      <c r="V726" t="s">
        <v>12260</v>
      </c>
      <c r="W726" t="s">
        <v>8611</v>
      </c>
      <c r="Y726" t="s">
        <v>125</v>
      </c>
      <c r="Z726" t="s">
        <v>104</v>
      </c>
      <c r="AB726" s="37">
        <v>0</v>
      </c>
      <c r="AC726" s="37">
        <v>35780</v>
      </c>
      <c r="AD726" s="37">
        <v>75096</v>
      </c>
      <c r="AE726" s="37">
        <v>35780</v>
      </c>
    </row>
    <row r="727" spans="1:31">
      <c r="A727" t="s">
        <v>113</v>
      </c>
      <c r="B727" t="s">
        <v>114</v>
      </c>
      <c r="C727" t="s">
        <v>115</v>
      </c>
      <c r="D727" t="s">
        <v>2475</v>
      </c>
      <c r="E727" t="s">
        <v>12261</v>
      </c>
      <c r="F727" t="s">
        <v>12262</v>
      </c>
      <c r="G727" t="s">
        <v>8607</v>
      </c>
      <c r="H727" t="s">
        <v>689</v>
      </c>
      <c r="I727" t="s">
        <v>2478</v>
      </c>
      <c r="J727" t="s">
        <v>12263</v>
      </c>
      <c r="K727" t="s">
        <v>96</v>
      </c>
      <c r="L727" t="s">
        <v>12264</v>
      </c>
      <c r="M727" s="36">
        <v>45972.333333333343</v>
      </c>
      <c r="N727" s="36">
        <v>45980.331250000003</v>
      </c>
      <c r="P727" t="s">
        <v>8668</v>
      </c>
      <c r="Q727" t="s">
        <v>8668</v>
      </c>
      <c r="R727" t="s">
        <v>98</v>
      </c>
      <c r="S727" t="s">
        <v>99</v>
      </c>
      <c r="T727" t="s">
        <v>100</v>
      </c>
      <c r="U727" t="s">
        <v>6696</v>
      </c>
      <c r="V727" t="s">
        <v>12265</v>
      </c>
      <c r="W727" t="s">
        <v>8611</v>
      </c>
      <c r="Y727" t="s">
        <v>13</v>
      </c>
      <c r="Z727" t="s">
        <v>104</v>
      </c>
      <c r="AB727" s="37">
        <v>0</v>
      </c>
      <c r="AC727" s="37">
        <v>35780</v>
      </c>
      <c r="AD727" s="37">
        <v>75096</v>
      </c>
      <c r="AE727" s="37">
        <v>35780</v>
      </c>
    </row>
    <row r="728" spans="1:31">
      <c r="A728" t="s">
        <v>255</v>
      </c>
      <c r="B728" t="s">
        <v>256</v>
      </c>
      <c r="C728" t="s">
        <v>257</v>
      </c>
      <c r="D728" t="s">
        <v>695</v>
      </c>
      <c r="E728" t="s">
        <v>12266</v>
      </c>
      <c r="F728" t="s">
        <v>12267</v>
      </c>
      <c r="G728" t="s">
        <v>8607</v>
      </c>
      <c r="H728" t="s">
        <v>261</v>
      </c>
      <c r="I728" t="s">
        <v>698</v>
      </c>
      <c r="J728" t="s">
        <v>12268</v>
      </c>
      <c r="K728" t="s">
        <v>96</v>
      </c>
      <c r="L728" t="s">
        <v>12269</v>
      </c>
      <c r="M728" s="36">
        <v>45971.749328703707</v>
      </c>
      <c r="N728" s="36">
        <v>45978.609027777777</v>
      </c>
      <c r="P728" t="s">
        <v>8668</v>
      </c>
      <c r="Q728" t="s">
        <v>8668</v>
      </c>
      <c r="R728" t="s">
        <v>98</v>
      </c>
      <c r="S728" t="s">
        <v>470</v>
      </c>
      <c r="T728" t="s">
        <v>100</v>
      </c>
      <c r="U728" t="s">
        <v>6696</v>
      </c>
      <c r="V728" t="s">
        <v>12270</v>
      </c>
      <c r="W728" t="s">
        <v>8611</v>
      </c>
      <c r="Y728" t="s">
        <v>15</v>
      </c>
      <c r="Z728" t="s">
        <v>104</v>
      </c>
      <c r="AB728" s="37">
        <v>0</v>
      </c>
      <c r="AC728" s="37">
        <v>35780</v>
      </c>
      <c r="AD728" s="37">
        <v>75096</v>
      </c>
      <c r="AE728" s="37">
        <v>35780</v>
      </c>
    </row>
    <row r="729" spans="1:31">
      <c r="A729" t="s">
        <v>152</v>
      </c>
      <c r="B729" t="s">
        <v>153</v>
      </c>
      <c r="C729" t="s">
        <v>154</v>
      </c>
      <c r="D729" t="s">
        <v>155</v>
      </c>
      <c r="E729" t="s">
        <v>12271</v>
      </c>
      <c r="F729" t="s">
        <v>12272</v>
      </c>
      <c r="G729" t="s">
        <v>8665</v>
      </c>
      <c r="H729" t="s">
        <v>153</v>
      </c>
      <c r="I729" t="s">
        <v>152</v>
      </c>
      <c r="J729" t="s">
        <v>12273</v>
      </c>
      <c r="K729" t="s">
        <v>96</v>
      </c>
      <c r="L729" t="s">
        <v>12274</v>
      </c>
      <c r="M729" s="36">
        <v>45972.333333333343</v>
      </c>
      <c r="N729" s="36">
        <v>45972.779166666667</v>
      </c>
      <c r="P729" t="s">
        <v>8668</v>
      </c>
      <c r="Q729" t="s">
        <v>8668</v>
      </c>
      <c r="R729" t="s">
        <v>1130</v>
      </c>
      <c r="S729" t="s">
        <v>1130</v>
      </c>
      <c r="T729" t="s">
        <v>100</v>
      </c>
      <c r="U729" t="s">
        <v>6696</v>
      </c>
      <c r="V729" t="s">
        <v>12275</v>
      </c>
      <c r="W729" t="s">
        <v>102</v>
      </c>
      <c r="Y729" t="s">
        <v>8</v>
      </c>
      <c r="Z729" t="s">
        <v>104</v>
      </c>
      <c r="AA729" t="s">
        <v>2741</v>
      </c>
      <c r="AB729" s="37">
        <v>1</v>
      </c>
      <c r="AC729" s="37">
        <v>35780</v>
      </c>
      <c r="AD729" s="37">
        <v>75096</v>
      </c>
      <c r="AE729" s="37">
        <v>35780</v>
      </c>
    </row>
    <row r="730" spans="1:31">
      <c r="A730" t="s">
        <v>975</v>
      </c>
      <c r="B730" t="s">
        <v>256</v>
      </c>
      <c r="C730" t="s">
        <v>257</v>
      </c>
      <c r="D730" t="s">
        <v>1291</v>
      </c>
      <c r="E730" t="s">
        <v>12276</v>
      </c>
      <c r="F730" t="s">
        <v>12277</v>
      </c>
      <c r="G730" t="s">
        <v>8665</v>
      </c>
      <c r="H730" t="s">
        <v>979</v>
      </c>
      <c r="I730" t="s">
        <v>1294</v>
      </c>
      <c r="J730" t="s">
        <v>12278</v>
      </c>
      <c r="K730" t="s">
        <v>96</v>
      </c>
      <c r="L730" t="s">
        <v>12279</v>
      </c>
      <c r="M730" s="36">
        <v>45972.336863425917</v>
      </c>
      <c r="N730" s="36">
        <v>45974.488194444442</v>
      </c>
      <c r="P730" t="s">
        <v>8668</v>
      </c>
      <c r="Q730" t="s">
        <v>8668</v>
      </c>
      <c r="R730" t="s">
        <v>147</v>
      </c>
      <c r="S730" t="s">
        <v>1364</v>
      </c>
      <c r="T730" t="s">
        <v>100</v>
      </c>
      <c r="U730" t="s">
        <v>6696</v>
      </c>
      <c r="V730" t="s">
        <v>12280</v>
      </c>
      <c r="W730" t="s">
        <v>102</v>
      </c>
      <c r="Y730" t="s">
        <v>8</v>
      </c>
      <c r="Z730" t="s">
        <v>104</v>
      </c>
      <c r="AA730" t="s">
        <v>7197</v>
      </c>
      <c r="AB730" s="37">
        <v>1</v>
      </c>
      <c r="AC730" s="37">
        <v>35780</v>
      </c>
      <c r="AD730" s="37">
        <v>75096</v>
      </c>
      <c r="AE730" s="37">
        <v>35780</v>
      </c>
    </row>
    <row r="731" spans="1:31">
      <c r="A731" t="s">
        <v>1646</v>
      </c>
      <c r="B731" t="s">
        <v>256</v>
      </c>
      <c r="C731" t="s">
        <v>257</v>
      </c>
      <c r="D731" t="s">
        <v>7506</v>
      </c>
      <c r="E731" t="s">
        <v>12281</v>
      </c>
      <c r="F731" t="s">
        <v>12282</v>
      </c>
      <c r="G731" t="s">
        <v>8607</v>
      </c>
      <c r="H731" t="s">
        <v>689</v>
      </c>
      <c r="I731" t="s">
        <v>7509</v>
      </c>
      <c r="J731" t="s">
        <v>12283</v>
      </c>
      <c r="K731" t="s">
        <v>96</v>
      </c>
      <c r="L731" t="s">
        <v>12284</v>
      </c>
      <c r="M731" s="36">
        <v>45972.333333333343</v>
      </c>
      <c r="N731" s="36">
        <v>45975.668749999997</v>
      </c>
      <c r="P731" t="s">
        <v>8668</v>
      </c>
      <c r="Q731" t="s">
        <v>8668</v>
      </c>
      <c r="R731" t="s">
        <v>1130</v>
      </c>
      <c r="S731" t="s">
        <v>1130</v>
      </c>
      <c r="T731" t="s">
        <v>100</v>
      </c>
      <c r="U731" t="s">
        <v>6696</v>
      </c>
      <c r="V731" t="s">
        <v>12285</v>
      </c>
      <c r="W731" t="s">
        <v>8611</v>
      </c>
      <c r="Y731" t="s">
        <v>13</v>
      </c>
      <c r="Z731" t="s">
        <v>104</v>
      </c>
      <c r="AB731" s="37">
        <v>0</v>
      </c>
      <c r="AC731" s="37">
        <v>35780</v>
      </c>
      <c r="AD731" s="37">
        <v>75096</v>
      </c>
      <c r="AE731" s="37">
        <v>35780</v>
      </c>
    </row>
    <row r="732" spans="1:31">
      <c r="A732" t="s">
        <v>138</v>
      </c>
      <c r="B732" t="s">
        <v>139</v>
      </c>
      <c r="C732" t="s">
        <v>140</v>
      </c>
      <c r="D732" t="s">
        <v>196</v>
      </c>
      <c r="E732" t="s">
        <v>12286</v>
      </c>
      <c r="F732" t="s">
        <v>12287</v>
      </c>
      <c r="G732" t="s">
        <v>8665</v>
      </c>
      <c r="H732" t="s">
        <v>144</v>
      </c>
      <c r="I732" t="s">
        <v>199</v>
      </c>
      <c r="J732" t="s">
        <v>12288</v>
      </c>
      <c r="K732" t="s">
        <v>96</v>
      </c>
      <c r="L732" t="s">
        <v>12289</v>
      </c>
      <c r="M732" s="36">
        <v>45972.341793981483</v>
      </c>
      <c r="N732" s="36">
        <v>45975.395138888889</v>
      </c>
      <c r="P732" t="s">
        <v>8668</v>
      </c>
      <c r="Q732" t="s">
        <v>8668</v>
      </c>
      <c r="R732" t="s">
        <v>98</v>
      </c>
      <c r="S732" t="s">
        <v>470</v>
      </c>
      <c r="T732" t="s">
        <v>100</v>
      </c>
      <c r="U732" t="s">
        <v>6696</v>
      </c>
      <c r="V732" t="s">
        <v>12290</v>
      </c>
      <c r="W732" t="s">
        <v>102</v>
      </c>
      <c r="Y732" t="s">
        <v>8</v>
      </c>
      <c r="Z732" t="s">
        <v>104</v>
      </c>
      <c r="AA732" t="s">
        <v>11239</v>
      </c>
      <c r="AB732" s="37">
        <v>1</v>
      </c>
      <c r="AC732" s="37">
        <v>35780</v>
      </c>
      <c r="AD732" s="37">
        <v>75096</v>
      </c>
      <c r="AE732" s="37">
        <v>35780</v>
      </c>
    </row>
    <row r="733" spans="1:31">
      <c r="A733" t="s">
        <v>113</v>
      </c>
      <c r="B733" t="s">
        <v>114</v>
      </c>
      <c r="C733" t="s">
        <v>115</v>
      </c>
      <c r="D733" t="s">
        <v>3656</v>
      </c>
      <c r="E733" t="s">
        <v>12291</v>
      </c>
      <c r="F733" t="s">
        <v>3658</v>
      </c>
      <c r="G733" t="s">
        <v>8607</v>
      </c>
      <c r="H733" t="s">
        <v>366</v>
      </c>
      <c r="I733" t="s">
        <v>3659</v>
      </c>
      <c r="J733" t="s">
        <v>3660</v>
      </c>
      <c r="K733" t="s">
        <v>96</v>
      </c>
      <c r="L733" t="s">
        <v>12292</v>
      </c>
      <c r="M733" s="36">
        <v>45972.345196759263</v>
      </c>
      <c r="N733" s="36">
        <v>45979.347222222219</v>
      </c>
      <c r="P733" t="s">
        <v>8668</v>
      </c>
      <c r="Q733" t="s">
        <v>8668</v>
      </c>
      <c r="R733" t="s">
        <v>1130</v>
      </c>
      <c r="S733" t="s">
        <v>1130</v>
      </c>
      <c r="T733" t="s">
        <v>100</v>
      </c>
      <c r="U733" t="s">
        <v>6696</v>
      </c>
      <c r="V733" t="s">
        <v>12293</v>
      </c>
      <c r="W733" t="s">
        <v>8611</v>
      </c>
      <c r="Y733" t="s">
        <v>13</v>
      </c>
      <c r="Z733" t="s">
        <v>104</v>
      </c>
      <c r="AB733" s="37">
        <v>0</v>
      </c>
      <c r="AC733" s="37">
        <v>35780</v>
      </c>
      <c r="AD733" s="37">
        <v>75096</v>
      </c>
      <c r="AE733" s="37">
        <v>35780</v>
      </c>
    </row>
    <row r="734" spans="1:31">
      <c r="A734" t="s">
        <v>277</v>
      </c>
      <c r="B734" t="s">
        <v>256</v>
      </c>
      <c r="C734" t="s">
        <v>257</v>
      </c>
      <c r="D734" t="s">
        <v>12294</v>
      </c>
      <c r="E734" t="s">
        <v>12295</v>
      </c>
      <c r="F734" t="s">
        <v>12296</v>
      </c>
      <c r="G734" t="s">
        <v>8665</v>
      </c>
      <c r="H734" t="s">
        <v>291</v>
      </c>
      <c r="I734" t="s">
        <v>12297</v>
      </c>
      <c r="J734" t="s">
        <v>12298</v>
      </c>
      <c r="K734" t="s">
        <v>96</v>
      </c>
      <c r="L734" t="s">
        <v>12299</v>
      </c>
      <c r="M734" s="36">
        <v>45972.346284722233</v>
      </c>
      <c r="N734" s="36">
        <v>45976.503472222219</v>
      </c>
      <c r="P734" t="s">
        <v>8668</v>
      </c>
      <c r="Q734" t="s">
        <v>8668</v>
      </c>
      <c r="R734" t="s">
        <v>1130</v>
      </c>
      <c r="S734" t="s">
        <v>1130</v>
      </c>
      <c r="T734" t="s">
        <v>100</v>
      </c>
      <c r="U734" t="s">
        <v>6696</v>
      </c>
      <c r="V734" t="s">
        <v>12300</v>
      </c>
      <c r="W734" t="s">
        <v>102</v>
      </c>
      <c r="Y734" t="s">
        <v>11</v>
      </c>
      <c r="Z734" t="s">
        <v>104</v>
      </c>
      <c r="AA734" t="s">
        <v>287</v>
      </c>
      <c r="AB734" s="37">
        <v>1</v>
      </c>
      <c r="AC734" s="37">
        <v>67654</v>
      </c>
      <c r="AD734" s="37">
        <v>140396</v>
      </c>
      <c r="AE734" s="37">
        <v>67654</v>
      </c>
    </row>
    <row r="735" spans="1:31">
      <c r="A735" t="s">
        <v>85</v>
      </c>
      <c r="B735" t="s">
        <v>86</v>
      </c>
      <c r="C735" t="s">
        <v>87</v>
      </c>
      <c r="D735" t="s">
        <v>2864</v>
      </c>
      <c r="E735" t="s">
        <v>12301</v>
      </c>
      <c r="F735" t="s">
        <v>12302</v>
      </c>
      <c r="G735" t="s">
        <v>8665</v>
      </c>
      <c r="H735" t="s">
        <v>93</v>
      </c>
      <c r="I735" t="s">
        <v>2867</v>
      </c>
      <c r="J735" t="s">
        <v>12303</v>
      </c>
      <c r="K735" t="s">
        <v>96</v>
      </c>
      <c r="L735" t="s">
        <v>12304</v>
      </c>
      <c r="M735" s="36">
        <v>45972.336192129631</v>
      </c>
      <c r="N735" s="36">
        <v>45980.46597222222</v>
      </c>
      <c r="P735" t="s">
        <v>8668</v>
      </c>
      <c r="Q735" t="s">
        <v>8668</v>
      </c>
      <c r="R735" t="s">
        <v>1130</v>
      </c>
      <c r="S735" t="s">
        <v>1130</v>
      </c>
      <c r="T735" t="s">
        <v>100</v>
      </c>
      <c r="U735" t="s">
        <v>6696</v>
      </c>
      <c r="V735" t="s">
        <v>12305</v>
      </c>
      <c r="W735" t="s">
        <v>8698</v>
      </c>
      <c r="Y735" t="s">
        <v>15</v>
      </c>
      <c r="Z735" t="s">
        <v>104</v>
      </c>
      <c r="AA735" t="s">
        <v>303</v>
      </c>
      <c r="AB735" s="37">
        <v>0</v>
      </c>
      <c r="AC735" s="37">
        <v>35780</v>
      </c>
      <c r="AD735" s="37">
        <v>75096</v>
      </c>
      <c r="AE735" s="37">
        <v>35780</v>
      </c>
    </row>
    <row r="736" spans="1:31">
      <c r="A736" t="s">
        <v>255</v>
      </c>
      <c r="B736" t="s">
        <v>256</v>
      </c>
      <c r="C736" t="s">
        <v>257</v>
      </c>
      <c r="D736" t="s">
        <v>2433</v>
      </c>
      <c r="E736" t="s">
        <v>12306</v>
      </c>
      <c r="F736" t="s">
        <v>12307</v>
      </c>
      <c r="G736" t="s">
        <v>8665</v>
      </c>
      <c r="H736" t="s">
        <v>144</v>
      </c>
      <c r="I736" t="s">
        <v>2436</v>
      </c>
      <c r="J736" t="s">
        <v>12308</v>
      </c>
      <c r="K736" t="s">
        <v>96</v>
      </c>
      <c r="L736" t="s">
        <v>12309</v>
      </c>
      <c r="M736" s="36">
        <v>45972.340856481482</v>
      </c>
      <c r="N736" s="36">
        <v>45973.630555555559</v>
      </c>
      <c r="P736" t="s">
        <v>8668</v>
      </c>
      <c r="Q736" t="s">
        <v>8668</v>
      </c>
      <c r="R736" t="s">
        <v>1130</v>
      </c>
      <c r="S736" t="s">
        <v>1130</v>
      </c>
      <c r="T736" t="s">
        <v>100</v>
      </c>
      <c r="U736" t="s">
        <v>6696</v>
      </c>
      <c r="V736" t="s">
        <v>12310</v>
      </c>
      <c r="W736" t="s">
        <v>102</v>
      </c>
      <c r="Y736" t="s">
        <v>11</v>
      </c>
      <c r="Z736" t="s">
        <v>104</v>
      </c>
      <c r="AA736" t="s">
        <v>703</v>
      </c>
      <c r="AB736" s="37">
        <v>1</v>
      </c>
      <c r="AC736" s="37">
        <v>67654</v>
      </c>
      <c r="AD736" s="37">
        <v>140396</v>
      </c>
      <c r="AE736" s="37">
        <v>67654</v>
      </c>
    </row>
    <row r="737" spans="1:31">
      <c r="A737" t="s">
        <v>138</v>
      </c>
      <c r="B737" t="s">
        <v>139</v>
      </c>
      <c r="C737" t="s">
        <v>140</v>
      </c>
      <c r="D737" t="s">
        <v>494</v>
      </c>
      <c r="E737" t="s">
        <v>12311</v>
      </c>
      <c r="F737" t="s">
        <v>12312</v>
      </c>
      <c r="G737" t="s">
        <v>8665</v>
      </c>
      <c r="H737" t="s">
        <v>144</v>
      </c>
      <c r="I737" t="s">
        <v>497</v>
      </c>
      <c r="J737" t="s">
        <v>12313</v>
      </c>
      <c r="K737" t="s">
        <v>96</v>
      </c>
      <c r="L737" t="s">
        <v>12314</v>
      </c>
      <c r="M737" s="36">
        <v>45972.379699074067</v>
      </c>
      <c r="N737" s="36">
        <v>45975.395138888889</v>
      </c>
      <c r="P737" t="s">
        <v>8668</v>
      </c>
      <c r="Q737" t="s">
        <v>8668</v>
      </c>
      <c r="R737" t="s">
        <v>147</v>
      </c>
      <c r="S737" t="s">
        <v>1364</v>
      </c>
      <c r="T737" t="s">
        <v>100</v>
      </c>
      <c r="U737" t="s">
        <v>6696</v>
      </c>
      <c r="V737" t="s">
        <v>12315</v>
      </c>
      <c r="W737" t="s">
        <v>102</v>
      </c>
      <c r="Y737" t="s">
        <v>8</v>
      </c>
      <c r="Z737" t="s">
        <v>104</v>
      </c>
      <c r="AA737" t="s">
        <v>11239</v>
      </c>
      <c r="AB737" s="37">
        <v>1</v>
      </c>
      <c r="AC737" s="37">
        <v>35780</v>
      </c>
      <c r="AD737" s="37">
        <v>75096</v>
      </c>
      <c r="AE737" s="37">
        <v>35780</v>
      </c>
    </row>
    <row r="738" spans="1:31">
      <c r="A738" t="s">
        <v>509</v>
      </c>
      <c r="B738" t="s">
        <v>139</v>
      </c>
      <c r="C738" t="s">
        <v>140</v>
      </c>
      <c r="D738" t="s">
        <v>3492</v>
      </c>
      <c r="E738" t="s">
        <v>12316</v>
      </c>
      <c r="F738" t="s">
        <v>12317</v>
      </c>
      <c r="G738" t="s">
        <v>8607</v>
      </c>
      <c r="H738" t="s">
        <v>1507</v>
      </c>
      <c r="I738" t="s">
        <v>3495</v>
      </c>
      <c r="J738" t="s">
        <v>12318</v>
      </c>
      <c r="K738" t="s">
        <v>96</v>
      </c>
      <c r="L738" t="s">
        <v>12319</v>
      </c>
      <c r="M738" s="36">
        <v>45972.38857638889</v>
      </c>
      <c r="N738" s="36">
        <v>45987.67291666667</v>
      </c>
      <c r="P738" t="s">
        <v>8668</v>
      </c>
      <c r="Q738" t="s">
        <v>8668</v>
      </c>
      <c r="R738" t="s">
        <v>1130</v>
      </c>
      <c r="S738" t="s">
        <v>1130</v>
      </c>
      <c r="T738" t="s">
        <v>100</v>
      </c>
      <c r="U738" t="s">
        <v>6696</v>
      </c>
      <c r="V738" t="s">
        <v>12320</v>
      </c>
      <c r="W738" t="s">
        <v>8611</v>
      </c>
      <c r="Y738" t="s">
        <v>125</v>
      </c>
      <c r="Z738" t="s">
        <v>230</v>
      </c>
      <c r="AB738" s="37">
        <v>0</v>
      </c>
      <c r="AC738" s="37">
        <v>35780</v>
      </c>
      <c r="AD738" s="37">
        <v>75096</v>
      </c>
      <c r="AE738" s="37">
        <v>35780</v>
      </c>
    </row>
    <row r="739" spans="1:31">
      <c r="A739" t="s">
        <v>138</v>
      </c>
      <c r="B739" t="s">
        <v>139</v>
      </c>
      <c r="C739" t="s">
        <v>140</v>
      </c>
      <c r="D739" t="s">
        <v>2183</v>
      </c>
      <c r="E739" t="s">
        <v>12321</v>
      </c>
      <c r="F739" t="s">
        <v>12322</v>
      </c>
      <c r="G739" t="s">
        <v>8665</v>
      </c>
      <c r="H739" t="s">
        <v>144</v>
      </c>
      <c r="I739" t="s">
        <v>2186</v>
      </c>
      <c r="J739" t="s">
        <v>12323</v>
      </c>
      <c r="K739" t="s">
        <v>96</v>
      </c>
      <c r="L739" t="s">
        <v>12324</v>
      </c>
      <c r="M739" s="36">
        <v>45972.390057870369</v>
      </c>
      <c r="N739" s="36">
        <v>45975.689583333333</v>
      </c>
      <c r="P739" t="s">
        <v>8668</v>
      </c>
      <c r="Q739" t="s">
        <v>8668</v>
      </c>
      <c r="R739" t="s">
        <v>98</v>
      </c>
      <c r="S739" t="s">
        <v>99</v>
      </c>
      <c r="T739" t="s">
        <v>100</v>
      </c>
      <c r="U739" t="s">
        <v>6696</v>
      </c>
      <c r="V739" t="s">
        <v>11988</v>
      </c>
      <c r="W739" t="s">
        <v>102</v>
      </c>
      <c r="Y739" t="s">
        <v>8</v>
      </c>
      <c r="Z739" t="s">
        <v>104</v>
      </c>
      <c r="AA739" t="s">
        <v>176</v>
      </c>
      <c r="AB739" s="37">
        <v>1</v>
      </c>
      <c r="AC739" s="37">
        <v>35780</v>
      </c>
      <c r="AD739" s="37">
        <v>75096</v>
      </c>
      <c r="AE739" s="37">
        <v>35780</v>
      </c>
    </row>
    <row r="740" spans="1:31">
      <c r="A740" t="s">
        <v>398</v>
      </c>
      <c r="B740" t="s">
        <v>86</v>
      </c>
      <c r="C740" t="s">
        <v>87</v>
      </c>
      <c r="D740" t="s">
        <v>399</v>
      </c>
      <c r="E740" t="s">
        <v>12325</v>
      </c>
      <c r="F740" t="s">
        <v>12326</v>
      </c>
      <c r="G740" t="s">
        <v>8665</v>
      </c>
      <c r="H740" t="s">
        <v>402</v>
      </c>
      <c r="I740" t="s">
        <v>398</v>
      </c>
      <c r="J740" t="s">
        <v>12327</v>
      </c>
      <c r="K740" t="s">
        <v>96</v>
      </c>
      <c r="L740" t="s">
        <v>12328</v>
      </c>
      <c r="M740" s="36">
        <v>45972.412870370368</v>
      </c>
      <c r="N740" s="36">
        <v>45973.582638888889</v>
      </c>
      <c r="P740" t="s">
        <v>8668</v>
      </c>
      <c r="Q740" t="s">
        <v>8668</v>
      </c>
      <c r="R740" t="s">
        <v>98</v>
      </c>
      <c r="S740" t="s">
        <v>470</v>
      </c>
      <c r="T740" t="s">
        <v>100</v>
      </c>
      <c r="U740" t="s">
        <v>6696</v>
      </c>
      <c r="V740" t="s">
        <v>12329</v>
      </c>
      <c r="W740" t="s">
        <v>102</v>
      </c>
      <c r="Y740" t="s">
        <v>8</v>
      </c>
      <c r="Z740" t="s">
        <v>104</v>
      </c>
      <c r="AA740" t="s">
        <v>824</v>
      </c>
      <c r="AB740" s="37">
        <v>1</v>
      </c>
      <c r="AC740" s="37">
        <v>35780</v>
      </c>
      <c r="AD740" s="37">
        <v>75096</v>
      </c>
      <c r="AE740" s="37">
        <v>35780</v>
      </c>
    </row>
    <row r="741" spans="1:31">
      <c r="A741" t="s">
        <v>152</v>
      </c>
      <c r="B741" t="s">
        <v>153</v>
      </c>
      <c r="C741" t="s">
        <v>154</v>
      </c>
      <c r="D741" t="s">
        <v>8408</v>
      </c>
      <c r="E741" t="s">
        <v>12330</v>
      </c>
      <c r="F741" t="s">
        <v>12331</v>
      </c>
      <c r="G741" t="s">
        <v>8665</v>
      </c>
      <c r="H741" t="s">
        <v>153</v>
      </c>
      <c r="I741" t="s">
        <v>8409</v>
      </c>
      <c r="J741" t="s">
        <v>12332</v>
      </c>
      <c r="K741" t="s">
        <v>96</v>
      </c>
      <c r="L741" t="s">
        <v>12333</v>
      </c>
      <c r="M741" s="36">
        <v>45972.414606481478</v>
      </c>
      <c r="N741" s="36">
        <v>45975.411111111112</v>
      </c>
      <c r="P741" t="s">
        <v>8668</v>
      </c>
      <c r="Q741" t="s">
        <v>8668</v>
      </c>
      <c r="R741" t="s">
        <v>1129</v>
      </c>
      <c r="S741" t="s">
        <v>1130</v>
      </c>
      <c r="T741" t="s">
        <v>100</v>
      </c>
      <c r="U741" t="s">
        <v>6696</v>
      </c>
      <c r="V741" t="s">
        <v>12334</v>
      </c>
      <c r="W741" t="s">
        <v>102</v>
      </c>
      <c r="Y741" t="s">
        <v>11</v>
      </c>
      <c r="Z741" t="s">
        <v>104</v>
      </c>
      <c r="AA741" t="s">
        <v>1331</v>
      </c>
      <c r="AB741" s="37">
        <v>1</v>
      </c>
      <c r="AC741" s="37">
        <v>67654</v>
      </c>
      <c r="AD741" s="37">
        <v>140396</v>
      </c>
      <c r="AE741" s="37">
        <v>67654</v>
      </c>
    </row>
    <row r="742" spans="1:31">
      <c r="A742" t="s">
        <v>138</v>
      </c>
      <c r="B742" t="s">
        <v>139</v>
      </c>
      <c r="C742" t="s">
        <v>140</v>
      </c>
      <c r="D742" t="s">
        <v>2802</v>
      </c>
      <c r="E742" t="s">
        <v>12335</v>
      </c>
      <c r="F742" t="s">
        <v>12336</v>
      </c>
      <c r="G742" t="s">
        <v>8665</v>
      </c>
      <c r="H742" t="s">
        <v>144</v>
      </c>
      <c r="I742" t="s">
        <v>2805</v>
      </c>
      <c r="J742" t="s">
        <v>12337</v>
      </c>
      <c r="K742" t="s">
        <v>96</v>
      </c>
      <c r="L742" t="s">
        <v>12338</v>
      </c>
      <c r="M742" s="36">
        <v>45972.415081018517</v>
      </c>
      <c r="N742" s="36">
        <v>45974.580555555563</v>
      </c>
      <c r="P742" t="s">
        <v>8668</v>
      </c>
      <c r="Q742" t="s">
        <v>8668</v>
      </c>
      <c r="R742" t="s">
        <v>98</v>
      </c>
      <c r="S742" t="s">
        <v>99</v>
      </c>
      <c r="T742" t="s">
        <v>100</v>
      </c>
      <c r="U742" t="s">
        <v>6696</v>
      </c>
      <c r="V742" t="s">
        <v>12339</v>
      </c>
      <c r="W742" t="s">
        <v>102</v>
      </c>
      <c r="Y742" t="s">
        <v>11</v>
      </c>
      <c r="Z742" t="s">
        <v>104</v>
      </c>
      <c r="AA742" t="s">
        <v>189</v>
      </c>
      <c r="AB742" s="37">
        <v>1</v>
      </c>
      <c r="AC742" s="37">
        <v>67654</v>
      </c>
      <c r="AD742" s="37">
        <v>140396</v>
      </c>
      <c r="AE742" s="37">
        <v>67654</v>
      </c>
    </row>
    <row r="743" spans="1:31">
      <c r="A743" t="s">
        <v>398</v>
      </c>
      <c r="B743" t="s">
        <v>86</v>
      </c>
      <c r="C743" t="s">
        <v>87</v>
      </c>
      <c r="D743" t="s">
        <v>1514</v>
      </c>
      <c r="E743" t="s">
        <v>12340</v>
      </c>
      <c r="F743" t="s">
        <v>12341</v>
      </c>
      <c r="G743" t="s">
        <v>8607</v>
      </c>
      <c r="H743" t="s">
        <v>402</v>
      </c>
      <c r="I743" t="s">
        <v>1517</v>
      </c>
      <c r="J743" t="s">
        <v>12342</v>
      </c>
      <c r="K743" t="s">
        <v>96</v>
      </c>
      <c r="L743" t="s">
        <v>12343</v>
      </c>
      <c r="M743" s="36">
        <v>45972.416875000003</v>
      </c>
      <c r="N743" s="36">
        <v>45985.398611111108</v>
      </c>
      <c r="P743" t="s">
        <v>8668</v>
      </c>
      <c r="Q743" t="s">
        <v>8668</v>
      </c>
      <c r="R743" t="s">
        <v>1130</v>
      </c>
      <c r="S743" t="s">
        <v>1130</v>
      </c>
      <c r="T743" t="s">
        <v>100</v>
      </c>
      <c r="U743" t="s">
        <v>6696</v>
      </c>
      <c r="V743" t="s">
        <v>12344</v>
      </c>
      <c r="W743" t="s">
        <v>8611</v>
      </c>
      <c r="Y743" t="s">
        <v>13</v>
      </c>
      <c r="Z743" t="s">
        <v>104</v>
      </c>
      <c r="AB743" s="37">
        <v>0</v>
      </c>
      <c r="AC743" s="37">
        <v>35780</v>
      </c>
      <c r="AD743" s="37">
        <v>75096</v>
      </c>
      <c r="AE743" s="37">
        <v>35780</v>
      </c>
    </row>
    <row r="744" spans="1:31">
      <c r="A744" t="s">
        <v>113</v>
      </c>
      <c r="B744" t="s">
        <v>114</v>
      </c>
      <c r="C744" t="s">
        <v>115</v>
      </c>
      <c r="D744" t="s">
        <v>363</v>
      </c>
      <c r="E744" t="s">
        <v>12345</v>
      </c>
      <c r="F744" t="s">
        <v>12346</v>
      </c>
      <c r="G744" t="s">
        <v>8665</v>
      </c>
      <c r="H744" t="s">
        <v>366</v>
      </c>
      <c r="I744" t="s">
        <v>113</v>
      </c>
      <c r="J744" t="s">
        <v>12347</v>
      </c>
      <c r="K744" t="s">
        <v>96</v>
      </c>
      <c r="L744" t="s">
        <v>12348</v>
      </c>
      <c r="M744" s="36">
        <v>45972.446435185193</v>
      </c>
      <c r="N744" s="36">
        <v>45973.497916666667</v>
      </c>
      <c r="P744" t="s">
        <v>8668</v>
      </c>
      <c r="Q744" t="s">
        <v>8668</v>
      </c>
      <c r="R744" t="s">
        <v>1130</v>
      </c>
      <c r="S744" t="s">
        <v>1130</v>
      </c>
      <c r="T744" t="s">
        <v>100</v>
      </c>
      <c r="U744" t="s">
        <v>6696</v>
      </c>
      <c r="V744" t="s">
        <v>12349</v>
      </c>
      <c r="W744" t="s">
        <v>102</v>
      </c>
      <c r="Y744" t="s">
        <v>8</v>
      </c>
      <c r="Z744" t="s">
        <v>104</v>
      </c>
      <c r="AA744" t="s">
        <v>1632</v>
      </c>
      <c r="AB744" s="37">
        <v>1</v>
      </c>
      <c r="AC744" s="37">
        <v>35780</v>
      </c>
      <c r="AD744" s="37">
        <v>75096</v>
      </c>
      <c r="AE744" s="37">
        <v>35780</v>
      </c>
    </row>
    <row r="745" spans="1:31">
      <c r="A745" t="s">
        <v>351</v>
      </c>
      <c r="B745" t="s">
        <v>86</v>
      </c>
      <c r="C745" t="s">
        <v>352</v>
      </c>
      <c r="D745" t="s">
        <v>811</v>
      </c>
      <c r="E745" t="s">
        <v>12350</v>
      </c>
      <c r="F745" t="s">
        <v>12351</v>
      </c>
      <c r="G745" t="s">
        <v>8665</v>
      </c>
      <c r="H745" t="s">
        <v>356</v>
      </c>
      <c r="I745" t="s">
        <v>351</v>
      </c>
      <c r="J745" t="s">
        <v>12352</v>
      </c>
      <c r="K745" t="s">
        <v>96</v>
      </c>
      <c r="L745" t="s">
        <v>12353</v>
      </c>
      <c r="M745" s="36">
        <v>45972.44027777778</v>
      </c>
      <c r="N745" s="36">
        <v>45973.474305555559</v>
      </c>
      <c r="P745" t="s">
        <v>8668</v>
      </c>
      <c r="Q745" t="s">
        <v>8668</v>
      </c>
      <c r="R745" t="s">
        <v>1130</v>
      </c>
      <c r="S745" t="s">
        <v>1130</v>
      </c>
      <c r="T745" t="s">
        <v>100</v>
      </c>
      <c r="U745" t="s">
        <v>6696</v>
      </c>
      <c r="V745" t="s">
        <v>12354</v>
      </c>
      <c r="W745" t="s">
        <v>102</v>
      </c>
      <c r="Y745" t="s">
        <v>8</v>
      </c>
      <c r="Z745" t="s">
        <v>104</v>
      </c>
      <c r="AA745" t="s">
        <v>1141</v>
      </c>
      <c r="AB745" s="37">
        <v>1</v>
      </c>
      <c r="AC745" s="37">
        <v>35780</v>
      </c>
      <c r="AD745" s="37">
        <v>75096</v>
      </c>
      <c r="AE745" s="37">
        <v>35780</v>
      </c>
    </row>
    <row r="746" spans="1:31">
      <c r="A746" t="s">
        <v>800</v>
      </c>
      <c r="B746" t="s">
        <v>381</v>
      </c>
      <c r="C746" t="s">
        <v>382</v>
      </c>
      <c r="D746" t="s">
        <v>2271</v>
      </c>
      <c r="E746" t="s">
        <v>12355</v>
      </c>
      <c r="F746" t="s">
        <v>12356</v>
      </c>
      <c r="G746" t="s">
        <v>8665</v>
      </c>
      <c r="H746" t="s">
        <v>804</v>
      </c>
      <c r="I746" t="s">
        <v>800</v>
      </c>
      <c r="J746" t="s">
        <v>12357</v>
      </c>
      <c r="K746" t="s">
        <v>96</v>
      </c>
      <c r="L746" t="s">
        <v>12358</v>
      </c>
      <c r="M746" s="36">
        <v>45972.444386574083</v>
      </c>
      <c r="N746" s="36">
        <v>45973.702777777777</v>
      </c>
      <c r="P746" t="s">
        <v>8668</v>
      </c>
      <c r="Q746" t="s">
        <v>8668</v>
      </c>
      <c r="R746" t="s">
        <v>1130</v>
      </c>
      <c r="S746" t="s">
        <v>1130</v>
      </c>
      <c r="T746" t="s">
        <v>100</v>
      </c>
      <c r="U746" t="s">
        <v>6696</v>
      </c>
      <c r="V746" t="s">
        <v>12359</v>
      </c>
      <c r="W746" t="s">
        <v>102</v>
      </c>
      <c r="Y746" t="s">
        <v>8</v>
      </c>
      <c r="Z746" t="s">
        <v>104</v>
      </c>
      <c r="AA746" t="s">
        <v>3716</v>
      </c>
      <c r="AB746" s="37">
        <v>1</v>
      </c>
      <c r="AC746" s="37">
        <v>35780</v>
      </c>
      <c r="AD746" s="37">
        <v>75096</v>
      </c>
      <c r="AE746" s="37">
        <v>35780</v>
      </c>
    </row>
    <row r="747" spans="1:31">
      <c r="A747" t="s">
        <v>138</v>
      </c>
      <c r="B747" t="s">
        <v>139</v>
      </c>
      <c r="C747" t="s">
        <v>140</v>
      </c>
      <c r="D747" t="s">
        <v>196</v>
      </c>
      <c r="E747" t="s">
        <v>12360</v>
      </c>
      <c r="F747" t="s">
        <v>7056</v>
      </c>
      <c r="G747" t="s">
        <v>8665</v>
      </c>
      <c r="H747" t="s">
        <v>144</v>
      </c>
      <c r="I747" t="s">
        <v>199</v>
      </c>
      <c r="J747" t="s">
        <v>7057</v>
      </c>
      <c r="K747" t="s">
        <v>96</v>
      </c>
      <c r="L747" t="s">
        <v>12361</v>
      </c>
      <c r="M747" s="36">
        <v>45972.454907407409</v>
      </c>
      <c r="N747" s="36">
        <v>45975.470833333333</v>
      </c>
      <c r="P747" t="s">
        <v>8668</v>
      </c>
      <c r="Q747" t="s">
        <v>8668</v>
      </c>
      <c r="R747" t="s">
        <v>98</v>
      </c>
      <c r="S747" t="s">
        <v>470</v>
      </c>
      <c r="T747" t="s">
        <v>100</v>
      </c>
      <c r="U747" t="s">
        <v>6696</v>
      </c>
      <c r="V747" t="s">
        <v>12362</v>
      </c>
      <c r="W747" t="s">
        <v>102</v>
      </c>
      <c r="Y747" t="s">
        <v>8</v>
      </c>
      <c r="Z747" t="s">
        <v>104</v>
      </c>
      <c r="AA747" t="s">
        <v>11239</v>
      </c>
      <c r="AB747" s="37">
        <v>1</v>
      </c>
      <c r="AC747" s="37">
        <v>35780</v>
      </c>
      <c r="AD747" s="37">
        <v>75096</v>
      </c>
      <c r="AE747" s="37">
        <v>35780</v>
      </c>
    </row>
    <row r="748" spans="1:31">
      <c r="A748" t="s">
        <v>398</v>
      </c>
      <c r="B748" t="s">
        <v>86</v>
      </c>
      <c r="C748" t="s">
        <v>87</v>
      </c>
      <c r="D748" t="s">
        <v>421</v>
      </c>
      <c r="E748" t="s">
        <v>12363</v>
      </c>
      <c r="F748" t="s">
        <v>12364</v>
      </c>
      <c r="G748" t="s">
        <v>8665</v>
      </c>
      <c r="H748" t="s">
        <v>402</v>
      </c>
      <c r="I748" t="s">
        <v>424</v>
      </c>
      <c r="J748" t="s">
        <v>12365</v>
      </c>
      <c r="K748" t="s">
        <v>96</v>
      </c>
      <c r="L748" t="s">
        <v>12366</v>
      </c>
      <c r="M748" s="36">
        <v>45972.445833333331</v>
      </c>
      <c r="N748" s="36">
        <v>45973.584722222222</v>
      </c>
      <c r="P748" t="s">
        <v>8668</v>
      </c>
      <c r="Q748" t="s">
        <v>8668</v>
      </c>
      <c r="R748" t="s">
        <v>1130</v>
      </c>
      <c r="S748" t="s">
        <v>1130</v>
      </c>
      <c r="T748" t="s">
        <v>100</v>
      </c>
      <c r="U748" t="s">
        <v>6696</v>
      </c>
      <c r="V748" t="s">
        <v>12367</v>
      </c>
      <c r="W748" t="s">
        <v>102</v>
      </c>
      <c r="Y748" t="s">
        <v>11</v>
      </c>
      <c r="Z748" t="s">
        <v>104</v>
      </c>
      <c r="AA748" t="s">
        <v>479</v>
      </c>
      <c r="AB748" s="37">
        <v>1</v>
      </c>
      <c r="AC748" s="37">
        <v>67654</v>
      </c>
      <c r="AD748" s="37">
        <v>140396</v>
      </c>
      <c r="AE748" s="37">
        <v>67654</v>
      </c>
    </row>
    <row r="749" spans="1:31">
      <c r="A749" t="s">
        <v>975</v>
      </c>
      <c r="B749" t="s">
        <v>256</v>
      </c>
      <c r="C749" t="s">
        <v>257</v>
      </c>
      <c r="D749" t="s">
        <v>1291</v>
      </c>
      <c r="E749" t="s">
        <v>12368</v>
      </c>
      <c r="F749" t="s">
        <v>12369</v>
      </c>
      <c r="G749" t="s">
        <v>8665</v>
      </c>
      <c r="H749" t="s">
        <v>979</v>
      </c>
      <c r="I749" t="s">
        <v>1294</v>
      </c>
      <c r="J749" t="s">
        <v>12370</v>
      </c>
      <c r="K749" t="s">
        <v>96</v>
      </c>
      <c r="L749" t="s">
        <v>12371</v>
      </c>
      <c r="M749" s="36">
        <v>45972.471342592587</v>
      </c>
      <c r="N749" s="36">
        <v>45973.644444444442</v>
      </c>
      <c r="P749" t="s">
        <v>8668</v>
      </c>
      <c r="Q749" t="s">
        <v>8668</v>
      </c>
      <c r="R749" t="s">
        <v>98</v>
      </c>
      <c r="S749" t="s">
        <v>99</v>
      </c>
      <c r="T749" t="s">
        <v>100</v>
      </c>
      <c r="U749" t="s">
        <v>6696</v>
      </c>
      <c r="V749" t="s">
        <v>12372</v>
      </c>
      <c r="W749" t="s">
        <v>102</v>
      </c>
      <c r="Y749" t="s">
        <v>8</v>
      </c>
      <c r="Z749" t="s">
        <v>104</v>
      </c>
      <c r="AA749" t="s">
        <v>2109</v>
      </c>
      <c r="AB749" s="37">
        <v>1</v>
      </c>
      <c r="AC749" s="37">
        <v>35780</v>
      </c>
      <c r="AD749" s="37">
        <v>75096</v>
      </c>
      <c r="AE749" s="37">
        <v>35780</v>
      </c>
    </row>
    <row r="750" spans="1:31">
      <c r="A750" t="s">
        <v>138</v>
      </c>
      <c r="B750" t="s">
        <v>139</v>
      </c>
      <c r="C750" t="s">
        <v>140</v>
      </c>
      <c r="D750" t="s">
        <v>2802</v>
      </c>
      <c r="E750" t="s">
        <v>12373</v>
      </c>
      <c r="F750" t="s">
        <v>2804</v>
      </c>
      <c r="G750" t="s">
        <v>8665</v>
      </c>
      <c r="H750" t="s">
        <v>144</v>
      </c>
      <c r="I750" t="s">
        <v>2805</v>
      </c>
      <c r="J750" t="s">
        <v>2806</v>
      </c>
      <c r="K750" t="s">
        <v>96</v>
      </c>
      <c r="L750" t="s">
        <v>12374</v>
      </c>
      <c r="M750" s="36">
        <v>45972.472812499997</v>
      </c>
      <c r="N750" s="36">
        <v>45974.438194444447</v>
      </c>
      <c r="P750" t="s">
        <v>8668</v>
      </c>
      <c r="Q750" t="s">
        <v>8668</v>
      </c>
      <c r="R750" t="s">
        <v>147</v>
      </c>
      <c r="S750" t="s">
        <v>600</v>
      </c>
      <c r="T750" t="s">
        <v>100</v>
      </c>
      <c r="U750" t="s">
        <v>6696</v>
      </c>
      <c r="V750" t="s">
        <v>12375</v>
      </c>
      <c r="W750" t="s">
        <v>102</v>
      </c>
      <c r="Y750" t="s">
        <v>11</v>
      </c>
      <c r="Z750" t="s">
        <v>104</v>
      </c>
      <c r="AA750" t="s">
        <v>189</v>
      </c>
      <c r="AB750" s="37">
        <v>1</v>
      </c>
      <c r="AC750" s="37">
        <v>67654</v>
      </c>
      <c r="AD750" s="37">
        <v>140396</v>
      </c>
      <c r="AE750" s="37">
        <v>67654</v>
      </c>
    </row>
    <row r="751" spans="1:31">
      <c r="A751" t="s">
        <v>138</v>
      </c>
      <c r="B751" t="s">
        <v>139</v>
      </c>
      <c r="C751" t="s">
        <v>140</v>
      </c>
      <c r="D751" t="s">
        <v>494</v>
      </c>
      <c r="E751" t="s">
        <v>12376</v>
      </c>
      <c r="F751" t="s">
        <v>12377</v>
      </c>
      <c r="G751" t="s">
        <v>8665</v>
      </c>
      <c r="H751" t="s">
        <v>144</v>
      </c>
      <c r="I751" t="s">
        <v>497</v>
      </c>
      <c r="J751" t="s">
        <v>12378</v>
      </c>
      <c r="K751" t="s">
        <v>96</v>
      </c>
      <c r="L751" t="s">
        <v>12379</v>
      </c>
      <c r="M751" s="36">
        <v>45972.472060185188</v>
      </c>
      <c r="N751" s="36">
        <v>45975.395833333343</v>
      </c>
      <c r="P751" t="s">
        <v>8668</v>
      </c>
      <c r="Q751" t="s">
        <v>8668</v>
      </c>
      <c r="R751" t="s">
        <v>98</v>
      </c>
      <c r="S751" t="s">
        <v>470</v>
      </c>
      <c r="T751" t="s">
        <v>100</v>
      </c>
      <c r="U751" t="s">
        <v>6696</v>
      </c>
      <c r="V751" t="s">
        <v>12380</v>
      </c>
      <c r="W751" t="s">
        <v>102</v>
      </c>
      <c r="Y751" t="s">
        <v>8</v>
      </c>
      <c r="Z751" t="s">
        <v>104</v>
      </c>
      <c r="AA751" t="s">
        <v>11239</v>
      </c>
      <c r="AB751" s="37">
        <v>1</v>
      </c>
      <c r="AC751" s="37">
        <v>35780</v>
      </c>
      <c r="AD751" s="37">
        <v>75096</v>
      </c>
      <c r="AE751" s="37">
        <v>35780</v>
      </c>
    </row>
    <row r="752" spans="1:31">
      <c r="A752" t="s">
        <v>113</v>
      </c>
      <c r="B752" t="s">
        <v>114</v>
      </c>
      <c r="C752" t="s">
        <v>115</v>
      </c>
      <c r="D752" t="s">
        <v>1282</v>
      </c>
      <c r="E752" t="s">
        <v>12381</v>
      </c>
      <c r="F752" t="s">
        <v>12382</v>
      </c>
      <c r="G752" t="s">
        <v>8665</v>
      </c>
      <c r="H752" t="s">
        <v>366</v>
      </c>
      <c r="I752" t="s">
        <v>1285</v>
      </c>
      <c r="J752" t="s">
        <v>12383</v>
      </c>
      <c r="K752" t="s">
        <v>96</v>
      </c>
      <c r="L752" t="s">
        <v>12384</v>
      </c>
      <c r="M752" s="36">
        <v>45972.476284722223</v>
      </c>
      <c r="N752" s="36">
        <v>45973.500694444447</v>
      </c>
      <c r="P752" t="s">
        <v>8668</v>
      </c>
      <c r="Q752" t="s">
        <v>8668</v>
      </c>
      <c r="R752" t="s">
        <v>1130</v>
      </c>
      <c r="S752" t="s">
        <v>1130</v>
      </c>
      <c r="T752" t="s">
        <v>100</v>
      </c>
      <c r="U752" t="s">
        <v>6696</v>
      </c>
      <c r="V752" t="s">
        <v>12385</v>
      </c>
      <c r="W752" t="s">
        <v>102</v>
      </c>
      <c r="Y752" t="s">
        <v>8</v>
      </c>
      <c r="Z752" t="s">
        <v>104</v>
      </c>
      <c r="AA752" t="s">
        <v>379</v>
      </c>
      <c r="AB752" s="37">
        <v>1</v>
      </c>
      <c r="AC752" s="37">
        <v>35780</v>
      </c>
      <c r="AD752" s="37">
        <v>75096</v>
      </c>
      <c r="AE752" s="37">
        <v>35780</v>
      </c>
    </row>
    <row r="753" spans="1:31">
      <c r="A753" t="s">
        <v>603</v>
      </c>
      <c r="B753" t="s">
        <v>381</v>
      </c>
      <c r="C753" t="s">
        <v>382</v>
      </c>
      <c r="D753" t="s">
        <v>3034</v>
      </c>
      <c r="E753" t="s">
        <v>12386</v>
      </c>
      <c r="F753" t="s">
        <v>12387</v>
      </c>
      <c r="G753" t="s">
        <v>8665</v>
      </c>
      <c r="H753" t="s">
        <v>607</v>
      </c>
      <c r="I753" t="s">
        <v>3037</v>
      </c>
      <c r="J753" t="s">
        <v>12388</v>
      </c>
      <c r="K753" t="s">
        <v>96</v>
      </c>
      <c r="L753" t="s">
        <v>12389</v>
      </c>
      <c r="M753" s="36">
        <v>45972.47216435185</v>
      </c>
      <c r="N753" s="36">
        <v>45979.356944444437</v>
      </c>
      <c r="P753" t="s">
        <v>8668</v>
      </c>
      <c r="Q753" t="s">
        <v>8668</v>
      </c>
      <c r="R753" t="s">
        <v>1130</v>
      </c>
      <c r="S753" t="s">
        <v>1130</v>
      </c>
      <c r="T753" t="s">
        <v>100</v>
      </c>
      <c r="U753" t="s">
        <v>6696</v>
      </c>
      <c r="V753" t="s">
        <v>12390</v>
      </c>
      <c r="W753" t="s">
        <v>102</v>
      </c>
      <c r="Y753" t="s">
        <v>11</v>
      </c>
      <c r="Z753" t="s">
        <v>104</v>
      </c>
      <c r="AA753" t="s">
        <v>612</v>
      </c>
      <c r="AB753" s="37">
        <v>1</v>
      </c>
      <c r="AC753" s="37">
        <v>67654</v>
      </c>
      <c r="AD753" s="37">
        <v>140396</v>
      </c>
      <c r="AE753" s="37">
        <v>67654</v>
      </c>
    </row>
    <row r="754" spans="1:31">
      <c r="A754" t="s">
        <v>351</v>
      </c>
      <c r="B754" t="s">
        <v>86</v>
      </c>
      <c r="C754" t="s">
        <v>352</v>
      </c>
      <c r="D754" t="s">
        <v>811</v>
      </c>
      <c r="E754" t="s">
        <v>12391</v>
      </c>
      <c r="F754" t="s">
        <v>12392</v>
      </c>
      <c r="G754" t="s">
        <v>8665</v>
      </c>
      <c r="H754" t="s">
        <v>356</v>
      </c>
      <c r="I754" t="s">
        <v>351</v>
      </c>
      <c r="J754" t="s">
        <v>12393</v>
      </c>
      <c r="K754" t="s">
        <v>96</v>
      </c>
      <c r="L754" t="s">
        <v>12394</v>
      </c>
      <c r="M754" s="36">
        <v>45972.474374999998</v>
      </c>
      <c r="N754" s="36">
        <v>45973.586805555547</v>
      </c>
      <c r="P754" t="s">
        <v>8668</v>
      </c>
      <c r="Q754" t="s">
        <v>8668</v>
      </c>
      <c r="R754" t="s">
        <v>98</v>
      </c>
      <c r="S754" t="s">
        <v>99</v>
      </c>
      <c r="T754" t="s">
        <v>100</v>
      </c>
      <c r="U754" t="s">
        <v>6696</v>
      </c>
      <c r="V754" t="s">
        <v>12395</v>
      </c>
      <c r="W754" t="s">
        <v>102</v>
      </c>
      <c r="Y754" t="s">
        <v>8</v>
      </c>
      <c r="Z754" t="s">
        <v>104</v>
      </c>
      <c r="AA754" t="s">
        <v>362</v>
      </c>
      <c r="AB754" s="37">
        <v>1</v>
      </c>
      <c r="AC754" s="37">
        <v>35780</v>
      </c>
      <c r="AD754" s="37">
        <v>75096</v>
      </c>
      <c r="AE754" s="37">
        <v>35780</v>
      </c>
    </row>
    <row r="755" spans="1:31">
      <c r="A755" t="s">
        <v>152</v>
      </c>
      <c r="B755" t="s">
        <v>153</v>
      </c>
      <c r="C755" t="s">
        <v>154</v>
      </c>
      <c r="D755" t="s">
        <v>5374</v>
      </c>
      <c r="E755" t="s">
        <v>12396</v>
      </c>
      <c r="F755" t="s">
        <v>12397</v>
      </c>
      <c r="G755" t="s">
        <v>8665</v>
      </c>
      <c r="H755" t="s">
        <v>153</v>
      </c>
      <c r="I755" t="s">
        <v>5377</v>
      </c>
      <c r="J755" t="s">
        <v>12398</v>
      </c>
      <c r="K755" t="s">
        <v>96</v>
      </c>
      <c r="L755" t="s">
        <v>12399</v>
      </c>
      <c r="M755" s="36">
        <v>45972.533761574072</v>
      </c>
      <c r="N755" s="36">
        <v>45973.48333333333</v>
      </c>
      <c r="P755" t="s">
        <v>8668</v>
      </c>
      <c r="Q755" t="s">
        <v>8668</v>
      </c>
      <c r="R755" t="s">
        <v>1130</v>
      </c>
      <c r="S755" t="s">
        <v>1130</v>
      </c>
      <c r="T755" t="s">
        <v>100</v>
      </c>
      <c r="U755" t="s">
        <v>6696</v>
      </c>
      <c r="V755" t="s">
        <v>12400</v>
      </c>
      <c r="W755" t="s">
        <v>102</v>
      </c>
      <c r="Y755" t="s">
        <v>11</v>
      </c>
      <c r="Z755" t="s">
        <v>104</v>
      </c>
      <c r="AA755" t="s">
        <v>1331</v>
      </c>
      <c r="AB755" s="37">
        <v>1</v>
      </c>
      <c r="AC755" s="37">
        <v>67654</v>
      </c>
      <c r="AD755" s="37">
        <v>140396</v>
      </c>
      <c r="AE755" s="37">
        <v>67654</v>
      </c>
    </row>
    <row r="756" spans="1:31">
      <c r="A756" t="s">
        <v>138</v>
      </c>
      <c r="B756" t="s">
        <v>139</v>
      </c>
      <c r="C756" t="s">
        <v>140</v>
      </c>
      <c r="D756" t="s">
        <v>196</v>
      </c>
      <c r="E756" t="s">
        <v>12401</v>
      </c>
      <c r="F756" t="s">
        <v>12402</v>
      </c>
      <c r="G756" t="s">
        <v>8665</v>
      </c>
      <c r="H756" t="s">
        <v>144</v>
      </c>
      <c r="I756" t="s">
        <v>199</v>
      </c>
      <c r="J756" t="s">
        <v>12403</v>
      </c>
      <c r="K756" t="s">
        <v>96</v>
      </c>
      <c r="L756" t="s">
        <v>12404</v>
      </c>
      <c r="M756" s="36">
        <v>45972.527349537027</v>
      </c>
      <c r="N756" s="36">
        <v>45975.397222222222</v>
      </c>
      <c r="P756" t="s">
        <v>8668</v>
      </c>
      <c r="Q756" t="s">
        <v>8668</v>
      </c>
      <c r="R756" t="s">
        <v>98</v>
      </c>
      <c r="S756" t="s">
        <v>470</v>
      </c>
      <c r="T756" t="s">
        <v>100</v>
      </c>
      <c r="U756" t="s">
        <v>6696</v>
      </c>
      <c r="V756" t="s">
        <v>12405</v>
      </c>
      <c r="W756" t="s">
        <v>102</v>
      </c>
      <c r="Y756" t="s">
        <v>8</v>
      </c>
      <c r="Z756" t="s">
        <v>104</v>
      </c>
      <c r="AA756" t="s">
        <v>11239</v>
      </c>
      <c r="AB756" s="37">
        <v>1</v>
      </c>
      <c r="AC756" s="37">
        <v>35780</v>
      </c>
      <c r="AD756" s="37">
        <v>75096</v>
      </c>
      <c r="AE756" s="37">
        <v>35780</v>
      </c>
    </row>
    <row r="757" spans="1:31">
      <c r="A757" t="s">
        <v>380</v>
      </c>
      <c r="B757" t="s">
        <v>381</v>
      </c>
      <c r="C757" t="s">
        <v>382</v>
      </c>
      <c r="D757" t="s">
        <v>12406</v>
      </c>
      <c r="E757" t="s">
        <v>12407</v>
      </c>
      <c r="F757" t="s">
        <v>12408</v>
      </c>
      <c r="G757" t="s">
        <v>8665</v>
      </c>
      <c r="H757" t="s">
        <v>386</v>
      </c>
      <c r="I757" t="s">
        <v>12409</v>
      </c>
      <c r="J757" t="s">
        <v>12410</v>
      </c>
      <c r="K757" t="s">
        <v>96</v>
      </c>
      <c r="L757" t="s">
        <v>12411</v>
      </c>
      <c r="M757" s="36">
        <v>45972.529282407413</v>
      </c>
      <c r="N757" s="36">
        <v>45979.383333333331</v>
      </c>
      <c r="P757" t="s">
        <v>8668</v>
      </c>
      <c r="Q757" t="s">
        <v>8668</v>
      </c>
      <c r="R757" t="s">
        <v>1130</v>
      </c>
      <c r="S757" t="s">
        <v>1130</v>
      </c>
      <c r="T757" t="s">
        <v>100</v>
      </c>
      <c r="U757" t="s">
        <v>6696</v>
      </c>
      <c r="V757" t="s">
        <v>12412</v>
      </c>
      <c r="W757" t="s">
        <v>8698</v>
      </c>
      <c r="Y757" t="s">
        <v>15</v>
      </c>
      <c r="Z757" t="s">
        <v>104</v>
      </c>
      <c r="AA757" t="s">
        <v>391</v>
      </c>
      <c r="AB757" s="37">
        <v>0</v>
      </c>
      <c r="AC757" s="37">
        <v>35780</v>
      </c>
      <c r="AD757" s="37">
        <v>75096</v>
      </c>
      <c r="AE757" s="37">
        <v>35780</v>
      </c>
    </row>
    <row r="758" spans="1:31">
      <c r="A758" t="s">
        <v>85</v>
      </c>
      <c r="B758" t="s">
        <v>86</v>
      </c>
      <c r="C758" t="s">
        <v>87</v>
      </c>
      <c r="D758" t="s">
        <v>296</v>
      </c>
      <c r="E758" t="s">
        <v>12413</v>
      </c>
      <c r="F758" t="s">
        <v>12414</v>
      </c>
      <c r="G758" t="s">
        <v>8665</v>
      </c>
      <c r="H758" t="s">
        <v>93</v>
      </c>
      <c r="I758" t="s">
        <v>85</v>
      </c>
      <c r="J758" t="s">
        <v>12415</v>
      </c>
      <c r="K758" t="s">
        <v>96</v>
      </c>
      <c r="L758" t="s">
        <v>12416</v>
      </c>
      <c r="M758" s="36">
        <v>45972.52888888889</v>
      </c>
      <c r="N758" s="36">
        <v>45979.638194444437</v>
      </c>
      <c r="P758" t="s">
        <v>8668</v>
      </c>
      <c r="Q758" t="s">
        <v>8668</v>
      </c>
      <c r="R758" t="s">
        <v>98</v>
      </c>
      <c r="S758" t="s">
        <v>470</v>
      </c>
      <c r="T758" t="s">
        <v>100</v>
      </c>
      <c r="U758" t="s">
        <v>6696</v>
      </c>
      <c r="V758" t="s">
        <v>12417</v>
      </c>
      <c r="W758" t="s">
        <v>102</v>
      </c>
      <c r="Y758" t="s">
        <v>8</v>
      </c>
      <c r="Z758" t="s">
        <v>104</v>
      </c>
      <c r="AA758" t="s">
        <v>105</v>
      </c>
      <c r="AB758" s="37">
        <v>1</v>
      </c>
      <c r="AC758" s="37">
        <v>35780</v>
      </c>
      <c r="AD758" s="37">
        <v>75096</v>
      </c>
      <c r="AE758" s="37">
        <v>35780</v>
      </c>
    </row>
    <row r="759" spans="1:31">
      <c r="A759" t="s">
        <v>583</v>
      </c>
      <c r="B759" t="s">
        <v>256</v>
      </c>
      <c r="C759" t="s">
        <v>257</v>
      </c>
      <c r="D759" t="s">
        <v>720</v>
      </c>
      <c r="E759" t="s">
        <v>12418</v>
      </c>
      <c r="F759" t="s">
        <v>12419</v>
      </c>
      <c r="G759" t="s">
        <v>8665</v>
      </c>
      <c r="H759" t="s">
        <v>587</v>
      </c>
      <c r="I759" t="s">
        <v>583</v>
      </c>
      <c r="J759" t="s">
        <v>12420</v>
      </c>
      <c r="K759" t="s">
        <v>96</v>
      </c>
      <c r="L759" t="s">
        <v>12421</v>
      </c>
      <c r="M759" s="36">
        <v>45972.530289351853</v>
      </c>
      <c r="N759" s="36">
        <v>45980.522222222222</v>
      </c>
      <c r="P759" t="s">
        <v>8668</v>
      </c>
      <c r="Q759" t="s">
        <v>8668</v>
      </c>
      <c r="R759" t="s">
        <v>98</v>
      </c>
      <c r="S759" t="s">
        <v>99</v>
      </c>
      <c r="T759" t="s">
        <v>100</v>
      </c>
      <c r="U759" t="s">
        <v>6696</v>
      </c>
      <c r="V759" t="s">
        <v>12422</v>
      </c>
      <c r="W759" t="s">
        <v>102</v>
      </c>
      <c r="Y759" t="s">
        <v>8</v>
      </c>
      <c r="Z759" t="s">
        <v>104</v>
      </c>
      <c r="AA759" t="s">
        <v>1482</v>
      </c>
      <c r="AB759" s="37">
        <v>1</v>
      </c>
      <c r="AC759" s="37">
        <v>35780</v>
      </c>
      <c r="AD759" s="37">
        <v>75096</v>
      </c>
      <c r="AE759" s="37">
        <v>35780</v>
      </c>
    </row>
    <row r="760" spans="1:31">
      <c r="A760" t="s">
        <v>310</v>
      </c>
      <c r="B760" t="s">
        <v>114</v>
      </c>
      <c r="C760" t="s">
        <v>115</v>
      </c>
      <c r="D760" t="s">
        <v>311</v>
      </c>
      <c r="E760" t="s">
        <v>12423</v>
      </c>
      <c r="F760" t="s">
        <v>12424</v>
      </c>
      <c r="G760" t="s">
        <v>8665</v>
      </c>
      <c r="H760" t="s">
        <v>314</v>
      </c>
      <c r="I760" t="s">
        <v>310</v>
      </c>
      <c r="J760" t="s">
        <v>12425</v>
      </c>
      <c r="K760" t="s">
        <v>96</v>
      </c>
      <c r="L760" t="s">
        <v>12426</v>
      </c>
      <c r="M760" s="36">
        <v>45972.533333333333</v>
      </c>
      <c r="N760" s="36">
        <v>45983.445138888892</v>
      </c>
      <c r="P760" t="s">
        <v>8668</v>
      </c>
      <c r="Q760" t="s">
        <v>8668</v>
      </c>
      <c r="R760" t="s">
        <v>1130</v>
      </c>
      <c r="S760" t="s">
        <v>1130</v>
      </c>
      <c r="T760" t="s">
        <v>100</v>
      </c>
      <c r="U760" t="s">
        <v>6696</v>
      </c>
      <c r="V760" t="s">
        <v>12427</v>
      </c>
      <c r="W760" t="s">
        <v>8698</v>
      </c>
      <c r="Y760" t="s">
        <v>8</v>
      </c>
      <c r="Z760" t="s">
        <v>104</v>
      </c>
      <c r="AA760" t="s">
        <v>326</v>
      </c>
      <c r="AB760" s="37">
        <v>0</v>
      </c>
      <c r="AC760" s="37">
        <v>35780</v>
      </c>
      <c r="AD760" s="37">
        <v>75096</v>
      </c>
      <c r="AE760" s="37">
        <v>35780</v>
      </c>
    </row>
    <row r="761" spans="1:31">
      <c r="A761" t="s">
        <v>398</v>
      </c>
      <c r="B761" t="s">
        <v>86</v>
      </c>
      <c r="C761" t="s">
        <v>87</v>
      </c>
      <c r="D761" t="s">
        <v>12428</v>
      </c>
      <c r="E761" t="s">
        <v>12429</v>
      </c>
      <c r="F761" t="s">
        <v>12430</v>
      </c>
      <c r="G761" t="s">
        <v>8607</v>
      </c>
      <c r="H761" t="s">
        <v>848</v>
      </c>
      <c r="I761" t="s">
        <v>12431</v>
      </c>
      <c r="J761" t="s">
        <v>12432</v>
      </c>
      <c r="K761" t="s">
        <v>96</v>
      </c>
      <c r="L761" t="s">
        <v>12433</v>
      </c>
      <c r="M761" s="36">
        <v>45972.53665509259</v>
      </c>
      <c r="N761" s="36">
        <v>45975.53402777778</v>
      </c>
      <c r="P761" t="s">
        <v>8668</v>
      </c>
      <c r="Q761" t="s">
        <v>8668</v>
      </c>
      <c r="R761" t="s">
        <v>98</v>
      </c>
      <c r="S761" t="s">
        <v>99</v>
      </c>
      <c r="T761" t="s">
        <v>100</v>
      </c>
      <c r="U761" t="s">
        <v>6696</v>
      </c>
      <c r="V761" t="s">
        <v>12434</v>
      </c>
      <c r="W761" t="s">
        <v>8611</v>
      </c>
      <c r="Y761" t="s">
        <v>13</v>
      </c>
      <c r="Z761" t="s">
        <v>104</v>
      </c>
      <c r="AB761" s="37">
        <v>0</v>
      </c>
      <c r="AC761" s="37">
        <v>35780</v>
      </c>
      <c r="AD761" s="37">
        <v>75096</v>
      </c>
      <c r="AE761" s="37">
        <v>35780</v>
      </c>
    </row>
    <row r="762" spans="1:31">
      <c r="A762" t="s">
        <v>991</v>
      </c>
      <c r="B762" t="s">
        <v>256</v>
      </c>
      <c r="C762" t="s">
        <v>257</v>
      </c>
      <c r="D762" t="s">
        <v>1440</v>
      </c>
      <c r="E762" t="s">
        <v>12435</v>
      </c>
      <c r="F762" t="s">
        <v>12436</v>
      </c>
      <c r="G762" t="s">
        <v>8665</v>
      </c>
      <c r="H762" t="s">
        <v>224</v>
      </c>
      <c r="I762" t="s">
        <v>991</v>
      </c>
      <c r="J762" t="s">
        <v>12437</v>
      </c>
      <c r="K762" t="s">
        <v>96</v>
      </c>
      <c r="L762" t="s">
        <v>12438</v>
      </c>
      <c r="M762" s="36">
        <v>45972.542627314811</v>
      </c>
      <c r="N762" s="36">
        <v>45979.368055555547</v>
      </c>
      <c r="P762" t="s">
        <v>8668</v>
      </c>
      <c r="Q762" t="s">
        <v>8668</v>
      </c>
      <c r="R762" t="s">
        <v>1130</v>
      </c>
      <c r="S762" t="s">
        <v>1130</v>
      </c>
      <c r="T762" t="s">
        <v>100</v>
      </c>
      <c r="U762" t="s">
        <v>6696</v>
      </c>
      <c r="V762" t="s">
        <v>12439</v>
      </c>
      <c r="W762" t="s">
        <v>102</v>
      </c>
      <c r="Y762" t="s">
        <v>8</v>
      </c>
      <c r="Z762" t="s">
        <v>104</v>
      </c>
      <c r="AA762" t="s">
        <v>1448</v>
      </c>
      <c r="AB762" s="37">
        <v>1</v>
      </c>
      <c r="AC762" s="37">
        <v>35780</v>
      </c>
      <c r="AD762" s="37">
        <v>75096</v>
      </c>
      <c r="AE762" s="37">
        <v>35780</v>
      </c>
    </row>
    <row r="763" spans="1:31">
      <c r="A763" t="s">
        <v>152</v>
      </c>
      <c r="B763" t="s">
        <v>153</v>
      </c>
      <c r="C763" t="s">
        <v>154</v>
      </c>
      <c r="D763" t="s">
        <v>155</v>
      </c>
      <c r="E763" t="s">
        <v>12440</v>
      </c>
      <c r="F763" t="s">
        <v>12441</v>
      </c>
      <c r="G763" t="s">
        <v>8665</v>
      </c>
      <c r="H763" t="s">
        <v>153</v>
      </c>
      <c r="I763" t="s">
        <v>152</v>
      </c>
      <c r="J763" t="s">
        <v>12442</v>
      </c>
      <c r="K763" t="s">
        <v>96</v>
      </c>
      <c r="L763" t="s">
        <v>12443</v>
      </c>
      <c r="M763" s="36">
        <v>45972.553032407413</v>
      </c>
      <c r="N763" s="36">
        <v>45973.488888888889</v>
      </c>
      <c r="P763" t="s">
        <v>8668</v>
      </c>
      <c r="Q763" t="s">
        <v>8668</v>
      </c>
      <c r="R763" t="s">
        <v>1130</v>
      </c>
      <c r="S763" t="s">
        <v>1130</v>
      </c>
      <c r="T763" t="s">
        <v>100</v>
      </c>
      <c r="U763" t="s">
        <v>6696</v>
      </c>
      <c r="V763" t="s">
        <v>12444</v>
      </c>
      <c r="W763" t="s">
        <v>102</v>
      </c>
      <c r="Y763" t="s">
        <v>8</v>
      </c>
      <c r="Z763" t="s">
        <v>104</v>
      </c>
      <c r="AA763" t="s">
        <v>276</v>
      </c>
      <c r="AB763" s="37">
        <v>1</v>
      </c>
      <c r="AC763" s="37">
        <v>35780</v>
      </c>
      <c r="AD763" s="37">
        <v>75096</v>
      </c>
      <c r="AE763" s="37">
        <v>35780</v>
      </c>
    </row>
    <row r="764" spans="1:31">
      <c r="A764" t="s">
        <v>138</v>
      </c>
      <c r="B764" t="s">
        <v>139</v>
      </c>
      <c r="C764" t="s">
        <v>140</v>
      </c>
      <c r="D764" t="s">
        <v>494</v>
      </c>
      <c r="E764" t="s">
        <v>12445</v>
      </c>
      <c r="F764" t="s">
        <v>12446</v>
      </c>
      <c r="G764" t="s">
        <v>8665</v>
      </c>
      <c r="H764" t="s">
        <v>144</v>
      </c>
      <c r="I764" t="s">
        <v>497</v>
      </c>
      <c r="J764" t="s">
        <v>12447</v>
      </c>
      <c r="K764" t="s">
        <v>96</v>
      </c>
      <c r="L764" t="s">
        <v>12448</v>
      </c>
      <c r="M764" s="36">
        <v>45972.558657407397</v>
      </c>
      <c r="N764" s="36">
        <v>45975.397916666669</v>
      </c>
      <c r="P764" t="s">
        <v>8668</v>
      </c>
      <c r="Q764" t="s">
        <v>8668</v>
      </c>
      <c r="R764" t="s">
        <v>98</v>
      </c>
      <c r="S764" t="s">
        <v>99</v>
      </c>
      <c r="T764" t="s">
        <v>100</v>
      </c>
      <c r="U764" t="s">
        <v>6696</v>
      </c>
      <c r="V764" t="s">
        <v>12449</v>
      </c>
      <c r="W764" t="s">
        <v>102</v>
      </c>
      <c r="Y764" t="s">
        <v>8</v>
      </c>
      <c r="Z764" t="s">
        <v>104</v>
      </c>
      <c r="AA764" t="s">
        <v>11239</v>
      </c>
      <c r="AB764" s="37">
        <v>1</v>
      </c>
      <c r="AC764" s="37">
        <v>35780</v>
      </c>
      <c r="AD764" s="37">
        <v>75096</v>
      </c>
      <c r="AE764" s="37">
        <v>35780</v>
      </c>
    </row>
    <row r="765" spans="1:31">
      <c r="A765" t="s">
        <v>152</v>
      </c>
      <c r="B765" t="s">
        <v>153</v>
      </c>
      <c r="C765" t="s">
        <v>154</v>
      </c>
      <c r="D765" t="s">
        <v>155</v>
      </c>
      <c r="E765" t="s">
        <v>12450</v>
      </c>
      <c r="F765" t="s">
        <v>12451</v>
      </c>
      <c r="G765" t="s">
        <v>8665</v>
      </c>
      <c r="H765" t="s">
        <v>153</v>
      </c>
      <c r="I765" t="s">
        <v>152</v>
      </c>
      <c r="J765" t="s">
        <v>12452</v>
      </c>
      <c r="K765" t="s">
        <v>96</v>
      </c>
      <c r="L765" t="s">
        <v>12453</v>
      </c>
      <c r="M765" s="36">
        <v>45972.560752314806</v>
      </c>
      <c r="N765" s="36">
        <v>45973.647916666669</v>
      </c>
      <c r="P765" t="s">
        <v>8668</v>
      </c>
      <c r="Q765" t="s">
        <v>8668</v>
      </c>
      <c r="R765" t="s">
        <v>147</v>
      </c>
      <c r="S765" t="s">
        <v>148</v>
      </c>
      <c r="T765" t="s">
        <v>100</v>
      </c>
      <c r="U765" t="s">
        <v>6696</v>
      </c>
      <c r="V765" t="s">
        <v>12454</v>
      </c>
      <c r="W765" t="s">
        <v>102</v>
      </c>
      <c r="Y765" t="s">
        <v>8</v>
      </c>
      <c r="Z765" t="s">
        <v>104</v>
      </c>
      <c r="AB765" s="37">
        <v>1</v>
      </c>
      <c r="AC765" s="37">
        <v>35780</v>
      </c>
      <c r="AD765" s="37">
        <v>75096</v>
      </c>
      <c r="AE765" s="37">
        <v>35780</v>
      </c>
    </row>
    <row r="766" spans="1:31">
      <c r="A766" t="s">
        <v>398</v>
      </c>
      <c r="B766" t="s">
        <v>86</v>
      </c>
      <c r="C766" t="s">
        <v>87</v>
      </c>
      <c r="D766" t="s">
        <v>399</v>
      </c>
      <c r="E766" t="s">
        <v>12455</v>
      </c>
      <c r="F766" t="s">
        <v>12456</v>
      </c>
      <c r="G766" t="s">
        <v>8665</v>
      </c>
      <c r="H766" t="s">
        <v>402</v>
      </c>
      <c r="I766" t="s">
        <v>398</v>
      </c>
      <c r="J766" t="s">
        <v>12457</v>
      </c>
      <c r="K766" t="s">
        <v>96</v>
      </c>
      <c r="L766" t="s">
        <v>12458</v>
      </c>
      <c r="M766" s="36">
        <v>45972.535034722219</v>
      </c>
      <c r="N766" s="36">
        <v>45973.48541666667</v>
      </c>
      <c r="P766" t="s">
        <v>8668</v>
      </c>
      <c r="Q766" t="s">
        <v>8668</v>
      </c>
      <c r="R766" t="s">
        <v>1130</v>
      </c>
      <c r="S766" t="s">
        <v>1130</v>
      </c>
      <c r="T766" t="s">
        <v>100</v>
      </c>
      <c r="U766" t="s">
        <v>6696</v>
      </c>
      <c r="V766" t="s">
        <v>12459</v>
      </c>
      <c r="W766" t="s">
        <v>102</v>
      </c>
      <c r="Y766" t="s">
        <v>8</v>
      </c>
      <c r="Z766" t="s">
        <v>104</v>
      </c>
      <c r="AA766" t="s">
        <v>824</v>
      </c>
      <c r="AB766" s="37">
        <v>1</v>
      </c>
      <c r="AC766" s="37">
        <v>35780</v>
      </c>
      <c r="AD766" s="37">
        <v>75096</v>
      </c>
      <c r="AE766" s="37">
        <v>35780</v>
      </c>
    </row>
    <row r="767" spans="1:31">
      <c r="A767" t="s">
        <v>113</v>
      </c>
      <c r="B767" t="s">
        <v>114</v>
      </c>
      <c r="C767" t="s">
        <v>115</v>
      </c>
      <c r="D767" t="s">
        <v>5299</v>
      </c>
      <c r="E767" t="s">
        <v>12460</v>
      </c>
      <c r="F767" t="s">
        <v>12461</v>
      </c>
      <c r="G767" t="s">
        <v>8665</v>
      </c>
      <c r="H767" t="s">
        <v>366</v>
      </c>
      <c r="I767" t="s">
        <v>962</v>
      </c>
      <c r="J767" t="s">
        <v>12462</v>
      </c>
      <c r="K767" t="s">
        <v>96</v>
      </c>
      <c r="L767" t="s">
        <v>12463</v>
      </c>
      <c r="M767" s="36">
        <v>45972.569432870368</v>
      </c>
      <c r="N767" s="36">
        <v>45973.492361111108</v>
      </c>
      <c r="P767" t="s">
        <v>8668</v>
      </c>
      <c r="Q767" t="s">
        <v>8668</v>
      </c>
      <c r="R767" t="s">
        <v>1130</v>
      </c>
      <c r="S767" t="s">
        <v>1130</v>
      </c>
      <c r="T767" t="s">
        <v>100</v>
      </c>
      <c r="U767" t="s">
        <v>6696</v>
      </c>
      <c r="V767" t="s">
        <v>12464</v>
      </c>
      <c r="W767" t="s">
        <v>102</v>
      </c>
      <c r="Y767" t="s">
        <v>11</v>
      </c>
      <c r="Z767" t="s">
        <v>104</v>
      </c>
      <c r="AA767" t="s">
        <v>1723</v>
      </c>
      <c r="AB767" s="37">
        <v>1</v>
      </c>
      <c r="AC767" s="37">
        <v>67654</v>
      </c>
      <c r="AD767" s="37">
        <v>140396</v>
      </c>
      <c r="AE767" s="37">
        <v>67654</v>
      </c>
    </row>
    <row r="768" spans="1:31">
      <c r="A768" t="s">
        <v>85</v>
      </c>
      <c r="B768" t="s">
        <v>86</v>
      </c>
      <c r="C768" t="s">
        <v>87</v>
      </c>
      <c r="D768" t="s">
        <v>12465</v>
      </c>
      <c r="E768" t="s">
        <v>12466</v>
      </c>
      <c r="F768" t="s">
        <v>12467</v>
      </c>
      <c r="G768" t="s">
        <v>8665</v>
      </c>
      <c r="H768" t="s">
        <v>93</v>
      </c>
      <c r="I768" t="s">
        <v>12468</v>
      </c>
      <c r="J768" t="s">
        <v>12469</v>
      </c>
      <c r="K768" t="s">
        <v>96</v>
      </c>
      <c r="L768" t="s">
        <v>12470</v>
      </c>
      <c r="M768" s="36">
        <v>45972.59103009259</v>
      </c>
      <c r="N768" s="36">
        <v>45980.559027777781</v>
      </c>
      <c r="P768" t="s">
        <v>8668</v>
      </c>
      <c r="Q768" t="s">
        <v>8668</v>
      </c>
      <c r="R768" t="s">
        <v>98</v>
      </c>
      <c r="S768" t="s">
        <v>99</v>
      </c>
      <c r="T768" t="s">
        <v>100</v>
      </c>
      <c r="U768" t="s">
        <v>6696</v>
      </c>
      <c r="V768" t="s">
        <v>12471</v>
      </c>
      <c r="W768" t="s">
        <v>102</v>
      </c>
      <c r="Y768" t="s">
        <v>11</v>
      </c>
      <c r="Z768" t="s">
        <v>104</v>
      </c>
      <c r="AA768" t="s">
        <v>1151</v>
      </c>
      <c r="AB768" s="37">
        <v>1</v>
      </c>
      <c r="AC768" s="37">
        <v>67654</v>
      </c>
      <c r="AD768" s="37">
        <v>140396</v>
      </c>
      <c r="AE768" s="37">
        <v>67654</v>
      </c>
    </row>
    <row r="769" spans="1:31">
      <c r="A769" t="s">
        <v>509</v>
      </c>
      <c r="B769" t="s">
        <v>139</v>
      </c>
      <c r="C769" t="s">
        <v>140</v>
      </c>
      <c r="D769" t="s">
        <v>510</v>
      </c>
      <c r="E769" t="s">
        <v>12472</v>
      </c>
      <c r="F769" t="s">
        <v>12473</v>
      </c>
      <c r="G769" t="s">
        <v>8665</v>
      </c>
      <c r="H769" t="s">
        <v>144</v>
      </c>
      <c r="I769" t="s">
        <v>513</v>
      </c>
      <c r="J769" t="s">
        <v>12474</v>
      </c>
      <c r="K769" t="s">
        <v>96</v>
      </c>
      <c r="L769" t="s">
        <v>12475</v>
      </c>
      <c r="M769" s="36">
        <v>45972.595023148147</v>
      </c>
      <c r="N769" s="36">
        <v>45975.618750000001</v>
      </c>
      <c r="P769" t="s">
        <v>8668</v>
      </c>
      <c r="Q769" t="s">
        <v>8668</v>
      </c>
      <c r="R769" t="s">
        <v>98</v>
      </c>
      <c r="S769" t="s">
        <v>470</v>
      </c>
      <c r="T769" t="s">
        <v>100</v>
      </c>
      <c r="U769" t="s">
        <v>6696</v>
      </c>
      <c r="V769" t="s">
        <v>12476</v>
      </c>
      <c r="W769" t="s">
        <v>102</v>
      </c>
      <c r="Y769" t="s">
        <v>11</v>
      </c>
      <c r="Z769" t="s">
        <v>104</v>
      </c>
      <c r="AA769" t="s">
        <v>1385</v>
      </c>
      <c r="AB769" s="37">
        <v>1</v>
      </c>
      <c r="AC769" s="37">
        <v>67654</v>
      </c>
      <c r="AD769" s="37">
        <v>140396</v>
      </c>
      <c r="AE769" s="37">
        <v>67654</v>
      </c>
    </row>
    <row r="770" spans="1:31">
      <c r="A770" t="s">
        <v>152</v>
      </c>
      <c r="B770" t="s">
        <v>153</v>
      </c>
      <c r="C770" t="s">
        <v>154</v>
      </c>
      <c r="D770" t="s">
        <v>155</v>
      </c>
      <c r="E770" t="s">
        <v>12477</v>
      </c>
      <c r="F770" t="s">
        <v>12478</v>
      </c>
      <c r="G770" t="s">
        <v>8665</v>
      </c>
      <c r="H770" t="s">
        <v>153</v>
      </c>
      <c r="I770" t="s">
        <v>152</v>
      </c>
      <c r="J770" t="s">
        <v>12479</v>
      </c>
      <c r="K770" t="s">
        <v>96</v>
      </c>
      <c r="L770" t="s">
        <v>12480</v>
      </c>
      <c r="M770" s="36">
        <v>45972.592118055552</v>
      </c>
      <c r="N770" s="36">
        <v>45973.588888888888</v>
      </c>
      <c r="P770" t="s">
        <v>8668</v>
      </c>
      <c r="Q770" t="s">
        <v>8668</v>
      </c>
      <c r="R770" t="s">
        <v>1130</v>
      </c>
      <c r="S770" t="s">
        <v>1130</v>
      </c>
      <c r="T770" t="s">
        <v>100</v>
      </c>
      <c r="U770" t="s">
        <v>6696</v>
      </c>
      <c r="V770" t="s">
        <v>12481</v>
      </c>
      <c r="W770" t="s">
        <v>102</v>
      </c>
      <c r="Y770" t="s">
        <v>8</v>
      </c>
      <c r="Z770" t="s">
        <v>104</v>
      </c>
      <c r="AA770" t="s">
        <v>1110</v>
      </c>
      <c r="AB770" s="37">
        <v>1</v>
      </c>
      <c r="AC770" s="37">
        <v>35780</v>
      </c>
      <c r="AD770" s="37">
        <v>75096</v>
      </c>
      <c r="AE770" s="37">
        <v>35780</v>
      </c>
    </row>
    <row r="771" spans="1:31">
      <c r="A771" t="s">
        <v>138</v>
      </c>
      <c r="B771" t="s">
        <v>139</v>
      </c>
      <c r="C771" t="s">
        <v>140</v>
      </c>
      <c r="D771" t="s">
        <v>967</v>
      </c>
      <c r="E771" t="s">
        <v>12482</v>
      </c>
      <c r="F771" t="s">
        <v>12483</v>
      </c>
      <c r="G771" t="s">
        <v>8665</v>
      </c>
      <c r="H771" t="s">
        <v>144</v>
      </c>
      <c r="I771" t="s">
        <v>970</v>
      </c>
      <c r="J771" t="s">
        <v>12484</v>
      </c>
      <c r="K771" t="s">
        <v>96</v>
      </c>
      <c r="L771" t="s">
        <v>12485</v>
      </c>
      <c r="M771" s="36">
        <v>45972.621006944442</v>
      </c>
      <c r="N771" s="36">
        <v>45980.628472222219</v>
      </c>
      <c r="P771" t="s">
        <v>8668</v>
      </c>
      <c r="Q771" t="s">
        <v>8668</v>
      </c>
      <c r="R771" t="s">
        <v>1129</v>
      </c>
      <c r="S771" t="s">
        <v>1129</v>
      </c>
      <c r="T771" t="s">
        <v>100</v>
      </c>
      <c r="U771" t="s">
        <v>6696</v>
      </c>
      <c r="V771" t="s">
        <v>12486</v>
      </c>
      <c r="W771" t="s">
        <v>102</v>
      </c>
      <c r="Y771" t="s">
        <v>11</v>
      </c>
      <c r="Z771" t="s">
        <v>104</v>
      </c>
      <c r="AA771" t="s">
        <v>169</v>
      </c>
      <c r="AB771" s="37">
        <v>1</v>
      </c>
      <c r="AC771" s="37">
        <v>67654</v>
      </c>
      <c r="AD771" s="37">
        <v>140396</v>
      </c>
      <c r="AE771" s="37">
        <v>67654</v>
      </c>
    </row>
    <row r="772" spans="1:31">
      <c r="A772" t="s">
        <v>138</v>
      </c>
      <c r="B772" t="s">
        <v>139</v>
      </c>
      <c r="C772" t="s">
        <v>140</v>
      </c>
      <c r="D772" t="s">
        <v>2183</v>
      </c>
      <c r="E772" t="s">
        <v>12487</v>
      </c>
      <c r="F772" t="s">
        <v>12488</v>
      </c>
      <c r="G772" t="s">
        <v>8665</v>
      </c>
      <c r="H772" t="s">
        <v>144</v>
      </c>
      <c r="I772" t="s">
        <v>2186</v>
      </c>
      <c r="J772" t="s">
        <v>12489</v>
      </c>
      <c r="K772" t="s">
        <v>96</v>
      </c>
      <c r="L772" t="s">
        <v>12490</v>
      </c>
      <c r="M772" s="36">
        <v>45972.660138888888</v>
      </c>
      <c r="N772" s="36">
        <v>45975.686805555553</v>
      </c>
      <c r="P772" t="s">
        <v>8668</v>
      </c>
      <c r="Q772" t="s">
        <v>8668</v>
      </c>
      <c r="R772" t="s">
        <v>1130</v>
      </c>
      <c r="S772" t="s">
        <v>1130</v>
      </c>
      <c r="T772" t="s">
        <v>100</v>
      </c>
      <c r="U772" t="s">
        <v>6696</v>
      </c>
      <c r="V772" t="s">
        <v>12491</v>
      </c>
      <c r="W772" t="s">
        <v>102</v>
      </c>
      <c r="Y772" t="s">
        <v>8</v>
      </c>
      <c r="Z772" t="s">
        <v>104</v>
      </c>
      <c r="AA772" t="s">
        <v>176</v>
      </c>
      <c r="AB772" s="37">
        <v>1</v>
      </c>
      <c r="AC772" s="37">
        <v>35780</v>
      </c>
      <c r="AD772" s="37">
        <v>75096</v>
      </c>
      <c r="AE772" s="37">
        <v>35780</v>
      </c>
    </row>
    <row r="773" spans="1:31">
      <c r="A773" t="s">
        <v>255</v>
      </c>
      <c r="B773" t="s">
        <v>256</v>
      </c>
      <c r="C773" t="s">
        <v>257</v>
      </c>
      <c r="D773" t="s">
        <v>1664</v>
      </c>
      <c r="E773" t="s">
        <v>12492</v>
      </c>
      <c r="F773" t="s">
        <v>12493</v>
      </c>
      <c r="G773" t="s">
        <v>8665</v>
      </c>
      <c r="H773" t="s">
        <v>261</v>
      </c>
      <c r="I773" t="s">
        <v>255</v>
      </c>
      <c r="J773" t="s">
        <v>12494</v>
      </c>
      <c r="K773" t="s">
        <v>96</v>
      </c>
      <c r="L773" t="s">
        <v>12495</v>
      </c>
      <c r="M773" s="36">
        <v>45972.662673611107</v>
      </c>
      <c r="N773" s="36">
        <v>45974.723611111112</v>
      </c>
      <c r="P773" t="s">
        <v>8668</v>
      </c>
      <c r="Q773" t="s">
        <v>8668</v>
      </c>
      <c r="R773" t="s">
        <v>1130</v>
      </c>
      <c r="S773" t="s">
        <v>1130</v>
      </c>
      <c r="T773" t="s">
        <v>100</v>
      </c>
      <c r="U773" t="s">
        <v>6696</v>
      </c>
      <c r="V773" t="s">
        <v>12496</v>
      </c>
      <c r="W773" t="s">
        <v>102</v>
      </c>
      <c r="Y773" t="s">
        <v>8</v>
      </c>
      <c r="Z773" t="s">
        <v>104</v>
      </c>
      <c r="AA773" t="s">
        <v>2651</v>
      </c>
      <c r="AB773" s="37">
        <v>1</v>
      </c>
      <c r="AC773" s="37">
        <v>35780</v>
      </c>
      <c r="AD773" s="37">
        <v>75096</v>
      </c>
      <c r="AE773" s="37">
        <v>35780</v>
      </c>
    </row>
    <row r="774" spans="1:31">
      <c r="A774" t="s">
        <v>152</v>
      </c>
      <c r="B774" t="s">
        <v>153</v>
      </c>
      <c r="C774" t="s">
        <v>154</v>
      </c>
      <c r="D774" t="s">
        <v>155</v>
      </c>
      <c r="E774" t="s">
        <v>12497</v>
      </c>
      <c r="F774" t="s">
        <v>12498</v>
      </c>
      <c r="G774" t="s">
        <v>8665</v>
      </c>
      <c r="H774" t="s">
        <v>153</v>
      </c>
      <c r="I774" t="s">
        <v>152</v>
      </c>
      <c r="J774" t="s">
        <v>12499</v>
      </c>
      <c r="K774" t="s">
        <v>96</v>
      </c>
      <c r="L774" t="s">
        <v>12500</v>
      </c>
      <c r="M774" s="36">
        <v>45972.679826388892</v>
      </c>
      <c r="N774" s="36">
        <v>45975.502083333333</v>
      </c>
      <c r="P774" t="s">
        <v>8668</v>
      </c>
      <c r="Q774" t="s">
        <v>8668</v>
      </c>
      <c r="R774" t="s">
        <v>1130</v>
      </c>
      <c r="S774" t="s">
        <v>1130</v>
      </c>
      <c r="T774" t="s">
        <v>100</v>
      </c>
      <c r="U774" t="s">
        <v>6696</v>
      </c>
      <c r="V774" t="s">
        <v>12501</v>
      </c>
      <c r="W774" t="s">
        <v>102</v>
      </c>
      <c r="Y774" t="s">
        <v>8</v>
      </c>
      <c r="Z774" t="s">
        <v>104</v>
      </c>
      <c r="AA774" t="s">
        <v>1911</v>
      </c>
      <c r="AB774" s="37">
        <v>1</v>
      </c>
      <c r="AC774" s="37">
        <v>35780</v>
      </c>
      <c r="AD774" s="37">
        <v>75096</v>
      </c>
      <c r="AE774" s="37">
        <v>35780</v>
      </c>
    </row>
    <row r="775" spans="1:31">
      <c r="A775" t="s">
        <v>380</v>
      </c>
      <c r="B775" t="s">
        <v>381</v>
      </c>
      <c r="C775" t="s">
        <v>382</v>
      </c>
      <c r="D775" t="s">
        <v>1044</v>
      </c>
      <c r="E775" t="s">
        <v>12502</v>
      </c>
      <c r="F775" t="s">
        <v>12503</v>
      </c>
      <c r="G775" t="s">
        <v>10617</v>
      </c>
      <c r="H775" t="s">
        <v>386</v>
      </c>
      <c r="I775" t="s">
        <v>1047</v>
      </c>
      <c r="J775" t="s">
        <v>12504</v>
      </c>
      <c r="K775" t="s">
        <v>96</v>
      </c>
      <c r="L775" t="s">
        <v>12505</v>
      </c>
      <c r="M775" s="36">
        <v>45972.729166666657</v>
      </c>
      <c r="N775" s="36">
        <v>45973.689583333333</v>
      </c>
      <c r="P775" t="s">
        <v>8668</v>
      </c>
      <c r="Q775" t="s">
        <v>8668</v>
      </c>
      <c r="R775" t="s">
        <v>1130</v>
      </c>
      <c r="S775" t="s">
        <v>1130</v>
      </c>
      <c r="T775" t="s">
        <v>1179</v>
      </c>
      <c r="U775" t="s">
        <v>10620</v>
      </c>
      <c r="V775" t="s">
        <v>12506</v>
      </c>
      <c r="W775" t="s">
        <v>1195</v>
      </c>
      <c r="Y775" t="s">
        <v>13</v>
      </c>
      <c r="Z775" t="s">
        <v>104</v>
      </c>
      <c r="AB775" s="37">
        <v>0</v>
      </c>
      <c r="AC775" s="37">
        <v>41241</v>
      </c>
      <c r="AD775" s="37">
        <v>0</v>
      </c>
      <c r="AE775" s="37">
        <v>41241</v>
      </c>
    </row>
    <row r="776" spans="1:31">
      <c r="A776" t="s">
        <v>509</v>
      </c>
      <c r="B776" t="s">
        <v>139</v>
      </c>
      <c r="C776" t="s">
        <v>140</v>
      </c>
      <c r="D776" t="s">
        <v>510</v>
      </c>
      <c r="E776" t="s">
        <v>12507</v>
      </c>
      <c r="F776" t="s">
        <v>6508</v>
      </c>
      <c r="G776" t="s">
        <v>8665</v>
      </c>
      <c r="H776" t="s">
        <v>144</v>
      </c>
      <c r="I776" t="s">
        <v>513</v>
      </c>
      <c r="J776" t="s">
        <v>6509</v>
      </c>
      <c r="K776" t="s">
        <v>96</v>
      </c>
      <c r="L776" t="s">
        <v>12508</v>
      </c>
      <c r="M776" s="36">
        <v>45972.746435185189</v>
      </c>
      <c r="N776" s="36">
        <v>45975.604861111111</v>
      </c>
      <c r="P776" t="s">
        <v>8668</v>
      </c>
      <c r="Q776" t="s">
        <v>8668</v>
      </c>
      <c r="R776" t="s">
        <v>1130</v>
      </c>
      <c r="S776" t="s">
        <v>1130</v>
      </c>
      <c r="T776" t="s">
        <v>100</v>
      </c>
      <c r="U776" t="s">
        <v>6696</v>
      </c>
      <c r="V776" t="s">
        <v>12476</v>
      </c>
      <c r="W776" t="s">
        <v>102</v>
      </c>
      <c r="Y776" t="s">
        <v>11</v>
      </c>
      <c r="Z776" t="s">
        <v>104</v>
      </c>
      <c r="AA776" t="s">
        <v>1385</v>
      </c>
      <c r="AB776" s="37">
        <v>1</v>
      </c>
      <c r="AC776" s="37">
        <v>67654</v>
      </c>
      <c r="AD776" s="37">
        <v>140396</v>
      </c>
      <c r="AE776" s="37">
        <v>67654</v>
      </c>
    </row>
    <row r="777" spans="1:31">
      <c r="A777" t="s">
        <v>310</v>
      </c>
      <c r="B777" t="s">
        <v>114</v>
      </c>
      <c r="C777" t="s">
        <v>115</v>
      </c>
      <c r="D777" t="s">
        <v>311</v>
      </c>
      <c r="E777" t="s">
        <v>12509</v>
      </c>
      <c r="F777" t="s">
        <v>12510</v>
      </c>
      <c r="G777" t="s">
        <v>8665</v>
      </c>
      <c r="H777" t="s">
        <v>314</v>
      </c>
      <c r="I777" t="s">
        <v>310</v>
      </c>
      <c r="J777" t="s">
        <v>12511</v>
      </c>
      <c r="K777" t="s">
        <v>96</v>
      </c>
      <c r="L777" t="s">
        <v>12512</v>
      </c>
      <c r="M777" s="36">
        <v>45973.333333333343</v>
      </c>
      <c r="N777" s="36">
        <v>45976.510416666657</v>
      </c>
      <c r="P777" t="s">
        <v>8668</v>
      </c>
      <c r="Q777" t="s">
        <v>8668</v>
      </c>
      <c r="R777" t="s">
        <v>1130</v>
      </c>
      <c r="S777" t="s">
        <v>1130</v>
      </c>
      <c r="T777" t="s">
        <v>100</v>
      </c>
      <c r="U777" t="s">
        <v>6696</v>
      </c>
      <c r="V777" t="s">
        <v>12513</v>
      </c>
      <c r="W777" t="s">
        <v>102</v>
      </c>
      <c r="Y777" t="s">
        <v>8</v>
      </c>
      <c r="Z777" t="s">
        <v>104</v>
      </c>
      <c r="AA777" t="s">
        <v>350</v>
      </c>
      <c r="AB777" s="37">
        <v>1</v>
      </c>
      <c r="AC777" s="37">
        <v>35780</v>
      </c>
      <c r="AD777" s="37">
        <v>75096</v>
      </c>
      <c r="AE777" s="37">
        <v>35780</v>
      </c>
    </row>
    <row r="778" spans="1:31">
      <c r="A778" t="s">
        <v>398</v>
      </c>
      <c r="B778" t="s">
        <v>86</v>
      </c>
      <c r="C778" t="s">
        <v>87</v>
      </c>
      <c r="D778" t="s">
        <v>1522</v>
      </c>
      <c r="E778" t="s">
        <v>12514</v>
      </c>
      <c r="F778" t="s">
        <v>12515</v>
      </c>
      <c r="G778" t="s">
        <v>8665</v>
      </c>
      <c r="H778" t="s">
        <v>402</v>
      </c>
      <c r="I778" t="s">
        <v>1525</v>
      </c>
      <c r="J778" t="s">
        <v>12516</v>
      </c>
      <c r="K778" t="s">
        <v>96</v>
      </c>
      <c r="L778" t="s">
        <v>12517</v>
      </c>
      <c r="M778" s="36">
        <v>45973.333333333343</v>
      </c>
      <c r="N778" s="36">
        <v>45975.637499999997</v>
      </c>
      <c r="P778" t="s">
        <v>8668</v>
      </c>
      <c r="Q778" t="s">
        <v>8668</v>
      </c>
      <c r="R778" t="s">
        <v>1130</v>
      </c>
      <c r="S778" t="s">
        <v>1130</v>
      </c>
      <c r="T778" t="s">
        <v>100</v>
      </c>
      <c r="U778" t="s">
        <v>6696</v>
      </c>
      <c r="V778" t="s">
        <v>12518</v>
      </c>
      <c r="W778" t="s">
        <v>102</v>
      </c>
      <c r="Y778" t="s">
        <v>11</v>
      </c>
      <c r="Z778" t="s">
        <v>104</v>
      </c>
      <c r="AA778" t="s">
        <v>414</v>
      </c>
      <c r="AB778" s="37">
        <v>1</v>
      </c>
      <c r="AC778" s="37">
        <v>67654</v>
      </c>
      <c r="AD778" s="37">
        <v>140396</v>
      </c>
      <c r="AE778" s="37">
        <v>67654</v>
      </c>
    </row>
    <row r="779" spans="1:31">
      <c r="A779" t="s">
        <v>800</v>
      </c>
      <c r="B779" t="s">
        <v>381</v>
      </c>
      <c r="C779" t="s">
        <v>382</v>
      </c>
      <c r="D779" t="s">
        <v>2271</v>
      </c>
      <c r="E779" t="s">
        <v>12519</v>
      </c>
      <c r="F779" t="s">
        <v>12520</v>
      </c>
      <c r="G779" t="s">
        <v>8665</v>
      </c>
      <c r="H779" t="s">
        <v>804</v>
      </c>
      <c r="I779" t="s">
        <v>800</v>
      </c>
      <c r="J779" t="s">
        <v>12521</v>
      </c>
      <c r="K779" t="s">
        <v>96</v>
      </c>
      <c r="L779" t="s">
        <v>12522</v>
      </c>
      <c r="M779" s="36">
        <v>45973.333333333343</v>
      </c>
      <c r="N779" s="36">
        <v>45976.699594907397</v>
      </c>
      <c r="P779" t="s">
        <v>8668</v>
      </c>
      <c r="Q779" t="s">
        <v>8668</v>
      </c>
      <c r="R779" t="s">
        <v>1130</v>
      </c>
      <c r="S779" t="s">
        <v>1130</v>
      </c>
      <c r="T779" t="s">
        <v>100</v>
      </c>
      <c r="U779" t="s">
        <v>6696</v>
      </c>
      <c r="V779" t="s">
        <v>12523</v>
      </c>
      <c r="W779" t="s">
        <v>102</v>
      </c>
      <c r="Y779" t="s">
        <v>8</v>
      </c>
      <c r="Z779" t="s">
        <v>104</v>
      </c>
      <c r="AA779" t="s">
        <v>810</v>
      </c>
      <c r="AB779" s="37">
        <v>1</v>
      </c>
      <c r="AC779" s="37">
        <v>35780</v>
      </c>
      <c r="AD779" s="37">
        <v>75096</v>
      </c>
      <c r="AE779" s="37">
        <v>35780</v>
      </c>
    </row>
    <row r="780" spans="1:31">
      <c r="A780" t="s">
        <v>152</v>
      </c>
      <c r="B780" t="s">
        <v>153</v>
      </c>
      <c r="C780" t="s">
        <v>154</v>
      </c>
      <c r="D780" t="s">
        <v>155</v>
      </c>
      <c r="E780" t="s">
        <v>12524</v>
      </c>
      <c r="F780" t="s">
        <v>12525</v>
      </c>
      <c r="G780" t="s">
        <v>8665</v>
      </c>
      <c r="H780" t="s">
        <v>153</v>
      </c>
      <c r="I780" t="s">
        <v>152</v>
      </c>
      <c r="J780" t="s">
        <v>12526</v>
      </c>
      <c r="K780" t="s">
        <v>96</v>
      </c>
      <c r="L780" t="s">
        <v>12527</v>
      </c>
      <c r="M780" s="36">
        <v>45973.333333333343</v>
      </c>
      <c r="N780" s="36">
        <v>45975.565972222219</v>
      </c>
      <c r="P780" t="s">
        <v>8668</v>
      </c>
      <c r="Q780" t="s">
        <v>8668</v>
      </c>
      <c r="R780" t="s">
        <v>1130</v>
      </c>
      <c r="S780" t="s">
        <v>1130</v>
      </c>
      <c r="T780" t="s">
        <v>100</v>
      </c>
      <c r="U780" t="s">
        <v>6696</v>
      </c>
      <c r="V780" t="s">
        <v>12528</v>
      </c>
      <c r="W780" t="s">
        <v>102</v>
      </c>
      <c r="Y780" t="s">
        <v>8</v>
      </c>
      <c r="Z780" t="s">
        <v>104</v>
      </c>
      <c r="AA780" t="s">
        <v>276</v>
      </c>
      <c r="AB780" s="37">
        <v>1</v>
      </c>
      <c r="AC780" s="37">
        <v>35780</v>
      </c>
      <c r="AD780" s="37">
        <v>75096</v>
      </c>
      <c r="AE780" s="37">
        <v>35780</v>
      </c>
    </row>
    <row r="781" spans="1:31">
      <c r="A781" t="s">
        <v>991</v>
      </c>
      <c r="B781" t="s">
        <v>256</v>
      </c>
      <c r="C781" t="s">
        <v>257</v>
      </c>
      <c r="D781" t="s">
        <v>1440</v>
      </c>
      <c r="E781" t="s">
        <v>12529</v>
      </c>
      <c r="F781" t="s">
        <v>12530</v>
      </c>
      <c r="G781" t="s">
        <v>8665</v>
      </c>
      <c r="H781" t="s">
        <v>224</v>
      </c>
      <c r="I781" t="s">
        <v>991</v>
      </c>
      <c r="J781" t="s">
        <v>12531</v>
      </c>
      <c r="K781" t="s">
        <v>96</v>
      </c>
      <c r="L781" t="s">
        <v>12532</v>
      </c>
      <c r="M781" s="36">
        <v>45973.345023148147</v>
      </c>
      <c r="N781" s="36">
        <v>45980.631249999999</v>
      </c>
      <c r="P781" t="s">
        <v>8668</v>
      </c>
      <c r="Q781" t="s">
        <v>8668</v>
      </c>
      <c r="R781" t="s">
        <v>98</v>
      </c>
      <c r="S781" t="s">
        <v>470</v>
      </c>
      <c r="T781" t="s">
        <v>100</v>
      </c>
      <c r="U781" t="s">
        <v>6696</v>
      </c>
      <c r="V781" t="s">
        <v>12533</v>
      </c>
      <c r="W781" t="s">
        <v>102</v>
      </c>
      <c r="Y781" t="s">
        <v>8</v>
      </c>
      <c r="Z781" t="s">
        <v>104</v>
      </c>
      <c r="AA781" t="s">
        <v>1000</v>
      </c>
      <c r="AB781" s="37">
        <v>1</v>
      </c>
      <c r="AC781" s="37">
        <v>35780</v>
      </c>
      <c r="AD781" s="37">
        <v>75096</v>
      </c>
      <c r="AE781" s="37">
        <v>35780</v>
      </c>
    </row>
    <row r="782" spans="1:31">
      <c r="A782" t="s">
        <v>152</v>
      </c>
      <c r="B782" t="s">
        <v>153</v>
      </c>
      <c r="C782" t="s">
        <v>154</v>
      </c>
      <c r="D782" t="s">
        <v>155</v>
      </c>
      <c r="E782" t="s">
        <v>12534</v>
      </c>
      <c r="F782" t="s">
        <v>10071</v>
      </c>
      <c r="G782" t="s">
        <v>8665</v>
      </c>
      <c r="H782" t="s">
        <v>153</v>
      </c>
      <c r="I782" t="s">
        <v>152</v>
      </c>
      <c r="J782" t="s">
        <v>10072</v>
      </c>
      <c r="K782" t="s">
        <v>96</v>
      </c>
      <c r="L782" t="s">
        <v>12535</v>
      </c>
      <c r="M782" s="36">
        <v>45973.333333333343</v>
      </c>
      <c r="N782" s="36">
        <v>45976.597222222219</v>
      </c>
      <c r="P782" t="s">
        <v>8668</v>
      </c>
      <c r="Q782" t="s">
        <v>8668</v>
      </c>
      <c r="R782" t="s">
        <v>1130</v>
      </c>
      <c r="S782" t="s">
        <v>1130</v>
      </c>
      <c r="T782" t="s">
        <v>100</v>
      </c>
      <c r="U782" t="s">
        <v>6696</v>
      </c>
      <c r="V782" t="s">
        <v>12536</v>
      </c>
      <c r="W782" t="s">
        <v>102</v>
      </c>
      <c r="Y782" t="s">
        <v>8</v>
      </c>
      <c r="Z782" t="s">
        <v>104</v>
      </c>
      <c r="AA782" t="s">
        <v>2182</v>
      </c>
      <c r="AB782" s="37">
        <v>1</v>
      </c>
      <c r="AC782" s="37">
        <v>35780</v>
      </c>
      <c r="AD782" s="37">
        <v>75096</v>
      </c>
      <c r="AE782" s="37">
        <v>35780</v>
      </c>
    </row>
    <row r="783" spans="1:31">
      <c r="A783" t="s">
        <v>113</v>
      </c>
      <c r="B783" t="s">
        <v>114</v>
      </c>
      <c r="C783" t="s">
        <v>115</v>
      </c>
      <c r="D783" t="s">
        <v>5926</v>
      </c>
      <c r="E783" t="s">
        <v>12537</v>
      </c>
      <c r="F783" t="s">
        <v>12538</v>
      </c>
      <c r="G783" t="s">
        <v>8607</v>
      </c>
      <c r="H783" t="s">
        <v>144</v>
      </c>
      <c r="I783" t="s">
        <v>5929</v>
      </c>
      <c r="J783" t="s">
        <v>12539</v>
      </c>
      <c r="K783" t="s">
        <v>96</v>
      </c>
      <c r="L783" t="s">
        <v>12540</v>
      </c>
      <c r="M783" s="36">
        <v>45973.354837962957</v>
      </c>
      <c r="N783" s="36">
        <v>45981.57712962963</v>
      </c>
      <c r="P783" t="s">
        <v>8668</v>
      </c>
      <c r="Q783" t="s">
        <v>8668</v>
      </c>
      <c r="R783" t="s">
        <v>1129</v>
      </c>
      <c r="S783" t="s">
        <v>1130</v>
      </c>
      <c r="T783" t="s">
        <v>100</v>
      </c>
      <c r="U783" t="s">
        <v>6696</v>
      </c>
      <c r="V783" t="s">
        <v>12541</v>
      </c>
      <c r="W783" t="s">
        <v>8611</v>
      </c>
      <c r="Y783" t="s">
        <v>15</v>
      </c>
      <c r="Z783" t="s">
        <v>104</v>
      </c>
      <c r="AB783" s="37">
        <v>0</v>
      </c>
      <c r="AC783" s="37">
        <v>35780</v>
      </c>
      <c r="AD783" s="37">
        <v>75096</v>
      </c>
      <c r="AE783" s="37">
        <v>35780</v>
      </c>
    </row>
    <row r="784" spans="1:31">
      <c r="A784" t="s">
        <v>152</v>
      </c>
      <c r="B784" t="s">
        <v>153</v>
      </c>
      <c r="C784" t="s">
        <v>154</v>
      </c>
      <c r="D784" t="s">
        <v>155</v>
      </c>
      <c r="E784" t="s">
        <v>12542</v>
      </c>
      <c r="F784" t="s">
        <v>12543</v>
      </c>
      <c r="G784" t="s">
        <v>8665</v>
      </c>
      <c r="H784" t="s">
        <v>153</v>
      </c>
      <c r="I784" t="s">
        <v>152</v>
      </c>
      <c r="J784" t="s">
        <v>12544</v>
      </c>
      <c r="K784" t="s">
        <v>96</v>
      </c>
      <c r="L784" t="s">
        <v>12545</v>
      </c>
      <c r="M784" s="36">
        <v>45973.364004629628</v>
      </c>
      <c r="N784" s="36">
        <v>45974.629861111112</v>
      </c>
      <c r="P784" t="s">
        <v>8668</v>
      </c>
      <c r="Q784" t="s">
        <v>8668</v>
      </c>
      <c r="R784" t="s">
        <v>1130</v>
      </c>
      <c r="S784" t="s">
        <v>1130</v>
      </c>
      <c r="T784" t="s">
        <v>1179</v>
      </c>
      <c r="U784" t="s">
        <v>7182</v>
      </c>
      <c r="V784" t="s">
        <v>12546</v>
      </c>
      <c r="W784" t="s">
        <v>102</v>
      </c>
      <c r="Y784" t="s">
        <v>8</v>
      </c>
      <c r="Z784" t="s">
        <v>104</v>
      </c>
      <c r="AA784" t="s">
        <v>2182</v>
      </c>
      <c r="AB784" s="37">
        <v>1</v>
      </c>
      <c r="AC784" s="37">
        <v>35780</v>
      </c>
      <c r="AD784" s="37">
        <v>75096</v>
      </c>
      <c r="AE784" s="37">
        <v>35780</v>
      </c>
    </row>
    <row r="785" spans="1:31">
      <c r="A785" t="s">
        <v>244</v>
      </c>
      <c r="B785" t="s">
        <v>114</v>
      </c>
      <c r="C785" t="s">
        <v>115</v>
      </c>
      <c r="D785" t="s">
        <v>7185</v>
      </c>
      <c r="E785" t="s">
        <v>12547</v>
      </c>
      <c r="F785" t="s">
        <v>12548</v>
      </c>
      <c r="G785" t="s">
        <v>8665</v>
      </c>
      <c r="H785" t="s">
        <v>248</v>
      </c>
      <c r="I785" t="s">
        <v>244</v>
      </c>
      <c r="J785" t="s">
        <v>12549</v>
      </c>
      <c r="K785" t="s">
        <v>96</v>
      </c>
      <c r="L785" t="s">
        <v>12550</v>
      </c>
      <c r="M785" s="36">
        <v>45973.387928240743</v>
      </c>
      <c r="N785" s="36">
        <v>45973.633333333331</v>
      </c>
      <c r="P785" t="s">
        <v>8668</v>
      </c>
      <c r="Q785" t="s">
        <v>8668</v>
      </c>
      <c r="R785" t="s">
        <v>1130</v>
      </c>
      <c r="S785" t="s">
        <v>1130</v>
      </c>
      <c r="T785" t="s">
        <v>100</v>
      </c>
      <c r="U785" t="s">
        <v>6696</v>
      </c>
      <c r="V785" t="s">
        <v>12551</v>
      </c>
      <c r="W785" t="s">
        <v>102</v>
      </c>
      <c r="Y785" t="s">
        <v>8</v>
      </c>
      <c r="Z785" t="s">
        <v>104</v>
      </c>
      <c r="AA785" t="s">
        <v>1538</v>
      </c>
      <c r="AB785" s="37">
        <v>1</v>
      </c>
      <c r="AC785" s="37">
        <v>35780</v>
      </c>
      <c r="AD785" s="37">
        <v>75096</v>
      </c>
      <c r="AE785" s="37">
        <v>35780</v>
      </c>
    </row>
    <row r="786" spans="1:31">
      <c r="A786" t="s">
        <v>152</v>
      </c>
      <c r="B786" t="s">
        <v>153</v>
      </c>
      <c r="C786" t="s">
        <v>154</v>
      </c>
      <c r="D786" t="s">
        <v>12552</v>
      </c>
      <c r="E786" t="s">
        <v>12553</v>
      </c>
      <c r="F786" t="s">
        <v>12554</v>
      </c>
      <c r="G786" t="s">
        <v>8665</v>
      </c>
      <c r="H786" t="s">
        <v>12555</v>
      </c>
      <c r="I786" t="s">
        <v>12556</v>
      </c>
      <c r="J786" t="s">
        <v>12557</v>
      </c>
      <c r="K786" t="s">
        <v>96</v>
      </c>
      <c r="L786" t="s">
        <v>12558</v>
      </c>
      <c r="M786" s="36">
        <v>45973.351689814823</v>
      </c>
      <c r="N786" s="36">
        <v>45974.764918981477</v>
      </c>
      <c r="P786" t="s">
        <v>8668</v>
      </c>
      <c r="Q786" t="s">
        <v>8668</v>
      </c>
      <c r="R786" t="s">
        <v>1130</v>
      </c>
      <c r="S786" t="s">
        <v>1130</v>
      </c>
      <c r="T786" t="s">
        <v>100</v>
      </c>
      <c r="U786" t="s">
        <v>6696</v>
      </c>
      <c r="V786" t="s">
        <v>12559</v>
      </c>
      <c r="W786" t="s">
        <v>102</v>
      </c>
      <c r="Y786" t="s">
        <v>125</v>
      </c>
      <c r="Z786" t="s">
        <v>126</v>
      </c>
      <c r="AA786" t="s">
        <v>162</v>
      </c>
      <c r="AB786" s="37">
        <v>1</v>
      </c>
      <c r="AC786" s="37">
        <v>35780</v>
      </c>
      <c r="AD786" s="37">
        <v>75096</v>
      </c>
      <c r="AE786" s="37">
        <v>35780</v>
      </c>
    </row>
    <row r="787" spans="1:31">
      <c r="A787" t="s">
        <v>152</v>
      </c>
      <c r="B787" t="s">
        <v>153</v>
      </c>
      <c r="C787" t="s">
        <v>154</v>
      </c>
      <c r="D787" t="s">
        <v>155</v>
      </c>
      <c r="E787" t="s">
        <v>12560</v>
      </c>
      <c r="F787" t="s">
        <v>6760</v>
      </c>
      <c r="G787" t="s">
        <v>8665</v>
      </c>
      <c r="H787" t="s">
        <v>153</v>
      </c>
      <c r="I787" t="s">
        <v>152</v>
      </c>
      <c r="J787" t="s">
        <v>6761</v>
      </c>
      <c r="K787" t="s">
        <v>96</v>
      </c>
      <c r="L787" t="s">
        <v>12561</v>
      </c>
      <c r="M787" s="36">
        <v>45973.378865740742</v>
      </c>
      <c r="N787" s="36">
        <v>45976.51458333333</v>
      </c>
      <c r="P787" t="s">
        <v>8668</v>
      </c>
      <c r="Q787" t="s">
        <v>8668</v>
      </c>
      <c r="R787" t="s">
        <v>1130</v>
      </c>
      <c r="S787" t="s">
        <v>1130</v>
      </c>
      <c r="T787" t="s">
        <v>100</v>
      </c>
      <c r="U787" t="s">
        <v>6696</v>
      </c>
      <c r="V787" t="s">
        <v>12562</v>
      </c>
      <c r="W787" t="s">
        <v>102</v>
      </c>
      <c r="Y787" t="s">
        <v>8</v>
      </c>
      <c r="Z787" t="s">
        <v>104</v>
      </c>
      <c r="AA787" t="s">
        <v>793</v>
      </c>
      <c r="AB787" s="37">
        <v>1</v>
      </c>
      <c r="AC787" s="37">
        <v>35780</v>
      </c>
      <c r="AD787" s="37">
        <v>75096</v>
      </c>
      <c r="AE787" s="37">
        <v>35780</v>
      </c>
    </row>
    <row r="788" spans="1:31">
      <c r="A788" t="s">
        <v>509</v>
      </c>
      <c r="B788" t="s">
        <v>139</v>
      </c>
      <c r="C788" t="s">
        <v>140</v>
      </c>
      <c r="D788" t="s">
        <v>510</v>
      </c>
      <c r="E788" t="s">
        <v>12563</v>
      </c>
      <c r="F788" t="s">
        <v>12564</v>
      </c>
      <c r="G788" t="s">
        <v>8665</v>
      </c>
      <c r="H788" t="s">
        <v>144</v>
      </c>
      <c r="I788" t="s">
        <v>513</v>
      </c>
      <c r="J788" t="s">
        <v>12565</v>
      </c>
      <c r="K788" t="s">
        <v>96</v>
      </c>
      <c r="L788" t="s">
        <v>12566</v>
      </c>
      <c r="M788" s="36">
        <v>45973.386423611111</v>
      </c>
      <c r="N788" s="36">
        <v>45975.616666666669</v>
      </c>
      <c r="P788" t="s">
        <v>8668</v>
      </c>
      <c r="Q788" t="s">
        <v>8668</v>
      </c>
      <c r="R788" t="s">
        <v>98</v>
      </c>
      <c r="S788" t="s">
        <v>470</v>
      </c>
      <c r="T788" t="s">
        <v>100</v>
      </c>
      <c r="U788" t="s">
        <v>6696</v>
      </c>
      <c r="V788" t="s">
        <v>12567</v>
      </c>
      <c r="W788" t="s">
        <v>102</v>
      </c>
      <c r="Y788" t="s">
        <v>11</v>
      </c>
      <c r="Z788" t="s">
        <v>104</v>
      </c>
      <c r="AA788" t="s">
        <v>518</v>
      </c>
      <c r="AB788" s="37">
        <v>1</v>
      </c>
      <c r="AC788" s="37">
        <v>67654</v>
      </c>
      <c r="AD788" s="37">
        <v>140396</v>
      </c>
      <c r="AE788" s="37">
        <v>67654</v>
      </c>
    </row>
    <row r="789" spans="1:31">
      <c r="A789" t="s">
        <v>138</v>
      </c>
      <c r="B789" t="s">
        <v>139</v>
      </c>
      <c r="C789" t="s">
        <v>140</v>
      </c>
      <c r="D789" t="s">
        <v>141</v>
      </c>
      <c r="E789" t="s">
        <v>12568</v>
      </c>
      <c r="F789" t="s">
        <v>12569</v>
      </c>
      <c r="G789" t="s">
        <v>8665</v>
      </c>
      <c r="H789" t="s">
        <v>144</v>
      </c>
      <c r="I789" t="s">
        <v>138</v>
      </c>
      <c r="J789" t="s">
        <v>12570</v>
      </c>
      <c r="K789" t="s">
        <v>96</v>
      </c>
      <c r="L789" t="s">
        <v>12571</v>
      </c>
      <c r="M789" s="36">
        <v>45973.40184027778</v>
      </c>
      <c r="N789" s="36">
        <v>45978.722222222219</v>
      </c>
      <c r="P789" t="s">
        <v>8668</v>
      </c>
      <c r="Q789" t="s">
        <v>8668</v>
      </c>
      <c r="R789" t="s">
        <v>1129</v>
      </c>
      <c r="S789" t="s">
        <v>1129</v>
      </c>
      <c r="T789" t="s">
        <v>100</v>
      </c>
      <c r="U789" t="s">
        <v>6696</v>
      </c>
      <c r="V789" t="s">
        <v>12572</v>
      </c>
      <c r="W789" t="s">
        <v>102</v>
      </c>
      <c r="Y789" t="s">
        <v>8</v>
      </c>
      <c r="Z789" t="s">
        <v>104</v>
      </c>
      <c r="AA789" t="s">
        <v>10851</v>
      </c>
      <c r="AB789" s="37">
        <v>1</v>
      </c>
      <c r="AC789" s="37">
        <v>35780</v>
      </c>
      <c r="AD789" s="37">
        <v>75096</v>
      </c>
      <c r="AE789" s="37">
        <v>35780</v>
      </c>
    </row>
    <row r="790" spans="1:31">
      <c r="A790" t="s">
        <v>398</v>
      </c>
      <c r="B790" t="s">
        <v>86</v>
      </c>
      <c r="C790" t="s">
        <v>87</v>
      </c>
      <c r="D790" t="s">
        <v>399</v>
      </c>
      <c r="E790" t="s">
        <v>12573</v>
      </c>
      <c r="F790" t="s">
        <v>12574</v>
      </c>
      <c r="G790" t="s">
        <v>8665</v>
      </c>
      <c r="H790" t="s">
        <v>402</v>
      </c>
      <c r="I790" t="s">
        <v>398</v>
      </c>
      <c r="J790" t="s">
        <v>12575</v>
      </c>
      <c r="K790" t="s">
        <v>96</v>
      </c>
      <c r="L790" t="s">
        <v>12576</v>
      </c>
      <c r="M790" s="36">
        <v>45973.40353009259</v>
      </c>
      <c r="N790" s="36">
        <v>45975.46597222222</v>
      </c>
      <c r="P790" t="s">
        <v>8668</v>
      </c>
      <c r="Q790" t="s">
        <v>8668</v>
      </c>
      <c r="R790" t="s">
        <v>98</v>
      </c>
      <c r="S790" t="s">
        <v>470</v>
      </c>
      <c r="T790" t="s">
        <v>100</v>
      </c>
      <c r="U790" t="s">
        <v>6696</v>
      </c>
      <c r="V790" t="s">
        <v>12577</v>
      </c>
      <c r="W790" t="s">
        <v>102</v>
      </c>
      <c r="Y790" t="s">
        <v>8</v>
      </c>
      <c r="Z790" t="s">
        <v>104</v>
      </c>
      <c r="AA790" t="s">
        <v>740</v>
      </c>
      <c r="AB790" s="37">
        <v>1</v>
      </c>
      <c r="AC790" s="37">
        <v>35780</v>
      </c>
      <c r="AD790" s="37">
        <v>75096</v>
      </c>
      <c r="AE790" s="37">
        <v>35780</v>
      </c>
    </row>
    <row r="791" spans="1:31">
      <c r="A791" t="s">
        <v>800</v>
      </c>
      <c r="B791" t="s">
        <v>381</v>
      </c>
      <c r="C791" t="s">
        <v>382</v>
      </c>
      <c r="D791" t="s">
        <v>2271</v>
      </c>
      <c r="E791" t="s">
        <v>12578</v>
      </c>
      <c r="F791" t="s">
        <v>12579</v>
      </c>
      <c r="G791" t="s">
        <v>8665</v>
      </c>
      <c r="H791" t="s">
        <v>804</v>
      </c>
      <c r="I791" t="s">
        <v>800</v>
      </c>
      <c r="J791" t="s">
        <v>12580</v>
      </c>
      <c r="K791" t="s">
        <v>96</v>
      </c>
      <c r="L791" t="s">
        <v>12581</v>
      </c>
      <c r="M791" s="36">
        <v>45973.400902777779</v>
      </c>
      <c r="N791" s="36">
        <v>45976.561805555553</v>
      </c>
      <c r="P791" t="s">
        <v>8668</v>
      </c>
      <c r="Q791" t="s">
        <v>8668</v>
      </c>
      <c r="R791" t="s">
        <v>1130</v>
      </c>
      <c r="S791" t="s">
        <v>1130</v>
      </c>
      <c r="T791" t="s">
        <v>100</v>
      </c>
      <c r="U791" t="s">
        <v>6696</v>
      </c>
      <c r="V791" t="s">
        <v>12582</v>
      </c>
      <c r="W791" t="s">
        <v>102</v>
      </c>
      <c r="Y791" t="s">
        <v>8</v>
      </c>
      <c r="Z791" t="s">
        <v>104</v>
      </c>
      <c r="AA791" t="s">
        <v>3716</v>
      </c>
      <c r="AB791" s="37">
        <v>1</v>
      </c>
      <c r="AC791" s="37">
        <v>35780</v>
      </c>
      <c r="AD791" s="37">
        <v>75096</v>
      </c>
      <c r="AE791" s="37">
        <v>35780</v>
      </c>
    </row>
    <row r="792" spans="1:31">
      <c r="A792" t="s">
        <v>138</v>
      </c>
      <c r="B792" t="s">
        <v>139</v>
      </c>
      <c r="C792" t="s">
        <v>140</v>
      </c>
      <c r="D792" t="s">
        <v>141</v>
      </c>
      <c r="E792" t="s">
        <v>12583</v>
      </c>
      <c r="F792" t="s">
        <v>12584</v>
      </c>
      <c r="G792" t="s">
        <v>8665</v>
      </c>
      <c r="H792" t="s">
        <v>144</v>
      </c>
      <c r="I792" t="s">
        <v>138</v>
      </c>
      <c r="J792" t="s">
        <v>12585</v>
      </c>
      <c r="K792" t="s">
        <v>96</v>
      </c>
      <c r="L792" t="s">
        <v>12586</v>
      </c>
      <c r="M792" s="36">
        <v>45973.441747685189</v>
      </c>
      <c r="N792" s="36">
        <v>45978.72152777778</v>
      </c>
      <c r="P792" t="s">
        <v>8668</v>
      </c>
      <c r="Q792" t="s">
        <v>8668</v>
      </c>
      <c r="R792" t="s">
        <v>98</v>
      </c>
      <c r="S792" t="s">
        <v>99</v>
      </c>
      <c r="T792" t="s">
        <v>100</v>
      </c>
      <c r="U792" t="s">
        <v>6696</v>
      </c>
      <c r="V792" t="s">
        <v>12587</v>
      </c>
      <c r="W792" t="s">
        <v>102</v>
      </c>
      <c r="Y792" t="s">
        <v>8</v>
      </c>
      <c r="Z792" t="s">
        <v>104</v>
      </c>
      <c r="AA792" t="s">
        <v>10851</v>
      </c>
      <c r="AB792" s="37">
        <v>1</v>
      </c>
      <c r="AC792" s="37">
        <v>35780</v>
      </c>
      <c r="AD792" s="37">
        <v>75096</v>
      </c>
      <c r="AE792" s="37">
        <v>35780</v>
      </c>
    </row>
    <row r="793" spans="1:31">
      <c r="A793" t="s">
        <v>975</v>
      </c>
      <c r="B793" t="s">
        <v>256</v>
      </c>
      <c r="C793" t="s">
        <v>257</v>
      </c>
      <c r="D793" t="s">
        <v>976</v>
      </c>
      <c r="E793" t="s">
        <v>12588</v>
      </c>
      <c r="F793" t="s">
        <v>12589</v>
      </c>
      <c r="G793" t="s">
        <v>8665</v>
      </c>
      <c r="H793" t="s">
        <v>979</v>
      </c>
      <c r="I793" t="s">
        <v>975</v>
      </c>
      <c r="J793" t="s">
        <v>12590</v>
      </c>
      <c r="K793" t="s">
        <v>96</v>
      </c>
      <c r="L793" t="s">
        <v>12591</v>
      </c>
      <c r="M793" s="36">
        <v>45973.450428240743</v>
      </c>
      <c r="N793" s="36">
        <v>45975.493750000001</v>
      </c>
      <c r="P793" t="s">
        <v>8668</v>
      </c>
      <c r="Q793" t="s">
        <v>8668</v>
      </c>
      <c r="R793" t="s">
        <v>1130</v>
      </c>
      <c r="S793" t="s">
        <v>1130</v>
      </c>
      <c r="T793" t="s">
        <v>100</v>
      </c>
      <c r="U793" t="s">
        <v>6696</v>
      </c>
      <c r="V793" t="s">
        <v>12592</v>
      </c>
      <c r="W793" t="s">
        <v>102</v>
      </c>
      <c r="Y793" t="s">
        <v>8</v>
      </c>
      <c r="Z793" t="s">
        <v>104</v>
      </c>
      <c r="AA793" t="s">
        <v>1023</v>
      </c>
      <c r="AB793" s="37">
        <v>1</v>
      </c>
      <c r="AC793" s="37">
        <v>35780</v>
      </c>
      <c r="AD793" s="37">
        <v>75096</v>
      </c>
      <c r="AE793" s="37">
        <v>35780</v>
      </c>
    </row>
    <row r="794" spans="1:31">
      <c r="A794" t="s">
        <v>244</v>
      </c>
      <c r="B794" t="s">
        <v>114</v>
      </c>
      <c r="C794" t="s">
        <v>115</v>
      </c>
      <c r="D794" t="s">
        <v>4580</v>
      </c>
      <c r="E794" t="s">
        <v>12593</v>
      </c>
      <c r="F794" t="s">
        <v>12594</v>
      </c>
      <c r="G794" t="s">
        <v>8665</v>
      </c>
      <c r="H794" t="s">
        <v>366</v>
      </c>
      <c r="I794" t="s">
        <v>4583</v>
      </c>
      <c r="J794" t="s">
        <v>12595</v>
      </c>
      <c r="K794" t="s">
        <v>96</v>
      </c>
      <c r="L794" t="s">
        <v>12596</v>
      </c>
      <c r="M794" s="36">
        <v>45973.460601851853</v>
      </c>
      <c r="N794" s="36">
        <v>45979.374305555553</v>
      </c>
      <c r="P794" t="s">
        <v>8668</v>
      </c>
      <c r="Q794" t="s">
        <v>8668</v>
      </c>
      <c r="R794" t="s">
        <v>1130</v>
      </c>
      <c r="S794" t="s">
        <v>1130</v>
      </c>
      <c r="T794" t="s">
        <v>100</v>
      </c>
      <c r="V794" t="s">
        <v>12597</v>
      </c>
      <c r="W794" t="s">
        <v>102</v>
      </c>
      <c r="Y794" t="s">
        <v>11</v>
      </c>
      <c r="Z794" t="s">
        <v>104</v>
      </c>
      <c r="AA794" t="s">
        <v>1272</v>
      </c>
      <c r="AB794" s="37">
        <v>1</v>
      </c>
      <c r="AC794" s="37">
        <v>67654</v>
      </c>
      <c r="AD794" s="37">
        <v>140396</v>
      </c>
      <c r="AE794" s="37">
        <v>67654</v>
      </c>
    </row>
    <row r="795" spans="1:31">
      <c r="A795" t="s">
        <v>380</v>
      </c>
      <c r="B795" t="s">
        <v>381</v>
      </c>
      <c r="C795" t="s">
        <v>382</v>
      </c>
      <c r="D795" t="s">
        <v>383</v>
      </c>
      <c r="E795" t="s">
        <v>12598</v>
      </c>
      <c r="F795" t="s">
        <v>12599</v>
      </c>
      <c r="G795" t="s">
        <v>8665</v>
      </c>
      <c r="H795" t="s">
        <v>386</v>
      </c>
      <c r="I795" t="s">
        <v>380</v>
      </c>
      <c r="J795" t="s">
        <v>12600</v>
      </c>
      <c r="K795" t="s">
        <v>96</v>
      </c>
      <c r="L795" t="s">
        <v>12601</v>
      </c>
      <c r="M795" s="36">
        <v>45973.47828703704</v>
      </c>
      <c r="N795" s="36">
        <v>45979.371527777781</v>
      </c>
      <c r="P795" t="s">
        <v>8668</v>
      </c>
      <c r="Q795" t="s">
        <v>8668</v>
      </c>
      <c r="R795" t="s">
        <v>1130</v>
      </c>
      <c r="S795" t="s">
        <v>1130</v>
      </c>
      <c r="T795" t="s">
        <v>100</v>
      </c>
      <c r="U795" t="s">
        <v>6696</v>
      </c>
      <c r="V795" t="s">
        <v>12602</v>
      </c>
      <c r="W795" t="s">
        <v>8698</v>
      </c>
      <c r="Y795" t="s">
        <v>8</v>
      </c>
      <c r="Z795" t="s">
        <v>104</v>
      </c>
      <c r="AA795" t="s">
        <v>391</v>
      </c>
      <c r="AB795" s="37">
        <v>0</v>
      </c>
      <c r="AC795" s="37">
        <v>35780</v>
      </c>
      <c r="AD795" s="37">
        <v>75096</v>
      </c>
      <c r="AE795" s="37">
        <v>35780</v>
      </c>
    </row>
    <row r="796" spans="1:31">
      <c r="A796" t="s">
        <v>113</v>
      </c>
      <c r="B796" t="s">
        <v>114</v>
      </c>
      <c r="C796" t="s">
        <v>115</v>
      </c>
      <c r="D796" t="s">
        <v>1814</v>
      </c>
      <c r="E796" t="s">
        <v>12603</v>
      </c>
      <c r="F796" t="s">
        <v>12604</v>
      </c>
      <c r="G796" t="s">
        <v>8607</v>
      </c>
      <c r="H796" t="s">
        <v>224</v>
      </c>
      <c r="I796" t="s">
        <v>1817</v>
      </c>
      <c r="J796" t="s">
        <v>12605</v>
      </c>
      <c r="K796" t="s">
        <v>96</v>
      </c>
      <c r="L796" t="s">
        <v>12606</v>
      </c>
      <c r="M796" s="36">
        <v>45973.478854166657</v>
      </c>
      <c r="N796" s="36">
        <v>45979.447916666657</v>
      </c>
      <c r="P796" t="s">
        <v>8668</v>
      </c>
      <c r="Q796" t="s">
        <v>8668</v>
      </c>
      <c r="R796" t="s">
        <v>1130</v>
      </c>
      <c r="S796" t="s">
        <v>1130</v>
      </c>
      <c r="T796" t="s">
        <v>100</v>
      </c>
      <c r="U796" t="s">
        <v>6696</v>
      </c>
      <c r="V796" t="s">
        <v>12607</v>
      </c>
      <c r="W796" t="s">
        <v>8611</v>
      </c>
      <c r="Y796" t="s">
        <v>125</v>
      </c>
      <c r="Z796" t="s">
        <v>230</v>
      </c>
      <c r="AB796" s="37">
        <v>0</v>
      </c>
      <c r="AC796" s="37">
        <v>35780</v>
      </c>
      <c r="AD796" s="37">
        <v>75096</v>
      </c>
      <c r="AE796" s="37">
        <v>35780</v>
      </c>
    </row>
    <row r="797" spans="1:31">
      <c r="A797" t="s">
        <v>255</v>
      </c>
      <c r="B797" t="s">
        <v>256</v>
      </c>
      <c r="C797" t="s">
        <v>257</v>
      </c>
      <c r="D797" t="s">
        <v>2433</v>
      </c>
      <c r="E797" t="s">
        <v>12608</v>
      </c>
      <c r="F797" t="s">
        <v>12609</v>
      </c>
      <c r="G797" t="s">
        <v>8665</v>
      </c>
      <c r="H797" t="s">
        <v>144</v>
      </c>
      <c r="I797" t="s">
        <v>2436</v>
      </c>
      <c r="J797" t="s">
        <v>12610</v>
      </c>
      <c r="K797" t="s">
        <v>96</v>
      </c>
      <c r="L797" t="s">
        <v>12611</v>
      </c>
      <c r="M797" s="36">
        <v>45973.484525462962</v>
      </c>
      <c r="N797" s="36">
        <v>45975.554166666669</v>
      </c>
      <c r="P797" t="s">
        <v>8668</v>
      </c>
      <c r="Q797" t="s">
        <v>8668</v>
      </c>
      <c r="R797" t="s">
        <v>1130</v>
      </c>
      <c r="S797" t="s">
        <v>1130</v>
      </c>
      <c r="T797" t="s">
        <v>100</v>
      </c>
      <c r="U797" t="s">
        <v>6696</v>
      </c>
      <c r="V797" t="s">
        <v>12612</v>
      </c>
      <c r="W797" t="s">
        <v>102</v>
      </c>
      <c r="Y797" t="s">
        <v>11</v>
      </c>
      <c r="Z797" t="s">
        <v>104</v>
      </c>
      <c r="AA797" t="s">
        <v>1904</v>
      </c>
      <c r="AB797" s="37">
        <v>1</v>
      </c>
      <c r="AC797" s="37">
        <v>67654</v>
      </c>
      <c r="AD797" s="37">
        <v>140396</v>
      </c>
      <c r="AE797" s="37">
        <v>67654</v>
      </c>
    </row>
    <row r="798" spans="1:31">
      <c r="A798" t="s">
        <v>1646</v>
      </c>
      <c r="B798" t="s">
        <v>256</v>
      </c>
      <c r="C798" t="s">
        <v>257</v>
      </c>
      <c r="D798" t="s">
        <v>1926</v>
      </c>
      <c r="E798" t="s">
        <v>12613</v>
      </c>
      <c r="F798" t="s">
        <v>12614</v>
      </c>
      <c r="G798" t="s">
        <v>8607</v>
      </c>
      <c r="H798" t="s">
        <v>689</v>
      </c>
      <c r="I798" t="s">
        <v>1929</v>
      </c>
      <c r="J798" t="s">
        <v>12615</v>
      </c>
      <c r="K798" t="s">
        <v>96</v>
      </c>
      <c r="L798" t="s">
        <v>12616</v>
      </c>
      <c r="M798" s="36">
        <v>45973.474907407413</v>
      </c>
      <c r="N798" s="36">
        <v>45978.604166666657</v>
      </c>
      <c r="P798" t="s">
        <v>8668</v>
      </c>
      <c r="Q798" t="s">
        <v>8668</v>
      </c>
      <c r="R798" t="s">
        <v>98</v>
      </c>
      <c r="S798" t="s">
        <v>99</v>
      </c>
      <c r="T798" t="s">
        <v>100</v>
      </c>
      <c r="U798" t="s">
        <v>6696</v>
      </c>
      <c r="V798" t="s">
        <v>12617</v>
      </c>
      <c r="W798" t="s">
        <v>8611</v>
      </c>
      <c r="Y798" t="s">
        <v>15</v>
      </c>
      <c r="Z798" t="s">
        <v>104</v>
      </c>
      <c r="AB798" s="37">
        <v>0</v>
      </c>
      <c r="AC798" s="37">
        <v>35780</v>
      </c>
      <c r="AD798" s="37">
        <v>75096</v>
      </c>
      <c r="AE798" s="37">
        <v>35780</v>
      </c>
    </row>
    <row r="799" spans="1:31">
      <c r="A799" t="s">
        <v>138</v>
      </c>
      <c r="B799" t="s">
        <v>139</v>
      </c>
      <c r="C799" t="s">
        <v>140</v>
      </c>
      <c r="D799" t="s">
        <v>196</v>
      </c>
      <c r="E799" t="s">
        <v>12618</v>
      </c>
      <c r="F799" t="s">
        <v>12619</v>
      </c>
      <c r="G799" t="s">
        <v>8665</v>
      </c>
      <c r="H799" t="s">
        <v>144</v>
      </c>
      <c r="I799" t="s">
        <v>199</v>
      </c>
      <c r="J799" t="s">
        <v>12620</v>
      </c>
      <c r="K799" t="s">
        <v>96</v>
      </c>
      <c r="L799" t="s">
        <v>12621</v>
      </c>
      <c r="M799" s="36">
        <v>45973.475914351853</v>
      </c>
      <c r="N799" s="36">
        <v>45976.434027777781</v>
      </c>
      <c r="P799" t="s">
        <v>8668</v>
      </c>
      <c r="Q799" t="s">
        <v>8668</v>
      </c>
      <c r="R799" t="s">
        <v>98</v>
      </c>
      <c r="S799" t="s">
        <v>470</v>
      </c>
      <c r="T799" t="s">
        <v>100</v>
      </c>
      <c r="U799" t="s">
        <v>6696</v>
      </c>
      <c r="V799" t="s">
        <v>12622</v>
      </c>
      <c r="W799" t="s">
        <v>102</v>
      </c>
      <c r="Y799" t="s">
        <v>8</v>
      </c>
      <c r="Z799" t="s">
        <v>104</v>
      </c>
      <c r="AA799" t="s">
        <v>8671</v>
      </c>
      <c r="AB799" s="37">
        <v>1</v>
      </c>
      <c r="AC799" s="37">
        <v>35780</v>
      </c>
      <c r="AD799" s="37">
        <v>75096</v>
      </c>
      <c r="AE799" s="37">
        <v>35780</v>
      </c>
    </row>
    <row r="800" spans="1:31">
      <c r="A800" t="s">
        <v>991</v>
      </c>
      <c r="B800" t="s">
        <v>256</v>
      </c>
      <c r="C800" t="s">
        <v>257</v>
      </c>
      <c r="D800" t="s">
        <v>1440</v>
      </c>
      <c r="E800" t="s">
        <v>12623</v>
      </c>
      <c r="F800" t="s">
        <v>12624</v>
      </c>
      <c r="G800" t="s">
        <v>8665</v>
      </c>
      <c r="H800" t="s">
        <v>224</v>
      </c>
      <c r="I800" t="s">
        <v>991</v>
      </c>
      <c r="J800" t="s">
        <v>12625</v>
      </c>
      <c r="K800" t="s">
        <v>96</v>
      </c>
      <c r="L800" t="s">
        <v>12626</v>
      </c>
      <c r="M800" s="36">
        <v>45973.521296296298</v>
      </c>
      <c r="N800" s="36">
        <v>45980.711805555547</v>
      </c>
      <c r="P800" t="s">
        <v>8668</v>
      </c>
      <c r="Q800" t="s">
        <v>8668</v>
      </c>
      <c r="R800" t="s">
        <v>98</v>
      </c>
      <c r="S800" t="s">
        <v>470</v>
      </c>
      <c r="T800" t="s">
        <v>100</v>
      </c>
      <c r="U800" t="s">
        <v>6696</v>
      </c>
      <c r="V800" t="s">
        <v>12627</v>
      </c>
      <c r="W800" t="s">
        <v>102</v>
      </c>
      <c r="Y800" t="s">
        <v>8</v>
      </c>
      <c r="Z800" t="s">
        <v>104</v>
      </c>
      <c r="AA800" t="s">
        <v>1000</v>
      </c>
      <c r="AB800" s="37">
        <v>1</v>
      </c>
      <c r="AC800" s="37">
        <v>35780</v>
      </c>
      <c r="AD800" s="37">
        <v>75096</v>
      </c>
      <c r="AE800" s="37">
        <v>35780</v>
      </c>
    </row>
    <row r="801" spans="1:31">
      <c r="A801" t="s">
        <v>152</v>
      </c>
      <c r="B801" t="s">
        <v>153</v>
      </c>
      <c r="C801" t="s">
        <v>154</v>
      </c>
      <c r="D801" t="s">
        <v>155</v>
      </c>
      <c r="E801" t="s">
        <v>12628</v>
      </c>
      <c r="F801" t="s">
        <v>12629</v>
      </c>
      <c r="G801" t="s">
        <v>8665</v>
      </c>
      <c r="H801" t="s">
        <v>153</v>
      </c>
      <c r="I801" t="s">
        <v>152</v>
      </c>
      <c r="J801" t="s">
        <v>12630</v>
      </c>
      <c r="K801" t="s">
        <v>96</v>
      </c>
      <c r="L801" t="s">
        <v>12631</v>
      </c>
      <c r="M801" s="36">
        <v>45973.531423611108</v>
      </c>
      <c r="N801" s="36">
        <v>45979.604861111111</v>
      </c>
      <c r="P801" t="s">
        <v>8668</v>
      </c>
      <c r="Q801" t="s">
        <v>8668</v>
      </c>
      <c r="R801" t="s">
        <v>1130</v>
      </c>
      <c r="S801" t="s">
        <v>1130</v>
      </c>
      <c r="T801" t="s">
        <v>100</v>
      </c>
      <c r="U801" t="s">
        <v>6696</v>
      </c>
      <c r="V801" t="s">
        <v>12632</v>
      </c>
      <c r="W801" t="s">
        <v>102</v>
      </c>
      <c r="Y801" t="s">
        <v>8</v>
      </c>
      <c r="Z801" t="s">
        <v>104</v>
      </c>
      <c r="AA801" t="s">
        <v>838</v>
      </c>
      <c r="AB801" s="37">
        <v>1</v>
      </c>
      <c r="AC801" s="37">
        <v>35780</v>
      </c>
      <c r="AD801" s="37">
        <v>75096</v>
      </c>
      <c r="AE801" s="37">
        <v>35780</v>
      </c>
    </row>
    <row r="802" spans="1:31">
      <c r="A802" t="s">
        <v>138</v>
      </c>
      <c r="B802" t="s">
        <v>139</v>
      </c>
      <c r="C802" t="s">
        <v>140</v>
      </c>
      <c r="D802" t="s">
        <v>141</v>
      </c>
      <c r="E802" t="s">
        <v>12633</v>
      </c>
      <c r="F802" t="s">
        <v>12634</v>
      </c>
      <c r="G802" t="s">
        <v>8665</v>
      </c>
      <c r="H802" t="s">
        <v>144</v>
      </c>
      <c r="I802" t="s">
        <v>138</v>
      </c>
      <c r="J802" t="s">
        <v>12635</v>
      </c>
      <c r="K802" t="s">
        <v>96</v>
      </c>
      <c r="L802" t="s">
        <v>12636</v>
      </c>
      <c r="M802" s="36">
        <v>45973.552534722221</v>
      </c>
      <c r="N802" s="36">
        <v>45981.476388888892</v>
      </c>
      <c r="P802" t="s">
        <v>8668</v>
      </c>
      <c r="Q802" t="s">
        <v>8668</v>
      </c>
      <c r="R802" t="s">
        <v>98</v>
      </c>
      <c r="S802" t="s">
        <v>470</v>
      </c>
      <c r="T802" t="s">
        <v>100</v>
      </c>
      <c r="U802" t="s">
        <v>6696</v>
      </c>
      <c r="V802" t="s">
        <v>12637</v>
      </c>
      <c r="W802" t="s">
        <v>102</v>
      </c>
      <c r="Y802" t="s">
        <v>8</v>
      </c>
      <c r="Z802" t="s">
        <v>104</v>
      </c>
      <c r="AA802" t="s">
        <v>11538</v>
      </c>
      <c r="AB802" s="37">
        <v>1</v>
      </c>
      <c r="AC802" s="37">
        <v>35780</v>
      </c>
      <c r="AD802" s="37">
        <v>75096</v>
      </c>
      <c r="AE802" s="37">
        <v>35780</v>
      </c>
    </row>
    <row r="803" spans="1:31">
      <c r="A803" t="s">
        <v>991</v>
      </c>
      <c r="B803" t="s">
        <v>256</v>
      </c>
      <c r="C803" t="s">
        <v>257</v>
      </c>
      <c r="D803" t="s">
        <v>1440</v>
      </c>
      <c r="E803" t="s">
        <v>12638</v>
      </c>
      <c r="F803" t="s">
        <v>12639</v>
      </c>
      <c r="G803" t="s">
        <v>8665</v>
      </c>
      <c r="H803" t="s">
        <v>224</v>
      </c>
      <c r="I803" t="s">
        <v>991</v>
      </c>
      <c r="J803" t="s">
        <v>12640</v>
      </c>
      <c r="K803" t="s">
        <v>96</v>
      </c>
      <c r="L803" t="s">
        <v>12641</v>
      </c>
      <c r="M803" s="36">
        <v>45973.527083333327</v>
      </c>
      <c r="N803" s="36">
        <v>45981.336111111108</v>
      </c>
      <c r="P803" t="s">
        <v>8668</v>
      </c>
      <c r="Q803" t="s">
        <v>8668</v>
      </c>
      <c r="R803" t="s">
        <v>1129</v>
      </c>
      <c r="S803" t="s">
        <v>1129</v>
      </c>
      <c r="T803" t="s">
        <v>2680</v>
      </c>
      <c r="U803" t="s">
        <v>10620</v>
      </c>
      <c r="V803" t="s">
        <v>12642</v>
      </c>
      <c r="W803" t="s">
        <v>1195</v>
      </c>
      <c r="Y803" t="s">
        <v>8</v>
      </c>
      <c r="Z803" t="s">
        <v>104</v>
      </c>
      <c r="AA803" t="s">
        <v>1000</v>
      </c>
      <c r="AB803" s="37">
        <v>0</v>
      </c>
      <c r="AC803" s="37">
        <v>41241</v>
      </c>
      <c r="AD803" s="37">
        <v>0</v>
      </c>
      <c r="AE803" s="37">
        <v>41241</v>
      </c>
    </row>
    <row r="804" spans="1:31">
      <c r="A804" t="s">
        <v>975</v>
      </c>
      <c r="B804" t="s">
        <v>256</v>
      </c>
      <c r="C804" t="s">
        <v>257</v>
      </c>
      <c r="D804" t="s">
        <v>976</v>
      </c>
      <c r="E804" t="s">
        <v>12643</v>
      </c>
      <c r="F804" t="s">
        <v>12644</v>
      </c>
      <c r="G804" t="s">
        <v>8665</v>
      </c>
      <c r="H804" t="s">
        <v>979</v>
      </c>
      <c r="I804" t="s">
        <v>975</v>
      </c>
      <c r="J804" t="s">
        <v>7221</v>
      </c>
      <c r="K804" t="s">
        <v>96</v>
      </c>
      <c r="L804" t="s">
        <v>12645</v>
      </c>
      <c r="M804" s="36">
        <v>45973.518240740741</v>
      </c>
      <c r="N804" s="36">
        <v>45975.499305555553</v>
      </c>
      <c r="P804" t="s">
        <v>8668</v>
      </c>
      <c r="Q804" t="s">
        <v>8668</v>
      </c>
      <c r="R804" t="s">
        <v>1130</v>
      </c>
      <c r="S804" t="s">
        <v>1130</v>
      </c>
      <c r="T804" t="s">
        <v>100</v>
      </c>
      <c r="U804" t="s">
        <v>6696</v>
      </c>
      <c r="V804" t="s">
        <v>12646</v>
      </c>
      <c r="W804" t="s">
        <v>102</v>
      </c>
      <c r="Y804" t="s">
        <v>8</v>
      </c>
      <c r="Z804" t="s">
        <v>104</v>
      </c>
      <c r="AA804" t="s">
        <v>1023</v>
      </c>
      <c r="AB804" s="37">
        <v>1</v>
      </c>
      <c r="AC804" s="37">
        <v>35780</v>
      </c>
      <c r="AD804" s="37">
        <v>75096</v>
      </c>
      <c r="AE804" s="37">
        <v>35780</v>
      </c>
    </row>
    <row r="805" spans="1:31">
      <c r="A805" t="s">
        <v>138</v>
      </c>
      <c r="B805" t="s">
        <v>139</v>
      </c>
      <c r="C805" t="s">
        <v>140</v>
      </c>
      <c r="D805" t="s">
        <v>141</v>
      </c>
      <c r="E805" t="s">
        <v>12647</v>
      </c>
      <c r="F805" t="s">
        <v>12648</v>
      </c>
      <c r="G805" t="s">
        <v>8665</v>
      </c>
      <c r="H805" t="s">
        <v>144</v>
      </c>
      <c r="I805" t="s">
        <v>138</v>
      </c>
      <c r="J805" t="s">
        <v>12649</v>
      </c>
      <c r="K805" t="s">
        <v>96</v>
      </c>
      <c r="L805" t="s">
        <v>12650</v>
      </c>
      <c r="M805" s="36">
        <v>45973.528761574067</v>
      </c>
      <c r="N805" s="36">
        <v>45976.434027777781</v>
      </c>
      <c r="P805" t="s">
        <v>8668</v>
      </c>
      <c r="Q805" t="s">
        <v>8668</v>
      </c>
      <c r="R805" t="s">
        <v>98</v>
      </c>
      <c r="S805" t="s">
        <v>99</v>
      </c>
      <c r="T805" t="s">
        <v>100</v>
      </c>
      <c r="U805" t="s">
        <v>6696</v>
      </c>
      <c r="V805" t="s">
        <v>12651</v>
      </c>
      <c r="W805" t="s">
        <v>102</v>
      </c>
      <c r="Y805" t="s">
        <v>8</v>
      </c>
      <c r="Z805" t="s">
        <v>104</v>
      </c>
      <c r="AA805" t="s">
        <v>8671</v>
      </c>
      <c r="AB805" s="37">
        <v>1</v>
      </c>
      <c r="AC805" s="37">
        <v>35780</v>
      </c>
      <c r="AD805" s="37">
        <v>75096</v>
      </c>
      <c r="AE805" s="37">
        <v>35780</v>
      </c>
    </row>
    <row r="806" spans="1:31">
      <c r="A806" t="s">
        <v>152</v>
      </c>
      <c r="B806" t="s">
        <v>153</v>
      </c>
      <c r="C806" t="s">
        <v>154</v>
      </c>
      <c r="D806" t="s">
        <v>155</v>
      </c>
      <c r="E806" t="s">
        <v>12652</v>
      </c>
      <c r="F806" t="s">
        <v>12653</v>
      </c>
      <c r="G806" t="s">
        <v>8665</v>
      </c>
      <c r="H806" t="s">
        <v>153</v>
      </c>
      <c r="I806" t="s">
        <v>152</v>
      </c>
      <c r="J806" t="s">
        <v>12654</v>
      </c>
      <c r="K806" t="s">
        <v>96</v>
      </c>
      <c r="L806" t="s">
        <v>12655</v>
      </c>
      <c r="M806" s="36">
        <v>45973.533402777779</v>
      </c>
      <c r="N806" s="36">
        <v>45975.415277777778</v>
      </c>
      <c r="P806" t="s">
        <v>8668</v>
      </c>
      <c r="Q806" t="s">
        <v>8668</v>
      </c>
      <c r="R806" t="s">
        <v>1130</v>
      </c>
      <c r="S806" t="s">
        <v>1130</v>
      </c>
      <c r="T806" t="s">
        <v>100</v>
      </c>
      <c r="U806" t="s">
        <v>6696</v>
      </c>
      <c r="V806" t="s">
        <v>12656</v>
      </c>
      <c r="W806" t="s">
        <v>102</v>
      </c>
      <c r="Y806" t="s">
        <v>8</v>
      </c>
      <c r="Z806" t="s">
        <v>104</v>
      </c>
      <c r="AA806" t="s">
        <v>1110</v>
      </c>
      <c r="AB806" s="37">
        <v>1</v>
      </c>
      <c r="AC806" s="37">
        <v>35780</v>
      </c>
      <c r="AD806" s="37">
        <v>75096</v>
      </c>
      <c r="AE806" s="37">
        <v>35780</v>
      </c>
    </row>
    <row r="807" spans="1:31">
      <c r="A807" t="s">
        <v>975</v>
      </c>
      <c r="B807" t="s">
        <v>256</v>
      </c>
      <c r="C807" t="s">
        <v>257</v>
      </c>
      <c r="D807" t="s">
        <v>3612</v>
      </c>
      <c r="E807" t="s">
        <v>12657</v>
      </c>
      <c r="F807" t="s">
        <v>12658</v>
      </c>
      <c r="G807" t="s">
        <v>8665</v>
      </c>
      <c r="H807" t="s">
        <v>979</v>
      </c>
      <c r="I807" t="s">
        <v>3615</v>
      </c>
      <c r="J807" t="s">
        <v>12659</v>
      </c>
      <c r="K807" t="s">
        <v>96</v>
      </c>
      <c r="L807" t="s">
        <v>12660</v>
      </c>
      <c r="M807" s="36">
        <v>45973.539606481478</v>
      </c>
      <c r="N807" s="36">
        <v>45975.667361111111</v>
      </c>
      <c r="P807" t="s">
        <v>8668</v>
      </c>
      <c r="Q807" t="s">
        <v>8668</v>
      </c>
      <c r="R807" t="s">
        <v>1129</v>
      </c>
      <c r="S807" t="s">
        <v>1130</v>
      </c>
      <c r="T807" t="s">
        <v>100</v>
      </c>
      <c r="U807" t="s">
        <v>6696</v>
      </c>
      <c r="V807" t="s">
        <v>12661</v>
      </c>
      <c r="W807" t="s">
        <v>102</v>
      </c>
      <c r="Y807" t="s">
        <v>11</v>
      </c>
      <c r="Z807" t="s">
        <v>104</v>
      </c>
      <c r="AA807" t="s">
        <v>984</v>
      </c>
      <c r="AB807" s="37">
        <v>1</v>
      </c>
      <c r="AC807" s="37">
        <v>67654</v>
      </c>
      <c r="AD807" s="37">
        <v>140396</v>
      </c>
      <c r="AE807" s="37">
        <v>67654</v>
      </c>
    </row>
    <row r="808" spans="1:31">
      <c r="A808" t="s">
        <v>113</v>
      </c>
      <c r="B808" t="s">
        <v>114</v>
      </c>
      <c r="C808" t="s">
        <v>115</v>
      </c>
      <c r="D808" t="s">
        <v>12662</v>
      </c>
      <c r="E808" t="s">
        <v>12663</v>
      </c>
      <c r="F808" t="s">
        <v>12664</v>
      </c>
      <c r="G808" t="s">
        <v>8607</v>
      </c>
      <c r="H808" t="s">
        <v>366</v>
      </c>
      <c r="I808" t="s">
        <v>12665</v>
      </c>
      <c r="J808" t="s">
        <v>12666</v>
      </c>
      <c r="K808" t="s">
        <v>96</v>
      </c>
      <c r="L808" t="s">
        <v>12667</v>
      </c>
      <c r="M808" s="36">
        <v>45973.569409722222</v>
      </c>
      <c r="N808" s="36">
        <v>45978.602777777778</v>
      </c>
      <c r="P808" t="s">
        <v>8668</v>
      </c>
      <c r="Q808" t="s">
        <v>8668</v>
      </c>
      <c r="R808" t="s">
        <v>1130</v>
      </c>
      <c r="S808" t="s">
        <v>1130</v>
      </c>
      <c r="T808" t="s">
        <v>100</v>
      </c>
      <c r="U808" t="s">
        <v>6696</v>
      </c>
      <c r="V808" t="s">
        <v>12668</v>
      </c>
      <c r="W808" t="s">
        <v>8611</v>
      </c>
      <c r="Y808" t="s">
        <v>13</v>
      </c>
      <c r="Z808" t="s">
        <v>104</v>
      </c>
      <c r="AB808" s="37">
        <v>0</v>
      </c>
      <c r="AC808" s="37">
        <v>35780</v>
      </c>
      <c r="AD808" s="37">
        <v>75096</v>
      </c>
      <c r="AE808" s="37">
        <v>35780</v>
      </c>
    </row>
    <row r="809" spans="1:31">
      <c r="A809" t="s">
        <v>138</v>
      </c>
      <c r="B809" t="s">
        <v>139</v>
      </c>
      <c r="C809" t="s">
        <v>140</v>
      </c>
      <c r="D809" t="s">
        <v>196</v>
      </c>
      <c r="E809" t="s">
        <v>12669</v>
      </c>
      <c r="F809" t="s">
        <v>11545</v>
      </c>
      <c r="G809" t="s">
        <v>8665</v>
      </c>
      <c r="H809" t="s">
        <v>144</v>
      </c>
      <c r="I809" t="s">
        <v>199</v>
      </c>
      <c r="J809" t="s">
        <v>11546</v>
      </c>
      <c r="K809" t="s">
        <v>96</v>
      </c>
      <c r="L809" t="s">
        <v>12670</v>
      </c>
      <c r="M809" s="36">
        <v>45973.576886574083</v>
      </c>
      <c r="N809" s="36">
        <v>45978.720833333333</v>
      </c>
      <c r="P809" t="s">
        <v>8668</v>
      </c>
      <c r="Q809" t="s">
        <v>8668</v>
      </c>
      <c r="R809" t="s">
        <v>1130</v>
      </c>
      <c r="S809" t="s">
        <v>1130</v>
      </c>
      <c r="T809" t="s">
        <v>100</v>
      </c>
      <c r="U809" t="s">
        <v>6696</v>
      </c>
      <c r="V809" t="s">
        <v>12671</v>
      </c>
      <c r="W809" t="s">
        <v>102</v>
      </c>
      <c r="Y809" t="s">
        <v>8</v>
      </c>
      <c r="Z809" t="s">
        <v>104</v>
      </c>
      <c r="AA809" t="s">
        <v>10851</v>
      </c>
      <c r="AB809" s="37">
        <v>1</v>
      </c>
      <c r="AC809" s="37">
        <v>35780</v>
      </c>
      <c r="AD809" s="37">
        <v>75096</v>
      </c>
      <c r="AE809" s="37">
        <v>35780</v>
      </c>
    </row>
    <row r="810" spans="1:31">
      <c r="A810" t="s">
        <v>975</v>
      </c>
      <c r="B810" t="s">
        <v>256</v>
      </c>
      <c r="C810" t="s">
        <v>257</v>
      </c>
      <c r="D810" t="s">
        <v>1291</v>
      </c>
      <c r="E810" t="s">
        <v>12672</v>
      </c>
      <c r="F810" t="s">
        <v>3702</v>
      </c>
      <c r="G810" t="s">
        <v>8665</v>
      </c>
      <c r="H810" t="s">
        <v>979</v>
      </c>
      <c r="I810" t="s">
        <v>1294</v>
      </c>
      <c r="J810" t="s">
        <v>3703</v>
      </c>
      <c r="K810" t="s">
        <v>96</v>
      </c>
      <c r="L810" t="s">
        <v>12673</v>
      </c>
      <c r="M810" s="36">
        <v>45973.58452546296</v>
      </c>
      <c r="N810" s="36">
        <v>45974.44027777778</v>
      </c>
      <c r="P810" t="s">
        <v>8668</v>
      </c>
      <c r="Q810" t="s">
        <v>8668</v>
      </c>
      <c r="R810" t="s">
        <v>1129</v>
      </c>
      <c r="S810" t="s">
        <v>1129</v>
      </c>
      <c r="T810" t="s">
        <v>100</v>
      </c>
      <c r="U810" t="s">
        <v>6696</v>
      </c>
      <c r="V810" t="s">
        <v>12674</v>
      </c>
      <c r="W810" t="s">
        <v>102</v>
      </c>
      <c r="Y810" t="s">
        <v>8</v>
      </c>
      <c r="Z810" t="s">
        <v>104</v>
      </c>
      <c r="AA810" t="s">
        <v>1960</v>
      </c>
      <c r="AB810" s="37">
        <v>1</v>
      </c>
      <c r="AC810" s="37">
        <v>35780</v>
      </c>
      <c r="AD810" s="37">
        <v>75096</v>
      </c>
      <c r="AE810" s="37">
        <v>35780</v>
      </c>
    </row>
    <row r="811" spans="1:31">
      <c r="A811" t="s">
        <v>138</v>
      </c>
      <c r="B811" t="s">
        <v>139</v>
      </c>
      <c r="C811" t="s">
        <v>140</v>
      </c>
      <c r="D811" t="s">
        <v>196</v>
      </c>
      <c r="E811" t="s">
        <v>12675</v>
      </c>
      <c r="F811" t="s">
        <v>12676</v>
      </c>
      <c r="G811" t="s">
        <v>8665</v>
      </c>
      <c r="H811" t="s">
        <v>144</v>
      </c>
      <c r="I811" t="s">
        <v>199</v>
      </c>
      <c r="J811" t="s">
        <v>12677</v>
      </c>
      <c r="K811" t="s">
        <v>96</v>
      </c>
      <c r="L811" t="s">
        <v>12678</v>
      </c>
      <c r="M811" s="36">
        <v>45973.585451388892</v>
      </c>
      <c r="N811" s="36">
        <v>45976.433333333327</v>
      </c>
      <c r="P811" t="s">
        <v>8668</v>
      </c>
      <c r="Q811" t="s">
        <v>8668</v>
      </c>
      <c r="R811" t="s">
        <v>1129</v>
      </c>
      <c r="S811" t="s">
        <v>1129</v>
      </c>
      <c r="T811" t="s">
        <v>100</v>
      </c>
      <c r="U811" t="s">
        <v>6696</v>
      </c>
      <c r="V811" t="s">
        <v>12679</v>
      </c>
      <c r="W811" t="s">
        <v>102</v>
      </c>
      <c r="Y811" t="s">
        <v>8</v>
      </c>
      <c r="Z811" t="s">
        <v>104</v>
      </c>
      <c r="AA811" t="s">
        <v>8671</v>
      </c>
      <c r="AB811" s="37">
        <v>1</v>
      </c>
      <c r="AC811" s="37">
        <v>35780</v>
      </c>
      <c r="AD811" s="37">
        <v>75096</v>
      </c>
      <c r="AE811" s="37">
        <v>35780</v>
      </c>
    </row>
    <row r="812" spans="1:31">
      <c r="A812" t="s">
        <v>138</v>
      </c>
      <c r="B812" t="s">
        <v>139</v>
      </c>
      <c r="C812" t="s">
        <v>140</v>
      </c>
      <c r="D812" t="s">
        <v>141</v>
      </c>
      <c r="E812" t="s">
        <v>12680</v>
      </c>
      <c r="F812" t="s">
        <v>12681</v>
      </c>
      <c r="G812" t="s">
        <v>8665</v>
      </c>
      <c r="H812" t="s">
        <v>144</v>
      </c>
      <c r="I812" t="s">
        <v>138</v>
      </c>
      <c r="J812" t="s">
        <v>12682</v>
      </c>
      <c r="K812" t="s">
        <v>96</v>
      </c>
      <c r="L812" t="s">
        <v>12683</v>
      </c>
      <c r="M812" s="36">
        <v>45973.621516203697</v>
      </c>
      <c r="N812" s="36">
        <v>45980.470138888893</v>
      </c>
      <c r="P812" t="s">
        <v>8668</v>
      </c>
      <c r="Q812" t="s">
        <v>8668</v>
      </c>
      <c r="R812" t="s">
        <v>147</v>
      </c>
      <c r="S812" t="s">
        <v>1364</v>
      </c>
      <c r="T812" t="s">
        <v>100</v>
      </c>
      <c r="U812" t="s">
        <v>6696</v>
      </c>
      <c r="V812" t="s">
        <v>12684</v>
      </c>
      <c r="W812" t="s">
        <v>102</v>
      </c>
      <c r="Y812" t="s">
        <v>8</v>
      </c>
      <c r="Z812" t="s">
        <v>104</v>
      </c>
      <c r="AA812" t="s">
        <v>6599</v>
      </c>
      <c r="AB812" s="37">
        <v>1</v>
      </c>
      <c r="AC812" s="37">
        <v>35780</v>
      </c>
      <c r="AD812" s="37">
        <v>75096</v>
      </c>
      <c r="AE812" s="37">
        <v>35780</v>
      </c>
    </row>
    <row r="813" spans="1:31">
      <c r="A813" t="s">
        <v>152</v>
      </c>
      <c r="B813" t="s">
        <v>153</v>
      </c>
      <c r="C813" t="s">
        <v>154</v>
      </c>
      <c r="D813" t="s">
        <v>155</v>
      </c>
      <c r="E813" t="s">
        <v>12685</v>
      </c>
      <c r="F813" t="s">
        <v>12686</v>
      </c>
      <c r="G813" t="s">
        <v>8665</v>
      </c>
      <c r="H813" t="s">
        <v>153</v>
      </c>
      <c r="I813" t="s">
        <v>152</v>
      </c>
      <c r="J813" t="s">
        <v>12687</v>
      </c>
      <c r="K813" t="s">
        <v>96</v>
      </c>
      <c r="L813" t="s">
        <v>12688</v>
      </c>
      <c r="M813" s="36">
        <v>45973.608391203707</v>
      </c>
      <c r="N813" s="36">
        <v>45975.495833333327</v>
      </c>
      <c r="P813" t="s">
        <v>8668</v>
      </c>
      <c r="Q813" t="s">
        <v>8668</v>
      </c>
      <c r="R813" t="s">
        <v>1130</v>
      </c>
      <c r="S813" t="s">
        <v>1130</v>
      </c>
      <c r="T813" t="s">
        <v>100</v>
      </c>
      <c r="U813" t="s">
        <v>6696</v>
      </c>
      <c r="V813" t="s">
        <v>12689</v>
      </c>
      <c r="W813" t="s">
        <v>102</v>
      </c>
      <c r="Y813" t="s">
        <v>8</v>
      </c>
      <c r="Z813" t="s">
        <v>104</v>
      </c>
      <c r="AA813" t="s">
        <v>2242</v>
      </c>
      <c r="AB813" s="37">
        <v>1</v>
      </c>
      <c r="AC813" s="37">
        <v>35780</v>
      </c>
      <c r="AD813" s="37">
        <v>75096</v>
      </c>
      <c r="AE813" s="37">
        <v>35780</v>
      </c>
    </row>
    <row r="814" spans="1:31">
      <c r="A814" t="s">
        <v>398</v>
      </c>
      <c r="B814" t="s">
        <v>86</v>
      </c>
      <c r="C814" t="s">
        <v>87</v>
      </c>
      <c r="D814" t="s">
        <v>12690</v>
      </c>
      <c r="E814" t="s">
        <v>12691</v>
      </c>
      <c r="F814" t="s">
        <v>12692</v>
      </c>
      <c r="G814" t="s">
        <v>8665</v>
      </c>
      <c r="H814" t="s">
        <v>402</v>
      </c>
      <c r="I814" t="s">
        <v>12693</v>
      </c>
      <c r="J814" t="s">
        <v>12694</v>
      </c>
      <c r="K814" t="s">
        <v>96</v>
      </c>
      <c r="L814" t="s">
        <v>12695</v>
      </c>
      <c r="M814" s="36">
        <v>45973.625625000001</v>
      </c>
      <c r="N814" s="36">
        <v>45974.623611111107</v>
      </c>
      <c r="P814" t="s">
        <v>8668</v>
      </c>
      <c r="Q814" t="s">
        <v>8668</v>
      </c>
      <c r="R814" t="s">
        <v>1130</v>
      </c>
      <c r="S814" t="s">
        <v>1130</v>
      </c>
      <c r="T814" t="s">
        <v>100</v>
      </c>
      <c r="U814" t="s">
        <v>6696</v>
      </c>
      <c r="V814" t="s">
        <v>12696</v>
      </c>
      <c r="W814" t="s">
        <v>102</v>
      </c>
      <c r="Y814" t="s">
        <v>11</v>
      </c>
      <c r="Z814" t="s">
        <v>104</v>
      </c>
      <c r="AA814" t="s">
        <v>1439</v>
      </c>
      <c r="AB814" s="37">
        <v>1</v>
      </c>
      <c r="AC814" s="37">
        <v>67654</v>
      </c>
      <c r="AD814" s="37">
        <v>140396</v>
      </c>
      <c r="AE814" s="37">
        <v>67654</v>
      </c>
    </row>
    <row r="815" spans="1:31">
      <c r="A815" t="s">
        <v>152</v>
      </c>
      <c r="B815" t="s">
        <v>153</v>
      </c>
      <c r="C815" t="s">
        <v>154</v>
      </c>
      <c r="D815" t="s">
        <v>155</v>
      </c>
      <c r="E815" t="s">
        <v>12697</v>
      </c>
      <c r="F815" t="s">
        <v>12698</v>
      </c>
      <c r="G815" t="s">
        <v>8665</v>
      </c>
      <c r="H815" t="s">
        <v>153</v>
      </c>
      <c r="I815" t="s">
        <v>152</v>
      </c>
      <c r="J815" t="s">
        <v>12699</v>
      </c>
      <c r="K815" t="s">
        <v>96</v>
      </c>
      <c r="L815" t="s">
        <v>12700</v>
      </c>
      <c r="M815" s="36">
        <v>45973.643784722219</v>
      </c>
      <c r="N815" s="36">
        <v>45974.495138888888</v>
      </c>
      <c r="P815" t="s">
        <v>8668</v>
      </c>
      <c r="Q815" t="s">
        <v>8668</v>
      </c>
      <c r="R815" t="s">
        <v>1130</v>
      </c>
      <c r="S815" t="s">
        <v>1130</v>
      </c>
      <c r="T815" t="s">
        <v>100</v>
      </c>
      <c r="U815" t="s">
        <v>6696</v>
      </c>
      <c r="V815" t="s">
        <v>12701</v>
      </c>
      <c r="W815" t="s">
        <v>102</v>
      </c>
      <c r="Y815" t="s">
        <v>8</v>
      </c>
      <c r="Z815" t="s">
        <v>104</v>
      </c>
      <c r="AA815" t="s">
        <v>162</v>
      </c>
      <c r="AB815" s="37">
        <v>2</v>
      </c>
      <c r="AC815" s="37">
        <v>35780</v>
      </c>
      <c r="AD815" s="37">
        <v>75096</v>
      </c>
      <c r="AE815" s="37">
        <v>71560</v>
      </c>
    </row>
    <row r="816" spans="1:31">
      <c r="A816" t="s">
        <v>152</v>
      </c>
      <c r="B816" t="s">
        <v>153</v>
      </c>
      <c r="C816" t="s">
        <v>154</v>
      </c>
      <c r="D816" t="s">
        <v>155</v>
      </c>
      <c r="E816" t="s">
        <v>12702</v>
      </c>
      <c r="F816" t="s">
        <v>12703</v>
      </c>
      <c r="G816" t="s">
        <v>8665</v>
      </c>
      <c r="H816" t="s">
        <v>153</v>
      </c>
      <c r="I816" t="s">
        <v>152</v>
      </c>
      <c r="J816" t="s">
        <v>12704</v>
      </c>
      <c r="K816" t="s">
        <v>96</v>
      </c>
      <c r="L816" t="s">
        <v>12705</v>
      </c>
      <c r="M816" s="36">
        <v>45973.659247685187</v>
      </c>
      <c r="N816" s="36">
        <v>45976.522222222222</v>
      </c>
      <c r="P816" t="s">
        <v>8668</v>
      </c>
      <c r="Q816" t="s">
        <v>8668</v>
      </c>
      <c r="R816" t="s">
        <v>98</v>
      </c>
      <c r="S816" t="s">
        <v>470</v>
      </c>
      <c r="T816" t="s">
        <v>100</v>
      </c>
      <c r="U816" t="s">
        <v>6696</v>
      </c>
      <c r="V816" t="s">
        <v>12706</v>
      </c>
      <c r="W816" t="s">
        <v>102</v>
      </c>
      <c r="Y816" t="s">
        <v>8</v>
      </c>
      <c r="Z816" t="s">
        <v>104</v>
      </c>
      <c r="AA816" t="s">
        <v>786</v>
      </c>
      <c r="AB816" s="37">
        <v>1</v>
      </c>
      <c r="AC816" s="37">
        <v>35780</v>
      </c>
      <c r="AD816" s="37">
        <v>75096</v>
      </c>
      <c r="AE816" s="37">
        <v>35780</v>
      </c>
    </row>
    <row r="817" spans="1:31">
      <c r="A817" t="s">
        <v>800</v>
      </c>
      <c r="B817" t="s">
        <v>381</v>
      </c>
      <c r="C817" t="s">
        <v>382</v>
      </c>
      <c r="D817" t="s">
        <v>2049</v>
      </c>
      <c r="E817" t="s">
        <v>12707</v>
      </c>
      <c r="F817" t="s">
        <v>2051</v>
      </c>
      <c r="G817" t="s">
        <v>8665</v>
      </c>
      <c r="H817" t="s">
        <v>2052</v>
      </c>
      <c r="I817" t="s">
        <v>2053</v>
      </c>
      <c r="J817" t="s">
        <v>2054</v>
      </c>
      <c r="K817" t="s">
        <v>96</v>
      </c>
      <c r="L817" t="s">
        <v>12708</v>
      </c>
      <c r="M817" s="36">
        <v>45973.655925925923</v>
      </c>
      <c r="N817" s="36">
        <v>45975.511805555558</v>
      </c>
      <c r="P817" t="s">
        <v>8668</v>
      </c>
      <c r="Q817" t="s">
        <v>8668</v>
      </c>
      <c r="R817" t="s">
        <v>98</v>
      </c>
      <c r="S817" t="s">
        <v>99</v>
      </c>
      <c r="T817" t="s">
        <v>100</v>
      </c>
      <c r="U817" t="s">
        <v>6696</v>
      </c>
      <c r="V817" t="s">
        <v>12709</v>
      </c>
      <c r="W817" t="s">
        <v>102</v>
      </c>
      <c r="Y817" t="s">
        <v>15</v>
      </c>
      <c r="Z817" t="s">
        <v>104</v>
      </c>
      <c r="AA817" t="s">
        <v>2058</v>
      </c>
      <c r="AB817" s="37">
        <v>1</v>
      </c>
      <c r="AC817" s="37">
        <v>35780</v>
      </c>
      <c r="AD817" s="37">
        <v>75096</v>
      </c>
      <c r="AE817" s="37">
        <v>35780</v>
      </c>
    </row>
    <row r="818" spans="1:31">
      <c r="A818" t="s">
        <v>310</v>
      </c>
      <c r="B818" t="s">
        <v>114</v>
      </c>
      <c r="C818" t="s">
        <v>115</v>
      </c>
      <c r="D818" t="s">
        <v>1693</v>
      </c>
      <c r="E818" t="s">
        <v>12710</v>
      </c>
      <c r="F818" t="s">
        <v>12711</v>
      </c>
      <c r="G818" t="s">
        <v>8607</v>
      </c>
      <c r="H818" t="s">
        <v>314</v>
      </c>
      <c r="I818" t="s">
        <v>1696</v>
      </c>
      <c r="J818" t="s">
        <v>12712</v>
      </c>
      <c r="K818" t="s">
        <v>96</v>
      </c>
      <c r="L818" t="s">
        <v>12713</v>
      </c>
      <c r="M818" s="36">
        <v>45973.660624999997</v>
      </c>
      <c r="N818" s="36">
        <v>45975.668749999997</v>
      </c>
      <c r="P818" t="s">
        <v>8668</v>
      </c>
      <c r="Q818" t="s">
        <v>8668</v>
      </c>
      <c r="R818" t="s">
        <v>1130</v>
      </c>
      <c r="S818" t="s">
        <v>1130</v>
      </c>
      <c r="T818" t="s">
        <v>100</v>
      </c>
      <c r="U818" t="s">
        <v>6696</v>
      </c>
      <c r="V818" t="s">
        <v>12714</v>
      </c>
      <c r="W818" t="s">
        <v>8611</v>
      </c>
      <c r="Y818" t="s">
        <v>13</v>
      </c>
      <c r="Z818" t="s">
        <v>104</v>
      </c>
      <c r="AB818" s="37">
        <v>0</v>
      </c>
      <c r="AC818" s="37">
        <v>35780</v>
      </c>
      <c r="AD818" s="37">
        <v>75096</v>
      </c>
      <c r="AE818" s="37">
        <v>35780</v>
      </c>
    </row>
    <row r="819" spans="1:31">
      <c r="A819" t="s">
        <v>138</v>
      </c>
      <c r="B819" t="s">
        <v>139</v>
      </c>
      <c r="C819" t="s">
        <v>140</v>
      </c>
      <c r="D819" t="s">
        <v>141</v>
      </c>
      <c r="E819" t="s">
        <v>12715</v>
      </c>
      <c r="F819" t="s">
        <v>12716</v>
      </c>
      <c r="G819" t="s">
        <v>8665</v>
      </c>
      <c r="H819" t="s">
        <v>144</v>
      </c>
      <c r="I819" t="s">
        <v>138</v>
      </c>
      <c r="J819" t="s">
        <v>12717</v>
      </c>
      <c r="K819" t="s">
        <v>96</v>
      </c>
      <c r="L819" t="s">
        <v>12718</v>
      </c>
      <c r="M819" s="36">
        <v>45973.685694444437</v>
      </c>
      <c r="N819" s="36">
        <v>45980.470833333333</v>
      </c>
      <c r="P819" t="s">
        <v>8668</v>
      </c>
      <c r="Q819" t="s">
        <v>8668</v>
      </c>
      <c r="R819" t="s">
        <v>98</v>
      </c>
      <c r="S819" t="s">
        <v>470</v>
      </c>
      <c r="T819" t="s">
        <v>100</v>
      </c>
      <c r="U819" t="s">
        <v>6696</v>
      </c>
      <c r="V819" t="s">
        <v>12719</v>
      </c>
      <c r="W819" t="s">
        <v>102</v>
      </c>
      <c r="Y819" t="s">
        <v>8</v>
      </c>
      <c r="Z819" t="s">
        <v>104</v>
      </c>
      <c r="AA819" t="s">
        <v>6599</v>
      </c>
      <c r="AB819" s="37">
        <v>1</v>
      </c>
      <c r="AC819" s="37">
        <v>35780</v>
      </c>
      <c r="AD819" s="37">
        <v>75096</v>
      </c>
      <c r="AE819" s="37">
        <v>35780</v>
      </c>
    </row>
    <row r="820" spans="1:31">
      <c r="A820" t="s">
        <v>138</v>
      </c>
      <c r="B820" t="s">
        <v>139</v>
      </c>
      <c r="C820" t="s">
        <v>140</v>
      </c>
      <c r="D820" t="s">
        <v>141</v>
      </c>
      <c r="E820" t="s">
        <v>12720</v>
      </c>
      <c r="F820" t="s">
        <v>12721</v>
      </c>
      <c r="G820" t="s">
        <v>8665</v>
      </c>
      <c r="H820" t="s">
        <v>144</v>
      </c>
      <c r="I820" t="s">
        <v>138</v>
      </c>
      <c r="J820" t="s">
        <v>12722</v>
      </c>
      <c r="K820" t="s">
        <v>96</v>
      </c>
      <c r="L820" t="s">
        <v>12723</v>
      </c>
      <c r="M820" s="36">
        <v>45973.679872685178</v>
      </c>
      <c r="N820" s="36">
        <v>45979.688888888893</v>
      </c>
      <c r="P820" t="s">
        <v>8668</v>
      </c>
      <c r="Q820" t="s">
        <v>8668</v>
      </c>
      <c r="R820" t="s">
        <v>98</v>
      </c>
      <c r="S820" t="s">
        <v>99</v>
      </c>
      <c r="T820" t="s">
        <v>100</v>
      </c>
      <c r="U820" t="s">
        <v>6696</v>
      </c>
      <c r="V820" t="s">
        <v>12724</v>
      </c>
      <c r="W820" t="s">
        <v>102</v>
      </c>
      <c r="Y820" t="s">
        <v>8</v>
      </c>
      <c r="Z820" t="s">
        <v>104</v>
      </c>
      <c r="AA820" t="s">
        <v>11538</v>
      </c>
      <c r="AB820" s="37">
        <v>1</v>
      </c>
      <c r="AC820" s="37">
        <v>35780</v>
      </c>
      <c r="AD820" s="37">
        <v>75096</v>
      </c>
      <c r="AE820" s="37">
        <v>35780</v>
      </c>
    </row>
    <row r="821" spans="1:31">
      <c r="A821" t="s">
        <v>509</v>
      </c>
      <c r="B821" t="s">
        <v>139</v>
      </c>
      <c r="C821" t="s">
        <v>140</v>
      </c>
      <c r="D821" t="s">
        <v>4791</v>
      </c>
      <c r="E821" t="s">
        <v>12725</v>
      </c>
      <c r="F821" t="s">
        <v>12726</v>
      </c>
      <c r="G821" t="s">
        <v>8665</v>
      </c>
      <c r="H821" t="s">
        <v>144</v>
      </c>
      <c r="I821" t="s">
        <v>4794</v>
      </c>
      <c r="J821" t="s">
        <v>12727</v>
      </c>
      <c r="K821" t="s">
        <v>96</v>
      </c>
      <c r="L821" t="s">
        <v>12728</v>
      </c>
      <c r="M821" s="36">
        <v>45973.690960648149</v>
      </c>
      <c r="N821" s="36">
        <v>45975.68472222222</v>
      </c>
      <c r="P821" t="s">
        <v>8668</v>
      </c>
      <c r="Q821" t="s">
        <v>8668</v>
      </c>
      <c r="R821" t="s">
        <v>98</v>
      </c>
      <c r="S821" t="s">
        <v>99</v>
      </c>
      <c r="T821" t="s">
        <v>100</v>
      </c>
      <c r="U821" t="s">
        <v>6696</v>
      </c>
      <c r="V821" t="s">
        <v>12729</v>
      </c>
      <c r="W821" t="s">
        <v>102</v>
      </c>
      <c r="Y821" t="s">
        <v>11</v>
      </c>
      <c r="Z821" t="s">
        <v>104</v>
      </c>
      <c r="AA821" t="s">
        <v>1385</v>
      </c>
      <c r="AB821" s="37">
        <v>1</v>
      </c>
      <c r="AC821" s="37">
        <v>67654</v>
      </c>
      <c r="AD821" s="37">
        <v>140396</v>
      </c>
      <c r="AE821" s="37">
        <v>67654</v>
      </c>
    </row>
    <row r="822" spans="1:31">
      <c r="A822" t="s">
        <v>138</v>
      </c>
      <c r="B822" t="s">
        <v>139</v>
      </c>
      <c r="C822" t="s">
        <v>140</v>
      </c>
      <c r="D822" t="s">
        <v>196</v>
      </c>
      <c r="E822" t="s">
        <v>12730</v>
      </c>
      <c r="F822" t="s">
        <v>12731</v>
      </c>
      <c r="G822" t="s">
        <v>8665</v>
      </c>
      <c r="H822" t="s">
        <v>144</v>
      </c>
      <c r="I822" t="s">
        <v>199</v>
      </c>
      <c r="J822" t="s">
        <v>12732</v>
      </c>
      <c r="K822" t="s">
        <v>96</v>
      </c>
      <c r="L822" t="s">
        <v>12733</v>
      </c>
      <c r="M822" s="36">
        <v>45973.691701388889</v>
      </c>
      <c r="N822" s="36">
        <v>45978.720833333333</v>
      </c>
      <c r="P822" t="s">
        <v>8668</v>
      </c>
      <c r="Q822" t="s">
        <v>8668</v>
      </c>
      <c r="R822" t="s">
        <v>98</v>
      </c>
      <c r="S822" t="s">
        <v>470</v>
      </c>
      <c r="T822" t="s">
        <v>100</v>
      </c>
      <c r="U822" t="s">
        <v>6696</v>
      </c>
      <c r="V822" t="s">
        <v>12734</v>
      </c>
      <c r="W822" t="s">
        <v>102</v>
      </c>
      <c r="Y822" t="s">
        <v>8</v>
      </c>
      <c r="Z822" t="s">
        <v>104</v>
      </c>
      <c r="AA822" t="s">
        <v>10851</v>
      </c>
      <c r="AB822" s="37">
        <v>1</v>
      </c>
      <c r="AC822" s="37">
        <v>35780</v>
      </c>
      <c r="AD822" s="37">
        <v>75096</v>
      </c>
      <c r="AE822" s="37">
        <v>35780</v>
      </c>
    </row>
    <row r="823" spans="1:31">
      <c r="A823" t="s">
        <v>277</v>
      </c>
      <c r="B823" t="s">
        <v>256</v>
      </c>
      <c r="C823" t="s">
        <v>257</v>
      </c>
      <c r="D823" t="s">
        <v>12294</v>
      </c>
      <c r="E823" t="s">
        <v>12735</v>
      </c>
      <c r="F823" t="s">
        <v>12736</v>
      </c>
      <c r="G823" t="s">
        <v>8665</v>
      </c>
      <c r="H823" t="s">
        <v>291</v>
      </c>
      <c r="I823" t="s">
        <v>12297</v>
      </c>
      <c r="J823" t="s">
        <v>12737</v>
      </c>
      <c r="K823" t="s">
        <v>96</v>
      </c>
      <c r="L823" t="s">
        <v>12738</v>
      </c>
      <c r="M823" s="36">
        <v>45973.693206018521</v>
      </c>
      <c r="N823" s="36">
        <v>45976.525694444441</v>
      </c>
      <c r="P823" t="s">
        <v>8668</v>
      </c>
      <c r="Q823" t="s">
        <v>8668</v>
      </c>
      <c r="R823" t="s">
        <v>98</v>
      </c>
      <c r="S823" t="s">
        <v>470</v>
      </c>
      <c r="T823" t="s">
        <v>100</v>
      </c>
      <c r="U823" t="s">
        <v>6696</v>
      </c>
      <c r="V823" t="s">
        <v>12739</v>
      </c>
      <c r="W823" t="s">
        <v>102</v>
      </c>
      <c r="Y823" t="s">
        <v>11</v>
      </c>
      <c r="Z823" t="s">
        <v>104</v>
      </c>
      <c r="AA823" t="s">
        <v>287</v>
      </c>
      <c r="AB823" s="37">
        <v>1</v>
      </c>
      <c r="AC823" s="37">
        <v>67654</v>
      </c>
      <c r="AD823" s="37">
        <v>140396</v>
      </c>
      <c r="AE823" s="37">
        <v>67654</v>
      </c>
    </row>
    <row r="824" spans="1:31">
      <c r="A824" t="s">
        <v>398</v>
      </c>
      <c r="B824" t="s">
        <v>86</v>
      </c>
      <c r="C824" t="s">
        <v>87</v>
      </c>
      <c r="D824" t="s">
        <v>4524</v>
      </c>
      <c r="E824" t="s">
        <v>12740</v>
      </c>
      <c r="F824" t="s">
        <v>12741</v>
      </c>
      <c r="G824" t="s">
        <v>8665</v>
      </c>
      <c r="H824" t="s">
        <v>402</v>
      </c>
      <c r="I824" t="s">
        <v>4527</v>
      </c>
      <c r="J824" t="s">
        <v>12742</v>
      </c>
      <c r="K824" t="s">
        <v>96</v>
      </c>
      <c r="L824" t="s">
        <v>12743</v>
      </c>
      <c r="M824" s="36">
        <v>45973.694884259261</v>
      </c>
      <c r="N824" s="36">
        <v>45974.588194444441</v>
      </c>
      <c r="P824" t="s">
        <v>8668</v>
      </c>
      <c r="Q824" t="s">
        <v>8668</v>
      </c>
      <c r="R824" t="s">
        <v>1129</v>
      </c>
      <c r="S824" t="s">
        <v>1129</v>
      </c>
      <c r="T824" t="s">
        <v>100</v>
      </c>
      <c r="U824" t="s">
        <v>6696</v>
      </c>
      <c r="V824" t="s">
        <v>12696</v>
      </c>
      <c r="W824" t="s">
        <v>102</v>
      </c>
      <c r="Y824" t="s">
        <v>11</v>
      </c>
      <c r="Z824" t="s">
        <v>104</v>
      </c>
      <c r="AA824" t="s">
        <v>1439</v>
      </c>
      <c r="AB824" s="37">
        <v>1</v>
      </c>
      <c r="AC824" s="37">
        <v>67654</v>
      </c>
      <c r="AD824" s="37">
        <v>140396</v>
      </c>
      <c r="AE824" s="37">
        <v>67654</v>
      </c>
    </row>
    <row r="825" spans="1:31">
      <c r="A825" t="s">
        <v>310</v>
      </c>
      <c r="B825" t="s">
        <v>114</v>
      </c>
      <c r="C825" t="s">
        <v>115</v>
      </c>
      <c r="D825" t="s">
        <v>5029</v>
      </c>
      <c r="E825" t="s">
        <v>12744</v>
      </c>
      <c r="F825" t="s">
        <v>12745</v>
      </c>
      <c r="G825" t="s">
        <v>8607</v>
      </c>
      <c r="H825" t="s">
        <v>314</v>
      </c>
      <c r="I825" t="s">
        <v>5032</v>
      </c>
      <c r="J825" t="s">
        <v>12746</v>
      </c>
      <c r="K825" t="s">
        <v>96</v>
      </c>
      <c r="L825" t="s">
        <v>12747</v>
      </c>
      <c r="M825" s="36">
        <v>45973.695787037039</v>
      </c>
      <c r="N825" s="36">
        <v>45979.719444444447</v>
      </c>
      <c r="P825" t="s">
        <v>8668</v>
      </c>
      <c r="Q825" t="s">
        <v>8668</v>
      </c>
      <c r="R825" t="s">
        <v>98</v>
      </c>
      <c r="S825" t="s">
        <v>99</v>
      </c>
      <c r="T825" t="s">
        <v>100</v>
      </c>
      <c r="U825" t="s">
        <v>6696</v>
      </c>
      <c r="V825" t="s">
        <v>12748</v>
      </c>
      <c r="W825" t="s">
        <v>8611</v>
      </c>
      <c r="Y825" t="s">
        <v>15</v>
      </c>
      <c r="Z825" t="s">
        <v>104</v>
      </c>
      <c r="AB825" s="37">
        <v>0</v>
      </c>
      <c r="AC825" s="37">
        <v>35780</v>
      </c>
      <c r="AD825" s="37">
        <v>75096</v>
      </c>
      <c r="AE825" s="37">
        <v>35780</v>
      </c>
    </row>
    <row r="826" spans="1:31">
      <c r="A826" t="s">
        <v>138</v>
      </c>
      <c r="B826" t="s">
        <v>139</v>
      </c>
      <c r="C826" t="s">
        <v>140</v>
      </c>
      <c r="D826" t="s">
        <v>141</v>
      </c>
      <c r="E826" t="s">
        <v>12749</v>
      </c>
      <c r="F826" t="s">
        <v>12750</v>
      </c>
      <c r="G826" t="s">
        <v>8665</v>
      </c>
      <c r="H826" t="s">
        <v>144</v>
      </c>
      <c r="I826" t="s">
        <v>138</v>
      </c>
      <c r="J826" t="s">
        <v>12751</v>
      </c>
      <c r="K826" t="s">
        <v>96</v>
      </c>
      <c r="L826" t="s">
        <v>12752</v>
      </c>
      <c r="M826" s="36">
        <v>45973.696979166663</v>
      </c>
      <c r="N826" s="36">
        <v>45978.71875</v>
      </c>
      <c r="P826" t="s">
        <v>8668</v>
      </c>
      <c r="Q826" t="s">
        <v>8668</v>
      </c>
      <c r="R826" t="s">
        <v>98</v>
      </c>
      <c r="S826" t="s">
        <v>470</v>
      </c>
      <c r="T826" t="s">
        <v>100</v>
      </c>
      <c r="U826" t="s">
        <v>6696</v>
      </c>
      <c r="V826" t="s">
        <v>12753</v>
      </c>
      <c r="W826" t="s">
        <v>102</v>
      </c>
      <c r="Y826" t="s">
        <v>8</v>
      </c>
      <c r="Z826" t="s">
        <v>104</v>
      </c>
      <c r="AA826" t="s">
        <v>10851</v>
      </c>
      <c r="AB826" s="37">
        <v>1</v>
      </c>
      <c r="AC826" s="37">
        <v>35780</v>
      </c>
      <c r="AD826" s="37">
        <v>75096</v>
      </c>
      <c r="AE826" s="37">
        <v>35780</v>
      </c>
    </row>
    <row r="827" spans="1:31">
      <c r="A827" t="s">
        <v>704</v>
      </c>
      <c r="B827" t="s">
        <v>381</v>
      </c>
      <c r="C827" t="s">
        <v>382</v>
      </c>
      <c r="D827" t="s">
        <v>705</v>
      </c>
      <c r="E827" t="s">
        <v>12754</v>
      </c>
      <c r="F827" t="s">
        <v>12755</v>
      </c>
      <c r="G827" t="s">
        <v>8665</v>
      </c>
      <c r="H827" t="s">
        <v>708</v>
      </c>
      <c r="I827" t="s">
        <v>704</v>
      </c>
      <c r="J827" t="s">
        <v>12756</v>
      </c>
      <c r="K827" t="s">
        <v>96</v>
      </c>
      <c r="L827" t="s">
        <v>12757</v>
      </c>
      <c r="M827" s="36">
        <v>45973.70511574074</v>
      </c>
      <c r="N827" s="36">
        <v>45975.366666666669</v>
      </c>
      <c r="P827" t="s">
        <v>8668</v>
      </c>
      <c r="Q827" t="s">
        <v>8668</v>
      </c>
      <c r="R827" t="s">
        <v>98</v>
      </c>
      <c r="S827" t="s">
        <v>470</v>
      </c>
      <c r="T827" t="s">
        <v>100</v>
      </c>
      <c r="U827" t="s">
        <v>6696</v>
      </c>
      <c r="V827" t="s">
        <v>12758</v>
      </c>
      <c r="W827" t="s">
        <v>102</v>
      </c>
      <c r="Y827" t="s">
        <v>8</v>
      </c>
      <c r="Z827" t="s">
        <v>104</v>
      </c>
      <c r="AA827" t="s">
        <v>1253</v>
      </c>
      <c r="AB827" s="37">
        <v>1</v>
      </c>
      <c r="AC827" s="37">
        <v>35780</v>
      </c>
      <c r="AD827" s="37">
        <v>75096</v>
      </c>
      <c r="AE827" s="37">
        <v>35780</v>
      </c>
    </row>
    <row r="828" spans="1:31">
      <c r="A828" t="s">
        <v>113</v>
      </c>
      <c r="B828" t="s">
        <v>114</v>
      </c>
      <c r="C828" t="s">
        <v>115</v>
      </c>
      <c r="D828" t="s">
        <v>363</v>
      </c>
      <c r="E828" t="s">
        <v>12759</v>
      </c>
      <c r="F828" t="s">
        <v>12760</v>
      </c>
      <c r="G828" t="s">
        <v>8665</v>
      </c>
      <c r="H828" t="s">
        <v>366</v>
      </c>
      <c r="I828" t="s">
        <v>113</v>
      </c>
      <c r="J828" t="s">
        <v>12761</v>
      </c>
      <c r="K828" t="s">
        <v>96</v>
      </c>
      <c r="L828" t="s">
        <v>12762</v>
      </c>
      <c r="M828" s="36">
        <v>45973.708518518521</v>
      </c>
      <c r="N828" s="36">
        <v>45974.67291666667</v>
      </c>
      <c r="P828" t="s">
        <v>8668</v>
      </c>
      <c r="Q828" t="s">
        <v>8668</v>
      </c>
      <c r="R828" t="s">
        <v>1130</v>
      </c>
      <c r="S828" t="s">
        <v>1130</v>
      </c>
      <c r="T828" t="s">
        <v>100</v>
      </c>
      <c r="U828" t="s">
        <v>6696</v>
      </c>
      <c r="V828" t="s">
        <v>12763</v>
      </c>
      <c r="W828" t="s">
        <v>102</v>
      </c>
      <c r="Y828" t="s">
        <v>8</v>
      </c>
      <c r="Z828" t="s">
        <v>104</v>
      </c>
      <c r="AA828" t="s">
        <v>379</v>
      </c>
      <c r="AB828" s="37">
        <v>1</v>
      </c>
      <c r="AC828" s="37">
        <v>35780</v>
      </c>
      <c r="AD828" s="37">
        <v>75096</v>
      </c>
      <c r="AE828" s="37">
        <v>35780</v>
      </c>
    </row>
    <row r="829" spans="1:31">
      <c r="A829" t="s">
        <v>277</v>
      </c>
      <c r="B829" t="s">
        <v>256</v>
      </c>
      <c r="C829" t="s">
        <v>257</v>
      </c>
      <c r="D829" t="s">
        <v>3357</v>
      </c>
      <c r="E829" t="s">
        <v>12764</v>
      </c>
      <c r="F829" t="s">
        <v>12765</v>
      </c>
      <c r="G829" t="s">
        <v>8665</v>
      </c>
      <c r="H829" t="s">
        <v>291</v>
      </c>
      <c r="I829" t="s">
        <v>3360</v>
      </c>
      <c r="J829" t="s">
        <v>12766</v>
      </c>
      <c r="K829" t="s">
        <v>96</v>
      </c>
      <c r="L829" t="s">
        <v>12767</v>
      </c>
      <c r="M829" s="36">
        <v>45973.723946759259</v>
      </c>
      <c r="N829" s="36">
        <v>45975.670138888891</v>
      </c>
      <c r="P829" t="s">
        <v>8668</v>
      </c>
      <c r="Q829" t="s">
        <v>8668</v>
      </c>
      <c r="R829" t="s">
        <v>1130</v>
      </c>
      <c r="S829" t="s">
        <v>1130</v>
      </c>
      <c r="T829" t="s">
        <v>100</v>
      </c>
      <c r="U829" t="s">
        <v>6696</v>
      </c>
      <c r="V829" t="s">
        <v>12768</v>
      </c>
      <c r="W829" t="s">
        <v>102</v>
      </c>
      <c r="Y829" t="s">
        <v>11</v>
      </c>
      <c r="Z829" t="s">
        <v>104</v>
      </c>
      <c r="AA829" t="s">
        <v>287</v>
      </c>
      <c r="AB829" s="37">
        <v>1</v>
      </c>
      <c r="AC829" s="37">
        <v>67654</v>
      </c>
      <c r="AD829" s="37">
        <v>140396</v>
      </c>
      <c r="AE829" s="37">
        <v>67654</v>
      </c>
    </row>
    <row r="830" spans="1:31">
      <c r="A830" t="s">
        <v>310</v>
      </c>
      <c r="B830" t="s">
        <v>114</v>
      </c>
      <c r="C830" t="s">
        <v>115</v>
      </c>
      <c r="D830" t="s">
        <v>311</v>
      </c>
      <c r="E830" t="s">
        <v>12769</v>
      </c>
      <c r="F830" t="s">
        <v>12770</v>
      </c>
      <c r="G830" t="s">
        <v>8665</v>
      </c>
      <c r="H830" t="s">
        <v>314</v>
      </c>
      <c r="I830" t="s">
        <v>310</v>
      </c>
      <c r="J830" t="s">
        <v>12771</v>
      </c>
      <c r="K830" t="s">
        <v>96</v>
      </c>
      <c r="L830" t="s">
        <v>12772</v>
      </c>
      <c r="M830" s="36">
        <v>45973.730219907397</v>
      </c>
      <c r="N830" s="36">
        <v>45975.500694444447</v>
      </c>
      <c r="P830" t="s">
        <v>8668</v>
      </c>
      <c r="Q830" t="s">
        <v>8668</v>
      </c>
      <c r="R830" t="s">
        <v>98</v>
      </c>
      <c r="S830" t="s">
        <v>470</v>
      </c>
      <c r="T830" t="s">
        <v>100</v>
      </c>
      <c r="U830" t="s">
        <v>6696</v>
      </c>
      <c r="V830" t="s">
        <v>12773</v>
      </c>
      <c r="W830" t="s">
        <v>102</v>
      </c>
      <c r="Y830" t="s">
        <v>8</v>
      </c>
      <c r="Z830" t="s">
        <v>104</v>
      </c>
      <c r="AA830" t="s">
        <v>350</v>
      </c>
      <c r="AB830" s="37">
        <v>1</v>
      </c>
      <c r="AC830" s="37">
        <v>35780</v>
      </c>
      <c r="AD830" s="37">
        <v>75096</v>
      </c>
      <c r="AE830" s="37">
        <v>35780</v>
      </c>
    </row>
    <row r="831" spans="1:31">
      <c r="A831" t="s">
        <v>310</v>
      </c>
      <c r="B831" t="s">
        <v>114</v>
      </c>
      <c r="C831" t="s">
        <v>115</v>
      </c>
      <c r="D831" t="s">
        <v>311</v>
      </c>
      <c r="E831" t="s">
        <v>12774</v>
      </c>
      <c r="F831" t="s">
        <v>12775</v>
      </c>
      <c r="G831" t="s">
        <v>8665</v>
      </c>
      <c r="H831" t="s">
        <v>314</v>
      </c>
      <c r="I831" t="s">
        <v>310</v>
      </c>
      <c r="J831" t="s">
        <v>12776</v>
      </c>
      <c r="K831" t="s">
        <v>96</v>
      </c>
      <c r="L831" t="s">
        <v>12777</v>
      </c>
      <c r="M831" s="36">
        <v>45973.731620370367</v>
      </c>
      <c r="N831" s="36">
        <v>45975.497916666667</v>
      </c>
      <c r="P831" t="s">
        <v>8668</v>
      </c>
      <c r="Q831" t="s">
        <v>8668</v>
      </c>
      <c r="R831" t="s">
        <v>1129</v>
      </c>
      <c r="S831" t="s">
        <v>1129</v>
      </c>
      <c r="T831" t="s">
        <v>100</v>
      </c>
      <c r="U831" t="s">
        <v>6696</v>
      </c>
      <c r="V831" t="s">
        <v>12778</v>
      </c>
      <c r="W831" t="s">
        <v>102</v>
      </c>
      <c r="Y831" t="s">
        <v>8</v>
      </c>
      <c r="Z831" t="s">
        <v>104</v>
      </c>
      <c r="AA831" t="s">
        <v>350</v>
      </c>
      <c r="AB831" s="37">
        <v>1</v>
      </c>
      <c r="AC831" s="37">
        <v>35780</v>
      </c>
      <c r="AD831" s="37">
        <v>75096</v>
      </c>
      <c r="AE831" s="37">
        <v>35780</v>
      </c>
    </row>
    <row r="832" spans="1:31">
      <c r="A832" t="s">
        <v>152</v>
      </c>
      <c r="B832" t="s">
        <v>153</v>
      </c>
      <c r="C832" t="s">
        <v>154</v>
      </c>
      <c r="D832" t="s">
        <v>155</v>
      </c>
      <c r="E832" t="s">
        <v>12779</v>
      </c>
      <c r="F832" t="s">
        <v>12780</v>
      </c>
      <c r="G832" t="s">
        <v>8665</v>
      </c>
      <c r="H832" t="s">
        <v>153</v>
      </c>
      <c r="I832" t="s">
        <v>152</v>
      </c>
      <c r="J832" t="s">
        <v>12781</v>
      </c>
      <c r="K832" t="s">
        <v>96</v>
      </c>
      <c r="L832" t="s">
        <v>12782</v>
      </c>
      <c r="M832" s="36">
        <v>45974.333333333343</v>
      </c>
      <c r="N832" s="36">
        <v>45975.635416666657</v>
      </c>
      <c r="P832" t="s">
        <v>8668</v>
      </c>
      <c r="Q832" t="s">
        <v>8668</v>
      </c>
      <c r="R832" t="s">
        <v>1130</v>
      </c>
      <c r="S832" t="s">
        <v>1130</v>
      </c>
      <c r="T832" t="s">
        <v>100</v>
      </c>
      <c r="U832" t="s">
        <v>6696</v>
      </c>
      <c r="V832" t="s">
        <v>12783</v>
      </c>
      <c r="W832" t="s">
        <v>102</v>
      </c>
      <c r="Y832" t="s">
        <v>8</v>
      </c>
      <c r="Z832" t="s">
        <v>104</v>
      </c>
      <c r="AA832" t="s">
        <v>793</v>
      </c>
      <c r="AB832" s="37">
        <v>1</v>
      </c>
      <c r="AC832" s="37">
        <v>35780</v>
      </c>
      <c r="AD832" s="37">
        <v>75096</v>
      </c>
      <c r="AE832" s="37">
        <v>35780</v>
      </c>
    </row>
    <row r="833" spans="1:31">
      <c r="A833" t="s">
        <v>398</v>
      </c>
      <c r="B833" t="s">
        <v>86</v>
      </c>
      <c r="C833" t="s">
        <v>87</v>
      </c>
      <c r="D833" t="s">
        <v>1349</v>
      </c>
      <c r="E833" t="s">
        <v>12784</v>
      </c>
      <c r="F833" t="s">
        <v>12785</v>
      </c>
      <c r="G833" t="s">
        <v>8607</v>
      </c>
      <c r="H833" t="s">
        <v>848</v>
      </c>
      <c r="I833" t="s">
        <v>1352</v>
      </c>
      <c r="J833" t="s">
        <v>12786</v>
      </c>
      <c r="K833" t="s">
        <v>96</v>
      </c>
      <c r="L833" t="s">
        <v>12787</v>
      </c>
      <c r="M833" s="36">
        <v>45974.333333333343</v>
      </c>
      <c r="N833" s="36">
        <v>45987.674305555563</v>
      </c>
      <c r="P833" t="s">
        <v>8668</v>
      </c>
      <c r="Q833" t="s">
        <v>8668</v>
      </c>
      <c r="R833" t="s">
        <v>1130</v>
      </c>
      <c r="S833" t="s">
        <v>1130</v>
      </c>
      <c r="T833" t="s">
        <v>100</v>
      </c>
      <c r="U833" t="s">
        <v>6696</v>
      </c>
      <c r="V833" t="s">
        <v>12788</v>
      </c>
      <c r="W833" t="s">
        <v>8611</v>
      </c>
      <c r="Y833" t="s">
        <v>15</v>
      </c>
      <c r="Z833" t="s">
        <v>104</v>
      </c>
      <c r="AB833" s="37">
        <v>0</v>
      </c>
      <c r="AC833" s="37">
        <v>35780</v>
      </c>
      <c r="AD833" s="37">
        <v>75096</v>
      </c>
      <c r="AE833" s="37">
        <v>35780</v>
      </c>
    </row>
    <row r="834" spans="1:31">
      <c r="A834" t="s">
        <v>398</v>
      </c>
      <c r="B834" t="s">
        <v>86</v>
      </c>
      <c r="C834" t="s">
        <v>87</v>
      </c>
      <c r="D834" t="s">
        <v>1349</v>
      </c>
      <c r="E834" t="s">
        <v>12789</v>
      </c>
      <c r="F834" t="s">
        <v>12790</v>
      </c>
      <c r="G834" t="s">
        <v>8607</v>
      </c>
      <c r="H834" t="s">
        <v>848</v>
      </c>
      <c r="I834" t="s">
        <v>1352</v>
      </c>
      <c r="J834" t="s">
        <v>12791</v>
      </c>
      <c r="K834" t="s">
        <v>96</v>
      </c>
      <c r="L834" t="s">
        <v>12792</v>
      </c>
      <c r="M834" s="36">
        <v>45973.74722222222</v>
      </c>
      <c r="N834" s="36">
        <v>45981.658333333333</v>
      </c>
      <c r="P834" t="s">
        <v>8668</v>
      </c>
      <c r="Q834" t="s">
        <v>8668</v>
      </c>
      <c r="R834" t="s">
        <v>1130</v>
      </c>
      <c r="S834" t="s">
        <v>1130</v>
      </c>
      <c r="T834" t="s">
        <v>100</v>
      </c>
      <c r="U834" t="s">
        <v>6696</v>
      </c>
      <c r="V834" t="s">
        <v>12793</v>
      </c>
      <c r="W834" t="s">
        <v>8611</v>
      </c>
      <c r="Y834" t="s">
        <v>15</v>
      </c>
      <c r="Z834" t="s">
        <v>104</v>
      </c>
      <c r="AB834" s="37">
        <v>0</v>
      </c>
      <c r="AC834" s="37">
        <v>35780</v>
      </c>
      <c r="AD834" s="37">
        <v>75096</v>
      </c>
      <c r="AE834" s="37">
        <v>35780</v>
      </c>
    </row>
    <row r="835" spans="1:31">
      <c r="A835" t="s">
        <v>380</v>
      </c>
      <c r="B835" t="s">
        <v>381</v>
      </c>
      <c r="C835" t="s">
        <v>382</v>
      </c>
      <c r="D835" t="s">
        <v>9430</v>
      </c>
      <c r="E835" t="s">
        <v>12794</v>
      </c>
      <c r="F835" t="s">
        <v>9432</v>
      </c>
      <c r="G835" t="s">
        <v>8665</v>
      </c>
      <c r="H835" t="s">
        <v>386</v>
      </c>
      <c r="I835" t="s">
        <v>9433</v>
      </c>
      <c r="J835" t="s">
        <v>9434</v>
      </c>
      <c r="K835" t="s">
        <v>96</v>
      </c>
      <c r="L835" t="s">
        <v>12795</v>
      </c>
      <c r="M835" s="36">
        <v>45974.352696759262</v>
      </c>
      <c r="N835" s="36">
        <v>45982.338194444441</v>
      </c>
      <c r="P835" t="s">
        <v>8668</v>
      </c>
      <c r="Q835" t="s">
        <v>8668</v>
      </c>
      <c r="R835" t="s">
        <v>1130</v>
      </c>
      <c r="S835" t="s">
        <v>1130</v>
      </c>
      <c r="T835" t="s">
        <v>100</v>
      </c>
      <c r="U835" t="s">
        <v>6696</v>
      </c>
      <c r="V835" t="s">
        <v>12796</v>
      </c>
      <c r="W835" t="s">
        <v>102</v>
      </c>
      <c r="Y835" t="s">
        <v>11</v>
      </c>
      <c r="Z835" t="s">
        <v>104</v>
      </c>
      <c r="AA835" t="s">
        <v>391</v>
      </c>
      <c r="AB835" s="37">
        <v>1</v>
      </c>
      <c r="AC835" s="37">
        <v>67654</v>
      </c>
      <c r="AD835" s="37">
        <v>140396</v>
      </c>
      <c r="AE835" s="37">
        <v>67654</v>
      </c>
    </row>
    <row r="836" spans="1:31">
      <c r="A836" t="s">
        <v>975</v>
      </c>
      <c r="B836" t="s">
        <v>256</v>
      </c>
      <c r="C836" t="s">
        <v>257</v>
      </c>
      <c r="D836" t="s">
        <v>976</v>
      </c>
      <c r="E836" t="s">
        <v>12797</v>
      </c>
      <c r="F836" t="s">
        <v>12798</v>
      </c>
      <c r="G836" t="s">
        <v>8665</v>
      </c>
      <c r="H836" t="s">
        <v>979</v>
      </c>
      <c r="I836" t="s">
        <v>975</v>
      </c>
      <c r="J836" t="s">
        <v>12799</v>
      </c>
      <c r="K836" t="s">
        <v>96</v>
      </c>
      <c r="L836" t="s">
        <v>12800</v>
      </c>
      <c r="M836" s="36">
        <v>45974.354872685188</v>
      </c>
      <c r="N836" s="36">
        <v>45975.45</v>
      </c>
      <c r="P836" t="s">
        <v>8668</v>
      </c>
      <c r="Q836" t="s">
        <v>8668</v>
      </c>
      <c r="R836" t="s">
        <v>1130</v>
      </c>
      <c r="S836" t="s">
        <v>1130</v>
      </c>
      <c r="T836" t="s">
        <v>100</v>
      </c>
      <c r="U836" t="s">
        <v>6696</v>
      </c>
      <c r="V836" t="s">
        <v>12801</v>
      </c>
      <c r="W836" t="s">
        <v>102</v>
      </c>
      <c r="Y836" t="s">
        <v>8</v>
      </c>
      <c r="Z836" t="s">
        <v>104</v>
      </c>
      <c r="AA836" t="s">
        <v>1960</v>
      </c>
      <c r="AB836" s="37">
        <v>1</v>
      </c>
      <c r="AC836" s="37">
        <v>35780</v>
      </c>
      <c r="AD836" s="37">
        <v>75096</v>
      </c>
      <c r="AE836" s="37">
        <v>35780</v>
      </c>
    </row>
    <row r="837" spans="1:31">
      <c r="A837" t="s">
        <v>152</v>
      </c>
      <c r="B837" t="s">
        <v>153</v>
      </c>
      <c r="C837" t="s">
        <v>154</v>
      </c>
      <c r="D837" t="s">
        <v>155</v>
      </c>
      <c r="E837" t="s">
        <v>12802</v>
      </c>
      <c r="F837" t="s">
        <v>12803</v>
      </c>
      <c r="G837" t="s">
        <v>8665</v>
      </c>
      <c r="H837" t="s">
        <v>153</v>
      </c>
      <c r="I837" t="s">
        <v>152</v>
      </c>
      <c r="J837" t="s">
        <v>12804</v>
      </c>
      <c r="K837" t="s">
        <v>96</v>
      </c>
      <c r="L837" t="s">
        <v>12805</v>
      </c>
      <c r="M837" s="36">
        <v>45974.370763888888</v>
      </c>
      <c r="N837" s="36">
        <v>45976.532638888893</v>
      </c>
      <c r="P837" t="s">
        <v>8668</v>
      </c>
      <c r="Q837" t="s">
        <v>8668</v>
      </c>
      <c r="R837" t="s">
        <v>1130</v>
      </c>
      <c r="S837" t="s">
        <v>1130</v>
      </c>
      <c r="T837" t="s">
        <v>100</v>
      </c>
      <c r="U837" t="s">
        <v>6696</v>
      </c>
      <c r="V837" t="s">
        <v>12806</v>
      </c>
      <c r="W837" t="s">
        <v>102</v>
      </c>
      <c r="Y837" t="s">
        <v>8</v>
      </c>
      <c r="Z837" t="s">
        <v>104</v>
      </c>
      <c r="AA837" t="s">
        <v>786</v>
      </c>
      <c r="AB837" s="37">
        <v>1</v>
      </c>
      <c r="AC837" s="37">
        <v>35780</v>
      </c>
      <c r="AD837" s="37">
        <v>75096</v>
      </c>
      <c r="AE837" s="37">
        <v>35780</v>
      </c>
    </row>
    <row r="838" spans="1:31">
      <c r="A838" t="s">
        <v>255</v>
      </c>
      <c r="B838" t="s">
        <v>256</v>
      </c>
      <c r="C838" t="s">
        <v>257</v>
      </c>
      <c r="D838" t="s">
        <v>9340</v>
      </c>
      <c r="E838" t="s">
        <v>12807</v>
      </c>
      <c r="F838" t="s">
        <v>12808</v>
      </c>
      <c r="G838" t="s">
        <v>8607</v>
      </c>
      <c r="H838" t="s">
        <v>261</v>
      </c>
      <c r="I838" t="s">
        <v>9343</v>
      </c>
      <c r="J838" t="s">
        <v>12809</v>
      </c>
      <c r="K838" t="s">
        <v>96</v>
      </c>
      <c r="L838" t="s">
        <v>12810</v>
      </c>
      <c r="M838" s="36">
        <v>45974.372199074067</v>
      </c>
      <c r="N838" s="36">
        <v>45980.40625</v>
      </c>
      <c r="P838" t="s">
        <v>8668</v>
      </c>
      <c r="Q838" t="s">
        <v>8668</v>
      </c>
      <c r="R838" t="s">
        <v>1129</v>
      </c>
      <c r="S838" t="s">
        <v>1129</v>
      </c>
      <c r="T838" t="s">
        <v>100</v>
      </c>
      <c r="U838" t="s">
        <v>6696</v>
      </c>
      <c r="V838" t="s">
        <v>12811</v>
      </c>
      <c r="W838" t="s">
        <v>8611</v>
      </c>
      <c r="Y838" t="s">
        <v>13</v>
      </c>
      <c r="Z838" t="s">
        <v>104</v>
      </c>
      <c r="AB838" s="37">
        <v>0</v>
      </c>
      <c r="AC838" s="37">
        <v>35780</v>
      </c>
      <c r="AD838" s="37">
        <v>75096</v>
      </c>
      <c r="AE838" s="37">
        <v>35780</v>
      </c>
    </row>
    <row r="839" spans="1:31">
      <c r="A839" t="s">
        <v>351</v>
      </c>
      <c r="B839" t="s">
        <v>86</v>
      </c>
      <c r="C839" t="s">
        <v>352</v>
      </c>
      <c r="D839" t="s">
        <v>3636</v>
      </c>
      <c r="E839" t="s">
        <v>12812</v>
      </c>
      <c r="F839" t="s">
        <v>12813</v>
      </c>
      <c r="G839" t="s">
        <v>8665</v>
      </c>
      <c r="H839" t="s">
        <v>2213</v>
      </c>
      <c r="I839" t="s">
        <v>3639</v>
      </c>
      <c r="J839" t="s">
        <v>12814</v>
      </c>
      <c r="K839" t="s">
        <v>96</v>
      </c>
      <c r="L839" t="s">
        <v>12815</v>
      </c>
      <c r="M839" s="36">
        <v>45974.387499999997</v>
      </c>
      <c r="N839" s="36">
        <v>45979.635416666657</v>
      </c>
      <c r="P839" t="s">
        <v>8668</v>
      </c>
      <c r="Q839" t="s">
        <v>8668</v>
      </c>
      <c r="R839" t="s">
        <v>98</v>
      </c>
      <c r="S839" t="s">
        <v>470</v>
      </c>
      <c r="T839" t="s">
        <v>100</v>
      </c>
      <c r="U839" t="s">
        <v>6696</v>
      </c>
      <c r="V839" t="s">
        <v>12816</v>
      </c>
      <c r="W839" t="s">
        <v>102</v>
      </c>
      <c r="Y839" t="s">
        <v>11</v>
      </c>
      <c r="Z839" t="s">
        <v>104</v>
      </c>
      <c r="AA839" t="s">
        <v>1089</v>
      </c>
      <c r="AB839" s="37">
        <v>1</v>
      </c>
      <c r="AC839" s="37">
        <v>67654</v>
      </c>
      <c r="AD839" s="37">
        <v>140396</v>
      </c>
      <c r="AE839" s="37">
        <v>67654</v>
      </c>
    </row>
    <row r="840" spans="1:31">
      <c r="A840" t="s">
        <v>152</v>
      </c>
      <c r="B840" t="s">
        <v>153</v>
      </c>
      <c r="C840" t="s">
        <v>154</v>
      </c>
      <c r="D840" t="s">
        <v>155</v>
      </c>
      <c r="E840" t="s">
        <v>12817</v>
      </c>
      <c r="F840" t="s">
        <v>3840</v>
      </c>
      <c r="G840" t="s">
        <v>8665</v>
      </c>
      <c r="H840" t="s">
        <v>153</v>
      </c>
      <c r="I840" t="s">
        <v>152</v>
      </c>
      <c r="J840" t="s">
        <v>3841</v>
      </c>
      <c r="K840" t="s">
        <v>96</v>
      </c>
      <c r="L840" t="s">
        <v>12818</v>
      </c>
      <c r="M840" s="36">
        <v>45974.391956018517</v>
      </c>
      <c r="N840" s="36">
        <v>45975.691666666673</v>
      </c>
      <c r="P840" t="s">
        <v>8668</v>
      </c>
      <c r="Q840" t="s">
        <v>8668</v>
      </c>
      <c r="R840" t="s">
        <v>98</v>
      </c>
      <c r="S840" t="s">
        <v>470</v>
      </c>
      <c r="T840" t="s">
        <v>100</v>
      </c>
      <c r="U840" t="s">
        <v>6696</v>
      </c>
      <c r="V840" t="s">
        <v>12783</v>
      </c>
      <c r="W840" t="s">
        <v>102</v>
      </c>
      <c r="Y840" t="s">
        <v>8</v>
      </c>
      <c r="Z840" t="s">
        <v>104</v>
      </c>
      <c r="AA840" t="s">
        <v>793</v>
      </c>
      <c r="AB840" s="37">
        <v>1</v>
      </c>
      <c r="AC840" s="37">
        <v>35780</v>
      </c>
      <c r="AD840" s="37">
        <v>75096</v>
      </c>
      <c r="AE840" s="37">
        <v>35780</v>
      </c>
    </row>
    <row r="841" spans="1:31">
      <c r="A841" t="s">
        <v>152</v>
      </c>
      <c r="B841" t="s">
        <v>153</v>
      </c>
      <c r="C841" t="s">
        <v>154</v>
      </c>
      <c r="D841" t="s">
        <v>155</v>
      </c>
      <c r="E841" t="s">
        <v>12819</v>
      </c>
      <c r="F841" t="s">
        <v>12820</v>
      </c>
      <c r="G841" t="s">
        <v>8665</v>
      </c>
      <c r="H841" t="s">
        <v>153</v>
      </c>
      <c r="I841" t="s">
        <v>152</v>
      </c>
      <c r="J841" t="s">
        <v>12821</v>
      </c>
      <c r="K841" t="s">
        <v>96</v>
      </c>
      <c r="L841" t="s">
        <v>12822</v>
      </c>
      <c r="M841" s="36">
        <v>45974.389456018522</v>
      </c>
      <c r="N841" s="36">
        <v>45975.459027777782</v>
      </c>
      <c r="P841" t="s">
        <v>8668</v>
      </c>
      <c r="Q841" t="s">
        <v>8668</v>
      </c>
      <c r="R841" t="s">
        <v>1130</v>
      </c>
      <c r="S841" t="s">
        <v>1130</v>
      </c>
      <c r="T841" t="s">
        <v>100</v>
      </c>
      <c r="U841" t="s">
        <v>6696</v>
      </c>
      <c r="V841" t="s">
        <v>12823</v>
      </c>
      <c r="W841" t="s">
        <v>102</v>
      </c>
      <c r="Y841" t="s">
        <v>8</v>
      </c>
      <c r="Z841" t="s">
        <v>104</v>
      </c>
      <c r="AA841" t="s">
        <v>5632</v>
      </c>
      <c r="AB841" s="37">
        <v>1</v>
      </c>
      <c r="AC841" s="37">
        <v>35780</v>
      </c>
      <c r="AD841" s="37">
        <v>75096</v>
      </c>
      <c r="AE841" s="37">
        <v>35780</v>
      </c>
    </row>
    <row r="842" spans="1:31">
      <c r="A842" t="s">
        <v>255</v>
      </c>
      <c r="B842" t="s">
        <v>256</v>
      </c>
      <c r="C842" t="s">
        <v>257</v>
      </c>
      <c r="D842" t="s">
        <v>1664</v>
      </c>
      <c r="E842" t="s">
        <v>12824</v>
      </c>
      <c r="F842" t="s">
        <v>12825</v>
      </c>
      <c r="G842" t="s">
        <v>8665</v>
      </c>
      <c r="H842" t="s">
        <v>261</v>
      </c>
      <c r="I842" t="s">
        <v>255</v>
      </c>
      <c r="J842" t="s">
        <v>12826</v>
      </c>
      <c r="K842" t="s">
        <v>96</v>
      </c>
      <c r="L842" t="s">
        <v>12827</v>
      </c>
      <c r="M842" s="36">
        <v>45974.413321759261</v>
      </c>
      <c r="N842" s="36">
        <v>45975.702777777777</v>
      </c>
      <c r="P842" t="s">
        <v>8668</v>
      </c>
      <c r="Q842" t="s">
        <v>8668</v>
      </c>
      <c r="R842" t="s">
        <v>1130</v>
      </c>
      <c r="S842" t="s">
        <v>1130</v>
      </c>
      <c r="T842" t="s">
        <v>100</v>
      </c>
      <c r="U842" t="s">
        <v>6696</v>
      </c>
      <c r="V842" t="s">
        <v>12828</v>
      </c>
      <c r="W842" t="s">
        <v>102</v>
      </c>
      <c r="Y842" t="s">
        <v>8</v>
      </c>
      <c r="Z842" t="s">
        <v>104</v>
      </c>
      <c r="AA842" t="s">
        <v>267</v>
      </c>
      <c r="AB842" s="37">
        <v>1</v>
      </c>
      <c r="AC842" s="37">
        <v>35780</v>
      </c>
      <c r="AD842" s="37">
        <v>75096</v>
      </c>
      <c r="AE842" s="37">
        <v>35780</v>
      </c>
    </row>
    <row r="843" spans="1:31">
      <c r="A843" t="s">
        <v>800</v>
      </c>
      <c r="B843" t="s">
        <v>381</v>
      </c>
      <c r="C843" t="s">
        <v>382</v>
      </c>
      <c r="D843" t="s">
        <v>12829</v>
      </c>
      <c r="E843" t="s">
        <v>12830</v>
      </c>
      <c r="F843" t="s">
        <v>12831</v>
      </c>
      <c r="G843" t="s">
        <v>8665</v>
      </c>
      <c r="H843" t="s">
        <v>804</v>
      </c>
      <c r="I843" t="s">
        <v>12832</v>
      </c>
      <c r="J843" t="s">
        <v>12833</v>
      </c>
      <c r="K843" t="s">
        <v>96</v>
      </c>
      <c r="L843" t="s">
        <v>12834</v>
      </c>
      <c r="M843" s="36">
        <v>45974.426574074067</v>
      </c>
      <c r="N843" s="36">
        <v>45980.441666666673</v>
      </c>
      <c r="P843" t="s">
        <v>8668</v>
      </c>
      <c r="Q843" t="s">
        <v>8668</v>
      </c>
      <c r="R843" t="s">
        <v>98</v>
      </c>
      <c r="S843" t="s">
        <v>470</v>
      </c>
      <c r="T843" t="s">
        <v>100</v>
      </c>
      <c r="U843" t="s">
        <v>6696</v>
      </c>
      <c r="V843" t="s">
        <v>12835</v>
      </c>
      <c r="W843" t="s">
        <v>8698</v>
      </c>
      <c r="Y843" t="s">
        <v>13</v>
      </c>
      <c r="Z843" t="s">
        <v>104</v>
      </c>
      <c r="AA843" t="s">
        <v>2068</v>
      </c>
      <c r="AB843" s="37">
        <v>0</v>
      </c>
      <c r="AC843" s="37">
        <v>35780</v>
      </c>
      <c r="AD843" s="37">
        <v>75096</v>
      </c>
      <c r="AE843" s="37">
        <v>35780</v>
      </c>
    </row>
    <row r="844" spans="1:31">
      <c r="A844" t="s">
        <v>509</v>
      </c>
      <c r="B844" t="s">
        <v>139</v>
      </c>
      <c r="C844" t="s">
        <v>140</v>
      </c>
      <c r="D844" t="s">
        <v>1196</v>
      </c>
      <c r="E844" t="s">
        <v>12836</v>
      </c>
      <c r="F844" t="s">
        <v>12837</v>
      </c>
      <c r="G844" t="s">
        <v>8665</v>
      </c>
      <c r="H844" t="s">
        <v>144</v>
      </c>
      <c r="I844" t="s">
        <v>1199</v>
      </c>
      <c r="J844" t="s">
        <v>12838</v>
      </c>
      <c r="K844" t="s">
        <v>96</v>
      </c>
      <c r="L844" t="s">
        <v>12839</v>
      </c>
      <c r="M844" s="36">
        <v>45974.427557870367</v>
      </c>
      <c r="N844" s="36">
        <v>45975.693055555559</v>
      </c>
      <c r="P844" t="s">
        <v>8668</v>
      </c>
      <c r="Q844" t="s">
        <v>8668</v>
      </c>
      <c r="R844" t="s">
        <v>98</v>
      </c>
      <c r="S844" t="s">
        <v>470</v>
      </c>
      <c r="T844" t="s">
        <v>100</v>
      </c>
      <c r="U844" t="s">
        <v>6696</v>
      </c>
      <c r="V844" t="s">
        <v>12840</v>
      </c>
      <c r="W844" t="s">
        <v>8698</v>
      </c>
      <c r="Y844" t="s">
        <v>8</v>
      </c>
      <c r="Z844" t="s">
        <v>104</v>
      </c>
      <c r="AA844" t="s">
        <v>1385</v>
      </c>
      <c r="AB844" s="37">
        <v>0</v>
      </c>
      <c r="AC844" s="37">
        <v>35780</v>
      </c>
      <c r="AD844" s="37">
        <v>75096</v>
      </c>
      <c r="AE844" s="37">
        <v>35780</v>
      </c>
    </row>
    <row r="845" spans="1:31">
      <c r="A845" t="s">
        <v>277</v>
      </c>
      <c r="B845" t="s">
        <v>256</v>
      </c>
      <c r="C845" t="s">
        <v>257</v>
      </c>
      <c r="D845" t="s">
        <v>1015</v>
      </c>
      <c r="E845" t="s">
        <v>12841</v>
      </c>
      <c r="F845" t="s">
        <v>12842</v>
      </c>
      <c r="G845" t="s">
        <v>8607</v>
      </c>
      <c r="H845" t="s">
        <v>281</v>
      </c>
      <c r="I845" t="s">
        <v>1018</v>
      </c>
      <c r="J845" t="s">
        <v>12843</v>
      </c>
      <c r="K845" t="s">
        <v>96</v>
      </c>
      <c r="L845" t="s">
        <v>12844</v>
      </c>
      <c r="M845" s="36">
        <v>45974.430532407408</v>
      </c>
      <c r="N845" s="36">
        <v>45975.668749999997</v>
      </c>
      <c r="P845" t="s">
        <v>8668</v>
      </c>
      <c r="Q845" t="s">
        <v>8668</v>
      </c>
      <c r="R845" t="s">
        <v>98</v>
      </c>
      <c r="S845" t="s">
        <v>99</v>
      </c>
      <c r="T845" t="s">
        <v>100</v>
      </c>
      <c r="U845" t="s">
        <v>6696</v>
      </c>
      <c r="V845" t="s">
        <v>12845</v>
      </c>
      <c r="W845" t="s">
        <v>8611</v>
      </c>
      <c r="Y845" t="s">
        <v>15</v>
      </c>
      <c r="Z845" t="s">
        <v>104</v>
      </c>
      <c r="AB845" s="37">
        <v>0</v>
      </c>
      <c r="AC845" s="37">
        <v>35780</v>
      </c>
      <c r="AD845" s="37">
        <v>75096</v>
      </c>
      <c r="AE845" s="37">
        <v>35780</v>
      </c>
    </row>
    <row r="846" spans="1:31">
      <c r="A846" t="s">
        <v>138</v>
      </c>
      <c r="B846" t="s">
        <v>139</v>
      </c>
      <c r="C846" t="s">
        <v>140</v>
      </c>
      <c r="D846" t="s">
        <v>5143</v>
      </c>
      <c r="E846" t="s">
        <v>12846</v>
      </c>
      <c r="F846" t="s">
        <v>12847</v>
      </c>
      <c r="G846" t="s">
        <v>8665</v>
      </c>
      <c r="H846" t="s">
        <v>144</v>
      </c>
      <c r="I846" t="s">
        <v>5146</v>
      </c>
      <c r="J846" t="s">
        <v>12848</v>
      </c>
      <c r="K846" t="s">
        <v>96</v>
      </c>
      <c r="L846" t="s">
        <v>12849</v>
      </c>
      <c r="M846" s="36">
        <v>45974.445</v>
      </c>
      <c r="N846" s="36">
        <v>45982.361111111109</v>
      </c>
      <c r="P846" t="s">
        <v>8668</v>
      </c>
      <c r="Q846" t="s">
        <v>8668</v>
      </c>
      <c r="R846" t="s">
        <v>98</v>
      </c>
      <c r="S846" t="s">
        <v>470</v>
      </c>
      <c r="T846" t="s">
        <v>100</v>
      </c>
      <c r="U846" t="s">
        <v>6696</v>
      </c>
      <c r="V846" t="s">
        <v>12850</v>
      </c>
      <c r="W846" t="s">
        <v>8698</v>
      </c>
      <c r="Y846" t="s">
        <v>15</v>
      </c>
      <c r="Z846" t="s">
        <v>104</v>
      </c>
      <c r="AA846" t="s">
        <v>637</v>
      </c>
      <c r="AB846" s="37">
        <v>0</v>
      </c>
      <c r="AC846" s="37">
        <v>35780</v>
      </c>
      <c r="AD846" s="37">
        <v>75096</v>
      </c>
      <c r="AE846" s="37">
        <v>35780</v>
      </c>
    </row>
    <row r="847" spans="1:31">
      <c r="A847" t="s">
        <v>85</v>
      </c>
      <c r="B847" t="s">
        <v>86</v>
      </c>
      <c r="C847" t="s">
        <v>87</v>
      </c>
      <c r="D847" t="s">
        <v>2399</v>
      </c>
      <c r="E847" t="s">
        <v>12851</v>
      </c>
      <c r="F847" t="s">
        <v>12852</v>
      </c>
      <c r="G847" t="s">
        <v>8607</v>
      </c>
      <c r="H847" t="s">
        <v>131</v>
      </c>
      <c r="I847" t="s">
        <v>2402</v>
      </c>
      <c r="J847" t="s">
        <v>12853</v>
      </c>
      <c r="K847" t="s">
        <v>96</v>
      </c>
      <c r="L847" t="s">
        <v>12854</v>
      </c>
      <c r="M847" s="36">
        <v>45974.429988425924</v>
      </c>
      <c r="N847" s="36">
        <v>45986.602083333331</v>
      </c>
      <c r="P847" t="s">
        <v>8668</v>
      </c>
      <c r="Q847" t="s">
        <v>8668</v>
      </c>
      <c r="R847" t="s">
        <v>1130</v>
      </c>
      <c r="S847" t="s">
        <v>1130</v>
      </c>
      <c r="T847" t="s">
        <v>100</v>
      </c>
      <c r="U847" t="s">
        <v>6696</v>
      </c>
      <c r="V847" t="s">
        <v>12855</v>
      </c>
      <c r="W847" t="s">
        <v>8611</v>
      </c>
      <c r="Y847" t="s">
        <v>15</v>
      </c>
      <c r="Z847" t="s">
        <v>104</v>
      </c>
      <c r="AB847" s="37">
        <v>0</v>
      </c>
      <c r="AC847" s="37">
        <v>35780</v>
      </c>
      <c r="AD847" s="37">
        <v>75096</v>
      </c>
      <c r="AE847" s="37">
        <v>35780</v>
      </c>
    </row>
    <row r="848" spans="1:31">
      <c r="A848" t="s">
        <v>1001</v>
      </c>
      <c r="B848" t="s">
        <v>86</v>
      </c>
      <c r="C848" t="s">
        <v>352</v>
      </c>
      <c r="D848" t="s">
        <v>3066</v>
      </c>
      <c r="E848" t="s">
        <v>12856</v>
      </c>
      <c r="F848" t="s">
        <v>12857</v>
      </c>
      <c r="G848" t="s">
        <v>8607</v>
      </c>
      <c r="H848" t="s">
        <v>659</v>
      </c>
      <c r="I848" t="s">
        <v>3069</v>
      </c>
      <c r="J848" t="s">
        <v>12858</v>
      </c>
      <c r="K848" t="s">
        <v>96</v>
      </c>
      <c r="L848" t="s">
        <v>12859</v>
      </c>
      <c r="M848" s="36">
        <v>45974.461724537039</v>
      </c>
      <c r="N848" s="36">
        <v>45984.450694444437</v>
      </c>
      <c r="P848" t="s">
        <v>8668</v>
      </c>
      <c r="Q848" t="s">
        <v>8668</v>
      </c>
      <c r="R848" t="s">
        <v>98</v>
      </c>
      <c r="S848" t="s">
        <v>470</v>
      </c>
      <c r="T848" t="s">
        <v>100</v>
      </c>
      <c r="U848" t="s">
        <v>6696</v>
      </c>
      <c r="V848" t="s">
        <v>12860</v>
      </c>
      <c r="W848" t="s">
        <v>8611</v>
      </c>
      <c r="Y848" t="s">
        <v>15</v>
      </c>
      <c r="Z848" t="s">
        <v>104</v>
      </c>
      <c r="AB848" s="37">
        <v>0</v>
      </c>
      <c r="AC848" s="37">
        <v>35780</v>
      </c>
      <c r="AD848" s="37">
        <v>75096</v>
      </c>
      <c r="AE848" s="37">
        <v>35780</v>
      </c>
    </row>
    <row r="849" spans="1:31">
      <c r="A849" t="s">
        <v>138</v>
      </c>
      <c r="B849" t="s">
        <v>139</v>
      </c>
      <c r="C849" t="s">
        <v>140</v>
      </c>
      <c r="D849" t="s">
        <v>196</v>
      </c>
      <c r="E849" t="s">
        <v>12861</v>
      </c>
      <c r="F849" t="s">
        <v>12862</v>
      </c>
      <c r="G849" t="s">
        <v>8665</v>
      </c>
      <c r="H849" t="s">
        <v>144</v>
      </c>
      <c r="I849" t="s">
        <v>199</v>
      </c>
      <c r="J849" t="s">
        <v>12863</v>
      </c>
      <c r="K849" t="s">
        <v>96</v>
      </c>
      <c r="L849" t="s">
        <v>12864</v>
      </c>
      <c r="M849" s="36">
        <v>45974.470763888887</v>
      </c>
      <c r="N849" s="36">
        <v>45978.71875</v>
      </c>
      <c r="P849" t="s">
        <v>8668</v>
      </c>
      <c r="Q849" t="s">
        <v>8668</v>
      </c>
      <c r="R849" t="s">
        <v>98</v>
      </c>
      <c r="S849" t="s">
        <v>99</v>
      </c>
      <c r="T849" t="s">
        <v>100</v>
      </c>
      <c r="U849" t="s">
        <v>6696</v>
      </c>
      <c r="V849" t="s">
        <v>12865</v>
      </c>
      <c r="W849" t="s">
        <v>102</v>
      </c>
      <c r="Y849" t="s">
        <v>8</v>
      </c>
      <c r="Z849" t="s">
        <v>104</v>
      </c>
      <c r="AA849" t="s">
        <v>10851</v>
      </c>
      <c r="AB849" s="37">
        <v>1</v>
      </c>
      <c r="AC849" s="37">
        <v>35780</v>
      </c>
      <c r="AD849" s="37">
        <v>75096</v>
      </c>
      <c r="AE849" s="37">
        <v>35780</v>
      </c>
    </row>
    <row r="850" spans="1:31">
      <c r="A850" t="s">
        <v>113</v>
      </c>
      <c r="B850" t="s">
        <v>114</v>
      </c>
      <c r="C850" t="s">
        <v>115</v>
      </c>
      <c r="D850" t="s">
        <v>5299</v>
      </c>
      <c r="E850" t="s">
        <v>12866</v>
      </c>
      <c r="F850" t="s">
        <v>5301</v>
      </c>
      <c r="G850" t="s">
        <v>8665</v>
      </c>
      <c r="H850" t="s">
        <v>366</v>
      </c>
      <c r="I850" t="s">
        <v>962</v>
      </c>
      <c r="J850" t="s">
        <v>5302</v>
      </c>
      <c r="K850" t="s">
        <v>96</v>
      </c>
      <c r="L850" t="s">
        <v>12867</v>
      </c>
      <c r="M850" s="36">
        <v>45974.466180555559</v>
      </c>
      <c r="N850" s="36">
        <v>45978.402777777781</v>
      </c>
      <c r="P850" t="s">
        <v>8668</v>
      </c>
      <c r="Q850" t="s">
        <v>8668</v>
      </c>
      <c r="R850" t="s">
        <v>98</v>
      </c>
      <c r="S850" t="s">
        <v>470</v>
      </c>
      <c r="T850" t="s">
        <v>100</v>
      </c>
      <c r="U850" t="s">
        <v>6696</v>
      </c>
      <c r="V850" t="s">
        <v>12868</v>
      </c>
      <c r="W850" t="s">
        <v>102</v>
      </c>
      <c r="Y850" t="s">
        <v>11</v>
      </c>
      <c r="Z850" t="s">
        <v>104</v>
      </c>
      <c r="AA850" t="s">
        <v>547</v>
      </c>
      <c r="AB850" s="37">
        <v>1</v>
      </c>
      <c r="AC850" s="37">
        <v>67654</v>
      </c>
      <c r="AD850" s="37">
        <v>140396</v>
      </c>
      <c r="AE850" s="37">
        <v>67654</v>
      </c>
    </row>
    <row r="851" spans="1:31">
      <c r="A851" t="s">
        <v>398</v>
      </c>
      <c r="B851" t="s">
        <v>86</v>
      </c>
      <c r="C851" t="s">
        <v>87</v>
      </c>
      <c r="D851" t="s">
        <v>1059</v>
      </c>
      <c r="E851" t="s">
        <v>12869</v>
      </c>
      <c r="F851" t="s">
        <v>12870</v>
      </c>
      <c r="G851" t="s">
        <v>8665</v>
      </c>
      <c r="H851" t="s">
        <v>402</v>
      </c>
      <c r="I851" t="s">
        <v>1062</v>
      </c>
      <c r="J851" t="s">
        <v>12871</v>
      </c>
      <c r="K851" t="s">
        <v>96</v>
      </c>
      <c r="L851" t="s">
        <v>12872</v>
      </c>
      <c r="M851" s="36">
        <v>45974.471979166658</v>
      </c>
      <c r="N851" s="36">
        <v>45975.42083333333</v>
      </c>
      <c r="P851" t="s">
        <v>8668</v>
      </c>
      <c r="Q851" t="s">
        <v>8668</v>
      </c>
      <c r="R851" t="s">
        <v>98</v>
      </c>
      <c r="S851" t="s">
        <v>99</v>
      </c>
      <c r="T851" t="s">
        <v>100</v>
      </c>
      <c r="U851" t="s">
        <v>6696</v>
      </c>
      <c r="V851" t="s">
        <v>12873</v>
      </c>
      <c r="W851" t="s">
        <v>102</v>
      </c>
      <c r="Y851" t="s">
        <v>11</v>
      </c>
      <c r="Z851" t="s">
        <v>104</v>
      </c>
      <c r="AA851" t="s">
        <v>1439</v>
      </c>
      <c r="AB851" s="37">
        <v>1</v>
      </c>
      <c r="AC851" s="37">
        <v>67654</v>
      </c>
      <c r="AD851" s="37">
        <v>140396</v>
      </c>
      <c r="AE851" s="37">
        <v>67654</v>
      </c>
    </row>
    <row r="852" spans="1:31">
      <c r="A852" t="s">
        <v>152</v>
      </c>
      <c r="B852" t="s">
        <v>153</v>
      </c>
      <c r="C852" t="s">
        <v>154</v>
      </c>
      <c r="D852" t="s">
        <v>155</v>
      </c>
      <c r="E852" t="s">
        <v>12874</v>
      </c>
      <c r="F852" t="s">
        <v>12875</v>
      </c>
      <c r="G852" t="s">
        <v>8665</v>
      </c>
      <c r="H852" t="s">
        <v>153</v>
      </c>
      <c r="I852" t="s">
        <v>152</v>
      </c>
      <c r="J852" t="s">
        <v>12876</v>
      </c>
      <c r="K852" t="s">
        <v>96</v>
      </c>
      <c r="L852" t="s">
        <v>12877</v>
      </c>
      <c r="M852" s="36">
        <v>45974.473113425927</v>
      </c>
      <c r="N852" s="36">
        <v>45975.568055555559</v>
      </c>
      <c r="P852" t="s">
        <v>8668</v>
      </c>
      <c r="Q852" t="s">
        <v>8668</v>
      </c>
      <c r="R852" t="s">
        <v>147</v>
      </c>
      <c r="S852" t="s">
        <v>148</v>
      </c>
      <c r="T852" t="s">
        <v>100</v>
      </c>
      <c r="U852" t="s">
        <v>6696</v>
      </c>
      <c r="V852" t="s">
        <v>12878</v>
      </c>
      <c r="W852" t="s">
        <v>102</v>
      </c>
      <c r="Y852" t="s">
        <v>8</v>
      </c>
      <c r="Z852" t="s">
        <v>104</v>
      </c>
      <c r="AA852" t="s">
        <v>2242</v>
      </c>
      <c r="AB852" s="37">
        <v>1</v>
      </c>
      <c r="AC852" s="37">
        <v>35780</v>
      </c>
      <c r="AD852" s="37">
        <v>75096</v>
      </c>
      <c r="AE852" s="37">
        <v>35780</v>
      </c>
    </row>
    <row r="853" spans="1:31">
      <c r="A853" t="s">
        <v>509</v>
      </c>
      <c r="B853" t="s">
        <v>139</v>
      </c>
      <c r="C853" t="s">
        <v>140</v>
      </c>
      <c r="D853" t="s">
        <v>4791</v>
      </c>
      <c r="E853" t="s">
        <v>12879</v>
      </c>
      <c r="F853" t="s">
        <v>12880</v>
      </c>
      <c r="G853" t="s">
        <v>8665</v>
      </c>
      <c r="H853" t="s">
        <v>144</v>
      </c>
      <c r="I853" t="s">
        <v>4794</v>
      </c>
      <c r="J853" t="s">
        <v>12881</v>
      </c>
      <c r="K853" t="s">
        <v>96</v>
      </c>
      <c r="L853" t="s">
        <v>12882</v>
      </c>
      <c r="M853" s="36">
        <v>45974.477361111109</v>
      </c>
      <c r="N853" s="36">
        <v>45975.675694444442</v>
      </c>
      <c r="P853" t="s">
        <v>8668</v>
      </c>
      <c r="Q853" t="s">
        <v>8668</v>
      </c>
      <c r="R853" t="s">
        <v>98</v>
      </c>
      <c r="S853" t="s">
        <v>470</v>
      </c>
      <c r="T853" t="s">
        <v>100</v>
      </c>
      <c r="U853" t="s">
        <v>6696</v>
      </c>
      <c r="V853" t="s">
        <v>12883</v>
      </c>
      <c r="W853" t="s">
        <v>102</v>
      </c>
      <c r="Y853" t="s">
        <v>11</v>
      </c>
      <c r="Z853" t="s">
        <v>104</v>
      </c>
      <c r="AA853" t="s">
        <v>1385</v>
      </c>
      <c r="AB853" s="37">
        <v>1</v>
      </c>
      <c r="AC853" s="37">
        <v>67654</v>
      </c>
      <c r="AD853" s="37">
        <v>140396</v>
      </c>
      <c r="AE853" s="37">
        <v>67654</v>
      </c>
    </row>
    <row r="854" spans="1:31">
      <c r="A854" t="s">
        <v>138</v>
      </c>
      <c r="B854" t="s">
        <v>139</v>
      </c>
      <c r="C854" t="s">
        <v>140</v>
      </c>
      <c r="D854" t="s">
        <v>196</v>
      </c>
      <c r="E854" t="s">
        <v>12884</v>
      </c>
      <c r="F854" t="s">
        <v>3893</v>
      </c>
      <c r="G854" t="s">
        <v>8665</v>
      </c>
      <c r="H854" t="s">
        <v>144</v>
      </c>
      <c r="I854" t="s">
        <v>199</v>
      </c>
      <c r="J854" t="s">
        <v>3894</v>
      </c>
      <c r="K854" t="s">
        <v>96</v>
      </c>
      <c r="L854" t="s">
        <v>12885</v>
      </c>
      <c r="M854" s="36">
        <v>45974.469594907408</v>
      </c>
      <c r="N854" s="36">
        <v>45978.718055555553</v>
      </c>
      <c r="P854" t="s">
        <v>8668</v>
      </c>
      <c r="Q854" t="s">
        <v>8668</v>
      </c>
      <c r="R854" t="s">
        <v>98</v>
      </c>
      <c r="S854" t="s">
        <v>99</v>
      </c>
      <c r="T854" t="s">
        <v>100</v>
      </c>
      <c r="U854" t="s">
        <v>6696</v>
      </c>
      <c r="V854" t="s">
        <v>12886</v>
      </c>
      <c r="W854" t="s">
        <v>102</v>
      </c>
      <c r="Y854" t="s">
        <v>8</v>
      </c>
      <c r="Z854" t="s">
        <v>104</v>
      </c>
      <c r="AA854" t="s">
        <v>10851</v>
      </c>
      <c r="AB854" s="37">
        <v>1</v>
      </c>
      <c r="AC854" s="37">
        <v>35780</v>
      </c>
      <c r="AD854" s="37">
        <v>75096</v>
      </c>
      <c r="AE854" s="37">
        <v>35780</v>
      </c>
    </row>
    <row r="855" spans="1:31">
      <c r="A855" t="s">
        <v>138</v>
      </c>
      <c r="B855" t="s">
        <v>139</v>
      </c>
      <c r="C855" t="s">
        <v>140</v>
      </c>
      <c r="D855" t="s">
        <v>141</v>
      </c>
      <c r="E855" t="s">
        <v>12887</v>
      </c>
      <c r="F855" t="s">
        <v>12888</v>
      </c>
      <c r="G855" t="s">
        <v>8665</v>
      </c>
      <c r="H855" t="s">
        <v>144</v>
      </c>
      <c r="I855" t="s">
        <v>138</v>
      </c>
      <c r="J855" t="s">
        <v>12889</v>
      </c>
      <c r="K855" t="s">
        <v>96</v>
      </c>
      <c r="L855" t="s">
        <v>12890</v>
      </c>
      <c r="M855" s="36">
        <v>45974.472650462973</v>
      </c>
      <c r="N855" s="36">
        <v>45980.823287037027</v>
      </c>
      <c r="P855" t="s">
        <v>8668</v>
      </c>
      <c r="Q855" t="s">
        <v>8668</v>
      </c>
      <c r="R855" t="s">
        <v>98</v>
      </c>
      <c r="S855" t="s">
        <v>470</v>
      </c>
      <c r="T855" t="s">
        <v>100</v>
      </c>
      <c r="U855" t="s">
        <v>6696</v>
      </c>
      <c r="V855" t="s">
        <v>12891</v>
      </c>
      <c r="W855" t="s">
        <v>102</v>
      </c>
      <c r="Y855" t="s">
        <v>8</v>
      </c>
      <c r="Z855" t="s">
        <v>104</v>
      </c>
      <c r="AA855" t="s">
        <v>11538</v>
      </c>
      <c r="AB855" s="37">
        <v>1</v>
      </c>
      <c r="AC855" s="37">
        <v>35780</v>
      </c>
      <c r="AD855" s="37">
        <v>75096</v>
      </c>
      <c r="AE855" s="37">
        <v>35780</v>
      </c>
    </row>
    <row r="856" spans="1:31">
      <c r="A856" t="s">
        <v>509</v>
      </c>
      <c r="B856" t="s">
        <v>139</v>
      </c>
      <c r="C856" t="s">
        <v>140</v>
      </c>
      <c r="D856" t="s">
        <v>510</v>
      </c>
      <c r="E856" t="s">
        <v>12892</v>
      </c>
      <c r="F856" t="s">
        <v>12893</v>
      </c>
      <c r="G856" t="s">
        <v>8665</v>
      </c>
      <c r="H856" t="s">
        <v>144</v>
      </c>
      <c r="I856" t="s">
        <v>513</v>
      </c>
      <c r="J856" t="s">
        <v>12894</v>
      </c>
      <c r="K856" t="s">
        <v>96</v>
      </c>
      <c r="L856" t="s">
        <v>12895</v>
      </c>
      <c r="M856" s="36">
        <v>45974.479328703703</v>
      </c>
      <c r="N856" s="36">
        <v>45979.484027777777</v>
      </c>
      <c r="P856" t="s">
        <v>8668</v>
      </c>
      <c r="Q856" t="s">
        <v>8668</v>
      </c>
      <c r="R856" t="s">
        <v>1130</v>
      </c>
      <c r="S856" t="s">
        <v>1130</v>
      </c>
      <c r="T856" t="s">
        <v>100</v>
      </c>
      <c r="U856" t="s">
        <v>6696</v>
      </c>
      <c r="V856" t="s">
        <v>12896</v>
      </c>
      <c r="W856" t="s">
        <v>102</v>
      </c>
      <c r="Y856" t="s">
        <v>11</v>
      </c>
      <c r="Z856" t="s">
        <v>104</v>
      </c>
      <c r="AA856" t="s">
        <v>1385</v>
      </c>
      <c r="AB856" s="37">
        <v>1</v>
      </c>
      <c r="AC856" s="37">
        <v>67654</v>
      </c>
      <c r="AD856" s="37">
        <v>140396</v>
      </c>
      <c r="AE856" s="37">
        <v>67654</v>
      </c>
    </row>
    <row r="857" spans="1:31">
      <c r="A857" t="s">
        <v>152</v>
      </c>
      <c r="B857" t="s">
        <v>153</v>
      </c>
      <c r="C857" t="s">
        <v>154</v>
      </c>
      <c r="D857" t="s">
        <v>155</v>
      </c>
      <c r="E857" t="s">
        <v>12897</v>
      </c>
      <c r="F857" t="s">
        <v>4883</v>
      </c>
      <c r="G857" t="s">
        <v>8665</v>
      </c>
      <c r="H857" t="s">
        <v>153</v>
      </c>
      <c r="I857" t="s">
        <v>152</v>
      </c>
      <c r="J857" t="s">
        <v>4884</v>
      </c>
      <c r="K857" t="s">
        <v>96</v>
      </c>
      <c r="L857" t="s">
        <v>12898</v>
      </c>
      <c r="M857" s="36">
        <v>45974.485601851848</v>
      </c>
      <c r="N857" s="36">
        <v>45979.488194444442</v>
      </c>
      <c r="P857" t="s">
        <v>8668</v>
      </c>
      <c r="Q857" t="s">
        <v>8668</v>
      </c>
      <c r="R857" t="s">
        <v>1130</v>
      </c>
      <c r="S857" t="s">
        <v>1130</v>
      </c>
      <c r="T857" t="s">
        <v>100</v>
      </c>
      <c r="U857" t="s">
        <v>6696</v>
      </c>
      <c r="V857" t="s">
        <v>12899</v>
      </c>
      <c r="W857" t="s">
        <v>102</v>
      </c>
      <c r="Y857" t="s">
        <v>8</v>
      </c>
      <c r="Z857" t="s">
        <v>104</v>
      </c>
      <c r="AA857" t="s">
        <v>1110</v>
      </c>
      <c r="AB857" s="37">
        <v>1</v>
      </c>
      <c r="AC857" s="37">
        <v>35780</v>
      </c>
      <c r="AD857" s="37">
        <v>75096</v>
      </c>
      <c r="AE857" s="37">
        <v>35780</v>
      </c>
    </row>
    <row r="858" spans="1:31">
      <c r="A858" t="s">
        <v>975</v>
      </c>
      <c r="B858" t="s">
        <v>256</v>
      </c>
      <c r="C858" t="s">
        <v>257</v>
      </c>
      <c r="D858" t="s">
        <v>976</v>
      </c>
      <c r="E858" t="s">
        <v>12900</v>
      </c>
      <c r="F858" t="s">
        <v>12901</v>
      </c>
      <c r="G858" t="s">
        <v>8665</v>
      </c>
      <c r="H858" t="s">
        <v>979</v>
      </c>
      <c r="I858" t="s">
        <v>975</v>
      </c>
      <c r="J858" t="s">
        <v>12902</v>
      </c>
      <c r="K858" t="s">
        <v>96</v>
      </c>
      <c r="L858" t="s">
        <v>12903</v>
      </c>
      <c r="M858" s="36">
        <v>45974.486655092587</v>
      </c>
      <c r="N858" s="36">
        <v>45975.445833333331</v>
      </c>
      <c r="P858" t="s">
        <v>8668</v>
      </c>
      <c r="Q858" t="s">
        <v>8668</v>
      </c>
      <c r="R858" t="s">
        <v>98</v>
      </c>
      <c r="S858" t="s">
        <v>470</v>
      </c>
      <c r="T858" t="s">
        <v>100</v>
      </c>
      <c r="U858" t="s">
        <v>6696</v>
      </c>
      <c r="V858" t="s">
        <v>12904</v>
      </c>
      <c r="W858" t="s">
        <v>102</v>
      </c>
      <c r="Y858" t="s">
        <v>8</v>
      </c>
      <c r="Z858" t="s">
        <v>104</v>
      </c>
      <c r="AA858" t="s">
        <v>2109</v>
      </c>
      <c r="AB858" s="37">
        <v>1</v>
      </c>
      <c r="AC858" s="37">
        <v>35780</v>
      </c>
      <c r="AD858" s="37">
        <v>75096</v>
      </c>
      <c r="AE858" s="37">
        <v>35780</v>
      </c>
    </row>
    <row r="859" spans="1:31">
      <c r="A859" t="s">
        <v>310</v>
      </c>
      <c r="B859" t="s">
        <v>114</v>
      </c>
      <c r="C859" t="s">
        <v>115</v>
      </c>
      <c r="D859" t="s">
        <v>311</v>
      </c>
      <c r="E859" t="s">
        <v>12905</v>
      </c>
      <c r="F859" t="s">
        <v>12906</v>
      </c>
      <c r="G859" t="s">
        <v>8665</v>
      </c>
      <c r="H859" t="s">
        <v>314</v>
      </c>
      <c r="I859" t="s">
        <v>310</v>
      </c>
      <c r="J859" t="s">
        <v>12907</v>
      </c>
      <c r="K859" t="s">
        <v>96</v>
      </c>
      <c r="L859" t="s">
        <v>12908</v>
      </c>
      <c r="M859" s="36">
        <v>45974.523576388892</v>
      </c>
      <c r="N859" s="36">
        <v>45979.708333333343</v>
      </c>
      <c r="P859" t="s">
        <v>8668</v>
      </c>
      <c r="Q859" t="s">
        <v>8668</v>
      </c>
      <c r="R859" t="s">
        <v>98</v>
      </c>
      <c r="S859" t="s">
        <v>470</v>
      </c>
      <c r="T859" t="s">
        <v>100</v>
      </c>
      <c r="U859" t="s">
        <v>6696</v>
      </c>
      <c r="V859" t="s">
        <v>12909</v>
      </c>
      <c r="W859" t="s">
        <v>102</v>
      </c>
      <c r="Y859" t="s">
        <v>8</v>
      </c>
      <c r="Z859" t="s">
        <v>104</v>
      </c>
      <c r="AA859" t="s">
        <v>319</v>
      </c>
      <c r="AB859" s="37">
        <v>1</v>
      </c>
      <c r="AC859" s="37">
        <v>35780</v>
      </c>
      <c r="AD859" s="37">
        <v>75096</v>
      </c>
      <c r="AE859" s="37">
        <v>35780</v>
      </c>
    </row>
    <row r="860" spans="1:31">
      <c r="A860" t="s">
        <v>1646</v>
      </c>
      <c r="B860" t="s">
        <v>256</v>
      </c>
      <c r="C860" t="s">
        <v>257</v>
      </c>
      <c r="D860" t="s">
        <v>4462</v>
      </c>
      <c r="E860" t="s">
        <v>12910</v>
      </c>
      <c r="F860" t="s">
        <v>12911</v>
      </c>
      <c r="G860" t="s">
        <v>8607</v>
      </c>
      <c r="H860" t="s">
        <v>689</v>
      </c>
      <c r="I860" t="s">
        <v>4465</v>
      </c>
      <c r="J860" t="s">
        <v>12912</v>
      </c>
      <c r="K860" t="s">
        <v>96</v>
      </c>
      <c r="L860" t="s">
        <v>12913</v>
      </c>
      <c r="M860" s="36">
        <v>45974.48609953704</v>
      </c>
      <c r="N860" s="36">
        <v>45981.706944444442</v>
      </c>
      <c r="P860" t="s">
        <v>8668</v>
      </c>
      <c r="Q860" t="s">
        <v>8668</v>
      </c>
      <c r="R860" t="s">
        <v>1130</v>
      </c>
      <c r="S860" t="s">
        <v>1130</v>
      </c>
      <c r="T860" t="s">
        <v>100</v>
      </c>
      <c r="U860" t="s">
        <v>6696</v>
      </c>
      <c r="V860" t="s">
        <v>12914</v>
      </c>
      <c r="W860" t="s">
        <v>8611</v>
      </c>
      <c r="Y860" t="s">
        <v>13</v>
      </c>
      <c r="Z860" t="s">
        <v>104</v>
      </c>
      <c r="AB860" s="37">
        <v>0</v>
      </c>
      <c r="AC860" s="37">
        <v>35780</v>
      </c>
      <c r="AD860" s="37">
        <v>75096</v>
      </c>
      <c r="AE860" s="37">
        <v>35780</v>
      </c>
    </row>
    <row r="861" spans="1:31">
      <c r="A861" t="s">
        <v>113</v>
      </c>
      <c r="B861" t="s">
        <v>114</v>
      </c>
      <c r="C861" t="s">
        <v>115</v>
      </c>
      <c r="D861" t="s">
        <v>1715</v>
      </c>
      <c r="E861" t="s">
        <v>12915</v>
      </c>
      <c r="F861" t="s">
        <v>12916</v>
      </c>
      <c r="G861" t="s">
        <v>8665</v>
      </c>
      <c r="H861" t="s">
        <v>366</v>
      </c>
      <c r="I861" t="s">
        <v>1718</v>
      </c>
      <c r="J861" t="s">
        <v>12917</v>
      </c>
      <c r="K861" t="s">
        <v>96</v>
      </c>
      <c r="L861" t="s">
        <v>12918</v>
      </c>
      <c r="M861" s="36">
        <v>45974.487743055557</v>
      </c>
      <c r="N861" s="36">
        <v>45975.448611111111</v>
      </c>
      <c r="P861" t="s">
        <v>8668</v>
      </c>
      <c r="Q861" t="s">
        <v>8668</v>
      </c>
      <c r="R861" t="s">
        <v>98</v>
      </c>
      <c r="S861" t="s">
        <v>470</v>
      </c>
      <c r="T861" t="s">
        <v>100</v>
      </c>
      <c r="U861" t="s">
        <v>6696</v>
      </c>
      <c r="V861" t="s">
        <v>12919</v>
      </c>
      <c r="W861" t="s">
        <v>102</v>
      </c>
      <c r="Y861" t="s">
        <v>11</v>
      </c>
      <c r="Z861" t="s">
        <v>104</v>
      </c>
      <c r="AA861" t="s">
        <v>1723</v>
      </c>
      <c r="AB861" s="37">
        <v>1</v>
      </c>
      <c r="AC861" s="37">
        <v>67654</v>
      </c>
      <c r="AD861" s="37">
        <v>140396</v>
      </c>
      <c r="AE861" s="37">
        <v>67654</v>
      </c>
    </row>
    <row r="862" spans="1:31">
      <c r="A862" t="s">
        <v>398</v>
      </c>
      <c r="B862" t="s">
        <v>86</v>
      </c>
      <c r="C862" t="s">
        <v>87</v>
      </c>
      <c r="D862" t="s">
        <v>5482</v>
      </c>
      <c r="E862" t="s">
        <v>12920</v>
      </c>
      <c r="F862" t="s">
        <v>5484</v>
      </c>
      <c r="G862" t="s">
        <v>8665</v>
      </c>
      <c r="H862" t="s">
        <v>848</v>
      </c>
      <c r="I862" t="s">
        <v>5485</v>
      </c>
      <c r="J862" t="s">
        <v>5486</v>
      </c>
      <c r="K862" t="s">
        <v>96</v>
      </c>
      <c r="L862" t="s">
        <v>12921</v>
      </c>
      <c r="M862" s="36">
        <v>45974.488206018519</v>
      </c>
      <c r="N862" s="36">
        <v>45980.713888888888</v>
      </c>
      <c r="P862" t="s">
        <v>8668</v>
      </c>
      <c r="Q862" t="s">
        <v>8668</v>
      </c>
      <c r="R862" t="s">
        <v>1129</v>
      </c>
      <c r="S862" t="s">
        <v>1130</v>
      </c>
      <c r="T862" t="s">
        <v>100</v>
      </c>
      <c r="U862" t="s">
        <v>6696</v>
      </c>
      <c r="V862" t="s">
        <v>12922</v>
      </c>
      <c r="W862" t="s">
        <v>102</v>
      </c>
      <c r="Y862" t="s">
        <v>15</v>
      </c>
      <c r="Z862" t="s">
        <v>104</v>
      </c>
      <c r="AA862" t="s">
        <v>854</v>
      </c>
      <c r="AB862" s="37">
        <v>1</v>
      </c>
      <c r="AC862" s="37">
        <v>35780</v>
      </c>
      <c r="AD862" s="37">
        <v>75096</v>
      </c>
      <c r="AE862" s="37">
        <v>35780</v>
      </c>
    </row>
    <row r="863" spans="1:31">
      <c r="A863" t="s">
        <v>138</v>
      </c>
      <c r="B863" t="s">
        <v>139</v>
      </c>
      <c r="C863" t="s">
        <v>140</v>
      </c>
      <c r="D863" t="s">
        <v>141</v>
      </c>
      <c r="E863" t="s">
        <v>12923</v>
      </c>
      <c r="F863" t="s">
        <v>12924</v>
      </c>
      <c r="G863" t="s">
        <v>8665</v>
      </c>
      <c r="H863" t="s">
        <v>144</v>
      </c>
      <c r="I863" t="s">
        <v>138</v>
      </c>
      <c r="J863" t="s">
        <v>7207</v>
      </c>
      <c r="K863" t="s">
        <v>96</v>
      </c>
      <c r="L863" t="s">
        <v>12925</v>
      </c>
      <c r="M863" s="36">
        <v>45974.49114583333</v>
      </c>
      <c r="N863" s="36">
        <v>45978.717361111107</v>
      </c>
      <c r="P863" t="s">
        <v>8668</v>
      </c>
      <c r="Q863" t="s">
        <v>8668</v>
      </c>
      <c r="R863" t="s">
        <v>1130</v>
      </c>
      <c r="S863" t="s">
        <v>1130</v>
      </c>
      <c r="T863" t="s">
        <v>100</v>
      </c>
      <c r="U863" t="s">
        <v>6696</v>
      </c>
      <c r="V863" t="s">
        <v>12926</v>
      </c>
      <c r="W863" t="s">
        <v>102</v>
      </c>
      <c r="Y863" t="s">
        <v>8</v>
      </c>
      <c r="Z863" t="s">
        <v>104</v>
      </c>
      <c r="AA863" t="s">
        <v>10851</v>
      </c>
      <c r="AB863" s="37">
        <v>1</v>
      </c>
      <c r="AC863" s="37">
        <v>35780</v>
      </c>
      <c r="AD863" s="37">
        <v>75096</v>
      </c>
      <c r="AE863" s="37">
        <v>35780</v>
      </c>
    </row>
    <row r="864" spans="1:31">
      <c r="A864" t="s">
        <v>113</v>
      </c>
      <c r="B864" t="s">
        <v>114</v>
      </c>
      <c r="C864" t="s">
        <v>115</v>
      </c>
      <c r="D864" t="s">
        <v>371</v>
      </c>
      <c r="E864" t="s">
        <v>12927</v>
      </c>
      <c r="F864" t="s">
        <v>3916</v>
      </c>
      <c r="G864" t="s">
        <v>8665</v>
      </c>
      <c r="H864" t="s">
        <v>366</v>
      </c>
      <c r="I864" t="s">
        <v>374</v>
      </c>
      <c r="J864" t="s">
        <v>3917</v>
      </c>
      <c r="K864" t="s">
        <v>96</v>
      </c>
      <c r="L864" t="s">
        <v>12928</v>
      </c>
      <c r="M864" s="36">
        <v>45974.492731481478</v>
      </c>
      <c r="N864" s="36">
        <v>45975.515972222223</v>
      </c>
      <c r="P864" t="s">
        <v>8668</v>
      </c>
      <c r="Q864" t="s">
        <v>8668</v>
      </c>
      <c r="R864" t="s">
        <v>98</v>
      </c>
      <c r="S864" t="s">
        <v>470</v>
      </c>
      <c r="T864" t="s">
        <v>100</v>
      </c>
      <c r="U864" t="s">
        <v>6696</v>
      </c>
      <c r="V864" t="s">
        <v>12929</v>
      </c>
      <c r="W864" t="s">
        <v>102</v>
      </c>
      <c r="Y864" t="s">
        <v>13</v>
      </c>
      <c r="Z864" t="s">
        <v>104</v>
      </c>
      <c r="AA864" t="s">
        <v>127</v>
      </c>
      <c r="AB864" s="37">
        <v>1</v>
      </c>
      <c r="AC864" s="37">
        <v>35780</v>
      </c>
      <c r="AD864" s="37">
        <v>75096</v>
      </c>
      <c r="AE864" s="37">
        <v>35780</v>
      </c>
    </row>
    <row r="865" spans="1:31">
      <c r="A865" t="s">
        <v>138</v>
      </c>
      <c r="B865" t="s">
        <v>139</v>
      </c>
      <c r="C865" t="s">
        <v>140</v>
      </c>
      <c r="D865" t="s">
        <v>5544</v>
      </c>
      <c r="E865" t="s">
        <v>12930</v>
      </c>
      <c r="F865" t="s">
        <v>12931</v>
      </c>
      <c r="G865" t="s">
        <v>10617</v>
      </c>
      <c r="H865" t="s">
        <v>1507</v>
      </c>
      <c r="I865" t="s">
        <v>5547</v>
      </c>
      <c r="J865" t="s">
        <v>12932</v>
      </c>
      <c r="K865" t="s">
        <v>96</v>
      </c>
      <c r="L865" t="s">
        <v>12933</v>
      </c>
      <c r="M865" s="36">
        <v>45974.494050925918</v>
      </c>
      <c r="N865" s="36">
        <v>45975.495833333327</v>
      </c>
      <c r="P865" t="s">
        <v>8668</v>
      </c>
      <c r="Q865" t="s">
        <v>8668</v>
      </c>
      <c r="R865" t="s">
        <v>1130</v>
      </c>
      <c r="S865" t="s">
        <v>1130</v>
      </c>
      <c r="T865" t="s">
        <v>1179</v>
      </c>
      <c r="U865" t="s">
        <v>10620</v>
      </c>
      <c r="V865" t="s">
        <v>12934</v>
      </c>
      <c r="W865" t="s">
        <v>1195</v>
      </c>
      <c r="Y865" t="s">
        <v>15</v>
      </c>
      <c r="Z865" t="s">
        <v>104</v>
      </c>
      <c r="AB865" s="37">
        <v>0</v>
      </c>
      <c r="AC865" s="37">
        <v>41241</v>
      </c>
      <c r="AD865" s="37">
        <v>0</v>
      </c>
      <c r="AE865" s="37">
        <v>41241</v>
      </c>
    </row>
    <row r="866" spans="1:31">
      <c r="A866" t="s">
        <v>704</v>
      </c>
      <c r="B866" t="s">
        <v>381</v>
      </c>
      <c r="C866" t="s">
        <v>382</v>
      </c>
      <c r="D866" t="s">
        <v>5682</v>
      </c>
      <c r="E866" t="s">
        <v>12935</v>
      </c>
      <c r="F866" t="s">
        <v>12936</v>
      </c>
      <c r="G866" t="s">
        <v>8665</v>
      </c>
      <c r="H866" t="s">
        <v>708</v>
      </c>
      <c r="I866" t="s">
        <v>5685</v>
      </c>
      <c r="J866" t="s">
        <v>12937</v>
      </c>
      <c r="K866" t="s">
        <v>96</v>
      </c>
      <c r="L866" t="s">
        <v>12938</v>
      </c>
      <c r="M866" s="36">
        <v>45974.51458333333</v>
      </c>
      <c r="N866" s="36">
        <v>45975.665972222218</v>
      </c>
      <c r="P866" t="s">
        <v>8668</v>
      </c>
      <c r="Q866" t="s">
        <v>8668</v>
      </c>
      <c r="R866" t="s">
        <v>1130</v>
      </c>
      <c r="S866" t="s">
        <v>1130</v>
      </c>
      <c r="T866" t="s">
        <v>100</v>
      </c>
      <c r="U866" t="s">
        <v>6696</v>
      </c>
      <c r="V866" t="s">
        <v>12939</v>
      </c>
      <c r="W866" t="s">
        <v>102</v>
      </c>
      <c r="Y866" t="s">
        <v>13</v>
      </c>
      <c r="Z866" t="s">
        <v>104</v>
      </c>
      <c r="AA866" t="s">
        <v>1309</v>
      </c>
      <c r="AB866" s="37">
        <v>1</v>
      </c>
      <c r="AC866" s="37">
        <v>35780</v>
      </c>
      <c r="AD866" s="37">
        <v>75096</v>
      </c>
      <c r="AE866" s="37">
        <v>35780</v>
      </c>
    </row>
    <row r="867" spans="1:31">
      <c r="A867" t="s">
        <v>704</v>
      </c>
      <c r="B867" t="s">
        <v>381</v>
      </c>
      <c r="C867" t="s">
        <v>382</v>
      </c>
      <c r="D867" t="s">
        <v>5682</v>
      </c>
      <c r="E867" t="s">
        <v>12940</v>
      </c>
      <c r="F867" t="s">
        <v>12941</v>
      </c>
      <c r="G867" t="s">
        <v>8607</v>
      </c>
      <c r="H867" t="s">
        <v>708</v>
      </c>
      <c r="I867" t="s">
        <v>5685</v>
      </c>
      <c r="J867" t="s">
        <v>12942</v>
      </c>
      <c r="K867" t="s">
        <v>96</v>
      </c>
      <c r="L867" t="s">
        <v>12943</v>
      </c>
      <c r="M867" s="36">
        <v>45974.513796296298</v>
      </c>
      <c r="N867" s="36">
        <v>45979.540972222218</v>
      </c>
      <c r="P867" t="s">
        <v>8668</v>
      </c>
      <c r="Q867" t="s">
        <v>8668</v>
      </c>
      <c r="R867" t="s">
        <v>1130</v>
      </c>
      <c r="S867" t="s">
        <v>1130</v>
      </c>
      <c r="T867" t="s">
        <v>100</v>
      </c>
      <c r="U867" t="s">
        <v>6696</v>
      </c>
      <c r="V867" t="s">
        <v>12944</v>
      </c>
      <c r="W867" t="s">
        <v>8611</v>
      </c>
      <c r="Y867" t="s">
        <v>13</v>
      </c>
      <c r="Z867" t="s">
        <v>104</v>
      </c>
      <c r="AB867" s="37">
        <v>0</v>
      </c>
      <c r="AC867" s="37">
        <v>35780</v>
      </c>
      <c r="AD867" s="37">
        <v>75096</v>
      </c>
      <c r="AE867" s="37">
        <v>35780</v>
      </c>
    </row>
    <row r="868" spans="1:31">
      <c r="A868" t="s">
        <v>509</v>
      </c>
      <c r="B868" t="s">
        <v>139</v>
      </c>
      <c r="C868" t="s">
        <v>140</v>
      </c>
      <c r="D868" t="s">
        <v>510</v>
      </c>
      <c r="E868" t="s">
        <v>12945</v>
      </c>
      <c r="F868" t="s">
        <v>12946</v>
      </c>
      <c r="G868" t="s">
        <v>8665</v>
      </c>
      <c r="H868" t="s">
        <v>144</v>
      </c>
      <c r="I868" t="s">
        <v>513</v>
      </c>
      <c r="J868" t="s">
        <v>12947</v>
      </c>
      <c r="K868" t="s">
        <v>96</v>
      </c>
      <c r="L868" t="s">
        <v>12948</v>
      </c>
      <c r="M868" s="36">
        <v>45974.529733796298</v>
      </c>
      <c r="N868" s="36">
        <v>45980.7</v>
      </c>
      <c r="P868" t="s">
        <v>8668</v>
      </c>
      <c r="Q868" t="s">
        <v>8668</v>
      </c>
      <c r="R868" t="s">
        <v>98</v>
      </c>
      <c r="S868" t="s">
        <v>470</v>
      </c>
      <c r="T868" t="s">
        <v>100</v>
      </c>
      <c r="U868" t="s">
        <v>6696</v>
      </c>
      <c r="V868" t="s">
        <v>12949</v>
      </c>
      <c r="W868" t="s">
        <v>102</v>
      </c>
      <c r="Y868" t="s">
        <v>11</v>
      </c>
      <c r="Z868" t="s">
        <v>104</v>
      </c>
      <c r="AA868" t="s">
        <v>518</v>
      </c>
      <c r="AB868" s="37">
        <v>1</v>
      </c>
      <c r="AC868" s="37">
        <v>67654</v>
      </c>
      <c r="AD868" s="37">
        <v>140396</v>
      </c>
      <c r="AE868" s="37">
        <v>67654</v>
      </c>
    </row>
    <row r="869" spans="1:31">
      <c r="A869" t="s">
        <v>138</v>
      </c>
      <c r="B869" t="s">
        <v>139</v>
      </c>
      <c r="C869" t="s">
        <v>140</v>
      </c>
      <c r="D869" t="s">
        <v>141</v>
      </c>
      <c r="E869" t="s">
        <v>12950</v>
      </c>
      <c r="F869" t="s">
        <v>12951</v>
      </c>
      <c r="G869" t="s">
        <v>8665</v>
      </c>
      <c r="H869" t="s">
        <v>144</v>
      </c>
      <c r="I869" t="s">
        <v>138</v>
      </c>
      <c r="J869" t="s">
        <v>12952</v>
      </c>
      <c r="K869" t="s">
        <v>96</v>
      </c>
      <c r="L869" t="s">
        <v>12953</v>
      </c>
      <c r="M869" s="36">
        <v>45974.544108796297</v>
      </c>
      <c r="N869" s="36">
        <v>45980.823275462957</v>
      </c>
      <c r="P869" t="s">
        <v>8668</v>
      </c>
      <c r="Q869" t="s">
        <v>8668</v>
      </c>
      <c r="R869" t="s">
        <v>98</v>
      </c>
      <c r="S869" t="s">
        <v>470</v>
      </c>
      <c r="T869" t="s">
        <v>100</v>
      </c>
      <c r="U869" t="s">
        <v>6696</v>
      </c>
      <c r="V869" t="s">
        <v>12954</v>
      </c>
      <c r="W869" t="s">
        <v>102</v>
      </c>
      <c r="Y869" t="s">
        <v>8</v>
      </c>
      <c r="Z869" t="s">
        <v>104</v>
      </c>
      <c r="AA869" t="s">
        <v>11538</v>
      </c>
      <c r="AB869" s="37">
        <v>1</v>
      </c>
      <c r="AC869" s="37">
        <v>35780</v>
      </c>
      <c r="AD869" s="37">
        <v>75096</v>
      </c>
      <c r="AE869" s="37">
        <v>35780</v>
      </c>
    </row>
    <row r="870" spans="1:31">
      <c r="A870" t="s">
        <v>509</v>
      </c>
      <c r="B870" t="s">
        <v>139</v>
      </c>
      <c r="C870" t="s">
        <v>140</v>
      </c>
      <c r="D870" t="s">
        <v>3492</v>
      </c>
      <c r="E870" t="s">
        <v>12955</v>
      </c>
      <c r="F870" t="s">
        <v>12956</v>
      </c>
      <c r="G870" t="s">
        <v>8607</v>
      </c>
      <c r="H870" t="s">
        <v>1507</v>
      </c>
      <c r="I870" t="s">
        <v>3495</v>
      </c>
      <c r="J870" t="s">
        <v>12957</v>
      </c>
      <c r="K870" t="s">
        <v>96</v>
      </c>
      <c r="L870" t="s">
        <v>12958</v>
      </c>
      <c r="M870" s="36">
        <v>45974.544618055559</v>
      </c>
      <c r="N870" s="36">
        <v>45988.51458333333</v>
      </c>
      <c r="P870" t="s">
        <v>8668</v>
      </c>
      <c r="Q870" t="s">
        <v>8668</v>
      </c>
      <c r="R870" t="s">
        <v>98</v>
      </c>
      <c r="S870" t="s">
        <v>99</v>
      </c>
      <c r="T870" t="s">
        <v>100</v>
      </c>
      <c r="U870" t="s">
        <v>6696</v>
      </c>
      <c r="V870" t="s">
        <v>12959</v>
      </c>
      <c r="W870" t="s">
        <v>8611</v>
      </c>
      <c r="Y870" t="s">
        <v>125</v>
      </c>
      <c r="Z870" t="s">
        <v>230</v>
      </c>
      <c r="AB870" s="37">
        <v>0</v>
      </c>
      <c r="AC870" s="37">
        <v>35780</v>
      </c>
      <c r="AD870" s="37">
        <v>75096</v>
      </c>
      <c r="AE870" s="37">
        <v>35780</v>
      </c>
    </row>
    <row r="871" spans="1:31">
      <c r="A871" t="s">
        <v>398</v>
      </c>
      <c r="B871" t="s">
        <v>86</v>
      </c>
      <c r="C871" t="s">
        <v>87</v>
      </c>
      <c r="D871" t="s">
        <v>845</v>
      </c>
      <c r="E871" t="s">
        <v>12960</v>
      </c>
      <c r="F871" t="s">
        <v>12961</v>
      </c>
      <c r="G871" t="s">
        <v>8665</v>
      </c>
      <c r="H871" t="s">
        <v>848</v>
      </c>
      <c r="I871" t="s">
        <v>849</v>
      </c>
      <c r="J871" t="s">
        <v>12962</v>
      </c>
      <c r="K871" t="s">
        <v>96</v>
      </c>
      <c r="L871" t="s">
        <v>12963</v>
      </c>
      <c r="M871" s="36">
        <v>45974.583761574067</v>
      </c>
      <c r="N871" s="36">
        <v>45976.548611111109</v>
      </c>
      <c r="P871" t="s">
        <v>8668</v>
      </c>
      <c r="Q871" t="s">
        <v>8668</v>
      </c>
      <c r="R871" t="s">
        <v>98</v>
      </c>
      <c r="S871" t="s">
        <v>99</v>
      </c>
      <c r="T871" t="s">
        <v>100</v>
      </c>
      <c r="U871" t="s">
        <v>6696</v>
      </c>
      <c r="V871" t="s">
        <v>12964</v>
      </c>
      <c r="W871" t="s">
        <v>102</v>
      </c>
      <c r="Y871" t="s">
        <v>13</v>
      </c>
      <c r="Z871" t="s">
        <v>104</v>
      </c>
      <c r="AA871" t="s">
        <v>854</v>
      </c>
      <c r="AB871" s="37">
        <v>1</v>
      </c>
      <c r="AC871" s="37">
        <v>35780</v>
      </c>
      <c r="AD871" s="37">
        <v>75096</v>
      </c>
      <c r="AE871" s="37">
        <v>35780</v>
      </c>
    </row>
    <row r="872" spans="1:31">
      <c r="A872" t="s">
        <v>152</v>
      </c>
      <c r="B872" t="s">
        <v>153</v>
      </c>
      <c r="C872" t="s">
        <v>154</v>
      </c>
      <c r="D872" t="s">
        <v>155</v>
      </c>
      <c r="E872" t="s">
        <v>12965</v>
      </c>
      <c r="F872" t="s">
        <v>12966</v>
      </c>
      <c r="G872" t="s">
        <v>8665</v>
      </c>
      <c r="H872" t="s">
        <v>153</v>
      </c>
      <c r="I872" t="s">
        <v>152</v>
      </c>
      <c r="J872" t="s">
        <v>12967</v>
      </c>
      <c r="K872" t="s">
        <v>96</v>
      </c>
      <c r="L872" t="s">
        <v>12968</v>
      </c>
      <c r="M872" s="36">
        <v>45974.54519675926</v>
      </c>
      <c r="N872" s="36">
        <v>45975.418749999997</v>
      </c>
      <c r="P872" t="s">
        <v>8668</v>
      </c>
      <c r="Q872" t="s">
        <v>8668</v>
      </c>
      <c r="R872" t="s">
        <v>98</v>
      </c>
      <c r="S872" t="s">
        <v>470</v>
      </c>
      <c r="T872" t="s">
        <v>100</v>
      </c>
      <c r="U872" t="s">
        <v>6696</v>
      </c>
      <c r="V872" t="s">
        <v>12969</v>
      </c>
      <c r="W872" t="s">
        <v>102</v>
      </c>
      <c r="Y872" t="s">
        <v>8</v>
      </c>
      <c r="Z872" t="s">
        <v>104</v>
      </c>
      <c r="AA872" t="s">
        <v>1110</v>
      </c>
      <c r="AB872" s="37">
        <v>1</v>
      </c>
      <c r="AC872" s="37">
        <v>35780</v>
      </c>
      <c r="AD872" s="37">
        <v>75096</v>
      </c>
      <c r="AE872" s="37">
        <v>35780</v>
      </c>
    </row>
    <row r="873" spans="1:31">
      <c r="A873" t="s">
        <v>975</v>
      </c>
      <c r="B873" t="s">
        <v>256</v>
      </c>
      <c r="C873" t="s">
        <v>257</v>
      </c>
      <c r="D873" t="s">
        <v>3612</v>
      </c>
      <c r="E873" t="s">
        <v>12970</v>
      </c>
      <c r="F873" t="s">
        <v>12971</v>
      </c>
      <c r="G873" t="s">
        <v>8665</v>
      </c>
      <c r="H873" t="s">
        <v>979</v>
      </c>
      <c r="I873" t="s">
        <v>3615</v>
      </c>
      <c r="J873" t="s">
        <v>12972</v>
      </c>
      <c r="K873" t="s">
        <v>96</v>
      </c>
      <c r="L873" t="s">
        <v>12973</v>
      </c>
      <c r="M873" s="36">
        <v>45974.57099537037</v>
      </c>
      <c r="N873" s="36">
        <v>45975.679166666669</v>
      </c>
      <c r="P873" t="s">
        <v>8668</v>
      </c>
      <c r="Q873" t="s">
        <v>8668</v>
      </c>
      <c r="R873" t="s">
        <v>1130</v>
      </c>
      <c r="S873" t="s">
        <v>1130</v>
      </c>
      <c r="T873" t="s">
        <v>100</v>
      </c>
      <c r="U873" t="s">
        <v>6696</v>
      </c>
      <c r="V873" t="s">
        <v>12974</v>
      </c>
      <c r="W873" t="s">
        <v>102</v>
      </c>
      <c r="Y873" t="s">
        <v>11</v>
      </c>
      <c r="Z873" t="s">
        <v>104</v>
      </c>
      <c r="AA873" t="s">
        <v>984</v>
      </c>
      <c r="AB873" s="37">
        <v>1</v>
      </c>
      <c r="AC873" s="37">
        <v>67654</v>
      </c>
      <c r="AD873" s="37">
        <v>140396</v>
      </c>
      <c r="AE873" s="37">
        <v>67654</v>
      </c>
    </row>
    <row r="874" spans="1:31">
      <c r="A874" t="s">
        <v>113</v>
      </c>
      <c r="B874" t="s">
        <v>114</v>
      </c>
      <c r="C874" t="s">
        <v>115</v>
      </c>
      <c r="D874" t="s">
        <v>1357</v>
      </c>
      <c r="E874" t="s">
        <v>12975</v>
      </c>
      <c r="F874" t="s">
        <v>12976</v>
      </c>
      <c r="G874" t="s">
        <v>8665</v>
      </c>
      <c r="H874" t="s">
        <v>366</v>
      </c>
      <c r="I874" t="s">
        <v>1360</v>
      </c>
      <c r="J874" t="s">
        <v>12977</v>
      </c>
      <c r="K874" t="s">
        <v>96</v>
      </c>
      <c r="L874" t="s">
        <v>12978</v>
      </c>
      <c r="M874" s="36">
        <v>45974.58184027778</v>
      </c>
      <c r="N874" s="36">
        <v>45979.390277777777</v>
      </c>
      <c r="P874" t="s">
        <v>8668</v>
      </c>
      <c r="Q874" t="s">
        <v>8668</v>
      </c>
      <c r="R874" t="s">
        <v>98</v>
      </c>
      <c r="S874" t="s">
        <v>470</v>
      </c>
      <c r="T874" t="s">
        <v>100</v>
      </c>
      <c r="U874" t="s">
        <v>6696</v>
      </c>
      <c r="V874" t="s">
        <v>12979</v>
      </c>
      <c r="W874" t="s">
        <v>8698</v>
      </c>
      <c r="Y874" t="s">
        <v>13</v>
      </c>
      <c r="Z874" t="s">
        <v>104</v>
      </c>
      <c r="AA874" t="s">
        <v>127</v>
      </c>
      <c r="AB874" s="37">
        <v>0</v>
      </c>
      <c r="AC874" s="37">
        <v>35780</v>
      </c>
      <c r="AD874" s="37">
        <v>75096</v>
      </c>
      <c r="AE874" s="37">
        <v>35780</v>
      </c>
    </row>
    <row r="875" spans="1:31">
      <c r="A875" t="s">
        <v>277</v>
      </c>
      <c r="B875" t="s">
        <v>256</v>
      </c>
      <c r="C875" t="s">
        <v>257</v>
      </c>
      <c r="D875" t="s">
        <v>3357</v>
      </c>
      <c r="E875" t="s">
        <v>12980</v>
      </c>
      <c r="F875" t="s">
        <v>12981</v>
      </c>
      <c r="G875" t="s">
        <v>8665</v>
      </c>
      <c r="H875" t="s">
        <v>291</v>
      </c>
      <c r="I875" t="s">
        <v>3360</v>
      </c>
      <c r="J875" t="s">
        <v>12982</v>
      </c>
      <c r="K875" t="s">
        <v>96</v>
      </c>
      <c r="L875" t="s">
        <v>12983</v>
      </c>
      <c r="M875" s="36">
        <v>45974.595578703702</v>
      </c>
      <c r="N875" s="36">
        <v>45976.549305555563</v>
      </c>
      <c r="P875" t="s">
        <v>8668</v>
      </c>
      <c r="Q875" t="s">
        <v>8668</v>
      </c>
      <c r="R875" t="s">
        <v>1130</v>
      </c>
      <c r="S875" t="s">
        <v>1130</v>
      </c>
      <c r="T875" t="s">
        <v>100</v>
      </c>
      <c r="U875" t="s">
        <v>6696</v>
      </c>
      <c r="V875" t="s">
        <v>12984</v>
      </c>
      <c r="W875" t="s">
        <v>102</v>
      </c>
      <c r="Y875" t="s">
        <v>11</v>
      </c>
      <c r="Z875" t="s">
        <v>104</v>
      </c>
      <c r="AA875" t="s">
        <v>287</v>
      </c>
      <c r="AB875" s="37">
        <v>1</v>
      </c>
      <c r="AC875" s="37">
        <v>67654</v>
      </c>
      <c r="AD875" s="37">
        <v>140396</v>
      </c>
      <c r="AE875" s="37">
        <v>67654</v>
      </c>
    </row>
    <row r="876" spans="1:31">
      <c r="A876" t="s">
        <v>255</v>
      </c>
      <c r="B876" t="s">
        <v>256</v>
      </c>
      <c r="C876" t="s">
        <v>257</v>
      </c>
      <c r="D876" t="s">
        <v>12985</v>
      </c>
      <c r="E876" t="s">
        <v>12986</v>
      </c>
      <c r="F876" t="s">
        <v>12987</v>
      </c>
      <c r="G876" t="s">
        <v>8607</v>
      </c>
      <c r="H876" t="s">
        <v>261</v>
      </c>
      <c r="I876" t="s">
        <v>12988</v>
      </c>
      <c r="J876" t="s">
        <v>12989</v>
      </c>
      <c r="K876" t="s">
        <v>96</v>
      </c>
      <c r="L876" t="s">
        <v>12990</v>
      </c>
      <c r="M876" s="36">
        <v>45974.749988425923</v>
      </c>
      <c r="N876" s="36">
        <v>45983.643750000003</v>
      </c>
      <c r="P876" t="s">
        <v>8668</v>
      </c>
      <c r="Q876" t="s">
        <v>8668</v>
      </c>
      <c r="R876" t="s">
        <v>1130</v>
      </c>
      <c r="S876" t="s">
        <v>1130</v>
      </c>
      <c r="T876" t="s">
        <v>100</v>
      </c>
      <c r="U876" t="s">
        <v>6696</v>
      </c>
      <c r="V876" t="s">
        <v>12991</v>
      </c>
      <c r="W876" t="s">
        <v>8611</v>
      </c>
      <c r="Y876" t="s">
        <v>13</v>
      </c>
      <c r="Z876" t="s">
        <v>104</v>
      </c>
      <c r="AB876" s="37">
        <v>0</v>
      </c>
      <c r="AC876" s="37">
        <v>35780</v>
      </c>
      <c r="AD876" s="37">
        <v>75096</v>
      </c>
      <c r="AE876" s="37">
        <v>35780</v>
      </c>
    </row>
    <row r="877" spans="1:31">
      <c r="A877" t="s">
        <v>398</v>
      </c>
      <c r="B877" t="s">
        <v>86</v>
      </c>
      <c r="C877" t="s">
        <v>87</v>
      </c>
      <c r="D877" t="s">
        <v>12992</v>
      </c>
      <c r="E877" t="s">
        <v>12993</v>
      </c>
      <c r="F877" t="s">
        <v>12994</v>
      </c>
      <c r="G877" t="s">
        <v>8607</v>
      </c>
      <c r="H877" t="s">
        <v>848</v>
      </c>
      <c r="I877" t="s">
        <v>12995</v>
      </c>
      <c r="J877" t="s">
        <v>12996</v>
      </c>
      <c r="K877" t="s">
        <v>96</v>
      </c>
      <c r="L877" t="s">
        <v>12997</v>
      </c>
      <c r="M877" s="36">
        <v>45975.333333333343</v>
      </c>
      <c r="N877" s="36">
        <v>45987.397916666669</v>
      </c>
      <c r="P877" t="s">
        <v>8668</v>
      </c>
      <c r="Q877" t="s">
        <v>8668</v>
      </c>
      <c r="R877" t="s">
        <v>1129</v>
      </c>
      <c r="S877" t="s">
        <v>1130</v>
      </c>
      <c r="T877" t="s">
        <v>100</v>
      </c>
      <c r="U877" t="s">
        <v>6696</v>
      </c>
      <c r="V877" t="s">
        <v>12998</v>
      </c>
      <c r="W877" t="s">
        <v>8611</v>
      </c>
      <c r="Y877" t="s">
        <v>15</v>
      </c>
      <c r="Z877" t="s">
        <v>104</v>
      </c>
      <c r="AB877" s="37">
        <v>0</v>
      </c>
      <c r="AC877" s="37">
        <v>35780</v>
      </c>
      <c r="AD877" s="37">
        <v>75096</v>
      </c>
      <c r="AE877" s="37">
        <v>35780</v>
      </c>
    </row>
    <row r="878" spans="1:31">
      <c r="A878" t="s">
        <v>138</v>
      </c>
      <c r="B878" t="s">
        <v>139</v>
      </c>
      <c r="C878" t="s">
        <v>140</v>
      </c>
      <c r="D878" t="s">
        <v>4903</v>
      </c>
      <c r="E878" t="s">
        <v>12999</v>
      </c>
      <c r="F878" t="s">
        <v>13000</v>
      </c>
      <c r="G878" t="s">
        <v>8665</v>
      </c>
      <c r="H878" t="s">
        <v>144</v>
      </c>
      <c r="I878" t="s">
        <v>4906</v>
      </c>
      <c r="J878" t="s">
        <v>13001</v>
      </c>
      <c r="K878" t="s">
        <v>96</v>
      </c>
      <c r="L878" t="s">
        <v>13002</v>
      </c>
      <c r="M878" s="36">
        <v>45975.333333333343</v>
      </c>
      <c r="N878" s="36">
        <v>45981.625694444447</v>
      </c>
      <c r="P878" t="s">
        <v>8668</v>
      </c>
      <c r="Q878" t="s">
        <v>8668</v>
      </c>
      <c r="R878" t="s">
        <v>98</v>
      </c>
      <c r="S878" t="s">
        <v>99</v>
      </c>
      <c r="T878" t="s">
        <v>100</v>
      </c>
      <c r="U878" t="s">
        <v>6696</v>
      </c>
      <c r="V878" t="s">
        <v>13003</v>
      </c>
      <c r="W878" t="s">
        <v>102</v>
      </c>
      <c r="Y878" t="s">
        <v>11</v>
      </c>
      <c r="Z878" t="s">
        <v>104</v>
      </c>
      <c r="AA878" t="s">
        <v>1423</v>
      </c>
      <c r="AB878" s="37">
        <v>1</v>
      </c>
      <c r="AC878" s="37">
        <v>67654</v>
      </c>
      <c r="AD878" s="37">
        <v>140396</v>
      </c>
      <c r="AE878" s="37">
        <v>67654</v>
      </c>
    </row>
    <row r="879" spans="1:31">
      <c r="A879" t="s">
        <v>152</v>
      </c>
      <c r="B879" t="s">
        <v>153</v>
      </c>
      <c r="C879" t="s">
        <v>154</v>
      </c>
      <c r="D879" t="s">
        <v>155</v>
      </c>
      <c r="E879" t="s">
        <v>13004</v>
      </c>
      <c r="F879" t="s">
        <v>13005</v>
      </c>
      <c r="G879" t="s">
        <v>8665</v>
      </c>
      <c r="H879" t="s">
        <v>153</v>
      </c>
      <c r="I879" t="s">
        <v>152</v>
      </c>
      <c r="J879" t="s">
        <v>13006</v>
      </c>
      <c r="K879" t="s">
        <v>96</v>
      </c>
      <c r="L879" t="s">
        <v>13007</v>
      </c>
      <c r="M879" s="36">
        <v>45975.333333333343</v>
      </c>
      <c r="N879" s="36">
        <v>45979.655555555553</v>
      </c>
      <c r="P879" t="s">
        <v>8668</v>
      </c>
      <c r="Q879" t="s">
        <v>8668</v>
      </c>
      <c r="R879" t="s">
        <v>1130</v>
      </c>
      <c r="S879" t="s">
        <v>1130</v>
      </c>
      <c r="T879" t="s">
        <v>100</v>
      </c>
      <c r="U879" t="s">
        <v>6696</v>
      </c>
      <c r="V879" t="s">
        <v>13008</v>
      </c>
      <c r="W879" t="s">
        <v>102</v>
      </c>
      <c r="Y879" t="s">
        <v>8</v>
      </c>
      <c r="Z879" t="s">
        <v>104</v>
      </c>
      <c r="AA879" t="s">
        <v>1331</v>
      </c>
      <c r="AB879" s="37">
        <v>1</v>
      </c>
      <c r="AC879" s="37">
        <v>35780</v>
      </c>
      <c r="AD879" s="37">
        <v>75096</v>
      </c>
      <c r="AE879" s="37">
        <v>35780</v>
      </c>
    </row>
    <row r="880" spans="1:31">
      <c r="A880" t="s">
        <v>138</v>
      </c>
      <c r="B880" t="s">
        <v>139</v>
      </c>
      <c r="C880" t="s">
        <v>140</v>
      </c>
      <c r="D880" t="s">
        <v>494</v>
      </c>
      <c r="E880" t="s">
        <v>13009</v>
      </c>
      <c r="F880" t="s">
        <v>13010</v>
      </c>
      <c r="G880" t="s">
        <v>8665</v>
      </c>
      <c r="H880" t="s">
        <v>144</v>
      </c>
      <c r="I880" t="s">
        <v>497</v>
      </c>
      <c r="J880" t="s">
        <v>13011</v>
      </c>
      <c r="K880" t="s">
        <v>96</v>
      </c>
      <c r="L880" t="s">
        <v>13012</v>
      </c>
      <c r="M880" s="36">
        <v>45975.338217592587</v>
      </c>
      <c r="N880" s="36">
        <v>45981.476388888892</v>
      </c>
      <c r="P880" t="s">
        <v>8668</v>
      </c>
      <c r="Q880" t="s">
        <v>8668</v>
      </c>
      <c r="R880" t="s">
        <v>1130</v>
      </c>
      <c r="S880" t="s">
        <v>1130</v>
      </c>
      <c r="T880" t="s">
        <v>100</v>
      </c>
      <c r="U880" t="s">
        <v>6696</v>
      </c>
      <c r="V880" t="s">
        <v>13013</v>
      </c>
      <c r="W880" t="s">
        <v>102</v>
      </c>
      <c r="Y880" t="s">
        <v>8</v>
      </c>
      <c r="Z880" t="s">
        <v>104</v>
      </c>
      <c r="AA880" t="s">
        <v>11538</v>
      </c>
      <c r="AB880" s="37">
        <v>1</v>
      </c>
      <c r="AC880" s="37">
        <v>35780</v>
      </c>
      <c r="AD880" s="37">
        <v>75096</v>
      </c>
      <c r="AE880" s="37">
        <v>35780</v>
      </c>
    </row>
    <row r="881" spans="1:31">
      <c r="A881" t="s">
        <v>152</v>
      </c>
      <c r="B881" t="s">
        <v>153</v>
      </c>
      <c r="C881" t="s">
        <v>154</v>
      </c>
      <c r="D881" t="s">
        <v>155</v>
      </c>
      <c r="E881" t="s">
        <v>13014</v>
      </c>
      <c r="F881" t="s">
        <v>9263</v>
      </c>
      <c r="G881" t="s">
        <v>8665</v>
      </c>
      <c r="H881" t="s">
        <v>153</v>
      </c>
      <c r="I881" t="s">
        <v>152</v>
      </c>
      <c r="J881" t="s">
        <v>9264</v>
      </c>
      <c r="K881" t="s">
        <v>96</v>
      </c>
      <c r="L881" t="s">
        <v>13015</v>
      </c>
      <c r="M881" s="36">
        <v>45975.341631944437</v>
      </c>
      <c r="N881" s="36">
        <v>45976.567361111112</v>
      </c>
      <c r="P881" t="s">
        <v>8668</v>
      </c>
      <c r="Q881" t="s">
        <v>8668</v>
      </c>
      <c r="R881" t="s">
        <v>1130</v>
      </c>
      <c r="S881" t="s">
        <v>1130</v>
      </c>
      <c r="T881" t="s">
        <v>100</v>
      </c>
      <c r="U881" t="s">
        <v>6696</v>
      </c>
      <c r="V881" t="s">
        <v>13016</v>
      </c>
      <c r="W881" t="s">
        <v>102</v>
      </c>
      <c r="Y881" t="s">
        <v>8</v>
      </c>
      <c r="Z881" t="s">
        <v>104</v>
      </c>
      <c r="AA881" t="s">
        <v>1378</v>
      </c>
      <c r="AB881" s="37">
        <v>1</v>
      </c>
      <c r="AC881" s="37">
        <v>35780</v>
      </c>
      <c r="AD881" s="37">
        <v>75096</v>
      </c>
      <c r="AE881" s="37">
        <v>35780</v>
      </c>
    </row>
    <row r="882" spans="1:31">
      <c r="A882" t="s">
        <v>310</v>
      </c>
      <c r="B882" t="s">
        <v>114</v>
      </c>
      <c r="C882" t="s">
        <v>115</v>
      </c>
      <c r="D882" t="s">
        <v>311</v>
      </c>
      <c r="E882" t="s">
        <v>13017</v>
      </c>
      <c r="F882" t="s">
        <v>13018</v>
      </c>
      <c r="G882" t="s">
        <v>8665</v>
      </c>
      <c r="H882" t="s">
        <v>314</v>
      </c>
      <c r="I882" t="s">
        <v>310</v>
      </c>
      <c r="J882" t="s">
        <v>13019</v>
      </c>
      <c r="K882" t="s">
        <v>96</v>
      </c>
      <c r="L882" t="s">
        <v>13020</v>
      </c>
      <c r="M882" s="36">
        <v>45975.351319444453</v>
      </c>
      <c r="N882" s="36">
        <v>45981.49722222222</v>
      </c>
      <c r="P882" t="s">
        <v>8668</v>
      </c>
      <c r="Q882" t="s">
        <v>8668</v>
      </c>
      <c r="R882" t="s">
        <v>1130</v>
      </c>
      <c r="S882" t="s">
        <v>1130</v>
      </c>
      <c r="T882" t="s">
        <v>100</v>
      </c>
      <c r="U882" t="s">
        <v>6696</v>
      </c>
      <c r="V882" t="s">
        <v>13021</v>
      </c>
      <c r="W882" t="s">
        <v>102</v>
      </c>
      <c r="Y882" t="s">
        <v>8</v>
      </c>
      <c r="Z882" t="s">
        <v>104</v>
      </c>
      <c r="AA882" t="s">
        <v>333</v>
      </c>
      <c r="AB882" s="37">
        <v>1</v>
      </c>
      <c r="AC882" s="37">
        <v>35780</v>
      </c>
      <c r="AD882" s="37">
        <v>75096</v>
      </c>
      <c r="AE882" s="37">
        <v>35780</v>
      </c>
    </row>
    <row r="883" spans="1:31">
      <c r="A883" t="s">
        <v>509</v>
      </c>
      <c r="B883" t="s">
        <v>139</v>
      </c>
      <c r="C883" t="s">
        <v>140</v>
      </c>
      <c r="D883" t="s">
        <v>510</v>
      </c>
      <c r="E883" t="s">
        <v>13022</v>
      </c>
      <c r="F883" t="s">
        <v>13023</v>
      </c>
      <c r="G883" t="s">
        <v>8665</v>
      </c>
      <c r="H883" t="s">
        <v>144</v>
      </c>
      <c r="I883" t="s">
        <v>513</v>
      </c>
      <c r="J883" t="s">
        <v>13024</v>
      </c>
      <c r="K883" t="s">
        <v>96</v>
      </c>
      <c r="L883" t="s">
        <v>13025</v>
      </c>
      <c r="M883" s="36">
        <v>45975.371666666673</v>
      </c>
      <c r="N883" s="36">
        <v>45980.702777777777</v>
      </c>
      <c r="P883" t="s">
        <v>8668</v>
      </c>
      <c r="Q883" t="s">
        <v>8668</v>
      </c>
      <c r="R883" t="s">
        <v>98</v>
      </c>
      <c r="S883" t="s">
        <v>470</v>
      </c>
      <c r="T883" t="s">
        <v>100</v>
      </c>
      <c r="U883" t="s">
        <v>6696</v>
      </c>
      <c r="V883" t="s">
        <v>13026</v>
      </c>
      <c r="W883" t="s">
        <v>102</v>
      </c>
      <c r="Y883" t="s">
        <v>11</v>
      </c>
      <c r="Z883" t="s">
        <v>104</v>
      </c>
      <c r="AA883" t="s">
        <v>518</v>
      </c>
      <c r="AB883" s="37">
        <v>1</v>
      </c>
      <c r="AC883" s="37">
        <v>67654</v>
      </c>
      <c r="AD883" s="37">
        <v>140396</v>
      </c>
      <c r="AE883" s="37">
        <v>67654</v>
      </c>
    </row>
    <row r="884" spans="1:31">
      <c r="A884" t="s">
        <v>113</v>
      </c>
      <c r="B884" t="s">
        <v>114</v>
      </c>
      <c r="C884" t="s">
        <v>115</v>
      </c>
      <c r="D884" t="s">
        <v>363</v>
      </c>
      <c r="E884" t="s">
        <v>13027</v>
      </c>
      <c r="F884" t="s">
        <v>13028</v>
      </c>
      <c r="G884" t="s">
        <v>8665</v>
      </c>
      <c r="H884" t="s">
        <v>366</v>
      </c>
      <c r="I884" t="s">
        <v>113</v>
      </c>
      <c r="J884" t="s">
        <v>13029</v>
      </c>
      <c r="K884" t="s">
        <v>96</v>
      </c>
      <c r="L884" t="s">
        <v>13030</v>
      </c>
      <c r="M884" s="36">
        <v>45975.372615740736</v>
      </c>
      <c r="N884" s="36">
        <v>45975.701388888891</v>
      </c>
      <c r="P884" t="s">
        <v>8668</v>
      </c>
      <c r="Q884" t="s">
        <v>8668</v>
      </c>
      <c r="R884" t="s">
        <v>98</v>
      </c>
      <c r="S884" t="s">
        <v>470</v>
      </c>
      <c r="T884" t="s">
        <v>100</v>
      </c>
      <c r="U884" t="s">
        <v>6696</v>
      </c>
      <c r="V884" t="s">
        <v>13031</v>
      </c>
      <c r="W884" t="s">
        <v>102</v>
      </c>
      <c r="Y884" t="s">
        <v>8</v>
      </c>
      <c r="Z884" t="s">
        <v>104</v>
      </c>
      <c r="AA884" t="s">
        <v>1632</v>
      </c>
      <c r="AB884" s="37">
        <v>1</v>
      </c>
      <c r="AC884" s="37">
        <v>35780</v>
      </c>
      <c r="AD884" s="37">
        <v>75096</v>
      </c>
      <c r="AE884" s="37">
        <v>35780</v>
      </c>
    </row>
    <row r="885" spans="1:31">
      <c r="A885" t="s">
        <v>152</v>
      </c>
      <c r="B885" t="s">
        <v>153</v>
      </c>
      <c r="C885" t="s">
        <v>154</v>
      </c>
      <c r="D885" t="s">
        <v>155</v>
      </c>
      <c r="E885" t="s">
        <v>13032</v>
      </c>
      <c r="F885" t="s">
        <v>157</v>
      </c>
      <c r="G885" t="s">
        <v>8665</v>
      </c>
      <c r="H885" t="s">
        <v>153</v>
      </c>
      <c r="I885" t="s">
        <v>152</v>
      </c>
      <c r="J885" t="s">
        <v>158</v>
      </c>
      <c r="K885" t="s">
        <v>96</v>
      </c>
      <c r="L885" t="s">
        <v>13033</v>
      </c>
      <c r="M885" s="36">
        <v>45975.437974537039</v>
      </c>
      <c r="N885" s="36">
        <v>45976.577777777777</v>
      </c>
      <c r="P885" t="s">
        <v>8668</v>
      </c>
      <c r="Q885" t="s">
        <v>8668</v>
      </c>
      <c r="R885" t="s">
        <v>147</v>
      </c>
      <c r="S885" t="s">
        <v>148</v>
      </c>
      <c r="T885" t="s">
        <v>100</v>
      </c>
      <c r="U885" t="s">
        <v>6696</v>
      </c>
      <c r="V885" t="s">
        <v>13034</v>
      </c>
      <c r="W885" t="s">
        <v>102</v>
      </c>
      <c r="Y885" t="s">
        <v>8</v>
      </c>
      <c r="Z885" t="s">
        <v>104</v>
      </c>
      <c r="AA885" t="s">
        <v>453</v>
      </c>
      <c r="AB885" s="37">
        <v>1</v>
      </c>
      <c r="AC885" s="37">
        <v>35780</v>
      </c>
      <c r="AD885" s="37">
        <v>75096</v>
      </c>
      <c r="AE885" s="37">
        <v>35780</v>
      </c>
    </row>
    <row r="886" spans="1:31">
      <c r="A886" t="s">
        <v>398</v>
      </c>
      <c r="B886" t="s">
        <v>86</v>
      </c>
      <c r="C886" t="s">
        <v>87</v>
      </c>
      <c r="D886" t="s">
        <v>399</v>
      </c>
      <c r="E886" t="s">
        <v>13035</v>
      </c>
      <c r="F886" t="s">
        <v>13036</v>
      </c>
      <c r="G886" t="s">
        <v>8665</v>
      </c>
      <c r="H886" t="s">
        <v>402</v>
      </c>
      <c r="I886" t="s">
        <v>398</v>
      </c>
      <c r="J886" t="s">
        <v>13037</v>
      </c>
      <c r="K886" t="s">
        <v>96</v>
      </c>
      <c r="L886" t="s">
        <v>13038</v>
      </c>
      <c r="M886" s="36">
        <v>45975.435243055559</v>
      </c>
      <c r="N886" s="36">
        <v>45976.575694444437</v>
      </c>
      <c r="P886" t="s">
        <v>8668</v>
      </c>
      <c r="Q886" t="s">
        <v>8668</v>
      </c>
      <c r="R886" t="s">
        <v>98</v>
      </c>
      <c r="S886" t="s">
        <v>99</v>
      </c>
      <c r="T886" t="s">
        <v>100</v>
      </c>
      <c r="U886" t="s">
        <v>6696</v>
      </c>
      <c r="V886" t="s">
        <v>13039</v>
      </c>
      <c r="W886" t="s">
        <v>102</v>
      </c>
      <c r="Y886" t="s">
        <v>8</v>
      </c>
      <c r="Z886" t="s">
        <v>104</v>
      </c>
      <c r="AA886" t="s">
        <v>740</v>
      </c>
      <c r="AB886" s="37">
        <v>1</v>
      </c>
      <c r="AC886" s="37">
        <v>35780</v>
      </c>
      <c r="AD886" s="37">
        <v>75096</v>
      </c>
      <c r="AE886" s="37">
        <v>35780</v>
      </c>
    </row>
    <row r="887" spans="1:31">
      <c r="A887" t="s">
        <v>398</v>
      </c>
      <c r="B887" t="s">
        <v>86</v>
      </c>
      <c r="C887" t="s">
        <v>87</v>
      </c>
      <c r="D887" t="s">
        <v>2345</v>
      </c>
      <c r="E887" t="s">
        <v>13040</v>
      </c>
      <c r="F887" t="s">
        <v>13041</v>
      </c>
      <c r="G887" t="s">
        <v>8665</v>
      </c>
      <c r="H887" t="s">
        <v>848</v>
      </c>
      <c r="I887" t="s">
        <v>2348</v>
      </c>
      <c r="J887" t="s">
        <v>13042</v>
      </c>
      <c r="K887" t="s">
        <v>96</v>
      </c>
      <c r="L887" t="s">
        <v>13043</v>
      </c>
      <c r="M887" s="36">
        <v>45975.441817129627</v>
      </c>
      <c r="N887" s="36">
        <v>45979.481944444437</v>
      </c>
      <c r="P887" t="s">
        <v>8668</v>
      </c>
      <c r="Q887" t="s">
        <v>8668</v>
      </c>
      <c r="R887" t="s">
        <v>1130</v>
      </c>
      <c r="S887" t="s">
        <v>1130</v>
      </c>
      <c r="T887" t="s">
        <v>100</v>
      </c>
      <c r="U887" t="s">
        <v>6696</v>
      </c>
      <c r="V887" t="s">
        <v>13044</v>
      </c>
      <c r="W887" t="s">
        <v>102</v>
      </c>
      <c r="Y887" t="s">
        <v>11</v>
      </c>
      <c r="Z887" t="s">
        <v>104</v>
      </c>
      <c r="AA887" t="s">
        <v>479</v>
      </c>
      <c r="AB887" s="37">
        <v>1</v>
      </c>
      <c r="AC887" s="37">
        <v>67654</v>
      </c>
      <c r="AD887" s="37">
        <v>140396</v>
      </c>
      <c r="AE887" s="37">
        <v>67654</v>
      </c>
    </row>
    <row r="888" spans="1:31">
      <c r="A888" t="s">
        <v>277</v>
      </c>
      <c r="B888" t="s">
        <v>256</v>
      </c>
      <c r="C888" t="s">
        <v>257</v>
      </c>
      <c r="D888" t="s">
        <v>278</v>
      </c>
      <c r="E888" t="s">
        <v>13045</v>
      </c>
      <c r="F888" t="s">
        <v>13046</v>
      </c>
      <c r="G888" t="s">
        <v>8607</v>
      </c>
      <c r="H888" t="s">
        <v>281</v>
      </c>
      <c r="I888" t="s">
        <v>282</v>
      </c>
      <c r="J888" t="s">
        <v>13047</v>
      </c>
      <c r="K888" t="s">
        <v>96</v>
      </c>
      <c r="L888" t="s">
        <v>13048</v>
      </c>
      <c r="M888" s="36">
        <v>45975.446736111109</v>
      </c>
      <c r="N888" s="36">
        <v>45982.524305555547</v>
      </c>
      <c r="P888" t="s">
        <v>8668</v>
      </c>
      <c r="Q888" t="s">
        <v>8668</v>
      </c>
      <c r="R888" t="s">
        <v>98</v>
      </c>
      <c r="S888" t="s">
        <v>99</v>
      </c>
      <c r="T888" t="s">
        <v>100</v>
      </c>
      <c r="U888" t="s">
        <v>6696</v>
      </c>
      <c r="V888" t="s">
        <v>13049</v>
      </c>
      <c r="W888" t="s">
        <v>8611</v>
      </c>
      <c r="Y888" t="s">
        <v>13</v>
      </c>
      <c r="Z888" t="s">
        <v>104</v>
      </c>
      <c r="AB888" s="37">
        <v>0</v>
      </c>
      <c r="AC888" s="37">
        <v>35780</v>
      </c>
      <c r="AD888" s="37">
        <v>75096</v>
      </c>
      <c r="AE888" s="37">
        <v>35780</v>
      </c>
    </row>
    <row r="889" spans="1:31">
      <c r="A889" t="s">
        <v>583</v>
      </c>
      <c r="B889" t="s">
        <v>256</v>
      </c>
      <c r="C889" t="s">
        <v>257</v>
      </c>
      <c r="D889" t="s">
        <v>9810</v>
      </c>
      <c r="E889" t="s">
        <v>13050</v>
      </c>
      <c r="F889" t="s">
        <v>13051</v>
      </c>
      <c r="G889" t="s">
        <v>8665</v>
      </c>
      <c r="H889" t="s">
        <v>587</v>
      </c>
      <c r="I889" t="s">
        <v>9813</v>
      </c>
      <c r="J889" t="s">
        <v>13052</v>
      </c>
      <c r="K889" t="s">
        <v>96</v>
      </c>
      <c r="L889" t="s">
        <v>13053</v>
      </c>
      <c r="M889" s="36">
        <v>45975.455474537041</v>
      </c>
      <c r="N889" s="36">
        <v>45981.613194444442</v>
      </c>
      <c r="P889" t="s">
        <v>8668</v>
      </c>
      <c r="Q889" t="s">
        <v>8668</v>
      </c>
      <c r="R889" t="s">
        <v>98</v>
      </c>
      <c r="S889" t="s">
        <v>99</v>
      </c>
      <c r="T889" t="s">
        <v>100</v>
      </c>
      <c r="U889" t="s">
        <v>6696</v>
      </c>
      <c r="V889" t="s">
        <v>13054</v>
      </c>
      <c r="W889" t="s">
        <v>102</v>
      </c>
      <c r="Y889" t="s">
        <v>11</v>
      </c>
      <c r="Z889" t="s">
        <v>104</v>
      </c>
      <c r="AA889" t="s">
        <v>1482</v>
      </c>
      <c r="AB889" s="37">
        <v>1</v>
      </c>
      <c r="AC889" s="37">
        <v>67654</v>
      </c>
      <c r="AD889" s="37">
        <v>140396</v>
      </c>
      <c r="AE889" s="37">
        <v>67654</v>
      </c>
    </row>
    <row r="890" spans="1:31">
      <c r="A890" t="s">
        <v>152</v>
      </c>
      <c r="B890" t="s">
        <v>153</v>
      </c>
      <c r="C890" t="s">
        <v>154</v>
      </c>
      <c r="D890" t="s">
        <v>155</v>
      </c>
      <c r="E890" t="s">
        <v>13055</v>
      </c>
      <c r="F890" t="s">
        <v>13056</v>
      </c>
      <c r="G890" t="s">
        <v>8665</v>
      </c>
      <c r="H890" t="s">
        <v>153</v>
      </c>
      <c r="I890" t="s">
        <v>152</v>
      </c>
      <c r="J890" t="s">
        <v>13057</v>
      </c>
      <c r="K890" t="s">
        <v>96</v>
      </c>
      <c r="L890" t="s">
        <v>13058</v>
      </c>
      <c r="M890" s="36">
        <v>45975.463472222233</v>
      </c>
      <c r="N890" s="36">
        <v>45976.581250000003</v>
      </c>
      <c r="P890" t="s">
        <v>8668</v>
      </c>
      <c r="Q890" t="s">
        <v>8668</v>
      </c>
      <c r="R890" t="s">
        <v>1130</v>
      </c>
      <c r="S890" t="s">
        <v>1130</v>
      </c>
      <c r="T890" t="s">
        <v>100</v>
      </c>
      <c r="U890" t="s">
        <v>6696</v>
      </c>
      <c r="V890" t="s">
        <v>13059</v>
      </c>
      <c r="W890" t="s">
        <v>102</v>
      </c>
      <c r="Y890" t="s">
        <v>8</v>
      </c>
      <c r="Z890" t="s">
        <v>104</v>
      </c>
      <c r="AA890" t="s">
        <v>1378</v>
      </c>
      <c r="AB890" s="37">
        <v>1</v>
      </c>
      <c r="AC890" s="37">
        <v>35780</v>
      </c>
      <c r="AD890" s="37">
        <v>75096</v>
      </c>
      <c r="AE890" s="37">
        <v>35780</v>
      </c>
    </row>
    <row r="891" spans="1:31">
      <c r="A891" t="s">
        <v>398</v>
      </c>
      <c r="B891" t="s">
        <v>86</v>
      </c>
      <c r="C891" t="s">
        <v>87</v>
      </c>
      <c r="D891" t="s">
        <v>399</v>
      </c>
      <c r="E891" t="s">
        <v>13060</v>
      </c>
      <c r="F891" t="s">
        <v>13061</v>
      </c>
      <c r="G891" t="s">
        <v>8665</v>
      </c>
      <c r="H891" t="s">
        <v>402</v>
      </c>
      <c r="I891" t="s">
        <v>398</v>
      </c>
      <c r="J891" t="s">
        <v>13062</v>
      </c>
      <c r="K891" t="s">
        <v>96</v>
      </c>
      <c r="L891" t="s">
        <v>13063</v>
      </c>
      <c r="M891" s="36">
        <v>45975.48951388889</v>
      </c>
      <c r="N891" s="36">
        <v>45976.585416666669</v>
      </c>
      <c r="P891" t="s">
        <v>8668</v>
      </c>
      <c r="Q891" t="s">
        <v>8668</v>
      </c>
      <c r="R891" t="s">
        <v>1130</v>
      </c>
      <c r="S891" t="s">
        <v>1130</v>
      </c>
      <c r="T891" t="s">
        <v>100</v>
      </c>
      <c r="U891" t="s">
        <v>6696</v>
      </c>
      <c r="V891" t="s">
        <v>13064</v>
      </c>
      <c r="W891" t="s">
        <v>102</v>
      </c>
      <c r="Y891" t="s">
        <v>8</v>
      </c>
      <c r="Z891" t="s">
        <v>104</v>
      </c>
      <c r="AA891" t="s">
        <v>824</v>
      </c>
      <c r="AB891" s="37">
        <v>1</v>
      </c>
      <c r="AC891" s="37">
        <v>35780</v>
      </c>
      <c r="AD891" s="37">
        <v>75096</v>
      </c>
      <c r="AE891" s="37">
        <v>35780</v>
      </c>
    </row>
    <row r="892" spans="1:31">
      <c r="A892" t="s">
        <v>138</v>
      </c>
      <c r="B892" t="s">
        <v>139</v>
      </c>
      <c r="C892" t="s">
        <v>140</v>
      </c>
      <c r="D892" t="s">
        <v>196</v>
      </c>
      <c r="E892" t="s">
        <v>13065</v>
      </c>
      <c r="F892" t="s">
        <v>13066</v>
      </c>
      <c r="G892" t="s">
        <v>8665</v>
      </c>
      <c r="H892" t="s">
        <v>144</v>
      </c>
      <c r="I892" t="s">
        <v>199</v>
      </c>
      <c r="J892" t="s">
        <v>13067</v>
      </c>
      <c r="K892" t="s">
        <v>96</v>
      </c>
      <c r="L892" t="s">
        <v>13068</v>
      </c>
      <c r="M892" s="36">
        <v>45975.492696759262</v>
      </c>
      <c r="N892" s="36">
        <v>45981.474305555559</v>
      </c>
      <c r="P892" t="s">
        <v>8668</v>
      </c>
      <c r="Q892" t="s">
        <v>8668</v>
      </c>
      <c r="R892" t="s">
        <v>1130</v>
      </c>
      <c r="S892" t="s">
        <v>1130</v>
      </c>
      <c r="T892" t="s">
        <v>100</v>
      </c>
      <c r="U892" t="s">
        <v>6696</v>
      </c>
      <c r="V892" t="s">
        <v>13069</v>
      </c>
      <c r="W892" t="s">
        <v>102</v>
      </c>
      <c r="Y892" t="s">
        <v>8</v>
      </c>
      <c r="Z892" t="s">
        <v>104</v>
      </c>
      <c r="AA892" t="s">
        <v>11538</v>
      </c>
      <c r="AB892" s="37">
        <v>1</v>
      </c>
      <c r="AC892" s="37">
        <v>35780</v>
      </c>
      <c r="AD892" s="37">
        <v>75096</v>
      </c>
      <c r="AE892" s="37">
        <v>35780</v>
      </c>
    </row>
    <row r="893" spans="1:31">
      <c r="A893" t="s">
        <v>152</v>
      </c>
      <c r="B893" t="s">
        <v>153</v>
      </c>
      <c r="C893" t="s">
        <v>154</v>
      </c>
      <c r="D893" t="s">
        <v>155</v>
      </c>
      <c r="E893" t="s">
        <v>13070</v>
      </c>
      <c r="F893" t="s">
        <v>13071</v>
      </c>
      <c r="G893" t="s">
        <v>8665</v>
      </c>
      <c r="H893" t="s">
        <v>153</v>
      </c>
      <c r="I893" t="s">
        <v>152</v>
      </c>
      <c r="J893" t="s">
        <v>13072</v>
      </c>
      <c r="K893" t="s">
        <v>96</v>
      </c>
      <c r="L893" t="s">
        <v>13073</v>
      </c>
      <c r="M893" s="36">
        <v>45975.491527777784</v>
      </c>
      <c r="N893" s="36">
        <v>45976.588194444441</v>
      </c>
      <c r="P893" t="s">
        <v>8668</v>
      </c>
      <c r="Q893" t="s">
        <v>8668</v>
      </c>
      <c r="R893" t="s">
        <v>1129</v>
      </c>
      <c r="S893" t="s">
        <v>1130</v>
      </c>
      <c r="T893" t="s">
        <v>100</v>
      </c>
      <c r="U893" t="s">
        <v>6696</v>
      </c>
      <c r="V893" t="s">
        <v>13074</v>
      </c>
      <c r="W893" t="s">
        <v>102</v>
      </c>
      <c r="Y893" t="s">
        <v>8</v>
      </c>
      <c r="Z893" t="s">
        <v>104</v>
      </c>
      <c r="AA893" t="s">
        <v>574</v>
      </c>
      <c r="AB893" s="37">
        <v>1</v>
      </c>
      <c r="AC893" s="37">
        <v>35780</v>
      </c>
      <c r="AD893" s="37">
        <v>75096</v>
      </c>
      <c r="AE893" s="37">
        <v>35780</v>
      </c>
    </row>
    <row r="894" spans="1:31">
      <c r="A894" t="s">
        <v>138</v>
      </c>
      <c r="B894" t="s">
        <v>139</v>
      </c>
      <c r="C894" t="s">
        <v>140</v>
      </c>
      <c r="D894" t="s">
        <v>141</v>
      </c>
      <c r="E894" t="s">
        <v>13075</v>
      </c>
      <c r="F894" t="s">
        <v>5306</v>
      </c>
      <c r="G894" t="s">
        <v>8665</v>
      </c>
      <c r="H894" t="s">
        <v>144</v>
      </c>
      <c r="I894" t="s">
        <v>138</v>
      </c>
      <c r="J894" t="s">
        <v>5307</v>
      </c>
      <c r="K894" t="s">
        <v>96</v>
      </c>
      <c r="L894" t="s">
        <v>13076</v>
      </c>
      <c r="M894" s="36">
        <v>45975.49491898148</v>
      </c>
      <c r="N894" s="36">
        <v>45981.474999999999</v>
      </c>
      <c r="P894" t="s">
        <v>8668</v>
      </c>
      <c r="Q894" t="s">
        <v>8668</v>
      </c>
      <c r="R894" t="s">
        <v>98</v>
      </c>
      <c r="S894" t="s">
        <v>470</v>
      </c>
      <c r="T894" t="s">
        <v>100</v>
      </c>
      <c r="U894" t="s">
        <v>6696</v>
      </c>
      <c r="V894" t="s">
        <v>13077</v>
      </c>
      <c r="W894" t="s">
        <v>102</v>
      </c>
      <c r="Y894" t="s">
        <v>8</v>
      </c>
      <c r="Z894" t="s">
        <v>104</v>
      </c>
      <c r="AA894" t="s">
        <v>11538</v>
      </c>
      <c r="AB894" s="37">
        <v>1</v>
      </c>
      <c r="AC894" s="37">
        <v>35780</v>
      </c>
      <c r="AD894" s="37">
        <v>75096</v>
      </c>
      <c r="AE894" s="37">
        <v>35780</v>
      </c>
    </row>
    <row r="895" spans="1:31">
      <c r="A895" t="s">
        <v>398</v>
      </c>
      <c r="B895" t="s">
        <v>86</v>
      </c>
      <c r="C895" t="s">
        <v>87</v>
      </c>
      <c r="D895" t="s">
        <v>480</v>
      </c>
      <c r="E895" t="s">
        <v>13078</v>
      </c>
      <c r="F895" t="s">
        <v>13079</v>
      </c>
      <c r="G895" t="s">
        <v>8665</v>
      </c>
      <c r="H895" t="s">
        <v>402</v>
      </c>
      <c r="I895" t="s">
        <v>484</v>
      </c>
      <c r="J895" t="s">
        <v>13080</v>
      </c>
      <c r="K895" t="s">
        <v>96</v>
      </c>
      <c r="L895" t="s">
        <v>13081</v>
      </c>
      <c r="M895" s="36">
        <v>45975.507361111107</v>
      </c>
      <c r="N895" s="36">
        <v>45976.590277777781</v>
      </c>
      <c r="P895" t="s">
        <v>8668</v>
      </c>
      <c r="Q895" t="s">
        <v>8668</v>
      </c>
      <c r="R895" t="s">
        <v>1129</v>
      </c>
      <c r="S895" t="s">
        <v>1129</v>
      </c>
      <c r="T895" t="s">
        <v>100</v>
      </c>
      <c r="U895" t="s">
        <v>6696</v>
      </c>
      <c r="V895" t="s">
        <v>13082</v>
      </c>
      <c r="W895" t="s">
        <v>102</v>
      </c>
      <c r="Y895" t="s">
        <v>11</v>
      </c>
      <c r="Z895" t="s">
        <v>104</v>
      </c>
      <c r="AA895" t="s">
        <v>429</v>
      </c>
      <c r="AB895" s="37">
        <v>1</v>
      </c>
      <c r="AC895" s="37">
        <v>67654</v>
      </c>
      <c r="AD895" s="37">
        <v>140396</v>
      </c>
      <c r="AE895" s="37">
        <v>67654</v>
      </c>
    </row>
    <row r="896" spans="1:31">
      <c r="A896" t="s">
        <v>138</v>
      </c>
      <c r="B896" t="s">
        <v>139</v>
      </c>
      <c r="C896" t="s">
        <v>140</v>
      </c>
      <c r="D896" t="s">
        <v>196</v>
      </c>
      <c r="E896" t="s">
        <v>13083</v>
      </c>
      <c r="F896" t="s">
        <v>13084</v>
      </c>
      <c r="G896" t="s">
        <v>8665</v>
      </c>
      <c r="H896" t="s">
        <v>144</v>
      </c>
      <c r="I896" t="s">
        <v>199</v>
      </c>
      <c r="J896" t="s">
        <v>13085</v>
      </c>
      <c r="K896" t="s">
        <v>96</v>
      </c>
      <c r="L896" t="s">
        <v>13086</v>
      </c>
      <c r="M896" s="36">
        <v>45975.504560185182</v>
      </c>
      <c r="N896" s="36">
        <v>45986.069930555554</v>
      </c>
      <c r="P896" t="s">
        <v>8668</v>
      </c>
      <c r="Q896" t="s">
        <v>8668</v>
      </c>
      <c r="R896" t="s">
        <v>98</v>
      </c>
      <c r="S896" t="s">
        <v>470</v>
      </c>
      <c r="T896" t="s">
        <v>100</v>
      </c>
      <c r="U896" t="s">
        <v>6696</v>
      </c>
      <c r="V896" t="s">
        <v>13087</v>
      </c>
      <c r="W896" t="s">
        <v>102</v>
      </c>
      <c r="Y896" t="s">
        <v>8</v>
      </c>
      <c r="Z896" t="s">
        <v>104</v>
      </c>
      <c r="AA896" t="s">
        <v>1322</v>
      </c>
      <c r="AB896" s="37">
        <v>1</v>
      </c>
      <c r="AC896" s="37">
        <v>35780</v>
      </c>
      <c r="AD896" s="37">
        <v>75096</v>
      </c>
      <c r="AE896" s="37">
        <v>35780</v>
      </c>
    </row>
    <row r="897" spans="1:31">
      <c r="A897" t="s">
        <v>138</v>
      </c>
      <c r="B897" t="s">
        <v>139</v>
      </c>
      <c r="C897" t="s">
        <v>140</v>
      </c>
      <c r="D897" t="s">
        <v>141</v>
      </c>
      <c r="E897" t="s">
        <v>13088</v>
      </c>
      <c r="F897" t="s">
        <v>13089</v>
      </c>
      <c r="G897" t="s">
        <v>8665</v>
      </c>
      <c r="H897" t="s">
        <v>144</v>
      </c>
      <c r="I897" t="s">
        <v>138</v>
      </c>
      <c r="J897" t="s">
        <v>13090</v>
      </c>
      <c r="K897" t="s">
        <v>96</v>
      </c>
      <c r="L897" t="s">
        <v>13091</v>
      </c>
      <c r="M897" s="36">
        <v>45975.509722222218</v>
      </c>
      <c r="N897" s="36">
        <v>45981.69027777778</v>
      </c>
      <c r="P897" t="s">
        <v>8668</v>
      </c>
      <c r="Q897" t="s">
        <v>8668</v>
      </c>
      <c r="R897" t="s">
        <v>1129</v>
      </c>
      <c r="S897" t="s">
        <v>1129</v>
      </c>
      <c r="T897" t="s">
        <v>100</v>
      </c>
      <c r="U897" t="s">
        <v>6696</v>
      </c>
      <c r="V897" t="s">
        <v>13092</v>
      </c>
      <c r="W897" t="s">
        <v>102</v>
      </c>
      <c r="Y897" t="s">
        <v>8</v>
      </c>
      <c r="Z897" t="s">
        <v>104</v>
      </c>
      <c r="AA897" t="s">
        <v>6599</v>
      </c>
      <c r="AB897" s="37">
        <v>1</v>
      </c>
      <c r="AC897" s="37">
        <v>35780</v>
      </c>
      <c r="AD897" s="37">
        <v>75096</v>
      </c>
      <c r="AE897" s="37">
        <v>35780</v>
      </c>
    </row>
    <row r="898" spans="1:31">
      <c r="A898" t="s">
        <v>138</v>
      </c>
      <c r="B898" t="s">
        <v>139</v>
      </c>
      <c r="C898" t="s">
        <v>140</v>
      </c>
      <c r="D898" t="s">
        <v>141</v>
      </c>
      <c r="E898" t="s">
        <v>13093</v>
      </c>
      <c r="F898" t="s">
        <v>13094</v>
      </c>
      <c r="G898" t="s">
        <v>8665</v>
      </c>
      <c r="H898" t="s">
        <v>144</v>
      </c>
      <c r="I898" t="s">
        <v>138</v>
      </c>
      <c r="J898" t="s">
        <v>13095</v>
      </c>
      <c r="K898" t="s">
        <v>96</v>
      </c>
      <c r="L898" t="s">
        <v>13096</v>
      </c>
      <c r="M898" s="36">
        <v>45975.516701388893</v>
      </c>
      <c r="N898" s="36">
        <v>45981.475694444453</v>
      </c>
      <c r="P898" t="s">
        <v>8668</v>
      </c>
      <c r="Q898" t="s">
        <v>8668</v>
      </c>
      <c r="R898" t="s">
        <v>98</v>
      </c>
      <c r="S898" t="s">
        <v>470</v>
      </c>
      <c r="T898" t="s">
        <v>100</v>
      </c>
      <c r="U898" t="s">
        <v>6696</v>
      </c>
      <c r="V898" t="s">
        <v>13097</v>
      </c>
      <c r="W898" t="s">
        <v>102</v>
      </c>
      <c r="Y898" t="s">
        <v>8</v>
      </c>
      <c r="Z898" t="s">
        <v>104</v>
      </c>
      <c r="AA898" t="s">
        <v>11538</v>
      </c>
      <c r="AB898" s="37">
        <v>1</v>
      </c>
      <c r="AC898" s="37">
        <v>35780</v>
      </c>
      <c r="AD898" s="37">
        <v>75096</v>
      </c>
      <c r="AE898" s="37">
        <v>35780</v>
      </c>
    </row>
    <row r="899" spans="1:31">
      <c r="A899" t="s">
        <v>113</v>
      </c>
      <c r="B899" t="s">
        <v>114</v>
      </c>
      <c r="C899" t="s">
        <v>115</v>
      </c>
      <c r="D899" t="s">
        <v>13098</v>
      </c>
      <c r="E899" t="s">
        <v>13099</v>
      </c>
      <c r="F899" t="s">
        <v>13100</v>
      </c>
      <c r="G899" t="s">
        <v>8607</v>
      </c>
      <c r="H899" t="s">
        <v>366</v>
      </c>
      <c r="I899" t="s">
        <v>13101</v>
      </c>
      <c r="J899" t="s">
        <v>13102</v>
      </c>
      <c r="K899" t="s">
        <v>96</v>
      </c>
      <c r="L899" t="s">
        <v>13103</v>
      </c>
      <c r="M899" s="36">
        <v>45975.561944444453</v>
      </c>
      <c r="N899" s="36">
        <v>45979.540277777778</v>
      </c>
      <c r="P899" t="s">
        <v>8668</v>
      </c>
      <c r="Q899" t="s">
        <v>8668</v>
      </c>
      <c r="R899" t="s">
        <v>147</v>
      </c>
      <c r="S899" t="s">
        <v>1364</v>
      </c>
      <c r="T899" t="s">
        <v>100</v>
      </c>
      <c r="U899" t="s">
        <v>6696</v>
      </c>
      <c r="V899" t="s">
        <v>13104</v>
      </c>
      <c r="W899" t="s">
        <v>8611</v>
      </c>
      <c r="Y899" t="s">
        <v>15</v>
      </c>
      <c r="Z899" t="s">
        <v>104</v>
      </c>
      <c r="AB899" s="37">
        <v>0</v>
      </c>
      <c r="AC899" s="37">
        <v>35780</v>
      </c>
      <c r="AD899" s="37">
        <v>75096</v>
      </c>
      <c r="AE899" s="37">
        <v>35780</v>
      </c>
    </row>
    <row r="900" spans="1:31">
      <c r="A900" t="s">
        <v>991</v>
      </c>
      <c r="B900" t="s">
        <v>256</v>
      </c>
      <c r="C900" t="s">
        <v>257</v>
      </c>
      <c r="D900" t="s">
        <v>1440</v>
      </c>
      <c r="E900" t="s">
        <v>13105</v>
      </c>
      <c r="F900" t="s">
        <v>13106</v>
      </c>
      <c r="G900" t="s">
        <v>8665</v>
      </c>
      <c r="H900" t="s">
        <v>224</v>
      </c>
      <c r="I900" t="s">
        <v>991</v>
      </c>
      <c r="J900" t="s">
        <v>7213</v>
      </c>
      <c r="K900" t="s">
        <v>96</v>
      </c>
      <c r="L900" t="s">
        <v>13107</v>
      </c>
      <c r="M900" s="36">
        <v>45975.577835648153</v>
      </c>
      <c r="N900" s="36">
        <v>45982.508333333331</v>
      </c>
      <c r="P900" t="s">
        <v>8668</v>
      </c>
      <c r="Q900" t="s">
        <v>8668</v>
      </c>
      <c r="R900" t="s">
        <v>1130</v>
      </c>
      <c r="S900" t="s">
        <v>1130</v>
      </c>
      <c r="T900" t="s">
        <v>100</v>
      </c>
      <c r="U900" t="s">
        <v>6696</v>
      </c>
      <c r="V900" t="s">
        <v>13108</v>
      </c>
      <c r="W900" t="s">
        <v>102</v>
      </c>
      <c r="Y900" t="s">
        <v>8</v>
      </c>
      <c r="Z900" t="s">
        <v>104</v>
      </c>
      <c r="AA900" t="s">
        <v>1448</v>
      </c>
      <c r="AB900" s="37">
        <v>1</v>
      </c>
      <c r="AC900" s="37">
        <v>35780</v>
      </c>
      <c r="AD900" s="37">
        <v>75096</v>
      </c>
      <c r="AE900" s="37">
        <v>35780</v>
      </c>
    </row>
    <row r="901" spans="1:31">
      <c r="A901" t="s">
        <v>152</v>
      </c>
      <c r="B901" t="s">
        <v>153</v>
      </c>
      <c r="C901" t="s">
        <v>154</v>
      </c>
      <c r="D901" t="s">
        <v>155</v>
      </c>
      <c r="E901" t="s">
        <v>13109</v>
      </c>
      <c r="F901" t="s">
        <v>13110</v>
      </c>
      <c r="G901" t="s">
        <v>8665</v>
      </c>
      <c r="H901" t="s">
        <v>153</v>
      </c>
      <c r="I901" t="s">
        <v>152</v>
      </c>
      <c r="J901" t="s">
        <v>13111</v>
      </c>
      <c r="K901" t="s">
        <v>96</v>
      </c>
      <c r="L901" t="s">
        <v>13112</v>
      </c>
      <c r="M901" s="36">
        <v>45975.562696759262</v>
      </c>
      <c r="N901" s="36">
        <v>45979.624305555553</v>
      </c>
      <c r="P901" t="s">
        <v>8668</v>
      </c>
      <c r="Q901" t="s">
        <v>8668</v>
      </c>
      <c r="R901" t="s">
        <v>1130</v>
      </c>
      <c r="S901" t="s">
        <v>1130</v>
      </c>
      <c r="T901" t="s">
        <v>100</v>
      </c>
      <c r="U901" t="s">
        <v>6696</v>
      </c>
      <c r="V901" t="s">
        <v>13113</v>
      </c>
      <c r="W901" t="s">
        <v>102</v>
      </c>
      <c r="Y901" t="s">
        <v>8</v>
      </c>
      <c r="Z901" t="s">
        <v>104</v>
      </c>
      <c r="AA901" t="s">
        <v>1110</v>
      </c>
      <c r="AB901" s="37">
        <v>1</v>
      </c>
      <c r="AC901" s="37">
        <v>35780</v>
      </c>
      <c r="AD901" s="37">
        <v>75096</v>
      </c>
      <c r="AE901" s="37">
        <v>35780</v>
      </c>
    </row>
    <row r="902" spans="1:31">
      <c r="A902" t="s">
        <v>277</v>
      </c>
      <c r="B902" t="s">
        <v>256</v>
      </c>
      <c r="C902" t="s">
        <v>257</v>
      </c>
      <c r="D902" t="s">
        <v>288</v>
      </c>
      <c r="E902" t="s">
        <v>13114</v>
      </c>
      <c r="F902" t="s">
        <v>13115</v>
      </c>
      <c r="G902" t="s">
        <v>8665</v>
      </c>
      <c r="H902" t="s">
        <v>291</v>
      </c>
      <c r="I902" t="s">
        <v>277</v>
      </c>
      <c r="J902" t="s">
        <v>13116</v>
      </c>
      <c r="K902" t="s">
        <v>96</v>
      </c>
      <c r="L902" t="s">
        <v>13117</v>
      </c>
      <c r="M902" s="36">
        <v>45975.634965277779</v>
      </c>
      <c r="N902" s="36">
        <v>45982.339583333327</v>
      </c>
      <c r="P902" t="s">
        <v>8668</v>
      </c>
      <c r="Q902" t="s">
        <v>8668</v>
      </c>
      <c r="R902" t="s">
        <v>98</v>
      </c>
      <c r="S902" t="s">
        <v>99</v>
      </c>
      <c r="T902" t="s">
        <v>100</v>
      </c>
      <c r="U902" t="s">
        <v>6696</v>
      </c>
      <c r="V902" t="s">
        <v>13118</v>
      </c>
      <c r="W902" t="s">
        <v>8698</v>
      </c>
      <c r="Y902" t="s">
        <v>8</v>
      </c>
      <c r="Z902" t="s">
        <v>104</v>
      </c>
      <c r="AA902" t="s">
        <v>287</v>
      </c>
      <c r="AB902" s="37">
        <v>0</v>
      </c>
      <c r="AC902" s="37">
        <v>35780</v>
      </c>
      <c r="AD902" s="37">
        <v>75096</v>
      </c>
      <c r="AE902" s="37">
        <v>35780</v>
      </c>
    </row>
    <row r="903" spans="1:31">
      <c r="A903" t="s">
        <v>152</v>
      </c>
      <c r="B903" t="s">
        <v>153</v>
      </c>
      <c r="C903" t="s">
        <v>154</v>
      </c>
      <c r="D903" t="s">
        <v>155</v>
      </c>
      <c r="E903" t="s">
        <v>13119</v>
      </c>
      <c r="F903" t="s">
        <v>13120</v>
      </c>
      <c r="G903" t="s">
        <v>8665</v>
      </c>
      <c r="H903" t="s">
        <v>153</v>
      </c>
      <c r="I903" t="s">
        <v>152</v>
      </c>
      <c r="J903" t="s">
        <v>13121</v>
      </c>
      <c r="K903" t="s">
        <v>96</v>
      </c>
      <c r="L903" t="s">
        <v>13122</v>
      </c>
      <c r="M903" s="36">
        <v>45975.652245370373</v>
      </c>
      <c r="N903" s="36">
        <v>45979.425694444442</v>
      </c>
      <c r="P903" t="s">
        <v>8668</v>
      </c>
      <c r="Q903" t="s">
        <v>8668</v>
      </c>
      <c r="R903" t="s">
        <v>98</v>
      </c>
      <c r="S903" t="s">
        <v>99</v>
      </c>
      <c r="T903" t="s">
        <v>100</v>
      </c>
      <c r="U903" t="s">
        <v>6696</v>
      </c>
      <c r="V903" t="s">
        <v>13123</v>
      </c>
      <c r="W903" t="s">
        <v>102</v>
      </c>
      <c r="Y903" t="s">
        <v>8</v>
      </c>
      <c r="Z903" t="s">
        <v>104</v>
      </c>
      <c r="AA903" t="s">
        <v>1378</v>
      </c>
      <c r="AB903" s="37">
        <v>1</v>
      </c>
      <c r="AC903" s="37">
        <v>35780</v>
      </c>
      <c r="AD903" s="37">
        <v>75096</v>
      </c>
      <c r="AE903" s="37">
        <v>35780</v>
      </c>
    </row>
    <row r="904" spans="1:31">
      <c r="A904" t="s">
        <v>152</v>
      </c>
      <c r="B904" t="s">
        <v>153</v>
      </c>
      <c r="C904" t="s">
        <v>154</v>
      </c>
      <c r="D904" t="s">
        <v>155</v>
      </c>
      <c r="E904" t="s">
        <v>13124</v>
      </c>
      <c r="F904" t="s">
        <v>12543</v>
      </c>
      <c r="G904" t="s">
        <v>8665</v>
      </c>
      <c r="H904" t="s">
        <v>153</v>
      </c>
      <c r="I904" t="s">
        <v>152</v>
      </c>
      <c r="J904" t="s">
        <v>12544</v>
      </c>
      <c r="K904" t="s">
        <v>96</v>
      </c>
      <c r="L904" t="s">
        <v>13125</v>
      </c>
      <c r="M904" s="36">
        <v>45975.709062499998</v>
      </c>
      <c r="N904" s="36">
        <v>45979.5</v>
      </c>
      <c r="P904" t="s">
        <v>8668</v>
      </c>
      <c r="Q904" t="s">
        <v>8668</v>
      </c>
      <c r="R904" t="s">
        <v>1130</v>
      </c>
      <c r="S904" t="s">
        <v>1130</v>
      </c>
      <c r="T904" t="s">
        <v>100</v>
      </c>
      <c r="U904" t="s">
        <v>6696</v>
      </c>
      <c r="V904" t="s">
        <v>13126</v>
      </c>
      <c r="W904" t="s">
        <v>102</v>
      </c>
      <c r="Y904" t="s">
        <v>8</v>
      </c>
      <c r="Z904" t="s">
        <v>104</v>
      </c>
      <c r="AA904" t="s">
        <v>162</v>
      </c>
      <c r="AB904" s="37">
        <v>1</v>
      </c>
      <c r="AC904" s="37">
        <v>35780</v>
      </c>
      <c r="AD904" s="37">
        <v>75096</v>
      </c>
      <c r="AE904" s="37">
        <v>35780</v>
      </c>
    </row>
    <row r="905" spans="1:31">
      <c r="A905" t="s">
        <v>152</v>
      </c>
      <c r="B905" t="s">
        <v>153</v>
      </c>
      <c r="C905" t="s">
        <v>154</v>
      </c>
      <c r="D905" t="s">
        <v>155</v>
      </c>
      <c r="E905" t="s">
        <v>13127</v>
      </c>
      <c r="F905" t="s">
        <v>10787</v>
      </c>
      <c r="G905" t="s">
        <v>8665</v>
      </c>
      <c r="H905" t="s">
        <v>153</v>
      </c>
      <c r="I905" t="s">
        <v>152</v>
      </c>
      <c r="J905" t="s">
        <v>10788</v>
      </c>
      <c r="K905" t="s">
        <v>96</v>
      </c>
      <c r="L905" t="s">
        <v>13128</v>
      </c>
      <c r="M905" s="36">
        <v>45975.746122685188</v>
      </c>
      <c r="N905" s="36">
        <v>45979.408333333333</v>
      </c>
      <c r="P905" t="s">
        <v>8668</v>
      </c>
      <c r="Q905" t="s">
        <v>8668</v>
      </c>
      <c r="R905" t="s">
        <v>1129</v>
      </c>
      <c r="S905" t="s">
        <v>1129</v>
      </c>
      <c r="T905" t="s">
        <v>100</v>
      </c>
      <c r="U905" t="s">
        <v>6696</v>
      </c>
      <c r="V905" t="s">
        <v>13126</v>
      </c>
      <c r="W905" t="s">
        <v>102</v>
      </c>
      <c r="Y905" t="s">
        <v>8</v>
      </c>
      <c r="Z905" t="s">
        <v>104</v>
      </c>
      <c r="AA905" t="s">
        <v>162</v>
      </c>
      <c r="AB905" s="37">
        <v>1</v>
      </c>
      <c r="AC905" s="37">
        <v>35780</v>
      </c>
      <c r="AD905" s="37">
        <v>75096</v>
      </c>
      <c r="AE905" s="37">
        <v>35780</v>
      </c>
    </row>
    <row r="906" spans="1:31">
      <c r="A906" t="s">
        <v>152</v>
      </c>
      <c r="B906" t="s">
        <v>153</v>
      </c>
      <c r="C906" t="s">
        <v>154</v>
      </c>
      <c r="D906" t="s">
        <v>155</v>
      </c>
      <c r="E906" t="s">
        <v>13129</v>
      </c>
      <c r="F906" t="s">
        <v>13130</v>
      </c>
      <c r="G906" t="s">
        <v>8665</v>
      </c>
      <c r="H906" t="s">
        <v>153</v>
      </c>
      <c r="I906" t="s">
        <v>152</v>
      </c>
      <c r="J906" t="s">
        <v>13131</v>
      </c>
      <c r="K906" t="s">
        <v>96</v>
      </c>
      <c r="L906" t="s">
        <v>13132</v>
      </c>
      <c r="M906" s="36">
        <v>45976.375</v>
      </c>
      <c r="N906" s="36">
        <v>45979.633333333331</v>
      </c>
      <c r="P906" t="s">
        <v>8668</v>
      </c>
      <c r="Q906" t="s">
        <v>8668</v>
      </c>
      <c r="R906" t="s">
        <v>98</v>
      </c>
      <c r="S906" t="s">
        <v>470</v>
      </c>
      <c r="T906" t="s">
        <v>100</v>
      </c>
      <c r="U906" t="s">
        <v>6696</v>
      </c>
      <c r="V906" t="s">
        <v>13133</v>
      </c>
      <c r="W906" t="s">
        <v>102</v>
      </c>
      <c r="Y906" t="s">
        <v>8</v>
      </c>
      <c r="Z906" t="s">
        <v>104</v>
      </c>
      <c r="AA906" t="s">
        <v>786</v>
      </c>
      <c r="AB906" s="37">
        <v>1</v>
      </c>
      <c r="AC906" s="37">
        <v>35780</v>
      </c>
      <c r="AD906" s="37">
        <v>75096</v>
      </c>
      <c r="AE906" s="37">
        <v>35780</v>
      </c>
    </row>
    <row r="907" spans="1:31">
      <c r="A907" t="s">
        <v>113</v>
      </c>
      <c r="B907" t="s">
        <v>114</v>
      </c>
      <c r="C907" t="s">
        <v>115</v>
      </c>
      <c r="D907" t="s">
        <v>1715</v>
      </c>
      <c r="E907" t="s">
        <v>13134</v>
      </c>
      <c r="F907" t="s">
        <v>13135</v>
      </c>
      <c r="G907" t="s">
        <v>8665</v>
      </c>
      <c r="H907" t="s">
        <v>366</v>
      </c>
      <c r="I907" t="s">
        <v>1718</v>
      </c>
      <c r="J907" t="s">
        <v>13136</v>
      </c>
      <c r="K907" t="s">
        <v>96</v>
      </c>
      <c r="L907" t="s">
        <v>13137</v>
      </c>
      <c r="M907" s="36">
        <v>45976.375</v>
      </c>
      <c r="N907" s="36">
        <v>45976.569444444453</v>
      </c>
      <c r="P907" t="s">
        <v>8668</v>
      </c>
      <c r="Q907" t="s">
        <v>8668</v>
      </c>
      <c r="R907" t="s">
        <v>1129</v>
      </c>
      <c r="S907" t="s">
        <v>1130</v>
      </c>
      <c r="T907" t="s">
        <v>100</v>
      </c>
      <c r="U907" t="s">
        <v>6696</v>
      </c>
      <c r="V907" t="s">
        <v>13138</v>
      </c>
      <c r="W907" t="s">
        <v>102</v>
      </c>
      <c r="Y907" t="s">
        <v>11</v>
      </c>
      <c r="Z907" t="s">
        <v>104</v>
      </c>
      <c r="AA907" t="s">
        <v>1723</v>
      </c>
      <c r="AB907" s="37">
        <v>1</v>
      </c>
      <c r="AC907" s="37">
        <v>67654</v>
      </c>
      <c r="AD907" s="37">
        <v>140396</v>
      </c>
      <c r="AE907" s="37">
        <v>67654</v>
      </c>
    </row>
    <row r="908" spans="1:31">
      <c r="A908" t="s">
        <v>138</v>
      </c>
      <c r="B908" t="s">
        <v>139</v>
      </c>
      <c r="C908" t="s">
        <v>140</v>
      </c>
      <c r="D908" t="s">
        <v>494</v>
      </c>
      <c r="E908" t="s">
        <v>13139</v>
      </c>
      <c r="F908" t="s">
        <v>795</v>
      </c>
      <c r="G908" t="s">
        <v>8665</v>
      </c>
      <c r="H908" t="s">
        <v>144</v>
      </c>
      <c r="I908" t="s">
        <v>497</v>
      </c>
      <c r="J908" t="s">
        <v>796</v>
      </c>
      <c r="K908" t="s">
        <v>96</v>
      </c>
      <c r="L908" t="s">
        <v>13140</v>
      </c>
      <c r="M908" s="36">
        <v>45976.375</v>
      </c>
      <c r="N908" s="36">
        <v>45981.473611111112</v>
      </c>
      <c r="P908" t="s">
        <v>8668</v>
      </c>
      <c r="Q908" t="s">
        <v>8668</v>
      </c>
      <c r="R908" t="s">
        <v>98</v>
      </c>
      <c r="S908" t="s">
        <v>470</v>
      </c>
      <c r="T908" t="s">
        <v>100</v>
      </c>
      <c r="U908" t="s">
        <v>6696</v>
      </c>
      <c r="V908" t="s">
        <v>13141</v>
      </c>
      <c r="W908" t="s">
        <v>102</v>
      </c>
      <c r="Y908" t="s">
        <v>8</v>
      </c>
      <c r="Z908" t="s">
        <v>104</v>
      </c>
      <c r="AA908" t="s">
        <v>11538</v>
      </c>
      <c r="AB908" s="37">
        <v>1</v>
      </c>
      <c r="AC908" s="37">
        <v>35780</v>
      </c>
      <c r="AD908" s="37">
        <v>75096</v>
      </c>
      <c r="AE908" s="37">
        <v>35780</v>
      </c>
    </row>
    <row r="909" spans="1:31">
      <c r="A909" t="s">
        <v>398</v>
      </c>
      <c r="B909" t="s">
        <v>86</v>
      </c>
      <c r="C909" t="s">
        <v>87</v>
      </c>
      <c r="D909" t="s">
        <v>1748</v>
      </c>
      <c r="E909" t="s">
        <v>13142</v>
      </c>
      <c r="F909" t="s">
        <v>13143</v>
      </c>
      <c r="G909" t="s">
        <v>8665</v>
      </c>
      <c r="H909" t="s">
        <v>848</v>
      </c>
      <c r="I909" t="s">
        <v>1751</v>
      </c>
      <c r="J909" t="s">
        <v>13144</v>
      </c>
      <c r="K909" t="s">
        <v>96</v>
      </c>
      <c r="L909" t="s">
        <v>13145</v>
      </c>
      <c r="M909" s="36">
        <v>45976.375</v>
      </c>
      <c r="N909" s="36">
        <v>45979.588194444441</v>
      </c>
      <c r="P909" t="s">
        <v>8668</v>
      </c>
      <c r="Q909" t="s">
        <v>8668</v>
      </c>
      <c r="R909" t="s">
        <v>1130</v>
      </c>
      <c r="S909" t="s">
        <v>1130</v>
      </c>
      <c r="T909" t="s">
        <v>100</v>
      </c>
      <c r="U909" t="s">
        <v>6696</v>
      </c>
      <c r="V909" t="s">
        <v>13146</v>
      </c>
      <c r="W909" t="s">
        <v>102</v>
      </c>
      <c r="Y909" t="s">
        <v>13</v>
      </c>
      <c r="Z909" t="s">
        <v>104</v>
      </c>
      <c r="AA909" t="s">
        <v>479</v>
      </c>
      <c r="AB909" s="37">
        <v>1</v>
      </c>
      <c r="AC909" s="37">
        <v>35780</v>
      </c>
      <c r="AD909" s="37">
        <v>75096</v>
      </c>
      <c r="AE909" s="37">
        <v>35780</v>
      </c>
    </row>
    <row r="910" spans="1:31">
      <c r="A910" t="s">
        <v>975</v>
      </c>
      <c r="B910" t="s">
        <v>256</v>
      </c>
      <c r="C910" t="s">
        <v>257</v>
      </c>
      <c r="D910" t="s">
        <v>13147</v>
      </c>
      <c r="E910" t="s">
        <v>13148</v>
      </c>
      <c r="F910" t="s">
        <v>13149</v>
      </c>
      <c r="G910" t="s">
        <v>8665</v>
      </c>
      <c r="H910" t="s">
        <v>979</v>
      </c>
      <c r="I910" t="s">
        <v>13150</v>
      </c>
      <c r="J910" t="s">
        <v>13151</v>
      </c>
      <c r="K910" t="s">
        <v>96</v>
      </c>
      <c r="L910" t="s">
        <v>13152</v>
      </c>
      <c r="M910" s="36">
        <v>45976.375</v>
      </c>
      <c r="N910" s="36">
        <v>45979.701388888891</v>
      </c>
      <c r="P910" t="s">
        <v>8668</v>
      </c>
      <c r="Q910" t="s">
        <v>8668</v>
      </c>
      <c r="R910" t="s">
        <v>1129</v>
      </c>
      <c r="S910" t="s">
        <v>1130</v>
      </c>
      <c r="T910" t="s">
        <v>100</v>
      </c>
      <c r="U910" t="s">
        <v>6696</v>
      </c>
      <c r="V910" t="s">
        <v>13153</v>
      </c>
      <c r="W910" t="s">
        <v>102</v>
      </c>
      <c r="Y910" t="s">
        <v>8</v>
      </c>
      <c r="Z910" t="s">
        <v>104</v>
      </c>
      <c r="AA910" t="s">
        <v>984</v>
      </c>
      <c r="AB910" s="37">
        <v>1</v>
      </c>
      <c r="AC910" s="37">
        <v>35780</v>
      </c>
      <c r="AD910" s="37">
        <v>75096</v>
      </c>
      <c r="AE910" s="37">
        <v>35780</v>
      </c>
    </row>
    <row r="911" spans="1:31">
      <c r="A911" t="s">
        <v>138</v>
      </c>
      <c r="B911" t="s">
        <v>139</v>
      </c>
      <c r="C911" t="s">
        <v>140</v>
      </c>
      <c r="D911" t="s">
        <v>753</v>
      </c>
      <c r="E911" t="s">
        <v>13154</v>
      </c>
      <c r="F911" t="s">
        <v>13155</v>
      </c>
      <c r="G911" t="s">
        <v>8665</v>
      </c>
      <c r="H911" t="s">
        <v>144</v>
      </c>
      <c r="I911" t="s">
        <v>756</v>
      </c>
      <c r="J911" t="s">
        <v>13156</v>
      </c>
      <c r="K911" t="s">
        <v>96</v>
      </c>
      <c r="L911" t="s">
        <v>13157</v>
      </c>
      <c r="M911" s="36">
        <v>45976.375</v>
      </c>
      <c r="N911" s="36">
        <v>45985.406944444447</v>
      </c>
      <c r="P911" t="s">
        <v>8668</v>
      </c>
      <c r="Q911" t="s">
        <v>8668</v>
      </c>
      <c r="R911" t="s">
        <v>1130</v>
      </c>
      <c r="S911" t="s">
        <v>1130</v>
      </c>
      <c r="T911" t="s">
        <v>100</v>
      </c>
      <c r="U911" t="s">
        <v>6696</v>
      </c>
      <c r="V911" t="s">
        <v>13158</v>
      </c>
      <c r="W911" t="s">
        <v>8698</v>
      </c>
      <c r="Y911" t="s">
        <v>13</v>
      </c>
      <c r="Z911" t="s">
        <v>104</v>
      </c>
      <c r="AA911" t="s">
        <v>637</v>
      </c>
      <c r="AB911" s="37">
        <v>0</v>
      </c>
      <c r="AC911" s="37">
        <v>35780</v>
      </c>
      <c r="AD911" s="37">
        <v>75096</v>
      </c>
      <c r="AE911" s="37">
        <v>35780</v>
      </c>
    </row>
    <row r="912" spans="1:31">
      <c r="A912" t="s">
        <v>138</v>
      </c>
      <c r="B912" t="s">
        <v>139</v>
      </c>
      <c r="C912" t="s">
        <v>140</v>
      </c>
      <c r="D912" t="s">
        <v>141</v>
      </c>
      <c r="E912" t="s">
        <v>13159</v>
      </c>
      <c r="F912" t="s">
        <v>13160</v>
      </c>
      <c r="G912" t="s">
        <v>8665</v>
      </c>
      <c r="H912" t="s">
        <v>144</v>
      </c>
      <c r="I912" t="s">
        <v>138</v>
      </c>
      <c r="J912" t="s">
        <v>13161</v>
      </c>
      <c r="K912" t="s">
        <v>96</v>
      </c>
      <c r="L912" t="s">
        <v>13162</v>
      </c>
      <c r="M912" s="36">
        <v>45976.385162037041</v>
      </c>
      <c r="N912" s="36">
        <v>45981.47152777778</v>
      </c>
      <c r="P912" t="s">
        <v>8668</v>
      </c>
      <c r="Q912" t="s">
        <v>8668</v>
      </c>
      <c r="R912" t="s">
        <v>147</v>
      </c>
      <c r="S912" t="s">
        <v>148</v>
      </c>
      <c r="T912" t="s">
        <v>100</v>
      </c>
      <c r="U912" t="s">
        <v>6696</v>
      </c>
      <c r="V912" t="s">
        <v>13163</v>
      </c>
      <c r="W912" t="s">
        <v>102</v>
      </c>
      <c r="Y912" t="s">
        <v>8</v>
      </c>
      <c r="Z912" t="s">
        <v>104</v>
      </c>
      <c r="AA912" t="s">
        <v>11538</v>
      </c>
      <c r="AB912" s="37">
        <v>1</v>
      </c>
      <c r="AC912" s="37">
        <v>35780</v>
      </c>
      <c r="AD912" s="37">
        <v>75096</v>
      </c>
      <c r="AE912" s="37">
        <v>35780</v>
      </c>
    </row>
    <row r="913" spans="1:31">
      <c r="A913" t="s">
        <v>991</v>
      </c>
      <c r="B913" t="s">
        <v>256</v>
      </c>
      <c r="C913" t="s">
        <v>257</v>
      </c>
      <c r="D913" t="s">
        <v>4202</v>
      </c>
      <c r="E913" t="s">
        <v>13164</v>
      </c>
      <c r="F913" t="s">
        <v>4204</v>
      </c>
      <c r="G913" t="s">
        <v>8607</v>
      </c>
      <c r="H913" t="s">
        <v>224</v>
      </c>
      <c r="I913" t="s">
        <v>4205</v>
      </c>
      <c r="J913" t="s">
        <v>4206</v>
      </c>
      <c r="K913" t="s">
        <v>96</v>
      </c>
      <c r="L913" t="s">
        <v>13165</v>
      </c>
      <c r="M913" s="36">
        <v>45976.390844907408</v>
      </c>
      <c r="N913" s="36">
        <v>45981.706250000003</v>
      </c>
      <c r="P913" t="s">
        <v>8668</v>
      </c>
      <c r="Q913" t="s">
        <v>8668</v>
      </c>
      <c r="R913" t="s">
        <v>147</v>
      </c>
      <c r="S913" t="s">
        <v>2073</v>
      </c>
      <c r="T913" t="s">
        <v>100</v>
      </c>
      <c r="U913" t="s">
        <v>6696</v>
      </c>
      <c r="V913" t="s">
        <v>13166</v>
      </c>
      <c r="W913" t="s">
        <v>8611</v>
      </c>
      <c r="Y913" t="s">
        <v>15</v>
      </c>
      <c r="Z913" t="s">
        <v>104</v>
      </c>
      <c r="AB913" s="37">
        <v>0</v>
      </c>
      <c r="AC913" s="37">
        <v>35780</v>
      </c>
      <c r="AD913" s="37">
        <v>75096</v>
      </c>
      <c r="AE913" s="37">
        <v>35780</v>
      </c>
    </row>
    <row r="914" spans="1:31">
      <c r="A914" t="s">
        <v>398</v>
      </c>
      <c r="B914" t="s">
        <v>86</v>
      </c>
      <c r="C914" t="s">
        <v>87</v>
      </c>
      <c r="D914" t="s">
        <v>399</v>
      </c>
      <c r="E914" t="s">
        <v>13167</v>
      </c>
      <c r="F914" t="s">
        <v>13168</v>
      </c>
      <c r="G914" t="s">
        <v>8665</v>
      </c>
      <c r="H914" t="s">
        <v>402</v>
      </c>
      <c r="I914" t="s">
        <v>398</v>
      </c>
      <c r="J914" t="s">
        <v>13169</v>
      </c>
      <c r="K914" t="s">
        <v>96</v>
      </c>
      <c r="L914" t="s">
        <v>13170</v>
      </c>
      <c r="M914" s="36">
        <v>45976.375</v>
      </c>
      <c r="N914" s="36">
        <v>45979.50277777778</v>
      </c>
      <c r="P914" t="s">
        <v>8668</v>
      </c>
      <c r="Q914" t="s">
        <v>8668</v>
      </c>
      <c r="R914" t="s">
        <v>1130</v>
      </c>
      <c r="S914" t="s">
        <v>1130</v>
      </c>
      <c r="T914" t="s">
        <v>100</v>
      </c>
      <c r="U914" t="s">
        <v>6696</v>
      </c>
      <c r="V914" t="s">
        <v>13171</v>
      </c>
      <c r="W914" t="s">
        <v>102</v>
      </c>
      <c r="Y914" t="s">
        <v>8</v>
      </c>
      <c r="Z914" t="s">
        <v>104</v>
      </c>
      <c r="AA914" t="s">
        <v>824</v>
      </c>
      <c r="AB914" s="37">
        <v>1</v>
      </c>
      <c r="AC914" s="37">
        <v>35780</v>
      </c>
      <c r="AD914" s="37">
        <v>75096</v>
      </c>
      <c r="AE914" s="37">
        <v>35780</v>
      </c>
    </row>
    <row r="915" spans="1:31">
      <c r="A915" t="s">
        <v>138</v>
      </c>
      <c r="B915" t="s">
        <v>139</v>
      </c>
      <c r="C915" t="s">
        <v>140</v>
      </c>
      <c r="D915" t="s">
        <v>10286</v>
      </c>
      <c r="E915" t="s">
        <v>13172</v>
      </c>
      <c r="F915" t="s">
        <v>13173</v>
      </c>
      <c r="G915" t="s">
        <v>8607</v>
      </c>
      <c r="H915" t="s">
        <v>144</v>
      </c>
      <c r="I915" t="s">
        <v>10289</v>
      </c>
      <c r="J915" t="s">
        <v>13174</v>
      </c>
      <c r="K915" t="s">
        <v>96</v>
      </c>
      <c r="L915" t="s">
        <v>13175</v>
      </c>
      <c r="M915" s="36">
        <v>45976.375</v>
      </c>
      <c r="N915" s="36">
        <v>45982.642361111109</v>
      </c>
      <c r="P915" t="s">
        <v>8668</v>
      </c>
      <c r="Q915" t="s">
        <v>8668</v>
      </c>
      <c r="R915" t="s">
        <v>1130</v>
      </c>
      <c r="S915" t="s">
        <v>1130</v>
      </c>
      <c r="T915" t="s">
        <v>100</v>
      </c>
      <c r="U915" t="s">
        <v>6696</v>
      </c>
      <c r="V915" t="s">
        <v>13176</v>
      </c>
      <c r="W915" t="s">
        <v>8611</v>
      </c>
      <c r="Y915" t="s">
        <v>13</v>
      </c>
      <c r="Z915" t="s">
        <v>104</v>
      </c>
      <c r="AB915" s="37">
        <v>0</v>
      </c>
      <c r="AC915" s="37">
        <v>35780</v>
      </c>
      <c r="AD915" s="37">
        <v>75096</v>
      </c>
      <c r="AE915" s="37">
        <v>35780</v>
      </c>
    </row>
    <row r="916" spans="1:31">
      <c r="A916" t="s">
        <v>1001</v>
      </c>
      <c r="B916" t="s">
        <v>86</v>
      </c>
      <c r="C916" t="s">
        <v>352</v>
      </c>
      <c r="D916" t="s">
        <v>10443</v>
      </c>
      <c r="E916" t="s">
        <v>13177</v>
      </c>
      <c r="F916" t="s">
        <v>13178</v>
      </c>
      <c r="G916" t="s">
        <v>8665</v>
      </c>
      <c r="H916" t="s">
        <v>659</v>
      </c>
      <c r="I916" t="s">
        <v>3495</v>
      </c>
      <c r="J916" t="s">
        <v>13179</v>
      </c>
      <c r="K916" t="s">
        <v>96</v>
      </c>
      <c r="L916" t="s">
        <v>13180</v>
      </c>
      <c r="M916" s="36">
        <v>45976.394803240742</v>
      </c>
      <c r="N916" s="36">
        <v>45979.393055555563</v>
      </c>
      <c r="P916" t="s">
        <v>8668</v>
      </c>
      <c r="Q916" t="s">
        <v>8668</v>
      </c>
      <c r="R916" t="s">
        <v>98</v>
      </c>
      <c r="S916" t="s">
        <v>99</v>
      </c>
      <c r="T916" t="s">
        <v>100</v>
      </c>
      <c r="U916" t="s">
        <v>6696</v>
      </c>
      <c r="V916" t="s">
        <v>13181</v>
      </c>
      <c r="W916" t="s">
        <v>102</v>
      </c>
      <c r="Y916" t="s">
        <v>11</v>
      </c>
      <c r="Z916" t="s">
        <v>104</v>
      </c>
      <c r="AA916" t="s">
        <v>1009</v>
      </c>
      <c r="AB916" s="37">
        <v>1</v>
      </c>
      <c r="AC916" s="37">
        <v>67654</v>
      </c>
      <c r="AD916" s="37">
        <v>140396</v>
      </c>
      <c r="AE916" s="37">
        <v>67654</v>
      </c>
    </row>
    <row r="917" spans="1:31">
      <c r="A917" t="s">
        <v>113</v>
      </c>
      <c r="B917" t="s">
        <v>114</v>
      </c>
      <c r="C917" t="s">
        <v>115</v>
      </c>
      <c r="D917" t="s">
        <v>5299</v>
      </c>
      <c r="E917" t="s">
        <v>13182</v>
      </c>
      <c r="F917" t="s">
        <v>13183</v>
      </c>
      <c r="G917" t="s">
        <v>8665</v>
      </c>
      <c r="H917" t="s">
        <v>366</v>
      </c>
      <c r="I917" t="s">
        <v>962</v>
      </c>
      <c r="J917" t="s">
        <v>13184</v>
      </c>
      <c r="K917" t="s">
        <v>96</v>
      </c>
      <c r="L917" t="s">
        <v>13185</v>
      </c>
      <c r="M917" s="36">
        <v>45976.454548611109</v>
      </c>
      <c r="N917" s="36">
        <v>45980.727083333331</v>
      </c>
      <c r="P917" t="s">
        <v>8668</v>
      </c>
      <c r="Q917" t="s">
        <v>8668</v>
      </c>
      <c r="R917" t="s">
        <v>1130</v>
      </c>
      <c r="S917" t="s">
        <v>1130</v>
      </c>
      <c r="T917" t="s">
        <v>100</v>
      </c>
      <c r="U917" t="s">
        <v>6696</v>
      </c>
      <c r="V917" t="s">
        <v>13186</v>
      </c>
      <c r="W917" t="s">
        <v>102</v>
      </c>
      <c r="Y917" t="s">
        <v>11</v>
      </c>
      <c r="Z917" t="s">
        <v>104</v>
      </c>
      <c r="AA917" t="s">
        <v>1632</v>
      </c>
      <c r="AB917" s="37">
        <v>1</v>
      </c>
      <c r="AC917" s="37">
        <v>67654</v>
      </c>
      <c r="AD917" s="37">
        <v>140396</v>
      </c>
      <c r="AE917" s="37">
        <v>67654</v>
      </c>
    </row>
    <row r="918" spans="1:31">
      <c r="A918" t="s">
        <v>138</v>
      </c>
      <c r="B918" t="s">
        <v>139</v>
      </c>
      <c r="C918" t="s">
        <v>140</v>
      </c>
      <c r="D918" t="s">
        <v>141</v>
      </c>
      <c r="E918" t="s">
        <v>13187</v>
      </c>
      <c r="F918" t="s">
        <v>13188</v>
      </c>
      <c r="G918" t="s">
        <v>8665</v>
      </c>
      <c r="H918" t="s">
        <v>144</v>
      </c>
      <c r="I918" t="s">
        <v>138</v>
      </c>
      <c r="J918" t="s">
        <v>13189</v>
      </c>
      <c r="K918" t="s">
        <v>96</v>
      </c>
      <c r="L918" t="s">
        <v>13190</v>
      </c>
      <c r="M918" s="36">
        <v>45976.375</v>
      </c>
      <c r="N918" s="36">
        <v>45981.472916666673</v>
      </c>
      <c r="P918" t="s">
        <v>8668</v>
      </c>
      <c r="Q918" t="s">
        <v>8668</v>
      </c>
      <c r="R918" t="s">
        <v>98</v>
      </c>
      <c r="S918" t="s">
        <v>470</v>
      </c>
      <c r="T918" t="s">
        <v>100</v>
      </c>
      <c r="U918" t="s">
        <v>6696</v>
      </c>
      <c r="V918" t="s">
        <v>13191</v>
      </c>
      <c r="W918" t="s">
        <v>102</v>
      </c>
      <c r="Y918" t="s">
        <v>8</v>
      </c>
      <c r="Z918" t="s">
        <v>104</v>
      </c>
      <c r="AA918" t="s">
        <v>11538</v>
      </c>
      <c r="AB918" s="37">
        <v>1</v>
      </c>
      <c r="AC918" s="37">
        <v>35780</v>
      </c>
      <c r="AD918" s="37">
        <v>75096</v>
      </c>
      <c r="AE918" s="37">
        <v>35780</v>
      </c>
    </row>
    <row r="919" spans="1:31">
      <c r="A919" t="s">
        <v>398</v>
      </c>
      <c r="B919" t="s">
        <v>86</v>
      </c>
      <c r="C919" t="s">
        <v>87</v>
      </c>
      <c r="D919" t="s">
        <v>1514</v>
      </c>
      <c r="E919" t="s">
        <v>13192</v>
      </c>
      <c r="F919" t="s">
        <v>13193</v>
      </c>
      <c r="G919" t="s">
        <v>8607</v>
      </c>
      <c r="H919" t="s">
        <v>402</v>
      </c>
      <c r="I919" t="s">
        <v>1517</v>
      </c>
      <c r="J919" t="s">
        <v>13194</v>
      </c>
      <c r="K919" t="s">
        <v>96</v>
      </c>
      <c r="L919" t="s">
        <v>13195</v>
      </c>
      <c r="M919" s="36">
        <v>45976.406817129631</v>
      </c>
      <c r="N919" s="36">
        <v>45981.40902777778</v>
      </c>
      <c r="P919" t="s">
        <v>8668</v>
      </c>
      <c r="Q919" t="s">
        <v>8668</v>
      </c>
      <c r="R919" t="s">
        <v>98</v>
      </c>
      <c r="S919" t="s">
        <v>470</v>
      </c>
      <c r="T919" t="s">
        <v>100</v>
      </c>
      <c r="U919" t="s">
        <v>6696</v>
      </c>
      <c r="V919" t="s">
        <v>13196</v>
      </c>
      <c r="W919" t="s">
        <v>8611</v>
      </c>
      <c r="Y919" t="s">
        <v>13</v>
      </c>
      <c r="Z919" t="s">
        <v>104</v>
      </c>
      <c r="AB919" s="37">
        <v>0</v>
      </c>
      <c r="AC919" s="37">
        <v>35780</v>
      </c>
      <c r="AD919" s="37">
        <v>75096</v>
      </c>
      <c r="AE919" s="37">
        <v>35780</v>
      </c>
    </row>
    <row r="920" spans="1:31">
      <c r="A920" t="s">
        <v>138</v>
      </c>
      <c r="B920" t="s">
        <v>139</v>
      </c>
      <c r="C920" t="s">
        <v>140</v>
      </c>
      <c r="D920" t="s">
        <v>4830</v>
      </c>
      <c r="E920" t="s">
        <v>13197</v>
      </c>
      <c r="F920" t="s">
        <v>4832</v>
      </c>
      <c r="G920" t="s">
        <v>8607</v>
      </c>
      <c r="H920" t="s">
        <v>144</v>
      </c>
      <c r="I920" t="s">
        <v>4833</v>
      </c>
      <c r="J920" t="s">
        <v>4834</v>
      </c>
      <c r="K920" t="s">
        <v>96</v>
      </c>
      <c r="L920" t="s">
        <v>13198</v>
      </c>
      <c r="M920" s="36">
        <v>45976.437430555547</v>
      </c>
      <c r="N920" s="36">
        <v>45984.532638888893</v>
      </c>
      <c r="P920" t="s">
        <v>8668</v>
      </c>
      <c r="Q920" t="s">
        <v>8668</v>
      </c>
      <c r="R920" t="s">
        <v>98</v>
      </c>
      <c r="S920" t="s">
        <v>470</v>
      </c>
      <c r="T920" t="s">
        <v>100</v>
      </c>
      <c r="U920" t="s">
        <v>6696</v>
      </c>
      <c r="V920" t="s">
        <v>13199</v>
      </c>
      <c r="W920" t="s">
        <v>8611</v>
      </c>
      <c r="Y920" t="s">
        <v>15</v>
      </c>
      <c r="Z920" t="s">
        <v>104</v>
      </c>
      <c r="AB920" s="37">
        <v>0</v>
      </c>
      <c r="AC920" s="37">
        <v>35780</v>
      </c>
      <c r="AD920" s="37">
        <v>75096</v>
      </c>
      <c r="AE920" s="37">
        <v>35780</v>
      </c>
    </row>
    <row r="921" spans="1:31">
      <c r="A921" t="s">
        <v>800</v>
      </c>
      <c r="B921" t="s">
        <v>381</v>
      </c>
      <c r="C921" t="s">
        <v>382</v>
      </c>
      <c r="D921" t="s">
        <v>2049</v>
      </c>
      <c r="E921" t="s">
        <v>13200</v>
      </c>
      <c r="F921" t="s">
        <v>13201</v>
      </c>
      <c r="G921" t="s">
        <v>8665</v>
      </c>
      <c r="H921" t="s">
        <v>2052</v>
      </c>
      <c r="I921" t="s">
        <v>2053</v>
      </c>
      <c r="J921" t="s">
        <v>10808</v>
      </c>
      <c r="K921" t="s">
        <v>96</v>
      </c>
      <c r="L921" t="s">
        <v>13202</v>
      </c>
      <c r="M921" s="36">
        <v>45976.443981481483</v>
      </c>
      <c r="N921" s="36">
        <v>45980.720833333333</v>
      </c>
      <c r="P921" t="s">
        <v>8668</v>
      </c>
      <c r="Q921" t="s">
        <v>8668</v>
      </c>
      <c r="R921" t="s">
        <v>98</v>
      </c>
      <c r="S921" t="s">
        <v>99</v>
      </c>
      <c r="T921" t="s">
        <v>100</v>
      </c>
      <c r="U921" t="s">
        <v>6696</v>
      </c>
      <c r="V921" t="s">
        <v>13203</v>
      </c>
      <c r="W921" t="s">
        <v>102</v>
      </c>
      <c r="Y921" t="s">
        <v>15</v>
      </c>
      <c r="Z921" t="s">
        <v>104</v>
      </c>
      <c r="AA921" t="s">
        <v>2058</v>
      </c>
      <c r="AB921" s="37">
        <v>1</v>
      </c>
      <c r="AC921" s="37">
        <v>35780</v>
      </c>
      <c r="AD921" s="37">
        <v>75096</v>
      </c>
      <c r="AE921" s="37">
        <v>35780</v>
      </c>
    </row>
    <row r="922" spans="1:31">
      <c r="A922" t="s">
        <v>380</v>
      </c>
      <c r="B922" t="s">
        <v>381</v>
      </c>
      <c r="C922" t="s">
        <v>382</v>
      </c>
      <c r="D922" t="s">
        <v>383</v>
      </c>
      <c r="E922" t="s">
        <v>13204</v>
      </c>
      <c r="F922" t="s">
        <v>13205</v>
      </c>
      <c r="G922" t="s">
        <v>8665</v>
      </c>
      <c r="H922" t="s">
        <v>386</v>
      </c>
      <c r="I922" t="s">
        <v>380</v>
      </c>
      <c r="J922" t="s">
        <v>7218</v>
      </c>
      <c r="K922" t="s">
        <v>96</v>
      </c>
      <c r="L922" t="s">
        <v>13206</v>
      </c>
      <c r="M922" s="36">
        <v>45976.483113425929</v>
      </c>
      <c r="N922" s="36">
        <v>45979.45416666667</v>
      </c>
      <c r="P922" t="s">
        <v>8668</v>
      </c>
      <c r="Q922" t="s">
        <v>8668</v>
      </c>
      <c r="R922" t="s">
        <v>1130</v>
      </c>
      <c r="S922" t="s">
        <v>1130</v>
      </c>
      <c r="T922" t="s">
        <v>100</v>
      </c>
      <c r="U922" t="s">
        <v>6696</v>
      </c>
      <c r="V922" t="s">
        <v>13207</v>
      </c>
      <c r="W922" t="s">
        <v>102</v>
      </c>
      <c r="Y922" t="s">
        <v>8</v>
      </c>
      <c r="Z922" t="s">
        <v>104</v>
      </c>
      <c r="AA922" t="s">
        <v>391</v>
      </c>
      <c r="AB922" s="37">
        <v>1</v>
      </c>
      <c r="AC922" s="37">
        <v>35780</v>
      </c>
      <c r="AD922" s="37">
        <v>75096</v>
      </c>
      <c r="AE922" s="37">
        <v>35780</v>
      </c>
    </row>
    <row r="923" spans="1:31">
      <c r="A923" t="s">
        <v>380</v>
      </c>
      <c r="B923" t="s">
        <v>381</v>
      </c>
      <c r="C923" t="s">
        <v>382</v>
      </c>
      <c r="D923" t="s">
        <v>383</v>
      </c>
      <c r="E923" t="s">
        <v>13208</v>
      </c>
      <c r="F923" t="s">
        <v>13209</v>
      </c>
      <c r="G923" t="s">
        <v>8665</v>
      </c>
      <c r="H923" t="s">
        <v>386</v>
      </c>
      <c r="I923" t="s">
        <v>380</v>
      </c>
      <c r="J923" t="s">
        <v>13210</v>
      </c>
      <c r="K923" t="s">
        <v>96</v>
      </c>
      <c r="L923" t="s">
        <v>13211</v>
      </c>
      <c r="M923" s="36">
        <v>45976.484201388892</v>
      </c>
      <c r="N923" s="36">
        <v>45980.71875</v>
      </c>
      <c r="P923" t="s">
        <v>8668</v>
      </c>
      <c r="Q923" t="s">
        <v>8668</v>
      </c>
      <c r="R923" t="s">
        <v>98</v>
      </c>
      <c r="S923" t="s">
        <v>99</v>
      </c>
      <c r="T923" t="s">
        <v>100</v>
      </c>
      <c r="U923" t="s">
        <v>6696</v>
      </c>
      <c r="V923" t="s">
        <v>13212</v>
      </c>
      <c r="W923" t="s">
        <v>102</v>
      </c>
      <c r="Y923" t="s">
        <v>8</v>
      </c>
      <c r="Z923" t="s">
        <v>104</v>
      </c>
      <c r="AA923" t="s">
        <v>391</v>
      </c>
      <c r="AB923" s="37">
        <v>1</v>
      </c>
      <c r="AC923" s="37">
        <v>35780</v>
      </c>
      <c r="AD923" s="37">
        <v>75096</v>
      </c>
      <c r="AE923" s="37">
        <v>35780</v>
      </c>
    </row>
    <row r="924" spans="1:31">
      <c r="A924" t="s">
        <v>152</v>
      </c>
      <c r="B924" t="s">
        <v>153</v>
      </c>
      <c r="C924" t="s">
        <v>154</v>
      </c>
      <c r="D924" t="s">
        <v>155</v>
      </c>
      <c r="E924" t="s">
        <v>13213</v>
      </c>
      <c r="F924" t="s">
        <v>13214</v>
      </c>
      <c r="G924" t="s">
        <v>8665</v>
      </c>
      <c r="H924" t="s">
        <v>153</v>
      </c>
      <c r="I924" t="s">
        <v>152</v>
      </c>
      <c r="J924" t="s">
        <v>13215</v>
      </c>
      <c r="K924" t="s">
        <v>96</v>
      </c>
      <c r="L924" t="s">
        <v>13216</v>
      </c>
      <c r="M924" s="36">
        <v>45976.489548611113</v>
      </c>
      <c r="N924" s="36">
        <v>45979.464583333327</v>
      </c>
      <c r="P924" t="s">
        <v>8668</v>
      </c>
      <c r="Q924" t="s">
        <v>8668</v>
      </c>
      <c r="R924" t="s">
        <v>98</v>
      </c>
      <c r="S924" t="s">
        <v>470</v>
      </c>
      <c r="T924" t="s">
        <v>100</v>
      </c>
      <c r="U924" t="s">
        <v>6696</v>
      </c>
      <c r="V924" t="s">
        <v>13217</v>
      </c>
      <c r="W924" t="s">
        <v>102</v>
      </c>
      <c r="Y924" t="s">
        <v>8</v>
      </c>
      <c r="Z924" t="s">
        <v>104</v>
      </c>
      <c r="AA924" t="s">
        <v>1331</v>
      </c>
      <c r="AB924" s="37">
        <v>1</v>
      </c>
      <c r="AC924" s="37">
        <v>35780</v>
      </c>
      <c r="AD924" s="37">
        <v>75096</v>
      </c>
      <c r="AE924" s="37">
        <v>35780</v>
      </c>
    </row>
    <row r="925" spans="1:31">
      <c r="A925" t="s">
        <v>310</v>
      </c>
      <c r="B925" t="s">
        <v>114</v>
      </c>
      <c r="C925" t="s">
        <v>115</v>
      </c>
      <c r="D925" t="s">
        <v>8227</v>
      </c>
      <c r="E925" t="s">
        <v>13218</v>
      </c>
      <c r="F925" t="s">
        <v>13219</v>
      </c>
      <c r="G925" t="s">
        <v>8607</v>
      </c>
      <c r="H925" t="s">
        <v>314</v>
      </c>
      <c r="I925" t="s">
        <v>8230</v>
      </c>
      <c r="J925" t="s">
        <v>13220</v>
      </c>
      <c r="K925" t="s">
        <v>96</v>
      </c>
      <c r="L925" t="s">
        <v>13221</v>
      </c>
      <c r="M925" s="36">
        <v>45976.494398148148</v>
      </c>
      <c r="N925" s="36">
        <v>45988.390277777777</v>
      </c>
      <c r="P925" t="s">
        <v>8668</v>
      </c>
      <c r="Q925" t="s">
        <v>8668</v>
      </c>
      <c r="R925" t="s">
        <v>98</v>
      </c>
      <c r="S925" t="s">
        <v>470</v>
      </c>
      <c r="T925" t="s">
        <v>100</v>
      </c>
      <c r="U925" t="s">
        <v>6696</v>
      </c>
      <c r="V925" t="s">
        <v>13222</v>
      </c>
      <c r="W925" t="s">
        <v>8611</v>
      </c>
      <c r="Y925" t="s">
        <v>15</v>
      </c>
      <c r="Z925" t="s">
        <v>104</v>
      </c>
      <c r="AB925" s="37">
        <v>0</v>
      </c>
      <c r="AC925" s="37">
        <v>35780</v>
      </c>
      <c r="AD925" s="37">
        <v>75096</v>
      </c>
      <c r="AE925" s="37">
        <v>35780</v>
      </c>
    </row>
    <row r="926" spans="1:31">
      <c r="A926" t="s">
        <v>138</v>
      </c>
      <c r="B926" t="s">
        <v>139</v>
      </c>
      <c r="C926" t="s">
        <v>140</v>
      </c>
      <c r="D926" t="s">
        <v>141</v>
      </c>
      <c r="E926" t="s">
        <v>13223</v>
      </c>
      <c r="F926" t="s">
        <v>13224</v>
      </c>
      <c r="G926" t="s">
        <v>8665</v>
      </c>
      <c r="H926" t="s">
        <v>144</v>
      </c>
      <c r="I926" t="s">
        <v>138</v>
      </c>
      <c r="J926" t="s">
        <v>13225</v>
      </c>
      <c r="K926" t="s">
        <v>96</v>
      </c>
      <c r="L926" t="s">
        <v>13226</v>
      </c>
      <c r="M926" s="36">
        <v>45976.495104166657</v>
      </c>
      <c r="N926" s="36">
        <v>45981.470833333333</v>
      </c>
      <c r="P926" t="s">
        <v>8668</v>
      </c>
      <c r="Q926" t="s">
        <v>8668</v>
      </c>
      <c r="R926" t="s">
        <v>1129</v>
      </c>
      <c r="S926" t="s">
        <v>1129</v>
      </c>
      <c r="T926" t="s">
        <v>100</v>
      </c>
      <c r="U926" t="s">
        <v>6696</v>
      </c>
      <c r="V926" t="s">
        <v>13227</v>
      </c>
      <c r="W926" t="s">
        <v>102</v>
      </c>
      <c r="Y926" t="s">
        <v>8</v>
      </c>
      <c r="Z926" t="s">
        <v>104</v>
      </c>
      <c r="AA926" t="s">
        <v>11538</v>
      </c>
      <c r="AB926" s="37">
        <v>1</v>
      </c>
      <c r="AC926" s="37">
        <v>35780</v>
      </c>
      <c r="AD926" s="37">
        <v>75096</v>
      </c>
      <c r="AE926" s="37">
        <v>35780</v>
      </c>
    </row>
    <row r="927" spans="1:31">
      <c r="A927" t="s">
        <v>1646</v>
      </c>
      <c r="B927" t="s">
        <v>256</v>
      </c>
      <c r="C927" t="s">
        <v>257</v>
      </c>
      <c r="D927" t="s">
        <v>1918</v>
      </c>
      <c r="E927" t="s">
        <v>13228</v>
      </c>
      <c r="F927" t="s">
        <v>11902</v>
      </c>
      <c r="G927" t="s">
        <v>8665</v>
      </c>
      <c r="H927" t="s">
        <v>689</v>
      </c>
      <c r="I927" t="s">
        <v>1646</v>
      </c>
      <c r="J927" t="s">
        <v>11903</v>
      </c>
      <c r="K927" t="s">
        <v>96</v>
      </c>
      <c r="L927" t="s">
        <v>13229</v>
      </c>
      <c r="M927" s="36">
        <v>45976.428622685176</v>
      </c>
      <c r="N927" s="36">
        <v>45985.400694444441</v>
      </c>
      <c r="P927" t="s">
        <v>8668</v>
      </c>
      <c r="Q927" t="s">
        <v>8668</v>
      </c>
      <c r="R927" t="s">
        <v>98</v>
      </c>
      <c r="S927" t="s">
        <v>470</v>
      </c>
      <c r="T927" t="s">
        <v>100</v>
      </c>
      <c r="U927" t="s">
        <v>6696</v>
      </c>
      <c r="V927" t="s">
        <v>13230</v>
      </c>
      <c r="W927" t="s">
        <v>102</v>
      </c>
      <c r="Y927" t="s">
        <v>8</v>
      </c>
      <c r="Z927" t="s">
        <v>104</v>
      </c>
      <c r="AA927" t="s">
        <v>1663</v>
      </c>
      <c r="AB927" s="37">
        <v>1</v>
      </c>
      <c r="AC927" s="37">
        <v>35780</v>
      </c>
      <c r="AD927" s="37">
        <v>75096</v>
      </c>
      <c r="AE927" s="37">
        <v>35780</v>
      </c>
    </row>
    <row r="928" spans="1:31">
      <c r="A928" t="s">
        <v>138</v>
      </c>
      <c r="B928" t="s">
        <v>139</v>
      </c>
      <c r="C928" t="s">
        <v>140</v>
      </c>
      <c r="D928" t="s">
        <v>141</v>
      </c>
      <c r="E928" t="s">
        <v>13231</v>
      </c>
      <c r="F928" t="s">
        <v>13232</v>
      </c>
      <c r="G928" t="s">
        <v>8665</v>
      </c>
      <c r="H928" t="s">
        <v>144</v>
      </c>
      <c r="I928" t="s">
        <v>138</v>
      </c>
      <c r="J928" t="s">
        <v>13233</v>
      </c>
      <c r="K928" t="s">
        <v>96</v>
      </c>
      <c r="L928" t="s">
        <v>13234</v>
      </c>
      <c r="M928" s="36">
        <v>45976.44872685185</v>
      </c>
      <c r="N928" s="36">
        <v>45981.470833333333</v>
      </c>
      <c r="P928" t="s">
        <v>8668</v>
      </c>
      <c r="Q928" t="s">
        <v>8668</v>
      </c>
      <c r="R928" t="s">
        <v>98</v>
      </c>
      <c r="S928" t="s">
        <v>99</v>
      </c>
      <c r="T928" t="s">
        <v>100</v>
      </c>
      <c r="U928" t="s">
        <v>6696</v>
      </c>
      <c r="V928" t="s">
        <v>13235</v>
      </c>
      <c r="W928" t="s">
        <v>102</v>
      </c>
      <c r="Y928" t="s">
        <v>8</v>
      </c>
      <c r="Z928" t="s">
        <v>104</v>
      </c>
      <c r="AA928" t="s">
        <v>11538</v>
      </c>
      <c r="AB928" s="37">
        <v>1</v>
      </c>
      <c r="AC928" s="37">
        <v>35780</v>
      </c>
      <c r="AD928" s="37">
        <v>75096</v>
      </c>
      <c r="AE928" s="37">
        <v>35780</v>
      </c>
    </row>
    <row r="929" spans="1:31">
      <c r="A929" t="s">
        <v>1001</v>
      </c>
      <c r="B929" t="s">
        <v>86</v>
      </c>
      <c r="C929" t="s">
        <v>352</v>
      </c>
      <c r="D929" t="s">
        <v>8395</v>
      </c>
      <c r="E929" t="s">
        <v>13236</v>
      </c>
      <c r="F929" t="s">
        <v>10227</v>
      </c>
      <c r="G929" t="s">
        <v>8665</v>
      </c>
      <c r="H929" t="s">
        <v>659</v>
      </c>
      <c r="I929" t="s">
        <v>8396</v>
      </c>
      <c r="J929" t="s">
        <v>10228</v>
      </c>
      <c r="K929" t="s">
        <v>96</v>
      </c>
      <c r="L929" t="s">
        <v>13237</v>
      </c>
      <c r="M929" s="36">
        <v>45979.333333333343</v>
      </c>
      <c r="N929" s="36">
        <v>45979.499305555553</v>
      </c>
      <c r="P929" t="s">
        <v>8668</v>
      </c>
      <c r="Q929" t="s">
        <v>8668</v>
      </c>
      <c r="R929" t="s">
        <v>1130</v>
      </c>
      <c r="S929" t="s">
        <v>1130</v>
      </c>
      <c r="T929" t="s">
        <v>100</v>
      </c>
      <c r="U929" t="s">
        <v>6696</v>
      </c>
      <c r="V929" t="s">
        <v>13238</v>
      </c>
      <c r="W929" t="s">
        <v>102</v>
      </c>
      <c r="Y929" t="s">
        <v>11</v>
      </c>
      <c r="Z929" t="s">
        <v>104</v>
      </c>
      <c r="AA929" t="s">
        <v>2338</v>
      </c>
      <c r="AB929" s="37">
        <v>1</v>
      </c>
      <c r="AC929" s="37">
        <v>67654</v>
      </c>
      <c r="AD929" s="37">
        <v>140396</v>
      </c>
      <c r="AE929" s="37">
        <v>67654</v>
      </c>
    </row>
    <row r="930" spans="1:31">
      <c r="A930" t="s">
        <v>138</v>
      </c>
      <c r="B930" t="s">
        <v>139</v>
      </c>
      <c r="C930" t="s">
        <v>140</v>
      </c>
      <c r="D930" t="s">
        <v>5157</v>
      </c>
      <c r="E930" t="s">
        <v>13239</v>
      </c>
      <c r="F930" t="s">
        <v>13240</v>
      </c>
      <c r="G930" t="s">
        <v>8665</v>
      </c>
      <c r="H930" t="s">
        <v>1507</v>
      </c>
      <c r="I930" t="s">
        <v>5160</v>
      </c>
      <c r="J930" t="s">
        <v>13241</v>
      </c>
      <c r="K930" t="s">
        <v>96</v>
      </c>
      <c r="L930" t="s">
        <v>13242</v>
      </c>
      <c r="M930" s="36">
        <v>45979.333333333343</v>
      </c>
      <c r="N930" s="36">
        <v>45982.425000000003</v>
      </c>
      <c r="P930" t="s">
        <v>8668</v>
      </c>
      <c r="Q930" t="s">
        <v>8668</v>
      </c>
      <c r="R930" t="s">
        <v>1130</v>
      </c>
      <c r="S930" t="s">
        <v>1130</v>
      </c>
      <c r="T930" t="s">
        <v>100</v>
      </c>
      <c r="U930" t="s">
        <v>6696</v>
      </c>
      <c r="V930" t="s">
        <v>13243</v>
      </c>
      <c r="W930" t="s">
        <v>102</v>
      </c>
      <c r="Y930" t="s">
        <v>125</v>
      </c>
      <c r="Z930" t="s">
        <v>126</v>
      </c>
      <c r="AA930" t="s">
        <v>637</v>
      </c>
      <c r="AB930" s="37">
        <v>1</v>
      </c>
      <c r="AC930" s="37">
        <v>35780</v>
      </c>
      <c r="AD930" s="37">
        <v>75096</v>
      </c>
      <c r="AE930" s="37">
        <v>35780</v>
      </c>
    </row>
    <row r="931" spans="1:31">
      <c r="A931" t="s">
        <v>975</v>
      </c>
      <c r="B931" t="s">
        <v>256</v>
      </c>
      <c r="C931" t="s">
        <v>257</v>
      </c>
      <c r="D931" t="s">
        <v>976</v>
      </c>
      <c r="E931" t="s">
        <v>13244</v>
      </c>
      <c r="F931" t="s">
        <v>13245</v>
      </c>
      <c r="G931" t="s">
        <v>8665</v>
      </c>
      <c r="H931" t="s">
        <v>979</v>
      </c>
      <c r="I931" t="s">
        <v>975</v>
      </c>
      <c r="J931" t="s">
        <v>7212</v>
      </c>
      <c r="K931" t="s">
        <v>96</v>
      </c>
      <c r="L931" t="s">
        <v>13246</v>
      </c>
      <c r="M931" s="36">
        <v>45979.333333333343</v>
      </c>
      <c r="N931" s="36">
        <v>45980.724999999999</v>
      </c>
      <c r="P931" t="s">
        <v>8668</v>
      </c>
      <c r="Q931" t="s">
        <v>8668</v>
      </c>
      <c r="R931" t="s">
        <v>1130</v>
      </c>
      <c r="S931" t="s">
        <v>1130</v>
      </c>
      <c r="T931" t="s">
        <v>100</v>
      </c>
      <c r="U931" t="s">
        <v>6696</v>
      </c>
      <c r="V931" t="s">
        <v>13247</v>
      </c>
      <c r="W931" t="s">
        <v>102</v>
      </c>
      <c r="Y931" t="s">
        <v>8</v>
      </c>
      <c r="Z931" t="s">
        <v>104</v>
      </c>
      <c r="AA931" t="s">
        <v>984</v>
      </c>
      <c r="AB931" s="37">
        <v>1</v>
      </c>
      <c r="AC931" s="37">
        <v>35780</v>
      </c>
      <c r="AD931" s="37">
        <v>75096</v>
      </c>
      <c r="AE931" s="37">
        <v>35780</v>
      </c>
    </row>
    <row r="932" spans="1:31">
      <c r="A932" t="s">
        <v>138</v>
      </c>
      <c r="B932" t="s">
        <v>139</v>
      </c>
      <c r="C932" t="s">
        <v>140</v>
      </c>
      <c r="D932" t="s">
        <v>8824</v>
      </c>
      <c r="E932" t="s">
        <v>13248</v>
      </c>
      <c r="F932" t="s">
        <v>13249</v>
      </c>
      <c r="G932" t="s">
        <v>8665</v>
      </c>
      <c r="H932" t="s">
        <v>144</v>
      </c>
      <c r="I932" t="s">
        <v>8827</v>
      </c>
      <c r="J932" t="s">
        <v>13250</v>
      </c>
      <c r="K932" t="s">
        <v>96</v>
      </c>
      <c r="L932" t="s">
        <v>13251</v>
      </c>
      <c r="M932" s="36">
        <v>45979.333333333343</v>
      </c>
      <c r="N932" s="36">
        <v>45985.357638888891</v>
      </c>
      <c r="P932" t="s">
        <v>8668</v>
      </c>
      <c r="Q932" t="s">
        <v>8668</v>
      </c>
      <c r="R932" t="s">
        <v>1130</v>
      </c>
      <c r="S932" t="s">
        <v>1130</v>
      </c>
      <c r="T932" t="s">
        <v>100</v>
      </c>
      <c r="U932" t="s">
        <v>6696</v>
      </c>
      <c r="V932" t="s">
        <v>13252</v>
      </c>
      <c r="W932" t="s">
        <v>102</v>
      </c>
      <c r="Y932" t="s">
        <v>11</v>
      </c>
      <c r="Z932" t="s">
        <v>104</v>
      </c>
      <c r="AA932" t="s">
        <v>1172</v>
      </c>
      <c r="AB932" s="37">
        <v>1</v>
      </c>
      <c r="AC932" s="37">
        <v>67654</v>
      </c>
      <c r="AD932" s="37">
        <v>140396</v>
      </c>
      <c r="AE932" s="37">
        <v>67654</v>
      </c>
    </row>
    <row r="933" spans="1:31">
      <c r="A933" t="s">
        <v>975</v>
      </c>
      <c r="B933" t="s">
        <v>256</v>
      </c>
      <c r="C933" t="s">
        <v>257</v>
      </c>
      <c r="D933" t="s">
        <v>3762</v>
      </c>
      <c r="E933" t="s">
        <v>13253</v>
      </c>
      <c r="F933" t="s">
        <v>13254</v>
      </c>
      <c r="G933" t="s">
        <v>8665</v>
      </c>
      <c r="H933" t="s">
        <v>979</v>
      </c>
      <c r="I933" t="s">
        <v>3765</v>
      </c>
      <c r="J933" t="s">
        <v>13255</v>
      </c>
      <c r="K933" t="s">
        <v>96</v>
      </c>
      <c r="L933" t="s">
        <v>13256</v>
      </c>
      <c r="M933" s="36">
        <v>45976.491782407407</v>
      </c>
      <c r="N933" s="36">
        <v>45980.716666666667</v>
      </c>
      <c r="P933" t="s">
        <v>8668</v>
      </c>
      <c r="Q933" t="s">
        <v>8668</v>
      </c>
      <c r="R933" t="s">
        <v>1129</v>
      </c>
      <c r="S933" t="s">
        <v>1129</v>
      </c>
      <c r="T933" t="s">
        <v>100</v>
      </c>
      <c r="U933" t="s">
        <v>6696</v>
      </c>
      <c r="V933" t="s">
        <v>13257</v>
      </c>
      <c r="W933" t="s">
        <v>102</v>
      </c>
      <c r="Y933" t="s">
        <v>11</v>
      </c>
      <c r="Z933" t="s">
        <v>104</v>
      </c>
      <c r="AA933" t="s">
        <v>1023</v>
      </c>
      <c r="AB933" s="37">
        <v>1</v>
      </c>
      <c r="AC933" s="37">
        <v>67654</v>
      </c>
      <c r="AD933" s="37">
        <v>140396</v>
      </c>
      <c r="AE933" s="37">
        <v>67654</v>
      </c>
    </row>
    <row r="934" spans="1:31">
      <c r="A934" t="s">
        <v>310</v>
      </c>
      <c r="B934" t="s">
        <v>114</v>
      </c>
      <c r="C934" t="s">
        <v>115</v>
      </c>
      <c r="D934" t="s">
        <v>311</v>
      </c>
      <c r="E934" t="s">
        <v>13258</v>
      </c>
      <c r="F934" t="s">
        <v>13259</v>
      </c>
      <c r="G934" t="s">
        <v>8665</v>
      </c>
      <c r="H934" t="s">
        <v>314</v>
      </c>
      <c r="I934" t="s">
        <v>310</v>
      </c>
      <c r="J934" t="s">
        <v>13260</v>
      </c>
      <c r="K934" t="s">
        <v>96</v>
      </c>
      <c r="L934" t="s">
        <v>13261</v>
      </c>
      <c r="M934" s="36">
        <v>45979.333333333343</v>
      </c>
      <c r="N934" s="36">
        <v>45980.340277777781</v>
      </c>
      <c r="P934" t="s">
        <v>8668</v>
      </c>
      <c r="Q934" t="s">
        <v>8668</v>
      </c>
      <c r="R934" t="s">
        <v>1129</v>
      </c>
      <c r="S934" t="s">
        <v>1129</v>
      </c>
      <c r="T934" t="s">
        <v>100</v>
      </c>
      <c r="U934" t="s">
        <v>6696</v>
      </c>
      <c r="V934" t="s">
        <v>13262</v>
      </c>
      <c r="W934" t="s">
        <v>102</v>
      </c>
      <c r="Y934" t="s">
        <v>8</v>
      </c>
      <c r="Z934" t="s">
        <v>104</v>
      </c>
      <c r="AA934" t="s">
        <v>319</v>
      </c>
      <c r="AB934" s="37">
        <v>1</v>
      </c>
      <c r="AC934" s="37">
        <v>35780</v>
      </c>
      <c r="AD934" s="37">
        <v>75096</v>
      </c>
      <c r="AE934" s="37">
        <v>35780</v>
      </c>
    </row>
    <row r="935" spans="1:31">
      <c r="A935" t="s">
        <v>113</v>
      </c>
      <c r="B935" t="s">
        <v>114</v>
      </c>
      <c r="C935" t="s">
        <v>115</v>
      </c>
      <c r="D935" t="s">
        <v>1357</v>
      </c>
      <c r="E935" t="s">
        <v>13263</v>
      </c>
      <c r="F935" t="s">
        <v>13264</v>
      </c>
      <c r="G935" t="s">
        <v>8607</v>
      </c>
      <c r="H935" t="s">
        <v>366</v>
      </c>
      <c r="I935" t="s">
        <v>1360</v>
      </c>
      <c r="J935" t="s">
        <v>13265</v>
      </c>
      <c r="K935" t="s">
        <v>96</v>
      </c>
      <c r="L935" t="s">
        <v>13266</v>
      </c>
      <c r="M935" s="36">
        <v>45979.333333333343</v>
      </c>
      <c r="N935" s="36">
        <v>45980.604861111111</v>
      </c>
      <c r="P935" t="s">
        <v>8668</v>
      </c>
      <c r="Q935" t="s">
        <v>8668</v>
      </c>
      <c r="R935" t="s">
        <v>98</v>
      </c>
      <c r="S935" t="s">
        <v>99</v>
      </c>
      <c r="T935" t="s">
        <v>100</v>
      </c>
      <c r="U935" t="s">
        <v>6696</v>
      </c>
      <c r="V935" t="s">
        <v>13267</v>
      </c>
      <c r="W935" t="s">
        <v>8611</v>
      </c>
      <c r="Y935" t="s">
        <v>13</v>
      </c>
      <c r="Z935" t="s">
        <v>104</v>
      </c>
      <c r="AB935" s="37">
        <v>0</v>
      </c>
      <c r="AC935" s="37">
        <v>35780</v>
      </c>
      <c r="AD935" s="37">
        <v>75096</v>
      </c>
      <c r="AE935" s="37">
        <v>35780</v>
      </c>
    </row>
    <row r="936" spans="1:31">
      <c r="A936" t="s">
        <v>398</v>
      </c>
      <c r="B936" t="s">
        <v>86</v>
      </c>
      <c r="C936" t="s">
        <v>87</v>
      </c>
      <c r="D936" t="s">
        <v>399</v>
      </c>
      <c r="E936" t="s">
        <v>13268</v>
      </c>
      <c r="F936" t="s">
        <v>1949</v>
      </c>
      <c r="G936" t="s">
        <v>8665</v>
      </c>
      <c r="H936" t="s">
        <v>402</v>
      </c>
      <c r="I936" t="s">
        <v>398</v>
      </c>
      <c r="J936" t="s">
        <v>1950</v>
      </c>
      <c r="K936" t="s">
        <v>96</v>
      </c>
      <c r="L936" t="s">
        <v>13269</v>
      </c>
      <c r="M936" s="36">
        <v>45979.333333333343</v>
      </c>
      <c r="N936" s="36">
        <v>45979.411111111112</v>
      </c>
      <c r="P936" t="s">
        <v>8668</v>
      </c>
      <c r="Q936" t="s">
        <v>8668</v>
      </c>
      <c r="R936" t="s">
        <v>147</v>
      </c>
      <c r="S936" t="s">
        <v>1364</v>
      </c>
      <c r="T936" t="s">
        <v>100</v>
      </c>
      <c r="U936" t="s">
        <v>6696</v>
      </c>
      <c r="V936" t="s">
        <v>13270</v>
      </c>
      <c r="W936" t="s">
        <v>102</v>
      </c>
      <c r="Y936" t="s">
        <v>8</v>
      </c>
      <c r="Z936" t="s">
        <v>104</v>
      </c>
      <c r="AA936" t="s">
        <v>824</v>
      </c>
      <c r="AB936" s="37">
        <v>1</v>
      </c>
      <c r="AC936" s="37">
        <v>35780</v>
      </c>
      <c r="AD936" s="37">
        <v>75096</v>
      </c>
      <c r="AE936" s="37">
        <v>35780</v>
      </c>
    </row>
    <row r="937" spans="1:31">
      <c r="A937" t="s">
        <v>138</v>
      </c>
      <c r="B937" t="s">
        <v>139</v>
      </c>
      <c r="C937" t="s">
        <v>140</v>
      </c>
      <c r="D937" t="s">
        <v>141</v>
      </c>
      <c r="E937" t="s">
        <v>13271</v>
      </c>
      <c r="F937" t="s">
        <v>13272</v>
      </c>
      <c r="G937" t="s">
        <v>8665</v>
      </c>
      <c r="H937" t="s">
        <v>144</v>
      </c>
      <c r="I937" t="s">
        <v>138</v>
      </c>
      <c r="J937" t="s">
        <v>13273</v>
      </c>
      <c r="K937" t="s">
        <v>96</v>
      </c>
      <c r="L937" t="s">
        <v>13274</v>
      </c>
      <c r="M937" s="36">
        <v>45979.333333333343</v>
      </c>
      <c r="N937" s="36">
        <v>45981.469444444447</v>
      </c>
      <c r="P937" t="s">
        <v>8668</v>
      </c>
      <c r="Q937" t="s">
        <v>8668</v>
      </c>
      <c r="R937" t="s">
        <v>98</v>
      </c>
      <c r="S937" t="s">
        <v>470</v>
      </c>
      <c r="T937" t="s">
        <v>100</v>
      </c>
      <c r="U937" t="s">
        <v>6696</v>
      </c>
      <c r="V937" t="s">
        <v>13275</v>
      </c>
      <c r="W937" t="s">
        <v>102</v>
      </c>
      <c r="Y937" t="s">
        <v>8</v>
      </c>
      <c r="Z937" t="s">
        <v>104</v>
      </c>
      <c r="AA937" t="s">
        <v>11538</v>
      </c>
      <c r="AB937" s="37">
        <v>1</v>
      </c>
      <c r="AC937" s="37">
        <v>35780</v>
      </c>
      <c r="AD937" s="37">
        <v>75096</v>
      </c>
      <c r="AE937" s="37">
        <v>35780</v>
      </c>
    </row>
    <row r="938" spans="1:31">
      <c r="A938" t="s">
        <v>138</v>
      </c>
      <c r="B938" t="s">
        <v>139</v>
      </c>
      <c r="C938" t="s">
        <v>140</v>
      </c>
      <c r="D938" t="s">
        <v>196</v>
      </c>
      <c r="E938" t="s">
        <v>13276</v>
      </c>
      <c r="F938" t="s">
        <v>13277</v>
      </c>
      <c r="G938" t="s">
        <v>8665</v>
      </c>
      <c r="H938" t="s">
        <v>144</v>
      </c>
      <c r="I938" t="s">
        <v>199</v>
      </c>
      <c r="J938" t="s">
        <v>13278</v>
      </c>
      <c r="K938" t="s">
        <v>96</v>
      </c>
      <c r="L938" t="s">
        <v>13279</v>
      </c>
      <c r="M938" s="36">
        <v>45979.333333333343</v>
      </c>
      <c r="N938" s="36">
        <v>45987.826979166668</v>
      </c>
      <c r="P938" t="s">
        <v>8668</v>
      </c>
      <c r="Q938" t="s">
        <v>8668</v>
      </c>
      <c r="R938" t="s">
        <v>1129</v>
      </c>
      <c r="S938" t="s">
        <v>1129</v>
      </c>
      <c r="T938" t="s">
        <v>100</v>
      </c>
      <c r="U938" t="s">
        <v>6696</v>
      </c>
      <c r="V938" t="s">
        <v>13280</v>
      </c>
      <c r="W938" t="s">
        <v>102</v>
      </c>
      <c r="Y938" t="s">
        <v>8</v>
      </c>
      <c r="Z938" t="s">
        <v>104</v>
      </c>
      <c r="AA938" t="s">
        <v>7189</v>
      </c>
      <c r="AB938" s="37">
        <v>2</v>
      </c>
      <c r="AC938" s="37">
        <v>35780</v>
      </c>
      <c r="AD938" s="37">
        <v>75096</v>
      </c>
      <c r="AE938" s="37">
        <v>71560</v>
      </c>
    </row>
    <row r="939" spans="1:31">
      <c r="A939" t="s">
        <v>138</v>
      </c>
      <c r="B939" t="s">
        <v>139</v>
      </c>
      <c r="C939" t="s">
        <v>140</v>
      </c>
      <c r="D939" t="s">
        <v>141</v>
      </c>
      <c r="E939" t="s">
        <v>13281</v>
      </c>
      <c r="F939" t="s">
        <v>13282</v>
      </c>
      <c r="G939" t="s">
        <v>8665</v>
      </c>
      <c r="H939" t="s">
        <v>144</v>
      </c>
      <c r="I939" t="s">
        <v>138</v>
      </c>
      <c r="J939" t="s">
        <v>13283</v>
      </c>
      <c r="K939" t="s">
        <v>96</v>
      </c>
      <c r="L939" t="s">
        <v>13284</v>
      </c>
      <c r="M939" s="36">
        <v>45979.333333333343</v>
      </c>
      <c r="N939" s="36">
        <v>45981.46875</v>
      </c>
      <c r="P939" t="s">
        <v>8668</v>
      </c>
      <c r="Q939" t="s">
        <v>8668</v>
      </c>
      <c r="R939" t="s">
        <v>98</v>
      </c>
      <c r="S939" t="s">
        <v>99</v>
      </c>
      <c r="T939" t="s">
        <v>100</v>
      </c>
      <c r="U939" t="s">
        <v>6696</v>
      </c>
      <c r="V939" t="s">
        <v>13285</v>
      </c>
      <c r="W939" t="s">
        <v>102</v>
      </c>
      <c r="Y939" t="s">
        <v>8</v>
      </c>
      <c r="Z939" t="s">
        <v>104</v>
      </c>
      <c r="AA939" t="s">
        <v>11538</v>
      </c>
      <c r="AB939" s="37">
        <v>1</v>
      </c>
      <c r="AC939" s="37">
        <v>35780</v>
      </c>
      <c r="AD939" s="37">
        <v>75096</v>
      </c>
      <c r="AE939" s="37">
        <v>35780</v>
      </c>
    </row>
    <row r="940" spans="1:31">
      <c r="A940" t="s">
        <v>152</v>
      </c>
      <c r="B940" t="s">
        <v>153</v>
      </c>
      <c r="C940" t="s">
        <v>154</v>
      </c>
      <c r="D940" t="s">
        <v>155</v>
      </c>
      <c r="E940" t="s">
        <v>13286</v>
      </c>
      <c r="F940" t="s">
        <v>13287</v>
      </c>
      <c r="G940" t="s">
        <v>8665</v>
      </c>
      <c r="H940" t="s">
        <v>153</v>
      </c>
      <c r="I940" t="s">
        <v>152</v>
      </c>
      <c r="J940" t="s">
        <v>13288</v>
      </c>
      <c r="K940" t="s">
        <v>96</v>
      </c>
      <c r="L940" t="s">
        <v>13289</v>
      </c>
      <c r="M940" s="36">
        <v>45979.333333333343</v>
      </c>
      <c r="N940" s="36">
        <v>45979.51666666667</v>
      </c>
      <c r="P940" t="s">
        <v>8668</v>
      </c>
      <c r="Q940" t="s">
        <v>8668</v>
      </c>
      <c r="R940" t="s">
        <v>1130</v>
      </c>
      <c r="S940" t="s">
        <v>1130</v>
      </c>
      <c r="T940" t="s">
        <v>100</v>
      </c>
      <c r="U940" t="s">
        <v>6696</v>
      </c>
      <c r="V940" t="s">
        <v>13290</v>
      </c>
      <c r="W940" t="s">
        <v>102</v>
      </c>
      <c r="Y940" t="s">
        <v>8</v>
      </c>
      <c r="Z940" t="s">
        <v>104</v>
      </c>
      <c r="AA940" t="s">
        <v>1331</v>
      </c>
      <c r="AB940" s="37">
        <v>1</v>
      </c>
      <c r="AC940" s="37">
        <v>35780</v>
      </c>
      <c r="AD940" s="37">
        <v>75096</v>
      </c>
      <c r="AE940" s="37">
        <v>35780</v>
      </c>
    </row>
    <row r="941" spans="1:31">
      <c r="A941" t="s">
        <v>138</v>
      </c>
      <c r="B941" t="s">
        <v>139</v>
      </c>
      <c r="C941" t="s">
        <v>140</v>
      </c>
      <c r="D941" t="s">
        <v>196</v>
      </c>
      <c r="E941" t="s">
        <v>13291</v>
      </c>
      <c r="F941" t="s">
        <v>13292</v>
      </c>
      <c r="G941" t="s">
        <v>8665</v>
      </c>
      <c r="H941" t="s">
        <v>144</v>
      </c>
      <c r="I941" t="s">
        <v>199</v>
      </c>
      <c r="J941" t="s">
        <v>13293</v>
      </c>
      <c r="K941" t="s">
        <v>96</v>
      </c>
      <c r="L941" t="s">
        <v>13294</v>
      </c>
      <c r="M941" s="36">
        <v>45979.333333333343</v>
      </c>
      <c r="N941" s="36">
        <v>45981.465277777781</v>
      </c>
      <c r="P941" t="s">
        <v>8668</v>
      </c>
      <c r="Q941" t="s">
        <v>8668</v>
      </c>
      <c r="R941" t="s">
        <v>1129</v>
      </c>
      <c r="S941" t="s">
        <v>1130</v>
      </c>
      <c r="T941" t="s">
        <v>100</v>
      </c>
      <c r="U941" t="s">
        <v>6696</v>
      </c>
      <c r="V941" t="s">
        <v>13295</v>
      </c>
      <c r="W941" t="s">
        <v>102</v>
      </c>
      <c r="Y941" t="s">
        <v>8</v>
      </c>
      <c r="Z941" t="s">
        <v>104</v>
      </c>
      <c r="AA941" t="s">
        <v>11538</v>
      </c>
      <c r="AB941" s="37">
        <v>1</v>
      </c>
      <c r="AC941" s="37">
        <v>35780</v>
      </c>
      <c r="AD941" s="37">
        <v>75096</v>
      </c>
      <c r="AE941" s="37">
        <v>35780</v>
      </c>
    </row>
    <row r="942" spans="1:31">
      <c r="A942" t="s">
        <v>138</v>
      </c>
      <c r="B942" t="s">
        <v>139</v>
      </c>
      <c r="C942" t="s">
        <v>140</v>
      </c>
      <c r="D942" t="s">
        <v>141</v>
      </c>
      <c r="E942" t="s">
        <v>13296</v>
      </c>
      <c r="F942" t="s">
        <v>13297</v>
      </c>
      <c r="G942" t="s">
        <v>8665</v>
      </c>
      <c r="H942" t="s">
        <v>144</v>
      </c>
      <c r="I942" t="s">
        <v>138</v>
      </c>
      <c r="J942" t="s">
        <v>13298</v>
      </c>
      <c r="K942" t="s">
        <v>96</v>
      </c>
      <c r="L942" t="s">
        <v>13299</v>
      </c>
      <c r="M942" s="36">
        <v>45979.333333333343</v>
      </c>
      <c r="N942" s="36">
        <v>45981.46597222222</v>
      </c>
      <c r="P942" t="s">
        <v>8668</v>
      </c>
      <c r="Q942" t="s">
        <v>8668</v>
      </c>
      <c r="R942" t="s">
        <v>1130</v>
      </c>
      <c r="S942" t="s">
        <v>1130</v>
      </c>
      <c r="T942" t="s">
        <v>100</v>
      </c>
      <c r="U942" t="s">
        <v>6696</v>
      </c>
      <c r="V942" t="s">
        <v>13300</v>
      </c>
      <c r="W942" t="s">
        <v>102</v>
      </c>
      <c r="Y942" t="s">
        <v>8</v>
      </c>
      <c r="Z942" t="s">
        <v>104</v>
      </c>
      <c r="AA942" t="s">
        <v>11538</v>
      </c>
      <c r="AB942" s="37">
        <v>1</v>
      </c>
      <c r="AC942" s="37">
        <v>35780</v>
      </c>
      <c r="AD942" s="37">
        <v>75096</v>
      </c>
      <c r="AE942" s="37">
        <v>35780</v>
      </c>
    </row>
    <row r="943" spans="1:31">
      <c r="A943" t="s">
        <v>138</v>
      </c>
      <c r="B943" t="s">
        <v>139</v>
      </c>
      <c r="C943" t="s">
        <v>140</v>
      </c>
      <c r="D943" t="s">
        <v>141</v>
      </c>
      <c r="E943" t="s">
        <v>13301</v>
      </c>
      <c r="F943" t="s">
        <v>7050</v>
      </c>
      <c r="G943" t="s">
        <v>8665</v>
      </c>
      <c r="H943" t="s">
        <v>144</v>
      </c>
      <c r="I943" t="s">
        <v>138</v>
      </c>
      <c r="J943" t="s">
        <v>7051</v>
      </c>
      <c r="K943" t="s">
        <v>96</v>
      </c>
      <c r="L943" t="s">
        <v>13302</v>
      </c>
      <c r="M943" s="36">
        <v>45979.333333333343</v>
      </c>
      <c r="N943" s="36">
        <v>45981.465277777781</v>
      </c>
      <c r="P943" t="s">
        <v>8668</v>
      </c>
      <c r="Q943" t="s">
        <v>8668</v>
      </c>
      <c r="R943" t="s">
        <v>1130</v>
      </c>
      <c r="S943" t="s">
        <v>1130</v>
      </c>
      <c r="T943" t="s">
        <v>100</v>
      </c>
      <c r="U943" t="s">
        <v>6696</v>
      </c>
      <c r="V943" t="s">
        <v>13303</v>
      </c>
      <c r="W943" t="s">
        <v>102</v>
      </c>
      <c r="Y943" t="s">
        <v>8</v>
      </c>
      <c r="Z943" t="s">
        <v>104</v>
      </c>
      <c r="AA943" t="s">
        <v>11538</v>
      </c>
      <c r="AB943" s="37">
        <v>1</v>
      </c>
      <c r="AC943" s="37">
        <v>35780</v>
      </c>
      <c r="AD943" s="37">
        <v>75096</v>
      </c>
      <c r="AE943" s="37">
        <v>35780</v>
      </c>
    </row>
    <row r="944" spans="1:31">
      <c r="A944" t="s">
        <v>138</v>
      </c>
      <c r="B944" t="s">
        <v>139</v>
      </c>
      <c r="C944" t="s">
        <v>140</v>
      </c>
      <c r="D944" t="s">
        <v>9237</v>
      </c>
      <c r="E944" t="s">
        <v>13304</v>
      </c>
      <c r="F944" t="s">
        <v>13305</v>
      </c>
      <c r="G944" t="s">
        <v>8665</v>
      </c>
      <c r="H944" t="s">
        <v>144</v>
      </c>
      <c r="I944" t="s">
        <v>4583</v>
      </c>
      <c r="J944" t="s">
        <v>13306</v>
      </c>
      <c r="K944" t="s">
        <v>96</v>
      </c>
      <c r="L944" t="s">
        <v>13307</v>
      </c>
      <c r="M944" s="36">
        <v>45979.333333333343</v>
      </c>
      <c r="N944" s="36">
        <v>45979.390972222223</v>
      </c>
      <c r="P944" t="s">
        <v>8668</v>
      </c>
      <c r="Q944" t="s">
        <v>8668</v>
      </c>
      <c r="R944" t="s">
        <v>98</v>
      </c>
      <c r="S944" t="s">
        <v>470</v>
      </c>
      <c r="T944" t="s">
        <v>100</v>
      </c>
      <c r="U944" t="s">
        <v>6696</v>
      </c>
      <c r="V944" t="s">
        <v>13308</v>
      </c>
      <c r="W944" t="s">
        <v>102</v>
      </c>
      <c r="Y944" t="s">
        <v>11</v>
      </c>
      <c r="Z944" t="s">
        <v>104</v>
      </c>
      <c r="AA944" t="s">
        <v>176</v>
      </c>
      <c r="AB944" s="37">
        <v>1</v>
      </c>
      <c r="AC944" s="37">
        <v>67654</v>
      </c>
      <c r="AD944" s="37">
        <v>140396</v>
      </c>
      <c r="AE944" s="37">
        <v>67654</v>
      </c>
    </row>
    <row r="945" spans="1:31">
      <c r="A945" t="s">
        <v>138</v>
      </c>
      <c r="B945" t="s">
        <v>139</v>
      </c>
      <c r="C945" t="s">
        <v>140</v>
      </c>
      <c r="D945" t="s">
        <v>141</v>
      </c>
      <c r="E945" t="s">
        <v>13309</v>
      </c>
      <c r="F945" t="s">
        <v>13310</v>
      </c>
      <c r="G945" t="s">
        <v>8665</v>
      </c>
      <c r="H945" t="s">
        <v>144</v>
      </c>
      <c r="I945" t="s">
        <v>138</v>
      </c>
      <c r="J945" t="s">
        <v>13311</v>
      </c>
      <c r="K945" t="s">
        <v>96</v>
      </c>
      <c r="L945" t="s">
        <v>13312</v>
      </c>
      <c r="M945" s="36">
        <v>45979.333333333343</v>
      </c>
      <c r="N945" s="36">
        <v>45981.466666666667</v>
      </c>
      <c r="P945" t="s">
        <v>8668</v>
      </c>
      <c r="Q945" t="s">
        <v>8668</v>
      </c>
      <c r="R945" t="s">
        <v>1130</v>
      </c>
      <c r="S945" t="s">
        <v>1130</v>
      </c>
      <c r="T945" t="s">
        <v>100</v>
      </c>
      <c r="U945" t="s">
        <v>6696</v>
      </c>
      <c r="V945" t="s">
        <v>13313</v>
      </c>
      <c r="W945" t="s">
        <v>102</v>
      </c>
      <c r="Y945" t="s">
        <v>8</v>
      </c>
      <c r="Z945" t="s">
        <v>104</v>
      </c>
      <c r="AA945" t="s">
        <v>11538</v>
      </c>
      <c r="AB945" s="37">
        <v>1</v>
      </c>
      <c r="AC945" s="37">
        <v>35780</v>
      </c>
      <c r="AD945" s="37">
        <v>75096</v>
      </c>
      <c r="AE945" s="37">
        <v>35780</v>
      </c>
    </row>
    <row r="946" spans="1:31">
      <c r="A946" t="s">
        <v>85</v>
      </c>
      <c r="B946" t="s">
        <v>86</v>
      </c>
      <c r="C946" t="s">
        <v>87</v>
      </c>
      <c r="D946" t="s">
        <v>2864</v>
      </c>
      <c r="E946" t="s">
        <v>13314</v>
      </c>
      <c r="F946" t="s">
        <v>13315</v>
      </c>
      <c r="G946" t="s">
        <v>8665</v>
      </c>
      <c r="H946" t="s">
        <v>93</v>
      </c>
      <c r="I946" t="s">
        <v>2867</v>
      </c>
      <c r="J946" t="s">
        <v>13316</v>
      </c>
      <c r="K946" t="s">
        <v>96</v>
      </c>
      <c r="L946" t="s">
        <v>13317</v>
      </c>
      <c r="M946" s="36">
        <v>45979.333333333343</v>
      </c>
      <c r="N946" s="36">
        <v>45982.373611111107</v>
      </c>
      <c r="P946" t="s">
        <v>8668</v>
      </c>
      <c r="Q946" t="s">
        <v>8668</v>
      </c>
      <c r="R946" t="s">
        <v>1130</v>
      </c>
      <c r="S946" t="s">
        <v>1130</v>
      </c>
      <c r="T946" t="s">
        <v>100</v>
      </c>
      <c r="U946" t="s">
        <v>6696</v>
      </c>
      <c r="V946" t="s">
        <v>13318</v>
      </c>
      <c r="W946" t="s">
        <v>8698</v>
      </c>
      <c r="Y946" t="s">
        <v>15</v>
      </c>
      <c r="Z946" t="s">
        <v>104</v>
      </c>
      <c r="AA946" t="s">
        <v>105</v>
      </c>
      <c r="AB946" s="37">
        <v>0</v>
      </c>
      <c r="AC946" s="37">
        <v>35780</v>
      </c>
      <c r="AD946" s="37">
        <v>75096</v>
      </c>
      <c r="AE946" s="37">
        <v>35780</v>
      </c>
    </row>
    <row r="947" spans="1:31">
      <c r="A947" t="s">
        <v>138</v>
      </c>
      <c r="B947" t="s">
        <v>139</v>
      </c>
      <c r="C947" t="s">
        <v>140</v>
      </c>
      <c r="D947" t="s">
        <v>13319</v>
      </c>
      <c r="E947" t="s">
        <v>13320</v>
      </c>
      <c r="F947" t="s">
        <v>13321</v>
      </c>
      <c r="G947" t="s">
        <v>8665</v>
      </c>
      <c r="H947" t="s">
        <v>144</v>
      </c>
      <c r="I947" t="s">
        <v>13322</v>
      </c>
      <c r="J947" t="s">
        <v>13323</v>
      </c>
      <c r="K947" t="s">
        <v>96</v>
      </c>
      <c r="L947" t="s">
        <v>13324</v>
      </c>
      <c r="M947" s="36">
        <v>45979.333333333343</v>
      </c>
      <c r="N947" s="36">
        <v>45981.513888888891</v>
      </c>
      <c r="P947" t="s">
        <v>8668</v>
      </c>
      <c r="Q947" t="s">
        <v>8668</v>
      </c>
      <c r="R947" t="s">
        <v>1130</v>
      </c>
      <c r="S947" t="s">
        <v>1130</v>
      </c>
      <c r="T947" t="s">
        <v>100</v>
      </c>
      <c r="U947" t="s">
        <v>6696</v>
      </c>
      <c r="V947" t="s">
        <v>13325</v>
      </c>
      <c r="W947" t="s">
        <v>8698</v>
      </c>
      <c r="Y947" t="s">
        <v>13</v>
      </c>
      <c r="Z947" t="s">
        <v>104</v>
      </c>
      <c r="AA947" t="s">
        <v>637</v>
      </c>
      <c r="AB947" s="37">
        <v>0</v>
      </c>
      <c r="AC947" s="37">
        <v>35780</v>
      </c>
      <c r="AD947" s="37">
        <v>75096</v>
      </c>
      <c r="AE947" s="37">
        <v>35780</v>
      </c>
    </row>
    <row r="948" spans="1:31">
      <c r="A948" t="s">
        <v>398</v>
      </c>
      <c r="B948" t="s">
        <v>86</v>
      </c>
      <c r="C948" t="s">
        <v>87</v>
      </c>
      <c r="D948" t="s">
        <v>1059</v>
      </c>
      <c r="E948" t="s">
        <v>13326</v>
      </c>
      <c r="F948" t="s">
        <v>11966</v>
      </c>
      <c r="G948" t="s">
        <v>8665</v>
      </c>
      <c r="H948" t="s">
        <v>402</v>
      </c>
      <c r="I948" t="s">
        <v>1062</v>
      </c>
      <c r="J948" t="s">
        <v>8420</v>
      </c>
      <c r="K948" t="s">
        <v>96</v>
      </c>
      <c r="L948" t="s">
        <v>13327</v>
      </c>
      <c r="M948" s="36">
        <v>45979.333333333343</v>
      </c>
      <c r="N948" s="36">
        <v>45979.70416666667</v>
      </c>
      <c r="P948" t="s">
        <v>8668</v>
      </c>
      <c r="Q948" t="s">
        <v>8668</v>
      </c>
      <c r="R948" t="s">
        <v>1130</v>
      </c>
      <c r="S948" t="s">
        <v>1130</v>
      </c>
      <c r="T948" t="s">
        <v>100</v>
      </c>
      <c r="U948" t="s">
        <v>6696</v>
      </c>
      <c r="V948" t="s">
        <v>13328</v>
      </c>
      <c r="W948" t="s">
        <v>102</v>
      </c>
      <c r="Y948" t="s">
        <v>11</v>
      </c>
      <c r="Z948" t="s">
        <v>104</v>
      </c>
      <c r="AA948" t="s">
        <v>479</v>
      </c>
      <c r="AB948" s="37">
        <v>1</v>
      </c>
      <c r="AC948" s="37">
        <v>67654</v>
      </c>
      <c r="AD948" s="37">
        <v>140396</v>
      </c>
      <c r="AE948" s="37">
        <v>67654</v>
      </c>
    </row>
    <row r="949" spans="1:31">
      <c r="A949" t="s">
        <v>152</v>
      </c>
      <c r="B949" t="s">
        <v>153</v>
      </c>
      <c r="C949" t="s">
        <v>154</v>
      </c>
      <c r="D949" t="s">
        <v>155</v>
      </c>
      <c r="E949" t="s">
        <v>13329</v>
      </c>
      <c r="F949" t="s">
        <v>13330</v>
      </c>
      <c r="G949" t="s">
        <v>8665</v>
      </c>
      <c r="H949" t="s">
        <v>153</v>
      </c>
      <c r="I949" t="s">
        <v>152</v>
      </c>
      <c r="J949" t="s">
        <v>13331</v>
      </c>
      <c r="K949" t="s">
        <v>96</v>
      </c>
      <c r="L949" t="s">
        <v>13332</v>
      </c>
      <c r="M949" s="36">
        <v>45979.333333333343</v>
      </c>
      <c r="N949" s="36">
        <v>45979.607638888891</v>
      </c>
      <c r="P949" t="s">
        <v>8668</v>
      </c>
      <c r="Q949" t="s">
        <v>8668</v>
      </c>
      <c r="R949" t="s">
        <v>1130</v>
      </c>
      <c r="S949" t="s">
        <v>1130</v>
      </c>
      <c r="T949" t="s">
        <v>100</v>
      </c>
      <c r="U949" t="s">
        <v>6696</v>
      </c>
      <c r="V949" t="s">
        <v>13333</v>
      </c>
      <c r="W949" t="s">
        <v>102</v>
      </c>
      <c r="Y949" t="s">
        <v>8</v>
      </c>
      <c r="Z949" t="s">
        <v>104</v>
      </c>
      <c r="AA949" t="s">
        <v>1110</v>
      </c>
      <c r="AB949" s="37">
        <v>1</v>
      </c>
      <c r="AC949" s="37">
        <v>35780</v>
      </c>
      <c r="AD949" s="37">
        <v>75096</v>
      </c>
      <c r="AE949" s="37">
        <v>35780</v>
      </c>
    </row>
    <row r="950" spans="1:31">
      <c r="A950" t="s">
        <v>351</v>
      </c>
      <c r="B950" t="s">
        <v>86</v>
      </c>
      <c r="C950" t="s">
        <v>352</v>
      </c>
      <c r="D950" t="s">
        <v>811</v>
      </c>
      <c r="E950" t="s">
        <v>13334</v>
      </c>
      <c r="F950" t="s">
        <v>13335</v>
      </c>
      <c r="G950" t="s">
        <v>8665</v>
      </c>
      <c r="H950" t="s">
        <v>356</v>
      </c>
      <c r="I950" t="s">
        <v>351</v>
      </c>
      <c r="J950" t="s">
        <v>13336</v>
      </c>
      <c r="K950" t="s">
        <v>96</v>
      </c>
      <c r="L950" t="s">
        <v>13337</v>
      </c>
      <c r="M950" s="36">
        <v>45979.333333333343</v>
      </c>
      <c r="N950" s="36">
        <v>45979.415972222218</v>
      </c>
      <c r="P950" t="s">
        <v>8668</v>
      </c>
      <c r="Q950" t="s">
        <v>8668</v>
      </c>
      <c r="R950" t="s">
        <v>98</v>
      </c>
      <c r="S950" t="s">
        <v>470</v>
      </c>
      <c r="T950" t="s">
        <v>100</v>
      </c>
      <c r="U950" t="s">
        <v>6696</v>
      </c>
      <c r="V950" t="s">
        <v>13338</v>
      </c>
      <c r="W950" t="s">
        <v>102</v>
      </c>
      <c r="Y950" t="s">
        <v>8</v>
      </c>
      <c r="Z950" t="s">
        <v>104</v>
      </c>
      <c r="AA950" t="s">
        <v>362</v>
      </c>
      <c r="AB950" s="37">
        <v>1</v>
      </c>
      <c r="AC950" s="37">
        <v>35780</v>
      </c>
      <c r="AD950" s="37">
        <v>75096</v>
      </c>
      <c r="AE950" s="37">
        <v>35780</v>
      </c>
    </row>
    <row r="951" spans="1:31">
      <c r="A951" t="s">
        <v>152</v>
      </c>
      <c r="B951" t="s">
        <v>153</v>
      </c>
      <c r="C951" t="s">
        <v>154</v>
      </c>
      <c r="D951" t="s">
        <v>155</v>
      </c>
      <c r="E951" t="s">
        <v>13339</v>
      </c>
      <c r="F951" t="s">
        <v>13340</v>
      </c>
      <c r="G951" t="s">
        <v>8665</v>
      </c>
      <c r="H951" t="s">
        <v>153</v>
      </c>
      <c r="I951" t="s">
        <v>152</v>
      </c>
      <c r="J951" t="s">
        <v>13341</v>
      </c>
      <c r="K951" t="s">
        <v>96</v>
      </c>
      <c r="L951" t="s">
        <v>13342</v>
      </c>
      <c r="M951" s="36">
        <v>45978.479398148149</v>
      </c>
      <c r="N951" s="36">
        <v>45979.698611111111</v>
      </c>
      <c r="P951" t="s">
        <v>8668</v>
      </c>
      <c r="Q951" t="s">
        <v>8668</v>
      </c>
      <c r="R951" t="s">
        <v>1130</v>
      </c>
      <c r="S951" t="s">
        <v>1130</v>
      </c>
      <c r="T951" t="s">
        <v>100</v>
      </c>
      <c r="U951" t="s">
        <v>6696</v>
      </c>
      <c r="V951" t="s">
        <v>13343</v>
      </c>
      <c r="W951" t="s">
        <v>102</v>
      </c>
      <c r="Y951" t="s">
        <v>8</v>
      </c>
      <c r="Z951" t="s">
        <v>104</v>
      </c>
      <c r="AA951" t="s">
        <v>1911</v>
      </c>
      <c r="AB951" s="37">
        <v>1</v>
      </c>
      <c r="AC951" s="37">
        <v>35780</v>
      </c>
      <c r="AD951" s="37">
        <v>75096</v>
      </c>
      <c r="AE951" s="37">
        <v>35780</v>
      </c>
    </row>
    <row r="952" spans="1:31">
      <c r="A952" t="s">
        <v>975</v>
      </c>
      <c r="B952" t="s">
        <v>256</v>
      </c>
      <c r="C952" t="s">
        <v>257</v>
      </c>
      <c r="D952" t="s">
        <v>976</v>
      </c>
      <c r="E952" t="s">
        <v>13344</v>
      </c>
      <c r="F952" t="s">
        <v>10577</v>
      </c>
      <c r="G952" t="s">
        <v>8665</v>
      </c>
      <c r="H952" t="s">
        <v>979</v>
      </c>
      <c r="I952" t="s">
        <v>975</v>
      </c>
      <c r="J952" t="s">
        <v>10578</v>
      </c>
      <c r="K952" t="s">
        <v>96</v>
      </c>
      <c r="L952" t="s">
        <v>13345</v>
      </c>
      <c r="M952" s="36">
        <v>45978.482245370367</v>
      </c>
      <c r="N952" s="36">
        <v>45979.651388888888</v>
      </c>
      <c r="P952" t="s">
        <v>8668</v>
      </c>
      <c r="Q952" t="s">
        <v>8668</v>
      </c>
      <c r="R952" t="s">
        <v>98</v>
      </c>
      <c r="S952" t="s">
        <v>470</v>
      </c>
      <c r="T952" t="s">
        <v>100</v>
      </c>
      <c r="U952" t="s">
        <v>6696</v>
      </c>
      <c r="V952" t="s">
        <v>13346</v>
      </c>
      <c r="W952" t="s">
        <v>102</v>
      </c>
      <c r="Y952" t="s">
        <v>8</v>
      </c>
      <c r="Z952" t="s">
        <v>104</v>
      </c>
      <c r="AA952" t="s">
        <v>7197</v>
      </c>
      <c r="AB952" s="37">
        <v>1</v>
      </c>
      <c r="AC952" s="37">
        <v>35780</v>
      </c>
      <c r="AD952" s="37">
        <v>75096</v>
      </c>
      <c r="AE952" s="37">
        <v>35780</v>
      </c>
    </row>
    <row r="953" spans="1:31">
      <c r="A953" t="s">
        <v>310</v>
      </c>
      <c r="B953" t="s">
        <v>114</v>
      </c>
      <c r="C953" t="s">
        <v>115</v>
      </c>
      <c r="D953" t="s">
        <v>1693</v>
      </c>
      <c r="E953" t="s">
        <v>13347</v>
      </c>
      <c r="F953" t="s">
        <v>13348</v>
      </c>
      <c r="G953" t="s">
        <v>8607</v>
      </c>
      <c r="H953" t="s">
        <v>314</v>
      </c>
      <c r="I953" t="s">
        <v>1696</v>
      </c>
      <c r="J953" t="s">
        <v>13349</v>
      </c>
      <c r="K953" t="s">
        <v>96</v>
      </c>
      <c r="L953" t="s">
        <v>13350</v>
      </c>
      <c r="M953" s="36">
        <v>45978.51457175926</v>
      </c>
      <c r="N953" s="36">
        <v>45981.408333333333</v>
      </c>
      <c r="P953" t="s">
        <v>8668</v>
      </c>
      <c r="Q953" t="s">
        <v>8668</v>
      </c>
      <c r="R953" t="s">
        <v>98</v>
      </c>
      <c r="S953" t="s">
        <v>99</v>
      </c>
      <c r="T953" t="s">
        <v>100</v>
      </c>
      <c r="U953" t="s">
        <v>6696</v>
      </c>
      <c r="V953" t="s">
        <v>13351</v>
      </c>
      <c r="W953" t="s">
        <v>8611</v>
      </c>
      <c r="Y953" t="s">
        <v>13</v>
      </c>
      <c r="Z953" t="s">
        <v>104</v>
      </c>
      <c r="AB953" s="37">
        <v>0</v>
      </c>
      <c r="AC953" s="37">
        <v>35780</v>
      </c>
      <c r="AD953" s="37">
        <v>75096</v>
      </c>
      <c r="AE953" s="37">
        <v>35780</v>
      </c>
    </row>
    <row r="954" spans="1:31">
      <c r="A954" t="s">
        <v>152</v>
      </c>
      <c r="B954" t="s">
        <v>153</v>
      </c>
      <c r="C954" t="s">
        <v>154</v>
      </c>
      <c r="D954" t="s">
        <v>155</v>
      </c>
      <c r="E954" t="s">
        <v>13352</v>
      </c>
      <c r="F954" t="s">
        <v>13353</v>
      </c>
      <c r="G954" t="s">
        <v>8665</v>
      </c>
      <c r="H954" t="s">
        <v>153</v>
      </c>
      <c r="I954" t="s">
        <v>152</v>
      </c>
      <c r="J954" t="s">
        <v>13354</v>
      </c>
      <c r="K954" t="s">
        <v>96</v>
      </c>
      <c r="L954" t="s">
        <v>13355</v>
      </c>
      <c r="M954" s="36">
        <v>45978.649143518523</v>
      </c>
      <c r="N954" s="36">
        <v>45979.51458333333</v>
      </c>
      <c r="P954" t="s">
        <v>8668</v>
      </c>
      <c r="Q954" t="s">
        <v>8668</v>
      </c>
      <c r="R954" t="s">
        <v>1130</v>
      </c>
      <c r="S954" t="s">
        <v>1130</v>
      </c>
      <c r="T954" t="s">
        <v>100</v>
      </c>
      <c r="U954" t="s">
        <v>6696</v>
      </c>
      <c r="V954" t="s">
        <v>13343</v>
      </c>
      <c r="W954" t="s">
        <v>102</v>
      </c>
      <c r="Y954" t="s">
        <v>8</v>
      </c>
      <c r="Z954" t="s">
        <v>104</v>
      </c>
      <c r="AA954" t="s">
        <v>1911</v>
      </c>
      <c r="AB954" s="37">
        <v>1</v>
      </c>
      <c r="AC954" s="37">
        <v>35780</v>
      </c>
      <c r="AD954" s="37">
        <v>75096</v>
      </c>
      <c r="AE954" s="37">
        <v>35780</v>
      </c>
    </row>
    <row r="955" spans="1:31">
      <c r="A955" t="s">
        <v>85</v>
      </c>
      <c r="B955" t="s">
        <v>86</v>
      </c>
      <c r="C955" t="s">
        <v>87</v>
      </c>
      <c r="D955" t="s">
        <v>9111</v>
      </c>
      <c r="E955" t="s">
        <v>13356</v>
      </c>
      <c r="F955" t="s">
        <v>13357</v>
      </c>
      <c r="G955" t="s">
        <v>8607</v>
      </c>
      <c r="H955" t="s">
        <v>93</v>
      </c>
      <c r="I955" t="s">
        <v>9114</v>
      </c>
      <c r="J955" t="s">
        <v>13358</v>
      </c>
      <c r="K955" t="s">
        <v>96</v>
      </c>
      <c r="L955" t="s">
        <v>13359</v>
      </c>
      <c r="M955" s="36">
        <v>45978.649988425917</v>
      </c>
      <c r="N955" s="36">
        <v>45986.603472222218</v>
      </c>
      <c r="P955" t="s">
        <v>8668</v>
      </c>
      <c r="Q955" t="s">
        <v>8668</v>
      </c>
      <c r="R955" t="s">
        <v>1129</v>
      </c>
      <c r="S955" t="s">
        <v>1129</v>
      </c>
      <c r="T955" t="s">
        <v>100</v>
      </c>
      <c r="U955" t="s">
        <v>6696</v>
      </c>
      <c r="V955" t="s">
        <v>13360</v>
      </c>
      <c r="W955" t="s">
        <v>8611</v>
      </c>
      <c r="Y955" t="s">
        <v>125</v>
      </c>
      <c r="Z955" t="s">
        <v>3065</v>
      </c>
      <c r="AB955" s="37">
        <v>0</v>
      </c>
      <c r="AC955" s="37">
        <v>35780</v>
      </c>
      <c r="AD955" s="37">
        <v>75096</v>
      </c>
      <c r="AE955" s="37">
        <v>35780</v>
      </c>
    </row>
    <row r="956" spans="1:31">
      <c r="A956" t="s">
        <v>138</v>
      </c>
      <c r="B956" t="s">
        <v>139</v>
      </c>
      <c r="C956" t="s">
        <v>140</v>
      </c>
      <c r="D956" t="s">
        <v>196</v>
      </c>
      <c r="E956" t="s">
        <v>13361</v>
      </c>
      <c r="F956" t="s">
        <v>13362</v>
      </c>
      <c r="G956" t="s">
        <v>8665</v>
      </c>
      <c r="H956" t="s">
        <v>144</v>
      </c>
      <c r="I956" t="s">
        <v>199</v>
      </c>
      <c r="J956" t="s">
        <v>13363</v>
      </c>
      <c r="K956" t="s">
        <v>96</v>
      </c>
      <c r="L956" t="s">
        <v>13364</v>
      </c>
      <c r="M956" s="36">
        <v>45978.721724537027</v>
      </c>
      <c r="N956" s="36">
        <v>45982.511805555558</v>
      </c>
      <c r="P956" t="s">
        <v>8668</v>
      </c>
      <c r="Q956" t="s">
        <v>8668</v>
      </c>
      <c r="R956" t="s">
        <v>98</v>
      </c>
      <c r="S956" t="s">
        <v>99</v>
      </c>
      <c r="T956" t="s">
        <v>100</v>
      </c>
      <c r="U956" t="s">
        <v>6696</v>
      </c>
      <c r="V956" t="s">
        <v>13365</v>
      </c>
      <c r="W956" t="s">
        <v>102</v>
      </c>
      <c r="Y956" t="s">
        <v>8</v>
      </c>
      <c r="Z956" t="s">
        <v>104</v>
      </c>
      <c r="AA956" t="s">
        <v>6599</v>
      </c>
      <c r="AB956" s="37">
        <v>1</v>
      </c>
      <c r="AC956" s="37">
        <v>35780</v>
      </c>
      <c r="AD956" s="37">
        <v>75096</v>
      </c>
      <c r="AE956" s="37">
        <v>35780</v>
      </c>
    </row>
    <row r="957" spans="1:31">
      <c r="A957" t="s">
        <v>398</v>
      </c>
      <c r="B957" t="s">
        <v>86</v>
      </c>
      <c r="C957" t="s">
        <v>87</v>
      </c>
      <c r="D957" t="s">
        <v>845</v>
      </c>
      <c r="E957" t="s">
        <v>13366</v>
      </c>
      <c r="F957" t="s">
        <v>13367</v>
      </c>
      <c r="G957" t="s">
        <v>8665</v>
      </c>
      <c r="H957" t="s">
        <v>848</v>
      </c>
      <c r="I957" t="s">
        <v>849</v>
      </c>
      <c r="J957" t="s">
        <v>13368</v>
      </c>
      <c r="K957" t="s">
        <v>96</v>
      </c>
      <c r="L957" t="s">
        <v>13369</v>
      </c>
      <c r="M957" s="36">
        <v>45978.722708333327</v>
      </c>
      <c r="N957" s="36">
        <v>45982.341666666667</v>
      </c>
      <c r="P957" t="s">
        <v>8668</v>
      </c>
      <c r="Q957" t="s">
        <v>8668</v>
      </c>
      <c r="R957" t="s">
        <v>98</v>
      </c>
      <c r="S957" t="s">
        <v>99</v>
      </c>
      <c r="T957" t="s">
        <v>100</v>
      </c>
      <c r="U957" t="s">
        <v>6696</v>
      </c>
      <c r="V957" t="s">
        <v>13370</v>
      </c>
      <c r="W957" t="s">
        <v>102</v>
      </c>
      <c r="Y957" t="s">
        <v>13</v>
      </c>
      <c r="Z957" t="s">
        <v>104</v>
      </c>
      <c r="AA957" t="s">
        <v>854</v>
      </c>
      <c r="AB957" s="37">
        <v>1</v>
      </c>
      <c r="AC957" s="37">
        <v>35780</v>
      </c>
      <c r="AD957" s="37">
        <v>75096</v>
      </c>
      <c r="AE957" s="37">
        <v>35780</v>
      </c>
    </row>
    <row r="958" spans="1:31">
      <c r="A958" t="s">
        <v>152</v>
      </c>
      <c r="B958" t="s">
        <v>153</v>
      </c>
      <c r="C958" t="s">
        <v>154</v>
      </c>
      <c r="D958" t="s">
        <v>155</v>
      </c>
      <c r="E958" t="s">
        <v>13371</v>
      </c>
      <c r="F958" t="s">
        <v>13372</v>
      </c>
      <c r="G958" t="s">
        <v>8665</v>
      </c>
      <c r="H958" t="s">
        <v>153</v>
      </c>
      <c r="I958" t="s">
        <v>152</v>
      </c>
      <c r="J958" t="s">
        <v>13373</v>
      </c>
      <c r="K958" t="s">
        <v>96</v>
      </c>
      <c r="L958" t="s">
        <v>13374</v>
      </c>
      <c r="M958" s="36">
        <v>45978.743518518517</v>
      </c>
      <c r="N958" s="36">
        <v>45980.710416666669</v>
      </c>
      <c r="P958" t="s">
        <v>8668</v>
      </c>
      <c r="Q958" t="s">
        <v>8668</v>
      </c>
      <c r="R958" t="s">
        <v>1130</v>
      </c>
      <c r="S958" t="s">
        <v>1130</v>
      </c>
      <c r="T958" t="s">
        <v>100</v>
      </c>
      <c r="U958" t="s">
        <v>6696</v>
      </c>
      <c r="V958" t="s">
        <v>13375</v>
      </c>
      <c r="W958" t="s">
        <v>102</v>
      </c>
      <c r="Y958" t="s">
        <v>8</v>
      </c>
      <c r="Z958" t="s">
        <v>104</v>
      </c>
      <c r="AA958" t="s">
        <v>786</v>
      </c>
      <c r="AB958" s="37">
        <v>1</v>
      </c>
      <c r="AC958" s="37">
        <v>35780</v>
      </c>
      <c r="AD958" s="37">
        <v>75096</v>
      </c>
      <c r="AE958" s="37">
        <v>35780</v>
      </c>
    </row>
    <row r="959" spans="1:31">
      <c r="A959" t="s">
        <v>991</v>
      </c>
      <c r="B959" t="s">
        <v>256</v>
      </c>
      <c r="C959" t="s">
        <v>257</v>
      </c>
      <c r="D959" t="s">
        <v>1440</v>
      </c>
      <c r="E959" t="s">
        <v>13376</v>
      </c>
      <c r="F959" t="s">
        <v>13377</v>
      </c>
      <c r="G959" t="s">
        <v>8665</v>
      </c>
      <c r="H959" t="s">
        <v>224</v>
      </c>
      <c r="I959" t="s">
        <v>991</v>
      </c>
      <c r="J959" t="s">
        <v>13378</v>
      </c>
      <c r="K959" t="s">
        <v>96</v>
      </c>
      <c r="L959" t="s">
        <v>13379</v>
      </c>
      <c r="M959" s="36">
        <v>45979.34479166667</v>
      </c>
      <c r="N959" s="36">
        <v>45981.40625</v>
      </c>
      <c r="P959" t="s">
        <v>8668</v>
      </c>
      <c r="Q959" t="s">
        <v>8668</v>
      </c>
      <c r="R959" t="s">
        <v>98</v>
      </c>
      <c r="S959" t="s">
        <v>470</v>
      </c>
      <c r="T959" t="s">
        <v>100</v>
      </c>
      <c r="U959" t="s">
        <v>6696</v>
      </c>
      <c r="V959" t="s">
        <v>13380</v>
      </c>
      <c r="W959" t="s">
        <v>102</v>
      </c>
      <c r="Y959" t="s">
        <v>8</v>
      </c>
      <c r="Z959" t="s">
        <v>104</v>
      </c>
      <c r="AA959" t="s">
        <v>7186</v>
      </c>
      <c r="AB959" s="37">
        <v>1</v>
      </c>
      <c r="AC959" s="37">
        <v>35780</v>
      </c>
      <c r="AD959" s="37">
        <v>75096</v>
      </c>
      <c r="AE959" s="37">
        <v>35780</v>
      </c>
    </row>
    <row r="960" spans="1:31">
      <c r="A960" t="s">
        <v>152</v>
      </c>
      <c r="B960" t="s">
        <v>153</v>
      </c>
      <c r="C960" t="s">
        <v>154</v>
      </c>
      <c r="D960" t="s">
        <v>155</v>
      </c>
      <c r="E960" t="s">
        <v>13381</v>
      </c>
      <c r="F960" t="s">
        <v>13382</v>
      </c>
      <c r="G960" t="s">
        <v>8665</v>
      </c>
      <c r="H960" t="s">
        <v>153</v>
      </c>
      <c r="I960" t="s">
        <v>152</v>
      </c>
      <c r="J960" t="s">
        <v>13383</v>
      </c>
      <c r="K960" t="s">
        <v>96</v>
      </c>
      <c r="L960" t="s">
        <v>13384</v>
      </c>
      <c r="M960" s="36">
        <v>45979.358657407407</v>
      </c>
      <c r="N960" s="36">
        <v>45980.722916666673</v>
      </c>
      <c r="P960" t="s">
        <v>8668</v>
      </c>
      <c r="Q960" t="s">
        <v>8668</v>
      </c>
      <c r="R960" t="s">
        <v>1130</v>
      </c>
      <c r="S960" t="s">
        <v>1130</v>
      </c>
      <c r="T960" t="s">
        <v>100</v>
      </c>
      <c r="U960" t="s">
        <v>6696</v>
      </c>
      <c r="V960" t="s">
        <v>13385</v>
      </c>
      <c r="W960" t="s">
        <v>102</v>
      </c>
      <c r="Y960" t="s">
        <v>8</v>
      </c>
      <c r="Z960" t="s">
        <v>104</v>
      </c>
      <c r="AA960" t="s">
        <v>1110</v>
      </c>
      <c r="AB960" s="37">
        <v>1</v>
      </c>
      <c r="AC960" s="37">
        <v>35780</v>
      </c>
      <c r="AD960" s="37">
        <v>75096</v>
      </c>
      <c r="AE960" s="37">
        <v>35780</v>
      </c>
    </row>
    <row r="961" spans="1:31">
      <c r="A961" t="s">
        <v>113</v>
      </c>
      <c r="B961" t="s">
        <v>114</v>
      </c>
      <c r="C961" t="s">
        <v>115</v>
      </c>
      <c r="D961" t="s">
        <v>1282</v>
      </c>
      <c r="E961" t="s">
        <v>13386</v>
      </c>
      <c r="F961" t="s">
        <v>9712</v>
      </c>
      <c r="G961" t="s">
        <v>8665</v>
      </c>
      <c r="H961" t="s">
        <v>366</v>
      </c>
      <c r="I961" t="s">
        <v>1285</v>
      </c>
      <c r="J961" t="s">
        <v>9713</v>
      </c>
      <c r="K961" t="s">
        <v>96</v>
      </c>
      <c r="L961" t="s">
        <v>13387</v>
      </c>
      <c r="M961" s="36">
        <v>45979.348067129627</v>
      </c>
      <c r="N961" s="36">
        <v>45980.706944444442</v>
      </c>
      <c r="P961" t="s">
        <v>8668</v>
      </c>
      <c r="Q961" t="s">
        <v>8668</v>
      </c>
      <c r="R961" t="s">
        <v>98</v>
      </c>
      <c r="S961" t="s">
        <v>99</v>
      </c>
      <c r="T961" t="s">
        <v>100</v>
      </c>
      <c r="U961" t="s">
        <v>6696</v>
      </c>
      <c r="V961" t="s">
        <v>13388</v>
      </c>
      <c r="W961" t="s">
        <v>102</v>
      </c>
      <c r="Y961" t="s">
        <v>8</v>
      </c>
      <c r="Z961" t="s">
        <v>104</v>
      </c>
      <c r="AA961" t="s">
        <v>547</v>
      </c>
      <c r="AB961" s="37">
        <v>1</v>
      </c>
      <c r="AC961" s="37">
        <v>35780</v>
      </c>
      <c r="AD961" s="37">
        <v>75096</v>
      </c>
      <c r="AE961" s="37">
        <v>35780</v>
      </c>
    </row>
    <row r="962" spans="1:31">
      <c r="A962" t="s">
        <v>113</v>
      </c>
      <c r="B962" t="s">
        <v>114</v>
      </c>
      <c r="C962" t="s">
        <v>115</v>
      </c>
      <c r="D962" t="s">
        <v>4448</v>
      </c>
      <c r="E962" t="s">
        <v>13389</v>
      </c>
      <c r="F962" t="s">
        <v>4450</v>
      </c>
      <c r="G962" t="s">
        <v>8607</v>
      </c>
      <c r="H962" t="s">
        <v>366</v>
      </c>
      <c r="I962" t="s">
        <v>4451</v>
      </c>
      <c r="J962" t="s">
        <v>4452</v>
      </c>
      <c r="K962" t="s">
        <v>96</v>
      </c>
      <c r="L962" t="s">
        <v>13390</v>
      </c>
      <c r="M962" s="36">
        <v>45979.350821759261</v>
      </c>
      <c r="N962" s="36">
        <v>45986.334722222222</v>
      </c>
      <c r="P962" t="s">
        <v>8668</v>
      </c>
      <c r="Q962" t="s">
        <v>8668</v>
      </c>
      <c r="R962" t="s">
        <v>1129</v>
      </c>
      <c r="S962" t="s">
        <v>1129</v>
      </c>
      <c r="T962" t="s">
        <v>100</v>
      </c>
      <c r="U962" t="s">
        <v>6696</v>
      </c>
      <c r="V962" t="s">
        <v>13391</v>
      </c>
      <c r="W962" t="s">
        <v>8611</v>
      </c>
      <c r="Y962" t="s">
        <v>13</v>
      </c>
      <c r="Z962" t="s">
        <v>104</v>
      </c>
      <c r="AB962" s="37">
        <v>0</v>
      </c>
      <c r="AC962" s="37">
        <v>35780</v>
      </c>
      <c r="AD962" s="37">
        <v>75096</v>
      </c>
      <c r="AE962" s="37">
        <v>35780</v>
      </c>
    </row>
    <row r="963" spans="1:31">
      <c r="A963" t="s">
        <v>113</v>
      </c>
      <c r="B963" t="s">
        <v>114</v>
      </c>
      <c r="C963" t="s">
        <v>115</v>
      </c>
      <c r="D963" t="s">
        <v>3790</v>
      </c>
      <c r="E963" t="s">
        <v>13392</v>
      </c>
      <c r="F963" t="s">
        <v>13393</v>
      </c>
      <c r="G963" t="s">
        <v>8607</v>
      </c>
      <c r="H963" t="s">
        <v>366</v>
      </c>
      <c r="I963" t="s">
        <v>3793</v>
      </c>
      <c r="J963" t="s">
        <v>13394</v>
      </c>
      <c r="K963" t="s">
        <v>96</v>
      </c>
      <c r="L963" t="s">
        <v>13395</v>
      </c>
      <c r="M963" s="36">
        <v>45979.36996527778</v>
      </c>
      <c r="N963" s="36">
        <v>45984.45208333333</v>
      </c>
      <c r="P963" t="s">
        <v>8668</v>
      </c>
      <c r="Q963" t="s">
        <v>8668</v>
      </c>
      <c r="R963" t="s">
        <v>98</v>
      </c>
      <c r="S963" t="s">
        <v>99</v>
      </c>
      <c r="T963" t="s">
        <v>100</v>
      </c>
      <c r="U963" t="s">
        <v>6696</v>
      </c>
      <c r="V963" t="s">
        <v>13396</v>
      </c>
      <c r="W963" t="s">
        <v>8611</v>
      </c>
      <c r="Y963" t="s">
        <v>15</v>
      </c>
      <c r="Z963" t="s">
        <v>104</v>
      </c>
      <c r="AB963" s="37">
        <v>0</v>
      </c>
      <c r="AC963" s="37">
        <v>35780</v>
      </c>
      <c r="AD963" s="37">
        <v>75096</v>
      </c>
      <c r="AE963" s="37">
        <v>35780</v>
      </c>
    </row>
    <row r="964" spans="1:31">
      <c r="A964" t="s">
        <v>351</v>
      </c>
      <c r="B964" t="s">
        <v>86</v>
      </c>
      <c r="C964" t="s">
        <v>352</v>
      </c>
      <c r="D964" t="s">
        <v>2786</v>
      </c>
      <c r="E964" t="s">
        <v>13397</v>
      </c>
      <c r="F964" t="s">
        <v>2788</v>
      </c>
      <c r="G964" t="s">
        <v>8665</v>
      </c>
      <c r="H964" t="s">
        <v>2213</v>
      </c>
      <c r="I964" t="s">
        <v>2789</v>
      </c>
      <c r="J964" t="s">
        <v>2790</v>
      </c>
      <c r="K964" t="s">
        <v>96</v>
      </c>
      <c r="L964" t="s">
        <v>13398</v>
      </c>
      <c r="M964" s="36">
        <v>45979.37427083333</v>
      </c>
      <c r="N964" s="36">
        <v>45985.597916666673</v>
      </c>
      <c r="P964" t="s">
        <v>8668</v>
      </c>
      <c r="Q964" t="s">
        <v>8668</v>
      </c>
      <c r="R964" t="s">
        <v>1130</v>
      </c>
      <c r="S964" t="s">
        <v>1130</v>
      </c>
      <c r="T964" t="s">
        <v>100</v>
      </c>
      <c r="U964" t="s">
        <v>6696</v>
      </c>
      <c r="V964" t="s">
        <v>13399</v>
      </c>
      <c r="W964" t="s">
        <v>102</v>
      </c>
      <c r="Y964" t="s">
        <v>11</v>
      </c>
      <c r="Z964" t="s">
        <v>104</v>
      </c>
      <c r="AA964" t="s">
        <v>1089</v>
      </c>
      <c r="AB964" s="37">
        <v>1</v>
      </c>
      <c r="AC964" s="37">
        <v>67654</v>
      </c>
      <c r="AD964" s="37">
        <v>140396</v>
      </c>
      <c r="AE964" s="37">
        <v>67654</v>
      </c>
    </row>
    <row r="965" spans="1:31">
      <c r="A965" t="s">
        <v>138</v>
      </c>
      <c r="B965" t="s">
        <v>139</v>
      </c>
      <c r="C965" t="s">
        <v>140</v>
      </c>
      <c r="D965" t="s">
        <v>196</v>
      </c>
      <c r="E965" t="s">
        <v>13400</v>
      </c>
      <c r="F965" t="s">
        <v>13401</v>
      </c>
      <c r="G965" t="s">
        <v>8665</v>
      </c>
      <c r="H965" t="s">
        <v>144</v>
      </c>
      <c r="I965" t="s">
        <v>199</v>
      </c>
      <c r="J965" t="s">
        <v>13402</v>
      </c>
      <c r="K965" t="s">
        <v>96</v>
      </c>
      <c r="L965" t="s">
        <v>13403</v>
      </c>
      <c r="M965" s="36">
        <v>45979.387939814813</v>
      </c>
      <c r="N965" s="36">
        <v>45982.511805555558</v>
      </c>
      <c r="P965" t="s">
        <v>8668</v>
      </c>
      <c r="Q965" t="s">
        <v>8668</v>
      </c>
      <c r="R965" t="s">
        <v>98</v>
      </c>
      <c r="S965" t="s">
        <v>99</v>
      </c>
      <c r="T965" t="s">
        <v>100</v>
      </c>
      <c r="U965" t="s">
        <v>6696</v>
      </c>
      <c r="V965" t="s">
        <v>13404</v>
      </c>
      <c r="W965" t="s">
        <v>102</v>
      </c>
      <c r="Y965" t="s">
        <v>8</v>
      </c>
      <c r="Z965" t="s">
        <v>104</v>
      </c>
      <c r="AA965" t="s">
        <v>6599</v>
      </c>
      <c r="AB965" s="37">
        <v>1</v>
      </c>
      <c r="AC965" s="37">
        <v>35780</v>
      </c>
      <c r="AD965" s="37">
        <v>75096</v>
      </c>
      <c r="AE965" s="37">
        <v>35780</v>
      </c>
    </row>
    <row r="966" spans="1:31">
      <c r="A966" t="s">
        <v>398</v>
      </c>
      <c r="B966" t="s">
        <v>86</v>
      </c>
      <c r="C966" t="s">
        <v>87</v>
      </c>
      <c r="D966" t="s">
        <v>1514</v>
      </c>
      <c r="E966" t="s">
        <v>13405</v>
      </c>
      <c r="F966" t="s">
        <v>13406</v>
      </c>
      <c r="G966" t="s">
        <v>8607</v>
      </c>
      <c r="H966" t="s">
        <v>402</v>
      </c>
      <c r="I966" t="s">
        <v>1517</v>
      </c>
      <c r="J966" t="s">
        <v>13407</v>
      </c>
      <c r="K966" t="s">
        <v>96</v>
      </c>
      <c r="L966" t="s">
        <v>13408</v>
      </c>
      <c r="M966" s="36">
        <v>45979.386805555558</v>
      </c>
      <c r="N966" s="36">
        <v>45980.604166666657</v>
      </c>
      <c r="P966" t="s">
        <v>8668</v>
      </c>
      <c r="Q966" t="s">
        <v>8668</v>
      </c>
      <c r="R966" t="s">
        <v>1130</v>
      </c>
      <c r="S966" t="s">
        <v>1130</v>
      </c>
      <c r="T966" t="s">
        <v>100</v>
      </c>
      <c r="U966" t="s">
        <v>6696</v>
      </c>
      <c r="V966" t="s">
        <v>13409</v>
      </c>
      <c r="W966" t="s">
        <v>8611</v>
      </c>
      <c r="Y966" t="s">
        <v>13</v>
      </c>
      <c r="Z966" t="s">
        <v>104</v>
      </c>
      <c r="AB966" s="37">
        <v>0</v>
      </c>
      <c r="AC966" s="37">
        <v>35780</v>
      </c>
      <c r="AD966" s="37">
        <v>75096</v>
      </c>
      <c r="AE966" s="37">
        <v>35780</v>
      </c>
    </row>
    <row r="967" spans="1:31">
      <c r="A967" t="s">
        <v>603</v>
      </c>
      <c r="B967" t="s">
        <v>381</v>
      </c>
      <c r="C967" t="s">
        <v>382</v>
      </c>
      <c r="D967" t="s">
        <v>2728</v>
      </c>
      <c r="E967" t="s">
        <v>13410</v>
      </c>
      <c r="F967" t="s">
        <v>13411</v>
      </c>
      <c r="G967" t="s">
        <v>8665</v>
      </c>
      <c r="H967" t="s">
        <v>607</v>
      </c>
      <c r="I967" t="s">
        <v>2731</v>
      </c>
      <c r="J967" t="s">
        <v>13412</v>
      </c>
      <c r="K967" t="s">
        <v>96</v>
      </c>
      <c r="L967" t="s">
        <v>13413</v>
      </c>
      <c r="M967" s="36">
        <v>45979.423877314817</v>
      </c>
      <c r="N967" s="36">
        <v>45981.338888888888</v>
      </c>
      <c r="P967" t="s">
        <v>8668</v>
      </c>
      <c r="Q967" t="s">
        <v>8668</v>
      </c>
      <c r="R967" t="s">
        <v>1130</v>
      </c>
      <c r="S967" t="s">
        <v>1130</v>
      </c>
      <c r="T967" t="s">
        <v>100</v>
      </c>
      <c r="U967" t="s">
        <v>6696</v>
      </c>
      <c r="V967" t="s">
        <v>13414</v>
      </c>
      <c r="W967" t="s">
        <v>102</v>
      </c>
      <c r="Y967" t="s">
        <v>11</v>
      </c>
      <c r="Z967" t="s">
        <v>104</v>
      </c>
      <c r="AA967" t="s">
        <v>612</v>
      </c>
      <c r="AB967" s="37">
        <v>1</v>
      </c>
      <c r="AC967" s="37">
        <v>67654</v>
      </c>
      <c r="AD967" s="37">
        <v>140396</v>
      </c>
      <c r="AE967" s="37">
        <v>67654</v>
      </c>
    </row>
    <row r="968" spans="1:31">
      <c r="A968" t="s">
        <v>975</v>
      </c>
      <c r="B968" t="s">
        <v>256</v>
      </c>
      <c r="C968" t="s">
        <v>257</v>
      </c>
      <c r="D968" t="s">
        <v>976</v>
      </c>
      <c r="E968" t="s">
        <v>13415</v>
      </c>
      <c r="F968" t="s">
        <v>13416</v>
      </c>
      <c r="G968" t="s">
        <v>8665</v>
      </c>
      <c r="H968" t="s">
        <v>979</v>
      </c>
      <c r="I968" t="s">
        <v>975</v>
      </c>
      <c r="J968" t="s">
        <v>13417</v>
      </c>
      <c r="K968" t="s">
        <v>96</v>
      </c>
      <c r="L968" t="s">
        <v>13418</v>
      </c>
      <c r="M968" s="36">
        <v>45979.413923611108</v>
      </c>
      <c r="N968" s="36">
        <v>45980.695833333331</v>
      </c>
      <c r="P968" t="s">
        <v>8668</v>
      </c>
      <c r="Q968" t="s">
        <v>8668</v>
      </c>
      <c r="R968" t="s">
        <v>1130</v>
      </c>
      <c r="S968" t="s">
        <v>1130</v>
      </c>
      <c r="T968" t="s">
        <v>100</v>
      </c>
      <c r="U968" t="s">
        <v>6696</v>
      </c>
      <c r="V968" t="s">
        <v>13419</v>
      </c>
      <c r="W968" t="s">
        <v>102</v>
      </c>
      <c r="Y968" t="s">
        <v>8</v>
      </c>
      <c r="Z968" t="s">
        <v>104</v>
      </c>
      <c r="AA968" t="s">
        <v>2109</v>
      </c>
      <c r="AB968" s="37">
        <v>1</v>
      </c>
      <c r="AC968" s="37">
        <v>35780</v>
      </c>
      <c r="AD968" s="37">
        <v>75096</v>
      </c>
      <c r="AE968" s="37">
        <v>35780</v>
      </c>
    </row>
    <row r="969" spans="1:31">
      <c r="A969" t="s">
        <v>398</v>
      </c>
      <c r="B969" t="s">
        <v>86</v>
      </c>
      <c r="C969" t="s">
        <v>87</v>
      </c>
      <c r="D969" t="s">
        <v>399</v>
      </c>
      <c r="E969" t="s">
        <v>13420</v>
      </c>
      <c r="F969" t="s">
        <v>13421</v>
      </c>
      <c r="G969" t="s">
        <v>8665</v>
      </c>
      <c r="H969" t="s">
        <v>402</v>
      </c>
      <c r="I969" t="s">
        <v>398</v>
      </c>
      <c r="J969" t="s">
        <v>13422</v>
      </c>
      <c r="K969" t="s">
        <v>96</v>
      </c>
      <c r="L969" t="s">
        <v>13423</v>
      </c>
      <c r="M969" s="36">
        <v>45979.42528935185</v>
      </c>
      <c r="N969" s="36">
        <v>45980.682638888888</v>
      </c>
      <c r="P969" t="s">
        <v>8668</v>
      </c>
      <c r="Q969" t="s">
        <v>8668</v>
      </c>
      <c r="R969" t="s">
        <v>1130</v>
      </c>
      <c r="S969" t="s">
        <v>1130</v>
      </c>
      <c r="T969" t="s">
        <v>100</v>
      </c>
      <c r="U969" t="s">
        <v>6696</v>
      </c>
      <c r="V969" t="s">
        <v>13424</v>
      </c>
      <c r="W969" t="s">
        <v>102</v>
      </c>
      <c r="Y969" t="s">
        <v>8</v>
      </c>
      <c r="Z969" t="s">
        <v>104</v>
      </c>
      <c r="AA969" t="s">
        <v>7192</v>
      </c>
      <c r="AB969" s="37">
        <v>1</v>
      </c>
      <c r="AC969" s="37">
        <v>35780</v>
      </c>
      <c r="AD969" s="37">
        <v>75096</v>
      </c>
      <c r="AE969" s="37">
        <v>35780</v>
      </c>
    </row>
    <row r="970" spans="1:31">
      <c r="A970" t="s">
        <v>244</v>
      </c>
      <c r="B970" t="s">
        <v>114</v>
      </c>
      <c r="C970" t="s">
        <v>115</v>
      </c>
      <c r="D970" t="s">
        <v>4161</v>
      </c>
      <c r="E970" t="s">
        <v>13425</v>
      </c>
      <c r="F970" t="s">
        <v>13426</v>
      </c>
      <c r="G970" t="s">
        <v>8665</v>
      </c>
      <c r="H970" t="s">
        <v>248</v>
      </c>
      <c r="I970" t="s">
        <v>4164</v>
      </c>
      <c r="J970" t="s">
        <v>13427</v>
      </c>
      <c r="K970" t="s">
        <v>96</v>
      </c>
      <c r="L970" t="s">
        <v>13428</v>
      </c>
      <c r="M970" s="36">
        <v>45979.445127314822</v>
      </c>
      <c r="N970" s="36">
        <v>45980.671527777777</v>
      </c>
      <c r="P970" t="s">
        <v>8668</v>
      </c>
      <c r="Q970" t="s">
        <v>8668</v>
      </c>
      <c r="R970" t="s">
        <v>98</v>
      </c>
      <c r="S970" t="s">
        <v>99</v>
      </c>
      <c r="T970" t="s">
        <v>100</v>
      </c>
      <c r="U970" t="s">
        <v>6696</v>
      </c>
      <c r="V970" t="s">
        <v>13429</v>
      </c>
      <c r="W970" t="s">
        <v>102</v>
      </c>
      <c r="Y970" t="s">
        <v>11</v>
      </c>
      <c r="Z970" t="s">
        <v>104</v>
      </c>
      <c r="AA970" t="s">
        <v>1538</v>
      </c>
      <c r="AB970" s="37">
        <v>1</v>
      </c>
      <c r="AC970" s="37">
        <v>67654</v>
      </c>
      <c r="AD970" s="37">
        <v>140396</v>
      </c>
      <c r="AE970" s="37">
        <v>67654</v>
      </c>
    </row>
    <row r="971" spans="1:31">
      <c r="A971" t="s">
        <v>398</v>
      </c>
      <c r="B971" t="s">
        <v>86</v>
      </c>
      <c r="C971" t="s">
        <v>87</v>
      </c>
      <c r="D971" t="s">
        <v>1059</v>
      </c>
      <c r="E971" t="s">
        <v>13430</v>
      </c>
      <c r="F971" t="s">
        <v>13431</v>
      </c>
      <c r="G971" t="s">
        <v>8665</v>
      </c>
      <c r="H971" t="s">
        <v>402</v>
      </c>
      <c r="I971" t="s">
        <v>1062</v>
      </c>
      <c r="J971" t="s">
        <v>13432</v>
      </c>
      <c r="K971" t="s">
        <v>96</v>
      </c>
      <c r="L971" t="s">
        <v>13433</v>
      </c>
      <c r="M971" s="36">
        <v>45979.435497685183</v>
      </c>
      <c r="N971" s="36">
        <v>45980.705555555563</v>
      </c>
      <c r="P971" t="s">
        <v>8668</v>
      </c>
      <c r="Q971" t="s">
        <v>8668</v>
      </c>
      <c r="R971" t="s">
        <v>98</v>
      </c>
      <c r="S971" t="s">
        <v>470</v>
      </c>
      <c r="T971" t="s">
        <v>100</v>
      </c>
      <c r="U971" t="s">
        <v>6696</v>
      </c>
      <c r="V971" t="s">
        <v>13434</v>
      </c>
      <c r="W971" t="s">
        <v>102</v>
      </c>
      <c r="Y971" t="s">
        <v>11</v>
      </c>
      <c r="Z971" t="s">
        <v>104</v>
      </c>
      <c r="AA971" t="s">
        <v>740</v>
      </c>
      <c r="AB971" s="37">
        <v>1</v>
      </c>
      <c r="AC971" s="37">
        <v>67654</v>
      </c>
      <c r="AD971" s="37">
        <v>140396</v>
      </c>
      <c r="AE971" s="37">
        <v>67654</v>
      </c>
    </row>
    <row r="972" spans="1:31">
      <c r="A972" t="s">
        <v>152</v>
      </c>
      <c r="B972" t="s">
        <v>153</v>
      </c>
      <c r="C972" t="s">
        <v>154</v>
      </c>
      <c r="D972" t="s">
        <v>155</v>
      </c>
      <c r="E972" t="s">
        <v>13435</v>
      </c>
      <c r="F972" t="s">
        <v>13436</v>
      </c>
      <c r="G972" t="s">
        <v>8665</v>
      </c>
      <c r="H972" t="s">
        <v>153</v>
      </c>
      <c r="I972" t="s">
        <v>152</v>
      </c>
      <c r="J972" t="s">
        <v>13437</v>
      </c>
      <c r="K972" t="s">
        <v>96</v>
      </c>
      <c r="L972" t="s">
        <v>13438</v>
      </c>
      <c r="M972" s="36">
        <v>45979.458368055559</v>
      </c>
      <c r="N972" s="36">
        <v>45981.495833333327</v>
      </c>
      <c r="P972" t="s">
        <v>8668</v>
      </c>
      <c r="Q972" t="s">
        <v>8668</v>
      </c>
      <c r="R972" t="s">
        <v>1130</v>
      </c>
      <c r="S972" t="s">
        <v>1130</v>
      </c>
      <c r="T972" t="s">
        <v>100</v>
      </c>
      <c r="U972" t="s">
        <v>6696</v>
      </c>
      <c r="V972" t="s">
        <v>13439</v>
      </c>
      <c r="W972" t="s">
        <v>102</v>
      </c>
      <c r="Y972" t="s">
        <v>8</v>
      </c>
      <c r="Z972" t="s">
        <v>104</v>
      </c>
      <c r="AA972" t="s">
        <v>1911</v>
      </c>
      <c r="AB972" s="37">
        <v>1</v>
      </c>
      <c r="AC972" s="37">
        <v>35780</v>
      </c>
      <c r="AD972" s="37">
        <v>75096</v>
      </c>
      <c r="AE972" s="37">
        <v>35780</v>
      </c>
    </row>
    <row r="973" spans="1:31">
      <c r="A973" t="s">
        <v>255</v>
      </c>
      <c r="B973" t="s">
        <v>256</v>
      </c>
      <c r="C973" t="s">
        <v>257</v>
      </c>
      <c r="D973" t="s">
        <v>2433</v>
      </c>
      <c r="E973" t="s">
        <v>13440</v>
      </c>
      <c r="F973" t="s">
        <v>13441</v>
      </c>
      <c r="G973" t="s">
        <v>8665</v>
      </c>
      <c r="H973" t="s">
        <v>144</v>
      </c>
      <c r="I973" t="s">
        <v>2436</v>
      </c>
      <c r="J973" t="s">
        <v>13442</v>
      </c>
      <c r="K973" t="s">
        <v>96</v>
      </c>
      <c r="L973" t="s">
        <v>13443</v>
      </c>
      <c r="M973" s="36">
        <v>45979.459224537037</v>
      </c>
      <c r="N973" s="36">
        <v>45981.615972222222</v>
      </c>
      <c r="P973" t="s">
        <v>8668</v>
      </c>
      <c r="Q973" t="s">
        <v>8668</v>
      </c>
      <c r="R973" t="s">
        <v>98</v>
      </c>
      <c r="S973" t="s">
        <v>99</v>
      </c>
      <c r="T973" t="s">
        <v>100</v>
      </c>
      <c r="U973" t="s">
        <v>6696</v>
      </c>
      <c r="V973" t="s">
        <v>13444</v>
      </c>
      <c r="W973" t="s">
        <v>102</v>
      </c>
      <c r="Y973" t="s">
        <v>11</v>
      </c>
      <c r="Z973" t="s">
        <v>104</v>
      </c>
      <c r="AA973" t="s">
        <v>1904</v>
      </c>
      <c r="AB973" s="37">
        <v>1</v>
      </c>
      <c r="AC973" s="37">
        <v>67654</v>
      </c>
      <c r="AD973" s="37">
        <v>140396</v>
      </c>
      <c r="AE973" s="37">
        <v>67654</v>
      </c>
    </row>
    <row r="974" spans="1:31">
      <c r="A974" t="s">
        <v>113</v>
      </c>
      <c r="B974" t="s">
        <v>114</v>
      </c>
      <c r="C974" t="s">
        <v>115</v>
      </c>
      <c r="D974" t="s">
        <v>363</v>
      </c>
      <c r="E974" t="s">
        <v>13445</v>
      </c>
      <c r="F974" t="s">
        <v>13446</v>
      </c>
      <c r="G974" t="s">
        <v>8665</v>
      </c>
      <c r="H974" t="s">
        <v>366</v>
      </c>
      <c r="I974" t="s">
        <v>113</v>
      </c>
      <c r="J974" t="s">
        <v>13447</v>
      </c>
      <c r="K974" t="s">
        <v>96</v>
      </c>
      <c r="L974" t="s">
        <v>13448</v>
      </c>
      <c r="M974" s="36">
        <v>45979.487199074072</v>
      </c>
      <c r="N974" s="36">
        <v>45980.614583333343</v>
      </c>
      <c r="P974" t="s">
        <v>8668</v>
      </c>
      <c r="Q974" t="s">
        <v>8668</v>
      </c>
      <c r="R974" t="s">
        <v>98</v>
      </c>
      <c r="S974" t="s">
        <v>470</v>
      </c>
      <c r="T974" t="s">
        <v>100</v>
      </c>
      <c r="U974" t="s">
        <v>6696</v>
      </c>
      <c r="V974" t="s">
        <v>13449</v>
      </c>
      <c r="W974" t="s">
        <v>102</v>
      </c>
      <c r="Y974" t="s">
        <v>8</v>
      </c>
      <c r="Z974" t="s">
        <v>104</v>
      </c>
      <c r="AA974" t="s">
        <v>547</v>
      </c>
      <c r="AB974" s="37">
        <v>1</v>
      </c>
      <c r="AC974" s="37">
        <v>35780</v>
      </c>
      <c r="AD974" s="37">
        <v>75096</v>
      </c>
      <c r="AE974" s="37">
        <v>35780</v>
      </c>
    </row>
    <row r="975" spans="1:31">
      <c r="A975" t="s">
        <v>255</v>
      </c>
      <c r="B975" t="s">
        <v>256</v>
      </c>
      <c r="C975" t="s">
        <v>257</v>
      </c>
      <c r="D975" t="s">
        <v>2433</v>
      </c>
      <c r="E975" t="s">
        <v>13450</v>
      </c>
      <c r="F975" t="s">
        <v>10205</v>
      </c>
      <c r="G975" t="s">
        <v>8665</v>
      </c>
      <c r="H975" t="s">
        <v>144</v>
      </c>
      <c r="I975" t="s">
        <v>2436</v>
      </c>
      <c r="J975" t="s">
        <v>10206</v>
      </c>
      <c r="K975" t="s">
        <v>96</v>
      </c>
      <c r="L975" t="s">
        <v>13451</v>
      </c>
      <c r="M975" s="36">
        <v>45979.482175925928</v>
      </c>
      <c r="N975" s="36">
        <v>45981.618055555547</v>
      </c>
      <c r="P975" t="s">
        <v>8668</v>
      </c>
      <c r="Q975" t="s">
        <v>8668</v>
      </c>
      <c r="R975" t="s">
        <v>98</v>
      </c>
      <c r="S975" t="s">
        <v>470</v>
      </c>
      <c r="T975" t="s">
        <v>100</v>
      </c>
      <c r="U975" t="s">
        <v>6696</v>
      </c>
      <c r="V975" t="s">
        <v>13452</v>
      </c>
      <c r="W975" t="s">
        <v>102</v>
      </c>
      <c r="Y975" t="s">
        <v>11</v>
      </c>
      <c r="Z975" t="s">
        <v>104</v>
      </c>
      <c r="AA975" t="s">
        <v>1904</v>
      </c>
      <c r="AB975" s="37">
        <v>1</v>
      </c>
      <c r="AC975" s="37">
        <v>67654</v>
      </c>
      <c r="AD975" s="37">
        <v>140396</v>
      </c>
      <c r="AE975" s="37">
        <v>67654</v>
      </c>
    </row>
    <row r="976" spans="1:31">
      <c r="A976" t="s">
        <v>277</v>
      </c>
      <c r="B976" t="s">
        <v>256</v>
      </c>
      <c r="C976" t="s">
        <v>257</v>
      </c>
      <c r="D976" t="s">
        <v>4702</v>
      </c>
      <c r="E976" t="s">
        <v>13453</v>
      </c>
      <c r="F976" t="s">
        <v>13454</v>
      </c>
      <c r="G976" t="s">
        <v>8607</v>
      </c>
      <c r="H976" t="s">
        <v>291</v>
      </c>
      <c r="I976" t="s">
        <v>4705</v>
      </c>
      <c r="J976" t="s">
        <v>13455</v>
      </c>
      <c r="K976" t="s">
        <v>96</v>
      </c>
      <c r="L976" t="s">
        <v>13456</v>
      </c>
      <c r="M976" s="36">
        <v>45979.484236111108</v>
      </c>
      <c r="N976" s="36">
        <v>45986.359027777777</v>
      </c>
      <c r="P976" t="s">
        <v>8668</v>
      </c>
      <c r="Q976" t="s">
        <v>8668</v>
      </c>
      <c r="R976" t="s">
        <v>1129</v>
      </c>
      <c r="S976" t="s">
        <v>1129</v>
      </c>
      <c r="T976" t="s">
        <v>100</v>
      </c>
      <c r="U976" t="s">
        <v>6696</v>
      </c>
      <c r="V976" t="s">
        <v>13457</v>
      </c>
      <c r="W976" t="s">
        <v>8611</v>
      </c>
      <c r="Y976" t="s">
        <v>15</v>
      </c>
      <c r="Z976" t="s">
        <v>104</v>
      </c>
      <c r="AB976" s="37">
        <v>0</v>
      </c>
      <c r="AC976" s="37">
        <v>35780</v>
      </c>
      <c r="AD976" s="37">
        <v>75096</v>
      </c>
      <c r="AE976" s="37">
        <v>35780</v>
      </c>
    </row>
    <row r="977" spans="1:31">
      <c r="A977" t="s">
        <v>138</v>
      </c>
      <c r="B977" t="s">
        <v>139</v>
      </c>
      <c r="C977" t="s">
        <v>140</v>
      </c>
      <c r="D977" t="s">
        <v>4270</v>
      </c>
      <c r="E977" t="s">
        <v>13458</v>
      </c>
      <c r="F977" t="s">
        <v>13459</v>
      </c>
      <c r="G977" t="s">
        <v>8607</v>
      </c>
      <c r="H977" t="s">
        <v>144</v>
      </c>
      <c r="I977" t="s">
        <v>4273</v>
      </c>
      <c r="J977" t="s">
        <v>13460</v>
      </c>
      <c r="K977" t="s">
        <v>96</v>
      </c>
      <c r="L977" t="s">
        <v>13461</v>
      </c>
      <c r="M977" s="36">
        <v>45979.48542824074</v>
      </c>
      <c r="N977" s="36">
        <v>45986.37222222222</v>
      </c>
      <c r="P977" t="s">
        <v>8668</v>
      </c>
      <c r="Q977" t="s">
        <v>8668</v>
      </c>
      <c r="R977" t="s">
        <v>1130</v>
      </c>
      <c r="S977" t="s">
        <v>1130</v>
      </c>
      <c r="T977" t="s">
        <v>100</v>
      </c>
      <c r="U977" t="s">
        <v>6696</v>
      </c>
      <c r="V977" t="s">
        <v>13462</v>
      </c>
      <c r="W977" t="s">
        <v>8611</v>
      </c>
      <c r="Y977" t="s">
        <v>13</v>
      </c>
      <c r="Z977" t="s">
        <v>104</v>
      </c>
      <c r="AB977" s="37">
        <v>0</v>
      </c>
      <c r="AC977" s="37">
        <v>35780</v>
      </c>
      <c r="AD977" s="37">
        <v>75096</v>
      </c>
      <c r="AE977" s="37">
        <v>35780</v>
      </c>
    </row>
    <row r="978" spans="1:31">
      <c r="A978" t="s">
        <v>704</v>
      </c>
      <c r="B978" t="s">
        <v>381</v>
      </c>
      <c r="C978" t="s">
        <v>382</v>
      </c>
      <c r="D978" t="s">
        <v>705</v>
      </c>
      <c r="E978" t="s">
        <v>13463</v>
      </c>
      <c r="F978" t="s">
        <v>13464</v>
      </c>
      <c r="G978" t="s">
        <v>8665</v>
      </c>
      <c r="H978" t="s">
        <v>708</v>
      </c>
      <c r="I978" t="s">
        <v>704</v>
      </c>
      <c r="J978" t="s">
        <v>13465</v>
      </c>
      <c r="K978" t="s">
        <v>96</v>
      </c>
      <c r="L978" t="s">
        <v>13466</v>
      </c>
      <c r="M978" s="36">
        <v>45979.492314814823</v>
      </c>
      <c r="N978" s="36">
        <v>45980.62222222222</v>
      </c>
      <c r="P978" t="s">
        <v>8668</v>
      </c>
      <c r="Q978" t="s">
        <v>8668</v>
      </c>
      <c r="R978" t="s">
        <v>1130</v>
      </c>
      <c r="S978" t="s">
        <v>1130</v>
      </c>
      <c r="T978" t="s">
        <v>100</v>
      </c>
      <c r="U978" t="s">
        <v>6696</v>
      </c>
      <c r="V978" t="s">
        <v>13467</v>
      </c>
      <c r="W978" t="s">
        <v>102</v>
      </c>
      <c r="Y978" t="s">
        <v>8</v>
      </c>
      <c r="Z978" t="s">
        <v>104</v>
      </c>
      <c r="AA978" t="s">
        <v>1686</v>
      </c>
      <c r="AB978" s="37">
        <v>1</v>
      </c>
      <c r="AC978" s="37">
        <v>35780</v>
      </c>
      <c r="AD978" s="37">
        <v>75096</v>
      </c>
      <c r="AE978" s="37">
        <v>35780</v>
      </c>
    </row>
    <row r="979" spans="1:31">
      <c r="A979" t="s">
        <v>152</v>
      </c>
      <c r="B979" t="s">
        <v>153</v>
      </c>
      <c r="C979" t="s">
        <v>154</v>
      </c>
      <c r="D979" t="s">
        <v>155</v>
      </c>
      <c r="E979" t="s">
        <v>13468</v>
      </c>
      <c r="F979" t="s">
        <v>13469</v>
      </c>
      <c r="G979" t="s">
        <v>8665</v>
      </c>
      <c r="H979" t="s">
        <v>153</v>
      </c>
      <c r="I979" t="s">
        <v>152</v>
      </c>
      <c r="J979" t="s">
        <v>13470</v>
      </c>
      <c r="K979" t="s">
        <v>96</v>
      </c>
      <c r="L979" t="s">
        <v>13471</v>
      </c>
      <c r="M979" s="36">
        <v>45979.508564814823</v>
      </c>
      <c r="N979" s="36">
        <v>45981.470138888893</v>
      </c>
      <c r="P979" t="s">
        <v>8668</v>
      </c>
      <c r="Q979" t="s">
        <v>8668</v>
      </c>
      <c r="R979" t="s">
        <v>1130</v>
      </c>
      <c r="S979" t="s">
        <v>1130</v>
      </c>
      <c r="T979" t="s">
        <v>100</v>
      </c>
      <c r="U979" t="s">
        <v>6696</v>
      </c>
      <c r="V979" t="s">
        <v>13472</v>
      </c>
      <c r="W979" t="s">
        <v>102</v>
      </c>
      <c r="Y979" t="s">
        <v>8</v>
      </c>
      <c r="Z979" t="s">
        <v>104</v>
      </c>
      <c r="AA979" t="s">
        <v>838</v>
      </c>
      <c r="AB979" s="37">
        <v>1</v>
      </c>
      <c r="AC979" s="37">
        <v>35780</v>
      </c>
      <c r="AD979" s="37">
        <v>75096</v>
      </c>
      <c r="AE979" s="37">
        <v>35780</v>
      </c>
    </row>
    <row r="980" spans="1:31">
      <c r="A980" t="s">
        <v>380</v>
      </c>
      <c r="B980" t="s">
        <v>381</v>
      </c>
      <c r="C980" t="s">
        <v>382</v>
      </c>
      <c r="D980" t="s">
        <v>383</v>
      </c>
      <c r="E980" t="s">
        <v>13473</v>
      </c>
      <c r="F980" t="s">
        <v>13474</v>
      </c>
      <c r="G980" t="s">
        <v>8665</v>
      </c>
      <c r="H980" t="s">
        <v>386</v>
      </c>
      <c r="I980" t="s">
        <v>380</v>
      </c>
      <c r="J980" t="s">
        <v>13475</v>
      </c>
      <c r="K980" t="s">
        <v>96</v>
      </c>
      <c r="L980" t="s">
        <v>13476</v>
      </c>
      <c r="M980" s="36">
        <v>45979.525879629633</v>
      </c>
      <c r="N980" s="36">
        <v>45980.609027777777</v>
      </c>
      <c r="P980" t="s">
        <v>8668</v>
      </c>
      <c r="Q980" t="s">
        <v>8668</v>
      </c>
      <c r="R980" t="s">
        <v>98</v>
      </c>
      <c r="S980" t="s">
        <v>470</v>
      </c>
      <c r="T980" t="s">
        <v>100</v>
      </c>
      <c r="U980" t="s">
        <v>6696</v>
      </c>
      <c r="V980" t="s">
        <v>13477</v>
      </c>
      <c r="W980" t="s">
        <v>102</v>
      </c>
      <c r="Y980" t="s">
        <v>8</v>
      </c>
      <c r="Z980" t="s">
        <v>104</v>
      </c>
      <c r="AA980" t="s">
        <v>391</v>
      </c>
      <c r="AB980" s="37">
        <v>1</v>
      </c>
      <c r="AC980" s="37">
        <v>35780</v>
      </c>
      <c r="AD980" s="37">
        <v>75096</v>
      </c>
      <c r="AE980" s="37">
        <v>35780</v>
      </c>
    </row>
    <row r="981" spans="1:31">
      <c r="A981" t="s">
        <v>509</v>
      </c>
      <c r="B981" t="s">
        <v>139</v>
      </c>
      <c r="C981" t="s">
        <v>140</v>
      </c>
      <c r="D981" t="s">
        <v>510</v>
      </c>
      <c r="E981" t="s">
        <v>13478</v>
      </c>
      <c r="F981" t="s">
        <v>10126</v>
      </c>
      <c r="G981" t="s">
        <v>8665</v>
      </c>
      <c r="H981" t="s">
        <v>144</v>
      </c>
      <c r="I981" t="s">
        <v>513</v>
      </c>
      <c r="J981" t="s">
        <v>10127</v>
      </c>
      <c r="K981" t="s">
        <v>96</v>
      </c>
      <c r="L981" t="s">
        <v>13479</v>
      </c>
      <c r="M981" s="36">
        <v>45979.513298611113</v>
      </c>
      <c r="N981" s="36">
        <v>45981.719444444447</v>
      </c>
      <c r="P981" t="s">
        <v>8668</v>
      </c>
      <c r="Q981" t="s">
        <v>8668</v>
      </c>
      <c r="R981" t="s">
        <v>1130</v>
      </c>
      <c r="S981" t="s">
        <v>1130</v>
      </c>
      <c r="T981" t="s">
        <v>100</v>
      </c>
      <c r="U981" t="s">
        <v>6696</v>
      </c>
      <c r="V981" t="s">
        <v>13480</v>
      </c>
      <c r="W981" t="s">
        <v>102</v>
      </c>
      <c r="Y981" t="s">
        <v>11</v>
      </c>
      <c r="Z981" t="s">
        <v>104</v>
      </c>
      <c r="AA981" t="s">
        <v>518</v>
      </c>
      <c r="AB981" s="37">
        <v>1</v>
      </c>
      <c r="AC981" s="37">
        <v>67654</v>
      </c>
      <c r="AD981" s="37">
        <v>140396</v>
      </c>
      <c r="AE981" s="37">
        <v>67654</v>
      </c>
    </row>
    <row r="982" spans="1:31">
      <c r="A982" t="s">
        <v>398</v>
      </c>
      <c r="B982" t="s">
        <v>86</v>
      </c>
      <c r="C982" t="s">
        <v>87</v>
      </c>
      <c r="D982" t="s">
        <v>399</v>
      </c>
      <c r="E982" t="s">
        <v>13481</v>
      </c>
      <c r="F982" t="s">
        <v>4549</v>
      </c>
      <c r="G982" t="s">
        <v>8665</v>
      </c>
      <c r="H982" t="s">
        <v>402</v>
      </c>
      <c r="I982" t="s">
        <v>398</v>
      </c>
      <c r="J982" t="s">
        <v>4550</v>
      </c>
      <c r="K982" t="s">
        <v>96</v>
      </c>
      <c r="L982" t="s">
        <v>13482</v>
      </c>
      <c r="M982" s="36">
        <v>45979.521724537037</v>
      </c>
      <c r="N982" s="36">
        <v>45980.611805555563</v>
      </c>
      <c r="P982" t="s">
        <v>8668</v>
      </c>
      <c r="Q982" t="s">
        <v>8668</v>
      </c>
      <c r="R982" t="s">
        <v>1130</v>
      </c>
      <c r="S982" t="s">
        <v>1130</v>
      </c>
      <c r="T982" t="s">
        <v>100</v>
      </c>
      <c r="U982" t="s">
        <v>6696</v>
      </c>
      <c r="V982" t="s">
        <v>13483</v>
      </c>
      <c r="W982" t="s">
        <v>102</v>
      </c>
      <c r="Y982" t="s">
        <v>8</v>
      </c>
      <c r="Z982" t="s">
        <v>104</v>
      </c>
      <c r="AA982" t="s">
        <v>824</v>
      </c>
      <c r="AB982" s="37">
        <v>1</v>
      </c>
      <c r="AC982" s="37">
        <v>35780</v>
      </c>
      <c r="AD982" s="37">
        <v>75096</v>
      </c>
      <c r="AE982" s="37">
        <v>35780</v>
      </c>
    </row>
    <row r="983" spans="1:31">
      <c r="A983" t="s">
        <v>138</v>
      </c>
      <c r="B983" t="s">
        <v>139</v>
      </c>
      <c r="C983" t="s">
        <v>140</v>
      </c>
      <c r="D983" t="s">
        <v>13484</v>
      </c>
      <c r="E983" t="s">
        <v>13485</v>
      </c>
      <c r="F983" t="s">
        <v>13486</v>
      </c>
      <c r="G983" t="s">
        <v>8665</v>
      </c>
      <c r="H983" t="s">
        <v>144</v>
      </c>
      <c r="I983" t="s">
        <v>13487</v>
      </c>
      <c r="J983" t="s">
        <v>13488</v>
      </c>
      <c r="K983" t="s">
        <v>96</v>
      </c>
      <c r="L983" t="s">
        <v>13489</v>
      </c>
      <c r="M983" s="36">
        <v>45979.528564814813</v>
      </c>
      <c r="N983" s="36">
        <v>45982.69027777778</v>
      </c>
      <c r="P983" t="s">
        <v>8668</v>
      </c>
      <c r="Q983" t="s">
        <v>8668</v>
      </c>
      <c r="R983" t="s">
        <v>98</v>
      </c>
      <c r="S983" t="s">
        <v>99</v>
      </c>
      <c r="T983" t="s">
        <v>100</v>
      </c>
      <c r="U983" t="s">
        <v>6696</v>
      </c>
      <c r="V983" t="s">
        <v>13490</v>
      </c>
      <c r="W983" t="s">
        <v>102</v>
      </c>
      <c r="Y983" t="s">
        <v>11</v>
      </c>
      <c r="Z983" t="s">
        <v>104</v>
      </c>
      <c r="AA983" t="s">
        <v>1172</v>
      </c>
      <c r="AB983" s="37">
        <v>1</v>
      </c>
      <c r="AC983" s="37">
        <v>67654</v>
      </c>
      <c r="AD983" s="37">
        <v>140396</v>
      </c>
      <c r="AE983" s="37">
        <v>67654</v>
      </c>
    </row>
    <row r="984" spans="1:31">
      <c r="A984" t="s">
        <v>991</v>
      </c>
      <c r="B984" t="s">
        <v>256</v>
      </c>
      <c r="C984" t="s">
        <v>257</v>
      </c>
      <c r="D984" t="s">
        <v>1440</v>
      </c>
      <c r="E984" t="s">
        <v>13491</v>
      </c>
      <c r="F984" t="s">
        <v>13492</v>
      </c>
      <c r="G984" t="s">
        <v>8665</v>
      </c>
      <c r="H984" t="s">
        <v>224</v>
      </c>
      <c r="I984" t="s">
        <v>991</v>
      </c>
      <c r="J984" t="s">
        <v>13493</v>
      </c>
      <c r="K984" t="s">
        <v>96</v>
      </c>
      <c r="L984" t="s">
        <v>13494</v>
      </c>
      <c r="M984" s="36">
        <v>45979.572164351863</v>
      </c>
      <c r="N984" s="36">
        <v>45982.604166666657</v>
      </c>
      <c r="P984" t="s">
        <v>8668</v>
      </c>
      <c r="Q984" t="s">
        <v>8668</v>
      </c>
      <c r="R984" t="s">
        <v>1129</v>
      </c>
      <c r="S984" t="s">
        <v>1129</v>
      </c>
      <c r="T984" t="s">
        <v>100</v>
      </c>
      <c r="U984" t="s">
        <v>6696</v>
      </c>
      <c r="V984" t="s">
        <v>13495</v>
      </c>
      <c r="W984" t="s">
        <v>102</v>
      </c>
      <c r="Y984" t="s">
        <v>8</v>
      </c>
      <c r="Z984" t="s">
        <v>104</v>
      </c>
      <c r="AA984" t="s">
        <v>1448</v>
      </c>
      <c r="AB984" s="37">
        <v>1</v>
      </c>
      <c r="AC984" s="37">
        <v>35780</v>
      </c>
      <c r="AD984" s="37">
        <v>75096</v>
      </c>
      <c r="AE984" s="37">
        <v>35780</v>
      </c>
    </row>
    <row r="985" spans="1:31">
      <c r="A985" t="s">
        <v>138</v>
      </c>
      <c r="B985" t="s">
        <v>139</v>
      </c>
      <c r="C985" t="s">
        <v>140</v>
      </c>
      <c r="D985" t="s">
        <v>204</v>
      </c>
      <c r="E985" t="s">
        <v>13496</v>
      </c>
      <c r="F985" t="s">
        <v>9087</v>
      </c>
      <c r="G985" t="s">
        <v>8665</v>
      </c>
      <c r="H985" t="s">
        <v>144</v>
      </c>
      <c r="I985" t="s">
        <v>207</v>
      </c>
      <c r="J985" t="s">
        <v>9088</v>
      </c>
      <c r="K985" t="s">
        <v>96</v>
      </c>
      <c r="L985" t="s">
        <v>13497</v>
      </c>
      <c r="M985" s="36">
        <v>45979.579872685194</v>
      </c>
      <c r="N985" s="36">
        <v>45985.573611111111</v>
      </c>
      <c r="P985" t="s">
        <v>8668</v>
      </c>
      <c r="Q985" t="s">
        <v>8668</v>
      </c>
      <c r="R985" t="s">
        <v>1130</v>
      </c>
      <c r="S985" t="s">
        <v>1130</v>
      </c>
      <c r="T985" t="s">
        <v>100</v>
      </c>
      <c r="U985" t="s">
        <v>6696</v>
      </c>
      <c r="V985" t="s">
        <v>13498</v>
      </c>
      <c r="W985" t="s">
        <v>102</v>
      </c>
      <c r="Y985" t="s">
        <v>8</v>
      </c>
      <c r="Z985" t="s">
        <v>104</v>
      </c>
      <c r="AA985" t="s">
        <v>5443</v>
      </c>
      <c r="AB985" s="37">
        <v>1</v>
      </c>
      <c r="AC985" s="37">
        <v>35780</v>
      </c>
      <c r="AD985" s="37">
        <v>75096</v>
      </c>
      <c r="AE985" s="37">
        <v>35780</v>
      </c>
    </row>
    <row r="986" spans="1:31">
      <c r="A986" t="s">
        <v>398</v>
      </c>
      <c r="B986" t="s">
        <v>86</v>
      </c>
      <c r="C986" t="s">
        <v>87</v>
      </c>
      <c r="D986" t="s">
        <v>399</v>
      </c>
      <c r="E986" t="s">
        <v>13499</v>
      </c>
      <c r="F986" t="s">
        <v>13500</v>
      </c>
      <c r="G986" t="s">
        <v>8665</v>
      </c>
      <c r="H986" t="s">
        <v>402</v>
      </c>
      <c r="I986" t="s">
        <v>398</v>
      </c>
      <c r="J986" t="s">
        <v>13501</v>
      </c>
      <c r="K986" t="s">
        <v>96</v>
      </c>
      <c r="L986" t="s">
        <v>13502</v>
      </c>
      <c r="M986" s="36">
        <v>45979.536793981482</v>
      </c>
      <c r="N986" s="36">
        <v>45980.595138888893</v>
      </c>
      <c r="P986" t="s">
        <v>8668</v>
      </c>
      <c r="Q986" t="s">
        <v>8668</v>
      </c>
      <c r="R986" t="s">
        <v>98</v>
      </c>
      <c r="S986" t="s">
        <v>470</v>
      </c>
      <c r="T986" t="s">
        <v>100</v>
      </c>
      <c r="U986" t="s">
        <v>6696</v>
      </c>
      <c r="V986" t="s">
        <v>13503</v>
      </c>
      <c r="W986" t="s">
        <v>102</v>
      </c>
      <c r="Y986" t="s">
        <v>8</v>
      </c>
      <c r="Z986" t="s">
        <v>104</v>
      </c>
      <c r="AA986" t="s">
        <v>7192</v>
      </c>
      <c r="AB986" s="37">
        <v>1</v>
      </c>
      <c r="AC986" s="37">
        <v>35780</v>
      </c>
      <c r="AD986" s="37">
        <v>75096</v>
      </c>
      <c r="AE986" s="37">
        <v>35780</v>
      </c>
    </row>
    <row r="987" spans="1:31">
      <c r="A987" t="s">
        <v>152</v>
      </c>
      <c r="B987" t="s">
        <v>153</v>
      </c>
      <c r="C987" t="s">
        <v>154</v>
      </c>
      <c r="D987" t="s">
        <v>155</v>
      </c>
      <c r="E987" t="s">
        <v>13504</v>
      </c>
      <c r="F987" t="s">
        <v>13505</v>
      </c>
      <c r="G987" t="s">
        <v>8665</v>
      </c>
      <c r="H987" t="s">
        <v>153</v>
      </c>
      <c r="I987" t="s">
        <v>152</v>
      </c>
      <c r="J987" t="s">
        <v>13506</v>
      </c>
      <c r="K987" t="s">
        <v>96</v>
      </c>
      <c r="L987" t="s">
        <v>13507</v>
      </c>
      <c r="M987" s="36">
        <v>45979.559791666667</v>
      </c>
      <c r="N987" s="36">
        <v>45981.631249999999</v>
      </c>
      <c r="P987" t="s">
        <v>8668</v>
      </c>
      <c r="Q987" t="s">
        <v>8668</v>
      </c>
      <c r="R987" t="s">
        <v>1130</v>
      </c>
      <c r="S987" t="s">
        <v>1130</v>
      </c>
      <c r="T987" t="s">
        <v>100</v>
      </c>
      <c r="U987" t="s">
        <v>6696</v>
      </c>
      <c r="V987" t="s">
        <v>13508</v>
      </c>
      <c r="W987" t="s">
        <v>102</v>
      </c>
      <c r="Y987" t="s">
        <v>8</v>
      </c>
      <c r="Z987" t="s">
        <v>104</v>
      </c>
      <c r="AA987" t="s">
        <v>1911</v>
      </c>
      <c r="AB987" s="37">
        <v>1</v>
      </c>
      <c r="AC987" s="37">
        <v>35780</v>
      </c>
      <c r="AD987" s="37">
        <v>75096</v>
      </c>
      <c r="AE987" s="37">
        <v>35780</v>
      </c>
    </row>
    <row r="988" spans="1:31">
      <c r="A988" t="s">
        <v>138</v>
      </c>
      <c r="B988" t="s">
        <v>139</v>
      </c>
      <c r="C988" t="s">
        <v>140</v>
      </c>
      <c r="D988" t="s">
        <v>141</v>
      </c>
      <c r="E988" t="s">
        <v>13509</v>
      </c>
      <c r="F988" t="s">
        <v>13510</v>
      </c>
      <c r="G988" t="s">
        <v>8665</v>
      </c>
      <c r="H988" t="s">
        <v>144</v>
      </c>
      <c r="I988" t="s">
        <v>138</v>
      </c>
      <c r="J988" t="s">
        <v>13511</v>
      </c>
      <c r="K988" t="s">
        <v>96</v>
      </c>
      <c r="L988" t="s">
        <v>13512</v>
      </c>
      <c r="M988" s="36">
        <v>45979.575937499998</v>
      </c>
      <c r="N988" s="36">
        <v>45982.511805555558</v>
      </c>
      <c r="P988" t="s">
        <v>8668</v>
      </c>
      <c r="Q988" t="s">
        <v>8668</v>
      </c>
      <c r="R988" t="s">
        <v>98</v>
      </c>
      <c r="S988" t="s">
        <v>470</v>
      </c>
      <c r="T988" t="s">
        <v>100</v>
      </c>
      <c r="U988" t="s">
        <v>6696</v>
      </c>
      <c r="V988" t="s">
        <v>13513</v>
      </c>
      <c r="W988" t="s">
        <v>102</v>
      </c>
      <c r="Y988" t="s">
        <v>8</v>
      </c>
      <c r="Z988" t="s">
        <v>104</v>
      </c>
      <c r="AA988" t="s">
        <v>6599</v>
      </c>
      <c r="AB988" s="37">
        <v>1</v>
      </c>
      <c r="AC988" s="37">
        <v>35780</v>
      </c>
      <c r="AD988" s="37">
        <v>75096</v>
      </c>
      <c r="AE988" s="37">
        <v>35780</v>
      </c>
    </row>
    <row r="989" spans="1:31">
      <c r="A989" t="s">
        <v>138</v>
      </c>
      <c r="B989" t="s">
        <v>139</v>
      </c>
      <c r="C989" t="s">
        <v>140</v>
      </c>
      <c r="D989" t="s">
        <v>141</v>
      </c>
      <c r="E989" t="s">
        <v>13514</v>
      </c>
      <c r="F989" t="s">
        <v>13515</v>
      </c>
      <c r="G989" t="s">
        <v>8665</v>
      </c>
      <c r="H989" t="s">
        <v>144</v>
      </c>
      <c r="I989" t="s">
        <v>138</v>
      </c>
      <c r="J989" t="s">
        <v>13516</v>
      </c>
      <c r="K989" t="s">
        <v>96</v>
      </c>
      <c r="L989" t="s">
        <v>13517</v>
      </c>
      <c r="M989" s="36">
        <v>45979.5940625</v>
      </c>
      <c r="N989" s="36">
        <v>45982.511805555558</v>
      </c>
      <c r="P989" t="s">
        <v>8668</v>
      </c>
      <c r="Q989" t="s">
        <v>8668</v>
      </c>
      <c r="R989" t="s">
        <v>1130</v>
      </c>
      <c r="S989" t="s">
        <v>1130</v>
      </c>
      <c r="T989" t="s">
        <v>100</v>
      </c>
      <c r="U989" t="s">
        <v>6696</v>
      </c>
      <c r="V989" t="s">
        <v>13518</v>
      </c>
      <c r="W989" t="s">
        <v>102</v>
      </c>
      <c r="Y989" t="s">
        <v>8</v>
      </c>
      <c r="Z989" t="s">
        <v>104</v>
      </c>
      <c r="AA989" t="s">
        <v>6599</v>
      </c>
      <c r="AB989" s="37">
        <v>1</v>
      </c>
      <c r="AC989" s="37">
        <v>35780</v>
      </c>
      <c r="AD989" s="37">
        <v>75096</v>
      </c>
      <c r="AE989" s="37">
        <v>35780</v>
      </c>
    </row>
    <row r="990" spans="1:31">
      <c r="A990" t="s">
        <v>85</v>
      </c>
      <c r="B990" t="s">
        <v>86</v>
      </c>
      <c r="C990" t="s">
        <v>87</v>
      </c>
      <c r="D990" t="s">
        <v>296</v>
      </c>
      <c r="E990" t="s">
        <v>13519</v>
      </c>
      <c r="F990" t="s">
        <v>13520</v>
      </c>
      <c r="G990" t="s">
        <v>8665</v>
      </c>
      <c r="H990" t="s">
        <v>93</v>
      </c>
      <c r="I990" t="s">
        <v>85</v>
      </c>
      <c r="J990" t="s">
        <v>13521</v>
      </c>
      <c r="K990" t="s">
        <v>96</v>
      </c>
      <c r="L990" t="s">
        <v>13522</v>
      </c>
      <c r="M990" s="36">
        <v>45979.605023148149</v>
      </c>
      <c r="N990" s="36">
        <v>45980.664583333331</v>
      </c>
      <c r="P990" t="s">
        <v>8668</v>
      </c>
      <c r="Q990" t="s">
        <v>8668</v>
      </c>
      <c r="R990" t="s">
        <v>98</v>
      </c>
      <c r="S990" t="s">
        <v>99</v>
      </c>
      <c r="T990" t="s">
        <v>100</v>
      </c>
      <c r="U990" t="s">
        <v>6696</v>
      </c>
      <c r="V990" t="s">
        <v>13523</v>
      </c>
      <c r="W990" t="s">
        <v>102</v>
      </c>
      <c r="Y990" t="s">
        <v>8</v>
      </c>
      <c r="Z990" t="s">
        <v>104</v>
      </c>
      <c r="AA990" t="s">
        <v>137</v>
      </c>
      <c r="AB990" s="37">
        <v>1</v>
      </c>
      <c r="AC990" s="37">
        <v>35780</v>
      </c>
      <c r="AD990" s="37">
        <v>75096</v>
      </c>
      <c r="AE990" s="37">
        <v>35780</v>
      </c>
    </row>
    <row r="991" spans="1:31">
      <c r="A991" t="s">
        <v>991</v>
      </c>
      <c r="B991" t="s">
        <v>256</v>
      </c>
      <c r="C991" t="s">
        <v>257</v>
      </c>
      <c r="D991" t="s">
        <v>1440</v>
      </c>
      <c r="E991" t="s">
        <v>13524</v>
      </c>
      <c r="F991" t="s">
        <v>13525</v>
      </c>
      <c r="G991" t="s">
        <v>8665</v>
      </c>
      <c r="H991" t="s">
        <v>224</v>
      </c>
      <c r="I991" t="s">
        <v>991</v>
      </c>
      <c r="J991" t="s">
        <v>13526</v>
      </c>
      <c r="K991" t="s">
        <v>96</v>
      </c>
      <c r="L991" t="s">
        <v>13527</v>
      </c>
      <c r="M991" s="36">
        <v>45979.603750000002</v>
      </c>
      <c r="N991" s="36">
        <v>45982.491666666669</v>
      </c>
      <c r="P991" t="s">
        <v>8668</v>
      </c>
      <c r="Q991" t="s">
        <v>8668</v>
      </c>
      <c r="R991" t="s">
        <v>1130</v>
      </c>
      <c r="S991" t="s">
        <v>1130</v>
      </c>
      <c r="T991" t="s">
        <v>100</v>
      </c>
      <c r="U991" t="s">
        <v>6696</v>
      </c>
      <c r="V991" t="s">
        <v>13528</v>
      </c>
      <c r="W991" t="s">
        <v>8698</v>
      </c>
      <c r="Y991" t="s">
        <v>8</v>
      </c>
      <c r="Z991" t="s">
        <v>104</v>
      </c>
      <c r="AA991" t="s">
        <v>1448</v>
      </c>
      <c r="AB991" s="37">
        <v>0</v>
      </c>
      <c r="AC991" s="37">
        <v>35780</v>
      </c>
      <c r="AD991" s="37">
        <v>75096</v>
      </c>
      <c r="AE991" s="37">
        <v>35780</v>
      </c>
    </row>
    <row r="992" spans="1:31">
      <c r="A992" t="s">
        <v>255</v>
      </c>
      <c r="B992" t="s">
        <v>256</v>
      </c>
      <c r="C992" t="s">
        <v>257</v>
      </c>
      <c r="D992" t="s">
        <v>3820</v>
      </c>
      <c r="E992" t="s">
        <v>13529</v>
      </c>
      <c r="F992" t="s">
        <v>13530</v>
      </c>
      <c r="G992" t="s">
        <v>8665</v>
      </c>
      <c r="H992" t="s">
        <v>261</v>
      </c>
      <c r="I992" t="s">
        <v>3823</v>
      </c>
      <c r="J992" t="s">
        <v>13531</v>
      </c>
      <c r="K992" t="s">
        <v>96</v>
      </c>
      <c r="L992" t="s">
        <v>13532</v>
      </c>
      <c r="M992" s="36">
        <v>45979.621331018519</v>
      </c>
      <c r="N992" s="36">
        <v>45983.554861111108</v>
      </c>
      <c r="P992" t="s">
        <v>8668</v>
      </c>
      <c r="Q992" t="s">
        <v>8668</v>
      </c>
      <c r="R992" t="s">
        <v>98</v>
      </c>
      <c r="S992" t="s">
        <v>99</v>
      </c>
      <c r="T992" t="s">
        <v>100</v>
      </c>
      <c r="U992" t="s">
        <v>6696</v>
      </c>
      <c r="V992" t="s">
        <v>13533</v>
      </c>
      <c r="W992" t="s">
        <v>102</v>
      </c>
      <c r="Y992" t="s">
        <v>11</v>
      </c>
      <c r="Z992" t="s">
        <v>104</v>
      </c>
      <c r="AA992" t="s">
        <v>593</v>
      </c>
      <c r="AB992" s="37">
        <v>1</v>
      </c>
      <c r="AC992" s="37">
        <v>67654</v>
      </c>
      <c r="AD992" s="37">
        <v>140396</v>
      </c>
      <c r="AE992" s="37">
        <v>67654</v>
      </c>
    </row>
    <row r="993" spans="1:31">
      <c r="A993" t="s">
        <v>509</v>
      </c>
      <c r="B993" t="s">
        <v>139</v>
      </c>
      <c r="C993" t="s">
        <v>140</v>
      </c>
      <c r="D993" t="s">
        <v>510</v>
      </c>
      <c r="E993" t="s">
        <v>13534</v>
      </c>
      <c r="F993" t="s">
        <v>13535</v>
      </c>
      <c r="G993" t="s">
        <v>8665</v>
      </c>
      <c r="H993" t="s">
        <v>144</v>
      </c>
      <c r="I993" t="s">
        <v>513</v>
      </c>
      <c r="J993" t="s">
        <v>13536</v>
      </c>
      <c r="K993" t="s">
        <v>96</v>
      </c>
      <c r="L993" t="s">
        <v>13537</v>
      </c>
      <c r="M993" s="36">
        <v>45979.623032407413</v>
      </c>
      <c r="N993" s="36">
        <v>45981.712500000001</v>
      </c>
      <c r="P993" t="s">
        <v>8668</v>
      </c>
      <c r="Q993" t="s">
        <v>8668</v>
      </c>
      <c r="R993" t="s">
        <v>98</v>
      </c>
      <c r="S993" t="s">
        <v>470</v>
      </c>
      <c r="T993" t="s">
        <v>100</v>
      </c>
      <c r="U993" t="s">
        <v>6696</v>
      </c>
      <c r="V993" t="s">
        <v>13538</v>
      </c>
      <c r="W993" t="s">
        <v>102</v>
      </c>
      <c r="Y993" t="s">
        <v>11</v>
      </c>
      <c r="Z993" t="s">
        <v>104</v>
      </c>
      <c r="AA993" t="s">
        <v>518</v>
      </c>
      <c r="AB993" s="37">
        <v>1</v>
      </c>
      <c r="AC993" s="37">
        <v>67654</v>
      </c>
      <c r="AD993" s="37">
        <v>140396</v>
      </c>
      <c r="AE993" s="37">
        <v>67654</v>
      </c>
    </row>
    <row r="994" spans="1:31">
      <c r="A994" t="s">
        <v>152</v>
      </c>
      <c r="B994" t="s">
        <v>153</v>
      </c>
      <c r="C994" t="s">
        <v>154</v>
      </c>
      <c r="D994" t="s">
        <v>155</v>
      </c>
      <c r="E994" t="s">
        <v>13539</v>
      </c>
      <c r="F994" t="s">
        <v>13540</v>
      </c>
      <c r="G994" t="s">
        <v>8665</v>
      </c>
      <c r="H994" t="s">
        <v>153</v>
      </c>
      <c r="I994" t="s">
        <v>152</v>
      </c>
      <c r="J994" t="s">
        <v>13541</v>
      </c>
      <c r="K994" t="s">
        <v>96</v>
      </c>
      <c r="L994" t="s">
        <v>13542</v>
      </c>
      <c r="M994" s="36">
        <v>45979.613935185182</v>
      </c>
      <c r="N994" s="36">
        <v>45980.604166666657</v>
      </c>
      <c r="P994" t="s">
        <v>8668</v>
      </c>
      <c r="Q994" t="s">
        <v>8668</v>
      </c>
      <c r="R994" t="s">
        <v>98</v>
      </c>
      <c r="S994" t="s">
        <v>470</v>
      </c>
      <c r="T994" t="s">
        <v>100</v>
      </c>
      <c r="U994" t="s">
        <v>6696</v>
      </c>
      <c r="V994" t="s">
        <v>13375</v>
      </c>
      <c r="W994" t="s">
        <v>102</v>
      </c>
      <c r="Y994" t="s">
        <v>8</v>
      </c>
      <c r="Z994" t="s">
        <v>104</v>
      </c>
      <c r="AA994" t="s">
        <v>786</v>
      </c>
      <c r="AB994" s="37">
        <v>1</v>
      </c>
      <c r="AC994" s="37">
        <v>35780</v>
      </c>
      <c r="AD994" s="37">
        <v>75096</v>
      </c>
      <c r="AE994" s="37">
        <v>35780</v>
      </c>
    </row>
    <row r="995" spans="1:31">
      <c r="A995" t="s">
        <v>509</v>
      </c>
      <c r="B995" t="s">
        <v>139</v>
      </c>
      <c r="C995" t="s">
        <v>140</v>
      </c>
      <c r="D995" t="s">
        <v>510</v>
      </c>
      <c r="E995" t="s">
        <v>13543</v>
      </c>
      <c r="F995" t="s">
        <v>13544</v>
      </c>
      <c r="G995" t="s">
        <v>8665</v>
      </c>
      <c r="H995" t="s">
        <v>144</v>
      </c>
      <c r="I995" t="s">
        <v>513</v>
      </c>
      <c r="J995" t="s">
        <v>13545</v>
      </c>
      <c r="K995" t="s">
        <v>96</v>
      </c>
      <c r="L995" t="s">
        <v>13546</v>
      </c>
      <c r="M995" s="36">
        <v>45979.622430555559</v>
      </c>
      <c r="N995" s="36">
        <v>45981.625</v>
      </c>
      <c r="P995" t="s">
        <v>8668</v>
      </c>
      <c r="Q995" t="s">
        <v>8668</v>
      </c>
      <c r="R995" t="s">
        <v>98</v>
      </c>
      <c r="S995" t="s">
        <v>470</v>
      </c>
      <c r="T995" t="s">
        <v>100</v>
      </c>
      <c r="U995" t="s">
        <v>6696</v>
      </c>
      <c r="V995" t="s">
        <v>13547</v>
      </c>
      <c r="W995" t="s">
        <v>102</v>
      </c>
      <c r="Y995" t="s">
        <v>11</v>
      </c>
      <c r="Z995" t="s">
        <v>104</v>
      </c>
      <c r="AA995" t="s">
        <v>518</v>
      </c>
      <c r="AB995" s="37">
        <v>1</v>
      </c>
      <c r="AC995" s="37">
        <v>67654</v>
      </c>
      <c r="AD995" s="37">
        <v>140396</v>
      </c>
      <c r="AE995" s="37">
        <v>67654</v>
      </c>
    </row>
    <row r="996" spans="1:31">
      <c r="A996" t="s">
        <v>800</v>
      </c>
      <c r="B996" t="s">
        <v>381</v>
      </c>
      <c r="C996" t="s">
        <v>382</v>
      </c>
      <c r="D996" t="s">
        <v>4224</v>
      </c>
      <c r="E996" t="s">
        <v>13548</v>
      </c>
      <c r="F996" t="s">
        <v>13549</v>
      </c>
      <c r="G996" t="s">
        <v>8607</v>
      </c>
      <c r="H996" t="s">
        <v>804</v>
      </c>
      <c r="I996" t="s">
        <v>4227</v>
      </c>
      <c r="J996" t="s">
        <v>13550</v>
      </c>
      <c r="K996" t="s">
        <v>96</v>
      </c>
      <c r="L996" t="s">
        <v>13551</v>
      </c>
      <c r="M996" s="36">
        <v>45979.627685185187</v>
      </c>
      <c r="N996" s="36">
        <v>45984.452777777777</v>
      </c>
      <c r="P996" t="s">
        <v>8668</v>
      </c>
      <c r="Q996" t="s">
        <v>8668</v>
      </c>
      <c r="R996" t="s">
        <v>98</v>
      </c>
      <c r="S996" t="s">
        <v>470</v>
      </c>
      <c r="T996" t="s">
        <v>100</v>
      </c>
      <c r="U996" t="s">
        <v>6696</v>
      </c>
      <c r="V996" t="s">
        <v>13552</v>
      </c>
      <c r="W996" t="s">
        <v>8611</v>
      </c>
      <c r="Y996" t="s">
        <v>13</v>
      </c>
      <c r="Z996" t="s">
        <v>104</v>
      </c>
      <c r="AB996" s="37">
        <v>0</v>
      </c>
      <c r="AC996" s="37">
        <v>35780</v>
      </c>
      <c r="AD996" s="37">
        <v>75096</v>
      </c>
      <c r="AE996" s="37">
        <v>35780</v>
      </c>
    </row>
    <row r="997" spans="1:31">
      <c r="A997" t="s">
        <v>138</v>
      </c>
      <c r="B997" t="s">
        <v>139</v>
      </c>
      <c r="C997" t="s">
        <v>140</v>
      </c>
      <c r="D997" t="s">
        <v>141</v>
      </c>
      <c r="E997" t="s">
        <v>13553</v>
      </c>
      <c r="F997" t="s">
        <v>13554</v>
      </c>
      <c r="G997" t="s">
        <v>8665</v>
      </c>
      <c r="H997" t="s">
        <v>144</v>
      </c>
      <c r="I997" t="s">
        <v>138</v>
      </c>
      <c r="J997" t="s">
        <v>13555</v>
      </c>
      <c r="K997" t="s">
        <v>96</v>
      </c>
      <c r="L997" t="s">
        <v>13556</v>
      </c>
      <c r="M997" s="36">
        <v>45979.645046296297</v>
      </c>
      <c r="N997" s="36">
        <v>45981.463888888888</v>
      </c>
      <c r="P997" t="s">
        <v>8668</v>
      </c>
      <c r="Q997" t="s">
        <v>8668</v>
      </c>
      <c r="R997" t="s">
        <v>98</v>
      </c>
      <c r="S997" t="s">
        <v>99</v>
      </c>
      <c r="T997" t="s">
        <v>100</v>
      </c>
      <c r="U997" t="s">
        <v>6696</v>
      </c>
      <c r="V997" t="s">
        <v>13557</v>
      </c>
      <c r="W997" t="s">
        <v>102</v>
      </c>
      <c r="Y997" t="s">
        <v>8</v>
      </c>
      <c r="Z997" t="s">
        <v>104</v>
      </c>
      <c r="AA997" t="s">
        <v>11538</v>
      </c>
      <c r="AB997" s="37">
        <v>1</v>
      </c>
      <c r="AC997" s="37">
        <v>35780</v>
      </c>
      <c r="AD997" s="37">
        <v>75096</v>
      </c>
      <c r="AE997" s="37">
        <v>35780</v>
      </c>
    </row>
    <row r="998" spans="1:31">
      <c r="A998" t="s">
        <v>800</v>
      </c>
      <c r="B998" t="s">
        <v>381</v>
      </c>
      <c r="C998" t="s">
        <v>382</v>
      </c>
      <c r="D998" t="s">
        <v>8412</v>
      </c>
      <c r="E998" t="s">
        <v>13558</v>
      </c>
      <c r="F998" t="s">
        <v>13559</v>
      </c>
      <c r="G998" t="s">
        <v>8665</v>
      </c>
      <c r="H998" t="s">
        <v>804</v>
      </c>
      <c r="I998" t="s">
        <v>8413</v>
      </c>
      <c r="J998" t="s">
        <v>13560</v>
      </c>
      <c r="K998" t="s">
        <v>96</v>
      </c>
      <c r="L998" t="s">
        <v>13561</v>
      </c>
      <c r="M998" s="36">
        <v>45979.671041666668</v>
      </c>
      <c r="N998" s="36">
        <v>45980.504861111112</v>
      </c>
      <c r="P998" t="s">
        <v>8668</v>
      </c>
      <c r="Q998" t="s">
        <v>8668</v>
      </c>
      <c r="R998" t="s">
        <v>1130</v>
      </c>
      <c r="S998" t="s">
        <v>1130</v>
      </c>
      <c r="T998" t="s">
        <v>100</v>
      </c>
      <c r="U998" t="s">
        <v>6696</v>
      </c>
      <c r="V998" t="s">
        <v>13562</v>
      </c>
      <c r="W998" t="s">
        <v>102</v>
      </c>
      <c r="Y998" t="s">
        <v>11</v>
      </c>
      <c r="Z998" t="s">
        <v>104</v>
      </c>
      <c r="AA998" t="s">
        <v>2068</v>
      </c>
      <c r="AB998" s="37">
        <v>1</v>
      </c>
      <c r="AC998" s="37">
        <v>67654</v>
      </c>
      <c r="AD998" s="37">
        <v>140396</v>
      </c>
      <c r="AE998" s="37">
        <v>67654</v>
      </c>
    </row>
    <row r="999" spans="1:31">
      <c r="A999" t="s">
        <v>244</v>
      </c>
      <c r="B999" t="s">
        <v>114</v>
      </c>
      <c r="C999" t="s">
        <v>115</v>
      </c>
      <c r="D999" t="s">
        <v>1263</v>
      </c>
      <c r="E999" t="s">
        <v>13563</v>
      </c>
      <c r="F999" t="s">
        <v>13564</v>
      </c>
      <c r="G999" t="s">
        <v>8665</v>
      </c>
      <c r="H999" t="s">
        <v>248</v>
      </c>
      <c r="I999" t="s">
        <v>1266</v>
      </c>
      <c r="J999" t="s">
        <v>13565</v>
      </c>
      <c r="K999" t="s">
        <v>96</v>
      </c>
      <c r="L999" t="s">
        <v>13566</v>
      </c>
      <c r="M999" s="36">
        <v>45979.662939814807</v>
      </c>
      <c r="N999" s="36">
        <v>45980.488194444442</v>
      </c>
      <c r="P999" t="s">
        <v>8668</v>
      </c>
      <c r="Q999" t="s">
        <v>8668</v>
      </c>
      <c r="R999" t="s">
        <v>1129</v>
      </c>
      <c r="S999" t="s">
        <v>1130</v>
      </c>
      <c r="T999" t="s">
        <v>100</v>
      </c>
      <c r="U999" t="s">
        <v>6696</v>
      </c>
      <c r="V999" t="s">
        <v>13567</v>
      </c>
      <c r="W999" t="s">
        <v>102</v>
      </c>
      <c r="Y999" t="s">
        <v>11</v>
      </c>
      <c r="Z999" t="s">
        <v>104</v>
      </c>
      <c r="AA999" t="s">
        <v>1538</v>
      </c>
      <c r="AB999" s="37">
        <v>1</v>
      </c>
      <c r="AC999" s="37">
        <v>67654</v>
      </c>
      <c r="AD999" s="37">
        <v>140396</v>
      </c>
      <c r="AE999" s="37">
        <v>67654</v>
      </c>
    </row>
    <row r="1000" spans="1:31">
      <c r="A1000" t="s">
        <v>85</v>
      </c>
      <c r="B1000" t="s">
        <v>86</v>
      </c>
      <c r="C1000" t="s">
        <v>87</v>
      </c>
      <c r="D1000" t="s">
        <v>9111</v>
      </c>
      <c r="E1000" t="s">
        <v>13568</v>
      </c>
      <c r="F1000" t="s">
        <v>9113</v>
      </c>
      <c r="G1000" t="s">
        <v>8607</v>
      </c>
      <c r="H1000" t="s">
        <v>93</v>
      </c>
      <c r="I1000" t="s">
        <v>9114</v>
      </c>
      <c r="J1000" t="s">
        <v>9115</v>
      </c>
      <c r="K1000" t="s">
        <v>96</v>
      </c>
      <c r="L1000" t="s">
        <v>13569</v>
      </c>
      <c r="M1000" s="36">
        <v>45979.674039351848</v>
      </c>
      <c r="N1000" s="36">
        <v>45986.511805555558</v>
      </c>
      <c r="P1000" t="s">
        <v>8668</v>
      </c>
      <c r="Q1000" t="s">
        <v>8668</v>
      </c>
      <c r="R1000" t="s">
        <v>1129</v>
      </c>
      <c r="S1000" t="s">
        <v>1129</v>
      </c>
      <c r="T1000" t="s">
        <v>100</v>
      </c>
      <c r="U1000" t="s">
        <v>6696</v>
      </c>
      <c r="V1000" t="s">
        <v>13570</v>
      </c>
      <c r="W1000" t="s">
        <v>8611</v>
      </c>
      <c r="Y1000" t="s">
        <v>125</v>
      </c>
      <c r="Z1000" t="s">
        <v>3065</v>
      </c>
      <c r="AB1000" s="37">
        <v>0</v>
      </c>
      <c r="AC1000" s="37">
        <v>35780</v>
      </c>
      <c r="AD1000" s="37">
        <v>75096</v>
      </c>
      <c r="AE1000" s="37">
        <v>35780</v>
      </c>
    </row>
    <row r="1001" spans="1:31">
      <c r="A1001" t="s">
        <v>138</v>
      </c>
      <c r="B1001" t="s">
        <v>139</v>
      </c>
      <c r="C1001" t="s">
        <v>140</v>
      </c>
      <c r="D1001" t="s">
        <v>494</v>
      </c>
      <c r="E1001" t="s">
        <v>13571</v>
      </c>
      <c r="F1001" t="s">
        <v>13572</v>
      </c>
      <c r="G1001" t="s">
        <v>8665</v>
      </c>
      <c r="H1001" t="s">
        <v>144</v>
      </c>
      <c r="I1001" t="s">
        <v>497</v>
      </c>
      <c r="J1001" t="s">
        <v>13573</v>
      </c>
      <c r="K1001" t="s">
        <v>96</v>
      </c>
      <c r="L1001" t="s">
        <v>13574</v>
      </c>
      <c r="M1001" s="36">
        <v>45979.677453703713</v>
      </c>
      <c r="N1001" s="36">
        <v>45982.513194444437</v>
      </c>
      <c r="P1001" t="s">
        <v>8668</v>
      </c>
      <c r="Q1001" t="s">
        <v>8668</v>
      </c>
      <c r="R1001" t="s">
        <v>1130</v>
      </c>
      <c r="S1001" t="s">
        <v>1130</v>
      </c>
      <c r="T1001" t="s">
        <v>100</v>
      </c>
      <c r="U1001" t="s">
        <v>6696</v>
      </c>
      <c r="V1001" t="s">
        <v>13575</v>
      </c>
      <c r="W1001" t="s">
        <v>102</v>
      </c>
      <c r="Y1001" t="s">
        <v>8</v>
      </c>
      <c r="Z1001" t="s">
        <v>104</v>
      </c>
      <c r="AA1001" t="s">
        <v>6599</v>
      </c>
      <c r="AB1001" s="37">
        <v>1</v>
      </c>
      <c r="AC1001" s="37">
        <v>35780</v>
      </c>
      <c r="AD1001" s="37">
        <v>75096</v>
      </c>
      <c r="AE1001" s="37">
        <v>35780</v>
      </c>
    </row>
    <row r="1002" spans="1:31">
      <c r="A1002" t="s">
        <v>509</v>
      </c>
      <c r="B1002" t="s">
        <v>139</v>
      </c>
      <c r="C1002" t="s">
        <v>140</v>
      </c>
      <c r="D1002" t="s">
        <v>510</v>
      </c>
      <c r="E1002" t="s">
        <v>13576</v>
      </c>
      <c r="F1002" t="s">
        <v>13577</v>
      </c>
      <c r="G1002" t="s">
        <v>8665</v>
      </c>
      <c r="H1002" t="s">
        <v>144</v>
      </c>
      <c r="I1002" t="s">
        <v>513</v>
      </c>
      <c r="J1002" t="s">
        <v>13578</v>
      </c>
      <c r="K1002" t="s">
        <v>96</v>
      </c>
      <c r="L1002" t="s">
        <v>13579</v>
      </c>
      <c r="M1002" s="36">
        <v>45979.684270833342</v>
      </c>
      <c r="N1002" s="36">
        <v>45982.745138888888</v>
      </c>
      <c r="P1002" t="s">
        <v>8668</v>
      </c>
      <c r="Q1002" t="s">
        <v>8668</v>
      </c>
      <c r="R1002" t="s">
        <v>1130</v>
      </c>
      <c r="S1002" t="s">
        <v>1130</v>
      </c>
      <c r="T1002" t="s">
        <v>100</v>
      </c>
      <c r="U1002" t="s">
        <v>6696</v>
      </c>
      <c r="V1002" t="s">
        <v>13580</v>
      </c>
      <c r="W1002" t="s">
        <v>102</v>
      </c>
      <c r="Y1002" t="s">
        <v>11</v>
      </c>
      <c r="Z1002" t="s">
        <v>104</v>
      </c>
      <c r="AA1002" t="s">
        <v>518</v>
      </c>
      <c r="AB1002" s="37">
        <v>1</v>
      </c>
      <c r="AC1002" s="37">
        <v>67654</v>
      </c>
      <c r="AD1002" s="37">
        <v>140396</v>
      </c>
      <c r="AE1002" s="37">
        <v>67654</v>
      </c>
    </row>
    <row r="1003" spans="1:31">
      <c r="A1003" t="s">
        <v>138</v>
      </c>
      <c r="B1003" t="s">
        <v>139</v>
      </c>
      <c r="C1003" t="s">
        <v>140</v>
      </c>
      <c r="D1003" t="s">
        <v>141</v>
      </c>
      <c r="E1003" t="s">
        <v>13581</v>
      </c>
      <c r="F1003" t="s">
        <v>13582</v>
      </c>
      <c r="G1003" t="s">
        <v>8665</v>
      </c>
      <c r="H1003" t="s">
        <v>144</v>
      </c>
      <c r="I1003" t="s">
        <v>138</v>
      </c>
      <c r="J1003" t="s">
        <v>13583</v>
      </c>
      <c r="K1003" t="s">
        <v>96</v>
      </c>
      <c r="L1003" t="s">
        <v>13584</v>
      </c>
      <c r="M1003" s="36">
        <v>45979.707384259258</v>
      </c>
      <c r="N1003" s="36">
        <v>45982.513194444437</v>
      </c>
      <c r="P1003" t="s">
        <v>8668</v>
      </c>
      <c r="Q1003" t="s">
        <v>8668</v>
      </c>
      <c r="R1003" t="s">
        <v>1129</v>
      </c>
      <c r="S1003" t="s">
        <v>1129</v>
      </c>
      <c r="T1003" t="s">
        <v>100</v>
      </c>
      <c r="U1003" t="s">
        <v>6696</v>
      </c>
      <c r="V1003" t="s">
        <v>13585</v>
      </c>
      <c r="W1003" t="s">
        <v>102</v>
      </c>
      <c r="Y1003" t="s">
        <v>8</v>
      </c>
      <c r="Z1003" t="s">
        <v>104</v>
      </c>
      <c r="AA1003" t="s">
        <v>6599</v>
      </c>
      <c r="AB1003" s="37">
        <v>1</v>
      </c>
      <c r="AC1003" s="37">
        <v>35780</v>
      </c>
      <c r="AD1003" s="37">
        <v>75096</v>
      </c>
      <c r="AE1003" s="37">
        <v>35780</v>
      </c>
    </row>
    <row r="1004" spans="1:31">
      <c r="A1004" t="s">
        <v>113</v>
      </c>
      <c r="B1004" t="s">
        <v>114</v>
      </c>
      <c r="C1004" t="s">
        <v>115</v>
      </c>
      <c r="D1004" t="s">
        <v>1715</v>
      </c>
      <c r="E1004" t="s">
        <v>13586</v>
      </c>
      <c r="F1004" t="s">
        <v>13587</v>
      </c>
      <c r="G1004" t="s">
        <v>8665</v>
      </c>
      <c r="H1004" t="s">
        <v>366</v>
      </c>
      <c r="I1004" t="s">
        <v>1718</v>
      </c>
      <c r="J1004" t="s">
        <v>13588</v>
      </c>
      <c r="K1004" t="s">
        <v>96</v>
      </c>
      <c r="L1004" t="s">
        <v>13589</v>
      </c>
      <c r="M1004" s="36">
        <v>45979.708275462966</v>
      </c>
      <c r="N1004" s="36">
        <v>45980.701388888891</v>
      </c>
      <c r="P1004" t="s">
        <v>8668</v>
      </c>
      <c r="Q1004" t="s">
        <v>8668</v>
      </c>
      <c r="R1004" t="s">
        <v>98</v>
      </c>
      <c r="S1004" t="s">
        <v>470</v>
      </c>
      <c r="T1004" t="s">
        <v>100</v>
      </c>
      <c r="U1004" t="s">
        <v>6696</v>
      </c>
      <c r="V1004" t="s">
        <v>13590</v>
      </c>
      <c r="W1004" t="s">
        <v>102</v>
      </c>
      <c r="Y1004" t="s">
        <v>11</v>
      </c>
      <c r="Z1004" t="s">
        <v>104</v>
      </c>
      <c r="AA1004" t="s">
        <v>1723</v>
      </c>
      <c r="AB1004" s="37">
        <v>1</v>
      </c>
      <c r="AC1004" s="37">
        <v>67654</v>
      </c>
      <c r="AD1004" s="37">
        <v>140396</v>
      </c>
      <c r="AE1004" s="37">
        <v>67654</v>
      </c>
    </row>
    <row r="1005" spans="1:31">
      <c r="A1005" t="s">
        <v>398</v>
      </c>
      <c r="B1005" t="s">
        <v>86</v>
      </c>
      <c r="C1005" t="s">
        <v>87</v>
      </c>
      <c r="D1005" t="s">
        <v>399</v>
      </c>
      <c r="E1005" t="s">
        <v>13591</v>
      </c>
      <c r="F1005" t="s">
        <v>13592</v>
      </c>
      <c r="G1005" t="s">
        <v>8665</v>
      </c>
      <c r="H1005" t="s">
        <v>402</v>
      </c>
      <c r="I1005" t="s">
        <v>398</v>
      </c>
      <c r="J1005" t="s">
        <v>2280</v>
      </c>
      <c r="K1005" t="s">
        <v>96</v>
      </c>
      <c r="L1005" t="s">
        <v>13593</v>
      </c>
      <c r="M1005" s="36">
        <v>45980.333333333343</v>
      </c>
      <c r="N1005" s="36">
        <v>45981.468055555553</v>
      </c>
      <c r="P1005" t="s">
        <v>8668</v>
      </c>
      <c r="Q1005" t="s">
        <v>8668</v>
      </c>
      <c r="R1005" t="s">
        <v>98</v>
      </c>
      <c r="S1005" t="s">
        <v>470</v>
      </c>
      <c r="T1005" t="s">
        <v>100</v>
      </c>
      <c r="U1005" t="s">
        <v>6696</v>
      </c>
      <c r="V1005" t="s">
        <v>13594</v>
      </c>
      <c r="W1005" t="s">
        <v>102</v>
      </c>
      <c r="Y1005" t="s">
        <v>8</v>
      </c>
      <c r="Z1005" t="s">
        <v>104</v>
      </c>
      <c r="AA1005" t="s">
        <v>7192</v>
      </c>
      <c r="AB1005" s="37">
        <v>1</v>
      </c>
      <c r="AC1005" s="37">
        <v>35780</v>
      </c>
      <c r="AD1005" s="37">
        <v>75096</v>
      </c>
      <c r="AE1005" s="37">
        <v>35780</v>
      </c>
    </row>
    <row r="1006" spans="1:31">
      <c r="A1006" t="s">
        <v>138</v>
      </c>
      <c r="B1006" t="s">
        <v>139</v>
      </c>
      <c r="C1006" t="s">
        <v>140</v>
      </c>
      <c r="D1006" t="s">
        <v>196</v>
      </c>
      <c r="E1006" t="s">
        <v>13595</v>
      </c>
      <c r="F1006" t="s">
        <v>13596</v>
      </c>
      <c r="G1006" t="s">
        <v>8665</v>
      </c>
      <c r="H1006" t="s">
        <v>144</v>
      </c>
      <c r="I1006" t="s">
        <v>199</v>
      </c>
      <c r="J1006" t="s">
        <v>13597</v>
      </c>
      <c r="K1006" t="s">
        <v>96</v>
      </c>
      <c r="L1006" t="s">
        <v>13598</v>
      </c>
      <c r="M1006" s="36">
        <v>45979.744328703702</v>
      </c>
      <c r="N1006" s="36">
        <v>45982.513194444437</v>
      </c>
      <c r="P1006" t="s">
        <v>8668</v>
      </c>
      <c r="Q1006" t="s">
        <v>8668</v>
      </c>
      <c r="R1006" t="s">
        <v>98</v>
      </c>
      <c r="S1006" t="s">
        <v>470</v>
      </c>
      <c r="T1006" t="s">
        <v>100</v>
      </c>
      <c r="U1006" t="s">
        <v>6696</v>
      </c>
      <c r="V1006" t="s">
        <v>13599</v>
      </c>
      <c r="W1006" t="s">
        <v>102</v>
      </c>
      <c r="Y1006" t="s">
        <v>8</v>
      </c>
      <c r="Z1006" t="s">
        <v>104</v>
      </c>
      <c r="AA1006" t="s">
        <v>6599</v>
      </c>
      <c r="AB1006" s="37">
        <v>1</v>
      </c>
      <c r="AC1006" s="37">
        <v>35780</v>
      </c>
      <c r="AD1006" s="37">
        <v>75096</v>
      </c>
      <c r="AE1006" s="37">
        <v>35780</v>
      </c>
    </row>
    <row r="1007" spans="1:31">
      <c r="A1007" t="s">
        <v>113</v>
      </c>
      <c r="B1007" t="s">
        <v>114</v>
      </c>
      <c r="C1007" t="s">
        <v>115</v>
      </c>
      <c r="D1007" t="s">
        <v>363</v>
      </c>
      <c r="E1007" t="s">
        <v>13600</v>
      </c>
      <c r="F1007" t="s">
        <v>13601</v>
      </c>
      <c r="G1007" t="s">
        <v>8665</v>
      </c>
      <c r="H1007" t="s">
        <v>366</v>
      </c>
      <c r="I1007" t="s">
        <v>113</v>
      </c>
      <c r="J1007" t="s">
        <v>13602</v>
      </c>
      <c r="K1007" t="s">
        <v>96</v>
      </c>
      <c r="L1007" t="s">
        <v>13603</v>
      </c>
      <c r="M1007" s="36">
        <v>45980.333333333343</v>
      </c>
      <c r="N1007" s="36">
        <v>45980.475694444453</v>
      </c>
      <c r="P1007" t="s">
        <v>8668</v>
      </c>
      <c r="Q1007" t="s">
        <v>8668</v>
      </c>
      <c r="R1007" t="s">
        <v>98</v>
      </c>
      <c r="S1007" t="s">
        <v>470</v>
      </c>
      <c r="T1007" t="s">
        <v>100</v>
      </c>
      <c r="U1007" t="s">
        <v>6696</v>
      </c>
      <c r="V1007" t="s">
        <v>13604</v>
      </c>
      <c r="W1007" t="s">
        <v>102</v>
      </c>
      <c r="Y1007" t="s">
        <v>8</v>
      </c>
      <c r="Z1007" t="s">
        <v>104</v>
      </c>
      <c r="AA1007" t="s">
        <v>231</v>
      </c>
      <c r="AB1007" s="37">
        <v>1</v>
      </c>
      <c r="AC1007" s="37">
        <v>35780</v>
      </c>
      <c r="AD1007" s="37">
        <v>75096</v>
      </c>
      <c r="AE1007" s="37">
        <v>35780</v>
      </c>
    </row>
    <row r="1008" spans="1:31">
      <c r="A1008" t="s">
        <v>85</v>
      </c>
      <c r="B1008" t="s">
        <v>86</v>
      </c>
      <c r="C1008" t="s">
        <v>87</v>
      </c>
      <c r="D1008" t="s">
        <v>296</v>
      </c>
      <c r="E1008" t="s">
        <v>13605</v>
      </c>
      <c r="F1008" t="s">
        <v>13606</v>
      </c>
      <c r="G1008" t="s">
        <v>8665</v>
      </c>
      <c r="H1008" t="s">
        <v>93</v>
      </c>
      <c r="I1008" t="s">
        <v>85</v>
      </c>
      <c r="J1008" t="s">
        <v>7193</v>
      </c>
      <c r="K1008" t="s">
        <v>96</v>
      </c>
      <c r="L1008" t="s">
        <v>13607</v>
      </c>
      <c r="M1008" s="36">
        <v>45980.333333333343</v>
      </c>
      <c r="N1008" s="36">
        <v>45985.489583333343</v>
      </c>
      <c r="P1008" t="s">
        <v>8668</v>
      </c>
      <c r="Q1008" t="s">
        <v>8668</v>
      </c>
      <c r="R1008" t="s">
        <v>1129</v>
      </c>
      <c r="S1008" t="s">
        <v>1129</v>
      </c>
      <c r="T1008" t="s">
        <v>100</v>
      </c>
      <c r="U1008" t="s">
        <v>6696</v>
      </c>
      <c r="V1008" t="s">
        <v>13608</v>
      </c>
      <c r="W1008" t="s">
        <v>102</v>
      </c>
      <c r="Y1008" t="s">
        <v>8</v>
      </c>
      <c r="Z1008" t="s">
        <v>104</v>
      </c>
      <c r="AA1008" t="s">
        <v>105</v>
      </c>
      <c r="AB1008" s="37">
        <v>1</v>
      </c>
      <c r="AC1008" s="37">
        <v>35780</v>
      </c>
      <c r="AD1008" s="37">
        <v>75096</v>
      </c>
      <c r="AE1008" s="37">
        <v>35780</v>
      </c>
    </row>
    <row r="1009" spans="1:31">
      <c r="A1009" t="s">
        <v>310</v>
      </c>
      <c r="B1009" t="s">
        <v>114</v>
      </c>
      <c r="C1009" t="s">
        <v>115</v>
      </c>
      <c r="D1009" t="s">
        <v>311</v>
      </c>
      <c r="E1009" t="s">
        <v>13609</v>
      </c>
      <c r="F1009" t="s">
        <v>13610</v>
      </c>
      <c r="G1009" t="s">
        <v>8665</v>
      </c>
      <c r="H1009" t="s">
        <v>314</v>
      </c>
      <c r="I1009" t="s">
        <v>310</v>
      </c>
      <c r="J1009" t="s">
        <v>13611</v>
      </c>
      <c r="K1009" t="s">
        <v>96</v>
      </c>
      <c r="L1009" t="s">
        <v>13612</v>
      </c>
      <c r="M1009" s="36">
        <v>45980.34952546296</v>
      </c>
      <c r="N1009" s="36">
        <v>45986.628472222219</v>
      </c>
      <c r="P1009" t="s">
        <v>8668</v>
      </c>
      <c r="Q1009" t="s">
        <v>8668</v>
      </c>
      <c r="R1009" t="s">
        <v>98</v>
      </c>
      <c r="S1009" t="s">
        <v>470</v>
      </c>
      <c r="T1009" t="s">
        <v>100</v>
      </c>
      <c r="U1009" t="s">
        <v>6696</v>
      </c>
      <c r="V1009" t="s">
        <v>13613</v>
      </c>
      <c r="W1009" t="s">
        <v>102</v>
      </c>
      <c r="Y1009" t="s">
        <v>8</v>
      </c>
      <c r="Z1009" t="s">
        <v>104</v>
      </c>
      <c r="AA1009" t="s">
        <v>319</v>
      </c>
      <c r="AB1009" s="37">
        <v>1</v>
      </c>
      <c r="AC1009" s="37">
        <v>35780</v>
      </c>
      <c r="AD1009" s="37">
        <v>75096</v>
      </c>
      <c r="AE1009" s="37">
        <v>35780</v>
      </c>
    </row>
    <row r="1010" spans="1:31">
      <c r="A1010" t="s">
        <v>138</v>
      </c>
      <c r="B1010" t="s">
        <v>139</v>
      </c>
      <c r="C1010" t="s">
        <v>140</v>
      </c>
      <c r="D1010" t="s">
        <v>141</v>
      </c>
      <c r="E1010" t="s">
        <v>13614</v>
      </c>
      <c r="F1010" t="s">
        <v>13615</v>
      </c>
      <c r="G1010" t="s">
        <v>8665</v>
      </c>
      <c r="H1010" t="s">
        <v>144</v>
      </c>
      <c r="I1010" t="s">
        <v>138</v>
      </c>
      <c r="J1010" t="s">
        <v>13616</v>
      </c>
      <c r="K1010" t="s">
        <v>96</v>
      </c>
      <c r="L1010" t="s">
        <v>13617</v>
      </c>
      <c r="M1010" s="36">
        <v>45980.362407407411</v>
      </c>
      <c r="N1010" s="36">
        <v>45984.615972222222</v>
      </c>
      <c r="P1010" t="s">
        <v>8668</v>
      </c>
      <c r="Q1010" t="s">
        <v>8668</v>
      </c>
      <c r="R1010" t="s">
        <v>1130</v>
      </c>
      <c r="S1010" t="s">
        <v>1130</v>
      </c>
      <c r="T1010" t="s">
        <v>100</v>
      </c>
      <c r="U1010" t="s">
        <v>6696</v>
      </c>
      <c r="V1010" t="s">
        <v>13618</v>
      </c>
      <c r="W1010" t="s">
        <v>102</v>
      </c>
      <c r="Y1010" t="s">
        <v>8</v>
      </c>
      <c r="Z1010" t="s">
        <v>104</v>
      </c>
      <c r="AA1010" t="s">
        <v>9546</v>
      </c>
      <c r="AB1010" s="37">
        <v>1</v>
      </c>
      <c r="AC1010" s="37">
        <v>35780</v>
      </c>
      <c r="AD1010" s="37">
        <v>75096</v>
      </c>
      <c r="AE1010" s="37">
        <v>35780</v>
      </c>
    </row>
    <row r="1011" spans="1:31">
      <c r="A1011" t="s">
        <v>380</v>
      </c>
      <c r="B1011" t="s">
        <v>381</v>
      </c>
      <c r="C1011" t="s">
        <v>382</v>
      </c>
      <c r="D1011" t="s">
        <v>8771</v>
      </c>
      <c r="E1011" t="s">
        <v>13619</v>
      </c>
      <c r="F1011" t="s">
        <v>13620</v>
      </c>
      <c r="G1011" t="s">
        <v>8607</v>
      </c>
      <c r="H1011" t="s">
        <v>386</v>
      </c>
      <c r="I1011" t="s">
        <v>8774</v>
      </c>
      <c r="J1011" t="s">
        <v>13621</v>
      </c>
      <c r="K1011" t="s">
        <v>96</v>
      </c>
      <c r="L1011" t="s">
        <v>13622</v>
      </c>
      <c r="M1011" s="36">
        <v>45980.384189814817</v>
      </c>
      <c r="N1011" s="36">
        <v>45987.382638888892</v>
      </c>
      <c r="P1011" t="s">
        <v>8668</v>
      </c>
      <c r="Q1011" t="s">
        <v>8668</v>
      </c>
      <c r="R1011" t="s">
        <v>1130</v>
      </c>
      <c r="S1011" t="s">
        <v>1130</v>
      </c>
      <c r="T1011" t="s">
        <v>100</v>
      </c>
      <c r="U1011" t="s">
        <v>6696</v>
      </c>
      <c r="V1011" t="s">
        <v>13623</v>
      </c>
      <c r="W1011" t="s">
        <v>8611</v>
      </c>
      <c r="Y1011" t="s">
        <v>15</v>
      </c>
      <c r="Z1011" t="s">
        <v>104</v>
      </c>
      <c r="AB1011" s="37">
        <v>0</v>
      </c>
      <c r="AC1011" s="37">
        <v>35780</v>
      </c>
      <c r="AD1011" s="37">
        <v>75096</v>
      </c>
      <c r="AE1011" s="37">
        <v>35780</v>
      </c>
    </row>
    <row r="1012" spans="1:31">
      <c r="A1012" t="s">
        <v>800</v>
      </c>
      <c r="B1012" t="s">
        <v>381</v>
      </c>
      <c r="C1012" t="s">
        <v>382</v>
      </c>
      <c r="D1012" t="s">
        <v>2049</v>
      </c>
      <c r="E1012" t="s">
        <v>13624</v>
      </c>
      <c r="F1012" t="s">
        <v>13625</v>
      </c>
      <c r="G1012" t="s">
        <v>8665</v>
      </c>
      <c r="H1012" t="s">
        <v>2052</v>
      </c>
      <c r="I1012" t="s">
        <v>2053</v>
      </c>
      <c r="J1012" t="s">
        <v>13626</v>
      </c>
      <c r="K1012" t="s">
        <v>96</v>
      </c>
      <c r="L1012" t="s">
        <v>13627</v>
      </c>
      <c r="M1012" s="36">
        <v>45980.387106481481</v>
      </c>
      <c r="N1012" s="36">
        <v>45982.652777777781</v>
      </c>
      <c r="P1012" t="s">
        <v>8668</v>
      </c>
      <c r="Q1012" t="s">
        <v>8668</v>
      </c>
      <c r="R1012" t="s">
        <v>147</v>
      </c>
      <c r="S1012" t="s">
        <v>148</v>
      </c>
      <c r="T1012" t="s">
        <v>100</v>
      </c>
      <c r="U1012" t="s">
        <v>6696</v>
      </c>
      <c r="V1012" t="s">
        <v>13628</v>
      </c>
      <c r="W1012" t="s">
        <v>102</v>
      </c>
      <c r="Y1012" t="s">
        <v>15</v>
      </c>
      <c r="Z1012" t="s">
        <v>104</v>
      </c>
      <c r="AA1012" t="s">
        <v>2058</v>
      </c>
      <c r="AB1012" s="37">
        <v>1</v>
      </c>
      <c r="AC1012" s="37">
        <v>35780</v>
      </c>
      <c r="AD1012" s="37">
        <v>75096</v>
      </c>
      <c r="AE1012" s="37">
        <v>35780</v>
      </c>
    </row>
    <row r="1013" spans="1:31">
      <c r="A1013" t="s">
        <v>138</v>
      </c>
      <c r="B1013" t="s">
        <v>139</v>
      </c>
      <c r="C1013" t="s">
        <v>140</v>
      </c>
      <c r="D1013" t="s">
        <v>196</v>
      </c>
      <c r="E1013" t="s">
        <v>13629</v>
      </c>
      <c r="F1013" t="s">
        <v>13630</v>
      </c>
      <c r="G1013" t="s">
        <v>8665</v>
      </c>
      <c r="H1013" t="s">
        <v>144</v>
      </c>
      <c r="I1013" t="s">
        <v>199</v>
      </c>
      <c r="J1013" t="s">
        <v>13631</v>
      </c>
      <c r="K1013" t="s">
        <v>96</v>
      </c>
      <c r="L1013" t="s">
        <v>13632</v>
      </c>
      <c r="M1013" s="36">
        <v>45980.421909722223</v>
      </c>
      <c r="N1013" s="36">
        <v>45984.616666666669</v>
      </c>
      <c r="P1013" t="s">
        <v>8668</v>
      </c>
      <c r="Q1013" t="s">
        <v>8668</v>
      </c>
      <c r="R1013" t="s">
        <v>147</v>
      </c>
      <c r="S1013" t="s">
        <v>1364</v>
      </c>
      <c r="T1013" t="s">
        <v>100</v>
      </c>
      <c r="U1013" t="s">
        <v>6696</v>
      </c>
      <c r="V1013" t="s">
        <v>13633</v>
      </c>
      <c r="W1013" t="s">
        <v>102</v>
      </c>
      <c r="Y1013" t="s">
        <v>8</v>
      </c>
      <c r="Z1013" t="s">
        <v>104</v>
      </c>
      <c r="AA1013" t="s">
        <v>9546</v>
      </c>
      <c r="AB1013" s="37">
        <v>1</v>
      </c>
      <c r="AC1013" s="37">
        <v>35780</v>
      </c>
      <c r="AD1013" s="37">
        <v>75096</v>
      </c>
      <c r="AE1013" s="37">
        <v>35780</v>
      </c>
    </row>
    <row r="1014" spans="1:31">
      <c r="A1014" t="s">
        <v>138</v>
      </c>
      <c r="B1014" t="s">
        <v>139</v>
      </c>
      <c r="C1014" t="s">
        <v>140</v>
      </c>
      <c r="D1014" t="s">
        <v>959</v>
      </c>
      <c r="E1014" t="s">
        <v>13634</v>
      </c>
      <c r="F1014" t="s">
        <v>13635</v>
      </c>
      <c r="G1014" t="s">
        <v>8665</v>
      </c>
      <c r="H1014" t="s">
        <v>144</v>
      </c>
      <c r="I1014" t="s">
        <v>962</v>
      </c>
      <c r="J1014" t="s">
        <v>13636</v>
      </c>
      <c r="K1014" t="s">
        <v>96</v>
      </c>
      <c r="L1014" t="s">
        <v>13637</v>
      </c>
      <c r="M1014" s="36">
        <v>45980.423634259263</v>
      </c>
      <c r="N1014" s="36">
        <v>45981.620138888888</v>
      </c>
      <c r="P1014" t="s">
        <v>8668</v>
      </c>
      <c r="Q1014" t="s">
        <v>8668</v>
      </c>
      <c r="R1014" t="s">
        <v>1130</v>
      </c>
      <c r="S1014" t="s">
        <v>1130</v>
      </c>
      <c r="T1014" t="s">
        <v>100</v>
      </c>
      <c r="U1014" t="s">
        <v>6696</v>
      </c>
      <c r="V1014" t="s">
        <v>13638</v>
      </c>
      <c r="W1014" t="s">
        <v>102</v>
      </c>
      <c r="Y1014" t="s">
        <v>11</v>
      </c>
      <c r="Z1014" t="s">
        <v>104</v>
      </c>
      <c r="AA1014" t="s">
        <v>176</v>
      </c>
      <c r="AB1014" s="37">
        <v>1</v>
      </c>
      <c r="AC1014" s="37">
        <v>67654</v>
      </c>
      <c r="AD1014" s="37">
        <v>140396</v>
      </c>
      <c r="AE1014" s="37">
        <v>67654</v>
      </c>
    </row>
    <row r="1015" spans="1:31">
      <c r="A1015" t="s">
        <v>255</v>
      </c>
      <c r="B1015" t="s">
        <v>256</v>
      </c>
      <c r="C1015" t="s">
        <v>257</v>
      </c>
      <c r="D1015" t="s">
        <v>1664</v>
      </c>
      <c r="E1015" t="s">
        <v>13639</v>
      </c>
      <c r="F1015" t="s">
        <v>8958</v>
      </c>
      <c r="G1015" t="s">
        <v>8665</v>
      </c>
      <c r="H1015" t="s">
        <v>261</v>
      </c>
      <c r="I1015" t="s">
        <v>255</v>
      </c>
      <c r="J1015" t="s">
        <v>8959</v>
      </c>
      <c r="K1015" t="s">
        <v>96</v>
      </c>
      <c r="L1015" t="s">
        <v>13640</v>
      </c>
      <c r="M1015" s="36">
        <v>45980.432071759264</v>
      </c>
      <c r="N1015" s="36">
        <v>45981.709722222222</v>
      </c>
      <c r="P1015" t="s">
        <v>8668</v>
      </c>
      <c r="Q1015" t="s">
        <v>8668</v>
      </c>
      <c r="R1015" t="s">
        <v>1130</v>
      </c>
      <c r="S1015" t="s">
        <v>1130</v>
      </c>
      <c r="T1015" t="s">
        <v>100</v>
      </c>
      <c r="U1015" t="s">
        <v>6696</v>
      </c>
      <c r="V1015" t="s">
        <v>13641</v>
      </c>
      <c r="W1015" t="s">
        <v>102</v>
      </c>
      <c r="Y1015" t="s">
        <v>8</v>
      </c>
      <c r="Z1015" t="s">
        <v>104</v>
      </c>
      <c r="AA1015" t="s">
        <v>703</v>
      </c>
      <c r="AB1015" s="37">
        <v>1</v>
      </c>
      <c r="AC1015" s="37">
        <v>35780</v>
      </c>
      <c r="AD1015" s="37">
        <v>75096</v>
      </c>
      <c r="AE1015" s="37">
        <v>35780</v>
      </c>
    </row>
    <row r="1016" spans="1:31">
      <c r="A1016" t="s">
        <v>138</v>
      </c>
      <c r="B1016" t="s">
        <v>139</v>
      </c>
      <c r="C1016" t="s">
        <v>140</v>
      </c>
      <c r="D1016" t="s">
        <v>196</v>
      </c>
      <c r="E1016" t="s">
        <v>13642</v>
      </c>
      <c r="F1016" t="s">
        <v>5439</v>
      </c>
      <c r="G1016" t="s">
        <v>8665</v>
      </c>
      <c r="H1016" t="s">
        <v>144</v>
      </c>
      <c r="I1016" t="s">
        <v>199</v>
      </c>
      <c r="J1016" t="s">
        <v>5440</v>
      </c>
      <c r="K1016" t="s">
        <v>96</v>
      </c>
      <c r="L1016" t="s">
        <v>13643</v>
      </c>
      <c r="M1016" s="36">
        <v>45980.430775462963</v>
      </c>
      <c r="N1016" s="36">
        <v>45984.617361111108</v>
      </c>
      <c r="P1016" t="s">
        <v>8668</v>
      </c>
      <c r="Q1016" t="s">
        <v>8668</v>
      </c>
      <c r="R1016" t="s">
        <v>1130</v>
      </c>
      <c r="S1016" t="s">
        <v>1130</v>
      </c>
      <c r="T1016" t="s">
        <v>100</v>
      </c>
      <c r="U1016" t="s">
        <v>6696</v>
      </c>
      <c r="V1016" t="s">
        <v>13644</v>
      </c>
      <c r="W1016" t="s">
        <v>102</v>
      </c>
      <c r="Y1016" t="s">
        <v>8</v>
      </c>
      <c r="Z1016" t="s">
        <v>104</v>
      </c>
      <c r="AA1016" t="s">
        <v>9546</v>
      </c>
      <c r="AB1016" s="37">
        <v>1</v>
      </c>
      <c r="AC1016" s="37">
        <v>35780</v>
      </c>
      <c r="AD1016" s="37">
        <v>75096</v>
      </c>
      <c r="AE1016" s="37">
        <v>35780</v>
      </c>
    </row>
    <row r="1017" spans="1:31">
      <c r="A1017" t="s">
        <v>85</v>
      </c>
      <c r="B1017" t="s">
        <v>86</v>
      </c>
      <c r="C1017" t="s">
        <v>87</v>
      </c>
      <c r="D1017" t="s">
        <v>9111</v>
      </c>
      <c r="E1017" t="s">
        <v>13645</v>
      </c>
      <c r="F1017" t="s">
        <v>13646</v>
      </c>
      <c r="G1017" t="s">
        <v>8607</v>
      </c>
      <c r="H1017" t="s">
        <v>93</v>
      </c>
      <c r="I1017" t="s">
        <v>9114</v>
      </c>
      <c r="J1017" t="s">
        <v>13647</v>
      </c>
      <c r="K1017" t="s">
        <v>96</v>
      </c>
      <c r="L1017" t="s">
        <v>13648</v>
      </c>
      <c r="M1017" s="36">
        <v>45980.481932870367</v>
      </c>
      <c r="N1017" s="36">
        <v>45987.477777777778</v>
      </c>
      <c r="P1017" t="s">
        <v>8668</v>
      </c>
      <c r="Q1017" t="s">
        <v>8668</v>
      </c>
      <c r="R1017" t="s">
        <v>1130</v>
      </c>
      <c r="S1017" t="s">
        <v>1130</v>
      </c>
      <c r="T1017" t="s">
        <v>100</v>
      </c>
      <c r="U1017" t="s">
        <v>6696</v>
      </c>
      <c r="V1017" t="s">
        <v>13649</v>
      </c>
      <c r="W1017" t="s">
        <v>8611</v>
      </c>
      <c r="Y1017" t="s">
        <v>125</v>
      </c>
      <c r="Z1017" t="s">
        <v>3065</v>
      </c>
      <c r="AB1017" s="37">
        <v>0</v>
      </c>
      <c r="AC1017" s="37">
        <v>35780</v>
      </c>
      <c r="AD1017" s="37">
        <v>75096</v>
      </c>
      <c r="AE1017" s="37">
        <v>35780</v>
      </c>
    </row>
    <row r="1018" spans="1:31">
      <c r="A1018" t="s">
        <v>138</v>
      </c>
      <c r="B1018" t="s">
        <v>139</v>
      </c>
      <c r="C1018" t="s">
        <v>140</v>
      </c>
      <c r="D1018" t="s">
        <v>196</v>
      </c>
      <c r="E1018" t="s">
        <v>13650</v>
      </c>
      <c r="F1018" t="s">
        <v>9376</v>
      </c>
      <c r="G1018" t="s">
        <v>8665</v>
      </c>
      <c r="H1018" t="s">
        <v>144</v>
      </c>
      <c r="I1018" t="s">
        <v>199</v>
      </c>
      <c r="J1018" t="s">
        <v>9377</v>
      </c>
      <c r="K1018" t="s">
        <v>96</v>
      </c>
      <c r="L1018" t="s">
        <v>13651</v>
      </c>
      <c r="M1018" s="36">
        <v>45980.487002314818</v>
      </c>
      <c r="N1018" s="36">
        <v>45984.618055555547</v>
      </c>
      <c r="P1018" t="s">
        <v>8668</v>
      </c>
      <c r="Q1018" t="s">
        <v>8668</v>
      </c>
      <c r="R1018" t="s">
        <v>1130</v>
      </c>
      <c r="S1018" t="s">
        <v>1130</v>
      </c>
      <c r="T1018" t="s">
        <v>100</v>
      </c>
      <c r="U1018" t="s">
        <v>6696</v>
      </c>
      <c r="V1018" t="s">
        <v>13652</v>
      </c>
      <c r="W1018" t="s">
        <v>102</v>
      </c>
      <c r="Y1018" t="s">
        <v>8</v>
      </c>
      <c r="Z1018" t="s">
        <v>104</v>
      </c>
      <c r="AA1018" t="s">
        <v>9546</v>
      </c>
      <c r="AB1018" s="37">
        <v>1</v>
      </c>
      <c r="AC1018" s="37">
        <v>35780</v>
      </c>
      <c r="AD1018" s="37">
        <v>75096</v>
      </c>
      <c r="AE1018" s="37">
        <v>35780</v>
      </c>
    </row>
    <row r="1019" spans="1:31">
      <c r="A1019" t="s">
        <v>509</v>
      </c>
      <c r="B1019" t="s">
        <v>139</v>
      </c>
      <c r="C1019" t="s">
        <v>140</v>
      </c>
      <c r="D1019" t="s">
        <v>3492</v>
      </c>
      <c r="E1019" t="s">
        <v>13653</v>
      </c>
      <c r="F1019" t="s">
        <v>13654</v>
      </c>
      <c r="G1019" t="s">
        <v>8665</v>
      </c>
      <c r="H1019" t="s">
        <v>1507</v>
      </c>
      <c r="I1019" t="s">
        <v>3495</v>
      </c>
      <c r="J1019" t="s">
        <v>13655</v>
      </c>
      <c r="K1019" t="s">
        <v>96</v>
      </c>
      <c r="L1019" t="s">
        <v>13656</v>
      </c>
      <c r="M1019" s="36">
        <v>45980.503020833326</v>
      </c>
      <c r="N1019" s="36">
        <v>45986.511805555558</v>
      </c>
      <c r="P1019" t="s">
        <v>8668</v>
      </c>
      <c r="Q1019" t="s">
        <v>8668</v>
      </c>
      <c r="R1019" t="s">
        <v>1130</v>
      </c>
      <c r="S1019" t="s">
        <v>1130</v>
      </c>
      <c r="T1019" t="s">
        <v>100</v>
      </c>
      <c r="U1019" t="s">
        <v>6696</v>
      </c>
      <c r="V1019" t="s">
        <v>13657</v>
      </c>
      <c r="W1019" t="s">
        <v>8698</v>
      </c>
      <c r="Y1019" t="s">
        <v>125</v>
      </c>
      <c r="Z1019" t="s">
        <v>230</v>
      </c>
      <c r="AA1019" t="s">
        <v>518</v>
      </c>
      <c r="AB1019" s="37">
        <v>0</v>
      </c>
      <c r="AC1019" s="37">
        <v>35780</v>
      </c>
      <c r="AD1019" s="37">
        <v>75096</v>
      </c>
      <c r="AE1019" s="37">
        <v>35780</v>
      </c>
    </row>
    <row r="1020" spans="1:31">
      <c r="A1020" t="s">
        <v>138</v>
      </c>
      <c r="B1020" t="s">
        <v>139</v>
      </c>
      <c r="C1020" t="s">
        <v>140</v>
      </c>
      <c r="D1020" t="s">
        <v>959</v>
      </c>
      <c r="E1020" t="s">
        <v>13658</v>
      </c>
      <c r="F1020" t="s">
        <v>2817</v>
      </c>
      <c r="G1020" t="s">
        <v>8665</v>
      </c>
      <c r="H1020" t="s">
        <v>144</v>
      </c>
      <c r="I1020" t="s">
        <v>962</v>
      </c>
      <c r="J1020" t="s">
        <v>2818</v>
      </c>
      <c r="K1020" t="s">
        <v>96</v>
      </c>
      <c r="L1020" t="s">
        <v>13659</v>
      </c>
      <c r="M1020" s="36">
        <v>45980.497800925928</v>
      </c>
      <c r="N1020" s="36">
        <v>45981.632638888892</v>
      </c>
      <c r="P1020" t="s">
        <v>8668</v>
      </c>
      <c r="Q1020" t="s">
        <v>8668</v>
      </c>
      <c r="R1020" t="s">
        <v>1130</v>
      </c>
      <c r="S1020" t="s">
        <v>1130</v>
      </c>
      <c r="T1020" t="s">
        <v>100</v>
      </c>
      <c r="U1020" t="s">
        <v>6696</v>
      </c>
      <c r="V1020" t="s">
        <v>13660</v>
      </c>
      <c r="W1020" t="s">
        <v>102</v>
      </c>
      <c r="Y1020" t="s">
        <v>11</v>
      </c>
      <c r="Z1020" t="s">
        <v>104</v>
      </c>
      <c r="AA1020" t="s">
        <v>176</v>
      </c>
      <c r="AB1020" s="37">
        <v>1</v>
      </c>
      <c r="AC1020" s="37">
        <v>67654</v>
      </c>
      <c r="AD1020" s="37">
        <v>140396</v>
      </c>
      <c r="AE1020" s="37">
        <v>67654</v>
      </c>
    </row>
    <row r="1021" spans="1:31">
      <c r="A1021" t="s">
        <v>152</v>
      </c>
      <c r="B1021" t="s">
        <v>153</v>
      </c>
      <c r="C1021" t="s">
        <v>154</v>
      </c>
      <c r="D1021" t="s">
        <v>155</v>
      </c>
      <c r="E1021" t="s">
        <v>13661</v>
      </c>
      <c r="F1021" t="s">
        <v>9458</v>
      </c>
      <c r="G1021" t="s">
        <v>8665</v>
      </c>
      <c r="H1021" t="s">
        <v>153</v>
      </c>
      <c r="I1021" t="s">
        <v>152</v>
      </c>
      <c r="J1021" t="s">
        <v>9459</v>
      </c>
      <c r="K1021" t="s">
        <v>96</v>
      </c>
      <c r="L1021" t="s">
        <v>13662</v>
      </c>
      <c r="M1021" s="36">
        <v>45980.511145833327</v>
      </c>
      <c r="N1021" s="36">
        <v>45981.62777777778</v>
      </c>
      <c r="P1021" t="s">
        <v>8668</v>
      </c>
      <c r="Q1021" t="s">
        <v>8668</v>
      </c>
      <c r="R1021" t="s">
        <v>1130</v>
      </c>
      <c r="S1021" t="s">
        <v>1130</v>
      </c>
      <c r="T1021" t="s">
        <v>100</v>
      </c>
      <c r="U1021" t="s">
        <v>6696</v>
      </c>
      <c r="V1021" t="s">
        <v>13663</v>
      </c>
      <c r="W1021" t="s">
        <v>102</v>
      </c>
      <c r="Y1021" t="s">
        <v>8</v>
      </c>
      <c r="Z1021" t="s">
        <v>104</v>
      </c>
      <c r="AA1021" t="s">
        <v>5632</v>
      </c>
      <c r="AB1021" s="37">
        <v>1</v>
      </c>
      <c r="AC1021" s="37">
        <v>35780</v>
      </c>
      <c r="AD1021" s="37">
        <v>75096</v>
      </c>
      <c r="AE1021" s="37">
        <v>35780</v>
      </c>
    </row>
    <row r="1022" spans="1:31">
      <c r="A1022" t="s">
        <v>152</v>
      </c>
      <c r="B1022" t="s">
        <v>153</v>
      </c>
      <c r="C1022" t="s">
        <v>154</v>
      </c>
      <c r="D1022" t="s">
        <v>155</v>
      </c>
      <c r="E1022" t="s">
        <v>13664</v>
      </c>
      <c r="F1022" t="s">
        <v>13665</v>
      </c>
      <c r="G1022" t="s">
        <v>8665</v>
      </c>
      <c r="H1022" t="s">
        <v>153</v>
      </c>
      <c r="I1022" t="s">
        <v>152</v>
      </c>
      <c r="J1022" t="s">
        <v>13666</v>
      </c>
      <c r="K1022" t="s">
        <v>96</v>
      </c>
      <c r="L1022" t="s">
        <v>13667</v>
      </c>
      <c r="M1022" s="36">
        <v>45980.554548611108</v>
      </c>
      <c r="N1022" s="36">
        <v>45981.493750000001</v>
      </c>
      <c r="P1022" t="s">
        <v>8668</v>
      </c>
      <c r="Q1022" t="s">
        <v>8668</v>
      </c>
      <c r="R1022" t="s">
        <v>1130</v>
      </c>
      <c r="S1022" t="s">
        <v>1130</v>
      </c>
      <c r="T1022" t="s">
        <v>100</v>
      </c>
      <c r="U1022" t="s">
        <v>6696</v>
      </c>
      <c r="V1022" t="s">
        <v>13668</v>
      </c>
      <c r="W1022" t="s">
        <v>102</v>
      </c>
      <c r="Y1022" t="s">
        <v>8</v>
      </c>
      <c r="Z1022" t="s">
        <v>104</v>
      </c>
      <c r="AA1022" t="s">
        <v>786</v>
      </c>
      <c r="AB1022" s="37">
        <v>1</v>
      </c>
      <c r="AC1022" s="37">
        <v>35780</v>
      </c>
      <c r="AD1022" s="37">
        <v>75096</v>
      </c>
      <c r="AE1022" s="37">
        <v>35780</v>
      </c>
    </row>
    <row r="1023" spans="1:31">
      <c r="A1023" t="s">
        <v>152</v>
      </c>
      <c r="B1023" t="s">
        <v>153</v>
      </c>
      <c r="C1023" t="s">
        <v>154</v>
      </c>
      <c r="D1023" t="s">
        <v>155</v>
      </c>
      <c r="E1023" t="s">
        <v>13669</v>
      </c>
      <c r="F1023" t="s">
        <v>13670</v>
      </c>
      <c r="G1023" t="s">
        <v>8665</v>
      </c>
      <c r="H1023" t="s">
        <v>153</v>
      </c>
      <c r="I1023" t="s">
        <v>152</v>
      </c>
      <c r="J1023" t="s">
        <v>13671</v>
      </c>
      <c r="K1023" t="s">
        <v>96</v>
      </c>
      <c r="L1023" t="s">
        <v>13672</v>
      </c>
      <c r="M1023" s="36">
        <v>45980.51253472222</v>
      </c>
      <c r="N1023" s="36">
        <v>45981.654861111107</v>
      </c>
      <c r="P1023" t="s">
        <v>8668</v>
      </c>
      <c r="Q1023" t="s">
        <v>8668</v>
      </c>
      <c r="R1023" t="s">
        <v>1130</v>
      </c>
      <c r="S1023" t="s">
        <v>1130</v>
      </c>
      <c r="T1023" t="s">
        <v>100</v>
      </c>
      <c r="U1023" t="s">
        <v>6696</v>
      </c>
      <c r="V1023" t="s">
        <v>13673</v>
      </c>
      <c r="W1023" t="s">
        <v>102</v>
      </c>
      <c r="Y1023" t="s">
        <v>8</v>
      </c>
      <c r="Z1023" t="s">
        <v>104</v>
      </c>
      <c r="AA1023" t="s">
        <v>5632</v>
      </c>
      <c r="AB1023" s="37">
        <v>1</v>
      </c>
      <c r="AC1023" s="37">
        <v>35780</v>
      </c>
      <c r="AD1023" s="37">
        <v>75096</v>
      </c>
      <c r="AE1023" s="37">
        <v>35780</v>
      </c>
    </row>
    <row r="1024" spans="1:31">
      <c r="A1024" t="s">
        <v>152</v>
      </c>
      <c r="B1024" t="s">
        <v>153</v>
      </c>
      <c r="C1024" t="s">
        <v>154</v>
      </c>
      <c r="D1024" t="s">
        <v>155</v>
      </c>
      <c r="E1024" t="s">
        <v>13674</v>
      </c>
      <c r="F1024" t="s">
        <v>10787</v>
      </c>
      <c r="G1024" t="s">
        <v>8665</v>
      </c>
      <c r="H1024" t="s">
        <v>153</v>
      </c>
      <c r="I1024" t="s">
        <v>152</v>
      </c>
      <c r="J1024" t="s">
        <v>10788</v>
      </c>
      <c r="K1024" t="s">
        <v>96</v>
      </c>
      <c r="L1024" t="s">
        <v>13675</v>
      </c>
      <c r="M1024" s="36">
        <v>45980.553124999999</v>
      </c>
      <c r="N1024" s="36">
        <v>45981.491666666669</v>
      </c>
      <c r="P1024" t="s">
        <v>8668</v>
      </c>
      <c r="Q1024" t="s">
        <v>8668</v>
      </c>
      <c r="R1024" t="s">
        <v>1129</v>
      </c>
      <c r="S1024" t="s">
        <v>1129</v>
      </c>
      <c r="T1024" t="s">
        <v>100</v>
      </c>
      <c r="U1024" t="s">
        <v>6696</v>
      </c>
      <c r="V1024" t="s">
        <v>13676</v>
      </c>
      <c r="W1024" t="s">
        <v>102</v>
      </c>
      <c r="Y1024" t="s">
        <v>8</v>
      </c>
      <c r="Z1024" t="s">
        <v>104</v>
      </c>
      <c r="AA1024" t="s">
        <v>838</v>
      </c>
      <c r="AB1024" s="37">
        <v>1</v>
      </c>
      <c r="AC1024" s="37">
        <v>35780</v>
      </c>
      <c r="AD1024" s="37">
        <v>75096</v>
      </c>
      <c r="AE1024" s="37">
        <v>35780</v>
      </c>
    </row>
    <row r="1025" spans="1:31">
      <c r="A1025" t="s">
        <v>113</v>
      </c>
      <c r="B1025" t="s">
        <v>114</v>
      </c>
      <c r="C1025" t="s">
        <v>115</v>
      </c>
      <c r="D1025" t="s">
        <v>1357</v>
      </c>
      <c r="E1025" t="s">
        <v>13677</v>
      </c>
      <c r="F1025" t="s">
        <v>9678</v>
      </c>
      <c r="G1025" t="s">
        <v>8607</v>
      </c>
      <c r="H1025" t="s">
        <v>366</v>
      </c>
      <c r="I1025" t="s">
        <v>1360</v>
      </c>
      <c r="J1025" t="s">
        <v>9679</v>
      </c>
      <c r="K1025" t="s">
        <v>96</v>
      </c>
      <c r="L1025" t="s">
        <v>13678</v>
      </c>
      <c r="M1025" s="36">
        <v>45980.529282407413</v>
      </c>
      <c r="N1025" s="36">
        <v>45984.453472222223</v>
      </c>
      <c r="P1025" t="s">
        <v>8668</v>
      </c>
      <c r="Q1025" t="s">
        <v>8668</v>
      </c>
      <c r="R1025" t="s">
        <v>1130</v>
      </c>
      <c r="S1025" t="s">
        <v>1130</v>
      </c>
      <c r="T1025" t="s">
        <v>100</v>
      </c>
      <c r="U1025" t="s">
        <v>6696</v>
      </c>
      <c r="V1025" t="s">
        <v>13679</v>
      </c>
      <c r="W1025" t="s">
        <v>8611</v>
      </c>
      <c r="Y1025" t="s">
        <v>13</v>
      </c>
      <c r="Z1025" t="s">
        <v>104</v>
      </c>
      <c r="AB1025" s="37">
        <v>0</v>
      </c>
      <c r="AC1025" s="37">
        <v>35780</v>
      </c>
      <c r="AD1025" s="37">
        <v>75096</v>
      </c>
      <c r="AE1025" s="37">
        <v>35780</v>
      </c>
    </row>
    <row r="1026" spans="1:31">
      <c r="A1026" t="s">
        <v>113</v>
      </c>
      <c r="B1026" t="s">
        <v>114</v>
      </c>
      <c r="C1026" t="s">
        <v>115</v>
      </c>
      <c r="D1026" t="s">
        <v>1715</v>
      </c>
      <c r="E1026" t="s">
        <v>13680</v>
      </c>
      <c r="F1026" t="s">
        <v>13681</v>
      </c>
      <c r="G1026" t="s">
        <v>8665</v>
      </c>
      <c r="H1026" t="s">
        <v>366</v>
      </c>
      <c r="I1026" t="s">
        <v>1718</v>
      </c>
      <c r="J1026" t="s">
        <v>13682</v>
      </c>
      <c r="K1026" t="s">
        <v>96</v>
      </c>
      <c r="L1026" t="s">
        <v>13683</v>
      </c>
      <c r="M1026" s="36">
        <v>45980.533761574072</v>
      </c>
      <c r="N1026" s="36">
        <v>45981.46597222222</v>
      </c>
      <c r="P1026" t="s">
        <v>8668</v>
      </c>
      <c r="Q1026" t="s">
        <v>8668</v>
      </c>
      <c r="R1026" t="s">
        <v>98</v>
      </c>
      <c r="S1026" t="s">
        <v>99</v>
      </c>
      <c r="T1026" t="s">
        <v>100</v>
      </c>
      <c r="U1026" t="s">
        <v>6696</v>
      </c>
      <c r="V1026" t="s">
        <v>13684</v>
      </c>
      <c r="W1026" t="s">
        <v>102</v>
      </c>
      <c r="Y1026" t="s">
        <v>11</v>
      </c>
      <c r="Z1026" t="s">
        <v>104</v>
      </c>
      <c r="AA1026" t="s">
        <v>379</v>
      </c>
      <c r="AB1026" s="37">
        <v>1</v>
      </c>
      <c r="AC1026" s="37">
        <v>67654</v>
      </c>
      <c r="AD1026" s="37">
        <v>140396</v>
      </c>
      <c r="AE1026" s="37">
        <v>67654</v>
      </c>
    </row>
    <row r="1027" spans="1:31">
      <c r="A1027" t="s">
        <v>310</v>
      </c>
      <c r="B1027" t="s">
        <v>114</v>
      </c>
      <c r="C1027" t="s">
        <v>115</v>
      </c>
      <c r="D1027" t="s">
        <v>311</v>
      </c>
      <c r="E1027" t="s">
        <v>13685</v>
      </c>
      <c r="F1027" t="s">
        <v>13686</v>
      </c>
      <c r="G1027" t="s">
        <v>8665</v>
      </c>
      <c r="H1027" t="s">
        <v>314</v>
      </c>
      <c r="I1027" t="s">
        <v>310</v>
      </c>
      <c r="J1027" t="s">
        <v>13687</v>
      </c>
      <c r="K1027" t="s">
        <v>96</v>
      </c>
      <c r="L1027" t="s">
        <v>13688</v>
      </c>
      <c r="M1027" s="36">
        <v>45980.613020833327</v>
      </c>
      <c r="N1027" s="36">
        <v>45981.458333333343</v>
      </c>
      <c r="P1027" t="s">
        <v>8668</v>
      </c>
      <c r="Q1027" t="s">
        <v>8668</v>
      </c>
      <c r="R1027" t="s">
        <v>1129</v>
      </c>
      <c r="S1027" t="s">
        <v>1129</v>
      </c>
      <c r="T1027" t="s">
        <v>100</v>
      </c>
      <c r="U1027" t="s">
        <v>6696</v>
      </c>
      <c r="V1027" t="s">
        <v>13689</v>
      </c>
      <c r="W1027" t="s">
        <v>102</v>
      </c>
      <c r="Y1027" t="s">
        <v>8</v>
      </c>
      <c r="Z1027" t="s">
        <v>104</v>
      </c>
      <c r="AA1027" t="s">
        <v>333</v>
      </c>
      <c r="AB1027" s="37">
        <v>1</v>
      </c>
      <c r="AC1027" s="37">
        <v>35780</v>
      </c>
      <c r="AD1027" s="37">
        <v>75096</v>
      </c>
      <c r="AE1027" s="37">
        <v>35780</v>
      </c>
    </row>
    <row r="1028" spans="1:31">
      <c r="A1028" t="s">
        <v>152</v>
      </c>
      <c r="B1028" t="s">
        <v>153</v>
      </c>
      <c r="C1028" t="s">
        <v>154</v>
      </c>
      <c r="D1028" t="s">
        <v>155</v>
      </c>
      <c r="E1028" t="s">
        <v>13690</v>
      </c>
      <c r="F1028" t="s">
        <v>13691</v>
      </c>
      <c r="G1028" t="s">
        <v>8665</v>
      </c>
      <c r="H1028" t="s">
        <v>153</v>
      </c>
      <c r="I1028" t="s">
        <v>152</v>
      </c>
      <c r="J1028" t="s">
        <v>13692</v>
      </c>
      <c r="K1028" t="s">
        <v>96</v>
      </c>
      <c r="L1028" t="s">
        <v>13693</v>
      </c>
      <c r="M1028" s="36">
        <v>45980.574386574073</v>
      </c>
      <c r="N1028" s="36">
        <v>45982.688888888893</v>
      </c>
      <c r="P1028" t="s">
        <v>8668</v>
      </c>
      <c r="Q1028" t="s">
        <v>8668</v>
      </c>
      <c r="R1028" t="s">
        <v>1130</v>
      </c>
      <c r="S1028" t="s">
        <v>1130</v>
      </c>
      <c r="T1028" t="s">
        <v>100</v>
      </c>
      <c r="U1028" t="s">
        <v>6696</v>
      </c>
      <c r="V1028" t="s">
        <v>13694</v>
      </c>
      <c r="W1028" t="s">
        <v>102</v>
      </c>
      <c r="Y1028" t="s">
        <v>8</v>
      </c>
      <c r="Z1028" t="s">
        <v>104</v>
      </c>
      <c r="AA1028" t="s">
        <v>6075</v>
      </c>
      <c r="AB1028" s="37">
        <v>1</v>
      </c>
      <c r="AC1028" s="37">
        <v>35780</v>
      </c>
      <c r="AD1028" s="37">
        <v>75096</v>
      </c>
      <c r="AE1028" s="37">
        <v>35780</v>
      </c>
    </row>
    <row r="1029" spans="1:31">
      <c r="A1029" t="s">
        <v>991</v>
      </c>
      <c r="B1029" t="s">
        <v>256</v>
      </c>
      <c r="C1029" t="s">
        <v>257</v>
      </c>
      <c r="D1029" t="s">
        <v>1440</v>
      </c>
      <c r="E1029" t="s">
        <v>13695</v>
      </c>
      <c r="F1029" t="s">
        <v>13696</v>
      </c>
      <c r="G1029" t="s">
        <v>8665</v>
      </c>
      <c r="H1029" t="s">
        <v>224</v>
      </c>
      <c r="I1029" t="s">
        <v>991</v>
      </c>
      <c r="J1029" t="s">
        <v>13697</v>
      </c>
      <c r="K1029" t="s">
        <v>96</v>
      </c>
      <c r="L1029" t="s">
        <v>13698</v>
      </c>
      <c r="M1029" s="36">
        <v>45980.640925925924</v>
      </c>
      <c r="N1029" s="36">
        <v>45985.578472222223</v>
      </c>
      <c r="P1029" t="s">
        <v>8668</v>
      </c>
      <c r="Q1029" t="s">
        <v>8668</v>
      </c>
      <c r="R1029" t="s">
        <v>1130</v>
      </c>
      <c r="S1029" t="s">
        <v>1130</v>
      </c>
      <c r="T1029" t="s">
        <v>100</v>
      </c>
      <c r="U1029" t="s">
        <v>6696</v>
      </c>
      <c r="V1029" t="s">
        <v>13699</v>
      </c>
      <c r="W1029" t="s">
        <v>102</v>
      </c>
      <c r="Y1029" t="s">
        <v>8</v>
      </c>
      <c r="Z1029" t="s">
        <v>104</v>
      </c>
      <c r="AA1029" t="s">
        <v>1000</v>
      </c>
      <c r="AB1029" s="37">
        <v>1</v>
      </c>
      <c r="AC1029" s="37">
        <v>35780</v>
      </c>
      <c r="AD1029" s="37">
        <v>75096</v>
      </c>
      <c r="AE1029" s="37">
        <v>35780</v>
      </c>
    </row>
    <row r="1030" spans="1:31">
      <c r="A1030" t="s">
        <v>1001</v>
      </c>
      <c r="B1030" t="s">
        <v>86</v>
      </c>
      <c r="C1030" t="s">
        <v>352</v>
      </c>
      <c r="D1030" t="s">
        <v>10443</v>
      </c>
      <c r="E1030" t="s">
        <v>13700</v>
      </c>
      <c r="F1030" t="s">
        <v>13701</v>
      </c>
      <c r="G1030" t="s">
        <v>8665</v>
      </c>
      <c r="H1030" t="s">
        <v>659</v>
      </c>
      <c r="I1030" t="s">
        <v>3495</v>
      </c>
      <c r="J1030" t="s">
        <v>13702</v>
      </c>
      <c r="K1030" t="s">
        <v>96</v>
      </c>
      <c r="L1030" t="s">
        <v>13703</v>
      </c>
      <c r="M1030" s="36">
        <v>45980.669525462959</v>
      </c>
      <c r="N1030" s="36">
        <v>45982.67083333333</v>
      </c>
      <c r="P1030" t="s">
        <v>8668</v>
      </c>
      <c r="Q1030" t="s">
        <v>8668</v>
      </c>
      <c r="R1030" t="s">
        <v>98</v>
      </c>
      <c r="S1030" t="s">
        <v>99</v>
      </c>
      <c r="T1030" t="s">
        <v>100</v>
      </c>
      <c r="U1030" t="s">
        <v>6696</v>
      </c>
      <c r="V1030" t="s">
        <v>13704</v>
      </c>
      <c r="W1030" t="s">
        <v>102</v>
      </c>
      <c r="Y1030" t="s">
        <v>11</v>
      </c>
      <c r="Z1030" t="s">
        <v>104</v>
      </c>
      <c r="AA1030" t="s">
        <v>1009</v>
      </c>
      <c r="AB1030" s="37">
        <v>1</v>
      </c>
      <c r="AC1030" s="37">
        <v>67654</v>
      </c>
      <c r="AD1030" s="37">
        <v>140396</v>
      </c>
      <c r="AE1030" s="37">
        <v>67654</v>
      </c>
    </row>
    <row r="1031" spans="1:31">
      <c r="A1031" t="s">
        <v>380</v>
      </c>
      <c r="B1031" t="s">
        <v>381</v>
      </c>
      <c r="C1031" t="s">
        <v>382</v>
      </c>
      <c r="D1031" t="s">
        <v>383</v>
      </c>
      <c r="E1031" t="s">
        <v>13705</v>
      </c>
      <c r="F1031" t="s">
        <v>13706</v>
      </c>
      <c r="G1031" t="s">
        <v>8665</v>
      </c>
      <c r="H1031" t="s">
        <v>386</v>
      </c>
      <c r="I1031" t="s">
        <v>380</v>
      </c>
      <c r="J1031" t="s">
        <v>13707</v>
      </c>
      <c r="K1031" t="s">
        <v>96</v>
      </c>
      <c r="L1031" t="s">
        <v>13708</v>
      </c>
      <c r="M1031" s="36">
        <v>45980.673125000001</v>
      </c>
      <c r="N1031" s="36">
        <v>45985.644444444442</v>
      </c>
      <c r="P1031" t="s">
        <v>8668</v>
      </c>
      <c r="Q1031" t="s">
        <v>8668</v>
      </c>
      <c r="R1031" t="s">
        <v>98</v>
      </c>
      <c r="S1031" t="s">
        <v>470</v>
      </c>
      <c r="T1031" t="s">
        <v>100</v>
      </c>
      <c r="U1031" t="s">
        <v>6696</v>
      </c>
      <c r="V1031" t="s">
        <v>13709</v>
      </c>
      <c r="W1031" t="s">
        <v>102</v>
      </c>
      <c r="Y1031" t="s">
        <v>8</v>
      </c>
      <c r="Z1031" t="s">
        <v>104</v>
      </c>
      <c r="AA1031" t="s">
        <v>391</v>
      </c>
      <c r="AB1031" s="37">
        <v>1</v>
      </c>
      <c r="AC1031" s="37">
        <v>35780</v>
      </c>
      <c r="AD1031" s="37">
        <v>75096</v>
      </c>
      <c r="AE1031" s="37">
        <v>35780</v>
      </c>
    </row>
    <row r="1032" spans="1:31">
      <c r="A1032" t="s">
        <v>85</v>
      </c>
      <c r="B1032" t="s">
        <v>86</v>
      </c>
      <c r="C1032" t="s">
        <v>87</v>
      </c>
      <c r="D1032" t="s">
        <v>2864</v>
      </c>
      <c r="E1032" t="s">
        <v>13710</v>
      </c>
      <c r="F1032" t="s">
        <v>13711</v>
      </c>
      <c r="G1032" t="s">
        <v>8665</v>
      </c>
      <c r="H1032" t="s">
        <v>93</v>
      </c>
      <c r="I1032" t="s">
        <v>2867</v>
      </c>
      <c r="J1032" t="s">
        <v>13712</v>
      </c>
      <c r="K1032" t="s">
        <v>96</v>
      </c>
      <c r="L1032" t="s">
        <v>13713</v>
      </c>
      <c r="M1032" s="36">
        <v>45980.717719907407</v>
      </c>
      <c r="N1032" s="36">
        <v>45985.590277777781</v>
      </c>
      <c r="P1032" t="s">
        <v>8668</v>
      </c>
      <c r="Q1032" t="s">
        <v>8668</v>
      </c>
      <c r="R1032" t="s">
        <v>98</v>
      </c>
      <c r="S1032" t="s">
        <v>99</v>
      </c>
      <c r="T1032" t="s">
        <v>100</v>
      </c>
      <c r="U1032" t="s">
        <v>6696</v>
      </c>
      <c r="V1032" t="s">
        <v>13714</v>
      </c>
      <c r="W1032" t="s">
        <v>8698</v>
      </c>
      <c r="Y1032" t="s">
        <v>15</v>
      </c>
      <c r="Z1032" t="s">
        <v>104</v>
      </c>
      <c r="AA1032" t="s">
        <v>303</v>
      </c>
      <c r="AB1032" s="37">
        <v>0</v>
      </c>
      <c r="AC1032" s="37">
        <v>35780</v>
      </c>
      <c r="AD1032" s="37">
        <v>75096</v>
      </c>
      <c r="AE1032" s="37">
        <v>35780</v>
      </c>
    </row>
    <row r="1033" spans="1:31">
      <c r="A1033" t="s">
        <v>509</v>
      </c>
      <c r="B1033" t="s">
        <v>139</v>
      </c>
      <c r="C1033" t="s">
        <v>140</v>
      </c>
      <c r="D1033" t="s">
        <v>510</v>
      </c>
      <c r="E1033" t="s">
        <v>13715</v>
      </c>
      <c r="F1033" t="s">
        <v>13716</v>
      </c>
      <c r="G1033" t="s">
        <v>8665</v>
      </c>
      <c r="H1033" t="s">
        <v>144</v>
      </c>
      <c r="I1033" t="s">
        <v>513</v>
      </c>
      <c r="J1033" t="s">
        <v>13717</v>
      </c>
      <c r="K1033" t="s">
        <v>96</v>
      </c>
      <c r="L1033" t="s">
        <v>13718</v>
      </c>
      <c r="M1033" s="36">
        <v>45980.700011574067</v>
      </c>
      <c r="N1033" s="36">
        <v>45987.356944444437</v>
      </c>
      <c r="P1033" t="s">
        <v>8668</v>
      </c>
      <c r="Q1033" t="s">
        <v>8668</v>
      </c>
      <c r="R1033" t="s">
        <v>1130</v>
      </c>
      <c r="S1033" t="s">
        <v>1130</v>
      </c>
      <c r="T1033" t="s">
        <v>100</v>
      </c>
      <c r="U1033" t="s">
        <v>6696</v>
      </c>
      <c r="V1033" t="s">
        <v>13719</v>
      </c>
      <c r="W1033" t="s">
        <v>102</v>
      </c>
      <c r="Y1033" t="s">
        <v>11</v>
      </c>
      <c r="Z1033" t="s">
        <v>104</v>
      </c>
      <c r="AA1033" t="s">
        <v>1385</v>
      </c>
      <c r="AB1033" s="37">
        <v>1</v>
      </c>
      <c r="AC1033" s="37">
        <v>67654</v>
      </c>
      <c r="AD1033" s="37">
        <v>140396</v>
      </c>
      <c r="AE1033" s="37">
        <v>67654</v>
      </c>
    </row>
    <row r="1034" spans="1:31">
      <c r="A1034" t="s">
        <v>152</v>
      </c>
      <c r="B1034" t="s">
        <v>153</v>
      </c>
      <c r="C1034" t="s">
        <v>154</v>
      </c>
      <c r="D1034" t="s">
        <v>155</v>
      </c>
      <c r="E1034" t="s">
        <v>13720</v>
      </c>
      <c r="F1034" t="s">
        <v>13721</v>
      </c>
      <c r="G1034" t="s">
        <v>8665</v>
      </c>
      <c r="H1034" t="s">
        <v>153</v>
      </c>
      <c r="I1034" t="s">
        <v>152</v>
      </c>
      <c r="J1034" t="s">
        <v>7222</v>
      </c>
      <c r="K1034" t="s">
        <v>96</v>
      </c>
      <c r="L1034" t="s">
        <v>13722</v>
      </c>
      <c r="M1034" s="36">
        <v>45980.721006944441</v>
      </c>
      <c r="N1034" s="36">
        <v>45981.620833333327</v>
      </c>
      <c r="P1034" t="s">
        <v>8668</v>
      </c>
      <c r="Q1034" t="s">
        <v>8668</v>
      </c>
      <c r="R1034" t="s">
        <v>1130</v>
      </c>
      <c r="S1034" t="s">
        <v>1130</v>
      </c>
      <c r="T1034" t="s">
        <v>100</v>
      </c>
      <c r="U1034" t="s">
        <v>6696</v>
      </c>
      <c r="V1034" t="s">
        <v>13723</v>
      </c>
      <c r="W1034" t="s">
        <v>102</v>
      </c>
      <c r="Y1034" t="s">
        <v>8</v>
      </c>
      <c r="Z1034" t="s">
        <v>104</v>
      </c>
      <c r="AA1034" t="s">
        <v>1378</v>
      </c>
      <c r="AB1034" s="37">
        <v>1</v>
      </c>
      <c r="AC1034" s="37">
        <v>35780</v>
      </c>
      <c r="AD1034" s="37">
        <v>75096</v>
      </c>
      <c r="AE1034" s="37">
        <v>35780</v>
      </c>
    </row>
    <row r="1035" spans="1:31">
      <c r="A1035" t="s">
        <v>85</v>
      </c>
      <c r="B1035" t="s">
        <v>86</v>
      </c>
      <c r="C1035" t="s">
        <v>87</v>
      </c>
      <c r="D1035" t="s">
        <v>2864</v>
      </c>
      <c r="E1035" t="s">
        <v>13724</v>
      </c>
      <c r="F1035" t="s">
        <v>13725</v>
      </c>
      <c r="G1035" t="s">
        <v>8665</v>
      </c>
      <c r="H1035" t="s">
        <v>93</v>
      </c>
      <c r="I1035" t="s">
        <v>2867</v>
      </c>
      <c r="J1035" t="s">
        <v>13726</v>
      </c>
      <c r="K1035" t="s">
        <v>96</v>
      </c>
      <c r="L1035" t="s">
        <v>13727</v>
      </c>
      <c r="M1035" s="36">
        <v>45980.722048611111</v>
      </c>
      <c r="N1035" s="36">
        <v>45988.372916666667</v>
      </c>
      <c r="P1035" t="s">
        <v>8668</v>
      </c>
      <c r="Q1035" t="s">
        <v>8668</v>
      </c>
      <c r="R1035" t="s">
        <v>98</v>
      </c>
      <c r="S1035" t="s">
        <v>99</v>
      </c>
      <c r="T1035" t="s">
        <v>100</v>
      </c>
      <c r="U1035" t="s">
        <v>6696</v>
      </c>
      <c r="V1035" t="s">
        <v>13728</v>
      </c>
      <c r="W1035" t="s">
        <v>8698</v>
      </c>
      <c r="Y1035" t="s">
        <v>15</v>
      </c>
      <c r="Z1035" t="s">
        <v>104</v>
      </c>
      <c r="AA1035" t="s">
        <v>137</v>
      </c>
      <c r="AB1035" s="37">
        <v>0</v>
      </c>
      <c r="AC1035" s="37">
        <v>35780</v>
      </c>
      <c r="AD1035" s="37">
        <v>75096</v>
      </c>
      <c r="AE1035" s="37">
        <v>35780</v>
      </c>
    </row>
    <row r="1036" spans="1:31">
      <c r="A1036" t="s">
        <v>138</v>
      </c>
      <c r="B1036" t="s">
        <v>139</v>
      </c>
      <c r="C1036" t="s">
        <v>140</v>
      </c>
      <c r="D1036" t="s">
        <v>141</v>
      </c>
      <c r="E1036" t="s">
        <v>13729</v>
      </c>
      <c r="F1036" t="s">
        <v>13730</v>
      </c>
      <c r="G1036" t="s">
        <v>8665</v>
      </c>
      <c r="H1036" t="s">
        <v>144</v>
      </c>
      <c r="I1036" t="s">
        <v>138</v>
      </c>
      <c r="J1036" t="s">
        <v>13731</v>
      </c>
      <c r="K1036" t="s">
        <v>96</v>
      </c>
      <c r="L1036" t="s">
        <v>13732</v>
      </c>
      <c r="M1036" s="36">
        <v>45980.729259259257</v>
      </c>
      <c r="N1036" s="36">
        <v>45982.513194444437</v>
      </c>
      <c r="P1036" t="s">
        <v>8668</v>
      </c>
      <c r="Q1036" t="s">
        <v>8668</v>
      </c>
      <c r="R1036" t="s">
        <v>1130</v>
      </c>
      <c r="S1036" t="s">
        <v>1130</v>
      </c>
      <c r="T1036" t="s">
        <v>100</v>
      </c>
      <c r="U1036" t="s">
        <v>6696</v>
      </c>
      <c r="V1036" t="s">
        <v>13733</v>
      </c>
      <c r="W1036" t="s">
        <v>102</v>
      </c>
      <c r="Y1036" t="s">
        <v>8</v>
      </c>
      <c r="Z1036" t="s">
        <v>104</v>
      </c>
      <c r="AA1036" t="s">
        <v>6599</v>
      </c>
      <c r="AB1036" s="37">
        <v>1</v>
      </c>
      <c r="AC1036" s="37">
        <v>35780</v>
      </c>
      <c r="AD1036" s="37">
        <v>75096</v>
      </c>
      <c r="AE1036" s="37">
        <v>35780</v>
      </c>
    </row>
    <row r="1037" spans="1:31">
      <c r="A1037" t="s">
        <v>113</v>
      </c>
      <c r="B1037" t="s">
        <v>114</v>
      </c>
      <c r="C1037" t="s">
        <v>115</v>
      </c>
      <c r="D1037" t="s">
        <v>363</v>
      </c>
      <c r="E1037" t="s">
        <v>13734</v>
      </c>
      <c r="F1037" t="s">
        <v>13735</v>
      </c>
      <c r="G1037" t="s">
        <v>8665</v>
      </c>
      <c r="H1037" t="s">
        <v>366</v>
      </c>
      <c r="I1037" t="s">
        <v>113</v>
      </c>
      <c r="J1037" t="s">
        <v>13736</v>
      </c>
      <c r="K1037" t="s">
        <v>96</v>
      </c>
      <c r="L1037" t="s">
        <v>13737</v>
      </c>
      <c r="M1037" s="36">
        <v>45980.729953703703</v>
      </c>
      <c r="N1037" s="36">
        <v>45983.459027777782</v>
      </c>
      <c r="P1037" t="s">
        <v>8668</v>
      </c>
      <c r="Q1037" t="s">
        <v>8668</v>
      </c>
      <c r="R1037" t="s">
        <v>1130</v>
      </c>
      <c r="S1037" t="s">
        <v>1130</v>
      </c>
      <c r="T1037" t="s">
        <v>100</v>
      </c>
      <c r="U1037" t="s">
        <v>6696</v>
      </c>
      <c r="V1037" t="s">
        <v>13738</v>
      </c>
      <c r="W1037" t="s">
        <v>102</v>
      </c>
      <c r="Y1037" t="s">
        <v>8</v>
      </c>
      <c r="Z1037" t="s">
        <v>104</v>
      </c>
      <c r="AA1037" t="s">
        <v>1462</v>
      </c>
      <c r="AB1037" s="37">
        <v>1</v>
      </c>
      <c r="AC1037" s="37">
        <v>35780</v>
      </c>
      <c r="AD1037" s="37">
        <v>75096</v>
      </c>
      <c r="AE1037" s="37">
        <v>35780</v>
      </c>
    </row>
    <row r="1038" spans="1:31">
      <c r="A1038" t="s">
        <v>138</v>
      </c>
      <c r="B1038" t="s">
        <v>139</v>
      </c>
      <c r="C1038" t="s">
        <v>140</v>
      </c>
      <c r="D1038" t="s">
        <v>141</v>
      </c>
      <c r="E1038" t="s">
        <v>13739</v>
      </c>
      <c r="F1038" t="s">
        <v>13740</v>
      </c>
      <c r="G1038" t="s">
        <v>8665</v>
      </c>
      <c r="H1038" t="s">
        <v>144</v>
      </c>
      <c r="I1038" t="s">
        <v>138</v>
      </c>
      <c r="J1038" t="s">
        <v>13741</v>
      </c>
      <c r="K1038" t="s">
        <v>96</v>
      </c>
      <c r="L1038" t="s">
        <v>13742</v>
      </c>
      <c r="M1038" s="36">
        <v>45980.730787037042</v>
      </c>
      <c r="N1038" s="36">
        <v>45984.618750000001</v>
      </c>
      <c r="P1038" t="s">
        <v>8668</v>
      </c>
      <c r="Q1038" t="s">
        <v>8668</v>
      </c>
      <c r="R1038" t="s">
        <v>98</v>
      </c>
      <c r="S1038" t="s">
        <v>470</v>
      </c>
      <c r="T1038" t="s">
        <v>100</v>
      </c>
      <c r="U1038" t="s">
        <v>6696</v>
      </c>
      <c r="V1038" t="s">
        <v>13743</v>
      </c>
      <c r="W1038" t="s">
        <v>102</v>
      </c>
      <c r="Y1038" t="s">
        <v>8</v>
      </c>
      <c r="Z1038" t="s">
        <v>104</v>
      </c>
      <c r="AA1038" t="s">
        <v>9546</v>
      </c>
      <c r="AB1038" s="37">
        <v>1</v>
      </c>
      <c r="AC1038" s="37">
        <v>35780</v>
      </c>
      <c r="AD1038" s="37">
        <v>75096</v>
      </c>
      <c r="AE1038" s="37">
        <v>35780</v>
      </c>
    </row>
    <row r="1039" spans="1:31">
      <c r="A1039" t="s">
        <v>138</v>
      </c>
      <c r="B1039" t="s">
        <v>139</v>
      </c>
      <c r="C1039" t="s">
        <v>140</v>
      </c>
      <c r="D1039" t="s">
        <v>141</v>
      </c>
      <c r="E1039" t="s">
        <v>13744</v>
      </c>
      <c r="F1039" t="s">
        <v>13745</v>
      </c>
      <c r="G1039" t="s">
        <v>8665</v>
      </c>
      <c r="H1039" t="s">
        <v>144</v>
      </c>
      <c r="I1039" t="s">
        <v>138</v>
      </c>
      <c r="J1039" t="s">
        <v>13746</v>
      </c>
      <c r="K1039" t="s">
        <v>96</v>
      </c>
      <c r="L1039" t="s">
        <v>13747</v>
      </c>
      <c r="M1039" s="36">
        <v>45981.333333333343</v>
      </c>
      <c r="N1039" s="36">
        <v>45986.515277777777</v>
      </c>
      <c r="P1039" t="s">
        <v>8668</v>
      </c>
      <c r="Q1039" t="s">
        <v>8668</v>
      </c>
      <c r="R1039" t="s">
        <v>147</v>
      </c>
      <c r="S1039" t="s">
        <v>2319</v>
      </c>
      <c r="T1039" t="s">
        <v>100</v>
      </c>
      <c r="U1039" t="s">
        <v>6696</v>
      </c>
      <c r="V1039" t="s">
        <v>13748</v>
      </c>
      <c r="W1039" t="s">
        <v>102</v>
      </c>
      <c r="Y1039" t="s">
        <v>8</v>
      </c>
      <c r="Z1039" t="s">
        <v>104</v>
      </c>
      <c r="AA1039" t="s">
        <v>11239</v>
      </c>
      <c r="AB1039" s="37">
        <v>1</v>
      </c>
      <c r="AC1039" s="37">
        <v>35780</v>
      </c>
      <c r="AD1039" s="37">
        <v>75096</v>
      </c>
      <c r="AE1039" s="37">
        <v>35780</v>
      </c>
    </row>
    <row r="1040" spans="1:31">
      <c r="A1040" t="s">
        <v>113</v>
      </c>
      <c r="B1040" t="s">
        <v>114</v>
      </c>
      <c r="C1040" t="s">
        <v>115</v>
      </c>
      <c r="D1040" t="s">
        <v>363</v>
      </c>
      <c r="E1040" t="s">
        <v>13749</v>
      </c>
      <c r="F1040" t="s">
        <v>13750</v>
      </c>
      <c r="G1040" t="s">
        <v>8665</v>
      </c>
      <c r="H1040" t="s">
        <v>366</v>
      </c>
      <c r="I1040" t="s">
        <v>113</v>
      </c>
      <c r="J1040" t="s">
        <v>13751</v>
      </c>
      <c r="K1040" t="s">
        <v>96</v>
      </c>
      <c r="L1040" t="s">
        <v>13752</v>
      </c>
      <c r="M1040" s="36">
        <v>45981.333333333343</v>
      </c>
      <c r="N1040" s="36">
        <v>45981.634027777778</v>
      </c>
      <c r="P1040" t="s">
        <v>8668</v>
      </c>
      <c r="Q1040" t="s">
        <v>8668</v>
      </c>
      <c r="R1040" t="s">
        <v>1130</v>
      </c>
      <c r="S1040" t="s">
        <v>1130</v>
      </c>
      <c r="T1040" t="s">
        <v>100</v>
      </c>
      <c r="U1040" t="s">
        <v>6696</v>
      </c>
      <c r="V1040" t="s">
        <v>13753</v>
      </c>
      <c r="W1040" t="s">
        <v>102</v>
      </c>
      <c r="Y1040" t="s">
        <v>8</v>
      </c>
      <c r="Z1040" t="s">
        <v>104</v>
      </c>
      <c r="AA1040" t="s">
        <v>1723</v>
      </c>
      <c r="AB1040" s="37">
        <v>1</v>
      </c>
      <c r="AC1040" s="37">
        <v>35780</v>
      </c>
      <c r="AD1040" s="37">
        <v>75096</v>
      </c>
      <c r="AE1040" s="37">
        <v>35780</v>
      </c>
    </row>
    <row r="1041" spans="1:31">
      <c r="A1041" t="s">
        <v>138</v>
      </c>
      <c r="B1041" t="s">
        <v>139</v>
      </c>
      <c r="C1041" t="s">
        <v>140</v>
      </c>
      <c r="D1041" t="s">
        <v>959</v>
      </c>
      <c r="E1041" t="s">
        <v>13754</v>
      </c>
      <c r="F1041" t="s">
        <v>13755</v>
      </c>
      <c r="G1041" t="s">
        <v>8665</v>
      </c>
      <c r="H1041" t="s">
        <v>144</v>
      </c>
      <c r="I1041" t="s">
        <v>962</v>
      </c>
      <c r="J1041" t="s">
        <v>13756</v>
      </c>
      <c r="K1041" t="s">
        <v>96</v>
      </c>
      <c r="L1041" t="s">
        <v>13757</v>
      </c>
      <c r="M1041" s="36">
        <v>45981.333333333343</v>
      </c>
      <c r="N1041" s="36">
        <v>45986.627083333333</v>
      </c>
      <c r="P1041" t="s">
        <v>8668</v>
      </c>
      <c r="Q1041" t="s">
        <v>8668</v>
      </c>
      <c r="R1041" t="s">
        <v>98</v>
      </c>
      <c r="S1041" t="s">
        <v>99</v>
      </c>
      <c r="T1041" t="s">
        <v>100</v>
      </c>
      <c r="U1041" t="s">
        <v>6696</v>
      </c>
      <c r="V1041" t="s">
        <v>13758</v>
      </c>
      <c r="W1041" t="s">
        <v>102</v>
      </c>
      <c r="Y1041" t="s">
        <v>11</v>
      </c>
      <c r="Z1041" t="s">
        <v>104</v>
      </c>
      <c r="AA1041" t="s">
        <v>1423</v>
      </c>
      <c r="AB1041" s="37">
        <v>1</v>
      </c>
      <c r="AC1041" s="37">
        <v>67654</v>
      </c>
      <c r="AD1041" s="37">
        <v>140396</v>
      </c>
      <c r="AE1041" s="37">
        <v>67654</v>
      </c>
    </row>
    <row r="1042" spans="1:31">
      <c r="A1042" t="s">
        <v>113</v>
      </c>
      <c r="B1042" t="s">
        <v>114</v>
      </c>
      <c r="C1042" t="s">
        <v>115</v>
      </c>
      <c r="D1042" t="s">
        <v>3311</v>
      </c>
      <c r="E1042" t="s">
        <v>13759</v>
      </c>
      <c r="F1042" t="s">
        <v>13760</v>
      </c>
      <c r="G1042" t="s">
        <v>8665</v>
      </c>
      <c r="H1042" t="s">
        <v>366</v>
      </c>
      <c r="I1042" t="s">
        <v>3314</v>
      </c>
      <c r="J1042" t="s">
        <v>13761</v>
      </c>
      <c r="K1042" t="s">
        <v>96</v>
      </c>
      <c r="L1042" t="s">
        <v>13762</v>
      </c>
      <c r="M1042" s="36">
        <v>45981.347638888888</v>
      </c>
      <c r="N1042" s="36">
        <v>45981.71597222222</v>
      </c>
      <c r="P1042" t="s">
        <v>8668</v>
      </c>
      <c r="Q1042" t="s">
        <v>8668</v>
      </c>
      <c r="R1042" t="s">
        <v>98</v>
      </c>
      <c r="S1042" t="s">
        <v>470</v>
      </c>
      <c r="T1042" t="s">
        <v>100</v>
      </c>
      <c r="U1042" t="s">
        <v>6696</v>
      </c>
      <c r="V1042" t="s">
        <v>13763</v>
      </c>
      <c r="W1042" t="s">
        <v>102</v>
      </c>
      <c r="Y1042" t="s">
        <v>8</v>
      </c>
      <c r="Z1042" t="s">
        <v>104</v>
      </c>
      <c r="AA1042" t="s">
        <v>127</v>
      </c>
      <c r="AB1042" s="37">
        <v>1</v>
      </c>
      <c r="AC1042" s="37">
        <v>35780</v>
      </c>
      <c r="AD1042" s="37">
        <v>75096</v>
      </c>
      <c r="AE1042" s="37">
        <v>35780</v>
      </c>
    </row>
    <row r="1043" spans="1:31">
      <c r="A1043" t="s">
        <v>138</v>
      </c>
      <c r="B1043" t="s">
        <v>139</v>
      </c>
      <c r="C1043" t="s">
        <v>140</v>
      </c>
      <c r="D1043" t="s">
        <v>212</v>
      </c>
      <c r="E1043" t="s">
        <v>13764</v>
      </c>
      <c r="F1043" t="s">
        <v>13765</v>
      </c>
      <c r="G1043" t="s">
        <v>8665</v>
      </c>
      <c r="H1043" t="s">
        <v>144</v>
      </c>
      <c r="I1043" t="s">
        <v>215</v>
      </c>
      <c r="J1043" t="s">
        <v>13766</v>
      </c>
      <c r="K1043" t="s">
        <v>96</v>
      </c>
      <c r="L1043" t="s">
        <v>13767</v>
      </c>
      <c r="M1043" s="36">
        <v>45981.356979166667</v>
      </c>
      <c r="N1043" s="36">
        <v>45987.427083333343</v>
      </c>
      <c r="P1043" t="s">
        <v>8668</v>
      </c>
      <c r="Q1043" t="s">
        <v>8668</v>
      </c>
      <c r="R1043" t="s">
        <v>1130</v>
      </c>
      <c r="S1043" t="s">
        <v>1130</v>
      </c>
      <c r="T1043" t="s">
        <v>100</v>
      </c>
      <c r="U1043" t="s">
        <v>6696</v>
      </c>
      <c r="V1043" t="s">
        <v>13768</v>
      </c>
      <c r="W1043" t="s">
        <v>102</v>
      </c>
      <c r="Y1043" t="s">
        <v>11</v>
      </c>
      <c r="Z1043" t="s">
        <v>104</v>
      </c>
      <c r="AA1043" t="s">
        <v>1162</v>
      </c>
      <c r="AB1043" s="37">
        <v>1</v>
      </c>
      <c r="AC1043" s="37">
        <v>67654</v>
      </c>
      <c r="AD1043" s="37">
        <v>140396</v>
      </c>
      <c r="AE1043" s="37">
        <v>67654</v>
      </c>
    </row>
    <row r="1044" spans="1:31">
      <c r="A1044" t="s">
        <v>398</v>
      </c>
      <c r="B1044" t="s">
        <v>86</v>
      </c>
      <c r="C1044" t="s">
        <v>87</v>
      </c>
      <c r="D1044" t="s">
        <v>399</v>
      </c>
      <c r="E1044" t="s">
        <v>13769</v>
      </c>
      <c r="F1044" t="s">
        <v>13770</v>
      </c>
      <c r="G1044" t="s">
        <v>8665</v>
      </c>
      <c r="H1044" t="s">
        <v>402</v>
      </c>
      <c r="I1044" t="s">
        <v>398</v>
      </c>
      <c r="J1044" t="s">
        <v>13771</v>
      </c>
      <c r="K1044" t="s">
        <v>96</v>
      </c>
      <c r="L1044" t="s">
        <v>13772</v>
      </c>
      <c r="M1044" s="36">
        <v>45981.343078703707</v>
      </c>
      <c r="N1044" s="36">
        <v>45982.520833333343</v>
      </c>
      <c r="P1044" t="s">
        <v>8668</v>
      </c>
      <c r="Q1044" t="s">
        <v>8668</v>
      </c>
      <c r="R1044" t="s">
        <v>147</v>
      </c>
      <c r="S1044" t="s">
        <v>2319</v>
      </c>
      <c r="T1044" t="s">
        <v>100</v>
      </c>
      <c r="U1044" t="s">
        <v>6696</v>
      </c>
      <c r="V1044" t="s">
        <v>13773</v>
      </c>
      <c r="W1044" t="s">
        <v>102</v>
      </c>
      <c r="Y1044" t="s">
        <v>8</v>
      </c>
      <c r="Z1044" t="s">
        <v>104</v>
      </c>
      <c r="AA1044" t="s">
        <v>5139</v>
      </c>
      <c r="AB1044" s="37">
        <v>1</v>
      </c>
      <c r="AC1044" s="37">
        <v>35780</v>
      </c>
      <c r="AD1044" s="37">
        <v>75096</v>
      </c>
      <c r="AE1044" s="37">
        <v>35780</v>
      </c>
    </row>
    <row r="1045" spans="1:31">
      <c r="A1045" t="s">
        <v>991</v>
      </c>
      <c r="B1045" t="s">
        <v>256</v>
      </c>
      <c r="C1045" t="s">
        <v>257</v>
      </c>
      <c r="D1045" t="s">
        <v>1440</v>
      </c>
      <c r="E1045" t="s">
        <v>13774</v>
      </c>
      <c r="F1045" t="s">
        <v>13775</v>
      </c>
      <c r="G1045" t="s">
        <v>8665</v>
      </c>
      <c r="H1045" t="s">
        <v>224</v>
      </c>
      <c r="I1045" t="s">
        <v>991</v>
      </c>
      <c r="J1045" t="s">
        <v>13776</v>
      </c>
      <c r="K1045" t="s">
        <v>96</v>
      </c>
      <c r="L1045" t="s">
        <v>13777</v>
      </c>
      <c r="M1045" s="36">
        <v>45981.349583333344</v>
      </c>
      <c r="N1045" s="36">
        <v>45986.428472222222</v>
      </c>
      <c r="P1045" t="s">
        <v>8668</v>
      </c>
      <c r="Q1045" t="s">
        <v>8668</v>
      </c>
      <c r="R1045" t="s">
        <v>98</v>
      </c>
      <c r="S1045" t="s">
        <v>470</v>
      </c>
      <c r="T1045" t="s">
        <v>100</v>
      </c>
      <c r="U1045" t="s">
        <v>6696</v>
      </c>
      <c r="V1045" t="s">
        <v>13778</v>
      </c>
      <c r="W1045" t="s">
        <v>102</v>
      </c>
      <c r="Y1045" t="s">
        <v>8</v>
      </c>
      <c r="Z1045" t="s">
        <v>104</v>
      </c>
      <c r="AA1045" t="s">
        <v>7186</v>
      </c>
      <c r="AB1045" s="37">
        <v>1</v>
      </c>
      <c r="AC1045" s="37">
        <v>35780</v>
      </c>
      <c r="AD1045" s="37">
        <v>75096</v>
      </c>
      <c r="AE1045" s="37">
        <v>35780</v>
      </c>
    </row>
    <row r="1046" spans="1:31">
      <c r="A1046" t="s">
        <v>255</v>
      </c>
      <c r="B1046" t="s">
        <v>256</v>
      </c>
      <c r="C1046" t="s">
        <v>257</v>
      </c>
      <c r="D1046" t="s">
        <v>2433</v>
      </c>
      <c r="E1046" t="s">
        <v>13779</v>
      </c>
      <c r="F1046" t="s">
        <v>12307</v>
      </c>
      <c r="G1046" t="s">
        <v>8665</v>
      </c>
      <c r="H1046" t="s">
        <v>144</v>
      </c>
      <c r="I1046" t="s">
        <v>2436</v>
      </c>
      <c r="J1046" t="s">
        <v>12308</v>
      </c>
      <c r="K1046" t="s">
        <v>96</v>
      </c>
      <c r="L1046" t="s">
        <v>13780</v>
      </c>
      <c r="M1046" s="36">
        <v>45981.39025462963</v>
      </c>
      <c r="N1046" s="36">
        <v>45988.620138888888</v>
      </c>
      <c r="P1046" t="s">
        <v>8668</v>
      </c>
      <c r="Q1046" t="s">
        <v>8668</v>
      </c>
      <c r="R1046" t="s">
        <v>1130</v>
      </c>
      <c r="S1046" t="s">
        <v>1130</v>
      </c>
      <c r="T1046" t="s">
        <v>100</v>
      </c>
      <c r="U1046" t="s">
        <v>6696</v>
      </c>
      <c r="V1046" t="s">
        <v>13781</v>
      </c>
      <c r="W1046" t="s">
        <v>102</v>
      </c>
      <c r="Y1046" t="s">
        <v>11</v>
      </c>
      <c r="Z1046" t="s">
        <v>104</v>
      </c>
      <c r="AA1046" t="s">
        <v>703</v>
      </c>
      <c r="AB1046" s="37">
        <v>1</v>
      </c>
      <c r="AC1046" s="37">
        <v>67654</v>
      </c>
      <c r="AD1046" s="37">
        <v>140396</v>
      </c>
      <c r="AE1046" s="37">
        <v>67654</v>
      </c>
    </row>
    <row r="1047" spans="1:31">
      <c r="A1047" t="s">
        <v>991</v>
      </c>
      <c r="B1047" t="s">
        <v>256</v>
      </c>
      <c r="C1047" t="s">
        <v>257</v>
      </c>
      <c r="D1047" t="s">
        <v>1440</v>
      </c>
      <c r="E1047" t="s">
        <v>13782</v>
      </c>
      <c r="F1047" t="s">
        <v>13783</v>
      </c>
      <c r="G1047" t="s">
        <v>8665</v>
      </c>
      <c r="H1047" t="s">
        <v>224</v>
      </c>
      <c r="I1047" t="s">
        <v>991</v>
      </c>
      <c r="J1047" t="s">
        <v>13784</v>
      </c>
      <c r="K1047" t="s">
        <v>96</v>
      </c>
      <c r="L1047" t="s">
        <v>13785</v>
      </c>
      <c r="M1047" s="36">
        <v>45981.389537037037</v>
      </c>
      <c r="N1047" s="36">
        <v>45986.515972222223</v>
      </c>
      <c r="P1047" t="s">
        <v>8668</v>
      </c>
      <c r="Q1047" t="s">
        <v>8668</v>
      </c>
      <c r="R1047" t="s">
        <v>1130</v>
      </c>
      <c r="S1047" t="s">
        <v>1130</v>
      </c>
      <c r="T1047" t="s">
        <v>100</v>
      </c>
      <c r="U1047" t="s">
        <v>6696</v>
      </c>
      <c r="V1047" t="s">
        <v>13786</v>
      </c>
      <c r="W1047" t="s">
        <v>102</v>
      </c>
      <c r="Y1047" t="s">
        <v>8</v>
      </c>
      <c r="Z1047" t="s">
        <v>104</v>
      </c>
      <c r="AA1047" t="s">
        <v>7186</v>
      </c>
      <c r="AB1047" s="37">
        <v>1</v>
      </c>
      <c r="AC1047" s="37">
        <v>35780</v>
      </c>
      <c r="AD1047" s="37">
        <v>75096</v>
      </c>
      <c r="AE1047" s="37">
        <v>35780</v>
      </c>
    </row>
    <row r="1048" spans="1:31">
      <c r="A1048" t="s">
        <v>138</v>
      </c>
      <c r="B1048" t="s">
        <v>139</v>
      </c>
      <c r="C1048" t="s">
        <v>140</v>
      </c>
      <c r="D1048" t="s">
        <v>141</v>
      </c>
      <c r="E1048" t="s">
        <v>13787</v>
      </c>
      <c r="F1048" t="s">
        <v>13788</v>
      </c>
      <c r="G1048" t="s">
        <v>8665</v>
      </c>
      <c r="H1048" t="s">
        <v>144</v>
      </c>
      <c r="I1048" t="s">
        <v>138</v>
      </c>
      <c r="J1048" t="s">
        <v>13789</v>
      </c>
      <c r="K1048" t="s">
        <v>96</v>
      </c>
      <c r="L1048" t="s">
        <v>13790</v>
      </c>
      <c r="M1048" s="36">
        <v>45981.391932870371</v>
      </c>
      <c r="N1048" s="36">
        <v>45986.51666666667</v>
      </c>
      <c r="P1048" t="s">
        <v>8668</v>
      </c>
      <c r="Q1048" t="s">
        <v>8668</v>
      </c>
      <c r="R1048" t="s">
        <v>98</v>
      </c>
      <c r="S1048" t="s">
        <v>470</v>
      </c>
      <c r="T1048" t="s">
        <v>100</v>
      </c>
      <c r="U1048" t="s">
        <v>6696</v>
      </c>
      <c r="V1048" t="s">
        <v>13791</v>
      </c>
      <c r="W1048" t="s">
        <v>102</v>
      </c>
      <c r="Y1048" t="s">
        <v>8</v>
      </c>
      <c r="Z1048" t="s">
        <v>104</v>
      </c>
      <c r="AA1048" t="s">
        <v>11239</v>
      </c>
      <c r="AB1048" s="37">
        <v>1</v>
      </c>
      <c r="AC1048" s="37">
        <v>35780</v>
      </c>
      <c r="AD1048" s="37">
        <v>75096</v>
      </c>
      <c r="AE1048" s="37">
        <v>35780</v>
      </c>
    </row>
    <row r="1049" spans="1:31">
      <c r="A1049" t="s">
        <v>138</v>
      </c>
      <c r="B1049" t="s">
        <v>139</v>
      </c>
      <c r="C1049" t="s">
        <v>140</v>
      </c>
      <c r="D1049" t="s">
        <v>1868</v>
      </c>
      <c r="E1049" t="s">
        <v>13792</v>
      </c>
      <c r="F1049" t="s">
        <v>13793</v>
      </c>
      <c r="G1049" t="s">
        <v>8665</v>
      </c>
      <c r="H1049" t="s">
        <v>144</v>
      </c>
      <c r="I1049" t="s">
        <v>1871</v>
      </c>
      <c r="J1049" t="s">
        <v>13794</v>
      </c>
      <c r="K1049" t="s">
        <v>96</v>
      </c>
      <c r="L1049" t="s">
        <v>13795</v>
      </c>
      <c r="M1049" s="36">
        <v>45981.431145833332</v>
      </c>
      <c r="N1049" s="36">
        <v>45987.580555555563</v>
      </c>
      <c r="P1049" t="s">
        <v>8668</v>
      </c>
      <c r="Q1049" t="s">
        <v>8668</v>
      </c>
      <c r="R1049" t="s">
        <v>98</v>
      </c>
      <c r="S1049" t="s">
        <v>99</v>
      </c>
      <c r="T1049" t="s">
        <v>100</v>
      </c>
      <c r="U1049" t="s">
        <v>6696</v>
      </c>
      <c r="V1049" t="s">
        <v>13796</v>
      </c>
      <c r="W1049" t="s">
        <v>102</v>
      </c>
      <c r="Y1049" t="s">
        <v>11</v>
      </c>
      <c r="Z1049" t="s">
        <v>104</v>
      </c>
      <c r="AA1049" t="s">
        <v>1162</v>
      </c>
      <c r="AB1049" s="37">
        <v>1</v>
      </c>
      <c r="AC1049" s="37">
        <v>67654</v>
      </c>
      <c r="AD1049" s="37">
        <v>140396</v>
      </c>
      <c r="AE1049" s="37">
        <v>67654</v>
      </c>
    </row>
    <row r="1050" spans="1:31">
      <c r="A1050" t="s">
        <v>398</v>
      </c>
      <c r="B1050" t="s">
        <v>86</v>
      </c>
      <c r="C1050" t="s">
        <v>87</v>
      </c>
      <c r="D1050" t="s">
        <v>13797</v>
      </c>
      <c r="E1050" t="s">
        <v>13798</v>
      </c>
      <c r="F1050" t="s">
        <v>13799</v>
      </c>
      <c r="G1050" t="s">
        <v>8607</v>
      </c>
      <c r="H1050" t="s">
        <v>848</v>
      </c>
      <c r="I1050" t="s">
        <v>13800</v>
      </c>
      <c r="J1050" t="s">
        <v>13801</v>
      </c>
      <c r="K1050" t="s">
        <v>96</v>
      </c>
      <c r="L1050" t="s">
        <v>13802</v>
      </c>
      <c r="M1050" s="36">
        <v>45981.442627314813</v>
      </c>
      <c r="N1050" s="36">
        <v>45987.628472222219</v>
      </c>
      <c r="P1050" t="s">
        <v>8668</v>
      </c>
      <c r="Q1050" t="s">
        <v>8668</v>
      </c>
      <c r="R1050" t="s">
        <v>1130</v>
      </c>
      <c r="S1050" t="s">
        <v>1130</v>
      </c>
      <c r="T1050" t="s">
        <v>100</v>
      </c>
      <c r="U1050" t="s">
        <v>6696</v>
      </c>
      <c r="V1050" t="s">
        <v>13803</v>
      </c>
      <c r="W1050" t="s">
        <v>8611</v>
      </c>
      <c r="Y1050" t="s">
        <v>15</v>
      </c>
      <c r="Z1050" t="s">
        <v>104</v>
      </c>
      <c r="AB1050" s="37">
        <v>0</v>
      </c>
      <c r="AC1050" s="37">
        <v>35780</v>
      </c>
      <c r="AD1050" s="37">
        <v>75096</v>
      </c>
      <c r="AE1050" s="37">
        <v>35780</v>
      </c>
    </row>
    <row r="1051" spans="1:31">
      <c r="A1051" t="s">
        <v>138</v>
      </c>
      <c r="B1051" t="s">
        <v>139</v>
      </c>
      <c r="C1051" t="s">
        <v>140</v>
      </c>
      <c r="D1051" t="s">
        <v>494</v>
      </c>
      <c r="E1051" t="s">
        <v>13804</v>
      </c>
      <c r="F1051" t="s">
        <v>13805</v>
      </c>
      <c r="G1051" t="s">
        <v>8665</v>
      </c>
      <c r="H1051" t="s">
        <v>144</v>
      </c>
      <c r="I1051" t="s">
        <v>497</v>
      </c>
      <c r="J1051" t="s">
        <v>13806</v>
      </c>
      <c r="K1051" t="s">
        <v>96</v>
      </c>
      <c r="L1051" t="s">
        <v>13807</v>
      </c>
      <c r="M1051" s="36">
        <v>45981.469733796293</v>
      </c>
      <c r="N1051" s="36">
        <v>45986.517361111109</v>
      </c>
      <c r="P1051" t="s">
        <v>8668</v>
      </c>
      <c r="Q1051" t="s">
        <v>8668</v>
      </c>
      <c r="R1051" t="s">
        <v>98</v>
      </c>
      <c r="S1051" t="s">
        <v>470</v>
      </c>
      <c r="T1051" t="s">
        <v>100</v>
      </c>
      <c r="U1051" t="s">
        <v>6696</v>
      </c>
      <c r="V1051" t="s">
        <v>13808</v>
      </c>
      <c r="W1051" t="s">
        <v>102</v>
      </c>
      <c r="Y1051" t="s">
        <v>8</v>
      </c>
      <c r="Z1051" t="s">
        <v>104</v>
      </c>
      <c r="AA1051" t="s">
        <v>11239</v>
      </c>
      <c r="AB1051" s="37">
        <v>1</v>
      </c>
      <c r="AC1051" s="37">
        <v>35780</v>
      </c>
      <c r="AD1051" s="37">
        <v>75096</v>
      </c>
      <c r="AE1051" s="37">
        <v>35780</v>
      </c>
    </row>
    <row r="1052" spans="1:31">
      <c r="A1052" t="s">
        <v>138</v>
      </c>
      <c r="B1052" t="s">
        <v>139</v>
      </c>
      <c r="C1052" t="s">
        <v>140</v>
      </c>
      <c r="D1052" t="s">
        <v>2183</v>
      </c>
      <c r="E1052" t="s">
        <v>13809</v>
      </c>
      <c r="F1052" t="s">
        <v>13810</v>
      </c>
      <c r="G1052" t="s">
        <v>8665</v>
      </c>
      <c r="H1052" t="s">
        <v>144</v>
      </c>
      <c r="I1052" t="s">
        <v>2186</v>
      </c>
      <c r="J1052" t="s">
        <v>13811</v>
      </c>
      <c r="K1052" t="s">
        <v>96</v>
      </c>
      <c r="L1052" t="s">
        <v>13812</v>
      </c>
      <c r="M1052" s="36">
        <v>45981.464768518519</v>
      </c>
      <c r="N1052" s="36">
        <v>45987.470833333333</v>
      </c>
      <c r="P1052" t="s">
        <v>8668</v>
      </c>
      <c r="Q1052" t="s">
        <v>8668</v>
      </c>
      <c r="R1052" t="s">
        <v>147</v>
      </c>
      <c r="S1052" t="s">
        <v>600</v>
      </c>
      <c r="T1052" t="s">
        <v>100</v>
      </c>
      <c r="U1052" t="s">
        <v>6696</v>
      </c>
      <c r="V1052" t="s">
        <v>13813</v>
      </c>
      <c r="W1052" t="s">
        <v>102</v>
      </c>
      <c r="Y1052" t="s">
        <v>8</v>
      </c>
      <c r="Z1052" t="s">
        <v>104</v>
      </c>
      <c r="AA1052" t="s">
        <v>644</v>
      </c>
      <c r="AB1052" s="37">
        <v>1</v>
      </c>
      <c r="AC1052" s="37">
        <v>35780</v>
      </c>
      <c r="AD1052" s="37">
        <v>75096</v>
      </c>
      <c r="AE1052" s="37">
        <v>35780</v>
      </c>
    </row>
    <row r="1053" spans="1:31">
      <c r="A1053" t="s">
        <v>85</v>
      </c>
      <c r="B1053" t="s">
        <v>86</v>
      </c>
      <c r="C1053" t="s">
        <v>87</v>
      </c>
      <c r="D1053" t="s">
        <v>9065</v>
      </c>
      <c r="E1053" t="s">
        <v>13814</v>
      </c>
      <c r="F1053" t="s">
        <v>13815</v>
      </c>
      <c r="G1053" t="s">
        <v>8607</v>
      </c>
      <c r="H1053" t="s">
        <v>93</v>
      </c>
      <c r="I1053" t="s">
        <v>9068</v>
      </c>
      <c r="J1053" t="s">
        <v>13816</v>
      </c>
      <c r="K1053" t="s">
        <v>96</v>
      </c>
      <c r="L1053" t="s">
        <v>13817</v>
      </c>
      <c r="M1053" s="36">
        <v>45981.489293981482</v>
      </c>
      <c r="N1053" s="36">
        <v>45987.397916666669</v>
      </c>
      <c r="P1053" t="s">
        <v>8668</v>
      </c>
      <c r="Q1053" t="s">
        <v>8668</v>
      </c>
      <c r="R1053" t="s">
        <v>98</v>
      </c>
      <c r="S1053" t="s">
        <v>99</v>
      </c>
      <c r="T1053" t="s">
        <v>100</v>
      </c>
      <c r="U1053" t="s">
        <v>6696</v>
      </c>
      <c r="V1053" t="s">
        <v>13818</v>
      </c>
      <c r="W1053" t="s">
        <v>8611</v>
      </c>
      <c r="Y1053" t="s">
        <v>13</v>
      </c>
      <c r="Z1053" t="s">
        <v>104</v>
      </c>
      <c r="AB1053" s="37">
        <v>0</v>
      </c>
      <c r="AC1053" s="37">
        <v>35780</v>
      </c>
      <c r="AD1053" s="37">
        <v>75096</v>
      </c>
      <c r="AE1053" s="37">
        <v>35780</v>
      </c>
    </row>
    <row r="1054" spans="1:31">
      <c r="A1054" t="s">
        <v>138</v>
      </c>
      <c r="B1054" t="s">
        <v>139</v>
      </c>
      <c r="C1054" t="s">
        <v>140</v>
      </c>
      <c r="D1054" t="s">
        <v>141</v>
      </c>
      <c r="E1054" t="s">
        <v>13819</v>
      </c>
      <c r="F1054" t="s">
        <v>13820</v>
      </c>
      <c r="G1054" t="s">
        <v>8665</v>
      </c>
      <c r="H1054" t="s">
        <v>144</v>
      </c>
      <c r="I1054" t="s">
        <v>138</v>
      </c>
      <c r="J1054" t="s">
        <v>13821</v>
      </c>
      <c r="K1054" t="s">
        <v>96</v>
      </c>
      <c r="L1054" t="s">
        <v>13822</v>
      </c>
      <c r="M1054" s="36">
        <v>45981.489791666667</v>
      </c>
      <c r="N1054" s="36">
        <v>45987.42291666667</v>
      </c>
      <c r="P1054" t="s">
        <v>8668</v>
      </c>
      <c r="Q1054" t="s">
        <v>8668</v>
      </c>
      <c r="R1054" t="s">
        <v>147</v>
      </c>
      <c r="S1054" t="s">
        <v>148</v>
      </c>
      <c r="T1054" t="s">
        <v>100</v>
      </c>
      <c r="U1054" t="s">
        <v>6696</v>
      </c>
      <c r="V1054" t="s">
        <v>13823</v>
      </c>
      <c r="W1054" t="s">
        <v>102</v>
      </c>
      <c r="Y1054" t="s">
        <v>8</v>
      </c>
      <c r="Z1054" t="s">
        <v>104</v>
      </c>
      <c r="AA1054" t="s">
        <v>11239</v>
      </c>
      <c r="AB1054" s="37">
        <v>1</v>
      </c>
      <c r="AC1054" s="37">
        <v>35780</v>
      </c>
      <c r="AD1054" s="37">
        <v>75096</v>
      </c>
      <c r="AE1054" s="37">
        <v>35780</v>
      </c>
    </row>
    <row r="1055" spans="1:31">
      <c r="A1055" t="s">
        <v>138</v>
      </c>
      <c r="B1055" t="s">
        <v>139</v>
      </c>
      <c r="C1055" t="s">
        <v>140</v>
      </c>
      <c r="D1055" t="s">
        <v>196</v>
      </c>
      <c r="E1055" t="s">
        <v>13824</v>
      </c>
      <c r="F1055" t="s">
        <v>13825</v>
      </c>
      <c r="G1055" t="s">
        <v>8665</v>
      </c>
      <c r="H1055" t="s">
        <v>144</v>
      </c>
      <c r="I1055" t="s">
        <v>199</v>
      </c>
      <c r="J1055" t="s">
        <v>13826</v>
      </c>
      <c r="K1055" t="s">
        <v>96</v>
      </c>
      <c r="L1055" t="s">
        <v>13827</v>
      </c>
      <c r="M1055" s="36">
        <v>45981.493460648147</v>
      </c>
      <c r="N1055" s="36">
        <v>45986.518750000003</v>
      </c>
      <c r="P1055" t="s">
        <v>8668</v>
      </c>
      <c r="Q1055" t="s">
        <v>8668</v>
      </c>
      <c r="R1055" t="s">
        <v>147</v>
      </c>
      <c r="S1055" t="s">
        <v>1364</v>
      </c>
      <c r="T1055" t="s">
        <v>100</v>
      </c>
      <c r="U1055" t="s">
        <v>6696</v>
      </c>
      <c r="V1055" t="s">
        <v>13828</v>
      </c>
      <c r="W1055" t="s">
        <v>102</v>
      </c>
      <c r="Y1055" t="s">
        <v>8</v>
      </c>
      <c r="Z1055" t="s">
        <v>104</v>
      </c>
      <c r="AA1055" t="s">
        <v>11239</v>
      </c>
      <c r="AB1055" s="37">
        <v>1</v>
      </c>
      <c r="AC1055" s="37">
        <v>35780</v>
      </c>
      <c r="AD1055" s="37">
        <v>75096</v>
      </c>
      <c r="AE1055" s="37">
        <v>35780</v>
      </c>
    </row>
    <row r="1056" spans="1:31">
      <c r="A1056" t="s">
        <v>800</v>
      </c>
      <c r="B1056" t="s">
        <v>381</v>
      </c>
      <c r="C1056" t="s">
        <v>382</v>
      </c>
      <c r="D1056" t="s">
        <v>2271</v>
      </c>
      <c r="E1056" t="s">
        <v>13829</v>
      </c>
      <c r="F1056" t="s">
        <v>13830</v>
      </c>
      <c r="G1056" t="s">
        <v>8665</v>
      </c>
      <c r="H1056" t="s">
        <v>804</v>
      </c>
      <c r="I1056" t="s">
        <v>800</v>
      </c>
      <c r="J1056" t="s">
        <v>13831</v>
      </c>
      <c r="K1056" t="s">
        <v>96</v>
      </c>
      <c r="L1056" t="s">
        <v>13832</v>
      </c>
      <c r="M1056" s="36">
        <v>45981.5</v>
      </c>
      <c r="N1056" s="36">
        <v>45985.602777777778</v>
      </c>
      <c r="P1056" t="s">
        <v>8668</v>
      </c>
      <c r="Q1056" t="s">
        <v>8668</v>
      </c>
      <c r="R1056" t="s">
        <v>1130</v>
      </c>
      <c r="S1056" t="s">
        <v>1130</v>
      </c>
      <c r="T1056" t="s">
        <v>2065</v>
      </c>
      <c r="U1056" t="s">
        <v>6696</v>
      </c>
      <c r="V1056" t="s">
        <v>13833</v>
      </c>
      <c r="W1056" t="s">
        <v>102</v>
      </c>
      <c r="Y1056" t="s">
        <v>8</v>
      </c>
      <c r="Z1056" t="s">
        <v>104</v>
      </c>
      <c r="AA1056" t="s">
        <v>2068</v>
      </c>
      <c r="AB1056" s="37">
        <v>2</v>
      </c>
      <c r="AC1056" s="37">
        <v>35780</v>
      </c>
      <c r="AD1056" s="37">
        <v>75096</v>
      </c>
      <c r="AE1056" s="37">
        <v>71560</v>
      </c>
    </row>
    <row r="1057" spans="1:31">
      <c r="A1057" t="s">
        <v>138</v>
      </c>
      <c r="B1057" t="s">
        <v>139</v>
      </c>
      <c r="C1057" t="s">
        <v>140</v>
      </c>
      <c r="D1057" t="s">
        <v>494</v>
      </c>
      <c r="E1057" t="s">
        <v>13834</v>
      </c>
      <c r="F1057" t="s">
        <v>12312</v>
      </c>
      <c r="G1057" t="s">
        <v>8665</v>
      </c>
      <c r="H1057" t="s">
        <v>144</v>
      </c>
      <c r="I1057" t="s">
        <v>497</v>
      </c>
      <c r="J1057" t="s">
        <v>12313</v>
      </c>
      <c r="K1057" t="s">
        <v>96</v>
      </c>
      <c r="L1057" t="s">
        <v>13835</v>
      </c>
      <c r="M1057" s="36">
        <v>45981.491469907407</v>
      </c>
      <c r="N1057" s="36">
        <v>45986.518055555563</v>
      </c>
      <c r="P1057" t="s">
        <v>8668</v>
      </c>
      <c r="Q1057" t="s">
        <v>8668</v>
      </c>
      <c r="R1057" t="s">
        <v>147</v>
      </c>
      <c r="S1057" t="s">
        <v>1364</v>
      </c>
      <c r="T1057" t="s">
        <v>100</v>
      </c>
      <c r="U1057" t="s">
        <v>6696</v>
      </c>
      <c r="V1057" t="s">
        <v>13836</v>
      </c>
      <c r="W1057" t="s">
        <v>102</v>
      </c>
      <c r="Y1057" t="s">
        <v>8</v>
      </c>
      <c r="Z1057" t="s">
        <v>104</v>
      </c>
      <c r="AA1057" t="s">
        <v>11239</v>
      </c>
      <c r="AB1057" s="37">
        <v>1</v>
      </c>
      <c r="AC1057" s="37">
        <v>35780</v>
      </c>
      <c r="AD1057" s="37">
        <v>75096</v>
      </c>
      <c r="AE1057" s="37">
        <v>35780</v>
      </c>
    </row>
    <row r="1058" spans="1:31">
      <c r="A1058" t="s">
        <v>138</v>
      </c>
      <c r="B1058" t="s">
        <v>139</v>
      </c>
      <c r="C1058" t="s">
        <v>140</v>
      </c>
      <c r="D1058" t="s">
        <v>141</v>
      </c>
      <c r="E1058" t="s">
        <v>13837</v>
      </c>
      <c r="F1058" t="s">
        <v>13282</v>
      </c>
      <c r="G1058" t="s">
        <v>8665</v>
      </c>
      <c r="H1058" t="s">
        <v>144</v>
      </c>
      <c r="I1058" t="s">
        <v>138</v>
      </c>
      <c r="J1058" t="s">
        <v>13283</v>
      </c>
      <c r="K1058" t="s">
        <v>96</v>
      </c>
      <c r="L1058" t="s">
        <v>13838</v>
      </c>
      <c r="M1058" s="36">
        <v>45981.492303240739</v>
      </c>
      <c r="N1058" s="36">
        <v>45985.431944444441</v>
      </c>
      <c r="P1058" t="s">
        <v>8668</v>
      </c>
      <c r="Q1058" t="s">
        <v>8668</v>
      </c>
      <c r="R1058" t="s">
        <v>98</v>
      </c>
      <c r="S1058" t="s">
        <v>99</v>
      </c>
      <c r="T1058" t="s">
        <v>100</v>
      </c>
      <c r="U1058" t="s">
        <v>6696</v>
      </c>
      <c r="V1058" t="s">
        <v>13839</v>
      </c>
      <c r="W1058" t="s">
        <v>102</v>
      </c>
      <c r="Y1058" t="s">
        <v>8</v>
      </c>
      <c r="Z1058" t="s">
        <v>104</v>
      </c>
      <c r="AA1058" t="s">
        <v>11239</v>
      </c>
      <c r="AB1058" s="37">
        <v>1</v>
      </c>
      <c r="AC1058" s="37">
        <v>35780</v>
      </c>
      <c r="AD1058" s="37">
        <v>75096</v>
      </c>
      <c r="AE1058" s="37">
        <v>35780</v>
      </c>
    </row>
    <row r="1059" spans="1:31">
      <c r="A1059" t="s">
        <v>138</v>
      </c>
      <c r="B1059" t="s">
        <v>139</v>
      </c>
      <c r="C1059" t="s">
        <v>140</v>
      </c>
      <c r="D1059" t="s">
        <v>141</v>
      </c>
      <c r="E1059" t="s">
        <v>13840</v>
      </c>
      <c r="F1059" t="s">
        <v>13841</v>
      </c>
      <c r="G1059" t="s">
        <v>8665</v>
      </c>
      <c r="H1059" t="s">
        <v>144</v>
      </c>
      <c r="I1059" t="s">
        <v>138</v>
      </c>
      <c r="J1059" t="s">
        <v>7217</v>
      </c>
      <c r="K1059" t="s">
        <v>96</v>
      </c>
      <c r="L1059" t="s">
        <v>13842</v>
      </c>
      <c r="M1059" s="36">
        <v>45981.493530092594</v>
      </c>
      <c r="N1059" s="36">
        <v>45987.423611111109</v>
      </c>
      <c r="P1059" t="s">
        <v>8668</v>
      </c>
      <c r="Q1059" t="s">
        <v>8668</v>
      </c>
      <c r="R1059" t="s">
        <v>1130</v>
      </c>
      <c r="S1059" t="s">
        <v>1130</v>
      </c>
      <c r="T1059" t="s">
        <v>100</v>
      </c>
      <c r="U1059" t="s">
        <v>6696</v>
      </c>
      <c r="V1059" t="s">
        <v>13843</v>
      </c>
      <c r="W1059" t="s">
        <v>102</v>
      </c>
      <c r="Y1059" t="s">
        <v>8</v>
      </c>
      <c r="Z1059" t="s">
        <v>104</v>
      </c>
      <c r="AA1059" t="s">
        <v>11239</v>
      </c>
      <c r="AB1059" s="37">
        <v>1</v>
      </c>
      <c r="AC1059" s="37">
        <v>35780</v>
      </c>
      <c r="AD1059" s="37">
        <v>75096</v>
      </c>
      <c r="AE1059" s="37">
        <v>35780</v>
      </c>
    </row>
    <row r="1060" spans="1:31">
      <c r="A1060" t="s">
        <v>113</v>
      </c>
      <c r="B1060" t="s">
        <v>114</v>
      </c>
      <c r="C1060" t="s">
        <v>115</v>
      </c>
      <c r="D1060" t="s">
        <v>3311</v>
      </c>
      <c r="E1060" t="s">
        <v>13844</v>
      </c>
      <c r="F1060" t="s">
        <v>13845</v>
      </c>
      <c r="G1060" t="s">
        <v>8665</v>
      </c>
      <c r="H1060" t="s">
        <v>366</v>
      </c>
      <c r="I1060" t="s">
        <v>3314</v>
      </c>
      <c r="J1060" t="s">
        <v>13846</v>
      </c>
      <c r="K1060" t="s">
        <v>96</v>
      </c>
      <c r="L1060" t="s">
        <v>13847</v>
      </c>
      <c r="M1060" s="36">
        <v>45981.533090277779</v>
      </c>
      <c r="N1060" s="36">
        <v>45982.645138888889</v>
      </c>
      <c r="P1060" t="s">
        <v>8668</v>
      </c>
      <c r="Q1060" t="s">
        <v>8668</v>
      </c>
      <c r="R1060" t="s">
        <v>1130</v>
      </c>
      <c r="S1060" t="s">
        <v>1130</v>
      </c>
      <c r="T1060" t="s">
        <v>100</v>
      </c>
      <c r="U1060" t="s">
        <v>6696</v>
      </c>
      <c r="V1060" t="s">
        <v>13848</v>
      </c>
      <c r="W1060" t="s">
        <v>102</v>
      </c>
      <c r="Y1060" t="s">
        <v>8</v>
      </c>
      <c r="Z1060" t="s">
        <v>104</v>
      </c>
      <c r="AA1060" t="s">
        <v>127</v>
      </c>
      <c r="AB1060" s="37">
        <v>1</v>
      </c>
      <c r="AC1060" s="37">
        <v>35780</v>
      </c>
      <c r="AD1060" s="37">
        <v>75096</v>
      </c>
      <c r="AE1060" s="37">
        <v>35780</v>
      </c>
    </row>
    <row r="1061" spans="1:31">
      <c r="A1061" t="s">
        <v>152</v>
      </c>
      <c r="B1061" t="s">
        <v>153</v>
      </c>
      <c r="C1061" t="s">
        <v>154</v>
      </c>
      <c r="D1061" t="s">
        <v>268</v>
      </c>
      <c r="E1061" t="s">
        <v>13849</v>
      </c>
      <c r="F1061" t="s">
        <v>9006</v>
      </c>
      <c r="G1061" t="s">
        <v>8665</v>
      </c>
      <c r="H1061" t="s">
        <v>153</v>
      </c>
      <c r="I1061" t="s">
        <v>271</v>
      </c>
      <c r="J1061" t="s">
        <v>9007</v>
      </c>
      <c r="K1061" t="s">
        <v>96</v>
      </c>
      <c r="L1061" t="s">
        <v>13850</v>
      </c>
      <c r="M1061" s="36">
        <v>45981.552476851852</v>
      </c>
      <c r="N1061" s="36">
        <v>45988.481249999997</v>
      </c>
      <c r="P1061" t="s">
        <v>8668</v>
      </c>
      <c r="Q1061" t="s">
        <v>8668</v>
      </c>
      <c r="R1061" t="s">
        <v>1130</v>
      </c>
      <c r="S1061" t="s">
        <v>1130</v>
      </c>
      <c r="T1061" t="s">
        <v>100</v>
      </c>
      <c r="U1061" t="s">
        <v>6696</v>
      </c>
      <c r="V1061" t="s">
        <v>13851</v>
      </c>
      <c r="W1061" t="s">
        <v>102</v>
      </c>
      <c r="Y1061" t="s">
        <v>8</v>
      </c>
      <c r="Z1061" t="s">
        <v>104</v>
      </c>
      <c r="AA1061" t="s">
        <v>276</v>
      </c>
      <c r="AB1061" s="37">
        <v>1</v>
      </c>
      <c r="AC1061" s="37">
        <v>35780</v>
      </c>
      <c r="AD1061" s="37">
        <v>75096</v>
      </c>
      <c r="AE1061" s="37">
        <v>35780</v>
      </c>
    </row>
    <row r="1062" spans="1:31">
      <c r="A1062" t="s">
        <v>138</v>
      </c>
      <c r="B1062" t="s">
        <v>139</v>
      </c>
      <c r="C1062" t="s">
        <v>140</v>
      </c>
      <c r="D1062" t="s">
        <v>1386</v>
      </c>
      <c r="E1062" t="s">
        <v>13852</v>
      </c>
      <c r="F1062" t="s">
        <v>13853</v>
      </c>
      <c r="G1062" t="s">
        <v>8665</v>
      </c>
      <c r="H1062" t="s">
        <v>144</v>
      </c>
      <c r="I1062" t="s">
        <v>1389</v>
      </c>
      <c r="J1062" t="s">
        <v>13854</v>
      </c>
      <c r="K1062" t="s">
        <v>96</v>
      </c>
      <c r="L1062" t="s">
        <v>13855</v>
      </c>
      <c r="M1062" s="36">
        <v>45981.530833333331</v>
      </c>
      <c r="N1062" s="36">
        <v>45985.432638888888</v>
      </c>
      <c r="P1062" t="s">
        <v>8668</v>
      </c>
      <c r="Q1062" t="s">
        <v>8668</v>
      </c>
      <c r="R1062" t="s">
        <v>98</v>
      </c>
      <c r="S1062" t="s">
        <v>470</v>
      </c>
      <c r="T1062" t="s">
        <v>100</v>
      </c>
      <c r="U1062" t="s">
        <v>6696</v>
      </c>
      <c r="V1062" t="s">
        <v>13856</v>
      </c>
      <c r="W1062" t="s">
        <v>102</v>
      </c>
      <c r="Y1062" t="s">
        <v>8</v>
      </c>
      <c r="Z1062" t="s">
        <v>104</v>
      </c>
      <c r="AA1062" t="s">
        <v>11239</v>
      </c>
      <c r="AB1062" s="37">
        <v>1</v>
      </c>
      <c r="AC1062" s="37">
        <v>35780</v>
      </c>
      <c r="AD1062" s="37">
        <v>75096</v>
      </c>
      <c r="AE1062" s="37">
        <v>35780</v>
      </c>
    </row>
    <row r="1063" spans="1:31">
      <c r="A1063" t="s">
        <v>277</v>
      </c>
      <c r="B1063" t="s">
        <v>256</v>
      </c>
      <c r="C1063" t="s">
        <v>257</v>
      </c>
      <c r="D1063" t="s">
        <v>13857</v>
      </c>
      <c r="E1063" t="s">
        <v>13858</v>
      </c>
      <c r="F1063" t="s">
        <v>13859</v>
      </c>
      <c r="G1063" t="s">
        <v>8607</v>
      </c>
      <c r="H1063" t="s">
        <v>291</v>
      </c>
      <c r="I1063" t="s">
        <v>13860</v>
      </c>
      <c r="J1063" t="s">
        <v>13861</v>
      </c>
      <c r="K1063" t="s">
        <v>96</v>
      </c>
      <c r="L1063" t="s">
        <v>13862</v>
      </c>
      <c r="M1063" s="36">
        <v>45981.591099537043</v>
      </c>
      <c r="N1063" s="36">
        <v>45987.724999999999</v>
      </c>
      <c r="P1063" t="s">
        <v>8668</v>
      </c>
      <c r="Q1063" t="s">
        <v>8668</v>
      </c>
      <c r="R1063" t="s">
        <v>1130</v>
      </c>
      <c r="S1063" t="s">
        <v>1130</v>
      </c>
      <c r="T1063" t="s">
        <v>100</v>
      </c>
      <c r="U1063" t="s">
        <v>6696</v>
      </c>
      <c r="V1063" t="s">
        <v>13863</v>
      </c>
      <c r="W1063" t="s">
        <v>8611</v>
      </c>
      <c r="Y1063" t="s">
        <v>15</v>
      </c>
      <c r="Z1063" t="s">
        <v>104</v>
      </c>
      <c r="AB1063" s="37">
        <v>0</v>
      </c>
      <c r="AC1063" s="37">
        <v>35780</v>
      </c>
      <c r="AD1063" s="37">
        <v>75096</v>
      </c>
      <c r="AE1063" s="37">
        <v>35780</v>
      </c>
    </row>
    <row r="1064" spans="1:31">
      <c r="A1064" t="s">
        <v>138</v>
      </c>
      <c r="B1064" t="s">
        <v>139</v>
      </c>
      <c r="C1064" t="s">
        <v>140</v>
      </c>
      <c r="D1064" t="s">
        <v>196</v>
      </c>
      <c r="E1064" t="s">
        <v>13864</v>
      </c>
      <c r="F1064" t="s">
        <v>13865</v>
      </c>
      <c r="G1064" t="s">
        <v>8665</v>
      </c>
      <c r="H1064" t="s">
        <v>144</v>
      </c>
      <c r="I1064" t="s">
        <v>199</v>
      </c>
      <c r="J1064" t="s">
        <v>13866</v>
      </c>
      <c r="K1064" t="s">
        <v>96</v>
      </c>
      <c r="L1064" t="s">
        <v>13867</v>
      </c>
      <c r="M1064" s="36">
        <v>45981.557002314818</v>
      </c>
      <c r="N1064" s="36">
        <v>45985.433333333327</v>
      </c>
      <c r="P1064" t="s">
        <v>8668</v>
      </c>
      <c r="Q1064" t="s">
        <v>8668</v>
      </c>
      <c r="R1064" t="s">
        <v>98</v>
      </c>
      <c r="S1064" t="s">
        <v>99</v>
      </c>
      <c r="T1064" t="s">
        <v>100</v>
      </c>
      <c r="U1064" t="s">
        <v>6696</v>
      </c>
      <c r="V1064" t="s">
        <v>13868</v>
      </c>
      <c r="W1064" t="s">
        <v>102</v>
      </c>
      <c r="Y1064" t="s">
        <v>8</v>
      </c>
      <c r="Z1064" t="s">
        <v>104</v>
      </c>
      <c r="AA1064" t="s">
        <v>11239</v>
      </c>
      <c r="AB1064" s="37">
        <v>1</v>
      </c>
      <c r="AC1064" s="37">
        <v>35780</v>
      </c>
      <c r="AD1064" s="37">
        <v>75096</v>
      </c>
      <c r="AE1064" s="37">
        <v>35780</v>
      </c>
    </row>
    <row r="1065" spans="1:31">
      <c r="A1065" t="s">
        <v>113</v>
      </c>
      <c r="B1065" t="s">
        <v>114</v>
      </c>
      <c r="C1065" t="s">
        <v>115</v>
      </c>
      <c r="D1065" t="s">
        <v>363</v>
      </c>
      <c r="E1065" t="s">
        <v>13869</v>
      </c>
      <c r="F1065" t="s">
        <v>13870</v>
      </c>
      <c r="G1065" t="s">
        <v>8665</v>
      </c>
      <c r="H1065" t="s">
        <v>366</v>
      </c>
      <c r="I1065" t="s">
        <v>113</v>
      </c>
      <c r="J1065" t="s">
        <v>13871</v>
      </c>
      <c r="K1065" t="s">
        <v>96</v>
      </c>
      <c r="L1065" t="s">
        <v>13872</v>
      </c>
      <c r="M1065" s="36">
        <v>45981.572337962964</v>
      </c>
      <c r="N1065" s="36">
        <v>45982.646527777782</v>
      </c>
      <c r="P1065" t="s">
        <v>8668</v>
      </c>
      <c r="Q1065" t="s">
        <v>8668</v>
      </c>
      <c r="R1065" t="s">
        <v>1130</v>
      </c>
      <c r="S1065" t="s">
        <v>1130</v>
      </c>
      <c r="T1065" t="s">
        <v>100</v>
      </c>
      <c r="U1065" t="s">
        <v>6696</v>
      </c>
      <c r="V1065" t="s">
        <v>13873</v>
      </c>
      <c r="W1065" t="s">
        <v>102</v>
      </c>
      <c r="Y1065" t="s">
        <v>8</v>
      </c>
      <c r="Z1065" t="s">
        <v>104</v>
      </c>
      <c r="AA1065" t="s">
        <v>379</v>
      </c>
      <c r="AB1065" s="37">
        <v>1</v>
      </c>
      <c r="AC1065" s="37">
        <v>35780</v>
      </c>
      <c r="AD1065" s="37">
        <v>75096</v>
      </c>
      <c r="AE1065" s="37">
        <v>35780</v>
      </c>
    </row>
    <row r="1066" spans="1:31">
      <c r="A1066" t="s">
        <v>398</v>
      </c>
      <c r="B1066" t="s">
        <v>86</v>
      </c>
      <c r="C1066" t="s">
        <v>87</v>
      </c>
      <c r="D1066" t="s">
        <v>399</v>
      </c>
      <c r="E1066" t="s">
        <v>13874</v>
      </c>
      <c r="F1066" t="s">
        <v>13875</v>
      </c>
      <c r="G1066" t="s">
        <v>8665</v>
      </c>
      <c r="H1066" t="s">
        <v>402</v>
      </c>
      <c r="I1066" t="s">
        <v>398</v>
      </c>
      <c r="J1066" t="s">
        <v>13876</v>
      </c>
      <c r="K1066" t="s">
        <v>96</v>
      </c>
      <c r="L1066" t="s">
        <v>13877</v>
      </c>
      <c r="M1066" s="36">
        <v>45981.597175925926</v>
      </c>
      <c r="N1066" s="36">
        <v>45982.673611111109</v>
      </c>
      <c r="P1066" t="s">
        <v>8668</v>
      </c>
      <c r="Q1066" t="s">
        <v>8668</v>
      </c>
      <c r="R1066" t="s">
        <v>98</v>
      </c>
      <c r="S1066" t="s">
        <v>99</v>
      </c>
      <c r="T1066" t="s">
        <v>100</v>
      </c>
      <c r="U1066" t="s">
        <v>6696</v>
      </c>
      <c r="V1066" t="s">
        <v>13878</v>
      </c>
      <c r="W1066" t="s">
        <v>102</v>
      </c>
      <c r="Y1066" t="s">
        <v>8</v>
      </c>
      <c r="Z1066" t="s">
        <v>104</v>
      </c>
      <c r="AA1066" t="s">
        <v>7192</v>
      </c>
      <c r="AB1066" s="37">
        <v>1</v>
      </c>
      <c r="AC1066" s="37">
        <v>35780</v>
      </c>
      <c r="AD1066" s="37">
        <v>75096</v>
      </c>
      <c r="AE1066" s="37">
        <v>35780</v>
      </c>
    </row>
    <row r="1067" spans="1:31">
      <c r="A1067" t="s">
        <v>975</v>
      </c>
      <c r="B1067" t="s">
        <v>256</v>
      </c>
      <c r="C1067" t="s">
        <v>257</v>
      </c>
      <c r="D1067" t="s">
        <v>976</v>
      </c>
      <c r="E1067" t="s">
        <v>13879</v>
      </c>
      <c r="F1067" t="s">
        <v>13880</v>
      </c>
      <c r="G1067" t="s">
        <v>8665</v>
      </c>
      <c r="H1067" t="s">
        <v>979</v>
      </c>
      <c r="I1067" t="s">
        <v>975</v>
      </c>
      <c r="J1067" t="s">
        <v>13881</v>
      </c>
      <c r="K1067" t="s">
        <v>96</v>
      </c>
      <c r="L1067" t="s">
        <v>13882</v>
      </c>
      <c r="M1067" s="36">
        <v>45981.604525462957</v>
      </c>
      <c r="N1067" s="36">
        <v>45983.532638888893</v>
      </c>
      <c r="P1067" t="s">
        <v>8668</v>
      </c>
      <c r="Q1067" t="s">
        <v>8668</v>
      </c>
      <c r="R1067" t="s">
        <v>1130</v>
      </c>
      <c r="S1067" t="s">
        <v>1130</v>
      </c>
      <c r="T1067" t="s">
        <v>100</v>
      </c>
      <c r="U1067" t="s">
        <v>6696</v>
      </c>
      <c r="V1067" t="s">
        <v>13883</v>
      </c>
      <c r="W1067" t="s">
        <v>102</v>
      </c>
      <c r="Y1067" t="s">
        <v>8</v>
      </c>
      <c r="Z1067" t="s">
        <v>104</v>
      </c>
      <c r="AA1067" t="s">
        <v>1023</v>
      </c>
      <c r="AB1067" s="37">
        <v>1</v>
      </c>
      <c r="AC1067" s="37">
        <v>35780</v>
      </c>
      <c r="AD1067" s="37">
        <v>75096</v>
      </c>
      <c r="AE1067" s="37">
        <v>35780</v>
      </c>
    </row>
    <row r="1068" spans="1:31">
      <c r="A1068" t="s">
        <v>380</v>
      </c>
      <c r="B1068" t="s">
        <v>381</v>
      </c>
      <c r="C1068" t="s">
        <v>382</v>
      </c>
      <c r="D1068" t="s">
        <v>383</v>
      </c>
      <c r="E1068" t="s">
        <v>13884</v>
      </c>
      <c r="F1068" t="s">
        <v>13885</v>
      </c>
      <c r="G1068" t="s">
        <v>8665</v>
      </c>
      <c r="H1068" t="s">
        <v>386</v>
      </c>
      <c r="I1068" t="s">
        <v>380</v>
      </c>
      <c r="J1068" t="s">
        <v>13886</v>
      </c>
      <c r="K1068" t="s">
        <v>96</v>
      </c>
      <c r="L1068" t="s">
        <v>13887</v>
      </c>
      <c r="M1068" s="36">
        <v>45981.616793981477</v>
      </c>
      <c r="N1068" s="36">
        <v>45987.428472222222</v>
      </c>
      <c r="P1068" t="s">
        <v>8668</v>
      </c>
      <c r="Q1068" t="s">
        <v>8668</v>
      </c>
      <c r="R1068" t="s">
        <v>1130</v>
      </c>
      <c r="S1068" t="s">
        <v>1130</v>
      </c>
      <c r="T1068" t="s">
        <v>100</v>
      </c>
      <c r="U1068" t="s">
        <v>6696</v>
      </c>
      <c r="V1068" t="s">
        <v>13888</v>
      </c>
      <c r="W1068" t="s">
        <v>102</v>
      </c>
      <c r="Y1068" t="s">
        <v>8</v>
      </c>
      <c r="Z1068" t="s">
        <v>104</v>
      </c>
      <c r="AA1068" t="s">
        <v>391</v>
      </c>
      <c r="AB1068" s="37">
        <v>1</v>
      </c>
      <c r="AC1068" s="37">
        <v>35780</v>
      </c>
      <c r="AD1068" s="37">
        <v>75096</v>
      </c>
      <c r="AE1068" s="37">
        <v>35780</v>
      </c>
    </row>
    <row r="1069" spans="1:31">
      <c r="A1069" t="s">
        <v>800</v>
      </c>
      <c r="B1069" t="s">
        <v>381</v>
      </c>
      <c r="C1069" t="s">
        <v>382</v>
      </c>
      <c r="D1069" t="s">
        <v>2271</v>
      </c>
      <c r="E1069" t="s">
        <v>13889</v>
      </c>
      <c r="F1069" t="s">
        <v>13890</v>
      </c>
      <c r="G1069" t="s">
        <v>8665</v>
      </c>
      <c r="H1069" t="s">
        <v>804</v>
      </c>
      <c r="I1069" t="s">
        <v>800</v>
      </c>
      <c r="J1069" t="s">
        <v>13891</v>
      </c>
      <c r="K1069" t="s">
        <v>96</v>
      </c>
      <c r="L1069" t="s">
        <v>13892</v>
      </c>
      <c r="M1069" s="36">
        <v>45981.608252314807</v>
      </c>
      <c r="N1069" s="36">
        <v>45983.419444444437</v>
      </c>
      <c r="P1069" t="s">
        <v>8668</v>
      </c>
      <c r="Q1069" t="s">
        <v>8668</v>
      </c>
      <c r="R1069" t="s">
        <v>1130</v>
      </c>
      <c r="S1069" t="s">
        <v>1130</v>
      </c>
      <c r="T1069" t="s">
        <v>100</v>
      </c>
      <c r="U1069" t="s">
        <v>6696</v>
      </c>
      <c r="V1069" t="s">
        <v>13893</v>
      </c>
      <c r="W1069" t="s">
        <v>102</v>
      </c>
      <c r="Y1069" t="s">
        <v>8</v>
      </c>
      <c r="Z1069" t="s">
        <v>104</v>
      </c>
      <c r="AA1069" t="s">
        <v>2068</v>
      </c>
      <c r="AB1069" s="37">
        <v>1</v>
      </c>
      <c r="AC1069" s="37">
        <v>35780</v>
      </c>
      <c r="AD1069" s="37">
        <v>75096</v>
      </c>
      <c r="AE1069" s="37">
        <v>35780</v>
      </c>
    </row>
    <row r="1070" spans="1:31">
      <c r="A1070" t="s">
        <v>152</v>
      </c>
      <c r="B1070" t="s">
        <v>153</v>
      </c>
      <c r="C1070" t="s">
        <v>154</v>
      </c>
      <c r="D1070" t="s">
        <v>155</v>
      </c>
      <c r="E1070" t="s">
        <v>13894</v>
      </c>
      <c r="F1070" t="s">
        <v>13895</v>
      </c>
      <c r="G1070" t="s">
        <v>8665</v>
      </c>
      <c r="H1070" t="s">
        <v>153</v>
      </c>
      <c r="I1070" t="s">
        <v>152</v>
      </c>
      <c r="J1070" t="s">
        <v>13896</v>
      </c>
      <c r="K1070" t="s">
        <v>96</v>
      </c>
      <c r="L1070" t="s">
        <v>13897</v>
      </c>
      <c r="M1070" s="36">
        <v>45981.692349537043</v>
      </c>
      <c r="N1070" s="36">
        <v>45987.581944444442</v>
      </c>
      <c r="P1070" t="s">
        <v>8668</v>
      </c>
      <c r="Q1070" t="s">
        <v>8668</v>
      </c>
      <c r="R1070" t="s">
        <v>1130</v>
      </c>
      <c r="S1070" t="s">
        <v>1130</v>
      </c>
      <c r="T1070" t="s">
        <v>100</v>
      </c>
      <c r="U1070" t="s">
        <v>6696</v>
      </c>
      <c r="V1070" t="s">
        <v>13898</v>
      </c>
      <c r="W1070" t="s">
        <v>102</v>
      </c>
      <c r="Y1070" t="s">
        <v>8</v>
      </c>
      <c r="Z1070" t="s">
        <v>104</v>
      </c>
      <c r="AA1070" t="s">
        <v>1110</v>
      </c>
      <c r="AB1070" s="37">
        <v>1</v>
      </c>
      <c r="AC1070" s="37">
        <v>35780</v>
      </c>
      <c r="AD1070" s="37">
        <v>75096</v>
      </c>
      <c r="AE1070" s="37">
        <v>35780</v>
      </c>
    </row>
    <row r="1071" spans="1:31">
      <c r="A1071" t="s">
        <v>975</v>
      </c>
      <c r="B1071" t="s">
        <v>256</v>
      </c>
      <c r="C1071" t="s">
        <v>257</v>
      </c>
      <c r="D1071" t="s">
        <v>976</v>
      </c>
      <c r="E1071" t="s">
        <v>13899</v>
      </c>
      <c r="F1071" t="s">
        <v>13900</v>
      </c>
      <c r="G1071" t="s">
        <v>8665</v>
      </c>
      <c r="H1071" t="s">
        <v>979</v>
      </c>
      <c r="I1071" t="s">
        <v>975</v>
      </c>
      <c r="J1071" t="s">
        <v>13901</v>
      </c>
      <c r="K1071" t="s">
        <v>96</v>
      </c>
      <c r="L1071" t="s">
        <v>13902</v>
      </c>
      <c r="M1071" s="36">
        <v>45981.699699074074</v>
      </c>
      <c r="N1071" s="36">
        <v>45985.394444444442</v>
      </c>
      <c r="P1071" t="s">
        <v>8668</v>
      </c>
      <c r="Q1071" t="s">
        <v>8668</v>
      </c>
      <c r="R1071" t="s">
        <v>1130</v>
      </c>
      <c r="S1071" t="s">
        <v>1130</v>
      </c>
      <c r="T1071" t="s">
        <v>100</v>
      </c>
      <c r="U1071" t="s">
        <v>6696</v>
      </c>
      <c r="V1071" t="s">
        <v>13903</v>
      </c>
      <c r="W1071" t="s">
        <v>102</v>
      </c>
      <c r="Y1071" t="s">
        <v>8</v>
      </c>
      <c r="Z1071" t="s">
        <v>104</v>
      </c>
      <c r="AA1071" t="s">
        <v>2109</v>
      </c>
      <c r="AB1071" s="37">
        <v>1</v>
      </c>
      <c r="AC1071" s="37">
        <v>35780</v>
      </c>
      <c r="AD1071" s="37">
        <v>75096</v>
      </c>
      <c r="AE1071" s="37">
        <v>35780</v>
      </c>
    </row>
    <row r="1072" spans="1:31">
      <c r="A1072" t="s">
        <v>800</v>
      </c>
      <c r="B1072" t="s">
        <v>381</v>
      </c>
      <c r="C1072" t="s">
        <v>382</v>
      </c>
      <c r="D1072" t="s">
        <v>2049</v>
      </c>
      <c r="E1072" t="s">
        <v>13904</v>
      </c>
      <c r="F1072" t="s">
        <v>10807</v>
      </c>
      <c r="G1072" t="s">
        <v>8665</v>
      </c>
      <c r="H1072" t="s">
        <v>2052</v>
      </c>
      <c r="I1072" t="s">
        <v>2053</v>
      </c>
      <c r="J1072" t="s">
        <v>10808</v>
      </c>
      <c r="K1072" t="s">
        <v>96</v>
      </c>
      <c r="L1072" t="s">
        <v>13905</v>
      </c>
      <c r="M1072" s="36">
        <v>45981.671527777777</v>
      </c>
      <c r="N1072" s="36">
        <v>45983.521527777782</v>
      </c>
      <c r="P1072" t="s">
        <v>8668</v>
      </c>
      <c r="Q1072" t="s">
        <v>8668</v>
      </c>
      <c r="R1072" t="s">
        <v>98</v>
      </c>
      <c r="S1072" t="s">
        <v>99</v>
      </c>
      <c r="T1072" t="s">
        <v>100</v>
      </c>
      <c r="U1072" t="s">
        <v>6696</v>
      </c>
      <c r="V1072" t="s">
        <v>13906</v>
      </c>
      <c r="W1072" t="s">
        <v>102</v>
      </c>
      <c r="Y1072" t="s">
        <v>15</v>
      </c>
      <c r="Z1072" t="s">
        <v>104</v>
      </c>
      <c r="AA1072" t="s">
        <v>2058</v>
      </c>
      <c r="AB1072" s="37">
        <v>1</v>
      </c>
      <c r="AC1072" s="37">
        <v>35780</v>
      </c>
      <c r="AD1072" s="37">
        <v>75096</v>
      </c>
      <c r="AE1072" s="37">
        <v>35780</v>
      </c>
    </row>
    <row r="1073" spans="1:31">
      <c r="A1073" t="s">
        <v>152</v>
      </c>
      <c r="B1073" t="s">
        <v>153</v>
      </c>
      <c r="C1073" t="s">
        <v>154</v>
      </c>
      <c r="D1073" t="s">
        <v>155</v>
      </c>
      <c r="E1073" t="s">
        <v>13907</v>
      </c>
      <c r="F1073" t="s">
        <v>13908</v>
      </c>
      <c r="G1073" t="s">
        <v>8665</v>
      </c>
      <c r="H1073" t="s">
        <v>153</v>
      </c>
      <c r="I1073" t="s">
        <v>152</v>
      </c>
      <c r="J1073" t="s">
        <v>13909</v>
      </c>
      <c r="K1073" t="s">
        <v>96</v>
      </c>
      <c r="L1073" t="s">
        <v>13910</v>
      </c>
      <c r="M1073" s="36">
        <v>45981.672094907408</v>
      </c>
      <c r="N1073" s="36">
        <v>45986.347222222219</v>
      </c>
      <c r="P1073" t="s">
        <v>8668</v>
      </c>
      <c r="Q1073" t="s">
        <v>8668</v>
      </c>
      <c r="R1073" t="s">
        <v>1129</v>
      </c>
      <c r="S1073" t="s">
        <v>1129</v>
      </c>
      <c r="T1073" t="s">
        <v>100</v>
      </c>
      <c r="U1073" t="s">
        <v>6696</v>
      </c>
      <c r="V1073" t="s">
        <v>13911</v>
      </c>
      <c r="W1073" t="s">
        <v>102</v>
      </c>
      <c r="Y1073" t="s">
        <v>8</v>
      </c>
      <c r="Z1073" t="s">
        <v>104</v>
      </c>
      <c r="AA1073" t="s">
        <v>1262</v>
      </c>
      <c r="AB1073" s="37">
        <v>1</v>
      </c>
      <c r="AC1073" s="37">
        <v>35780</v>
      </c>
      <c r="AD1073" s="37">
        <v>75096</v>
      </c>
      <c r="AE1073" s="37">
        <v>35780</v>
      </c>
    </row>
    <row r="1074" spans="1:31">
      <c r="A1074" t="s">
        <v>991</v>
      </c>
      <c r="B1074" t="s">
        <v>256</v>
      </c>
      <c r="C1074" t="s">
        <v>257</v>
      </c>
      <c r="D1074" t="s">
        <v>1440</v>
      </c>
      <c r="E1074" t="s">
        <v>13912</v>
      </c>
      <c r="F1074" t="s">
        <v>13913</v>
      </c>
      <c r="G1074" t="s">
        <v>8665</v>
      </c>
      <c r="H1074" t="s">
        <v>224</v>
      </c>
      <c r="I1074" t="s">
        <v>991</v>
      </c>
      <c r="J1074" t="s">
        <v>13914</v>
      </c>
      <c r="K1074" t="s">
        <v>96</v>
      </c>
      <c r="L1074" t="s">
        <v>13915</v>
      </c>
      <c r="M1074" s="36">
        <v>45981.687048611107</v>
      </c>
      <c r="N1074" s="36">
        <v>45986.44027777778</v>
      </c>
      <c r="P1074" t="s">
        <v>8668</v>
      </c>
      <c r="Q1074" t="s">
        <v>8668</v>
      </c>
      <c r="R1074" t="s">
        <v>1130</v>
      </c>
      <c r="S1074" t="s">
        <v>1130</v>
      </c>
      <c r="T1074" t="s">
        <v>100</v>
      </c>
      <c r="U1074" t="s">
        <v>6696</v>
      </c>
      <c r="V1074" t="s">
        <v>13916</v>
      </c>
      <c r="W1074" t="s">
        <v>102</v>
      </c>
      <c r="Y1074" t="s">
        <v>8</v>
      </c>
      <c r="Z1074" t="s">
        <v>104</v>
      </c>
      <c r="AA1074" t="s">
        <v>7186</v>
      </c>
      <c r="AB1074" s="37">
        <v>1</v>
      </c>
      <c r="AC1074" s="37">
        <v>35780</v>
      </c>
      <c r="AD1074" s="37">
        <v>75096</v>
      </c>
      <c r="AE1074" s="37">
        <v>35780</v>
      </c>
    </row>
    <row r="1075" spans="1:31">
      <c r="A1075" t="s">
        <v>975</v>
      </c>
      <c r="B1075" t="s">
        <v>256</v>
      </c>
      <c r="C1075" t="s">
        <v>257</v>
      </c>
      <c r="D1075" t="s">
        <v>976</v>
      </c>
      <c r="E1075" t="s">
        <v>13917</v>
      </c>
      <c r="F1075" t="s">
        <v>13918</v>
      </c>
      <c r="G1075" t="s">
        <v>8665</v>
      </c>
      <c r="H1075" t="s">
        <v>979</v>
      </c>
      <c r="I1075" t="s">
        <v>975</v>
      </c>
      <c r="J1075" t="s">
        <v>13919</v>
      </c>
      <c r="K1075" t="s">
        <v>96</v>
      </c>
      <c r="L1075" t="s">
        <v>13920</v>
      </c>
      <c r="M1075" s="36">
        <v>45982.333333333343</v>
      </c>
      <c r="N1075" s="36">
        <v>45983.566666666673</v>
      </c>
      <c r="P1075" t="s">
        <v>8668</v>
      </c>
      <c r="Q1075" t="s">
        <v>8668</v>
      </c>
      <c r="R1075" t="s">
        <v>147</v>
      </c>
      <c r="S1075" t="s">
        <v>1364</v>
      </c>
      <c r="T1075" t="s">
        <v>100</v>
      </c>
      <c r="U1075" t="s">
        <v>6696</v>
      </c>
      <c r="V1075" t="s">
        <v>13921</v>
      </c>
      <c r="W1075" t="s">
        <v>102</v>
      </c>
      <c r="Y1075" t="s">
        <v>8</v>
      </c>
      <c r="Z1075" t="s">
        <v>104</v>
      </c>
      <c r="AA1075" t="s">
        <v>7197</v>
      </c>
      <c r="AB1075" s="37">
        <v>1</v>
      </c>
      <c r="AC1075" s="37">
        <v>35780</v>
      </c>
      <c r="AD1075" s="37">
        <v>75096</v>
      </c>
      <c r="AE1075" s="37">
        <v>35780</v>
      </c>
    </row>
    <row r="1076" spans="1:31">
      <c r="A1076" t="s">
        <v>138</v>
      </c>
      <c r="B1076" t="s">
        <v>139</v>
      </c>
      <c r="C1076" t="s">
        <v>140</v>
      </c>
      <c r="D1076" t="s">
        <v>1386</v>
      </c>
      <c r="E1076" t="s">
        <v>13922</v>
      </c>
      <c r="F1076" t="s">
        <v>13923</v>
      </c>
      <c r="G1076" t="s">
        <v>8665</v>
      </c>
      <c r="H1076" t="s">
        <v>144</v>
      </c>
      <c r="I1076" t="s">
        <v>1389</v>
      </c>
      <c r="J1076" t="s">
        <v>13924</v>
      </c>
      <c r="K1076" t="s">
        <v>96</v>
      </c>
      <c r="L1076" t="s">
        <v>13925</v>
      </c>
      <c r="M1076" s="36">
        <v>45982.333333333343</v>
      </c>
      <c r="N1076" s="36">
        <v>45988.451388888891</v>
      </c>
      <c r="P1076" t="s">
        <v>8668</v>
      </c>
      <c r="Q1076" t="s">
        <v>8668</v>
      </c>
      <c r="R1076" t="s">
        <v>147</v>
      </c>
      <c r="S1076" t="s">
        <v>148</v>
      </c>
      <c r="T1076" t="s">
        <v>100</v>
      </c>
      <c r="U1076" t="s">
        <v>6696</v>
      </c>
      <c r="V1076" t="s">
        <v>13926</v>
      </c>
      <c r="W1076" t="s">
        <v>102</v>
      </c>
      <c r="Y1076" t="s">
        <v>8</v>
      </c>
      <c r="Z1076" t="s">
        <v>104</v>
      </c>
      <c r="AA1076" t="s">
        <v>11239</v>
      </c>
      <c r="AB1076" s="37">
        <v>1</v>
      </c>
      <c r="AC1076" s="37">
        <v>35780</v>
      </c>
      <c r="AD1076" s="37">
        <v>75096</v>
      </c>
      <c r="AE1076" s="37">
        <v>35780</v>
      </c>
    </row>
    <row r="1077" spans="1:31">
      <c r="A1077" t="s">
        <v>138</v>
      </c>
      <c r="B1077" t="s">
        <v>139</v>
      </c>
      <c r="C1077" t="s">
        <v>140</v>
      </c>
      <c r="D1077" t="s">
        <v>7208</v>
      </c>
      <c r="E1077" t="s">
        <v>13927</v>
      </c>
      <c r="F1077" t="s">
        <v>13928</v>
      </c>
      <c r="G1077" t="s">
        <v>8665</v>
      </c>
      <c r="H1077" t="s">
        <v>144</v>
      </c>
      <c r="I1077" t="s">
        <v>7209</v>
      </c>
      <c r="J1077" t="s">
        <v>7216</v>
      </c>
      <c r="K1077" t="s">
        <v>96</v>
      </c>
      <c r="L1077" t="s">
        <v>13929</v>
      </c>
      <c r="M1077" s="36">
        <v>45982.333333333343</v>
      </c>
      <c r="N1077" s="36">
        <v>45988.6875</v>
      </c>
      <c r="P1077" t="s">
        <v>8668</v>
      </c>
      <c r="Q1077" t="s">
        <v>8668</v>
      </c>
      <c r="R1077" t="s">
        <v>1130</v>
      </c>
      <c r="S1077" t="s">
        <v>1130</v>
      </c>
      <c r="T1077" t="s">
        <v>100</v>
      </c>
      <c r="U1077" t="s">
        <v>6696</v>
      </c>
      <c r="V1077" t="s">
        <v>13930</v>
      </c>
      <c r="W1077" t="s">
        <v>102</v>
      </c>
      <c r="Y1077" t="s">
        <v>11</v>
      </c>
      <c r="Z1077" t="s">
        <v>104</v>
      </c>
      <c r="AA1077" t="s">
        <v>189</v>
      </c>
      <c r="AB1077" s="37">
        <v>1</v>
      </c>
      <c r="AC1077" s="37">
        <v>67654</v>
      </c>
      <c r="AD1077" s="37">
        <v>140396</v>
      </c>
      <c r="AE1077" s="37">
        <v>67654</v>
      </c>
    </row>
    <row r="1078" spans="1:31">
      <c r="A1078" t="s">
        <v>509</v>
      </c>
      <c r="B1078" t="s">
        <v>139</v>
      </c>
      <c r="C1078" t="s">
        <v>140</v>
      </c>
      <c r="D1078" t="s">
        <v>4791</v>
      </c>
      <c r="E1078" t="s">
        <v>13931</v>
      </c>
      <c r="F1078" t="s">
        <v>13932</v>
      </c>
      <c r="G1078" t="s">
        <v>8665</v>
      </c>
      <c r="H1078" t="s">
        <v>144</v>
      </c>
      <c r="I1078" t="s">
        <v>4794</v>
      </c>
      <c r="J1078" t="s">
        <v>13933</v>
      </c>
      <c r="K1078" t="s">
        <v>96</v>
      </c>
      <c r="L1078" t="s">
        <v>13934</v>
      </c>
      <c r="M1078" s="36">
        <v>45982.344826388893</v>
      </c>
      <c r="N1078" s="36">
        <v>45988.370138888888</v>
      </c>
      <c r="P1078" t="s">
        <v>8668</v>
      </c>
      <c r="Q1078" t="s">
        <v>8668</v>
      </c>
      <c r="R1078" t="s">
        <v>1130</v>
      </c>
      <c r="S1078" t="s">
        <v>1130</v>
      </c>
      <c r="T1078" t="s">
        <v>100</v>
      </c>
      <c r="U1078" t="s">
        <v>6696</v>
      </c>
      <c r="V1078" t="s">
        <v>13935</v>
      </c>
      <c r="W1078" t="s">
        <v>102</v>
      </c>
      <c r="Y1078" t="s">
        <v>11</v>
      </c>
      <c r="Z1078" t="s">
        <v>104</v>
      </c>
      <c r="AA1078" t="s">
        <v>1385</v>
      </c>
      <c r="AB1078" s="37">
        <v>1</v>
      </c>
      <c r="AC1078" s="37">
        <v>67654</v>
      </c>
      <c r="AD1078" s="37">
        <v>140396</v>
      </c>
      <c r="AE1078" s="37">
        <v>67654</v>
      </c>
    </row>
    <row r="1079" spans="1:31">
      <c r="A1079" t="s">
        <v>255</v>
      </c>
      <c r="B1079" t="s">
        <v>256</v>
      </c>
      <c r="C1079" t="s">
        <v>257</v>
      </c>
      <c r="D1079" t="s">
        <v>1664</v>
      </c>
      <c r="E1079" t="s">
        <v>13936</v>
      </c>
      <c r="F1079" t="s">
        <v>13937</v>
      </c>
      <c r="G1079" t="s">
        <v>8665</v>
      </c>
      <c r="H1079" t="s">
        <v>261</v>
      </c>
      <c r="I1079" t="s">
        <v>255</v>
      </c>
      <c r="J1079" t="s">
        <v>13938</v>
      </c>
      <c r="K1079" t="s">
        <v>96</v>
      </c>
      <c r="L1079" t="s">
        <v>13939</v>
      </c>
      <c r="M1079" s="36">
        <v>45982.364710648151</v>
      </c>
      <c r="N1079" s="36">
        <v>45983.456944444442</v>
      </c>
      <c r="P1079" t="s">
        <v>8668</v>
      </c>
      <c r="Q1079" t="s">
        <v>8668</v>
      </c>
      <c r="R1079" t="s">
        <v>98</v>
      </c>
      <c r="S1079" t="s">
        <v>470</v>
      </c>
      <c r="T1079" t="s">
        <v>100</v>
      </c>
      <c r="U1079" t="s">
        <v>6696</v>
      </c>
      <c r="V1079" t="s">
        <v>13940</v>
      </c>
      <c r="W1079" t="s">
        <v>102</v>
      </c>
      <c r="Y1079" t="s">
        <v>8</v>
      </c>
      <c r="Z1079" t="s">
        <v>104</v>
      </c>
      <c r="AA1079" t="s">
        <v>2651</v>
      </c>
      <c r="AB1079" s="37">
        <v>1</v>
      </c>
      <c r="AC1079" s="37">
        <v>35780</v>
      </c>
      <c r="AD1079" s="37">
        <v>75096</v>
      </c>
      <c r="AE1079" s="37">
        <v>35780</v>
      </c>
    </row>
    <row r="1080" spans="1:31">
      <c r="A1080" t="s">
        <v>398</v>
      </c>
      <c r="B1080" t="s">
        <v>86</v>
      </c>
      <c r="C1080" t="s">
        <v>87</v>
      </c>
      <c r="D1080" t="s">
        <v>594</v>
      </c>
      <c r="E1080" t="s">
        <v>13941</v>
      </c>
      <c r="F1080" t="s">
        <v>13942</v>
      </c>
      <c r="G1080" t="s">
        <v>8665</v>
      </c>
      <c r="H1080" t="s">
        <v>402</v>
      </c>
      <c r="I1080" t="s">
        <v>597</v>
      </c>
      <c r="J1080" t="s">
        <v>13943</v>
      </c>
      <c r="K1080" t="s">
        <v>96</v>
      </c>
      <c r="L1080" t="s">
        <v>13944</v>
      </c>
      <c r="M1080" s="36">
        <v>45982.346342592587</v>
      </c>
      <c r="N1080" s="36">
        <v>45985.599305555559</v>
      </c>
      <c r="P1080" t="s">
        <v>8668</v>
      </c>
      <c r="Q1080" t="s">
        <v>8668</v>
      </c>
      <c r="R1080" t="s">
        <v>98</v>
      </c>
      <c r="S1080" t="s">
        <v>99</v>
      </c>
      <c r="T1080" t="s">
        <v>100</v>
      </c>
      <c r="U1080" t="s">
        <v>6696</v>
      </c>
      <c r="V1080" t="s">
        <v>13945</v>
      </c>
      <c r="W1080" t="s">
        <v>102</v>
      </c>
      <c r="Y1080" t="s">
        <v>11</v>
      </c>
      <c r="Z1080" t="s">
        <v>104</v>
      </c>
      <c r="AA1080" t="s">
        <v>1439</v>
      </c>
      <c r="AB1080" s="37">
        <v>1</v>
      </c>
      <c r="AC1080" s="37">
        <v>67654</v>
      </c>
      <c r="AD1080" s="37">
        <v>140396</v>
      </c>
      <c r="AE1080" s="37">
        <v>67654</v>
      </c>
    </row>
    <row r="1081" spans="1:31">
      <c r="A1081" t="s">
        <v>975</v>
      </c>
      <c r="B1081" t="s">
        <v>256</v>
      </c>
      <c r="C1081" t="s">
        <v>257</v>
      </c>
      <c r="D1081" t="s">
        <v>976</v>
      </c>
      <c r="E1081" t="s">
        <v>13946</v>
      </c>
      <c r="F1081" t="s">
        <v>13947</v>
      </c>
      <c r="G1081" t="s">
        <v>8665</v>
      </c>
      <c r="H1081" t="s">
        <v>979</v>
      </c>
      <c r="I1081" t="s">
        <v>975</v>
      </c>
      <c r="J1081" t="s">
        <v>13948</v>
      </c>
      <c r="K1081" t="s">
        <v>96</v>
      </c>
      <c r="L1081" t="s">
        <v>13949</v>
      </c>
      <c r="M1081" s="36">
        <v>45982.350671296299</v>
      </c>
      <c r="N1081" s="36">
        <v>45985.499305555553</v>
      </c>
      <c r="P1081" t="s">
        <v>8668</v>
      </c>
      <c r="Q1081" t="s">
        <v>8668</v>
      </c>
      <c r="R1081" t="s">
        <v>147</v>
      </c>
      <c r="S1081" t="s">
        <v>1364</v>
      </c>
      <c r="T1081" t="s">
        <v>100</v>
      </c>
      <c r="U1081" t="s">
        <v>6696</v>
      </c>
      <c r="V1081" t="s">
        <v>13950</v>
      </c>
      <c r="W1081" t="s">
        <v>102</v>
      </c>
      <c r="Y1081" t="s">
        <v>8</v>
      </c>
      <c r="Z1081" t="s">
        <v>104</v>
      </c>
      <c r="AA1081" t="s">
        <v>7197</v>
      </c>
      <c r="AB1081" s="37">
        <v>1</v>
      </c>
      <c r="AC1081" s="37">
        <v>35780</v>
      </c>
      <c r="AD1081" s="37">
        <v>75096</v>
      </c>
      <c r="AE1081" s="37">
        <v>35780</v>
      </c>
    </row>
    <row r="1082" spans="1:31">
      <c r="A1082" t="s">
        <v>255</v>
      </c>
      <c r="B1082" t="s">
        <v>256</v>
      </c>
      <c r="C1082" t="s">
        <v>257</v>
      </c>
      <c r="D1082" t="s">
        <v>2433</v>
      </c>
      <c r="E1082" t="s">
        <v>13951</v>
      </c>
      <c r="F1082" t="s">
        <v>10875</v>
      </c>
      <c r="G1082" t="s">
        <v>8665</v>
      </c>
      <c r="H1082" t="s">
        <v>144</v>
      </c>
      <c r="I1082" t="s">
        <v>2436</v>
      </c>
      <c r="J1082" t="s">
        <v>10876</v>
      </c>
      <c r="K1082" t="s">
        <v>96</v>
      </c>
      <c r="L1082" t="s">
        <v>13952</v>
      </c>
      <c r="M1082" s="36">
        <v>45982.37462962963</v>
      </c>
      <c r="N1082" s="36">
        <v>45988.638888888891</v>
      </c>
      <c r="P1082" t="s">
        <v>8668</v>
      </c>
      <c r="Q1082" t="s">
        <v>8668</v>
      </c>
      <c r="R1082" t="s">
        <v>1130</v>
      </c>
      <c r="S1082" t="s">
        <v>1130</v>
      </c>
      <c r="T1082" t="s">
        <v>100</v>
      </c>
      <c r="U1082" t="s">
        <v>6696</v>
      </c>
      <c r="V1082" t="s">
        <v>13953</v>
      </c>
      <c r="W1082" t="s">
        <v>102</v>
      </c>
      <c r="Y1082" t="s">
        <v>11</v>
      </c>
      <c r="Z1082" t="s">
        <v>104</v>
      </c>
      <c r="AA1082" t="s">
        <v>703</v>
      </c>
      <c r="AB1082" s="37">
        <v>1</v>
      </c>
      <c r="AC1082" s="37">
        <v>67654</v>
      </c>
      <c r="AD1082" s="37">
        <v>140396</v>
      </c>
      <c r="AE1082" s="37">
        <v>67654</v>
      </c>
    </row>
    <row r="1083" spans="1:31">
      <c r="A1083" t="s">
        <v>398</v>
      </c>
      <c r="B1083" t="s">
        <v>86</v>
      </c>
      <c r="C1083" t="s">
        <v>87</v>
      </c>
      <c r="D1083" t="s">
        <v>3907</v>
      </c>
      <c r="E1083" t="s">
        <v>13954</v>
      </c>
      <c r="F1083" t="s">
        <v>13955</v>
      </c>
      <c r="G1083" t="s">
        <v>8665</v>
      </c>
      <c r="H1083" t="s">
        <v>402</v>
      </c>
      <c r="I1083" t="s">
        <v>3910</v>
      </c>
      <c r="J1083" t="s">
        <v>13956</v>
      </c>
      <c r="K1083" t="s">
        <v>96</v>
      </c>
      <c r="L1083" t="s">
        <v>13957</v>
      </c>
      <c r="M1083" s="36">
        <v>45982.405057870368</v>
      </c>
      <c r="N1083" s="36">
        <v>45983.434027777781</v>
      </c>
      <c r="P1083" t="s">
        <v>8668</v>
      </c>
      <c r="Q1083" t="s">
        <v>8668</v>
      </c>
      <c r="R1083" t="s">
        <v>98</v>
      </c>
      <c r="S1083" t="s">
        <v>470</v>
      </c>
      <c r="T1083" t="s">
        <v>100</v>
      </c>
      <c r="U1083" t="s">
        <v>6696</v>
      </c>
      <c r="V1083" t="s">
        <v>13958</v>
      </c>
      <c r="W1083" t="s">
        <v>102</v>
      </c>
      <c r="Y1083" t="s">
        <v>11</v>
      </c>
      <c r="Z1083" t="s">
        <v>104</v>
      </c>
      <c r="AA1083" t="s">
        <v>2283</v>
      </c>
      <c r="AB1083" s="37">
        <v>1</v>
      </c>
      <c r="AC1083" s="37">
        <v>67654</v>
      </c>
      <c r="AD1083" s="37">
        <v>140396</v>
      </c>
      <c r="AE1083" s="37">
        <v>67654</v>
      </c>
    </row>
    <row r="1084" spans="1:31">
      <c r="A1084" t="s">
        <v>277</v>
      </c>
      <c r="B1084" t="s">
        <v>256</v>
      </c>
      <c r="C1084" t="s">
        <v>257</v>
      </c>
      <c r="D1084" t="s">
        <v>3451</v>
      </c>
      <c r="E1084" t="s">
        <v>13959</v>
      </c>
      <c r="F1084" t="s">
        <v>13960</v>
      </c>
      <c r="G1084" t="s">
        <v>8607</v>
      </c>
      <c r="H1084" t="s">
        <v>281</v>
      </c>
      <c r="I1084" t="s">
        <v>3454</v>
      </c>
      <c r="J1084" t="s">
        <v>13961</v>
      </c>
      <c r="K1084" t="s">
        <v>96</v>
      </c>
      <c r="L1084" t="s">
        <v>13962</v>
      </c>
      <c r="M1084" s="36">
        <v>45982.406215277777</v>
      </c>
      <c r="N1084" s="36">
        <v>45985.665277777778</v>
      </c>
      <c r="P1084" t="s">
        <v>8668</v>
      </c>
      <c r="Q1084" t="s">
        <v>8668</v>
      </c>
      <c r="R1084" t="s">
        <v>98</v>
      </c>
      <c r="S1084" t="s">
        <v>99</v>
      </c>
      <c r="T1084" t="s">
        <v>100</v>
      </c>
      <c r="U1084" t="s">
        <v>6696</v>
      </c>
      <c r="V1084" t="s">
        <v>13963</v>
      </c>
      <c r="W1084" t="s">
        <v>8611</v>
      </c>
      <c r="Y1084" t="s">
        <v>13</v>
      </c>
      <c r="Z1084" t="s">
        <v>104</v>
      </c>
      <c r="AB1084" s="37">
        <v>0</v>
      </c>
      <c r="AC1084" s="37">
        <v>35780</v>
      </c>
      <c r="AD1084" s="37">
        <v>75096</v>
      </c>
      <c r="AE1084" s="37">
        <v>35780</v>
      </c>
    </row>
    <row r="1085" spans="1:31">
      <c r="A1085" t="s">
        <v>704</v>
      </c>
      <c r="B1085" t="s">
        <v>381</v>
      </c>
      <c r="C1085" t="s">
        <v>382</v>
      </c>
      <c r="D1085" t="s">
        <v>5682</v>
      </c>
      <c r="E1085" t="s">
        <v>13964</v>
      </c>
      <c r="F1085" t="s">
        <v>13965</v>
      </c>
      <c r="G1085" t="s">
        <v>8607</v>
      </c>
      <c r="H1085" t="s">
        <v>708</v>
      </c>
      <c r="I1085" t="s">
        <v>5685</v>
      </c>
      <c r="J1085" t="s">
        <v>13966</v>
      </c>
      <c r="K1085" t="s">
        <v>96</v>
      </c>
      <c r="L1085" t="s">
        <v>13967</v>
      </c>
      <c r="M1085" s="36">
        <v>45982.42083333333</v>
      </c>
      <c r="N1085" s="36">
        <v>45988.711805555547</v>
      </c>
      <c r="P1085" t="s">
        <v>8668</v>
      </c>
      <c r="Q1085" t="s">
        <v>8668</v>
      </c>
      <c r="R1085" t="s">
        <v>1130</v>
      </c>
      <c r="S1085" t="s">
        <v>1130</v>
      </c>
      <c r="T1085" t="s">
        <v>100</v>
      </c>
      <c r="U1085" t="s">
        <v>6696</v>
      </c>
      <c r="V1085" t="s">
        <v>13968</v>
      </c>
      <c r="W1085" t="s">
        <v>8611</v>
      </c>
      <c r="Y1085" t="s">
        <v>13</v>
      </c>
      <c r="Z1085" t="s">
        <v>104</v>
      </c>
      <c r="AB1085" s="37">
        <v>0</v>
      </c>
      <c r="AC1085" s="37">
        <v>35780</v>
      </c>
      <c r="AD1085" s="37">
        <v>75096</v>
      </c>
      <c r="AE1085" s="37">
        <v>35780</v>
      </c>
    </row>
    <row r="1086" spans="1:31">
      <c r="A1086" t="s">
        <v>152</v>
      </c>
      <c r="B1086" t="s">
        <v>153</v>
      </c>
      <c r="C1086" t="s">
        <v>154</v>
      </c>
      <c r="D1086" t="s">
        <v>8474</v>
      </c>
      <c r="E1086" t="s">
        <v>13969</v>
      </c>
      <c r="F1086" t="s">
        <v>13970</v>
      </c>
      <c r="G1086" t="s">
        <v>8665</v>
      </c>
      <c r="H1086" t="s">
        <v>153</v>
      </c>
      <c r="I1086" t="s">
        <v>8477</v>
      </c>
      <c r="J1086" t="s">
        <v>13971</v>
      </c>
      <c r="K1086" t="s">
        <v>96</v>
      </c>
      <c r="L1086" t="s">
        <v>13972</v>
      </c>
      <c r="M1086" s="36">
        <v>45982.406828703701</v>
      </c>
      <c r="N1086" s="36">
        <v>45983.51666666667</v>
      </c>
      <c r="P1086" t="s">
        <v>8668</v>
      </c>
      <c r="Q1086" t="s">
        <v>8668</v>
      </c>
      <c r="R1086" t="s">
        <v>147</v>
      </c>
      <c r="S1086" t="s">
        <v>600</v>
      </c>
      <c r="T1086" t="s">
        <v>100</v>
      </c>
      <c r="U1086" t="s">
        <v>6696</v>
      </c>
      <c r="V1086" t="s">
        <v>13973</v>
      </c>
      <c r="W1086" t="s">
        <v>102</v>
      </c>
      <c r="Y1086" t="s">
        <v>11</v>
      </c>
      <c r="Z1086" t="s">
        <v>104</v>
      </c>
      <c r="AA1086" t="s">
        <v>2242</v>
      </c>
      <c r="AB1086" s="37">
        <v>1</v>
      </c>
      <c r="AC1086" s="37">
        <v>67654</v>
      </c>
      <c r="AD1086" s="37">
        <v>140396</v>
      </c>
      <c r="AE1086" s="37">
        <v>67654</v>
      </c>
    </row>
    <row r="1087" spans="1:31">
      <c r="A1087" t="s">
        <v>255</v>
      </c>
      <c r="B1087" t="s">
        <v>256</v>
      </c>
      <c r="C1087" t="s">
        <v>257</v>
      </c>
      <c r="D1087" t="s">
        <v>1664</v>
      </c>
      <c r="E1087" t="s">
        <v>13974</v>
      </c>
      <c r="F1087" t="s">
        <v>13975</v>
      </c>
      <c r="G1087" t="s">
        <v>8665</v>
      </c>
      <c r="H1087" t="s">
        <v>261</v>
      </c>
      <c r="I1087" t="s">
        <v>255</v>
      </c>
      <c r="J1087" t="s">
        <v>13976</v>
      </c>
      <c r="K1087" t="s">
        <v>96</v>
      </c>
      <c r="L1087" t="s">
        <v>13977</v>
      </c>
      <c r="M1087" s="36">
        <v>45982.456620370373</v>
      </c>
      <c r="N1087" s="36">
        <v>45986.675694444442</v>
      </c>
      <c r="P1087" t="s">
        <v>8668</v>
      </c>
      <c r="Q1087" t="s">
        <v>8668</v>
      </c>
      <c r="R1087" t="s">
        <v>98</v>
      </c>
      <c r="S1087" t="s">
        <v>99</v>
      </c>
      <c r="T1087" t="s">
        <v>100</v>
      </c>
      <c r="U1087" t="s">
        <v>6696</v>
      </c>
      <c r="V1087" t="s">
        <v>13978</v>
      </c>
      <c r="W1087" t="s">
        <v>8698</v>
      </c>
      <c r="Y1087" t="s">
        <v>8</v>
      </c>
      <c r="Z1087" t="s">
        <v>104</v>
      </c>
      <c r="AA1087" t="s">
        <v>593</v>
      </c>
      <c r="AB1087" s="37">
        <v>0</v>
      </c>
      <c r="AC1087" s="37">
        <v>35780</v>
      </c>
      <c r="AD1087" s="37">
        <v>75096</v>
      </c>
      <c r="AE1087" s="37">
        <v>35780</v>
      </c>
    </row>
    <row r="1088" spans="1:31">
      <c r="A1088" t="s">
        <v>113</v>
      </c>
      <c r="B1088" t="s">
        <v>114</v>
      </c>
      <c r="C1088" t="s">
        <v>115</v>
      </c>
      <c r="D1088" t="s">
        <v>363</v>
      </c>
      <c r="E1088" t="s">
        <v>13979</v>
      </c>
      <c r="F1088" t="s">
        <v>13980</v>
      </c>
      <c r="G1088" t="s">
        <v>8665</v>
      </c>
      <c r="H1088" t="s">
        <v>366</v>
      </c>
      <c r="I1088" t="s">
        <v>113</v>
      </c>
      <c r="J1088" t="s">
        <v>13981</v>
      </c>
      <c r="K1088" t="s">
        <v>96</v>
      </c>
      <c r="L1088" t="s">
        <v>13982</v>
      </c>
      <c r="M1088" s="36">
        <v>45982.48537037037</v>
      </c>
      <c r="N1088" s="36">
        <v>45982.6</v>
      </c>
      <c r="P1088" t="s">
        <v>8668</v>
      </c>
      <c r="Q1088" t="s">
        <v>8668</v>
      </c>
      <c r="R1088" t="s">
        <v>147</v>
      </c>
      <c r="S1088" t="s">
        <v>148</v>
      </c>
      <c r="T1088" t="s">
        <v>100</v>
      </c>
      <c r="U1088" t="s">
        <v>6696</v>
      </c>
      <c r="V1088" t="s">
        <v>13983</v>
      </c>
      <c r="W1088" t="s">
        <v>102</v>
      </c>
      <c r="Y1088" t="s">
        <v>8</v>
      </c>
      <c r="Z1088" t="s">
        <v>104</v>
      </c>
      <c r="AA1088" t="s">
        <v>1030</v>
      </c>
      <c r="AB1088" s="37">
        <v>1</v>
      </c>
      <c r="AC1088" s="37">
        <v>35780</v>
      </c>
      <c r="AD1088" s="37">
        <v>75096</v>
      </c>
      <c r="AE1088" s="37">
        <v>35780</v>
      </c>
    </row>
    <row r="1089" spans="1:31">
      <c r="A1089" t="s">
        <v>310</v>
      </c>
      <c r="B1089" t="s">
        <v>114</v>
      </c>
      <c r="C1089" t="s">
        <v>115</v>
      </c>
      <c r="D1089" t="s">
        <v>311</v>
      </c>
      <c r="E1089" t="s">
        <v>13984</v>
      </c>
      <c r="F1089" t="s">
        <v>13985</v>
      </c>
      <c r="G1089" t="s">
        <v>8665</v>
      </c>
      <c r="H1089" t="s">
        <v>314</v>
      </c>
      <c r="I1089" t="s">
        <v>310</v>
      </c>
      <c r="J1089" t="s">
        <v>13986</v>
      </c>
      <c r="K1089" t="s">
        <v>96</v>
      </c>
      <c r="L1089" t="s">
        <v>13987</v>
      </c>
      <c r="M1089" s="36">
        <v>45982.499398148153</v>
      </c>
      <c r="N1089" s="36">
        <v>45986.508333333331</v>
      </c>
      <c r="P1089" t="s">
        <v>8668</v>
      </c>
      <c r="Q1089" t="s">
        <v>8668</v>
      </c>
      <c r="R1089" t="s">
        <v>1130</v>
      </c>
      <c r="S1089" t="s">
        <v>1130</v>
      </c>
      <c r="T1089" t="s">
        <v>100</v>
      </c>
      <c r="U1089" t="s">
        <v>6696</v>
      </c>
      <c r="V1089" t="s">
        <v>13988</v>
      </c>
      <c r="W1089" t="s">
        <v>102</v>
      </c>
      <c r="Y1089" t="s">
        <v>8</v>
      </c>
      <c r="Z1089" t="s">
        <v>104</v>
      </c>
      <c r="AA1089" t="s">
        <v>326</v>
      </c>
      <c r="AB1089" s="37">
        <v>1</v>
      </c>
      <c r="AC1089" s="37">
        <v>35780</v>
      </c>
      <c r="AD1089" s="37">
        <v>75096</v>
      </c>
      <c r="AE1089" s="37">
        <v>35780</v>
      </c>
    </row>
    <row r="1090" spans="1:31">
      <c r="A1090" t="s">
        <v>152</v>
      </c>
      <c r="B1090" t="s">
        <v>153</v>
      </c>
      <c r="C1090" t="s">
        <v>154</v>
      </c>
      <c r="D1090" t="s">
        <v>155</v>
      </c>
      <c r="E1090" t="s">
        <v>13989</v>
      </c>
      <c r="F1090" t="s">
        <v>13990</v>
      </c>
      <c r="G1090" t="s">
        <v>8665</v>
      </c>
      <c r="H1090" t="s">
        <v>153</v>
      </c>
      <c r="I1090" t="s">
        <v>152</v>
      </c>
      <c r="J1090" t="s">
        <v>13991</v>
      </c>
      <c r="K1090" t="s">
        <v>96</v>
      </c>
      <c r="L1090" t="s">
        <v>13992</v>
      </c>
      <c r="M1090" s="36">
        <v>45982.500127314823</v>
      </c>
      <c r="N1090" s="36">
        <v>45989.456944444442</v>
      </c>
      <c r="P1090" t="s">
        <v>8668</v>
      </c>
      <c r="Q1090" t="s">
        <v>8668</v>
      </c>
      <c r="R1090" t="s">
        <v>1129</v>
      </c>
      <c r="S1090" t="s">
        <v>1129</v>
      </c>
      <c r="T1090" t="s">
        <v>100</v>
      </c>
      <c r="U1090" t="s">
        <v>6696</v>
      </c>
      <c r="V1090" t="s">
        <v>13993</v>
      </c>
      <c r="W1090" t="s">
        <v>102</v>
      </c>
      <c r="Y1090" t="s">
        <v>8</v>
      </c>
      <c r="Z1090" t="s">
        <v>104</v>
      </c>
      <c r="AA1090" t="s">
        <v>1378</v>
      </c>
      <c r="AB1090" s="37">
        <v>1</v>
      </c>
      <c r="AC1090" s="37">
        <v>35780</v>
      </c>
      <c r="AD1090" s="37">
        <v>75096</v>
      </c>
      <c r="AE1090" s="37">
        <v>35780</v>
      </c>
    </row>
    <row r="1091" spans="1:31">
      <c r="A1091" t="s">
        <v>152</v>
      </c>
      <c r="B1091" t="s">
        <v>153</v>
      </c>
      <c r="C1091" t="s">
        <v>154</v>
      </c>
      <c r="D1091" t="s">
        <v>155</v>
      </c>
      <c r="E1091" t="s">
        <v>13994</v>
      </c>
      <c r="F1091" t="s">
        <v>13995</v>
      </c>
      <c r="G1091" t="s">
        <v>8665</v>
      </c>
      <c r="H1091" t="s">
        <v>153</v>
      </c>
      <c r="I1091" t="s">
        <v>152</v>
      </c>
      <c r="J1091" t="s">
        <v>13996</v>
      </c>
      <c r="K1091" t="s">
        <v>96</v>
      </c>
      <c r="L1091" t="s">
        <v>13997</v>
      </c>
      <c r="M1091" s="36">
        <v>45982.493981481479</v>
      </c>
      <c r="N1091" s="36">
        <v>45989.447916666657</v>
      </c>
      <c r="P1091" t="s">
        <v>8668</v>
      </c>
      <c r="Q1091" t="s">
        <v>8668</v>
      </c>
      <c r="R1091" t="s">
        <v>1130</v>
      </c>
      <c r="S1091" t="s">
        <v>1130</v>
      </c>
      <c r="T1091" t="s">
        <v>100</v>
      </c>
      <c r="U1091" t="s">
        <v>6696</v>
      </c>
      <c r="V1091" t="s">
        <v>13998</v>
      </c>
      <c r="W1091" t="s">
        <v>102</v>
      </c>
      <c r="Y1091" t="s">
        <v>8</v>
      </c>
      <c r="Z1091" t="s">
        <v>104</v>
      </c>
      <c r="AA1091" t="s">
        <v>1378</v>
      </c>
      <c r="AB1091" s="37">
        <v>1</v>
      </c>
      <c r="AC1091" s="37">
        <v>35780</v>
      </c>
      <c r="AD1091" s="37">
        <v>75096</v>
      </c>
      <c r="AE1091" s="37">
        <v>35780</v>
      </c>
    </row>
    <row r="1092" spans="1:31">
      <c r="A1092" t="s">
        <v>113</v>
      </c>
      <c r="B1092" t="s">
        <v>114</v>
      </c>
      <c r="C1092" t="s">
        <v>115</v>
      </c>
      <c r="D1092" t="s">
        <v>3311</v>
      </c>
      <c r="E1092" t="s">
        <v>13999</v>
      </c>
      <c r="F1092" t="s">
        <v>14000</v>
      </c>
      <c r="G1092" t="s">
        <v>8665</v>
      </c>
      <c r="H1092" t="s">
        <v>366</v>
      </c>
      <c r="I1092" t="s">
        <v>3314</v>
      </c>
      <c r="J1092" t="s">
        <v>14001</v>
      </c>
      <c r="K1092" t="s">
        <v>96</v>
      </c>
      <c r="L1092" t="s">
        <v>14002</v>
      </c>
      <c r="M1092" s="36">
        <v>45982.4925</v>
      </c>
      <c r="N1092" s="36">
        <v>45983.4375</v>
      </c>
      <c r="P1092" t="s">
        <v>8668</v>
      </c>
      <c r="Q1092" t="s">
        <v>8668</v>
      </c>
      <c r="R1092" t="s">
        <v>98</v>
      </c>
      <c r="S1092" t="s">
        <v>470</v>
      </c>
      <c r="T1092" t="s">
        <v>100</v>
      </c>
      <c r="U1092" t="s">
        <v>6696</v>
      </c>
      <c r="V1092" t="s">
        <v>14003</v>
      </c>
      <c r="W1092" t="s">
        <v>102</v>
      </c>
      <c r="Y1092" t="s">
        <v>8</v>
      </c>
      <c r="Z1092" t="s">
        <v>104</v>
      </c>
      <c r="AA1092" t="s">
        <v>127</v>
      </c>
      <c r="AB1092" s="37">
        <v>1</v>
      </c>
      <c r="AC1092" s="37">
        <v>35780</v>
      </c>
      <c r="AD1092" s="37">
        <v>75096</v>
      </c>
      <c r="AE1092" s="37">
        <v>35780</v>
      </c>
    </row>
    <row r="1093" spans="1:31">
      <c r="A1093" t="s">
        <v>113</v>
      </c>
      <c r="B1093" t="s">
        <v>114</v>
      </c>
      <c r="C1093" t="s">
        <v>115</v>
      </c>
      <c r="D1093" t="s">
        <v>363</v>
      </c>
      <c r="E1093" t="s">
        <v>14004</v>
      </c>
      <c r="F1093" t="s">
        <v>14005</v>
      </c>
      <c r="G1093" t="s">
        <v>8665</v>
      </c>
      <c r="H1093" t="s">
        <v>366</v>
      </c>
      <c r="I1093" t="s">
        <v>113</v>
      </c>
      <c r="J1093" t="s">
        <v>14006</v>
      </c>
      <c r="K1093" t="s">
        <v>96</v>
      </c>
      <c r="L1093" t="s">
        <v>14007</v>
      </c>
      <c r="M1093" s="36">
        <v>45982.493275462963</v>
      </c>
      <c r="N1093" s="36">
        <v>45983.412499999999</v>
      </c>
      <c r="P1093" t="s">
        <v>8668</v>
      </c>
      <c r="Q1093" t="s">
        <v>8668</v>
      </c>
      <c r="R1093" t="s">
        <v>98</v>
      </c>
      <c r="S1093" t="s">
        <v>470</v>
      </c>
      <c r="T1093" t="s">
        <v>100</v>
      </c>
      <c r="U1093" t="s">
        <v>6696</v>
      </c>
      <c r="V1093" t="s">
        <v>14008</v>
      </c>
      <c r="W1093" t="s">
        <v>102</v>
      </c>
      <c r="Y1093" t="s">
        <v>8</v>
      </c>
      <c r="Z1093" t="s">
        <v>104</v>
      </c>
      <c r="AA1093" t="s">
        <v>1367</v>
      </c>
      <c r="AB1093" s="37">
        <v>1</v>
      </c>
      <c r="AC1093" s="37">
        <v>35780</v>
      </c>
      <c r="AD1093" s="37">
        <v>75096</v>
      </c>
      <c r="AE1093" s="37">
        <v>35780</v>
      </c>
    </row>
    <row r="1094" spans="1:31">
      <c r="A1094" t="s">
        <v>310</v>
      </c>
      <c r="B1094" t="s">
        <v>114</v>
      </c>
      <c r="C1094" t="s">
        <v>115</v>
      </c>
      <c r="D1094" t="s">
        <v>311</v>
      </c>
      <c r="E1094" t="s">
        <v>14009</v>
      </c>
      <c r="F1094" t="s">
        <v>14010</v>
      </c>
      <c r="G1094" t="s">
        <v>8665</v>
      </c>
      <c r="H1094" t="s">
        <v>314</v>
      </c>
      <c r="I1094" t="s">
        <v>310</v>
      </c>
      <c r="J1094" t="s">
        <v>14011</v>
      </c>
      <c r="K1094" t="s">
        <v>96</v>
      </c>
      <c r="L1094" t="s">
        <v>14012</v>
      </c>
      <c r="M1094" s="36">
        <v>45982.49596064815</v>
      </c>
      <c r="N1094" s="36">
        <v>45986.529861111107</v>
      </c>
      <c r="P1094" t="s">
        <v>8668</v>
      </c>
      <c r="Q1094" t="s">
        <v>8668</v>
      </c>
      <c r="R1094" t="s">
        <v>1129</v>
      </c>
      <c r="S1094" t="s">
        <v>1129</v>
      </c>
      <c r="T1094" t="s">
        <v>100</v>
      </c>
      <c r="U1094" t="s">
        <v>6696</v>
      </c>
      <c r="V1094" t="s">
        <v>14013</v>
      </c>
      <c r="W1094" t="s">
        <v>102</v>
      </c>
      <c r="Y1094" t="s">
        <v>8</v>
      </c>
      <c r="Z1094" t="s">
        <v>104</v>
      </c>
      <c r="AA1094" t="s">
        <v>326</v>
      </c>
      <c r="AB1094" s="37">
        <v>1</v>
      </c>
      <c r="AC1094" s="37">
        <v>35780</v>
      </c>
      <c r="AD1094" s="37">
        <v>75096</v>
      </c>
      <c r="AE1094" s="37">
        <v>35780</v>
      </c>
    </row>
    <row r="1095" spans="1:31">
      <c r="A1095" t="s">
        <v>113</v>
      </c>
      <c r="B1095" t="s">
        <v>114</v>
      </c>
      <c r="C1095" t="s">
        <v>115</v>
      </c>
      <c r="D1095" t="s">
        <v>1715</v>
      </c>
      <c r="E1095" t="s">
        <v>14014</v>
      </c>
      <c r="F1095" t="s">
        <v>14015</v>
      </c>
      <c r="G1095" t="s">
        <v>8665</v>
      </c>
      <c r="H1095" t="s">
        <v>366</v>
      </c>
      <c r="I1095" t="s">
        <v>1718</v>
      </c>
      <c r="J1095" t="s">
        <v>14016</v>
      </c>
      <c r="K1095" t="s">
        <v>96</v>
      </c>
      <c r="L1095" t="s">
        <v>14017</v>
      </c>
      <c r="M1095" s="36">
        <v>45982.505243055559</v>
      </c>
      <c r="N1095" s="36">
        <v>45983.511111111111</v>
      </c>
      <c r="P1095" t="s">
        <v>8668</v>
      </c>
      <c r="Q1095" t="s">
        <v>8668</v>
      </c>
      <c r="R1095" t="s">
        <v>98</v>
      </c>
      <c r="S1095" t="s">
        <v>470</v>
      </c>
      <c r="T1095" t="s">
        <v>100</v>
      </c>
      <c r="U1095" t="s">
        <v>6696</v>
      </c>
      <c r="V1095" t="s">
        <v>14018</v>
      </c>
      <c r="W1095" t="s">
        <v>102</v>
      </c>
      <c r="Y1095" t="s">
        <v>11</v>
      </c>
      <c r="Z1095" t="s">
        <v>104</v>
      </c>
      <c r="AA1095" t="s">
        <v>1723</v>
      </c>
      <c r="AB1095" s="37">
        <v>1</v>
      </c>
      <c r="AC1095" s="37">
        <v>67654</v>
      </c>
      <c r="AD1095" s="37">
        <v>140396</v>
      </c>
      <c r="AE1095" s="37">
        <v>67654</v>
      </c>
    </row>
    <row r="1096" spans="1:31">
      <c r="A1096" t="s">
        <v>398</v>
      </c>
      <c r="B1096" t="s">
        <v>86</v>
      </c>
      <c r="C1096" t="s">
        <v>87</v>
      </c>
      <c r="D1096" t="s">
        <v>14019</v>
      </c>
      <c r="E1096" t="s">
        <v>14020</v>
      </c>
      <c r="F1096" t="s">
        <v>14021</v>
      </c>
      <c r="G1096" t="s">
        <v>8665</v>
      </c>
      <c r="H1096" t="s">
        <v>848</v>
      </c>
      <c r="I1096" t="s">
        <v>14022</v>
      </c>
      <c r="J1096" t="s">
        <v>14023</v>
      </c>
      <c r="K1096" t="s">
        <v>96</v>
      </c>
      <c r="L1096" t="s">
        <v>14024</v>
      </c>
      <c r="M1096" s="36">
        <v>45982.515983796293</v>
      </c>
      <c r="N1096" s="36">
        <v>45985.510416666657</v>
      </c>
      <c r="P1096" t="s">
        <v>8668</v>
      </c>
      <c r="Q1096" t="s">
        <v>8668</v>
      </c>
      <c r="R1096" t="s">
        <v>1130</v>
      </c>
      <c r="S1096" t="s">
        <v>1130</v>
      </c>
      <c r="T1096" t="s">
        <v>100</v>
      </c>
      <c r="U1096" t="s">
        <v>6696</v>
      </c>
      <c r="V1096" t="s">
        <v>14025</v>
      </c>
      <c r="W1096" t="s">
        <v>102</v>
      </c>
      <c r="Y1096" t="s">
        <v>11</v>
      </c>
      <c r="Z1096" t="s">
        <v>104</v>
      </c>
      <c r="AA1096" t="s">
        <v>7192</v>
      </c>
      <c r="AB1096" s="37">
        <v>1</v>
      </c>
      <c r="AC1096" s="37">
        <v>67654</v>
      </c>
      <c r="AD1096" s="37">
        <v>140396</v>
      </c>
      <c r="AE1096" s="37">
        <v>67654</v>
      </c>
    </row>
    <row r="1097" spans="1:31">
      <c r="A1097" t="s">
        <v>152</v>
      </c>
      <c r="B1097" t="s">
        <v>153</v>
      </c>
      <c r="C1097" t="s">
        <v>154</v>
      </c>
      <c r="D1097" t="s">
        <v>155</v>
      </c>
      <c r="E1097" t="s">
        <v>14026</v>
      </c>
      <c r="F1097" t="s">
        <v>14027</v>
      </c>
      <c r="G1097" t="s">
        <v>8665</v>
      </c>
      <c r="H1097" t="s">
        <v>153</v>
      </c>
      <c r="I1097" t="s">
        <v>152</v>
      </c>
      <c r="J1097" t="s">
        <v>14028</v>
      </c>
      <c r="K1097" t="s">
        <v>96</v>
      </c>
      <c r="L1097" t="s">
        <v>14029</v>
      </c>
      <c r="M1097" s="36">
        <v>45982.530486111107</v>
      </c>
      <c r="N1097" s="36">
        <v>45988.492361111108</v>
      </c>
      <c r="P1097" t="s">
        <v>8668</v>
      </c>
      <c r="Q1097" t="s">
        <v>8668</v>
      </c>
      <c r="R1097" t="s">
        <v>1129</v>
      </c>
      <c r="S1097" t="s">
        <v>1129</v>
      </c>
      <c r="T1097" t="s">
        <v>100</v>
      </c>
      <c r="U1097" t="s">
        <v>6696</v>
      </c>
      <c r="V1097" t="s">
        <v>14030</v>
      </c>
      <c r="W1097" t="s">
        <v>102</v>
      </c>
      <c r="Y1097" t="s">
        <v>8</v>
      </c>
      <c r="Z1097" t="s">
        <v>104</v>
      </c>
      <c r="AA1097" t="s">
        <v>453</v>
      </c>
      <c r="AB1097" s="37">
        <v>1</v>
      </c>
      <c r="AC1097" s="37">
        <v>35780</v>
      </c>
      <c r="AD1097" s="37">
        <v>75096</v>
      </c>
      <c r="AE1097" s="37">
        <v>35780</v>
      </c>
    </row>
    <row r="1098" spans="1:31">
      <c r="A1098" t="s">
        <v>138</v>
      </c>
      <c r="B1098" t="s">
        <v>139</v>
      </c>
      <c r="C1098" t="s">
        <v>140</v>
      </c>
      <c r="D1098" t="s">
        <v>196</v>
      </c>
      <c r="E1098" t="s">
        <v>14031</v>
      </c>
      <c r="F1098" t="s">
        <v>14032</v>
      </c>
      <c r="G1098" t="s">
        <v>8665</v>
      </c>
      <c r="H1098" t="s">
        <v>144</v>
      </c>
      <c r="I1098" t="s">
        <v>199</v>
      </c>
      <c r="J1098" t="s">
        <v>14033</v>
      </c>
      <c r="K1098" t="s">
        <v>96</v>
      </c>
      <c r="L1098" t="s">
        <v>14034</v>
      </c>
      <c r="M1098" s="36">
        <v>45982.538680555554</v>
      </c>
      <c r="N1098" s="36">
        <v>45987.425000000003</v>
      </c>
      <c r="P1098" t="s">
        <v>8668</v>
      </c>
      <c r="Q1098" t="s">
        <v>8668</v>
      </c>
      <c r="R1098" t="s">
        <v>98</v>
      </c>
      <c r="S1098" t="s">
        <v>470</v>
      </c>
      <c r="T1098" t="s">
        <v>100</v>
      </c>
      <c r="U1098" t="s">
        <v>6696</v>
      </c>
      <c r="V1098" t="s">
        <v>14035</v>
      </c>
      <c r="W1098" t="s">
        <v>102</v>
      </c>
      <c r="Y1098" t="s">
        <v>8</v>
      </c>
      <c r="Z1098" t="s">
        <v>104</v>
      </c>
      <c r="AA1098" t="s">
        <v>11239</v>
      </c>
      <c r="AB1098" s="37">
        <v>1</v>
      </c>
      <c r="AC1098" s="37">
        <v>35780</v>
      </c>
      <c r="AD1098" s="37">
        <v>75096</v>
      </c>
      <c r="AE1098" s="37">
        <v>35780</v>
      </c>
    </row>
    <row r="1099" spans="1:31">
      <c r="A1099" t="s">
        <v>138</v>
      </c>
      <c r="B1099" t="s">
        <v>139</v>
      </c>
      <c r="C1099" t="s">
        <v>140</v>
      </c>
      <c r="D1099" t="s">
        <v>10963</v>
      </c>
      <c r="E1099" t="s">
        <v>14036</v>
      </c>
      <c r="F1099" t="s">
        <v>14037</v>
      </c>
      <c r="G1099" t="s">
        <v>8665</v>
      </c>
      <c r="H1099" t="s">
        <v>144</v>
      </c>
      <c r="I1099" t="s">
        <v>10966</v>
      </c>
      <c r="J1099" t="s">
        <v>14038</v>
      </c>
      <c r="K1099" t="s">
        <v>96</v>
      </c>
      <c r="L1099" t="s">
        <v>14039</v>
      </c>
      <c r="M1099" s="36">
        <v>45982.539282407408</v>
      </c>
      <c r="N1099" s="36">
        <v>45989.336111111108</v>
      </c>
      <c r="P1099" t="s">
        <v>8668</v>
      </c>
      <c r="Q1099" t="s">
        <v>8668</v>
      </c>
      <c r="R1099" t="s">
        <v>98</v>
      </c>
      <c r="S1099" t="s">
        <v>99</v>
      </c>
      <c r="T1099" t="s">
        <v>100</v>
      </c>
      <c r="U1099" t="s">
        <v>6696</v>
      </c>
      <c r="V1099" t="s">
        <v>14040</v>
      </c>
      <c r="W1099" t="s">
        <v>102</v>
      </c>
      <c r="Y1099" t="s">
        <v>11</v>
      </c>
      <c r="Z1099" t="s">
        <v>104</v>
      </c>
      <c r="AA1099" t="s">
        <v>1348</v>
      </c>
      <c r="AB1099" s="37">
        <v>1</v>
      </c>
      <c r="AC1099" s="37">
        <v>67654</v>
      </c>
      <c r="AD1099" s="37">
        <v>140396</v>
      </c>
      <c r="AE1099" s="37">
        <v>67654</v>
      </c>
    </row>
    <row r="1100" spans="1:31">
      <c r="A1100" t="s">
        <v>138</v>
      </c>
      <c r="B1100" t="s">
        <v>139</v>
      </c>
      <c r="C1100" t="s">
        <v>140</v>
      </c>
      <c r="D1100" t="s">
        <v>141</v>
      </c>
      <c r="E1100" t="s">
        <v>14041</v>
      </c>
      <c r="F1100" t="s">
        <v>14042</v>
      </c>
      <c r="G1100" t="s">
        <v>8665</v>
      </c>
      <c r="H1100" t="s">
        <v>144</v>
      </c>
      <c r="I1100" t="s">
        <v>138</v>
      </c>
      <c r="J1100" t="s">
        <v>14043</v>
      </c>
      <c r="K1100" t="s">
        <v>96</v>
      </c>
      <c r="L1100" t="s">
        <v>14044</v>
      </c>
      <c r="M1100" s="36">
        <v>45982.540729166663</v>
      </c>
      <c r="N1100" s="36">
        <v>45986.699305555558</v>
      </c>
      <c r="P1100" t="s">
        <v>8668</v>
      </c>
      <c r="Q1100" t="s">
        <v>8668</v>
      </c>
      <c r="R1100" t="s">
        <v>98</v>
      </c>
      <c r="S1100" t="s">
        <v>99</v>
      </c>
      <c r="T1100" t="s">
        <v>100</v>
      </c>
      <c r="U1100" t="s">
        <v>6696</v>
      </c>
      <c r="V1100" t="s">
        <v>14045</v>
      </c>
      <c r="W1100" t="s">
        <v>102</v>
      </c>
      <c r="Y1100" t="s">
        <v>8</v>
      </c>
      <c r="Z1100" t="s">
        <v>104</v>
      </c>
      <c r="AA1100" t="s">
        <v>11239</v>
      </c>
      <c r="AB1100" s="37">
        <v>1</v>
      </c>
      <c r="AC1100" s="37">
        <v>35780</v>
      </c>
      <c r="AD1100" s="37">
        <v>75096</v>
      </c>
      <c r="AE1100" s="37">
        <v>35780</v>
      </c>
    </row>
    <row r="1101" spans="1:31">
      <c r="A1101" t="s">
        <v>113</v>
      </c>
      <c r="B1101" t="s">
        <v>114</v>
      </c>
      <c r="C1101" t="s">
        <v>115</v>
      </c>
      <c r="D1101" t="s">
        <v>5802</v>
      </c>
      <c r="E1101" t="s">
        <v>14046</v>
      </c>
      <c r="F1101" t="s">
        <v>14047</v>
      </c>
      <c r="G1101" t="s">
        <v>8665</v>
      </c>
      <c r="H1101" t="s">
        <v>366</v>
      </c>
      <c r="I1101" t="s">
        <v>5805</v>
      </c>
      <c r="J1101" t="s">
        <v>14048</v>
      </c>
      <c r="K1101" t="s">
        <v>96</v>
      </c>
      <c r="L1101" t="s">
        <v>14049</v>
      </c>
      <c r="M1101" s="36">
        <v>45982.579687500001</v>
      </c>
      <c r="N1101" s="36">
        <v>45983.415277777778</v>
      </c>
      <c r="P1101" t="s">
        <v>8668</v>
      </c>
      <c r="Q1101" t="s">
        <v>8668</v>
      </c>
      <c r="R1101" t="s">
        <v>98</v>
      </c>
      <c r="S1101" t="s">
        <v>470</v>
      </c>
      <c r="T1101" t="s">
        <v>100</v>
      </c>
      <c r="U1101" t="s">
        <v>6696</v>
      </c>
      <c r="V1101" t="s">
        <v>14050</v>
      </c>
      <c r="W1101" t="s">
        <v>102</v>
      </c>
      <c r="Y1101" t="s">
        <v>11</v>
      </c>
      <c r="Z1101" t="s">
        <v>104</v>
      </c>
      <c r="AA1101" t="s">
        <v>127</v>
      </c>
      <c r="AB1101" s="37">
        <v>1</v>
      </c>
      <c r="AC1101" s="37">
        <v>67654</v>
      </c>
      <c r="AD1101" s="37">
        <v>140396</v>
      </c>
      <c r="AE1101" s="37">
        <v>67654</v>
      </c>
    </row>
    <row r="1102" spans="1:31">
      <c r="A1102" t="s">
        <v>509</v>
      </c>
      <c r="B1102" t="s">
        <v>139</v>
      </c>
      <c r="C1102" t="s">
        <v>140</v>
      </c>
      <c r="D1102" t="s">
        <v>4791</v>
      </c>
      <c r="E1102" t="s">
        <v>14051</v>
      </c>
      <c r="F1102" t="s">
        <v>14052</v>
      </c>
      <c r="G1102" t="s">
        <v>8665</v>
      </c>
      <c r="H1102" t="s">
        <v>144</v>
      </c>
      <c r="I1102" t="s">
        <v>4794</v>
      </c>
      <c r="J1102" t="s">
        <v>14053</v>
      </c>
      <c r="K1102" t="s">
        <v>96</v>
      </c>
      <c r="L1102" t="s">
        <v>14054</v>
      </c>
      <c r="M1102" s="36">
        <v>45982.601759259262</v>
      </c>
      <c r="N1102" s="36">
        <v>45988.370833333327</v>
      </c>
      <c r="P1102" t="s">
        <v>8668</v>
      </c>
      <c r="Q1102" t="s">
        <v>8668</v>
      </c>
      <c r="R1102" t="s">
        <v>1129</v>
      </c>
      <c r="S1102" t="s">
        <v>1129</v>
      </c>
      <c r="T1102" t="s">
        <v>100</v>
      </c>
      <c r="U1102" t="s">
        <v>6696</v>
      </c>
      <c r="V1102" t="s">
        <v>13935</v>
      </c>
      <c r="W1102" t="s">
        <v>102</v>
      </c>
      <c r="Y1102" t="s">
        <v>11</v>
      </c>
      <c r="Z1102" t="s">
        <v>104</v>
      </c>
      <c r="AA1102" t="s">
        <v>1385</v>
      </c>
      <c r="AB1102" s="37">
        <v>1</v>
      </c>
      <c r="AC1102" s="37">
        <v>67654</v>
      </c>
      <c r="AD1102" s="37">
        <v>140396</v>
      </c>
      <c r="AE1102" s="37">
        <v>67654</v>
      </c>
    </row>
    <row r="1103" spans="1:31">
      <c r="A1103" t="s">
        <v>583</v>
      </c>
      <c r="B1103" t="s">
        <v>256</v>
      </c>
      <c r="C1103" t="s">
        <v>257</v>
      </c>
      <c r="D1103" t="s">
        <v>9810</v>
      </c>
      <c r="E1103" t="s">
        <v>14055</v>
      </c>
      <c r="F1103" t="s">
        <v>14056</v>
      </c>
      <c r="G1103" t="s">
        <v>8665</v>
      </c>
      <c r="H1103" t="s">
        <v>587</v>
      </c>
      <c r="I1103" t="s">
        <v>9813</v>
      </c>
      <c r="J1103" t="s">
        <v>14057</v>
      </c>
      <c r="K1103" t="s">
        <v>96</v>
      </c>
      <c r="L1103" t="s">
        <v>14058</v>
      </c>
      <c r="M1103" s="36">
        <v>45982.629212962973</v>
      </c>
      <c r="N1103" s="36">
        <v>45987.615277777782</v>
      </c>
      <c r="P1103" t="s">
        <v>8668</v>
      </c>
      <c r="Q1103" t="s">
        <v>8668</v>
      </c>
      <c r="R1103" t="s">
        <v>98</v>
      </c>
      <c r="S1103" t="s">
        <v>470</v>
      </c>
      <c r="T1103" t="s">
        <v>100</v>
      </c>
      <c r="U1103" t="s">
        <v>6696</v>
      </c>
      <c r="V1103" t="s">
        <v>14059</v>
      </c>
      <c r="W1103" t="s">
        <v>102</v>
      </c>
      <c r="Y1103" t="s">
        <v>11</v>
      </c>
      <c r="Z1103" t="s">
        <v>104</v>
      </c>
      <c r="AA1103" t="s">
        <v>727</v>
      </c>
      <c r="AB1103" s="37">
        <v>1</v>
      </c>
      <c r="AC1103" s="37">
        <v>67654</v>
      </c>
      <c r="AD1103" s="37">
        <v>140396</v>
      </c>
      <c r="AE1103" s="37">
        <v>67654</v>
      </c>
    </row>
    <row r="1104" spans="1:31">
      <c r="A1104" t="s">
        <v>975</v>
      </c>
      <c r="B1104" t="s">
        <v>256</v>
      </c>
      <c r="C1104" t="s">
        <v>257</v>
      </c>
      <c r="D1104" t="s">
        <v>976</v>
      </c>
      <c r="E1104" t="s">
        <v>14060</v>
      </c>
      <c r="F1104" t="s">
        <v>14061</v>
      </c>
      <c r="G1104" t="s">
        <v>8665</v>
      </c>
      <c r="H1104" t="s">
        <v>979</v>
      </c>
      <c r="I1104" t="s">
        <v>975</v>
      </c>
      <c r="J1104" t="s">
        <v>14062</v>
      </c>
      <c r="K1104" t="s">
        <v>96</v>
      </c>
      <c r="L1104" t="s">
        <v>14063</v>
      </c>
      <c r="M1104" s="36">
        <v>45982.618645833332</v>
      </c>
      <c r="N1104" s="36">
        <v>45989.418055555558</v>
      </c>
      <c r="P1104" t="s">
        <v>8668</v>
      </c>
      <c r="Q1104" t="s">
        <v>8668</v>
      </c>
      <c r="R1104" t="s">
        <v>1129</v>
      </c>
      <c r="S1104" t="s">
        <v>1129</v>
      </c>
      <c r="T1104" t="s">
        <v>100</v>
      </c>
      <c r="U1104" t="s">
        <v>6696</v>
      </c>
      <c r="V1104" t="s">
        <v>14064</v>
      </c>
      <c r="W1104" t="s">
        <v>102</v>
      </c>
      <c r="Y1104" t="s">
        <v>8</v>
      </c>
      <c r="Z1104" t="s">
        <v>104</v>
      </c>
      <c r="AA1104" t="s">
        <v>7197</v>
      </c>
      <c r="AB1104" s="37">
        <v>1</v>
      </c>
      <c r="AC1104" s="37">
        <v>35780</v>
      </c>
      <c r="AD1104" s="37">
        <v>75096</v>
      </c>
      <c r="AE1104" s="37">
        <v>35780</v>
      </c>
    </row>
    <row r="1105" spans="1:31">
      <c r="A1105" t="s">
        <v>152</v>
      </c>
      <c r="B1105" t="s">
        <v>153</v>
      </c>
      <c r="C1105" t="s">
        <v>154</v>
      </c>
      <c r="D1105" t="s">
        <v>14065</v>
      </c>
      <c r="E1105" t="s">
        <v>14066</v>
      </c>
      <c r="F1105" t="s">
        <v>14067</v>
      </c>
      <c r="G1105" t="s">
        <v>8665</v>
      </c>
      <c r="H1105" t="s">
        <v>153</v>
      </c>
      <c r="I1105" t="s">
        <v>14068</v>
      </c>
      <c r="J1105" t="s">
        <v>14069</v>
      </c>
      <c r="K1105" t="s">
        <v>96</v>
      </c>
      <c r="L1105" t="s">
        <v>14070</v>
      </c>
      <c r="M1105" s="36">
        <v>45982.630381944437</v>
      </c>
      <c r="N1105" s="36">
        <v>45986.550694444442</v>
      </c>
      <c r="P1105" t="s">
        <v>8668</v>
      </c>
      <c r="Q1105" t="s">
        <v>8668</v>
      </c>
      <c r="R1105" t="s">
        <v>98</v>
      </c>
      <c r="S1105" t="s">
        <v>470</v>
      </c>
      <c r="T1105" t="s">
        <v>100</v>
      </c>
      <c r="U1105" t="s">
        <v>6696</v>
      </c>
      <c r="V1105" t="s">
        <v>14071</v>
      </c>
      <c r="W1105" t="s">
        <v>102</v>
      </c>
      <c r="Y1105" t="s">
        <v>11</v>
      </c>
      <c r="Z1105" t="s">
        <v>104</v>
      </c>
      <c r="AA1105" t="s">
        <v>786</v>
      </c>
      <c r="AB1105" s="37">
        <v>1</v>
      </c>
      <c r="AC1105" s="37">
        <v>67654</v>
      </c>
      <c r="AD1105" s="37">
        <v>140396</v>
      </c>
      <c r="AE1105" s="37">
        <v>67654</v>
      </c>
    </row>
    <row r="1106" spans="1:31">
      <c r="A1106" t="s">
        <v>138</v>
      </c>
      <c r="B1106" t="s">
        <v>139</v>
      </c>
      <c r="C1106" t="s">
        <v>140</v>
      </c>
      <c r="D1106" t="s">
        <v>753</v>
      </c>
      <c r="E1106" t="s">
        <v>14072</v>
      </c>
      <c r="F1106" t="s">
        <v>14073</v>
      </c>
      <c r="G1106" t="s">
        <v>8607</v>
      </c>
      <c r="H1106" t="s">
        <v>144</v>
      </c>
      <c r="I1106" t="s">
        <v>756</v>
      </c>
      <c r="J1106" t="s">
        <v>14074</v>
      </c>
      <c r="K1106" t="s">
        <v>96</v>
      </c>
      <c r="L1106" t="s">
        <v>14075</v>
      </c>
      <c r="M1106" s="36">
        <v>45982.617812500001</v>
      </c>
      <c r="N1106" s="36">
        <v>45989.46875</v>
      </c>
      <c r="P1106" t="s">
        <v>8668</v>
      </c>
      <c r="Q1106" t="s">
        <v>8668</v>
      </c>
      <c r="R1106" t="s">
        <v>98</v>
      </c>
      <c r="S1106" t="s">
        <v>470</v>
      </c>
      <c r="T1106" t="s">
        <v>100</v>
      </c>
      <c r="U1106" t="s">
        <v>6696</v>
      </c>
      <c r="V1106" t="s">
        <v>14076</v>
      </c>
      <c r="W1106" t="s">
        <v>8611</v>
      </c>
      <c r="Y1106" t="s">
        <v>13</v>
      </c>
      <c r="Z1106" t="s">
        <v>104</v>
      </c>
      <c r="AB1106" s="37">
        <v>0</v>
      </c>
      <c r="AC1106" s="37">
        <v>35780</v>
      </c>
      <c r="AD1106" s="37">
        <v>75096</v>
      </c>
      <c r="AE1106" s="37">
        <v>35780</v>
      </c>
    </row>
    <row r="1107" spans="1:31">
      <c r="A1107" t="s">
        <v>138</v>
      </c>
      <c r="B1107" t="s">
        <v>139</v>
      </c>
      <c r="C1107" t="s">
        <v>140</v>
      </c>
      <c r="D1107" t="s">
        <v>141</v>
      </c>
      <c r="E1107" t="s">
        <v>14077</v>
      </c>
      <c r="F1107" t="s">
        <v>14078</v>
      </c>
      <c r="G1107" t="s">
        <v>8665</v>
      </c>
      <c r="H1107" t="s">
        <v>144</v>
      </c>
      <c r="I1107" t="s">
        <v>138</v>
      </c>
      <c r="J1107" t="s">
        <v>14079</v>
      </c>
      <c r="K1107" t="s">
        <v>96</v>
      </c>
      <c r="L1107" t="s">
        <v>14080</v>
      </c>
      <c r="M1107" s="36">
        <v>45982.664178240739</v>
      </c>
      <c r="N1107" s="36">
        <v>45988.67083333333</v>
      </c>
      <c r="P1107" t="s">
        <v>8668</v>
      </c>
      <c r="Q1107" t="s">
        <v>8668</v>
      </c>
      <c r="R1107" t="s">
        <v>98</v>
      </c>
      <c r="S1107" t="s">
        <v>470</v>
      </c>
      <c r="T1107" t="s">
        <v>100</v>
      </c>
      <c r="U1107" t="s">
        <v>6696</v>
      </c>
      <c r="V1107" t="s">
        <v>14081</v>
      </c>
      <c r="W1107" t="s">
        <v>102</v>
      </c>
      <c r="Y1107" t="s">
        <v>8</v>
      </c>
      <c r="Z1107" t="s">
        <v>104</v>
      </c>
      <c r="AA1107" t="s">
        <v>11239</v>
      </c>
      <c r="AB1107" s="37">
        <v>1</v>
      </c>
      <c r="AC1107" s="37">
        <v>35780</v>
      </c>
      <c r="AD1107" s="37">
        <v>75096</v>
      </c>
      <c r="AE1107" s="37">
        <v>35780</v>
      </c>
    </row>
    <row r="1108" spans="1:31">
      <c r="A1108" t="s">
        <v>138</v>
      </c>
      <c r="B1108" t="s">
        <v>139</v>
      </c>
      <c r="C1108" t="s">
        <v>140</v>
      </c>
      <c r="D1108" t="s">
        <v>494</v>
      </c>
      <c r="E1108" t="s">
        <v>14082</v>
      </c>
      <c r="F1108" t="s">
        <v>14083</v>
      </c>
      <c r="G1108" t="s">
        <v>8665</v>
      </c>
      <c r="H1108" t="s">
        <v>144</v>
      </c>
      <c r="I1108" t="s">
        <v>497</v>
      </c>
      <c r="J1108" t="s">
        <v>14084</v>
      </c>
      <c r="K1108" t="s">
        <v>96</v>
      </c>
      <c r="L1108" t="s">
        <v>14085</v>
      </c>
      <c r="M1108" s="36">
        <v>45982.654641203713</v>
      </c>
      <c r="N1108" s="36">
        <v>45986.7</v>
      </c>
      <c r="P1108" t="s">
        <v>8668</v>
      </c>
      <c r="Q1108" t="s">
        <v>8668</v>
      </c>
      <c r="R1108" t="s">
        <v>98</v>
      </c>
      <c r="S1108" t="s">
        <v>470</v>
      </c>
      <c r="T1108" t="s">
        <v>100</v>
      </c>
      <c r="U1108" t="s">
        <v>6696</v>
      </c>
      <c r="V1108" t="s">
        <v>14086</v>
      </c>
      <c r="W1108" t="s">
        <v>102</v>
      </c>
      <c r="Y1108" t="s">
        <v>8</v>
      </c>
      <c r="Z1108" t="s">
        <v>104</v>
      </c>
      <c r="AA1108" t="s">
        <v>11239</v>
      </c>
      <c r="AB1108" s="37">
        <v>1</v>
      </c>
      <c r="AC1108" s="37">
        <v>35780</v>
      </c>
      <c r="AD1108" s="37">
        <v>75096</v>
      </c>
      <c r="AE1108" s="37">
        <v>35780</v>
      </c>
    </row>
    <row r="1109" spans="1:31">
      <c r="A1109" t="s">
        <v>85</v>
      </c>
      <c r="B1109" t="s">
        <v>86</v>
      </c>
      <c r="C1109" t="s">
        <v>87</v>
      </c>
      <c r="D1109" t="s">
        <v>296</v>
      </c>
      <c r="E1109" t="s">
        <v>14087</v>
      </c>
      <c r="F1109" t="s">
        <v>14088</v>
      </c>
      <c r="G1109" t="s">
        <v>8665</v>
      </c>
      <c r="H1109" t="s">
        <v>93</v>
      </c>
      <c r="I1109" t="s">
        <v>85</v>
      </c>
      <c r="J1109" t="s">
        <v>14089</v>
      </c>
      <c r="K1109" t="s">
        <v>96</v>
      </c>
      <c r="L1109" t="s">
        <v>14090</v>
      </c>
      <c r="M1109" s="36">
        <v>45982.657199074078</v>
      </c>
      <c r="N1109" s="36">
        <v>45983.438888888893</v>
      </c>
      <c r="P1109" t="s">
        <v>8668</v>
      </c>
      <c r="Q1109" t="s">
        <v>8668</v>
      </c>
      <c r="R1109" t="s">
        <v>1129</v>
      </c>
      <c r="S1109" t="s">
        <v>1129</v>
      </c>
      <c r="T1109" t="s">
        <v>100</v>
      </c>
      <c r="U1109" t="s">
        <v>6696</v>
      </c>
      <c r="V1109" t="s">
        <v>14091</v>
      </c>
      <c r="W1109" t="s">
        <v>102</v>
      </c>
      <c r="Y1109" t="s">
        <v>8</v>
      </c>
      <c r="Z1109" t="s">
        <v>104</v>
      </c>
      <c r="AA1109" t="s">
        <v>137</v>
      </c>
      <c r="AB1109" s="37">
        <v>1</v>
      </c>
      <c r="AC1109" s="37">
        <v>35780</v>
      </c>
      <c r="AD1109" s="37">
        <v>75096</v>
      </c>
      <c r="AE1109" s="37">
        <v>35780</v>
      </c>
    </row>
    <row r="1110" spans="1:31">
      <c r="A1110" t="s">
        <v>991</v>
      </c>
      <c r="B1110" t="s">
        <v>256</v>
      </c>
      <c r="C1110" t="s">
        <v>257</v>
      </c>
      <c r="D1110" t="s">
        <v>1440</v>
      </c>
      <c r="E1110" t="s">
        <v>14092</v>
      </c>
      <c r="F1110" t="s">
        <v>6168</v>
      </c>
      <c r="G1110" t="s">
        <v>8665</v>
      </c>
      <c r="H1110" t="s">
        <v>224</v>
      </c>
      <c r="I1110" t="s">
        <v>991</v>
      </c>
      <c r="J1110" t="s">
        <v>6169</v>
      </c>
      <c r="K1110" t="s">
        <v>96</v>
      </c>
      <c r="L1110" t="s">
        <v>14093</v>
      </c>
      <c r="M1110" s="36">
        <v>45982.675266203703</v>
      </c>
      <c r="N1110" s="36">
        <v>45985.468055555553</v>
      </c>
      <c r="P1110" t="s">
        <v>8668</v>
      </c>
      <c r="Q1110" t="s">
        <v>8668</v>
      </c>
      <c r="R1110" t="s">
        <v>1130</v>
      </c>
      <c r="S1110" t="s">
        <v>1130</v>
      </c>
      <c r="T1110" t="s">
        <v>100</v>
      </c>
      <c r="U1110" t="s">
        <v>6696</v>
      </c>
      <c r="V1110" t="s">
        <v>14094</v>
      </c>
      <c r="W1110" t="s">
        <v>102</v>
      </c>
      <c r="Y1110" t="s">
        <v>8</v>
      </c>
      <c r="Z1110" t="s">
        <v>104</v>
      </c>
      <c r="AA1110" t="s">
        <v>1448</v>
      </c>
      <c r="AB1110" s="37">
        <v>1</v>
      </c>
      <c r="AC1110" s="37">
        <v>35780</v>
      </c>
      <c r="AD1110" s="37">
        <v>75096</v>
      </c>
      <c r="AE1110" s="37">
        <v>35780</v>
      </c>
    </row>
    <row r="1111" spans="1:31">
      <c r="A1111" t="s">
        <v>152</v>
      </c>
      <c r="B1111" t="s">
        <v>153</v>
      </c>
      <c r="C1111" t="s">
        <v>154</v>
      </c>
      <c r="D1111" t="s">
        <v>155</v>
      </c>
      <c r="E1111" t="s">
        <v>14095</v>
      </c>
      <c r="F1111" t="s">
        <v>14096</v>
      </c>
      <c r="G1111" t="s">
        <v>8665</v>
      </c>
      <c r="H1111" t="s">
        <v>153</v>
      </c>
      <c r="I1111" t="s">
        <v>152</v>
      </c>
      <c r="J1111" t="s">
        <v>14097</v>
      </c>
      <c r="K1111" t="s">
        <v>96</v>
      </c>
      <c r="L1111" t="s">
        <v>14098</v>
      </c>
      <c r="M1111" s="36">
        <v>45982.689456018517</v>
      </c>
      <c r="N1111" s="36">
        <v>45988.540972222218</v>
      </c>
      <c r="P1111" t="s">
        <v>8668</v>
      </c>
      <c r="Q1111" t="s">
        <v>8668</v>
      </c>
      <c r="R1111" t="s">
        <v>1130</v>
      </c>
      <c r="S1111" t="s">
        <v>1130</v>
      </c>
      <c r="T1111" t="s">
        <v>100</v>
      </c>
      <c r="U1111" t="s">
        <v>6696</v>
      </c>
      <c r="V1111" t="s">
        <v>14099</v>
      </c>
      <c r="W1111" t="s">
        <v>102</v>
      </c>
      <c r="Y1111" t="s">
        <v>8</v>
      </c>
      <c r="Z1111" t="s">
        <v>104</v>
      </c>
      <c r="AA1111" t="s">
        <v>5632</v>
      </c>
      <c r="AB1111" s="37">
        <v>1</v>
      </c>
      <c r="AC1111" s="37">
        <v>35780</v>
      </c>
      <c r="AD1111" s="37">
        <v>75096</v>
      </c>
      <c r="AE1111" s="37">
        <v>35780</v>
      </c>
    </row>
    <row r="1112" spans="1:31">
      <c r="A1112" t="s">
        <v>255</v>
      </c>
      <c r="B1112" t="s">
        <v>256</v>
      </c>
      <c r="C1112" t="s">
        <v>257</v>
      </c>
      <c r="D1112" t="s">
        <v>1664</v>
      </c>
      <c r="E1112" t="s">
        <v>14100</v>
      </c>
      <c r="F1112" t="s">
        <v>14101</v>
      </c>
      <c r="G1112" t="s">
        <v>8665</v>
      </c>
      <c r="H1112" t="s">
        <v>261</v>
      </c>
      <c r="I1112" t="s">
        <v>255</v>
      </c>
      <c r="J1112" t="s">
        <v>14102</v>
      </c>
      <c r="K1112" t="s">
        <v>96</v>
      </c>
      <c r="L1112" t="s">
        <v>14103</v>
      </c>
      <c r="M1112" s="36">
        <v>45982.685983796298</v>
      </c>
      <c r="N1112" s="36">
        <v>45983.51458333333</v>
      </c>
      <c r="P1112" t="s">
        <v>8668</v>
      </c>
      <c r="Q1112" t="s">
        <v>8668</v>
      </c>
      <c r="R1112" t="s">
        <v>1130</v>
      </c>
      <c r="S1112" t="s">
        <v>1130</v>
      </c>
      <c r="T1112" t="s">
        <v>100</v>
      </c>
      <c r="U1112" t="s">
        <v>6696</v>
      </c>
      <c r="V1112" t="s">
        <v>14104</v>
      </c>
      <c r="W1112" t="s">
        <v>102</v>
      </c>
      <c r="Y1112" t="s">
        <v>8</v>
      </c>
      <c r="Z1112" t="s">
        <v>104</v>
      </c>
      <c r="AA1112" t="s">
        <v>958</v>
      </c>
      <c r="AB1112" s="37">
        <v>1</v>
      </c>
      <c r="AC1112" s="37">
        <v>35780</v>
      </c>
      <c r="AD1112" s="37">
        <v>75096</v>
      </c>
      <c r="AE1112" s="37">
        <v>35780</v>
      </c>
    </row>
    <row r="1113" spans="1:31">
      <c r="A1113" t="s">
        <v>138</v>
      </c>
      <c r="B1113" t="s">
        <v>139</v>
      </c>
      <c r="C1113" t="s">
        <v>140</v>
      </c>
      <c r="D1113" t="s">
        <v>2183</v>
      </c>
      <c r="E1113" t="s">
        <v>14105</v>
      </c>
      <c r="F1113" t="s">
        <v>14106</v>
      </c>
      <c r="G1113" t="s">
        <v>8665</v>
      </c>
      <c r="H1113" t="s">
        <v>144</v>
      </c>
      <c r="I1113" t="s">
        <v>2186</v>
      </c>
      <c r="J1113" t="s">
        <v>14107</v>
      </c>
      <c r="K1113" t="s">
        <v>96</v>
      </c>
      <c r="L1113" t="s">
        <v>14108</v>
      </c>
      <c r="M1113" s="36">
        <v>45982.714583333327</v>
      </c>
      <c r="N1113" s="36">
        <v>45987.46875</v>
      </c>
      <c r="P1113" t="s">
        <v>8668</v>
      </c>
      <c r="Q1113" t="s">
        <v>8668</v>
      </c>
      <c r="R1113" t="s">
        <v>98</v>
      </c>
      <c r="S1113" t="s">
        <v>470</v>
      </c>
      <c r="T1113" t="s">
        <v>100</v>
      </c>
      <c r="U1113" t="s">
        <v>6696</v>
      </c>
      <c r="V1113" t="s">
        <v>14109</v>
      </c>
      <c r="W1113" t="s">
        <v>102</v>
      </c>
      <c r="Y1113" t="s">
        <v>8</v>
      </c>
      <c r="Z1113" t="s">
        <v>104</v>
      </c>
      <c r="AA1113" t="s">
        <v>644</v>
      </c>
      <c r="AB1113" s="37">
        <v>1</v>
      </c>
      <c r="AC1113" s="37">
        <v>35780</v>
      </c>
      <c r="AD1113" s="37">
        <v>75096</v>
      </c>
      <c r="AE1113" s="37">
        <v>35780</v>
      </c>
    </row>
    <row r="1114" spans="1:31">
      <c r="A1114" t="s">
        <v>113</v>
      </c>
      <c r="B1114" t="s">
        <v>114</v>
      </c>
      <c r="C1114" t="s">
        <v>115</v>
      </c>
      <c r="D1114" t="s">
        <v>1357</v>
      </c>
      <c r="E1114" t="s">
        <v>14110</v>
      </c>
      <c r="F1114" t="s">
        <v>5393</v>
      </c>
      <c r="G1114" t="s">
        <v>8607</v>
      </c>
      <c r="H1114" t="s">
        <v>366</v>
      </c>
      <c r="I1114" t="s">
        <v>1360</v>
      </c>
      <c r="J1114" t="s">
        <v>5394</v>
      </c>
      <c r="K1114" t="s">
        <v>96</v>
      </c>
      <c r="L1114" t="s">
        <v>14111</v>
      </c>
      <c r="M1114" s="36">
        <v>45982.720636574071</v>
      </c>
      <c r="N1114" s="36">
        <v>45986.59375</v>
      </c>
      <c r="P1114" t="s">
        <v>8668</v>
      </c>
      <c r="Q1114" t="s">
        <v>8668</v>
      </c>
      <c r="R1114" t="s">
        <v>98</v>
      </c>
      <c r="S1114" t="s">
        <v>99</v>
      </c>
      <c r="T1114" t="s">
        <v>100</v>
      </c>
      <c r="U1114" t="s">
        <v>6696</v>
      </c>
      <c r="V1114" t="s">
        <v>14112</v>
      </c>
      <c r="W1114" t="s">
        <v>8611</v>
      </c>
      <c r="Y1114" t="s">
        <v>13</v>
      </c>
      <c r="Z1114" t="s">
        <v>104</v>
      </c>
      <c r="AB1114" s="37">
        <v>0</v>
      </c>
      <c r="AC1114" s="37">
        <v>35780</v>
      </c>
      <c r="AD1114" s="37">
        <v>75096</v>
      </c>
      <c r="AE1114" s="37">
        <v>35780</v>
      </c>
    </row>
    <row r="1115" spans="1:31">
      <c r="A1115" t="s">
        <v>113</v>
      </c>
      <c r="B1115" t="s">
        <v>114</v>
      </c>
      <c r="C1115" t="s">
        <v>115</v>
      </c>
      <c r="D1115" t="s">
        <v>1814</v>
      </c>
      <c r="E1115" t="s">
        <v>14113</v>
      </c>
      <c r="F1115" t="s">
        <v>14114</v>
      </c>
      <c r="G1115" t="s">
        <v>8607</v>
      </c>
      <c r="H1115" t="s">
        <v>224</v>
      </c>
      <c r="I1115" t="s">
        <v>1817</v>
      </c>
      <c r="J1115" t="s">
        <v>14115</v>
      </c>
      <c r="K1115" t="s">
        <v>96</v>
      </c>
      <c r="L1115" t="s">
        <v>14116</v>
      </c>
      <c r="M1115" s="36">
        <v>45982.745937500003</v>
      </c>
      <c r="N1115" s="36">
        <v>45988.39166666667</v>
      </c>
      <c r="P1115" t="s">
        <v>8668</v>
      </c>
      <c r="Q1115" t="s">
        <v>8668</v>
      </c>
      <c r="R1115" t="s">
        <v>1130</v>
      </c>
      <c r="S1115" t="s">
        <v>1130</v>
      </c>
      <c r="T1115" t="s">
        <v>100</v>
      </c>
      <c r="U1115" t="s">
        <v>6696</v>
      </c>
      <c r="V1115" t="s">
        <v>14117</v>
      </c>
      <c r="W1115" t="s">
        <v>8611</v>
      </c>
      <c r="Y1115" t="s">
        <v>125</v>
      </c>
      <c r="Z1115" t="s">
        <v>230</v>
      </c>
      <c r="AB1115" s="37">
        <v>0</v>
      </c>
      <c r="AC1115" s="37">
        <v>35780</v>
      </c>
      <c r="AD1115" s="37">
        <v>75096</v>
      </c>
      <c r="AE1115" s="37">
        <v>35780</v>
      </c>
    </row>
    <row r="1116" spans="1:31">
      <c r="A1116" t="s">
        <v>138</v>
      </c>
      <c r="B1116" t="s">
        <v>139</v>
      </c>
      <c r="C1116" t="s">
        <v>140</v>
      </c>
      <c r="D1116" t="s">
        <v>196</v>
      </c>
      <c r="E1116" t="s">
        <v>14118</v>
      </c>
      <c r="F1116" t="s">
        <v>14119</v>
      </c>
      <c r="G1116" t="s">
        <v>8665</v>
      </c>
      <c r="H1116" t="s">
        <v>144</v>
      </c>
      <c r="I1116" t="s">
        <v>199</v>
      </c>
      <c r="J1116" t="s">
        <v>14120</v>
      </c>
      <c r="K1116" t="s">
        <v>96</v>
      </c>
      <c r="L1116" t="s">
        <v>14121</v>
      </c>
      <c r="M1116" s="36">
        <v>45982.744872685187</v>
      </c>
      <c r="N1116" s="36">
        <v>45988.45208333333</v>
      </c>
      <c r="P1116" t="s">
        <v>8668</v>
      </c>
      <c r="Q1116" t="s">
        <v>8668</v>
      </c>
      <c r="R1116" t="s">
        <v>98</v>
      </c>
      <c r="S1116" t="s">
        <v>470</v>
      </c>
      <c r="T1116" t="s">
        <v>100</v>
      </c>
      <c r="U1116" t="s">
        <v>6696</v>
      </c>
      <c r="V1116" t="s">
        <v>14122</v>
      </c>
      <c r="W1116" t="s">
        <v>102</v>
      </c>
      <c r="Y1116" t="s">
        <v>8</v>
      </c>
      <c r="Z1116" t="s">
        <v>104</v>
      </c>
      <c r="AA1116" t="s">
        <v>11239</v>
      </c>
      <c r="AB1116" s="37">
        <v>1</v>
      </c>
      <c r="AC1116" s="37">
        <v>35780</v>
      </c>
      <c r="AD1116" s="37">
        <v>75096</v>
      </c>
      <c r="AE1116" s="37">
        <v>35780</v>
      </c>
    </row>
    <row r="1117" spans="1:31">
      <c r="A1117" t="s">
        <v>113</v>
      </c>
      <c r="B1117" t="s">
        <v>114</v>
      </c>
      <c r="C1117" t="s">
        <v>115</v>
      </c>
      <c r="D1117" t="s">
        <v>363</v>
      </c>
      <c r="E1117" t="s">
        <v>14123</v>
      </c>
      <c r="F1117" t="s">
        <v>14124</v>
      </c>
      <c r="G1117" t="s">
        <v>8665</v>
      </c>
      <c r="H1117" t="s">
        <v>366</v>
      </c>
      <c r="I1117" t="s">
        <v>113</v>
      </c>
      <c r="J1117" t="s">
        <v>8416</v>
      </c>
      <c r="K1117" t="s">
        <v>96</v>
      </c>
      <c r="L1117" t="s">
        <v>14125</v>
      </c>
      <c r="M1117" s="36">
        <v>45983.375</v>
      </c>
      <c r="N1117" s="36">
        <v>45985.377083333333</v>
      </c>
      <c r="P1117" t="s">
        <v>8668</v>
      </c>
      <c r="Q1117" t="s">
        <v>8668</v>
      </c>
      <c r="R1117" t="s">
        <v>1130</v>
      </c>
      <c r="S1117" t="s">
        <v>1130</v>
      </c>
      <c r="T1117" t="s">
        <v>100</v>
      </c>
      <c r="U1117" t="s">
        <v>6696</v>
      </c>
      <c r="V1117" t="s">
        <v>14126</v>
      </c>
      <c r="W1117" t="s">
        <v>102</v>
      </c>
      <c r="Y1117" t="s">
        <v>8</v>
      </c>
      <c r="Z1117" t="s">
        <v>104</v>
      </c>
      <c r="AA1117" t="s">
        <v>1723</v>
      </c>
      <c r="AB1117" s="37">
        <v>1</v>
      </c>
      <c r="AC1117" s="37">
        <v>35780</v>
      </c>
      <c r="AD1117" s="37">
        <v>75096</v>
      </c>
      <c r="AE1117" s="37">
        <v>35780</v>
      </c>
    </row>
    <row r="1118" spans="1:31">
      <c r="A1118" t="s">
        <v>138</v>
      </c>
      <c r="B1118" t="s">
        <v>139</v>
      </c>
      <c r="C1118" t="s">
        <v>140</v>
      </c>
      <c r="D1118" t="s">
        <v>141</v>
      </c>
      <c r="E1118" t="s">
        <v>14127</v>
      </c>
      <c r="F1118" t="s">
        <v>14128</v>
      </c>
      <c r="G1118" t="s">
        <v>8665</v>
      </c>
      <c r="H1118" t="s">
        <v>144</v>
      </c>
      <c r="I1118" t="s">
        <v>138</v>
      </c>
      <c r="J1118" t="s">
        <v>14129</v>
      </c>
      <c r="K1118" t="s">
        <v>96</v>
      </c>
      <c r="L1118" t="s">
        <v>14130</v>
      </c>
      <c r="M1118" s="36">
        <v>45983.375</v>
      </c>
      <c r="N1118" s="36">
        <v>45987.424305555563</v>
      </c>
      <c r="P1118" t="s">
        <v>8668</v>
      </c>
      <c r="Q1118" t="s">
        <v>8668</v>
      </c>
      <c r="R1118" t="s">
        <v>98</v>
      </c>
      <c r="S1118" t="s">
        <v>470</v>
      </c>
      <c r="T1118" t="s">
        <v>100</v>
      </c>
      <c r="U1118" t="s">
        <v>6696</v>
      </c>
      <c r="V1118" t="s">
        <v>14131</v>
      </c>
      <c r="W1118" t="s">
        <v>102</v>
      </c>
      <c r="Y1118" t="s">
        <v>8</v>
      </c>
      <c r="Z1118" t="s">
        <v>104</v>
      </c>
      <c r="AA1118" t="s">
        <v>11239</v>
      </c>
      <c r="AB1118" s="37">
        <v>1</v>
      </c>
      <c r="AC1118" s="37">
        <v>35780</v>
      </c>
      <c r="AD1118" s="37">
        <v>75096</v>
      </c>
      <c r="AE1118" s="37">
        <v>35780</v>
      </c>
    </row>
    <row r="1119" spans="1:31">
      <c r="A1119" t="s">
        <v>1646</v>
      </c>
      <c r="B1119" t="s">
        <v>256</v>
      </c>
      <c r="C1119" t="s">
        <v>257</v>
      </c>
      <c r="D1119" t="s">
        <v>1918</v>
      </c>
      <c r="E1119" t="s">
        <v>14132</v>
      </c>
      <c r="F1119" t="s">
        <v>14133</v>
      </c>
      <c r="G1119" t="s">
        <v>8665</v>
      </c>
      <c r="H1119" t="s">
        <v>689</v>
      </c>
      <c r="I1119" t="s">
        <v>1646</v>
      </c>
      <c r="J1119" t="s">
        <v>14134</v>
      </c>
      <c r="K1119" t="s">
        <v>96</v>
      </c>
      <c r="L1119" t="s">
        <v>14135</v>
      </c>
      <c r="M1119" s="36">
        <v>45983.375</v>
      </c>
      <c r="N1119" s="36">
        <v>45983.417361111111</v>
      </c>
      <c r="P1119" t="s">
        <v>8668</v>
      </c>
      <c r="Q1119" t="s">
        <v>8668</v>
      </c>
      <c r="R1119" t="s">
        <v>1130</v>
      </c>
      <c r="S1119" t="s">
        <v>1130</v>
      </c>
      <c r="T1119" t="s">
        <v>100</v>
      </c>
      <c r="U1119" t="s">
        <v>6696</v>
      </c>
      <c r="V1119" t="s">
        <v>14136</v>
      </c>
      <c r="W1119" t="s">
        <v>102</v>
      </c>
      <c r="Y1119" t="s">
        <v>8</v>
      </c>
      <c r="Z1119" t="s">
        <v>104</v>
      </c>
      <c r="AA1119" t="s">
        <v>527</v>
      </c>
      <c r="AB1119" s="37">
        <v>1</v>
      </c>
      <c r="AC1119" s="37">
        <v>35780</v>
      </c>
      <c r="AD1119" s="37">
        <v>75096</v>
      </c>
      <c r="AE1119" s="37">
        <v>35780</v>
      </c>
    </row>
    <row r="1120" spans="1:31">
      <c r="A1120" t="s">
        <v>152</v>
      </c>
      <c r="B1120" t="s">
        <v>153</v>
      </c>
      <c r="C1120" t="s">
        <v>154</v>
      </c>
      <c r="D1120" t="s">
        <v>8401</v>
      </c>
      <c r="E1120" t="s">
        <v>14137</v>
      </c>
      <c r="F1120" t="s">
        <v>14138</v>
      </c>
      <c r="G1120" t="s">
        <v>8607</v>
      </c>
      <c r="H1120" t="s">
        <v>153</v>
      </c>
      <c r="I1120" t="s">
        <v>8402</v>
      </c>
      <c r="J1120" t="s">
        <v>14139</v>
      </c>
      <c r="K1120" t="s">
        <v>96</v>
      </c>
      <c r="L1120" t="s">
        <v>14140</v>
      </c>
      <c r="M1120" s="36">
        <v>45983.387627314813</v>
      </c>
      <c r="N1120" s="36">
        <v>45986.651388888888</v>
      </c>
      <c r="P1120" t="s">
        <v>8668</v>
      </c>
      <c r="Q1120" t="s">
        <v>8668</v>
      </c>
      <c r="R1120" t="s">
        <v>98</v>
      </c>
      <c r="S1120" t="s">
        <v>470</v>
      </c>
      <c r="T1120" t="s">
        <v>100</v>
      </c>
      <c r="U1120" t="s">
        <v>6696</v>
      </c>
      <c r="V1120" t="s">
        <v>14141</v>
      </c>
      <c r="W1120" t="s">
        <v>8611</v>
      </c>
      <c r="Y1120" t="s">
        <v>13</v>
      </c>
      <c r="Z1120" t="s">
        <v>104</v>
      </c>
      <c r="AB1120" s="37">
        <v>0</v>
      </c>
      <c r="AC1120" s="37">
        <v>35780</v>
      </c>
      <c r="AD1120" s="37">
        <v>75096</v>
      </c>
      <c r="AE1120" s="37">
        <v>35780</v>
      </c>
    </row>
    <row r="1121" spans="1:31">
      <c r="A1121" t="s">
        <v>113</v>
      </c>
      <c r="B1121" t="s">
        <v>114</v>
      </c>
      <c r="C1121" t="s">
        <v>115</v>
      </c>
      <c r="D1121" t="s">
        <v>1814</v>
      </c>
      <c r="E1121" t="s">
        <v>14142</v>
      </c>
      <c r="F1121" t="s">
        <v>11820</v>
      </c>
      <c r="G1121" t="s">
        <v>8607</v>
      </c>
      <c r="H1121" t="s">
        <v>224</v>
      </c>
      <c r="I1121" t="s">
        <v>1817</v>
      </c>
      <c r="J1121" t="s">
        <v>11821</v>
      </c>
      <c r="K1121" t="s">
        <v>96</v>
      </c>
      <c r="L1121" t="s">
        <v>14143</v>
      </c>
      <c r="M1121" s="36">
        <v>45983.440428240741</v>
      </c>
      <c r="N1121" s="36">
        <v>45988.390972222223</v>
      </c>
      <c r="P1121" t="s">
        <v>8668</v>
      </c>
      <c r="Q1121" t="s">
        <v>8668</v>
      </c>
      <c r="R1121" t="s">
        <v>98</v>
      </c>
      <c r="S1121" t="s">
        <v>99</v>
      </c>
      <c r="T1121" t="s">
        <v>100</v>
      </c>
      <c r="U1121" t="s">
        <v>6696</v>
      </c>
      <c r="V1121" t="s">
        <v>14144</v>
      </c>
      <c r="W1121" t="s">
        <v>8611</v>
      </c>
      <c r="Y1121" t="s">
        <v>125</v>
      </c>
      <c r="Z1121" t="s">
        <v>230</v>
      </c>
      <c r="AB1121" s="37">
        <v>0</v>
      </c>
      <c r="AC1121" s="37">
        <v>35780</v>
      </c>
      <c r="AD1121" s="37">
        <v>75096</v>
      </c>
      <c r="AE1121" s="37">
        <v>35780</v>
      </c>
    </row>
    <row r="1122" spans="1:31">
      <c r="A1122" t="s">
        <v>152</v>
      </c>
      <c r="B1122" t="s">
        <v>153</v>
      </c>
      <c r="C1122" t="s">
        <v>154</v>
      </c>
      <c r="D1122" t="s">
        <v>155</v>
      </c>
      <c r="E1122" t="s">
        <v>14145</v>
      </c>
      <c r="F1122" t="s">
        <v>10389</v>
      </c>
      <c r="G1122" t="s">
        <v>8665</v>
      </c>
      <c r="H1122" t="s">
        <v>153</v>
      </c>
      <c r="I1122" t="s">
        <v>152</v>
      </c>
      <c r="J1122" t="s">
        <v>10390</v>
      </c>
      <c r="K1122" t="s">
        <v>96</v>
      </c>
      <c r="L1122" t="s">
        <v>14146</v>
      </c>
      <c r="M1122" s="36">
        <v>45983.478715277779</v>
      </c>
      <c r="N1122" s="36">
        <v>45986.579861111109</v>
      </c>
      <c r="P1122" t="s">
        <v>8668</v>
      </c>
      <c r="Q1122" t="s">
        <v>8668</v>
      </c>
      <c r="R1122" t="s">
        <v>1130</v>
      </c>
      <c r="S1122" t="s">
        <v>1130</v>
      </c>
      <c r="T1122" t="s">
        <v>100</v>
      </c>
      <c r="U1122" t="s">
        <v>6696</v>
      </c>
      <c r="V1122" t="s">
        <v>14147</v>
      </c>
      <c r="W1122" t="s">
        <v>102</v>
      </c>
      <c r="Y1122" t="s">
        <v>8</v>
      </c>
      <c r="Z1122" t="s">
        <v>104</v>
      </c>
      <c r="AA1122" t="s">
        <v>574</v>
      </c>
      <c r="AB1122" s="37">
        <v>1</v>
      </c>
      <c r="AC1122" s="37">
        <v>35780</v>
      </c>
      <c r="AD1122" s="37">
        <v>75096</v>
      </c>
      <c r="AE1122" s="37">
        <v>35780</v>
      </c>
    </row>
    <row r="1123" spans="1:31">
      <c r="A1123" t="s">
        <v>152</v>
      </c>
      <c r="B1123" t="s">
        <v>153</v>
      </c>
      <c r="C1123" t="s">
        <v>154</v>
      </c>
      <c r="D1123" t="s">
        <v>155</v>
      </c>
      <c r="E1123" t="s">
        <v>14148</v>
      </c>
      <c r="F1123" t="s">
        <v>14149</v>
      </c>
      <c r="G1123" t="s">
        <v>8665</v>
      </c>
      <c r="H1123" t="s">
        <v>153</v>
      </c>
      <c r="I1123" t="s">
        <v>152</v>
      </c>
      <c r="J1123" t="s">
        <v>14150</v>
      </c>
      <c r="K1123" t="s">
        <v>96</v>
      </c>
      <c r="L1123" t="s">
        <v>14151</v>
      </c>
      <c r="M1123" s="36">
        <v>45983.484398148154</v>
      </c>
      <c r="N1123" s="36">
        <v>45986.431250000001</v>
      </c>
      <c r="P1123" t="s">
        <v>8668</v>
      </c>
      <c r="Q1123" t="s">
        <v>8668</v>
      </c>
      <c r="R1123" t="s">
        <v>1130</v>
      </c>
      <c r="S1123" t="s">
        <v>1130</v>
      </c>
      <c r="T1123" t="s">
        <v>100</v>
      </c>
      <c r="U1123" t="s">
        <v>6696</v>
      </c>
      <c r="V1123" t="s">
        <v>14152</v>
      </c>
      <c r="W1123" t="s">
        <v>102</v>
      </c>
      <c r="Y1123" t="s">
        <v>8</v>
      </c>
      <c r="Z1123" t="s">
        <v>104</v>
      </c>
      <c r="AA1123" t="s">
        <v>1911</v>
      </c>
      <c r="AB1123" s="37">
        <v>1</v>
      </c>
      <c r="AC1123" s="37">
        <v>35780</v>
      </c>
      <c r="AD1123" s="37">
        <v>75096</v>
      </c>
      <c r="AE1123" s="37">
        <v>35780</v>
      </c>
    </row>
    <row r="1124" spans="1:31">
      <c r="A1124" t="s">
        <v>113</v>
      </c>
      <c r="B1124" t="s">
        <v>114</v>
      </c>
      <c r="C1124" t="s">
        <v>115</v>
      </c>
      <c r="D1124" t="s">
        <v>2690</v>
      </c>
      <c r="E1124" t="s">
        <v>14153</v>
      </c>
      <c r="F1124" t="s">
        <v>10478</v>
      </c>
      <c r="G1124" t="s">
        <v>8665</v>
      </c>
      <c r="H1124" t="s">
        <v>366</v>
      </c>
      <c r="I1124" t="s">
        <v>2693</v>
      </c>
      <c r="J1124" t="s">
        <v>10479</v>
      </c>
      <c r="K1124" t="s">
        <v>96</v>
      </c>
      <c r="L1124" t="s">
        <v>14154</v>
      </c>
      <c r="M1124" s="36">
        <v>45983.384780092587</v>
      </c>
      <c r="N1124" s="36">
        <v>45985.395833333343</v>
      </c>
      <c r="P1124" t="s">
        <v>8668</v>
      </c>
      <c r="Q1124" t="s">
        <v>8668</v>
      </c>
      <c r="R1124" t="s">
        <v>1130</v>
      </c>
      <c r="S1124" t="s">
        <v>1130</v>
      </c>
      <c r="T1124" t="s">
        <v>100</v>
      </c>
      <c r="U1124" t="s">
        <v>6696</v>
      </c>
      <c r="V1124" t="s">
        <v>14155</v>
      </c>
      <c r="W1124" t="s">
        <v>102</v>
      </c>
      <c r="Y1124" t="s">
        <v>11</v>
      </c>
      <c r="Z1124" t="s">
        <v>104</v>
      </c>
      <c r="AA1124" t="s">
        <v>1367</v>
      </c>
      <c r="AB1124" s="37">
        <v>1</v>
      </c>
      <c r="AC1124" s="37">
        <v>67654</v>
      </c>
      <c r="AD1124" s="37">
        <v>140396</v>
      </c>
      <c r="AE1124" s="37">
        <v>67654</v>
      </c>
    </row>
    <row r="1125" spans="1:31">
      <c r="A1125" t="s">
        <v>255</v>
      </c>
      <c r="B1125" t="s">
        <v>256</v>
      </c>
      <c r="C1125" t="s">
        <v>257</v>
      </c>
      <c r="D1125" t="s">
        <v>3820</v>
      </c>
      <c r="E1125" t="s">
        <v>14156</v>
      </c>
      <c r="F1125" t="s">
        <v>14157</v>
      </c>
      <c r="G1125" t="s">
        <v>8665</v>
      </c>
      <c r="H1125" t="s">
        <v>261</v>
      </c>
      <c r="I1125" t="s">
        <v>3823</v>
      </c>
      <c r="J1125" t="s">
        <v>14158</v>
      </c>
      <c r="K1125" t="s">
        <v>96</v>
      </c>
      <c r="L1125" t="s">
        <v>14159</v>
      </c>
      <c r="M1125" s="36">
        <v>45983.429155092592</v>
      </c>
      <c r="N1125" s="36">
        <v>45987.62777777778</v>
      </c>
      <c r="P1125" t="s">
        <v>8668</v>
      </c>
      <c r="Q1125" t="s">
        <v>8668</v>
      </c>
      <c r="R1125" t="s">
        <v>1130</v>
      </c>
      <c r="S1125" t="s">
        <v>1130</v>
      </c>
      <c r="T1125" t="s">
        <v>100</v>
      </c>
      <c r="U1125" t="s">
        <v>6696</v>
      </c>
      <c r="V1125" t="s">
        <v>14160</v>
      </c>
      <c r="W1125" t="s">
        <v>102</v>
      </c>
      <c r="Y1125" t="s">
        <v>11</v>
      </c>
      <c r="Z1125" t="s">
        <v>104</v>
      </c>
      <c r="AA1125" t="s">
        <v>703</v>
      </c>
      <c r="AB1125" s="37">
        <v>1</v>
      </c>
      <c r="AC1125" s="37">
        <v>67654</v>
      </c>
      <c r="AD1125" s="37">
        <v>140396</v>
      </c>
      <c r="AE1125" s="37">
        <v>67654</v>
      </c>
    </row>
    <row r="1126" spans="1:31">
      <c r="A1126" t="s">
        <v>138</v>
      </c>
      <c r="B1126" t="s">
        <v>139</v>
      </c>
      <c r="C1126" t="s">
        <v>140</v>
      </c>
      <c r="D1126" t="s">
        <v>2183</v>
      </c>
      <c r="E1126" t="s">
        <v>14161</v>
      </c>
      <c r="F1126" t="s">
        <v>3595</v>
      </c>
      <c r="G1126" t="s">
        <v>8665</v>
      </c>
      <c r="H1126" t="s">
        <v>144</v>
      </c>
      <c r="I1126" t="s">
        <v>2186</v>
      </c>
      <c r="J1126" t="s">
        <v>3596</v>
      </c>
      <c r="K1126" t="s">
        <v>96</v>
      </c>
      <c r="L1126" t="s">
        <v>14162</v>
      </c>
      <c r="M1126" s="36">
        <v>45983.458032407398</v>
      </c>
      <c r="N1126" s="36">
        <v>45987.459027777782</v>
      </c>
      <c r="P1126" t="s">
        <v>8668</v>
      </c>
      <c r="Q1126" t="s">
        <v>8668</v>
      </c>
      <c r="R1126" t="s">
        <v>1130</v>
      </c>
      <c r="S1126" t="s">
        <v>1130</v>
      </c>
      <c r="T1126" t="s">
        <v>100</v>
      </c>
      <c r="U1126" t="s">
        <v>6696</v>
      </c>
      <c r="V1126" t="s">
        <v>14163</v>
      </c>
      <c r="W1126" t="s">
        <v>102</v>
      </c>
      <c r="Y1126" t="s">
        <v>8</v>
      </c>
      <c r="Z1126" t="s">
        <v>104</v>
      </c>
      <c r="AA1126" t="s">
        <v>5443</v>
      </c>
      <c r="AB1126" s="37">
        <v>1</v>
      </c>
      <c r="AC1126" s="37">
        <v>35780</v>
      </c>
      <c r="AD1126" s="37">
        <v>75096</v>
      </c>
      <c r="AE1126" s="37">
        <v>35780</v>
      </c>
    </row>
    <row r="1127" spans="1:31">
      <c r="A1127" t="s">
        <v>138</v>
      </c>
      <c r="B1127" t="s">
        <v>139</v>
      </c>
      <c r="C1127" t="s">
        <v>140</v>
      </c>
      <c r="D1127" t="s">
        <v>9237</v>
      </c>
      <c r="E1127" t="s">
        <v>14164</v>
      </c>
      <c r="F1127" t="s">
        <v>9998</v>
      </c>
      <c r="G1127" t="s">
        <v>8665</v>
      </c>
      <c r="H1127" t="s">
        <v>144</v>
      </c>
      <c r="I1127" t="s">
        <v>4583</v>
      </c>
      <c r="J1127" t="s">
        <v>9999</v>
      </c>
      <c r="K1127" t="s">
        <v>96</v>
      </c>
      <c r="L1127" t="s">
        <v>14165</v>
      </c>
      <c r="M1127" s="36">
        <v>45983.486226851863</v>
      </c>
      <c r="N1127" s="36">
        <v>45988.490972222222</v>
      </c>
      <c r="P1127" t="s">
        <v>8668</v>
      </c>
      <c r="Q1127" t="s">
        <v>8668</v>
      </c>
      <c r="R1127" t="s">
        <v>1130</v>
      </c>
      <c r="S1127" t="s">
        <v>1130</v>
      </c>
      <c r="T1127" t="s">
        <v>100</v>
      </c>
      <c r="U1127" t="s">
        <v>6696</v>
      </c>
      <c r="V1127" t="s">
        <v>14166</v>
      </c>
      <c r="W1127" t="s">
        <v>102</v>
      </c>
      <c r="Y1127" t="s">
        <v>11</v>
      </c>
      <c r="Z1127" t="s">
        <v>104</v>
      </c>
      <c r="AA1127" t="s">
        <v>176</v>
      </c>
      <c r="AB1127" s="37">
        <v>1</v>
      </c>
      <c r="AC1127" s="37">
        <v>67654</v>
      </c>
      <c r="AD1127" s="37">
        <v>140396</v>
      </c>
      <c r="AE1127" s="37">
        <v>67654</v>
      </c>
    </row>
    <row r="1128" spans="1:31">
      <c r="A1128" t="s">
        <v>351</v>
      </c>
      <c r="B1128" t="s">
        <v>86</v>
      </c>
      <c r="C1128" t="s">
        <v>352</v>
      </c>
      <c r="D1128" t="s">
        <v>2330</v>
      </c>
      <c r="E1128" t="s">
        <v>14167</v>
      </c>
      <c r="F1128" t="s">
        <v>14168</v>
      </c>
      <c r="G1128" t="s">
        <v>8607</v>
      </c>
      <c r="H1128" t="s">
        <v>402</v>
      </c>
      <c r="I1128" t="s">
        <v>2333</v>
      </c>
      <c r="J1128" t="s">
        <v>14169</v>
      </c>
      <c r="K1128" t="s">
        <v>96</v>
      </c>
      <c r="L1128" t="s">
        <v>14170</v>
      </c>
      <c r="M1128" s="36">
        <v>45985.333333333343</v>
      </c>
      <c r="N1128" s="36">
        <v>45989.486111111109</v>
      </c>
      <c r="P1128" t="s">
        <v>8668</v>
      </c>
      <c r="Q1128" t="s">
        <v>8668</v>
      </c>
      <c r="R1128" t="s">
        <v>1129</v>
      </c>
      <c r="S1128" t="s">
        <v>1129</v>
      </c>
      <c r="T1128" t="s">
        <v>100</v>
      </c>
      <c r="U1128" t="s">
        <v>6696</v>
      </c>
      <c r="V1128" t="s">
        <v>14171</v>
      </c>
      <c r="W1128" t="s">
        <v>8611</v>
      </c>
      <c r="Y1128" t="s">
        <v>13</v>
      </c>
      <c r="Z1128" t="s">
        <v>104</v>
      </c>
      <c r="AB1128" s="37">
        <v>0</v>
      </c>
      <c r="AC1128" s="37">
        <v>35780</v>
      </c>
      <c r="AD1128" s="37">
        <v>75096</v>
      </c>
      <c r="AE1128" s="37">
        <v>35780</v>
      </c>
    </row>
    <row r="1129" spans="1:31">
      <c r="A1129" t="s">
        <v>277</v>
      </c>
      <c r="B1129" t="s">
        <v>256</v>
      </c>
      <c r="C1129" t="s">
        <v>257</v>
      </c>
      <c r="D1129" t="s">
        <v>288</v>
      </c>
      <c r="E1129" t="s">
        <v>14172</v>
      </c>
      <c r="F1129" t="s">
        <v>14173</v>
      </c>
      <c r="G1129" t="s">
        <v>8665</v>
      </c>
      <c r="H1129" t="s">
        <v>291</v>
      </c>
      <c r="I1129" t="s">
        <v>277</v>
      </c>
      <c r="J1129" t="s">
        <v>14174</v>
      </c>
      <c r="K1129" t="s">
        <v>96</v>
      </c>
      <c r="L1129" t="s">
        <v>14175</v>
      </c>
      <c r="M1129" s="36">
        <v>45985.333333333343</v>
      </c>
      <c r="N1129" s="36">
        <v>45985.731944444437</v>
      </c>
      <c r="P1129" t="s">
        <v>8668</v>
      </c>
      <c r="Q1129" t="s">
        <v>8668</v>
      </c>
      <c r="R1129" t="s">
        <v>1130</v>
      </c>
      <c r="S1129" t="s">
        <v>1130</v>
      </c>
      <c r="T1129" t="s">
        <v>100</v>
      </c>
      <c r="U1129" t="s">
        <v>6696</v>
      </c>
      <c r="V1129" t="s">
        <v>14176</v>
      </c>
      <c r="W1129" t="s">
        <v>102</v>
      </c>
      <c r="Y1129" t="s">
        <v>8</v>
      </c>
      <c r="Z1129" t="s">
        <v>104</v>
      </c>
      <c r="AA1129" t="s">
        <v>287</v>
      </c>
      <c r="AB1129" s="37">
        <v>1</v>
      </c>
      <c r="AC1129" s="37">
        <v>35780</v>
      </c>
      <c r="AD1129" s="37">
        <v>75096</v>
      </c>
      <c r="AE1129" s="37">
        <v>35780</v>
      </c>
    </row>
    <row r="1130" spans="1:31">
      <c r="A1130" t="s">
        <v>975</v>
      </c>
      <c r="B1130" t="s">
        <v>256</v>
      </c>
      <c r="C1130" t="s">
        <v>257</v>
      </c>
      <c r="D1130" t="s">
        <v>976</v>
      </c>
      <c r="E1130" t="s">
        <v>14177</v>
      </c>
      <c r="F1130" t="s">
        <v>14178</v>
      </c>
      <c r="G1130" t="s">
        <v>8665</v>
      </c>
      <c r="H1130" t="s">
        <v>979</v>
      </c>
      <c r="I1130" t="s">
        <v>975</v>
      </c>
      <c r="J1130" t="s">
        <v>14179</v>
      </c>
      <c r="K1130" t="s">
        <v>96</v>
      </c>
      <c r="L1130" t="s">
        <v>14180</v>
      </c>
      <c r="M1130" s="36">
        <v>45985.333333333343</v>
      </c>
      <c r="N1130" s="36">
        <v>45985.365277777782</v>
      </c>
      <c r="P1130" t="s">
        <v>8668</v>
      </c>
      <c r="Q1130" t="s">
        <v>8668</v>
      </c>
      <c r="R1130" t="s">
        <v>1130</v>
      </c>
      <c r="S1130" t="s">
        <v>1130</v>
      </c>
      <c r="T1130" t="s">
        <v>100</v>
      </c>
      <c r="U1130" t="s">
        <v>6696</v>
      </c>
      <c r="V1130" t="s">
        <v>14181</v>
      </c>
      <c r="W1130" t="s">
        <v>102</v>
      </c>
      <c r="Y1130" t="s">
        <v>8</v>
      </c>
      <c r="Z1130" t="s">
        <v>104</v>
      </c>
      <c r="AA1130" t="s">
        <v>2109</v>
      </c>
      <c r="AB1130" s="37">
        <v>1</v>
      </c>
      <c r="AC1130" s="37">
        <v>35780</v>
      </c>
      <c r="AD1130" s="37">
        <v>75096</v>
      </c>
      <c r="AE1130" s="37">
        <v>35780</v>
      </c>
    </row>
    <row r="1131" spans="1:31">
      <c r="A1131" t="s">
        <v>138</v>
      </c>
      <c r="B1131" t="s">
        <v>139</v>
      </c>
      <c r="C1131" t="s">
        <v>140</v>
      </c>
      <c r="D1131" t="s">
        <v>753</v>
      </c>
      <c r="E1131" t="s">
        <v>14182</v>
      </c>
      <c r="F1131" t="s">
        <v>10235</v>
      </c>
      <c r="G1131" t="s">
        <v>8607</v>
      </c>
      <c r="H1131" t="s">
        <v>144</v>
      </c>
      <c r="I1131" t="s">
        <v>756</v>
      </c>
      <c r="J1131" t="s">
        <v>10236</v>
      </c>
      <c r="K1131" t="s">
        <v>96</v>
      </c>
      <c r="L1131" t="s">
        <v>14183</v>
      </c>
      <c r="M1131" s="36">
        <v>45985.333333333343</v>
      </c>
      <c r="N1131" s="36">
        <v>45989.48541666667</v>
      </c>
      <c r="P1131" t="s">
        <v>8668</v>
      </c>
      <c r="Q1131" t="s">
        <v>8668</v>
      </c>
      <c r="R1131" t="s">
        <v>98</v>
      </c>
      <c r="S1131" t="s">
        <v>99</v>
      </c>
      <c r="T1131" t="s">
        <v>100</v>
      </c>
      <c r="U1131" t="s">
        <v>6696</v>
      </c>
      <c r="V1131" t="s">
        <v>14184</v>
      </c>
      <c r="W1131" t="s">
        <v>8611</v>
      </c>
      <c r="Y1131" t="s">
        <v>13</v>
      </c>
      <c r="Z1131" t="s">
        <v>104</v>
      </c>
      <c r="AB1131" s="37">
        <v>0</v>
      </c>
      <c r="AC1131" s="37">
        <v>35780</v>
      </c>
      <c r="AD1131" s="37">
        <v>75096</v>
      </c>
      <c r="AE1131" s="37">
        <v>35780</v>
      </c>
    </row>
    <row r="1132" spans="1:31">
      <c r="A1132" t="s">
        <v>255</v>
      </c>
      <c r="B1132" t="s">
        <v>256</v>
      </c>
      <c r="C1132" t="s">
        <v>257</v>
      </c>
      <c r="D1132" t="s">
        <v>2433</v>
      </c>
      <c r="E1132" t="s">
        <v>14185</v>
      </c>
      <c r="F1132" t="s">
        <v>3408</v>
      </c>
      <c r="G1132" t="s">
        <v>8665</v>
      </c>
      <c r="H1132" t="s">
        <v>144</v>
      </c>
      <c r="I1132" t="s">
        <v>2436</v>
      </c>
      <c r="J1132" t="s">
        <v>3409</v>
      </c>
      <c r="K1132" t="s">
        <v>96</v>
      </c>
      <c r="L1132" t="s">
        <v>14186</v>
      </c>
      <c r="M1132" s="36">
        <v>45985.333333333343</v>
      </c>
      <c r="N1132" s="36">
        <v>45988.688194444447</v>
      </c>
      <c r="P1132" t="s">
        <v>8668</v>
      </c>
      <c r="Q1132" t="s">
        <v>8668</v>
      </c>
      <c r="R1132" t="s">
        <v>98</v>
      </c>
      <c r="S1132" t="s">
        <v>99</v>
      </c>
      <c r="T1132" t="s">
        <v>100</v>
      </c>
      <c r="U1132" t="s">
        <v>6696</v>
      </c>
      <c r="V1132" t="s">
        <v>14187</v>
      </c>
      <c r="W1132" t="s">
        <v>102</v>
      </c>
      <c r="Y1132" t="s">
        <v>11</v>
      </c>
      <c r="Z1132" t="s">
        <v>104</v>
      </c>
      <c r="AA1132" t="s">
        <v>703</v>
      </c>
      <c r="AB1132" s="37">
        <v>1</v>
      </c>
      <c r="AC1132" s="37">
        <v>67654</v>
      </c>
      <c r="AD1132" s="37">
        <v>140396</v>
      </c>
      <c r="AE1132" s="37">
        <v>67654</v>
      </c>
    </row>
    <row r="1133" spans="1:31">
      <c r="A1133" t="s">
        <v>85</v>
      </c>
      <c r="B1133" t="s">
        <v>86</v>
      </c>
      <c r="C1133" t="s">
        <v>87</v>
      </c>
      <c r="D1133" t="s">
        <v>296</v>
      </c>
      <c r="E1133" t="s">
        <v>14188</v>
      </c>
      <c r="F1133" t="s">
        <v>14189</v>
      </c>
      <c r="G1133" t="s">
        <v>8665</v>
      </c>
      <c r="H1133" t="s">
        <v>93</v>
      </c>
      <c r="I1133" t="s">
        <v>85</v>
      </c>
      <c r="J1133" t="s">
        <v>14190</v>
      </c>
      <c r="K1133" t="s">
        <v>96</v>
      </c>
      <c r="L1133" t="s">
        <v>14191</v>
      </c>
      <c r="M1133" s="36">
        <v>45983.453703703701</v>
      </c>
      <c r="N1133" s="36">
        <v>45985.466666666667</v>
      </c>
      <c r="P1133" t="s">
        <v>8668</v>
      </c>
      <c r="Q1133" t="s">
        <v>8668</v>
      </c>
      <c r="R1133" t="s">
        <v>98</v>
      </c>
      <c r="S1133" t="s">
        <v>99</v>
      </c>
      <c r="T1133" t="s">
        <v>100</v>
      </c>
      <c r="U1133" t="s">
        <v>6696</v>
      </c>
      <c r="V1133" t="s">
        <v>14192</v>
      </c>
      <c r="W1133" t="s">
        <v>102</v>
      </c>
      <c r="Y1133" t="s">
        <v>8</v>
      </c>
      <c r="Z1133" t="s">
        <v>104</v>
      </c>
      <c r="AA1133" t="s">
        <v>105</v>
      </c>
      <c r="AB1133" s="37">
        <v>1</v>
      </c>
      <c r="AC1133" s="37">
        <v>35780</v>
      </c>
      <c r="AD1133" s="37">
        <v>75096</v>
      </c>
      <c r="AE1133" s="37">
        <v>35780</v>
      </c>
    </row>
    <row r="1134" spans="1:31">
      <c r="A1134" t="s">
        <v>152</v>
      </c>
      <c r="B1134" t="s">
        <v>153</v>
      </c>
      <c r="C1134" t="s">
        <v>154</v>
      </c>
      <c r="D1134" t="s">
        <v>155</v>
      </c>
      <c r="E1134" t="s">
        <v>14193</v>
      </c>
      <c r="F1134" t="s">
        <v>14194</v>
      </c>
      <c r="G1134" t="s">
        <v>8665</v>
      </c>
      <c r="H1134" t="s">
        <v>153</v>
      </c>
      <c r="I1134" t="s">
        <v>152</v>
      </c>
      <c r="J1134" t="s">
        <v>14195</v>
      </c>
      <c r="K1134" t="s">
        <v>96</v>
      </c>
      <c r="L1134" t="s">
        <v>14196</v>
      </c>
      <c r="M1134" s="36">
        <v>45983.456157407411</v>
      </c>
      <c r="N1134" s="36">
        <v>45988.65347222222</v>
      </c>
      <c r="P1134" t="s">
        <v>8668</v>
      </c>
      <c r="Q1134" t="s">
        <v>8668</v>
      </c>
      <c r="R1134" t="s">
        <v>1130</v>
      </c>
      <c r="S1134" t="s">
        <v>1130</v>
      </c>
      <c r="T1134" t="s">
        <v>1179</v>
      </c>
      <c r="U1134" t="s">
        <v>10620</v>
      </c>
      <c r="V1134" t="s">
        <v>14197</v>
      </c>
      <c r="W1134" t="s">
        <v>1195</v>
      </c>
      <c r="Y1134" t="s">
        <v>8</v>
      </c>
      <c r="Z1134" t="s">
        <v>104</v>
      </c>
      <c r="AA1134" t="s">
        <v>162</v>
      </c>
      <c r="AB1134" s="37">
        <v>0</v>
      </c>
      <c r="AC1134" s="37">
        <v>41241</v>
      </c>
      <c r="AD1134" s="37">
        <v>0</v>
      </c>
      <c r="AE1134" s="37">
        <v>41241</v>
      </c>
    </row>
    <row r="1135" spans="1:31">
      <c r="A1135" t="s">
        <v>583</v>
      </c>
      <c r="B1135" t="s">
        <v>256</v>
      </c>
      <c r="C1135" t="s">
        <v>257</v>
      </c>
      <c r="D1135" t="s">
        <v>4560</v>
      </c>
      <c r="E1135" t="s">
        <v>14198</v>
      </c>
      <c r="F1135" t="s">
        <v>4562</v>
      </c>
      <c r="G1135" t="s">
        <v>8665</v>
      </c>
      <c r="H1135" t="s">
        <v>587</v>
      </c>
      <c r="I1135" t="s">
        <v>4563</v>
      </c>
      <c r="J1135" t="s">
        <v>4564</v>
      </c>
      <c r="K1135" t="s">
        <v>96</v>
      </c>
      <c r="L1135" t="s">
        <v>14199</v>
      </c>
      <c r="M1135" s="36">
        <v>45983.456782407397</v>
      </c>
      <c r="N1135" s="36">
        <v>45986.345138888893</v>
      </c>
      <c r="P1135" t="s">
        <v>8668</v>
      </c>
      <c r="Q1135" t="s">
        <v>8668</v>
      </c>
      <c r="R1135" t="s">
        <v>98</v>
      </c>
      <c r="S1135" t="s">
        <v>99</v>
      </c>
      <c r="T1135" t="s">
        <v>100</v>
      </c>
      <c r="U1135" t="s">
        <v>6696</v>
      </c>
      <c r="V1135" t="s">
        <v>14200</v>
      </c>
      <c r="W1135" t="s">
        <v>102</v>
      </c>
      <c r="Y1135" t="s">
        <v>11</v>
      </c>
      <c r="Z1135" t="s">
        <v>104</v>
      </c>
      <c r="AA1135" t="s">
        <v>727</v>
      </c>
      <c r="AB1135" s="37">
        <v>1</v>
      </c>
      <c r="AC1135" s="37">
        <v>67654</v>
      </c>
      <c r="AD1135" s="37">
        <v>140396</v>
      </c>
      <c r="AE1135" s="37">
        <v>67654</v>
      </c>
    </row>
    <row r="1136" spans="1:31">
      <c r="A1136" t="s">
        <v>255</v>
      </c>
      <c r="B1136" t="s">
        <v>256</v>
      </c>
      <c r="C1136" t="s">
        <v>257</v>
      </c>
      <c r="D1136" t="s">
        <v>695</v>
      </c>
      <c r="E1136" t="s">
        <v>14201</v>
      </c>
      <c r="F1136" t="s">
        <v>14202</v>
      </c>
      <c r="G1136" t="s">
        <v>8607</v>
      </c>
      <c r="H1136" t="s">
        <v>261</v>
      </c>
      <c r="I1136" t="s">
        <v>698</v>
      </c>
      <c r="J1136" t="s">
        <v>14203</v>
      </c>
      <c r="K1136" t="s">
        <v>96</v>
      </c>
      <c r="L1136" t="s">
        <v>14204</v>
      </c>
      <c r="M1136" s="36">
        <v>45985.333333333343</v>
      </c>
      <c r="N1136" s="36">
        <v>45989.484722222223</v>
      </c>
      <c r="P1136" t="s">
        <v>8668</v>
      </c>
      <c r="Q1136" t="s">
        <v>8668</v>
      </c>
      <c r="R1136" t="s">
        <v>98</v>
      </c>
      <c r="S1136" t="s">
        <v>470</v>
      </c>
      <c r="T1136" t="s">
        <v>100</v>
      </c>
      <c r="U1136" t="s">
        <v>6696</v>
      </c>
      <c r="V1136" t="s">
        <v>14205</v>
      </c>
      <c r="W1136" t="s">
        <v>8611</v>
      </c>
      <c r="Y1136" t="s">
        <v>15</v>
      </c>
      <c r="Z1136" t="s">
        <v>104</v>
      </c>
      <c r="AB1136" s="37">
        <v>0</v>
      </c>
      <c r="AC1136" s="37">
        <v>35780</v>
      </c>
      <c r="AD1136" s="37">
        <v>75096</v>
      </c>
      <c r="AE1136" s="37">
        <v>35780</v>
      </c>
    </row>
    <row r="1137" spans="1:31">
      <c r="A1137" t="s">
        <v>583</v>
      </c>
      <c r="B1137" t="s">
        <v>256</v>
      </c>
      <c r="C1137" t="s">
        <v>257</v>
      </c>
      <c r="D1137" t="s">
        <v>9810</v>
      </c>
      <c r="E1137" t="s">
        <v>14206</v>
      </c>
      <c r="F1137" t="s">
        <v>14207</v>
      </c>
      <c r="G1137" t="s">
        <v>8665</v>
      </c>
      <c r="H1137" t="s">
        <v>587</v>
      </c>
      <c r="I1137" t="s">
        <v>9813</v>
      </c>
      <c r="J1137" t="s">
        <v>14208</v>
      </c>
      <c r="K1137" t="s">
        <v>96</v>
      </c>
      <c r="L1137" t="s">
        <v>14209</v>
      </c>
      <c r="M1137" s="36">
        <v>45985.333333333343</v>
      </c>
      <c r="N1137" s="36">
        <v>45987.631249999999</v>
      </c>
      <c r="P1137" t="s">
        <v>8668</v>
      </c>
      <c r="Q1137" t="s">
        <v>8668</v>
      </c>
      <c r="R1137" t="s">
        <v>1130</v>
      </c>
      <c r="S1137" t="s">
        <v>1130</v>
      </c>
      <c r="T1137" t="s">
        <v>100</v>
      </c>
      <c r="U1137" t="s">
        <v>6696</v>
      </c>
      <c r="V1137" t="s">
        <v>14210</v>
      </c>
      <c r="W1137" t="s">
        <v>102</v>
      </c>
      <c r="Y1137" t="s">
        <v>11</v>
      </c>
      <c r="Z1137" t="s">
        <v>104</v>
      </c>
      <c r="AA1137" t="s">
        <v>727</v>
      </c>
      <c r="AB1137" s="37">
        <v>1</v>
      </c>
      <c r="AC1137" s="37">
        <v>67654</v>
      </c>
      <c r="AD1137" s="37">
        <v>140396</v>
      </c>
      <c r="AE1137" s="37">
        <v>67654</v>
      </c>
    </row>
    <row r="1138" spans="1:31">
      <c r="A1138" t="s">
        <v>113</v>
      </c>
      <c r="B1138" t="s">
        <v>114</v>
      </c>
      <c r="C1138" t="s">
        <v>115</v>
      </c>
      <c r="D1138" t="s">
        <v>5926</v>
      </c>
      <c r="E1138" t="s">
        <v>14211</v>
      </c>
      <c r="F1138" t="s">
        <v>5928</v>
      </c>
      <c r="G1138" t="s">
        <v>8607</v>
      </c>
      <c r="H1138" t="s">
        <v>144</v>
      </c>
      <c r="I1138" t="s">
        <v>5929</v>
      </c>
      <c r="J1138" t="s">
        <v>5930</v>
      </c>
      <c r="K1138" t="s">
        <v>96</v>
      </c>
      <c r="L1138" t="s">
        <v>14212</v>
      </c>
      <c r="M1138" s="36">
        <v>45985.333333333343</v>
      </c>
      <c r="N1138" s="36">
        <v>45987.398611111108</v>
      </c>
      <c r="P1138" t="s">
        <v>8668</v>
      </c>
      <c r="Q1138" t="s">
        <v>8668</v>
      </c>
      <c r="R1138" t="s">
        <v>1130</v>
      </c>
      <c r="S1138" t="s">
        <v>1130</v>
      </c>
      <c r="T1138" t="s">
        <v>100</v>
      </c>
      <c r="U1138" t="s">
        <v>6696</v>
      </c>
      <c r="V1138" t="s">
        <v>14213</v>
      </c>
      <c r="W1138" t="s">
        <v>8611</v>
      </c>
      <c r="Y1138" t="s">
        <v>15</v>
      </c>
      <c r="Z1138" t="s">
        <v>104</v>
      </c>
      <c r="AB1138" s="37">
        <v>0</v>
      </c>
      <c r="AC1138" s="37">
        <v>35780</v>
      </c>
      <c r="AD1138" s="37">
        <v>75096</v>
      </c>
      <c r="AE1138" s="37">
        <v>35780</v>
      </c>
    </row>
    <row r="1139" spans="1:31">
      <c r="A1139" t="s">
        <v>152</v>
      </c>
      <c r="B1139" t="s">
        <v>153</v>
      </c>
      <c r="C1139" t="s">
        <v>154</v>
      </c>
      <c r="D1139" t="s">
        <v>155</v>
      </c>
      <c r="E1139" t="s">
        <v>14214</v>
      </c>
      <c r="F1139" t="s">
        <v>14215</v>
      </c>
      <c r="G1139" t="s">
        <v>8665</v>
      </c>
      <c r="H1139" t="s">
        <v>153</v>
      </c>
      <c r="I1139" t="s">
        <v>152</v>
      </c>
      <c r="J1139" t="s">
        <v>14216</v>
      </c>
      <c r="K1139" t="s">
        <v>96</v>
      </c>
      <c r="L1139" t="s">
        <v>14217</v>
      </c>
      <c r="M1139" s="36">
        <v>45985.333333333343</v>
      </c>
      <c r="N1139" s="36">
        <v>45987.335416666669</v>
      </c>
      <c r="P1139" t="s">
        <v>8668</v>
      </c>
      <c r="Q1139" t="s">
        <v>8668</v>
      </c>
      <c r="R1139" t="s">
        <v>1130</v>
      </c>
      <c r="S1139" t="s">
        <v>1130</v>
      </c>
      <c r="T1139" t="s">
        <v>100</v>
      </c>
      <c r="U1139" t="s">
        <v>6696</v>
      </c>
      <c r="V1139" t="s">
        <v>14218</v>
      </c>
      <c r="W1139" t="s">
        <v>102</v>
      </c>
      <c r="Y1139" t="s">
        <v>8</v>
      </c>
      <c r="Z1139" t="s">
        <v>104</v>
      </c>
      <c r="AA1139" t="s">
        <v>2242</v>
      </c>
      <c r="AB1139" s="37">
        <v>1</v>
      </c>
      <c r="AC1139" s="37">
        <v>35780</v>
      </c>
      <c r="AD1139" s="37">
        <v>75096</v>
      </c>
      <c r="AE1139" s="37">
        <v>35780</v>
      </c>
    </row>
    <row r="1140" spans="1:31">
      <c r="A1140" t="s">
        <v>152</v>
      </c>
      <c r="B1140" t="s">
        <v>153</v>
      </c>
      <c r="C1140" t="s">
        <v>154</v>
      </c>
      <c r="D1140" t="s">
        <v>155</v>
      </c>
      <c r="E1140" t="s">
        <v>14219</v>
      </c>
      <c r="F1140" t="s">
        <v>14220</v>
      </c>
      <c r="G1140" t="s">
        <v>8665</v>
      </c>
      <c r="H1140" t="s">
        <v>153</v>
      </c>
      <c r="I1140" t="s">
        <v>152</v>
      </c>
      <c r="J1140" t="s">
        <v>14221</v>
      </c>
      <c r="K1140" t="s">
        <v>96</v>
      </c>
      <c r="L1140" t="s">
        <v>14222</v>
      </c>
      <c r="M1140" s="36">
        <v>45985.333333333343</v>
      </c>
      <c r="N1140" s="36">
        <v>45986.338194444441</v>
      </c>
      <c r="P1140" t="s">
        <v>8668</v>
      </c>
      <c r="Q1140" t="s">
        <v>8668</v>
      </c>
      <c r="R1140" t="s">
        <v>1129</v>
      </c>
      <c r="S1140" t="s">
        <v>1130</v>
      </c>
      <c r="T1140" t="s">
        <v>100</v>
      </c>
      <c r="U1140" t="s">
        <v>6696</v>
      </c>
      <c r="V1140" t="s">
        <v>14223</v>
      </c>
      <c r="W1140" t="s">
        <v>102</v>
      </c>
      <c r="Y1140" t="s">
        <v>8</v>
      </c>
      <c r="Z1140" t="s">
        <v>104</v>
      </c>
      <c r="AA1140" t="s">
        <v>1262</v>
      </c>
      <c r="AB1140" s="37">
        <v>1</v>
      </c>
      <c r="AC1140" s="37">
        <v>35780</v>
      </c>
      <c r="AD1140" s="37">
        <v>75096</v>
      </c>
      <c r="AE1140" s="37">
        <v>35780</v>
      </c>
    </row>
    <row r="1141" spans="1:31">
      <c r="A1141" t="s">
        <v>152</v>
      </c>
      <c r="B1141" t="s">
        <v>153</v>
      </c>
      <c r="C1141" t="s">
        <v>154</v>
      </c>
      <c r="D1141" t="s">
        <v>155</v>
      </c>
      <c r="E1141" t="s">
        <v>14224</v>
      </c>
      <c r="F1141" t="s">
        <v>14225</v>
      </c>
      <c r="G1141" t="s">
        <v>8665</v>
      </c>
      <c r="H1141" t="s">
        <v>153</v>
      </c>
      <c r="I1141" t="s">
        <v>152</v>
      </c>
      <c r="J1141" t="s">
        <v>14226</v>
      </c>
      <c r="K1141" t="s">
        <v>96</v>
      </c>
      <c r="L1141" t="s">
        <v>14227</v>
      </c>
      <c r="M1141" s="36">
        <v>45985.333333333343</v>
      </c>
      <c r="N1141" s="36">
        <v>45986.450694444437</v>
      </c>
      <c r="P1141" t="s">
        <v>8668</v>
      </c>
      <c r="Q1141" t="s">
        <v>8668</v>
      </c>
      <c r="R1141" t="s">
        <v>147</v>
      </c>
      <c r="S1141" t="s">
        <v>2319</v>
      </c>
      <c r="T1141" t="s">
        <v>100</v>
      </c>
      <c r="U1141" t="s">
        <v>6696</v>
      </c>
      <c r="V1141" t="s">
        <v>14228</v>
      </c>
      <c r="W1141" t="s">
        <v>102</v>
      </c>
      <c r="Y1141" t="s">
        <v>8</v>
      </c>
      <c r="Z1141" t="s">
        <v>104</v>
      </c>
      <c r="AA1141" t="s">
        <v>5632</v>
      </c>
      <c r="AB1141" s="37">
        <v>1</v>
      </c>
      <c r="AC1141" s="37">
        <v>35780</v>
      </c>
      <c r="AD1141" s="37">
        <v>75096</v>
      </c>
      <c r="AE1141" s="37">
        <v>35780</v>
      </c>
    </row>
    <row r="1142" spans="1:31">
      <c r="A1142" t="s">
        <v>975</v>
      </c>
      <c r="B1142" t="s">
        <v>256</v>
      </c>
      <c r="C1142" t="s">
        <v>257</v>
      </c>
      <c r="D1142" t="s">
        <v>8836</v>
      </c>
      <c r="E1142" t="s">
        <v>14229</v>
      </c>
      <c r="F1142" t="s">
        <v>14230</v>
      </c>
      <c r="G1142" t="s">
        <v>10617</v>
      </c>
      <c r="H1142" t="s">
        <v>8839</v>
      </c>
      <c r="I1142" t="s">
        <v>8840</v>
      </c>
      <c r="J1142" t="s">
        <v>14231</v>
      </c>
      <c r="K1142" t="s">
        <v>96</v>
      </c>
      <c r="L1142" t="s">
        <v>14232</v>
      </c>
      <c r="M1142" s="36">
        <v>45985.333333333343</v>
      </c>
      <c r="N1142" s="36">
        <v>45985.690972222219</v>
      </c>
      <c r="P1142" t="s">
        <v>8668</v>
      </c>
      <c r="Q1142" t="s">
        <v>8668</v>
      </c>
      <c r="R1142" t="s">
        <v>98</v>
      </c>
      <c r="S1142" t="s">
        <v>470</v>
      </c>
      <c r="T1142" t="s">
        <v>1179</v>
      </c>
      <c r="U1142" t="s">
        <v>7069</v>
      </c>
      <c r="V1142" t="s">
        <v>14233</v>
      </c>
      <c r="W1142" t="s">
        <v>1195</v>
      </c>
      <c r="Y1142" t="s">
        <v>125</v>
      </c>
      <c r="Z1142" t="s">
        <v>126</v>
      </c>
      <c r="AB1142" s="37">
        <v>0</v>
      </c>
      <c r="AC1142" s="37">
        <v>41241</v>
      </c>
      <c r="AD1142" s="37">
        <v>0</v>
      </c>
      <c r="AE1142" s="37">
        <v>41241</v>
      </c>
    </row>
    <row r="1143" spans="1:31">
      <c r="A1143" t="s">
        <v>113</v>
      </c>
      <c r="B1143" t="s">
        <v>114</v>
      </c>
      <c r="C1143" t="s">
        <v>115</v>
      </c>
      <c r="D1143" t="s">
        <v>14234</v>
      </c>
      <c r="E1143" t="s">
        <v>14235</v>
      </c>
      <c r="F1143" t="s">
        <v>14236</v>
      </c>
      <c r="G1143" t="s">
        <v>8607</v>
      </c>
      <c r="H1143" t="s">
        <v>366</v>
      </c>
      <c r="I1143" t="s">
        <v>10212</v>
      </c>
      <c r="J1143" t="s">
        <v>14237</v>
      </c>
      <c r="K1143" t="s">
        <v>96</v>
      </c>
      <c r="L1143" t="s">
        <v>14238</v>
      </c>
      <c r="M1143" s="36">
        <v>45985.333333333343</v>
      </c>
      <c r="N1143" s="36">
        <v>45987.614583333343</v>
      </c>
      <c r="P1143" t="s">
        <v>8668</v>
      </c>
      <c r="Q1143" t="s">
        <v>8668</v>
      </c>
      <c r="R1143" t="s">
        <v>1130</v>
      </c>
      <c r="S1143" t="s">
        <v>1130</v>
      </c>
      <c r="T1143" t="s">
        <v>100</v>
      </c>
      <c r="U1143" t="s">
        <v>6696</v>
      </c>
      <c r="V1143" t="s">
        <v>14239</v>
      </c>
      <c r="W1143" t="s">
        <v>8611</v>
      </c>
      <c r="Y1143" t="s">
        <v>15</v>
      </c>
      <c r="Z1143" t="s">
        <v>104</v>
      </c>
      <c r="AB1143" s="37">
        <v>0</v>
      </c>
      <c r="AC1143" s="37">
        <v>35780</v>
      </c>
      <c r="AD1143" s="37">
        <v>75096</v>
      </c>
      <c r="AE1143" s="37">
        <v>35780</v>
      </c>
    </row>
    <row r="1144" spans="1:31">
      <c r="A1144" t="s">
        <v>991</v>
      </c>
      <c r="B1144" t="s">
        <v>256</v>
      </c>
      <c r="C1144" t="s">
        <v>257</v>
      </c>
      <c r="D1144" t="s">
        <v>1440</v>
      </c>
      <c r="E1144" t="s">
        <v>14240</v>
      </c>
      <c r="F1144" t="s">
        <v>14241</v>
      </c>
      <c r="G1144" t="s">
        <v>8665</v>
      </c>
      <c r="H1144" t="s">
        <v>224</v>
      </c>
      <c r="I1144" t="s">
        <v>991</v>
      </c>
      <c r="J1144" t="s">
        <v>14242</v>
      </c>
      <c r="K1144" t="s">
        <v>96</v>
      </c>
      <c r="L1144" t="s">
        <v>14243</v>
      </c>
      <c r="M1144" s="36">
        <v>45985.333333333343</v>
      </c>
      <c r="N1144" s="36">
        <v>45987.479166666657</v>
      </c>
      <c r="P1144" t="s">
        <v>8668</v>
      </c>
      <c r="Q1144" t="s">
        <v>8668</v>
      </c>
      <c r="R1144" t="s">
        <v>98</v>
      </c>
      <c r="S1144" t="s">
        <v>470</v>
      </c>
      <c r="T1144" t="s">
        <v>100</v>
      </c>
      <c r="U1144" t="s">
        <v>6696</v>
      </c>
      <c r="V1144" t="s">
        <v>14244</v>
      </c>
      <c r="W1144" t="s">
        <v>102</v>
      </c>
      <c r="Y1144" t="s">
        <v>8</v>
      </c>
      <c r="Z1144" t="s">
        <v>104</v>
      </c>
      <c r="AA1144" t="s">
        <v>7186</v>
      </c>
      <c r="AB1144" s="37">
        <v>1</v>
      </c>
      <c r="AC1144" s="37">
        <v>35780</v>
      </c>
      <c r="AD1144" s="37">
        <v>75096</v>
      </c>
      <c r="AE1144" s="37">
        <v>35780</v>
      </c>
    </row>
    <row r="1145" spans="1:31">
      <c r="A1145" t="s">
        <v>138</v>
      </c>
      <c r="B1145" t="s">
        <v>139</v>
      </c>
      <c r="C1145" t="s">
        <v>140</v>
      </c>
      <c r="D1145" t="s">
        <v>9237</v>
      </c>
      <c r="E1145" t="s">
        <v>14245</v>
      </c>
      <c r="F1145" t="s">
        <v>14246</v>
      </c>
      <c r="G1145" t="s">
        <v>8665</v>
      </c>
      <c r="H1145" t="s">
        <v>144</v>
      </c>
      <c r="I1145" t="s">
        <v>4583</v>
      </c>
      <c r="J1145" t="s">
        <v>14247</v>
      </c>
      <c r="K1145" t="s">
        <v>96</v>
      </c>
      <c r="L1145" t="s">
        <v>14248</v>
      </c>
      <c r="M1145" s="36">
        <v>45985.333333333343</v>
      </c>
      <c r="N1145" s="36">
        <v>45988.497916666667</v>
      </c>
      <c r="P1145" t="s">
        <v>8668</v>
      </c>
      <c r="Q1145" t="s">
        <v>8668</v>
      </c>
      <c r="R1145" t="s">
        <v>1130</v>
      </c>
      <c r="S1145" t="s">
        <v>1130</v>
      </c>
      <c r="T1145" t="s">
        <v>100</v>
      </c>
      <c r="U1145" t="s">
        <v>6696</v>
      </c>
      <c r="V1145" t="s">
        <v>14249</v>
      </c>
      <c r="W1145" t="s">
        <v>102</v>
      </c>
      <c r="Y1145" t="s">
        <v>11</v>
      </c>
      <c r="Z1145" t="s">
        <v>104</v>
      </c>
      <c r="AA1145" t="s">
        <v>176</v>
      </c>
      <c r="AB1145" s="37">
        <v>1</v>
      </c>
      <c r="AC1145" s="37">
        <v>67654</v>
      </c>
      <c r="AD1145" s="37">
        <v>140396</v>
      </c>
      <c r="AE1145" s="37">
        <v>67654</v>
      </c>
    </row>
    <row r="1146" spans="1:31">
      <c r="A1146" t="s">
        <v>509</v>
      </c>
      <c r="B1146" t="s">
        <v>139</v>
      </c>
      <c r="C1146" t="s">
        <v>140</v>
      </c>
      <c r="D1146" t="s">
        <v>1402</v>
      </c>
      <c r="E1146" t="s">
        <v>14250</v>
      </c>
      <c r="F1146" t="s">
        <v>14251</v>
      </c>
      <c r="G1146" t="s">
        <v>8665</v>
      </c>
      <c r="H1146" t="s">
        <v>144</v>
      </c>
      <c r="I1146" t="s">
        <v>509</v>
      </c>
      <c r="J1146" t="s">
        <v>14252</v>
      </c>
      <c r="K1146" t="s">
        <v>96</v>
      </c>
      <c r="L1146" t="s">
        <v>14253</v>
      </c>
      <c r="M1146" s="36">
        <v>45985.333333333343</v>
      </c>
      <c r="N1146" s="36">
        <v>45988.39166666667</v>
      </c>
      <c r="P1146" t="s">
        <v>8668</v>
      </c>
      <c r="Q1146" t="s">
        <v>8668</v>
      </c>
      <c r="R1146" t="s">
        <v>98</v>
      </c>
      <c r="S1146" t="s">
        <v>99</v>
      </c>
      <c r="T1146" t="s">
        <v>100</v>
      </c>
      <c r="U1146" t="s">
        <v>6696</v>
      </c>
      <c r="V1146" t="s">
        <v>14254</v>
      </c>
      <c r="W1146" t="s">
        <v>102</v>
      </c>
      <c r="Y1146" t="s">
        <v>8</v>
      </c>
      <c r="Z1146" t="s">
        <v>104</v>
      </c>
      <c r="AA1146" t="s">
        <v>518</v>
      </c>
      <c r="AB1146" s="37">
        <v>1</v>
      </c>
      <c r="AC1146" s="37">
        <v>35780</v>
      </c>
      <c r="AD1146" s="37">
        <v>75096</v>
      </c>
      <c r="AE1146" s="37">
        <v>35780</v>
      </c>
    </row>
    <row r="1147" spans="1:31">
      <c r="A1147" t="s">
        <v>152</v>
      </c>
      <c r="B1147" t="s">
        <v>153</v>
      </c>
      <c r="C1147" t="s">
        <v>154</v>
      </c>
      <c r="D1147" t="s">
        <v>155</v>
      </c>
      <c r="E1147" t="s">
        <v>14255</v>
      </c>
      <c r="F1147" t="s">
        <v>9732</v>
      </c>
      <c r="G1147" t="s">
        <v>8665</v>
      </c>
      <c r="H1147" t="s">
        <v>153</v>
      </c>
      <c r="I1147" t="s">
        <v>152</v>
      </c>
      <c r="J1147" t="s">
        <v>9733</v>
      </c>
      <c r="K1147" t="s">
        <v>96</v>
      </c>
      <c r="L1147" t="s">
        <v>14256</v>
      </c>
      <c r="M1147" s="36">
        <v>45985.333333333343</v>
      </c>
      <c r="N1147" s="36">
        <v>45985.580555555563</v>
      </c>
      <c r="P1147" t="s">
        <v>8668</v>
      </c>
      <c r="Q1147" t="s">
        <v>8668</v>
      </c>
      <c r="R1147" t="s">
        <v>1130</v>
      </c>
      <c r="S1147" t="s">
        <v>1130</v>
      </c>
      <c r="T1147" t="s">
        <v>100</v>
      </c>
      <c r="U1147" t="s">
        <v>6696</v>
      </c>
      <c r="V1147" t="s">
        <v>14257</v>
      </c>
      <c r="W1147" t="s">
        <v>102</v>
      </c>
      <c r="Y1147" t="s">
        <v>8</v>
      </c>
      <c r="Z1147" t="s">
        <v>104</v>
      </c>
      <c r="AA1147" t="s">
        <v>1262</v>
      </c>
      <c r="AB1147" s="37">
        <v>1</v>
      </c>
      <c r="AC1147" s="37">
        <v>35780</v>
      </c>
      <c r="AD1147" s="37">
        <v>75096</v>
      </c>
      <c r="AE1147" s="37">
        <v>35780</v>
      </c>
    </row>
    <row r="1148" spans="1:31">
      <c r="A1148" t="s">
        <v>991</v>
      </c>
      <c r="B1148" t="s">
        <v>256</v>
      </c>
      <c r="C1148" t="s">
        <v>257</v>
      </c>
      <c r="D1148" t="s">
        <v>14258</v>
      </c>
      <c r="E1148" t="s">
        <v>14259</v>
      </c>
      <c r="F1148" t="s">
        <v>14260</v>
      </c>
      <c r="G1148" t="s">
        <v>8665</v>
      </c>
      <c r="H1148" t="s">
        <v>224</v>
      </c>
      <c r="I1148" t="s">
        <v>14261</v>
      </c>
      <c r="J1148" t="s">
        <v>14262</v>
      </c>
      <c r="K1148" t="s">
        <v>96</v>
      </c>
      <c r="L1148" t="s">
        <v>14263</v>
      </c>
      <c r="M1148" s="36">
        <v>45985.333333333343</v>
      </c>
      <c r="N1148" s="36">
        <v>45991.640972222223</v>
      </c>
      <c r="P1148" t="s">
        <v>8668</v>
      </c>
      <c r="Q1148" t="s">
        <v>8668</v>
      </c>
      <c r="R1148" t="s">
        <v>1130</v>
      </c>
      <c r="S1148" t="s">
        <v>1130</v>
      </c>
      <c r="T1148" t="s">
        <v>100</v>
      </c>
      <c r="U1148" t="s">
        <v>6696</v>
      </c>
      <c r="V1148" t="s">
        <v>14264</v>
      </c>
      <c r="W1148" t="s">
        <v>102</v>
      </c>
      <c r="Y1148" t="s">
        <v>11</v>
      </c>
      <c r="Z1148" t="s">
        <v>104</v>
      </c>
      <c r="AA1148" t="s">
        <v>1000</v>
      </c>
      <c r="AB1148" s="37">
        <v>1</v>
      </c>
      <c r="AC1148" s="37">
        <v>67654</v>
      </c>
      <c r="AD1148" s="37">
        <v>140396</v>
      </c>
      <c r="AE1148" s="37">
        <v>67654</v>
      </c>
    </row>
    <row r="1149" spans="1:31">
      <c r="A1149" t="s">
        <v>138</v>
      </c>
      <c r="B1149" t="s">
        <v>139</v>
      </c>
      <c r="C1149" t="s">
        <v>140</v>
      </c>
      <c r="D1149" t="s">
        <v>2183</v>
      </c>
      <c r="E1149" t="s">
        <v>14265</v>
      </c>
      <c r="F1149" t="s">
        <v>14266</v>
      </c>
      <c r="G1149" t="s">
        <v>8665</v>
      </c>
      <c r="H1149" t="s">
        <v>144</v>
      </c>
      <c r="I1149" t="s">
        <v>2186</v>
      </c>
      <c r="J1149" t="s">
        <v>14267</v>
      </c>
      <c r="K1149" t="s">
        <v>96</v>
      </c>
      <c r="L1149" t="s">
        <v>14268</v>
      </c>
      <c r="M1149" s="36">
        <v>45985.333333333343</v>
      </c>
      <c r="N1149" s="36">
        <v>45987.461111111108</v>
      </c>
      <c r="P1149" t="s">
        <v>8668</v>
      </c>
      <c r="Q1149" t="s">
        <v>8668</v>
      </c>
      <c r="R1149" t="s">
        <v>1130</v>
      </c>
      <c r="S1149" t="s">
        <v>1130</v>
      </c>
      <c r="T1149" t="s">
        <v>100</v>
      </c>
      <c r="U1149" t="s">
        <v>6696</v>
      </c>
      <c r="V1149" t="s">
        <v>14269</v>
      </c>
      <c r="W1149" t="s">
        <v>102</v>
      </c>
      <c r="Y1149" t="s">
        <v>8</v>
      </c>
      <c r="Z1149" t="s">
        <v>104</v>
      </c>
      <c r="AA1149" t="s">
        <v>644</v>
      </c>
      <c r="AB1149" s="37">
        <v>1</v>
      </c>
      <c r="AC1149" s="37">
        <v>35780</v>
      </c>
      <c r="AD1149" s="37">
        <v>75096</v>
      </c>
      <c r="AE1149" s="37">
        <v>35780</v>
      </c>
    </row>
    <row r="1150" spans="1:31">
      <c r="A1150" t="s">
        <v>509</v>
      </c>
      <c r="B1150" t="s">
        <v>139</v>
      </c>
      <c r="C1150" t="s">
        <v>140</v>
      </c>
      <c r="D1150" t="s">
        <v>1402</v>
      </c>
      <c r="E1150" t="s">
        <v>14270</v>
      </c>
      <c r="F1150" t="s">
        <v>14271</v>
      </c>
      <c r="G1150" t="s">
        <v>8665</v>
      </c>
      <c r="H1150" t="s">
        <v>144</v>
      </c>
      <c r="I1150" t="s">
        <v>509</v>
      </c>
      <c r="J1150" t="s">
        <v>14272</v>
      </c>
      <c r="K1150" t="s">
        <v>96</v>
      </c>
      <c r="L1150" t="s">
        <v>14273</v>
      </c>
      <c r="M1150" s="36">
        <v>45985.333333333343</v>
      </c>
      <c r="N1150" s="36">
        <v>45987.576388888891</v>
      </c>
      <c r="P1150" t="s">
        <v>8668</v>
      </c>
      <c r="Q1150" t="s">
        <v>8668</v>
      </c>
      <c r="R1150" t="s">
        <v>98</v>
      </c>
      <c r="S1150" t="s">
        <v>99</v>
      </c>
      <c r="T1150" t="s">
        <v>100</v>
      </c>
      <c r="U1150" t="s">
        <v>6696</v>
      </c>
      <c r="V1150" t="s">
        <v>14274</v>
      </c>
      <c r="W1150" t="s">
        <v>102</v>
      </c>
      <c r="Y1150" t="s">
        <v>8</v>
      </c>
      <c r="Z1150" t="s">
        <v>104</v>
      </c>
      <c r="AA1150" t="s">
        <v>518</v>
      </c>
      <c r="AB1150" s="37">
        <v>1</v>
      </c>
      <c r="AC1150" s="37">
        <v>35780</v>
      </c>
      <c r="AD1150" s="37">
        <v>75096</v>
      </c>
      <c r="AE1150" s="37">
        <v>35780</v>
      </c>
    </row>
    <row r="1151" spans="1:31">
      <c r="A1151" t="s">
        <v>310</v>
      </c>
      <c r="B1151" t="s">
        <v>114</v>
      </c>
      <c r="C1151" t="s">
        <v>115</v>
      </c>
      <c r="D1151" t="s">
        <v>342</v>
      </c>
      <c r="E1151" t="s">
        <v>14275</v>
      </c>
      <c r="F1151" t="s">
        <v>14276</v>
      </c>
      <c r="G1151" t="s">
        <v>8607</v>
      </c>
      <c r="H1151" t="s">
        <v>314</v>
      </c>
      <c r="I1151" t="s">
        <v>345</v>
      </c>
      <c r="J1151" t="s">
        <v>14277</v>
      </c>
      <c r="K1151" t="s">
        <v>96</v>
      </c>
      <c r="L1151" t="s">
        <v>14278</v>
      </c>
      <c r="M1151" s="36">
        <v>45985.333333333343</v>
      </c>
      <c r="N1151" s="36">
        <v>45989.484027777777</v>
      </c>
      <c r="P1151" t="s">
        <v>8668</v>
      </c>
      <c r="Q1151" t="s">
        <v>8668</v>
      </c>
      <c r="R1151" t="s">
        <v>1130</v>
      </c>
      <c r="S1151" t="s">
        <v>1130</v>
      </c>
      <c r="T1151" t="s">
        <v>100</v>
      </c>
      <c r="U1151" t="s">
        <v>6696</v>
      </c>
      <c r="V1151" t="s">
        <v>14279</v>
      </c>
      <c r="W1151" t="s">
        <v>8611</v>
      </c>
      <c r="Y1151" t="s">
        <v>125</v>
      </c>
      <c r="Z1151" t="s">
        <v>104</v>
      </c>
      <c r="AB1151" s="37">
        <v>0</v>
      </c>
      <c r="AC1151" s="37">
        <v>35780</v>
      </c>
      <c r="AD1151" s="37">
        <v>75096</v>
      </c>
      <c r="AE1151" s="37">
        <v>35780</v>
      </c>
    </row>
    <row r="1152" spans="1:31">
      <c r="A1152" t="s">
        <v>152</v>
      </c>
      <c r="B1152" t="s">
        <v>153</v>
      </c>
      <c r="C1152" t="s">
        <v>154</v>
      </c>
      <c r="D1152" t="s">
        <v>155</v>
      </c>
      <c r="E1152" t="s">
        <v>14280</v>
      </c>
      <c r="F1152" t="s">
        <v>14281</v>
      </c>
      <c r="G1152" t="s">
        <v>8665</v>
      </c>
      <c r="H1152" t="s">
        <v>153</v>
      </c>
      <c r="I1152" t="s">
        <v>152</v>
      </c>
      <c r="J1152" t="s">
        <v>14282</v>
      </c>
      <c r="K1152" t="s">
        <v>96</v>
      </c>
      <c r="L1152" t="s">
        <v>14283</v>
      </c>
      <c r="M1152" s="36">
        <v>45985.350185185183</v>
      </c>
      <c r="N1152" s="36">
        <v>45988.575694444437</v>
      </c>
      <c r="P1152" t="s">
        <v>8668</v>
      </c>
      <c r="Q1152" t="s">
        <v>8668</v>
      </c>
      <c r="R1152" t="s">
        <v>1130</v>
      </c>
      <c r="S1152" t="s">
        <v>1130</v>
      </c>
      <c r="T1152" t="s">
        <v>100</v>
      </c>
      <c r="U1152" t="s">
        <v>6696</v>
      </c>
      <c r="V1152" t="s">
        <v>14284</v>
      </c>
      <c r="W1152" t="s">
        <v>102</v>
      </c>
      <c r="Y1152" t="s">
        <v>8</v>
      </c>
      <c r="Z1152" t="s">
        <v>104</v>
      </c>
      <c r="AA1152" t="s">
        <v>5632</v>
      </c>
      <c r="AB1152" s="37">
        <v>1</v>
      </c>
      <c r="AC1152" s="37">
        <v>35780</v>
      </c>
      <c r="AD1152" s="37">
        <v>75096</v>
      </c>
      <c r="AE1152" s="37">
        <v>35780</v>
      </c>
    </row>
    <row r="1153" spans="1:31">
      <c r="A1153" t="s">
        <v>138</v>
      </c>
      <c r="B1153" t="s">
        <v>139</v>
      </c>
      <c r="C1153" t="s">
        <v>140</v>
      </c>
      <c r="D1153" t="s">
        <v>494</v>
      </c>
      <c r="E1153" t="s">
        <v>14285</v>
      </c>
      <c r="F1153" t="s">
        <v>14286</v>
      </c>
      <c r="G1153" t="s">
        <v>8665</v>
      </c>
      <c r="H1153" t="s">
        <v>144</v>
      </c>
      <c r="I1153" t="s">
        <v>497</v>
      </c>
      <c r="J1153" t="s">
        <v>14287</v>
      </c>
      <c r="K1153" t="s">
        <v>96</v>
      </c>
      <c r="L1153" t="s">
        <v>14288</v>
      </c>
      <c r="M1153" s="36">
        <v>45985.359594907408</v>
      </c>
      <c r="N1153" s="36">
        <v>45988.453472222223</v>
      </c>
      <c r="P1153" t="s">
        <v>8668</v>
      </c>
      <c r="Q1153" t="s">
        <v>8668</v>
      </c>
      <c r="R1153" t="s">
        <v>98</v>
      </c>
      <c r="S1153" t="s">
        <v>470</v>
      </c>
      <c r="T1153" t="s">
        <v>100</v>
      </c>
      <c r="U1153" t="s">
        <v>6696</v>
      </c>
      <c r="V1153" t="s">
        <v>14289</v>
      </c>
      <c r="W1153" t="s">
        <v>102</v>
      </c>
      <c r="Y1153" t="s">
        <v>8</v>
      </c>
      <c r="Z1153" t="s">
        <v>104</v>
      </c>
      <c r="AA1153" t="s">
        <v>11239</v>
      </c>
      <c r="AB1153" s="37">
        <v>1</v>
      </c>
      <c r="AC1153" s="37">
        <v>35780</v>
      </c>
      <c r="AD1153" s="37">
        <v>75096</v>
      </c>
      <c r="AE1153" s="37">
        <v>35780</v>
      </c>
    </row>
    <row r="1154" spans="1:31">
      <c r="A1154" t="s">
        <v>991</v>
      </c>
      <c r="B1154" t="s">
        <v>256</v>
      </c>
      <c r="C1154" t="s">
        <v>257</v>
      </c>
      <c r="D1154" t="s">
        <v>1440</v>
      </c>
      <c r="E1154" t="s">
        <v>14290</v>
      </c>
      <c r="F1154" t="s">
        <v>14291</v>
      </c>
      <c r="G1154" t="s">
        <v>8665</v>
      </c>
      <c r="H1154" t="s">
        <v>224</v>
      </c>
      <c r="I1154" t="s">
        <v>991</v>
      </c>
      <c r="J1154" t="s">
        <v>14292</v>
      </c>
      <c r="K1154" t="s">
        <v>96</v>
      </c>
      <c r="L1154" t="s">
        <v>14293</v>
      </c>
      <c r="M1154" s="36">
        <v>45985.380636574067</v>
      </c>
      <c r="N1154" s="36">
        <v>45987.43472222222</v>
      </c>
      <c r="P1154" t="s">
        <v>8668</v>
      </c>
      <c r="Q1154" t="s">
        <v>8668</v>
      </c>
      <c r="R1154" t="s">
        <v>1129</v>
      </c>
      <c r="S1154" t="s">
        <v>1129</v>
      </c>
      <c r="T1154" t="s">
        <v>100</v>
      </c>
      <c r="U1154" t="s">
        <v>6696</v>
      </c>
      <c r="V1154" t="s">
        <v>14294</v>
      </c>
      <c r="W1154" t="s">
        <v>102</v>
      </c>
      <c r="Y1154" t="s">
        <v>8</v>
      </c>
      <c r="Z1154" t="s">
        <v>104</v>
      </c>
      <c r="AA1154" t="s">
        <v>1000</v>
      </c>
      <c r="AB1154" s="37">
        <v>1</v>
      </c>
      <c r="AC1154" s="37">
        <v>35780</v>
      </c>
      <c r="AD1154" s="37">
        <v>75096</v>
      </c>
      <c r="AE1154" s="37">
        <v>35780</v>
      </c>
    </row>
    <row r="1155" spans="1:31">
      <c r="A1155" t="s">
        <v>975</v>
      </c>
      <c r="B1155" t="s">
        <v>256</v>
      </c>
      <c r="C1155" t="s">
        <v>257</v>
      </c>
      <c r="D1155" t="s">
        <v>976</v>
      </c>
      <c r="E1155" t="s">
        <v>14295</v>
      </c>
      <c r="F1155" t="s">
        <v>14296</v>
      </c>
      <c r="G1155" t="s">
        <v>8665</v>
      </c>
      <c r="H1155" t="s">
        <v>979</v>
      </c>
      <c r="I1155" t="s">
        <v>975</v>
      </c>
      <c r="J1155" t="s">
        <v>7219</v>
      </c>
      <c r="K1155" t="s">
        <v>96</v>
      </c>
      <c r="L1155" t="s">
        <v>14297</v>
      </c>
      <c r="M1155" s="36">
        <v>45985.393935185188</v>
      </c>
      <c r="N1155" s="36">
        <v>45989.439583333333</v>
      </c>
      <c r="P1155" t="s">
        <v>8668</v>
      </c>
      <c r="Q1155" t="s">
        <v>8668</v>
      </c>
      <c r="R1155" t="s">
        <v>1130</v>
      </c>
      <c r="S1155" t="s">
        <v>1130</v>
      </c>
      <c r="T1155" t="s">
        <v>100</v>
      </c>
      <c r="U1155" t="s">
        <v>6696</v>
      </c>
      <c r="V1155" t="s">
        <v>14298</v>
      </c>
      <c r="W1155" t="s">
        <v>102</v>
      </c>
      <c r="Y1155" t="s">
        <v>8</v>
      </c>
      <c r="Z1155" t="s">
        <v>104</v>
      </c>
      <c r="AA1155" t="s">
        <v>7197</v>
      </c>
      <c r="AB1155" s="37">
        <v>1</v>
      </c>
      <c r="AC1155" s="37">
        <v>35780</v>
      </c>
      <c r="AD1155" s="37">
        <v>75096</v>
      </c>
      <c r="AE1155" s="37">
        <v>35780</v>
      </c>
    </row>
    <row r="1156" spans="1:31">
      <c r="A1156" t="s">
        <v>398</v>
      </c>
      <c r="B1156" t="s">
        <v>86</v>
      </c>
      <c r="C1156" t="s">
        <v>87</v>
      </c>
      <c r="D1156" t="s">
        <v>9164</v>
      </c>
      <c r="E1156" t="s">
        <v>14299</v>
      </c>
      <c r="F1156" t="s">
        <v>14300</v>
      </c>
      <c r="G1156" t="s">
        <v>8665</v>
      </c>
      <c r="H1156" t="s">
        <v>402</v>
      </c>
      <c r="I1156" t="s">
        <v>9167</v>
      </c>
      <c r="J1156" t="s">
        <v>14301</v>
      </c>
      <c r="K1156" t="s">
        <v>96</v>
      </c>
      <c r="L1156" t="s">
        <v>14302</v>
      </c>
      <c r="M1156" s="36">
        <v>45985.403229166674</v>
      </c>
      <c r="N1156" s="36">
        <v>45987.57708333333</v>
      </c>
      <c r="P1156" t="s">
        <v>8668</v>
      </c>
      <c r="Q1156" t="s">
        <v>8668</v>
      </c>
      <c r="R1156" t="s">
        <v>1130</v>
      </c>
      <c r="S1156" t="s">
        <v>1130</v>
      </c>
      <c r="T1156" t="s">
        <v>100</v>
      </c>
      <c r="U1156" t="s">
        <v>6696</v>
      </c>
      <c r="V1156" t="s">
        <v>14303</v>
      </c>
      <c r="W1156" t="s">
        <v>102</v>
      </c>
      <c r="Y1156" t="s">
        <v>11</v>
      </c>
      <c r="Z1156" t="s">
        <v>104</v>
      </c>
      <c r="AA1156" t="s">
        <v>429</v>
      </c>
      <c r="AB1156" s="37">
        <v>1</v>
      </c>
      <c r="AC1156" s="37">
        <v>67654</v>
      </c>
      <c r="AD1156" s="37">
        <v>140396</v>
      </c>
      <c r="AE1156" s="37">
        <v>67654</v>
      </c>
    </row>
    <row r="1157" spans="1:31">
      <c r="A1157" t="s">
        <v>277</v>
      </c>
      <c r="B1157" t="s">
        <v>256</v>
      </c>
      <c r="C1157" t="s">
        <v>257</v>
      </c>
      <c r="D1157" t="s">
        <v>5963</v>
      </c>
      <c r="E1157" t="s">
        <v>14304</v>
      </c>
      <c r="F1157" t="s">
        <v>14305</v>
      </c>
      <c r="G1157" t="s">
        <v>8607</v>
      </c>
      <c r="H1157" t="s">
        <v>291</v>
      </c>
      <c r="I1157" t="s">
        <v>5966</v>
      </c>
      <c r="J1157" t="s">
        <v>14306</v>
      </c>
      <c r="K1157" t="s">
        <v>96</v>
      </c>
      <c r="L1157" t="s">
        <v>14307</v>
      </c>
      <c r="M1157" s="36">
        <v>45985.403715277767</v>
      </c>
      <c r="N1157" s="36">
        <v>45989.594444444447</v>
      </c>
      <c r="P1157" t="s">
        <v>8668</v>
      </c>
      <c r="Q1157" t="s">
        <v>8668</v>
      </c>
      <c r="R1157" t="s">
        <v>1129</v>
      </c>
      <c r="S1157" t="s">
        <v>1129</v>
      </c>
      <c r="T1157" t="s">
        <v>100</v>
      </c>
      <c r="U1157" t="s">
        <v>6696</v>
      </c>
      <c r="V1157" t="s">
        <v>14308</v>
      </c>
      <c r="W1157" t="s">
        <v>8611</v>
      </c>
      <c r="Y1157" t="s">
        <v>15</v>
      </c>
      <c r="Z1157" t="s">
        <v>104</v>
      </c>
      <c r="AB1157" s="37">
        <v>0</v>
      </c>
      <c r="AC1157" s="37">
        <v>35780</v>
      </c>
      <c r="AD1157" s="37">
        <v>75096</v>
      </c>
      <c r="AE1157" s="37">
        <v>35780</v>
      </c>
    </row>
    <row r="1158" spans="1:31">
      <c r="A1158" t="s">
        <v>277</v>
      </c>
      <c r="B1158" t="s">
        <v>256</v>
      </c>
      <c r="C1158" t="s">
        <v>257</v>
      </c>
      <c r="D1158" t="s">
        <v>288</v>
      </c>
      <c r="E1158" t="s">
        <v>14309</v>
      </c>
      <c r="F1158" t="s">
        <v>14310</v>
      </c>
      <c r="G1158" t="s">
        <v>8665</v>
      </c>
      <c r="H1158" t="s">
        <v>291</v>
      </c>
      <c r="I1158" t="s">
        <v>277</v>
      </c>
      <c r="J1158" t="s">
        <v>14311</v>
      </c>
      <c r="K1158" t="s">
        <v>96</v>
      </c>
      <c r="L1158" t="s">
        <v>14312</v>
      </c>
      <c r="M1158" s="36">
        <v>45985.413206018522</v>
      </c>
      <c r="N1158" s="36">
        <v>45988.611111111109</v>
      </c>
      <c r="P1158" t="s">
        <v>8668</v>
      </c>
      <c r="Q1158" t="s">
        <v>8668</v>
      </c>
      <c r="R1158" t="s">
        <v>1130</v>
      </c>
      <c r="S1158" t="s">
        <v>1130</v>
      </c>
      <c r="T1158" t="s">
        <v>100</v>
      </c>
      <c r="U1158" t="s">
        <v>6696</v>
      </c>
      <c r="V1158" t="s">
        <v>14313</v>
      </c>
      <c r="W1158" t="s">
        <v>102</v>
      </c>
      <c r="Y1158" t="s">
        <v>8</v>
      </c>
      <c r="Z1158" t="s">
        <v>104</v>
      </c>
      <c r="AA1158" t="s">
        <v>287</v>
      </c>
      <c r="AB1158" s="37">
        <v>1</v>
      </c>
      <c r="AC1158" s="37">
        <v>35780</v>
      </c>
      <c r="AD1158" s="37">
        <v>75096</v>
      </c>
      <c r="AE1158" s="37">
        <v>35780</v>
      </c>
    </row>
    <row r="1159" spans="1:31">
      <c r="A1159" t="s">
        <v>152</v>
      </c>
      <c r="B1159" t="s">
        <v>153</v>
      </c>
      <c r="C1159" t="s">
        <v>154</v>
      </c>
      <c r="D1159" t="s">
        <v>155</v>
      </c>
      <c r="E1159" t="s">
        <v>14314</v>
      </c>
      <c r="F1159" t="s">
        <v>9496</v>
      </c>
      <c r="G1159" t="s">
        <v>8665</v>
      </c>
      <c r="H1159" t="s">
        <v>153</v>
      </c>
      <c r="I1159" t="s">
        <v>152</v>
      </c>
      <c r="J1159" t="s">
        <v>9497</v>
      </c>
      <c r="K1159" t="s">
        <v>96</v>
      </c>
      <c r="L1159" t="s">
        <v>14315</v>
      </c>
      <c r="M1159" s="36">
        <v>45985.414317129631</v>
      </c>
      <c r="N1159" s="36">
        <v>45986.702777777777</v>
      </c>
      <c r="P1159" t="s">
        <v>8668</v>
      </c>
      <c r="Q1159" t="s">
        <v>8668</v>
      </c>
      <c r="R1159" t="s">
        <v>1130</v>
      </c>
      <c r="S1159" t="s">
        <v>1130</v>
      </c>
      <c r="T1159" t="s">
        <v>100</v>
      </c>
      <c r="U1159" t="s">
        <v>6696</v>
      </c>
      <c r="V1159" t="s">
        <v>14316</v>
      </c>
      <c r="W1159" t="s">
        <v>102</v>
      </c>
      <c r="Y1159" t="s">
        <v>8</v>
      </c>
      <c r="Z1159" t="s">
        <v>104</v>
      </c>
      <c r="AA1159" t="s">
        <v>1911</v>
      </c>
      <c r="AB1159" s="37">
        <v>1</v>
      </c>
      <c r="AC1159" s="37">
        <v>35780</v>
      </c>
      <c r="AD1159" s="37">
        <v>75096</v>
      </c>
      <c r="AE1159" s="37">
        <v>35780</v>
      </c>
    </row>
    <row r="1160" spans="1:31">
      <c r="A1160" t="s">
        <v>152</v>
      </c>
      <c r="B1160" t="s">
        <v>153</v>
      </c>
      <c r="C1160" t="s">
        <v>154</v>
      </c>
      <c r="D1160" t="s">
        <v>155</v>
      </c>
      <c r="E1160" t="s">
        <v>14317</v>
      </c>
      <c r="F1160" t="s">
        <v>14318</v>
      </c>
      <c r="G1160" t="s">
        <v>8665</v>
      </c>
      <c r="H1160" t="s">
        <v>153</v>
      </c>
      <c r="I1160" t="s">
        <v>152</v>
      </c>
      <c r="J1160" t="s">
        <v>14319</v>
      </c>
      <c r="K1160" t="s">
        <v>96</v>
      </c>
      <c r="L1160" t="s">
        <v>14320</v>
      </c>
      <c r="M1160" s="36">
        <v>45985.434027777781</v>
      </c>
      <c r="N1160" s="36">
        <v>45988.46875</v>
      </c>
      <c r="P1160" t="s">
        <v>8668</v>
      </c>
      <c r="Q1160" t="s">
        <v>8668</v>
      </c>
      <c r="R1160" t="s">
        <v>1130</v>
      </c>
      <c r="S1160" t="s">
        <v>9906</v>
      </c>
      <c r="T1160" t="s">
        <v>100</v>
      </c>
      <c r="U1160" t="s">
        <v>6696</v>
      </c>
      <c r="V1160" t="s">
        <v>14321</v>
      </c>
      <c r="W1160" t="s">
        <v>102</v>
      </c>
      <c r="Y1160" t="s">
        <v>8</v>
      </c>
      <c r="Z1160" t="s">
        <v>104</v>
      </c>
      <c r="AA1160" t="s">
        <v>793</v>
      </c>
      <c r="AB1160" s="37">
        <v>1</v>
      </c>
      <c r="AC1160" s="37">
        <v>35780</v>
      </c>
      <c r="AD1160" s="37">
        <v>75096</v>
      </c>
      <c r="AE1160" s="37">
        <v>35780</v>
      </c>
    </row>
    <row r="1161" spans="1:31">
      <c r="A1161" t="s">
        <v>255</v>
      </c>
      <c r="B1161" t="s">
        <v>256</v>
      </c>
      <c r="C1161" t="s">
        <v>257</v>
      </c>
      <c r="D1161" t="s">
        <v>8414</v>
      </c>
      <c r="E1161" t="s">
        <v>14322</v>
      </c>
      <c r="F1161" t="s">
        <v>14323</v>
      </c>
      <c r="G1161" t="s">
        <v>8665</v>
      </c>
      <c r="H1161" t="s">
        <v>261</v>
      </c>
      <c r="I1161" t="s">
        <v>8415</v>
      </c>
      <c r="J1161" t="s">
        <v>14324</v>
      </c>
      <c r="K1161" t="s">
        <v>96</v>
      </c>
      <c r="L1161" t="s">
        <v>14325</v>
      </c>
      <c r="M1161" s="36">
        <v>45985.440833333327</v>
      </c>
      <c r="N1161" s="36">
        <v>45988.69027777778</v>
      </c>
      <c r="P1161" t="s">
        <v>8668</v>
      </c>
      <c r="Q1161" t="s">
        <v>8668</v>
      </c>
      <c r="R1161" t="s">
        <v>98</v>
      </c>
      <c r="S1161" t="s">
        <v>99</v>
      </c>
      <c r="T1161" t="s">
        <v>100</v>
      </c>
      <c r="U1161" t="s">
        <v>6696</v>
      </c>
      <c r="V1161" t="s">
        <v>14326</v>
      </c>
      <c r="W1161" t="s">
        <v>102</v>
      </c>
      <c r="Y1161" t="s">
        <v>11</v>
      </c>
      <c r="Z1161" t="s">
        <v>104</v>
      </c>
      <c r="AA1161" t="s">
        <v>2651</v>
      </c>
      <c r="AB1161" s="37">
        <v>1</v>
      </c>
      <c r="AC1161" s="37">
        <v>67654</v>
      </c>
      <c r="AD1161" s="37">
        <v>140396</v>
      </c>
      <c r="AE1161" s="37">
        <v>67654</v>
      </c>
    </row>
    <row r="1162" spans="1:31">
      <c r="A1162" t="s">
        <v>152</v>
      </c>
      <c r="B1162" t="s">
        <v>153</v>
      </c>
      <c r="C1162" t="s">
        <v>154</v>
      </c>
      <c r="D1162" t="s">
        <v>155</v>
      </c>
      <c r="E1162" t="s">
        <v>14327</v>
      </c>
      <c r="F1162" t="s">
        <v>10361</v>
      </c>
      <c r="G1162" t="s">
        <v>8665</v>
      </c>
      <c r="H1162" t="s">
        <v>153</v>
      </c>
      <c r="I1162" t="s">
        <v>152</v>
      </c>
      <c r="J1162" t="s">
        <v>10362</v>
      </c>
      <c r="K1162" t="s">
        <v>96</v>
      </c>
      <c r="L1162" t="s">
        <v>14328</v>
      </c>
      <c r="M1162" s="36">
        <v>45985.448171296302</v>
      </c>
      <c r="N1162" s="36">
        <v>45988.646527777782</v>
      </c>
      <c r="P1162" t="s">
        <v>8668</v>
      </c>
      <c r="Q1162" t="s">
        <v>8668</v>
      </c>
      <c r="R1162" t="s">
        <v>1130</v>
      </c>
      <c r="S1162" t="s">
        <v>1130</v>
      </c>
      <c r="T1162" t="s">
        <v>100</v>
      </c>
      <c r="U1162" t="s">
        <v>6696</v>
      </c>
      <c r="V1162" t="s">
        <v>14329</v>
      </c>
      <c r="W1162" t="s">
        <v>102</v>
      </c>
      <c r="Y1162" t="s">
        <v>8</v>
      </c>
      <c r="Z1162" t="s">
        <v>104</v>
      </c>
      <c r="AA1162" t="s">
        <v>786</v>
      </c>
      <c r="AB1162" s="37">
        <v>1</v>
      </c>
      <c r="AC1162" s="37">
        <v>35780</v>
      </c>
      <c r="AD1162" s="37">
        <v>75096</v>
      </c>
      <c r="AE1162" s="37">
        <v>35780</v>
      </c>
    </row>
    <row r="1163" spans="1:31">
      <c r="A1163" t="s">
        <v>398</v>
      </c>
      <c r="B1163" t="s">
        <v>86</v>
      </c>
      <c r="C1163" t="s">
        <v>87</v>
      </c>
      <c r="D1163" t="s">
        <v>399</v>
      </c>
      <c r="E1163" t="s">
        <v>14330</v>
      </c>
      <c r="F1163" t="s">
        <v>14331</v>
      </c>
      <c r="G1163" t="s">
        <v>8665</v>
      </c>
      <c r="H1163" t="s">
        <v>402</v>
      </c>
      <c r="I1163" t="s">
        <v>398</v>
      </c>
      <c r="J1163" t="s">
        <v>14332</v>
      </c>
      <c r="K1163" t="s">
        <v>96</v>
      </c>
      <c r="L1163" t="s">
        <v>14333</v>
      </c>
      <c r="M1163" s="36">
        <v>45985.449189814812</v>
      </c>
      <c r="N1163" s="36">
        <v>45986.525000000001</v>
      </c>
      <c r="P1163" t="s">
        <v>8668</v>
      </c>
      <c r="Q1163" t="s">
        <v>8668</v>
      </c>
      <c r="R1163" t="s">
        <v>98</v>
      </c>
      <c r="S1163" t="s">
        <v>99</v>
      </c>
      <c r="T1163" t="s">
        <v>100</v>
      </c>
      <c r="U1163" t="s">
        <v>6696</v>
      </c>
      <c r="V1163" t="s">
        <v>14334</v>
      </c>
      <c r="W1163" t="s">
        <v>102</v>
      </c>
      <c r="Y1163" t="s">
        <v>8</v>
      </c>
      <c r="Z1163" t="s">
        <v>104</v>
      </c>
      <c r="AA1163" t="s">
        <v>479</v>
      </c>
      <c r="AB1163" s="37">
        <v>1</v>
      </c>
      <c r="AC1163" s="37">
        <v>35780</v>
      </c>
      <c r="AD1163" s="37">
        <v>75096</v>
      </c>
      <c r="AE1163" s="37">
        <v>35780</v>
      </c>
    </row>
    <row r="1164" spans="1:31">
      <c r="A1164" t="s">
        <v>704</v>
      </c>
      <c r="B1164" t="s">
        <v>381</v>
      </c>
      <c r="C1164" t="s">
        <v>382</v>
      </c>
      <c r="D1164" t="s">
        <v>705</v>
      </c>
      <c r="E1164" t="s">
        <v>14335</v>
      </c>
      <c r="F1164" t="s">
        <v>14336</v>
      </c>
      <c r="G1164" t="s">
        <v>8665</v>
      </c>
      <c r="H1164" t="s">
        <v>708</v>
      </c>
      <c r="I1164" t="s">
        <v>704</v>
      </c>
      <c r="J1164" t="s">
        <v>14337</v>
      </c>
      <c r="K1164" t="s">
        <v>96</v>
      </c>
      <c r="L1164" t="s">
        <v>14338</v>
      </c>
      <c r="M1164" s="36">
        <v>45985.45821759259</v>
      </c>
      <c r="N1164" s="36">
        <v>45986.536805555559</v>
      </c>
      <c r="P1164" t="s">
        <v>8668</v>
      </c>
      <c r="Q1164" t="s">
        <v>8668</v>
      </c>
      <c r="R1164" t="s">
        <v>1129</v>
      </c>
      <c r="S1164" t="s">
        <v>1129</v>
      </c>
      <c r="T1164" t="s">
        <v>100</v>
      </c>
      <c r="U1164" t="s">
        <v>6696</v>
      </c>
      <c r="V1164" t="s">
        <v>14339</v>
      </c>
      <c r="W1164" t="s">
        <v>102</v>
      </c>
      <c r="Y1164" t="s">
        <v>8</v>
      </c>
      <c r="Z1164" t="s">
        <v>104</v>
      </c>
      <c r="AA1164" t="s">
        <v>1253</v>
      </c>
      <c r="AB1164" s="37">
        <v>1</v>
      </c>
      <c r="AC1164" s="37">
        <v>35780</v>
      </c>
      <c r="AD1164" s="37">
        <v>75096</v>
      </c>
      <c r="AE1164" s="37">
        <v>35780</v>
      </c>
    </row>
    <row r="1165" spans="1:31">
      <c r="A1165" t="s">
        <v>398</v>
      </c>
      <c r="B1165" t="s">
        <v>86</v>
      </c>
      <c r="C1165" t="s">
        <v>87</v>
      </c>
      <c r="D1165" t="s">
        <v>399</v>
      </c>
      <c r="E1165" t="s">
        <v>14340</v>
      </c>
      <c r="F1165" t="s">
        <v>14341</v>
      </c>
      <c r="G1165" t="s">
        <v>8665</v>
      </c>
      <c r="H1165" t="s">
        <v>402</v>
      </c>
      <c r="I1165" t="s">
        <v>398</v>
      </c>
      <c r="J1165" t="s">
        <v>14342</v>
      </c>
      <c r="K1165" t="s">
        <v>96</v>
      </c>
      <c r="L1165" t="s">
        <v>14343</v>
      </c>
      <c r="M1165" s="36">
        <v>45985.479745370372</v>
      </c>
      <c r="N1165" s="36">
        <v>45986.509722222218</v>
      </c>
      <c r="P1165" t="s">
        <v>8668</v>
      </c>
      <c r="Q1165" t="s">
        <v>8668</v>
      </c>
      <c r="R1165" t="s">
        <v>98</v>
      </c>
      <c r="S1165" t="s">
        <v>470</v>
      </c>
      <c r="T1165" t="s">
        <v>100</v>
      </c>
      <c r="U1165" t="s">
        <v>6696</v>
      </c>
      <c r="V1165" t="s">
        <v>14344</v>
      </c>
      <c r="W1165" t="s">
        <v>102</v>
      </c>
      <c r="Y1165" t="s">
        <v>8</v>
      </c>
      <c r="Z1165" t="s">
        <v>104</v>
      </c>
      <c r="AA1165" t="s">
        <v>2283</v>
      </c>
      <c r="AB1165" s="37">
        <v>1</v>
      </c>
      <c r="AC1165" s="37">
        <v>35780</v>
      </c>
      <c r="AD1165" s="37">
        <v>75096</v>
      </c>
      <c r="AE1165" s="37">
        <v>35780</v>
      </c>
    </row>
    <row r="1166" spans="1:31">
      <c r="A1166" t="s">
        <v>583</v>
      </c>
      <c r="B1166" t="s">
        <v>256</v>
      </c>
      <c r="C1166" t="s">
        <v>257</v>
      </c>
      <c r="D1166" t="s">
        <v>584</v>
      </c>
      <c r="E1166" t="s">
        <v>14345</v>
      </c>
      <c r="F1166" t="s">
        <v>14346</v>
      </c>
      <c r="G1166" t="s">
        <v>8665</v>
      </c>
      <c r="H1166" t="s">
        <v>587</v>
      </c>
      <c r="I1166" t="s">
        <v>588</v>
      </c>
      <c r="J1166" t="s">
        <v>14347</v>
      </c>
      <c r="K1166" t="s">
        <v>96</v>
      </c>
      <c r="L1166" t="s">
        <v>14348</v>
      </c>
      <c r="M1166" s="36">
        <v>45985.480370370373</v>
      </c>
      <c r="N1166" s="36">
        <v>45987.620138888888</v>
      </c>
      <c r="P1166" t="s">
        <v>8668</v>
      </c>
      <c r="Q1166" t="s">
        <v>8668</v>
      </c>
      <c r="R1166" t="s">
        <v>98</v>
      </c>
      <c r="S1166" t="s">
        <v>99</v>
      </c>
      <c r="T1166" t="s">
        <v>100</v>
      </c>
      <c r="U1166" t="s">
        <v>6696</v>
      </c>
      <c r="V1166" t="s">
        <v>14349</v>
      </c>
      <c r="W1166" t="s">
        <v>8698</v>
      </c>
      <c r="Y1166" t="s">
        <v>13</v>
      </c>
      <c r="Z1166" t="s">
        <v>104</v>
      </c>
      <c r="AA1166" t="s">
        <v>593</v>
      </c>
      <c r="AB1166" s="37">
        <v>0</v>
      </c>
      <c r="AC1166" s="37">
        <v>35780</v>
      </c>
      <c r="AD1166" s="37">
        <v>75096</v>
      </c>
      <c r="AE1166" s="37">
        <v>35780</v>
      </c>
    </row>
    <row r="1167" spans="1:31">
      <c r="A1167" t="s">
        <v>152</v>
      </c>
      <c r="B1167" t="s">
        <v>153</v>
      </c>
      <c r="C1167" t="s">
        <v>154</v>
      </c>
      <c r="D1167" t="s">
        <v>155</v>
      </c>
      <c r="E1167" t="s">
        <v>14350</v>
      </c>
      <c r="F1167" t="s">
        <v>13056</v>
      </c>
      <c r="G1167" t="s">
        <v>8665</v>
      </c>
      <c r="H1167" t="s">
        <v>153</v>
      </c>
      <c r="I1167" t="s">
        <v>152</v>
      </c>
      <c r="J1167" t="s">
        <v>13057</v>
      </c>
      <c r="K1167" t="s">
        <v>96</v>
      </c>
      <c r="L1167" t="s">
        <v>14351</v>
      </c>
      <c r="M1167" s="36">
        <v>45985.476331018523</v>
      </c>
      <c r="N1167" s="36">
        <v>45989.659722222219</v>
      </c>
      <c r="P1167" t="s">
        <v>8668</v>
      </c>
      <c r="Q1167" t="s">
        <v>8668</v>
      </c>
      <c r="R1167" t="s">
        <v>1130</v>
      </c>
      <c r="S1167" t="s">
        <v>1130</v>
      </c>
      <c r="T1167" t="s">
        <v>100</v>
      </c>
      <c r="U1167" t="s">
        <v>6696</v>
      </c>
      <c r="V1167" t="s">
        <v>14352</v>
      </c>
      <c r="W1167" t="s">
        <v>102</v>
      </c>
      <c r="Y1167" t="s">
        <v>8</v>
      </c>
      <c r="Z1167" t="s">
        <v>104</v>
      </c>
      <c r="AA1167" t="s">
        <v>1378</v>
      </c>
      <c r="AB1167" s="37">
        <v>1</v>
      </c>
      <c r="AC1167" s="37">
        <v>35780</v>
      </c>
      <c r="AD1167" s="37">
        <v>75096</v>
      </c>
      <c r="AE1167" s="37">
        <v>35780</v>
      </c>
    </row>
    <row r="1168" spans="1:31">
      <c r="A1168" t="s">
        <v>152</v>
      </c>
      <c r="B1168" t="s">
        <v>153</v>
      </c>
      <c r="C1168" t="s">
        <v>154</v>
      </c>
      <c r="D1168" t="s">
        <v>155</v>
      </c>
      <c r="E1168" t="s">
        <v>14353</v>
      </c>
      <c r="F1168" t="s">
        <v>14354</v>
      </c>
      <c r="G1168" t="s">
        <v>8665</v>
      </c>
      <c r="H1168" t="s">
        <v>153</v>
      </c>
      <c r="I1168" t="s">
        <v>152</v>
      </c>
      <c r="J1168" t="s">
        <v>14355</v>
      </c>
      <c r="K1168" t="s">
        <v>96</v>
      </c>
      <c r="L1168" t="s">
        <v>14356</v>
      </c>
      <c r="M1168" s="36">
        <v>45985.478321759263</v>
      </c>
      <c r="N1168" s="36">
        <v>45988.496527777781</v>
      </c>
      <c r="P1168" t="s">
        <v>8668</v>
      </c>
      <c r="Q1168" t="s">
        <v>8668</v>
      </c>
      <c r="R1168" t="s">
        <v>1130</v>
      </c>
      <c r="S1168" t="s">
        <v>1130</v>
      </c>
      <c r="T1168" t="s">
        <v>100</v>
      </c>
      <c r="U1168" t="s">
        <v>6696</v>
      </c>
      <c r="V1168" t="s">
        <v>14357</v>
      </c>
      <c r="W1168" t="s">
        <v>102</v>
      </c>
      <c r="Y1168" t="s">
        <v>8</v>
      </c>
      <c r="Z1168" t="s">
        <v>104</v>
      </c>
      <c r="AA1168" t="s">
        <v>5632</v>
      </c>
      <c r="AB1168" s="37">
        <v>1</v>
      </c>
      <c r="AC1168" s="37">
        <v>35780</v>
      </c>
      <c r="AD1168" s="37">
        <v>75096</v>
      </c>
      <c r="AE1168" s="37">
        <v>35780</v>
      </c>
    </row>
    <row r="1169" spans="1:31">
      <c r="A1169" t="s">
        <v>398</v>
      </c>
      <c r="B1169" t="s">
        <v>86</v>
      </c>
      <c r="C1169" t="s">
        <v>87</v>
      </c>
      <c r="D1169" t="s">
        <v>1059</v>
      </c>
      <c r="E1169" t="s">
        <v>14358</v>
      </c>
      <c r="F1169" t="s">
        <v>11966</v>
      </c>
      <c r="G1169" t="s">
        <v>8665</v>
      </c>
      <c r="H1169" t="s">
        <v>402</v>
      </c>
      <c r="I1169" t="s">
        <v>1062</v>
      </c>
      <c r="J1169" t="s">
        <v>8420</v>
      </c>
      <c r="K1169" t="s">
        <v>96</v>
      </c>
      <c r="L1169" t="s">
        <v>14359</v>
      </c>
      <c r="M1169" s="36">
        <v>45985.490520833337</v>
      </c>
      <c r="N1169" s="36">
        <v>45986.581944444442</v>
      </c>
      <c r="P1169" t="s">
        <v>8668</v>
      </c>
      <c r="Q1169" t="s">
        <v>8668</v>
      </c>
      <c r="R1169" t="s">
        <v>1130</v>
      </c>
      <c r="S1169" t="s">
        <v>1130</v>
      </c>
      <c r="T1169" t="s">
        <v>100</v>
      </c>
      <c r="U1169" t="s">
        <v>6696</v>
      </c>
      <c r="V1169" t="s">
        <v>14360</v>
      </c>
      <c r="W1169" t="s">
        <v>102</v>
      </c>
      <c r="Y1169" t="s">
        <v>11</v>
      </c>
      <c r="Z1169" t="s">
        <v>104</v>
      </c>
      <c r="AA1169" t="s">
        <v>740</v>
      </c>
      <c r="AB1169" s="37">
        <v>1</v>
      </c>
      <c r="AC1169" s="37">
        <v>67654</v>
      </c>
      <c r="AD1169" s="37">
        <v>140396</v>
      </c>
      <c r="AE1169" s="37">
        <v>67654</v>
      </c>
    </row>
    <row r="1170" spans="1:31">
      <c r="A1170" t="s">
        <v>380</v>
      </c>
      <c r="B1170" t="s">
        <v>381</v>
      </c>
      <c r="C1170" t="s">
        <v>382</v>
      </c>
      <c r="D1170" t="s">
        <v>8771</v>
      </c>
      <c r="E1170" t="s">
        <v>14361</v>
      </c>
      <c r="F1170" t="s">
        <v>14362</v>
      </c>
      <c r="G1170" t="s">
        <v>8665</v>
      </c>
      <c r="H1170" t="s">
        <v>386</v>
      </c>
      <c r="I1170" t="s">
        <v>8774</v>
      </c>
      <c r="J1170" t="s">
        <v>14363</v>
      </c>
      <c r="K1170" t="s">
        <v>96</v>
      </c>
      <c r="L1170" t="s">
        <v>14364</v>
      </c>
      <c r="M1170" s="36">
        <v>45985.495185185187</v>
      </c>
      <c r="N1170" s="36">
        <v>45989.561805555553</v>
      </c>
      <c r="P1170" t="s">
        <v>8668</v>
      </c>
      <c r="Q1170" t="s">
        <v>8668</v>
      </c>
      <c r="R1170" t="s">
        <v>1130</v>
      </c>
      <c r="S1170" t="s">
        <v>1130</v>
      </c>
      <c r="T1170" t="s">
        <v>100</v>
      </c>
      <c r="U1170" t="s">
        <v>6696</v>
      </c>
      <c r="V1170" t="s">
        <v>14365</v>
      </c>
      <c r="W1170" t="s">
        <v>8698</v>
      </c>
      <c r="Y1170" t="s">
        <v>15</v>
      </c>
      <c r="Z1170" t="s">
        <v>104</v>
      </c>
      <c r="AA1170" t="s">
        <v>391</v>
      </c>
      <c r="AB1170" s="37">
        <v>0</v>
      </c>
      <c r="AC1170" s="37">
        <v>35780</v>
      </c>
      <c r="AD1170" s="37">
        <v>75096</v>
      </c>
      <c r="AE1170" s="37">
        <v>35780</v>
      </c>
    </row>
    <row r="1171" spans="1:31">
      <c r="A1171" t="s">
        <v>138</v>
      </c>
      <c r="B1171" t="s">
        <v>139</v>
      </c>
      <c r="C1171" t="s">
        <v>140</v>
      </c>
      <c r="D1171" t="s">
        <v>141</v>
      </c>
      <c r="E1171" t="s">
        <v>14366</v>
      </c>
      <c r="F1171" t="s">
        <v>10468</v>
      </c>
      <c r="G1171" t="s">
        <v>8665</v>
      </c>
      <c r="H1171" t="s">
        <v>144</v>
      </c>
      <c r="I1171" t="s">
        <v>138</v>
      </c>
      <c r="J1171" t="s">
        <v>10469</v>
      </c>
      <c r="K1171" t="s">
        <v>96</v>
      </c>
      <c r="L1171" t="s">
        <v>14367</v>
      </c>
      <c r="M1171" s="36">
        <v>45985.541643518518</v>
      </c>
      <c r="N1171" s="36">
        <v>45989.61041666667</v>
      </c>
      <c r="P1171" t="s">
        <v>8668</v>
      </c>
      <c r="Q1171" t="s">
        <v>8668</v>
      </c>
      <c r="R1171" t="s">
        <v>98</v>
      </c>
      <c r="S1171" t="s">
        <v>99</v>
      </c>
      <c r="T1171" t="s">
        <v>100</v>
      </c>
      <c r="U1171" t="s">
        <v>6696</v>
      </c>
      <c r="V1171" t="s">
        <v>14368</v>
      </c>
      <c r="W1171" t="s">
        <v>102</v>
      </c>
      <c r="Y1171" t="s">
        <v>8</v>
      </c>
      <c r="Z1171" t="s">
        <v>104</v>
      </c>
      <c r="AA1171" t="s">
        <v>11239</v>
      </c>
      <c r="AB1171" s="37">
        <v>1</v>
      </c>
      <c r="AC1171" s="37">
        <v>35780</v>
      </c>
      <c r="AD1171" s="37">
        <v>75096</v>
      </c>
      <c r="AE1171" s="37">
        <v>35780</v>
      </c>
    </row>
    <row r="1172" spans="1:31">
      <c r="A1172" t="s">
        <v>800</v>
      </c>
      <c r="B1172" t="s">
        <v>381</v>
      </c>
      <c r="C1172" t="s">
        <v>382</v>
      </c>
      <c r="D1172" t="s">
        <v>2049</v>
      </c>
      <c r="E1172" t="s">
        <v>14369</v>
      </c>
      <c r="F1172" t="s">
        <v>14370</v>
      </c>
      <c r="G1172" t="s">
        <v>8665</v>
      </c>
      <c r="H1172" t="s">
        <v>2052</v>
      </c>
      <c r="I1172" t="s">
        <v>2053</v>
      </c>
      <c r="J1172" t="s">
        <v>14371</v>
      </c>
      <c r="K1172" t="s">
        <v>96</v>
      </c>
      <c r="L1172" t="s">
        <v>14372</v>
      </c>
      <c r="M1172" s="36">
        <v>45985.558587962973</v>
      </c>
      <c r="N1172" s="36">
        <v>45986.454861111109</v>
      </c>
      <c r="P1172" t="s">
        <v>8668</v>
      </c>
      <c r="Q1172" t="s">
        <v>8668</v>
      </c>
      <c r="R1172" t="s">
        <v>1130</v>
      </c>
      <c r="S1172" t="s">
        <v>1130</v>
      </c>
      <c r="T1172" t="s">
        <v>100</v>
      </c>
      <c r="U1172" t="s">
        <v>6696</v>
      </c>
      <c r="V1172" t="s">
        <v>14373</v>
      </c>
      <c r="W1172" t="s">
        <v>102</v>
      </c>
      <c r="Y1172" t="s">
        <v>15</v>
      </c>
      <c r="Z1172" t="s">
        <v>104</v>
      </c>
      <c r="AA1172" t="s">
        <v>2058</v>
      </c>
      <c r="AB1172" s="37">
        <v>1</v>
      </c>
      <c r="AC1172" s="37">
        <v>35780</v>
      </c>
      <c r="AD1172" s="37">
        <v>75096</v>
      </c>
      <c r="AE1172" s="37">
        <v>35780</v>
      </c>
    </row>
    <row r="1173" spans="1:31">
      <c r="A1173" t="s">
        <v>975</v>
      </c>
      <c r="B1173" t="s">
        <v>256</v>
      </c>
      <c r="C1173" t="s">
        <v>257</v>
      </c>
      <c r="D1173" t="s">
        <v>976</v>
      </c>
      <c r="E1173" t="s">
        <v>14374</v>
      </c>
      <c r="F1173" t="s">
        <v>14375</v>
      </c>
      <c r="G1173" t="s">
        <v>8665</v>
      </c>
      <c r="H1173" t="s">
        <v>979</v>
      </c>
      <c r="I1173" t="s">
        <v>975</v>
      </c>
      <c r="J1173" t="s">
        <v>14376</v>
      </c>
      <c r="K1173" t="s">
        <v>96</v>
      </c>
      <c r="L1173" t="s">
        <v>14377</v>
      </c>
      <c r="M1173" s="36">
        <v>45985.53974537037</v>
      </c>
      <c r="N1173" s="36">
        <v>45987.436805555553</v>
      </c>
      <c r="P1173" t="s">
        <v>8668</v>
      </c>
      <c r="Q1173" t="s">
        <v>8668</v>
      </c>
      <c r="R1173" t="s">
        <v>1130</v>
      </c>
      <c r="S1173" t="s">
        <v>1130</v>
      </c>
      <c r="T1173" t="s">
        <v>100</v>
      </c>
      <c r="U1173" t="s">
        <v>6696</v>
      </c>
      <c r="V1173" t="s">
        <v>14378</v>
      </c>
      <c r="W1173" t="s">
        <v>102</v>
      </c>
      <c r="Y1173" t="s">
        <v>8</v>
      </c>
      <c r="Z1173" t="s">
        <v>104</v>
      </c>
      <c r="AA1173" t="s">
        <v>1023</v>
      </c>
      <c r="AB1173" s="37">
        <v>1</v>
      </c>
      <c r="AC1173" s="37">
        <v>35780</v>
      </c>
      <c r="AD1173" s="37">
        <v>75096</v>
      </c>
      <c r="AE1173" s="37">
        <v>35780</v>
      </c>
    </row>
    <row r="1174" spans="1:31">
      <c r="A1174" t="s">
        <v>138</v>
      </c>
      <c r="B1174" t="s">
        <v>139</v>
      </c>
      <c r="C1174" t="s">
        <v>140</v>
      </c>
      <c r="D1174" t="s">
        <v>9237</v>
      </c>
      <c r="E1174" t="s">
        <v>14379</v>
      </c>
      <c r="F1174" t="s">
        <v>9944</v>
      </c>
      <c r="G1174" t="s">
        <v>8665</v>
      </c>
      <c r="H1174" t="s">
        <v>144</v>
      </c>
      <c r="I1174" t="s">
        <v>4583</v>
      </c>
      <c r="J1174" t="s">
        <v>9945</v>
      </c>
      <c r="K1174" t="s">
        <v>96</v>
      </c>
      <c r="L1174" t="s">
        <v>14380</v>
      </c>
      <c r="M1174" s="36">
        <v>45985.537245370368</v>
      </c>
      <c r="N1174" s="36">
        <v>45988.431250000001</v>
      </c>
      <c r="P1174" t="s">
        <v>8668</v>
      </c>
      <c r="Q1174" t="s">
        <v>8668</v>
      </c>
      <c r="R1174" t="s">
        <v>98</v>
      </c>
      <c r="S1174" t="s">
        <v>470</v>
      </c>
      <c r="T1174" t="s">
        <v>2680</v>
      </c>
      <c r="U1174" t="s">
        <v>7069</v>
      </c>
      <c r="V1174" t="s">
        <v>14381</v>
      </c>
      <c r="W1174" t="s">
        <v>1195</v>
      </c>
      <c r="Y1174" t="s">
        <v>11</v>
      </c>
      <c r="Z1174" t="s">
        <v>104</v>
      </c>
      <c r="AA1174" t="s">
        <v>176</v>
      </c>
      <c r="AB1174" s="37">
        <v>0</v>
      </c>
      <c r="AC1174" s="37">
        <v>41241</v>
      </c>
      <c r="AD1174" s="37">
        <v>0</v>
      </c>
      <c r="AE1174" s="37">
        <v>41241</v>
      </c>
    </row>
    <row r="1175" spans="1:31">
      <c r="A1175" t="s">
        <v>1646</v>
      </c>
      <c r="B1175" t="s">
        <v>256</v>
      </c>
      <c r="C1175" t="s">
        <v>257</v>
      </c>
      <c r="D1175" t="s">
        <v>1918</v>
      </c>
      <c r="E1175" t="s">
        <v>14382</v>
      </c>
      <c r="F1175" t="s">
        <v>1920</v>
      </c>
      <c r="G1175" t="s">
        <v>8665</v>
      </c>
      <c r="H1175" t="s">
        <v>689</v>
      </c>
      <c r="I1175" t="s">
        <v>1646</v>
      </c>
      <c r="J1175" t="s">
        <v>1921</v>
      </c>
      <c r="K1175" t="s">
        <v>96</v>
      </c>
      <c r="L1175" t="s">
        <v>14383</v>
      </c>
      <c r="M1175" s="36">
        <v>45985.539039351846</v>
      </c>
      <c r="N1175" s="36">
        <v>45990.545138888891</v>
      </c>
      <c r="P1175" t="s">
        <v>8668</v>
      </c>
      <c r="Q1175" t="s">
        <v>8668</v>
      </c>
      <c r="R1175" t="s">
        <v>98</v>
      </c>
      <c r="S1175" t="s">
        <v>99</v>
      </c>
      <c r="T1175" t="s">
        <v>100</v>
      </c>
      <c r="U1175" t="s">
        <v>6696</v>
      </c>
      <c r="V1175" t="s">
        <v>14384</v>
      </c>
      <c r="W1175" t="s">
        <v>102</v>
      </c>
      <c r="Y1175" t="s">
        <v>8</v>
      </c>
      <c r="Z1175" t="s">
        <v>104</v>
      </c>
      <c r="AA1175" t="s">
        <v>527</v>
      </c>
      <c r="AB1175" s="37">
        <v>1</v>
      </c>
      <c r="AC1175" s="37">
        <v>35780</v>
      </c>
      <c r="AD1175" s="37">
        <v>75096</v>
      </c>
      <c r="AE1175" s="37">
        <v>35780</v>
      </c>
    </row>
    <row r="1176" spans="1:31">
      <c r="A1176" t="s">
        <v>113</v>
      </c>
      <c r="B1176" t="s">
        <v>114</v>
      </c>
      <c r="C1176" t="s">
        <v>115</v>
      </c>
      <c r="D1176" t="s">
        <v>363</v>
      </c>
      <c r="E1176" t="s">
        <v>14385</v>
      </c>
      <c r="F1176" t="s">
        <v>5792</v>
      </c>
      <c r="G1176" t="s">
        <v>8665</v>
      </c>
      <c r="H1176" t="s">
        <v>366</v>
      </c>
      <c r="I1176" t="s">
        <v>113</v>
      </c>
      <c r="J1176" t="s">
        <v>5793</v>
      </c>
      <c r="K1176" t="s">
        <v>96</v>
      </c>
      <c r="L1176" t="s">
        <v>14386</v>
      </c>
      <c r="M1176" s="36">
        <v>45985.561666666668</v>
      </c>
      <c r="N1176" s="36">
        <v>45986.592361111107</v>
      </c>
      <c r="P1176" t="s">
        <v>8668</v>
      </c>
      <c r="Q1176" t="s">
        <v>8668</v>
      </c>
      <c r="R1176" t="s">
        <v>1130</v>
      </c>
      <c r="S1176" t="s">
        <v>1130</v>
      </c>
      <c r="T1176" t="s">
        <v>100</v>
      </c>
      <c r="U1176" t="s">
        <v>6696</v>
      </c>
      <c r="V1176" t="s">
        <v>14387</v>
      </c>
      <c r="W1176" t="s">
        <v>102</v>
      </c>
      <c r="Y1176" t="s">
        <v>8</v>
      </c>
      <c r="Z1176" t="s">
        <v>104</v>
      </c>
      <c r="AA1176" t="s">
        <v>1723</v>
      </c>
      <c r="AB1176" s="37">
        <v>1</v>
      </c>
      <c r="AC1176" s="37">
        <v>35780</v>
      </c>
      <c r="AD1176" s="37">
        <v>75096</v>
      </c>
      <c r="AE1176" s="37">
        <v>35780</v>
      </c>
    </row>
    <row r="1177" spans="1:31">
      <c r="A1177" t="s">
        <v>704</v>
      </c>
      <c r="B1177" t="s">
        <v>381</v>
      </c>
      <c r="C1177" t="s">
        <v>382</v>
      </c>
      <c r="D1177" t="s">
        <v>705</v>
      </c>
      <c r="E1177" t="s">
        <v>14388</v>
      </c>
      <c r="F1177" t="s">
        <v>14389</v>
      </c>
      <c r="G1177" t="s">
        <v>8665</v>
      </c>
      <c r="H1177" t="s">
        <v>708</v>
      </c>
      <c r="I1177" t="s">
        <v>704</v>
      </c>
      <c r="J1177" t="s">
        <v>14390</v>
      </c>
      <c r="K1177" t="s">
        <v>96</v>
      </c>
      <c r="L1177" t="s">
        <v>14391</v>
      </c>
      <c r="M1177" s="36">
        <v>45985.580914351849</v>
      </c>
      <c r="N1177" s="36">
        <v>45987.438194444447</v>
      </c>
      <c r="P1177" t="s">
        <v>8668</v>
      </c>
      <c r="Q1177" t="s">
        <v>8668</v>
      </c>
      <c r="R1177" t="s">
        <v>147</v>
      </c>
      <c r="S1177" t="s">
        <v>148</v>
      </c>
      <c r="T1177" t="s">
        <v>100</v>
      </c>
      <c r="U1177" t="s">
        <v>6696</v>
      </c>
      <c r="V1177" t="s">
        <v>14392</v>
      </c>
      <c r="W1177" t="s">
        <v>102</v>
      </c>
      <c r="Y1177" t="s">
        <v>8</v>
      </c>
      <c r="Z1177" t="s">
        <v>104</v>
      </c>
      <c r="AA1177" t="s">
        <v>1253</v>
      </c>
      <c r="AB1177" s="37">
        <v>1</v>
      </c>
      <c r="AC1177" s="37">
        <v>35780</v>
      </c>
      <c r="AD1177" s="37">
        <v>75096</v>
      </c>
      <c r="AE1177" s="37">
        <v>35780</v>
      </c>
    </row>
    <row r="1178" spans="1:31">
      <c r="A1178" t="s">
        <v>152</v>
      </c>
      <c r="B1178" t="s">
        <v>153</v>
      </c>
      <c r="C1178" t="s">
        <v>154</v>
      </c>
      <c r="D1178" t="s">
        <v>155</v>
      </c>
      <c r="E1178" t="s">
        <v>14393</v>
      </c>
      <c r="F1178" t="s">
        <v>14394</v>
      </c>
      <c r="G1178" t="s">
        <v>8665</v>
      </c>
      <c r="H1178" t="s">
        <v>153</v>
      </c>
      <c r="I1178" t="s">
        <v>152</v>
      </c>
      <c r="J1178" t="s">
        <v>14395</v>
      </c>
      <c r="K1178" t="s">
        <v>96</v>
      </c>
      <c r="L1178" t="s">
        <v>14396</v>
      </c>
      <c r="M1178" s="36">
        <v>45985.578055555547</v>
      </c>
      <c r="N1178" s="36">
        <v>45986.716666666667</v>
      </c>
      <c r="P1178" t="s">
        <v>8668</v>
      </c>
      <c r="Q1178" t="s">
        <v>8668</v>
      </c>
      <c r="R1178" t="s">
        <v>1129</v>
      </c>
      <c r="S1178" t="s">
        <v>1129</v>
      </c>
      <c r="T1178" t="s">
        <v>100</v>
      </c>
      <c r="U1178" t="s">
        <v>6696</v>
      </c>
      <c r="V1178" t="s">
        <v>14397</v>
      </c>
      <c r="W1178" t="s">
        <v>102</v>
      </c>
      <c r="Y1178" t="s">
        <v>8</v>
      </c>
      <c r="Z1178" t="s">
        <v>104</v>
      </c>
      <c r="AA1178" t="s">
        <v>1911</v>
      </c>
      <c r="AB1178" s="37">
        <v>1</v>
      </c>
      <c r="AC1178" s="37">
        <v>35780</v>
      </c>
      <c r="AD1178" s="37">
        <v>75096</v>
      </c>
      <c r="AE1178" s="37">
        <v>35780</v>
      </c>
    </row>
    <row r="1179" spans="1:31">
      <c r="A1179" t="s">
        <v>152</v>
      </c>
      <c r="B1179" t="s">
        <v>153</v>
      </c>
      <c r="C1179" t="s">
        <v>154</v>
      </c>
      <c r="D1179" t="s">
        <v>155</v>
      </c>
      <c r="E1179" t="s">
        <v>14398</v>
      </c>
      <c r="F1179" t="s">
        <v>14399</v>
      </c>
      <c r="G1179" t="s">
        <v>8665</v>
      </c>
      <c r="H1179" t="s">
        <v>153</v>
      </c>
      <c r="I1179" t="s">
        <v>152</v>
      </c>
      <c r="J1179" t="s">
        <v>14400</v>
      </c>
      <c r="K1179" t="s">
        <v>96</v>
      </c>
      <c r="L1179" t="s">
        <v>14401</v>
      </c>
      <c r="M1179" s="36">
        <v>45985.618159722217</v>
      </c>
      <c r="N1179" s="36">
        <v>45988.45416666667</v>
      </c>
      <c r="P1179" t="s">
        <v>8668</v>
      </c>
      <c r="Q1179" t="s">
        <v>8668</v>
      </c>
      <c r="R1179" t="s">
        <v>147</v>
      </c>
      <c r="S1179" t="s">
        <v>2073</v>
      </c>
      <c r="T1179" t="s">
        <v>100</v>
      </c>
      <c r="U1179" t="s">
        <v>6696</v>
      </c>
      <c r="V1179" t="s">
        <v>14402</v>
      </c>
      <c r="W1179" t="s">
        <v>102</v>
      </c>
      <c r="Y1179" t="s">
        <v>8</v>
      </c>
      <c r="Z1179" t="s">
        <v>104</v>
      </c>
      <c r="AA1179" t="s">
        <v>162</v>
      </c>
      <c r="AB1179" s="37">
        <v>1</v>
      </c>
      <c r="AC1179" s="37">
        <v>35780</v>
      </c>
      <c r="AD1179" s="37">
        <v>75096</v>
      </c>
      <c r="AE1179" s="37">
        <v>35780</v>
      </c>
    </row>
    <row r="1180" spans="1:31">
      <c r="A1180" t="s">
        <v>310</v>
      </c>
      <c r="B1180" t="s">
        <v>114</v>
      </c>
      <c r="C1180" t="s">
        <v>115</v>
      </c>
      <c r="D1180" t="s">
        <v>311</v>
      </c>
      <c r="E1180" t="s">
        <v>14403</v>
      </c>
      <c r="F1180" t="s">
        <v>14404</v>
      </c>
      <c r="G1180" t="s">
        <v>8665</v>
      </c>
      <c r="H1180" t="s">
        <v>314</v>
      </c>
      <c r="I1180" t="s">
        <v>310</v>
      </c>
      <c r="J1180" t="s">
        <v>7204</v>
      </c>
      <c r="K1180" t="s">
        <v>96</v>
      </c>
      <c r="L1180" t="s">
        <v>14405</v>
      </c>
      <c r="M1180" s="36">
        <v>45985.677812499998</v>
      </c>
      <c r="N1180" s="36">
        <v>45988.479166666657</v>
      </c>
      <c r="P1180" t="s">
        <v>8668</v>
      </c>
      <c r="Q1180" t="s">
        <v>8668</v>
      </c>
      <c r="R1180" t="s">
        <v>1129</v>
      </c>
      <c r="S1180" t="s">
        <v>1130</v>
      </c>
      <c r="T1180" t="s">
        <v>100</v>
      </c>
      <c r="U1180" t="s">
        <v>6696</v>
      </c>
      <c r="V1180" t="s">
        <v>14406</v>
      </c>
      <c r="W1180" t="s">
        <v>102</v>
      </c>
      <c r="Y1180" t="s">
        <v>8</v>
      </c>
      <c r="Z1180" t="s">
        <v>104</v>
      </c>
      <c r="AA1180" t="s">
        <v>333</v>
      </c>
      <c r="AB1180" s="37">
        <v>1</v>
      </c>
      <c r="AC1180" s="37">
        <v>35780</v>
      </c>
      <c r="AD1180" s="37">
        <v>75096</v>
      </c>
      <c r="AE1180" s="37">
        <v>35780</v>
      </c>
    </row>
    <row r="1181" spans="1:31">
      <c r="A1181" t="s">
        <v>800</v>
      </c>
      <c r="B1181" t="s">
        <v>381</v>
      </c>
      <c r="C1181" t="s">
        <v>382</v>
      </c>
      <c r="D1181" t="s">
        <v>8412</v>
      </c>
      <c r="E1181" t="s">
        <v>14407</v>
      </c>
      <c r="F1181" t="s">
        <v>14408</v>
      </c>
      <c r="G1181" t="s">
        <v>8665</v>
      </c>
      <c r="H1181" t="s">
        <v>804</v>
      </c>
      <c r="I1181" t="s">
        <v>8413</v>
      </c>
      <c r="J1181" t="s">
        <v>14409</v>
      </c>
      <c r="K1181" t="s">
        <v>96</v>
      </c>
      <c r="L1181" t="s">
        <v>14410</v>
      </c>
      <c r="M1181" s="36">
        <v>45985.681701388887</v>
      </c>
      <c r="N1181" s="36">
        <v>45990.64166666667</v>
      </c>
      <c r="P1181" t="s">
        <v>8668</v>
      </c>
      <c r="Q1181" t="s">
        <v>8668</v>
      </c>
      <c r="R1181" t="s">
        <v>1130</v>
      </c>
      <c r="S1181" t="s">
        <v>1130</v>
      </c>
      <c r="T1181" t="s">
        <v>100</v>
      </c>
      <c r="U1181" t="s">
        <v>6696</v>
      </c>
      <c r="V1181" t="s">
        <v>14411</v>
      </c>
      <c r="W1181" t="s">
        <v>102</v>
      </c>
      <c r="Y1181" t="s">
        <v>11</v>
      </c>
      <c r="Z1181" t="s">
        <v>104</v>
      </c>
      <c r="AA1181" t="s">
        <v>3716</v>
      </c>
      <c r="AB1181" s="37">
        <v>1</v>
      </c>
      <c r="AC1181" s="37">
        <v>67654</v>
      </c>
      <c r="AD1181" s="37">
        <v>140396</v>
      </c>
      <c r="AE1181" s="37">
        <v>67654</v>
      </c>
    </row>
    <row r="1182" spans="1:31">
      <c r="A1182" t="s">
        <v>991</v>
      </c>
      <c r="B1182" t="s">
        <v>256</v>
      </c>
      <c r="C1182" t="s">
        <v>257</v>
      </c>
      <c r="D1182" t="s">
        <v>1440</v>
      </c>
      <c r="E1182" t="s">
        <v>14412</v>
      </c>
      <c r="F1182" t="s">
        <v>10822</v>
      </c>
      <c r="G1182" t="s">
        <v>8665</v>
      </c>
      <c r="H1182" t="s">
        <v>224</v>
      </c>
      <c r="I1182" t="s">
        <v>991</v>
      </c>
      <c r="J1182" t="s">
        <v>10823</v>
      </c>
      <c r="K1182" t="s">
        <v>96</v>
      </c>
      <c r="L1182" t="s">
        <v>14413</v>
      </c>
      <c r="M1182" s="36">
        <v>45985.679814814823</v>
      </c>
      <c r="N1182" s="36">
        <v>45987.466666666667</v>
      </c>
      <c r="P1182" t="s">
        <v>8668</v>
      </c>
      <c r="Q1182" t="s">
        <v>8668</v>
      </c>
      <c r="R1182" t="s">
        <v>98</v>
      </c>
      <c r="S1182" t="s">
        <v>470</v>
      </c>
      <c r="T1182" t="s">
        <v>100</v>
      </c>
      <c r="U1182" t="s">
        <v>6696</v>
      </c>
      <c r="V1182" t="s">
        <v>14414</v>
      </c>
      <c r="W1182" t="s">
        <v>102</v>
      </c>
      <c r="Y1182" t="s">
        <v>8</v>
      </c>
      <c r="Z1182" t="s">
        <v>104</v>
      </c>
      <c r="AA1182" t="s">
        <v>7186</v>
      </c>
      <c r="AB1182" s="37">
        <v>1</v>
      </c>
      <c r="AC1182" s="37">
        <v>35780</v>
      </c>
      <c r="AD1182" s="37">
        <v>75096</v>
      </c>
      <c r="AE1182" s="37">
        <v>35780</v>
      </c>
    </row>
    <row r="1183" spans="1:31">
      <c r="A1183" t="s">
        <v>398</v>
      </c>
      <c r="B1183" t="s">
        <v>86</v>
      </c>
      <c r="C1183" t="s">
        <v>87</v>
      </c>
      <c r="D1183" t="s">
        <v>13797</v>
      </c>
      <c r="E1183" t="s">
        <v>14415</v>
      </c>
      <c r="F1183" t="s">
        <v>14416</v>
      </c>
      <c r="G1183" t="s">
        <v>8607</v>
      </c>
      <c r="H1183" t="s">
        <v>848</v>
      </c>
      <c r="I1183" t="s">
        <v>13800</v>
      </c>
      <c r="J1183" t="s">
        <v>14417</v>
      </c>
      <c r="K1183" t="s">
        <v>96</v>
      </c>
      <c r="L1183" t="s">
        <v>14418</v>
      </c>
      <c r="M1183" s="36">
        <v>45985.688831018517</v>
      </c>
      <c r="N1183" s="36">
        <v>45991.634027777778</v>
      </c>
      <c r="P1183" t="s">
        <v>8668</v>
      </c>
      <c r="Q1183" t="s">
        <v>8668</v>
      </c>
      <c r="R1183" t="s">
        <v>1130</v>
      </c>
      <c r="S1183" t="s">
        <v>1130</v>
      </c>
      <c r="T1183" t="s">
        <v>100</v>
      </c>
      <c r="U1183" t="s">
        <v>6696</v>
      </c>
      <c r="V1183" t="s">
        <v>14419</v>
      </c>
      <c r="W1183" t="s">
        <v>8611</v>
      </c>
      <c r="Y1183" t="s">
        <v>15</v>
      </c>
      <c r="Z1183" t="s">
        <v>104</v>
      </c>
      <c r="AB1183" s="37">
        <v>0</v>
      </c>
      <c r="AC1183" s="37">
        <v>35780</v>
      </c>
      <c r="AD1183" s="37">
        <v>75096</v>
      </c>
      <c r="AE1183" s="37">
        <v>35780</v>
      </c>
    </row>
    <row r="1184" spans="1:31">
      <c r="A1184" t="s">
        <v>113</v>
      </c>
      <c r="B1184" t="s">
        <v>114</v>
      </c>
      <c r="C1184" t="s">
        <v>115</v>
      </c>
      <c r="D1184" t="s">
        <v>1814</v>
      </c>
      <c r="E1184" t="s">
        <v>14420</v>
      </c>
      <c r="F1184" t="s">
        <v>9840</v>
      </c>
      <c r="G1184" t="s">
        <v>8607</v>
      </c>
      <c r="H1184" t="s">
        <v>224</v>
      </c>
      <c r="I1184" t="s">
        <v>1817</v>
      </c>
      <c r="J1184" t="s">
        <v>9841</v>
      </c>
      <c r="K1184" t="s">
        <v>96</v>
      </c>
      <c r="L1184" t="s">
        <v>14421</v>
      </c>
      <c r="M1184" s="36">
        <v>45985.701886574083</v>
      </c>
      <c r="N1184" s="36">
        <v>45990.618750000001</v>
      </c>
      <c r="P1184" t="s">
        <v>8668</v>
      </c>
      <c r="Q1184" t="s">
        <v>8668</v>
      </c>
      <c r="R1184" t="s">
        <v>98</v>
      </c>
      <c r="S1184" t="s">
        <v>99</v>
      </c>
      <c r="T1184" t="s">
        <v>100</v>
      </c>
      <c r="U1184" t="s">
        <v>6696</v>
      </c>
      <c r="V1184" t="s">
        <v>14422</v>
      </c>
      <c r="W1184" t="s">
        <v>8611</v>
      </c>
      <c r="Y1184" t="s">
        <v>125</v>
      </c>
      <c r="Z1184" t="s">
        <v>230</v>
      </c>
      <c r="AB1184" s="37">
        <v>0</v>
      </c>
      <c r="AC1184" s="37">
        <v>35780</v>
      </c>
      <c r="AD1184" s="37">
        <v>75096</v>
      </c>
      <c r="AE1184" s="37">
        <v>35780</v>
      </c>
    </row>
    <row r="1185" spans="1:31">
      <c r="A1185" t="s">
        <v>800</v>
      </c>
      <c r="B1185" t="s">
        <v>381</v>
      </c>
      <c r="C1185" t="s">
        <v>382</v>
      </c>
      <c r="D1185" t="s">
        <v>2049</v>
      </c>
      <c r="E1185" t="s">
        <v>14423</v>
      </c>
      <c r="F1185" t="s">
        <v>14424</v>
      </c>
      <c r="G1185" t="s">
        <v>8665</v>
      </c>
      <c r="H1185" t="s">
        <v>2052</v>
      </c>
      <c r="I1185" t="s">
        <v>2053</v>
      </c>
      <c r="J1185" t="s">
        <v>14425</v>
      </c>
      <c r="K1185" t="s">
        <v>96</v>
      </c>
      <c r="L1185" t="s">
        <v>14426</v>
      </c>
      <c r="M1185" s="36">
        <v>45985.707812499997</v>
      </c>
      <c r="N1185" s="36">
        <v>45986.448611111111</v>
      </c>
      <c r="P1185" t="s">
        <v>8668</v>
      </c>
      <c r="Q1185" t="s">
        <v>8668</v>
      </c>
      <c r="R1185" t="s">
        <v>98</v>
      </c>
      <c r="S1185" t="s">
        <v>99</v>
      </c>
      <c r="T1185" t="s">
        <v>100</v>
      </c>
      <c r="U1185" t="s">
        <v>6696</v>
      </c>
      <c r="V1185" t="s">
        <v>14427</v>
      </c>
      <c r="W1185" t="s">
        <v>102</v>
      </c>
      <c r="Y1185" t="s">
        <v>15</v>
      </c>
      <c r="Z1185" t="s">
        <v>104</v>
      </c>
      <c r="AA1185" t="s">
        <v>2058</v>
      </c>
      <c r="AB1185" s="37">
        <v>1</v>
      </c>
      <c r="AC1185" s="37">
        <v>35780</v>
      </c>
      <c r="AD1185" s="37">
        <v>75096</v>
      </c>
      <c r="AE1185" s="37">
        <v>35780</v>
      </c>
    </row>
    <row r="1186" spans="1:31">
      <c r="A1186" t="s">
        <v>113</v>
      </c>
      <c r="B1186" t="s">
        <v>114</v>
      </c>
      <c r="C1186" t="s">
        <v>115</v>
      </c>
      <c r="D1186" t="s">
        <v>2690</v>
      </c>
      <c r="E1186" t="s">
        <v>14428</v>
      </c>
      <c r="F1186" t="s">
        <v>2692</v>
      </c>
      <c r="G1186" t="s">
        <v>8665</v>
      </c>
      <c r="H1186" t="s">
        <v>366</v>
      </c>
      <c r="I1186" t="s">
        <v>2693</v>
      </c>
      <c r="J1186" t="s">
        <v>2694</v>
      </c>
      <c r="K1186" t="s">
        <v>96</v>
      </c>
      <c r="L1186" t="s">
        <v>14429</v>
      </c>
      <c r="M1186" s="36">
        <v>45986.333333333343</v>
      </c>
      <c r="N1186" s="36">
        <v>45988.338194444441</v>
      </c>
      <c r="P1186" t="s">
        <v>8668</v>
      </c>
      <c r="Q1186" t="s">
        <v>8668</v>
      </c>
      <c r="R1186" t="s">
        <v>98</v>
      </c>
      <c r="S1186" t="s">
        <v>99</v>
      </c>
      <c r="T1186" t="s">
        <v>100</v>
      </c>
      <c r="U1186" t="s">
        <v>6696</v>
      </c>
      <c r="V1186" t="s">
        <v>14430</v>
      </c>
      <c r="W1186" t="s">
        <v>102</v>
      </c>
      <c r="Y1186" t="s">
        <v>11</v>
      </c>
      <c r="Z1186" t="s">
        <v>104</v>
      </c>
      <c r="AA1186" t="s">
        <v>1723</v>
      </c>
      <c r="AB1186" s="37">
        <v>1</v>
      </c>
      <c r="AC1186" s="37">
        <v>67654</v>
      </c>
      <c r="AD1186" s="37">
        <v>140396</v>
      </c>
      <c r="AE1186" s="37">
        <v>67654</v>
      </c>
    </row>
    <row r="1187" spans="1:31">
      <c r="A1187" t="s">
        <v>244</v>
      </c>
      <c r="B1187" t="s">
        <v>114</v>
      </c>
      <c r="C1187" t="s">
        <v>115</v>
      </c>
      <c r="D1187" t="s">
        <v>4210</v>
      </c>
      <c r="E1187" t="s">
        <v>14431</v>
      </c>
      <c r="F1187" t="s">
        <v>14432</v>
      </c>
      <c r="G1187" t="s">
        <v>8607</v>
      </c>
      <c r="H1187" t="s">
        <v>153</v>
      </c>
      <c r="I1187" t="s">
        <v>4213</v>
      </c>
      <c r="J1187" t="s">
        <v>14433</v>
      </c>
      <c r="K1187" t="s">
        <v>96</v>
      </c>
      <c r="L1187" t="s">
        <v>14434</v>
      </c>
      <c r="M1187" s="36">
        <v>45986.333333333343</v>
      </c>
      <c r="N1187" s="36">
        <v>45988.515277777777</v>
      </c>
      <c r="P1187" t="s">
        <v>8668</v>
      </c>
      <c r="Q1187" t="s">
        <v>8668</v>
      </c>
      <c r="R1187" t="s">
        <v>1129</v>
      </c>
      <c r="S1187" t="s">
        <v>1130</v>
      </c>
      <c r="T1187" t="s">
        <v>100</v>
      </c>
      <c r="U1187" t="s">
        <v>6696</v>
      </c>
      <c r="V1187" t="s">
        <v>14435</v>
      </c>
      <c r="W1187" t="s">
        <v>8611</v>
      </c>
      <c r="Y1187" t="s">
        <v>13</v>
      </c>
      <c r="Z1187" t="s">
        <v>104</v>
      </c>
      <c r="AB1187" s="37">
        <v>0</v>
      </c>
      <c r="AC1187" s="37">
        <v>35780</v>
      </c>
      <c r="AD1187" s="37">
        <v>75096</v>
      </c>
      <c r="AE1187" s="37">
        <v>35780</v>
      </c>
    </row>
    <row r="1188" spans="1:31">
      <c r="A1188" t="s">
        <v>704</v>
      </c>
      <c r="B1188" t="s">
        <v>381</v>
      </c>
      <c r="C1188" t="s">
        <v>382</v>
      </c>
      <c r="D1188" t="s">
        <v>7001</v>
      </c>
      <c r="E1188" t="s">
        <v>14436</v>
      </c>
      <c r="F1188" t="s">
        <v>9982</v>
      </c>
      <c r="G1188" t="s">
        <v>8665</v>
      </c>
      <c r="H1188" t="s">
        <v>708</v>
      </c>
      <c r="I1188" t="s">
        <v>7004</v>
      </c>
      <c r="J1188" t="s">
        <v>9983</v>
      </c>
      <c r="K1188" t="s">
        <v>96</v>
      </c>
      <c r="L1188" t="s">
        <v>14437</v>
      </c>
      <c r="M1188" s="36">
        <v>45986.333333333343</v>
      </c>
      <c r="N1188" s="36">
        <v>45989.348611111112</v>
      </c>
      <c r="P1188" t="s">
        <v>8668</v>
      </c>
      <c r="Q1188" t="s">
        <v>8668</v>
      </c>
      <c r="R1188" t="s">
        <v>1129</v>
      </c>
      <c r="S1188" t="s">
        <v>1129</v>
      </c>
      <c r="T1188" t="s">
        <v>100</v>
      </c>
      <c r="U1188" t="s">
        <v>6696</v>
      </c>
      <c r="V1188" t="s">
        <v>14438</v>
      </c>
      <c r="W1188" t="s">
        <v>8698</v>
      </c>
      <c r="Y1188" t="s">
        <v>13</v>
      </c>
      <c r="Z1188" t="s">
        <v>104</v>
      </c>
      <c r="AA1188" t="s">
        <v>1253</v>
      </c>
      <c r="AB1188" s="37">
        <v>0</v>
      </c>
      <c r="AC1188" s="37">
        <v>35780</v>
      </c>
      <c r="AD1188" s="37">
        <v>75096</v>
      </c>
      <c r="AE1188" s="37">
        <v>35780</v>
      </c>
    </row>
    <row r="1189" spans="1:31">
      <c r="A1189" t="s">
        <v>138</v>
      </c>
      <c r="B1189" t="s">
        <v>139</v>
      </c>
      <c r="C1189" t="s">
        <v>140</v>
      </c>
      <c r="D1189" t="s">
        <v>141</v>
      </c>
      <c r="E1189" t="s">
        <v>14439</v>
      </c>
      <c r="F1189" t="s">
        <v>14440</v>
      </c>
      <c r="G1189" t="s">
        <v>8665</v>
      </c>
      <c r="H1189" t="s">
        <v>144</v>
      </c>
      <c r="I1189" t="s">
        <v>138</v>
      </c>
      <c r="J1189" t="s">
        <v>14441</v>
      </c>
      <c r="K1189" t="s">
        <v>96</v>
      </c>
      <c r="L1189" t="s">
        <v>14442</v>
      </c>
      <c r="M1189" s="36">
        <v>45986.333333333343</v>
      </c>
      <c r="N1189" s="36">
        <v>45988.672222222223</v>
      </c>
      <c r="P1189" t="s">
        <v>8668</v>
      </c>
      <c r="Q1189" t="s">
        <v>8668</v>
      </c>
      <c r="R1189" t="s">
        <v>98</v>
      </c>
      <c r="S1189" t="s">
        <v>470</v>
      </c>
      <c r="T1189" t="s">
        <v>100</v>
      </c>
      <c r="U1189" t="s">
        <v>6696</v>
      </c>
      <c r="V1189" t="s">
        <v>14443</v>
      </c>
      <c r="W1189" t="s">
        <v>102</v>
      </c>
      <c r="Y1189" t="s">
        <v>8</v>
      </c>
      <c r="Z1189" t="s">
        <v>104</v>
      </c>
      <c r="AA1189" t="s">
        <v>11239</v>
      </c>
      <c r="AB1189" s="37">
        <v>1</v>
      </c>
      <c r="AC1189" s="37">
        <v>35780</v>
      </c>
      <c r="AD1189" s="37">
        <v>75096</v>
      </c>
      <c r="AE1189" s="37">
        <v>35780</v>
      </c>
    </row>
    <row r="1190" spans="1:31">
      <c r="A1190" t="s">
        <v>351</v>
      </c>
      <c r="B1190" t="s">
        <v>86</v>
      </c>
      <c r="C1190" t="s">
        <v>352</v>
      </c>
      <c r="D1190" t="s">
        <v>3636</v>
      </c>
      <c r="E1190" t="s">
        <v>14444</v>
      </c>
      <c r="F1190" t="s">
        <v>14445</v>
      </c>
      <c r="G1190" t="s">
        <v>8665</v>
      </c>
      <c r="H1190" t="s">
        <v>2213</v>
      </c>
      <c r="I1190" t="s">
        <v>3639</v>
      </c>
      <c r="J1190" t="s">
        <v>14446</v>
      </c>
      <c r="K1190" t="s">
        <v>96</v>
      </c>
      <c r="L1190" t="s">
        <v>14447</v>
      </c>
      <c r="M1190" s="36">
        <v>45986.356354166674</v>
      </c>
      <c r="N1190" s="36">
        <v>45987.430555555547</v>
      </c>
      <c r="P1190" t="s">
        <v>8668</v>
      </c>
      <c r="Q1190" t="s">
        <v>8668</v>
      </c>
      <c r="R1190" t="s">
        <v>147</v>
      </c>
      <c r="S1190" t="s">
        <v>1364</v>
      </c>
      <c r="T1190" t="s">
        <v>100</v>
      </c>
      <c r="U1190" t="s">
        <v>6696</v>
      </c>
      <c r="V1190" t="s">
        <v>14448</v>
      </c>
      <c r="W1190" t="s">
        <v>102</v>
      </c>
      <c r="Y1190" t="s">
        <v>11</v>
      </c>
      <c r="Z1190" t="s">
        <v>104</v>
      </c>
      <c r="AA1190" t="s">
        <v>1089</v>
      </c>
      <c r="AB1190" s="37">
        <v>1</v>
      </c>
      <c r="AC1190" s="37">
        <v>67654</v>
      </c>
      <c r="AD1190" s="37">
        <v>140396</v>
      </c>
      <c r="AE1190" s="37">
        <v>67654</v>
      </c>
    </row>
    <row r="1191" spans="1:31">
      <c r="A1191" t="s">
        <v>152</v>
      </c>
      <c r="B1191" t="s">
        <v>153</v>
      </c>
      <c r="C1191" t="s">
        <v>154</v>
      </c>
      <c r="D1191" t="s">
        <v>155</v>
      </c>
      <c r="E1191" t="s">
        <v>14449</v>
      </c>
      <c r="F1191" t="s">
        <v>6760</v>
      </c>
      <c r="G1191" t="s">
        <v>8665</v>
      </c>
      <c r="H1191" t="s">
        <v>153</v>
      </c>
      <c r="I1191" t="s">
        <v>152</v>
      </c>
      <c r="J1191" t="s">
        <v>6761</v>
      </c>
      <c r="K1191" t="s">
        <v>96</v>
      </c>
      <c r="L1191" t="s">
        <v>14450</v>
      </c>
      <c r="M1191" s="36">
        <v>45986.356944444437</v>
      </c>
      <c r="N1191" s="36">
        <v>45988.511111111111</v>
      </c>
      <c r="P1191" t="s">
        <v>8668</v>
      </c>
      <c r="Q1191" t="s">
        <v>8668</v>
      </c>
      <c r="R1191" t="s">
        <v>1130</v>
      </c>
      <c r="S1191" t="s">
        <v>1130</v>
      </c>
      <c r="T1191" t="s">
        <v>100</v>
      </c>
      <c r="U1191" t="s">
        <v>6696</v>
      </c>
      <c r="V1191" t="s">
        <v>14451</v>
      </c>
      <c r="W1191" t="s">
        <v>102</v>
      </c>
      <c r="Y1191" t="s">
        <v>8</v>
      </c>
      <c r="Z1191" t="s">
        <v>104</v>
      </c>
      <c r="AA1191" t="s">
        <v>793</v>
      </c>
      <c r="AB1191" s="37">
        <v>1</v>
      </c>
      <c r="AC1191" s="37">
        <v>35780</v>
      </c>
      <c r="AD1191" s="37">
        <v>75096</v>
      </c>
      <c r="AE1191" s="37">
        <v>35780</v>
      </c>
    </row>
    <row r="1192" spans="1:31">
      <c r="A1192" t="s">
        <v>1646</v>
      </c>
      <c r="B1192" t="s">
        <v>256</v>
      </c>
      <c r="C1192" t="s">
        <v>257</v>
      </c>
      <c r="D1192" t="s">
        <v>1918</v>
      </c>
      <c r="E1192" t="s">
        <v>14452</v>
      </c>
      <c r="F1192" t="s">
        <v>14453</v>
      </c>
      <c r="G1192" t="s">
        <v>8665</v>
      </c>
      <c r="H1192" t="s">
        <v>689</v>
      </c>
      <c r="I1192" t="s">
        <v>1646</v>
      </c>
      <c r="J1192" t="s">
        <v>14454</v>
      </c>
      <c r="K1192" t="s">
        <v>96</v>
      </c>
      <c r="L1192" t="s">
        <v>14455</v>
      </c>
      <c r="M1192" s="36">
        <v>45986.38726851852</v>
      </c>
      <c r="N1192" s="36">
        <v>45990.466666666667</v>
      </c>
      <c r="P1192" t="s">
        <v>8668</v>
      </c>
      <c r="Q1192" t="s">
        <v>8668</v>
      </c>
      <c r="R1192" t="s">
        <v>98</v>
      </c>
      <c r="S1192" t="s">
        <v>99</v>
      </c>
      <c r="T1192" t="s">
        <v>100</v>
      </c>
      <c r="U1192" t="s">
        <v>6696</v>
      </c>
      <c r="V1192" t="s">
        <v>14456</v>
      </c>
      <c r="W1192" t="s">
        <v>102</v>
      </c>
      <c r="Y1192" t="s">
        <v>8</v>
      </c>
      <c r="Z1192" t="s">
        <v>104</v>
      </c>
      <c r="AA1192" t="s">
        <v>527</v>
      </c>
      <c r="AB1192" s="37">
        <v>1</v>
      </c>
      <c r="AC1192" s="37">
        <v>35780</v>
      </c>
      <c r="AD1192" s="37">
        <v>75096</v>
      </c>
      <c r="AE1192" s="37">
        <v>35780</v>
      </c>
    </row>
    <row r="1193" spans="1:31">
      <c r="A1193" t="s">
        <v>113</v>
      </c>
      <c r="B1193" t="s">
        <v>114</v>
      </c>
      <c r="C1193" t="s">
        <v>115</v>
      </c>
      <c r="D1193" t="s">
        <v>1715</v>
      </c>
      <c r="E1193" t="s">
        <v>14457</v>
      </c>
      <c r="F1193" t="s">
        <v>14458</v>
      </c>
      <c r="G1193" t="s">
        <v>8665</v>
      </c>
      <c r="H1193" t="s">
        <v>366</v>
      </c>
      <c r="I1193" t="s">
        <v>1718</v>
      </c>
      <c r="J1193" t="s">
        <v>14459</v>
      </c>
      <c r="K1193" t="s">
        <v>96</v>
      </c>
      <c r="L1193" t="s">
        <v>14460</v>
      </c>
      <c r="M1193" s="36">
        <v>45986.388969907413</v>
      </c>
      <c r="N1193" s="36">
        <v>45988.419444444437</v>
      </c>
      <c r="P1193" t="s">
        <v>8668</v>
      </c>
      <c r="Q1193" t="s">
        <v>8668</v>
      </c>
      <c r="R1193" t="s">
        <v>98</v>
      </c>
      <c r="S1193" t="s">
        <v>99</v>
      </c>
      <c r="T1193" t="s">
        <v>100</v>
      </c>
      <c r="U1193" t="s">
        <v>6696</v>
      </c>
      <c r="V1193" t="s">
        <v>14461</v>
      </c>
      <c r="W1193" t="s">
        <v>102</v>
      </c>
      <c r="Y1193" t="s">
        <v>11</v>
      </c>
      <c r="Z1193" t="s">
        <v>104</v>
      </c>
      <c r="AA1193" t="s">
        <v>1723</v>
      </c>
      <c r="AB1193" s="37">
        <v>1</v>
      </c>
      <c r="AC1193" s="37">
        <v>67654</v>
      </c>
      <c r="AD1193" s="37">
        <v>140396</v>
      </c>
      <c r="AE1193" s="37">
        <v>67654</v>
      </c>
    </row>
    <row r="1194" spans="1:31">
      <c r="A1194" t="s">
        <v>113</v>
      </c>
      <c r="B1194" t="s">
        <v>114</v>
      </c>
      <c r="C1194" t="s">
        <v>115</v>
      </c>
      <c r="D1194" t="s">
        <v>3790</v>
      </c>
      <c r="E1194" t="s">
        <v>14462</v>
      </c>
      <c r="F1194" t="s">
        <v>10858</v>
      </c>
      <c r="G1194" t="s">
        <v>8665</v>
      </c>
      <c r="H1194" t="s">
        <v>366</v>
      </c>
      <c r="I1194" t="s">
        <v>3793</v>
      </c>
      <c r="J1194" t="s">
        <v>10859</v>
      </c>
      <c r="K1194" t="s">
        <v>96</v>
      </c>
      <c r="L1194" t="s">
        <v>14463</v>
      </c>
      <c r="M1194" s="36">
        <v>45986.382314814808</v>
      </c>
      <c r="N1194" s="36">
        <v>45989.35</v>
      </c>
      <c r="P1194" t="s">
        <v>8668</v>
      </c>
      <c r="Q1194" t="s">
        <v>8668</v>
      </c>
      <c r="R1194" t="s">
        <v>1130</v>
      </c>
      <c r="S1194" t="s">
        <v>1130</v>
      </c>
      <c r="T1194" t="s">
        <v>100</v>
      </c>
      <c r="U1194" t="s">
        <v>6696</v>
      </c>
      <c r="V1194" t="s">
        <v>14464</v>
      </c>
      <c r="W1194" t="s">
        <v>8698</v>
      </c>
      <c r="Y1194" t="s">
        <v>15</v>
      </c>
      <c r="Z1194" t="s">
        <v>104</v>
      </c>
      <c r="AA1194" t="s">
        <v>1030</v>
      </c>
      <c r="AB1194" s="37">
        <v>0</v>
      </c>
      <c r="AC1194" s="37">
        <v>35780</v>
      </c>
      <c r="AD1194" s="37">
        <v>75096</v>
      </c>
      <c r="AE1194" s="37">
        <v>35780</v>
      </c>
    </row>
    <row r="1195" spans="1:31">
      <c r="A1195" t="s">
        <v>138</v>
      </c>
      <c r="B1195" t="s">
        <v>139</v>
      </c>
      <c r="C1195" t="s">
        <v>140</v>
      </c>
      <c r="D1195" t="s">
        <v>196</v>
      </c>
      <c r="E1195" t="s">
        <v>14465</v>
      </c>
      <c r="F1195" t="s">
        <v>14466</v>
      </c>
      <c r="G1195" t="s">
        <v>8665</v>
      </c>
      <c r="H1195" t="s">
        <v>144</v>
      </c>
      <c r="I1195" t="s">
        <v>199</v>
      </c>
      <c r="J1195" t="s">
        <v>14467</v>
      </c>
      <c r="K1195" t="s">
        <v>96</v>
      </c>
      <c r="L1195" t="s">
        <v>14468</v>
      </c>
      <c r="M1195" s="36">
        <v>45986.383703703701</v>
      </c>
      <c r="N1195" s="36">
        <v>45988.672222222223</v>
      </c>
      <c r="P1195" t="s">
        <v>8668</v>
      </c>
      <c r="Q1195" t="s">
        <v>8668</v>
      </c>
      <c r="R1195" t="s">
        <v>98</v>
      </c>
      <c r="S1195" t="s">
        <v>99</v>
      </c>
      <c r="T1195" t="s">
        <v>100</v>
      </c>
      <c r="U1195" t="s">
        <v>6696</v>
      </c>
      <c r="V1195" t="s">
        <v>14469</v>
      </c>
      <c r="W1195" t="s">
        <v>102</v>
      </c>
      <c r="Y1195" t="s">
        <v>8</v>
      </c>
      <c r="Z1195" t="s">
        <v>104</v>
      </c>
      <c r="AA1195" t="s">
        <v>11239</v>
      </c>
      <c r="AB1195" s="37">
        <v>1</v>
      </c>
      <c r="AC1195" s="37">
        <v>35780</v>
      </c>
      <c r="AD1195" s="37">
        <v>75096</v>
      </c>
      <c r="AE1195" s="37">
        <v>35780</v>
      </c>
    </row>
    <row r="1196" spans="1:31">
      <c r="A1196" t="s">
        <v>152</v>
      </c>
      <c r="B1196" t="s">
        <v>153</v>
      </c>
      <c r="C1196" t="s">
        <v>154</v>
      </c>
      <c r="D1196" t="s">
        <v>155</v>
      </c>
      <c r="E1196" t="s">
        <v>14470</v>
      </c>
      <c r="F1196" t="s">
        <v>14471</v>
      </c>
      <c r="G1196" t="s">
        <v>8665</v>
      </c>
      <c r="H1196" t="s">
        <v>153</v>
      </c>
      <c r="I1196" t="s">
        <v>152</v>
      </c>
      <c r="J1196" t="s">
        <v>14472</v>
      </c>
      <c r="K1196" t="s">
        <v>96</v>
      </c>
      <c r="L1196" t="s">
        <v>14473</v>
      </c>
      <c r="M1196" s="36">
        <v>45986.424155092587</v>
      </c>
      <c r="N1196" s="36">
        <v>45988.48333333333</v>
      </c>
      <c r="P1196" t="s">
        <v>8668</v>
      </c>
      <c r="Q1196" t="s">
        <v>8668</v>
      </c>
      <c r="R1196" t="s">
        <v>1130</v>
      </c>
      <c r="S1196" t="s">
        <v>1130</v>
      </c>
      <c r="T1196" t="s">
        <v>100</v>
      </c>
      <c r="U1196" t="s">
        <v>6696</v>
      </c>
      <c r="V1196" t="s">
        <v>14474</v>
      </c>
      <c r="W1196" t="s">
        <v>102</v>
      </c>
      <c r="Y1196" t="s">
        <v>8</v>
      </c>
      <c r="Z1196" t="s">
        <v>104</v>
      </c>
      <c r="AA1196" t="s">
        <v>5632</v>
      </c>
      <c r="AB1196" s="37">
        <v>1</v>
      </c>
      <c r="AC1196" s="37">
        <v>35780</v>
      </c>
      <c r="AD1196" s="37">
        <v>75096</v>
      </c>
      <c r="AE1196" s="37">
        <v>35780</v>
      </c>
    </row>
    <row r="1197" spans="1:31">
      <c r="A1197" t="s">
        <v>138</v>
      </c>
      <c r="B1197" t="s">
        <v>139</v>
      </c>
      <c r="C1197" t="s">
        <v>140</v>
      </c>
      <c r="D1197" t="s">
        <v>141</v>
      </c>
      <c r="E1197" t="s">
        <v>14475</v>
      </c>
      <c r="F1197" t="s">
        <v>14476</v>
      </c>
      <c r="G1197" t="s">
        <v>8665</v>
      </c>
      <c r="H1197" t="s">
        <v>144</v>
      </c>
      <c r="I1197" t="s">
        <v>138</v>
      </c>
      <c r="J1197" t="s">
        <v>14477</v>
      </c>
      <c r="K1197" t="s">
        <v>96</v>
      </c>
      <c r="L1197" t="s">
        <v>14478</v>
      </c>
      <c r="M1197" s="36">
        <v>45986.47111111111</v>
      </c>
      <c r="N1197" s="36">
        <v>45989.611805555563</v>
      </c>
      <c r="P1197" t="s">
        <v>8668</v>
      </c>
      <c r="Q1197" t="s">
        <v>8668</v>
      </c>
      <c r="R1197" t="s">
        <v>98</v>
      </c>
      <c r="S1197" t="s">
        <v>99</v>
      </c>
      <c r="T1197" t="s">
        <v>100</v>
      </c>
      <c r="U1197" t="s">
        <v>6696</v>
      </c>
      <c r="V1197" t="s">
        <v>14479</v>
      </c>
      <c r="W1197" t="s">
        <v>102</v>
      </c>
      <c r="Y1197" t="s">
        <v>8</v>
      </c>
      <c r="Z1197" t="s">
        <v>104</v>
      </c>
      <c r="AA1197" t="s">
        <v>11239</v>
      </c>
      <c r="AB1197" s="37">
        <v>1</v>
      </c>
      <c r="AC1197" s="37">
        <v>35780</v>
      </c>
      <c r="AD1197" s="37">
        <v>75096</v>
      </c>
      <c r="AE1197" s="37">
        <v>35780</v>
      </c>
    </row>
    <row r="1198" spans="1:31">
      <c r="A1198" t="s">
        <v>509</v>
      </c>
      <c r="B1198" t="s">
        <v>139</v>
      </c>
      <c r="C1198" t="s">
        <v>140</v>
      </c>
      <c r="D1198" t="s">
        <v>1402</v>
      </c>
      <c r="E1198" t="s">
        <v>14480</v>
      </c>
      <c r="F1198" t="s">
        <v>12114</v>
      </c>
      <c r="G1198" t="s">
        <v>8665</v>
      </c>
      <c r="H1198" t="s">
        <v>144</v>
      </c>
      <c r="I1198" t="s">
        <v>509</v>
      </c>
      <c r="J1198" t="s">
        <v>12115</v>
      </c>
      <c r="K1198" t="s">
        <v>96</v>
      </c>
      <c r="L1198" t="s">
        <v>14481</v>
      </c>
      <c r="M1198" s="36">
        <v>45986.471608796302</v>
      </c>
      <c r="N1198" s="36">
        <v>45990.464583333327</v>
      </c>
      <c r="P1198" t="s">
        <v>8668</v>
      </c>
      <c r="Q1198" t="s">
        <v>8668</v>
      </c>
      <c r="R1198" t="s">
        <v>98</v>
      </c>
      <c r="S1198" t="s">
        <v>99</v>
      </c>
      <c r="T1198" t="s">
        <v>100</v>
      </c>
      <c r="U1198" t="s">
        <v>6696</v>
      </c>
      <c r="V1198" t="s">
        <v>14482</v>
      </c>
      <c r="W1198" t="s">
        <v>102</v>
      </c>
      <c r="Y1198" t="s">
        <v>8</v>
      </c>
      <c r="Z1198" t="s">
        <v>104</v>
      </c>
      <c r="AA1198" t="s">
        <v>518</v>
      </c>
      <c r="AB1198" s="37">
        <v>1</v>
      </c>
      <c r="AC1198" s="37">
        <v>35780</v>
      </c>
      <c r="AD1198" s="37">
        <v>75096</v>
      </c>
      <c r="AE1198" s="37">
        <v>35780</v>
      </c>
    </row>
    <row r="1199" spans="1:31">
      <c r="A1199" t="s">
        <v>138</v>
      </c>
      <c r="B1199" t="s">
        <v>139</v>
      </c>
      <c r="C1199" t="s">
        <v>140</v>
      </c>
      <c r="D1199" t="s">
        <v>141</v>
      </c>
      <c r="E1199" t="s">
        <v>14483</v>
      </c>
      <c r="F1199" t="s">
        <v>14484</v>
      </c>
      <c r="G1199" t="s">
        <v>8665</v>
      </c>
      <c r="H1199" t="s">
        <v>144</v>
      </c>
      <c r="I1199" t="s">
        <v>138</v>
      </c>
      <c r="J1199" t="s">
        <v>14485</v>
      </c>
      <c r="K1199" t="s">
        <v>96</v>
      </c>
      <c r="L1199" t="s">
        <v>14486</v>
      </c>
      <c r="M1199" s="36">
        <v>45986.473506944443</v>
      </c>
      <c r="N1199" s="36">
        <v>45988.67291666667</v>
      </c>
      <c r="P1199" t="s">
        <v>8668</v>
      </c>
      <c r="Q1199" t="s">
        <v>8668</v>
      </c>
      <c r="R1199" t="s">
        <v>147</v>
      </c>
      <c r="S1199" t="s">
        <v>1364</v>
      </c>
      <c r="T1199" t="s">
        <v>100</v>
      </c>
      <c r="U1199" t="s">
        <v>6696</v>
      </c>
      <c r="V1199" t="s">
        <v>14487</v>
      </c>
      <c r="W1199" t="s">
        <v>102</v>
      </c>
      <c r="Y1199" t="s">
        <v>8</v>
      </c>
      <c r="Z1199" t="s">
        <v>104</v>
      </c>
      <c r="AA1199" t="s">
        <v>11239</v>
      </c>
      <c r="AB1199" s="37">
        <v>1</v>
      </c>
      <c r="AC1199" s="37">
        <v>35780</v>
      </c>
      <c r="AD1199" s="37">
        <v>75096</v>
      </c>
      <c r="AE1199" s="37">
        <v>35780</v>
      </c>
    </row>
    <row r="1200" spans="1:31">
      <c r="A1200" t="s">
        <v>975</v>
      </c>
      <c r="B1200" t="s">
        <v>256</v>
      </c>
      <c r="C1200" t="s">
        <v>257</v>
      </c>
      <c r="D1200" t="s">
        <v>976</v>
      </c>
      <c r="E1200" t="s">
        <v>14488</v>
      </c>
      <c r="F1200" t="s">
        <v>14489</v>
      </c>
      <c r="G1200" t="s">
        <v>8665</v>
      </c>
      <c r="H1200" t="s">
        <v>979</v>
      </c>
      <c r="I1200" t="s">
        <v>975</v>
      </c>
      <c r="J1200" t="s">
        <v>14490</v>
      </c>
      <c r="K1200" t="s">
        <v>96</v>
      </c>
      <c r="L1200" t="s">
        <v>14491</v>
      </c>
      <c r="M1200" s="36">
        <v>45986.47420138889</v>
      </c>
      <c r="N1200" s="36">
        <v>45987.505555555559</v>
      </c>
      <c r="P1200" t="s">
        <v>8668</v>
      </c>
      <c r="Q1200" t="s">
        <v>8668</v>
      </c>
      <c r="R1200" t="s">
        <v>1130</v>
      </c>
      <c r="S1200" t="s">
        <v>1130</v>
      </c>
      <c r="T1200" t="s">
        <v>100</v>
      </c>
      <c r="U1200" t="s">
        <v>6696</v>
      </c>
      <c r="V1200" t="s">
        <v>14492</v>
      </c>
      <c r="W1200" t="s">
        <v>102</v>
      </c>
      <c r="Y1200" t="s">
        <v>8</v>
      </c>
      <c r="Z1200" t="s">
        <v>104</v>
      </c>
      <c r="AA1200" t="s">
        <v>1023</v>
      </c>
      <c r="AB1200" s="37">
        <v>1</v>
      </c>
      <c r="AC1200" s="37">
        <v>35780</v>
      </c>
      <c r="AD1200" s="37">
        <v>75096</v>
      </c>
      <c r="AE1200" s="37">
        <v>35780</v>
      </c>
    </row>
    <row r="1201" spans="1:31">
      <c r="A1201" t="s">
        <v>113</v>
      </c>
      <c r="B1201" t="s">
        <v>114</v>
      </c>
      <c r="C1201" t="s">
        <v>115</v>
      </c>
      <c r="D1201" t="s">
        <v>7286</v>
      </c>
      <c r="E1201" t="s">
        <v>14493</v>
      </c>
      <c r="F1201" t="s">
        <v>8883</v>
      </c>
      <c r="G1201" t="s">
        <v>8665</v>
      </c>
      <c r="H1201" t="s">
        <v>366</v>
      </c>
      <c r="I1201" t="s">
        <v>7289</v>
      </c>
      <c r="J1201" t="s">
        <v>8884</v>
      </c>
      <c r="K1201" t="s">
        <v>96</v>
      </c>
      <c r="L1201" t="s">
        <v>14494</v>
      </c>
      <c r="M1201" s="36">
        <v>45986.474479166667</v>
      </c>
      <c r="N1201" s="36">
        <v>45989.350694444453</v>
      </c>
      <c r="P1201" t="s">
        <v>8668</v>
      </c>
      <c r="Q1201" t="s">
        <v>8668</v>
      </c>
      <c r="R1201" t="s">
        <v>1129</v>
      </c>
      <c r="S1201" t="s">
        <v>1129</v>
      </c>
      <c r="T1201" t="s">
        <v>100</v>
      </c>
      <c r="U1201" t="s">
        <v>6696</v>
      </c>
      <c r="V1201" t="s">
        <v>14495</v>
      </c>
      <c r="W1201" t="s">
        <v>8698</v>
      </c>
      <c r="Y1201" t="s">
        <v>15</v>
      </c>
      <c r="Z1201" t="s">
        <v>104</v>
      </c>
      <c r="AA1201" t="s">
        <v>1030</v>
      </c>
      <c r="AB1201" s="37">
        <v>0</v>
      </c>
      <c r="AC1201" s="37">
        <v>35780</v>
      </c>
      <c r="AD1201" s="37">
        <v>75096</v>
      </c>
      <c r="AE1201" s="37">
        <v>35780</v>
      </c>
    </row>
    <row r="1202" spans="1:31">
      <c r="A1202" t="s">
        <v>975</v>
      </c>
      <c r="B1202" t="s">
        <v>256</v>
      </c>
      <c r="C1202" t="s">
        <v>257</v>
      </c>
      <c r="D1202" t="s">
        <v>976</v>
      </c>
      <c r="E1202" t="s">
        <v>14496</v>
      </c>
      <c r="F1202" t="s">
        <v>14497</v>
      </c>
      <c r="G1202" t="s">
        <v>8665</v>
      </c>
      <c r="H1202" t="s">
        <v>979</v>
      </c>
      <c r="I1202" t="s">
        <v>975</v>
      </c>
      <c r="J1202" t="s">
        <v>14498</v>
      </c>
      <c r="K1202" t="s">
        <v>96</v>
      </c>
      <c r="L1202" t="s">
        <v>14499</v>
      </c>
      <c r="M1202" s="36">
        <v>45986.445509259262</v>
      </c>
      <c r="N1202" s="36">
        <v>45987.460416666669</v>
      </c>
      <c r="P1202" t="s">
        <v>8668</v>
      </c>
      <c r="Q1202" t="s">
        <v>8668</v>
      </c>
      <c r="R1202" t="s">
        <v>1130</v>
      </c>
      <c r="S1202" t="s">
        <v>1130</v>
      </c>
      <c r="T1202" t="s">
        <v>100</v>
      </c>
      <c r="U1202" t="s">
        <v>6696</v>
      </c>
      <c r="V1202" t="s">
        <v>14500</v>
      </c>
      <c r="W1202" t="s">
        <v>102</v>
      </c>
      <c r="Y1202" t="s">
        <v>8</v>
      </c>
      <c r="Z1202" t="s">
        <v>104</v>
      </c>
      <c r="AA1202" t="s">
        <v>1023</v>
      </c>
      <c r="AB1202" s="37">
        <v>1</v>
      </c>
      <c r="AC1202" s="37">
        <v>35780</v>
      </c>
      <c r="AD1202" s="37">
        <v>75096</v>
      </c>
      <c r="AE1202" s="37">
        <v>35780</v>
      </c>
    </row>
    <row r="1203" spans="1:31">
      <c r="A1203" t="s">
        <v>152</v>
      </c>
      <c r="B1203" t="s">
        <v>153</v>
      </c>
      <c r="C1203" t="s">
        <v>154</v>
      </c>
      <c r="D1203" t="s">
        <v>8408</v>
      </c>
      <c r="E1203" t="s">
        <v>14501</v>
      </c>
      <c r="F1203" t="s">
        <v>12104</v>
      </c>
      <c r="G1203" t="s">
        <v>8665</v>
      </c>
      <c r="H1203" t="s">
        <v>153</v>
      </c>
      <c r="I1203" t="s">
        <v>8409</v>
      </c>
      <c r="J1203" t="s">
        <v>12105</v>
      </c>
      <c r="K1203" t="s">
        <v>96</v>
      </c>
      <c r="L1203" t="s">
        <v>14502</v>
      </c>
      <c r="M1203" s="36">
        <v>45986.468298611107</v>
      </c>
      <c r="N1203" s="36">
        <v>45988.507638888892</v>
      </c>
      <c r="P1203" t="s">
        <v>8668</v>
      </c>
      <c r="Q1203" t="s">
        <v>8668</v>
      </c>
      <c r="R1203" t="s">
        <v>1130</v>
      </c>
      <c r="S1203" t="s">
        <v>1130</v>
      </c>
      <c r="T1203" t="s">
        <v>100</v>
      </c>
      <c r="U1203" t="s">
        <v>6696</v>
      </c>
      <c r="V1203" t="s">
        <v>14503</v>
      </c>
      <c r="W1203" t="s">
        <v>102</v>
      </c>
      <c r="Y1203" t="s">
        <v>11</v>
      </c>
      <c r="Z1203" t="s">
        <v>104</v>
      </c>
      <c r="AA1203" t="s">
        <v>1110</v>
      </c>
      <c r="AB1203" s="37">
        <v>1</v>
      </c>
      <c r="AC1203" s="37">
        <v>67654</v>
      </c>
      <c r="AD1203" s="37">
        <v>140396</v>
      </c>
      <c r="AE1203" s="37">
        <v>67654</v>
      </c>
    </row>
    <row r="1204" spans="1:31">
      <c r="A1204" t="s">
        <v>991</v>
      </c>
      <c r="B1204" t="s">
        <v>256</v>
      </c>
      <c r="C1204" t="s">
        <v>257</v>
      </c>
      <c r="D1204" t="s">
        <v>1440</v>
      </c>
      <c r="E1204" t="s">
        <v>14504</v>
      </c>
      <c r="F1204" t="s">
        <v>14505</v>
      </c>
      <c r="G1204" t="s">
        <v>8665</v>
      </c>
      <c r="H1204" t="s">
        <v>224</v>
      </c>
      <c r="I1204" t="s">
        <v>991</v>
      </c>
      <c r="J1204" t="s">
        <v>13378</v>
      </c>
      <c r="K1204" t="s">
        <v>96</v>
      </c>
      <c r="L1204" t="s">
        <v>14506</v>
      </c>
      <c r="M1204" s="36">
        <v>45986.468819444453</v>
      </c>
      <c r="N1204" s="36">
        <v>45987.574305555558</v>
      </c>
      <c r="P1204" t="s">
        <v>8668</v>
      </c>
      <c r="Q1204" t="s">
        <v>8668</v>
      </c>
      <c r="R1204" t="s">
        <v>98</v>
      </c>
      <c r="S1204" t="s">
        <v>470</v>
      </c>
      <c r="T1204" t="s">
        <v>100</v>
      </c>
      <c r="U1204" t="s">
        <v>6696</v>
      </c>
      <c r="V1204" t="s">
        <v>14507</v>
      </c>
      <c r="W1204" t="s">
        <v>102</v>
      </c>
      <c r="Y1204" t="s">
        <v>8</v>
      </c>
      <c r="Z1204" t="s">
        <v>104</v>
      </c>
      <c r="AA1204" t="s">
        <v>1448</v>
      </c>
      <c r="AB1204" s="37">
        <v>1</v>
      </c>
      <c r="AC1204" s="37">
        <v>35780</v>
      </c>
      <c r="AD1204" s="37">
        <v>75096</v>
      </c>
      <c r="AE1204" s="37">
        <v>35780</v>
      </c>
    </row>
    <row r="1205" spans="1:31">
      <c r="A1205" t="s">
        <v>113</v>
      </c>
      <c r="B1205" t="s">
        <v>114</v>
      </c>
      <c r="C1205" t="s">
        <v>115</v>
      </c>
      <c r="D1205" t="s">
        <v>371</v>
      </c>
      <c r="E1205" t="s">
        <v>14508</v>
      </c>
      <c r="F1205" t="s">
        <v>3916</v>
      </c>
      <c r="G1205" t="s">
        <v>8665</v>
      </c>
      <c r="H1205" t="s">
        <v>366</v>
      </c>
      <c r="I1205" t="s">
        <v>374</v>
      </c>
      <c r="J1205" t="s">
        <v>3917</v>
      </c>
      <c r="K1205" t="s">
        <v>96</v>
      </c>
      <c r="L1205" t="s">
        <v>14509</v>
      </c>
      <c r="M1205" s="36">
        <v>45986.480231481481</v>
      </c>
      <c r="N1205" s="36">
        <v>45990.363194444442</v>
      </c>
      <c r="P1205" t="s">
        <v>8668</v>
      </c>
      <c r="Q1205" t="s">
        <v>8668</v>
      </c>
      <c r="R1205" t="s">
        <v>98</v>
      </c>
      <c r="S1205" t="s">
        <v>470</v>
      </c>
      <c r="T1205" t="s">
        <v>100</v>
      </c>
      <c r="U1205" t="s">
        <v>6696</v>
      </c>
      <c r="V1205" t="s">
        <v>14510</v>
      </c>
      <c r="W1205" t="s">
        <v>8698</v>
      </c>
      <c r="Y1205" t="s">
        <v>13</v>
      </c>
      <c r="Z1205" t="s">
        <v>104</v>
      </c>
      <c r="AA1205" t="s">
        <v>1030</v>
      </c>
      <c r="AB1205" s="37">
        <v>0</v>
      </c>
      <c r="AC1205" s="37">
        <v>35780</v>
      </c>
      <c r="AD1205" s="37">
        <v>75096</v>
      </c>
      <c r="AE1205" s="37">
        <v>35780</v>
      </c>
    </row>
    <row r="1206" spans="1:31">
      <c r="A1206" t="s">
        <v>113</v>
      </c>
      <c r="B1206" t="s">
        <v>114</v>
      </c>
      <c r="C1206" t="s">
        <v>115</v>
      </c>
      <c r="D1206" t="s">
        <v>1814</v>
      </c>
      <c r="E1206" t="s">
        <v>14511</v>
      </c>
      <c r="F1206" t="s">
        <v>14512</v>
      </c>
      <c r="G1206" t="s">
        <v>8607</v>
      </c>
      <c r="H1206" t="s">
        <v>224</v>
      </c>
      <c r="I1206" t="s">
        <v>1817</v>
      </c>
      <c r="J1206" t="s">
        <v>14513</v>
      </c>
      <c r="K1206" t="s">
        <v>96</v>
      </c>
      <c r="L1206" t="s">
        <v>14514</v>
      </c>
      <c r="M1206" s="36">
        <v>45986.488009259258</v>
      </c>
      <c r="N1206" s="36">
        <v>45990.439583333333</v>
      </c>
      <c r="P1206" t="s">
        <v>8668</v>
      </c>
      <c r="Q1206" t="s">
        <v>8668</v>
      </c>
      <c r="R1206" t="s">
        <v>98</v>
      </c>
      <c r="S1206" t="s">
        <v>99</v>
      </c>
      <c r="T1206" t="s">
        <v>100</v>
      </c>
      <c r="U1206" t="s">
        <v>6696</v>
      </c>
      <c r="V1206" t="s">
        <v>14515</v>
      </c>
      <c r="W1206" t="s">
        <v>8611</v>
      </c>
      <c r="Y1206" t="s">
        <v>125</v>
      </c>
      <c r="Z1206" t="s">
        <v>230</v>
      </c>
      <c r="AB1206" s="37">
        <v>0</v>
      </c>
      <c r="AC1206" s="37">
        <v>35780</v>
      </c>
      <c r="AD1206" s="37">
        <v>75096</v>
      </c>
      <c r="AE1206" s="37">
        <v>35780</v>
      </c>
    </row>
    <row r="1207" spans="1:31">
      <c r="A1207" t="s">
        <v>310</v>
      </c>
      <c r="B1207" t="s">
        <v>114</v>
      </c>
      <c r="C1207" t="s">
        <v>115</v>
      </c>
      <c r="D1207" t="s">
        <v>5037</v>
      </c>
      <c r="E1207" t="s">
        <v>14516</v>
      </c>
      <c r="F1207" t="s">
        <v>14517</v>
      </c>
      <c r="G1207" t="s">
        <v>8665</v>
      </c>
      <c r="H1207" t="s">
        <v>314</v>
      </c>
      <c r="I1207" t="s">
        <v>5040</v>
      </c>
      <c r="J1207" t="s">
        <v>14518</v>
      </c>
      <c r="K1207" t="s">
        <v>96</v>
      </c>
      <c r="L1207" t="s">
        <v>14519</v>
      </c>
      <c r="M1207" s="36">
        <v>45986.493981481479</v>
      </c>
      <c r="N1207" s="36">
        <v>45987.463194444441</v>
      </c>
      <c r="P1207" t="s">
        <v>8668</v>
      </c>
      <c r="Q1207" t="s">
        <v>8668</v>
      </c>
      <c r="R1207" t="s">
        <v>98</v>
      </c>
      <c r="S1207" t="s">
        <v>99</v>
      </c>
      <c r="T1207" t="s">
        <v>100</v>
      </c>
      <c r="U1207" t="s">
        <v>6696</v>
      </c>
      <c r="V1207" t="s">
        <v>14520</v>
      </c>
      <c r="W1207" t="s">
        <v>102</v>
      </c>
      <c r="Y1207" t="s">
        <v>8</v>
      </c>
      <c r="Z1207" t="s">
        <v>104</v>
      </c>
      <c r="AA1207" t="s">
        <v>350</v>
      </c>
      <c r="AB1207" s="37">
        <v>1</v>
      </c>
      <c r="AC1207" s="37">
        <v>35780</v>
      </c>
      <c r="AD1207" s="37">
        <v>75096</v>
      </c>
      <c r="AE1207" s="37">
        <v>35780</v>
      </c>
    </row>
    <row r="1208" spans="1:31">
      <c r="A1208" t="s">
        <v>975</v>
      </c>
      <c r="B1208" t="s">
        <v>256</v>
      </c>
      <c r="C1208" t="s">
        <v>257</v>
      </c>
      <c r="D1208" t="s">
        <v>3612</v>
      </c>
      <c r="E1208" t="s">
        <v>14521</v>
      </c>
      <c r="F1208" t="s">
        <v>12658</v>
      </c>
      <c r="G1208" t="s">
        <v>8665</v>
      </c>
      <c r="H1208" t="s">
        <v>979</v>
      </c>
      <c r="I1208" t="s">
        <v>3615</v>
      </c>
      <c r="J1208" t="s">
        <v>12659</v>
      </c>
      <c r="K1208" t="s">
        <v>96</v>
      </c>
      <c r="L1208" t="s">
        <v>14522</v>
      </c>
      <c r="M1208" s="36">
        <v>45986.580914351849</v>
      </c>
      <c r="N1208" s="36">
        <v>45990.539583333331</v>
      </c>
      <c r="P1208" t="s">
        <v>8668</v>
      </c>
      <c r="Q1208" t="s">
        <v>8668</v>
      </c>
      <c r="R1208" t="s">
        <v>1129</v>
      </c>
      <c r="S1208" t="s">
        <v>1130</v>
      </c>
      <c r="T1208" t="s">
        <v>100</v>
      </c>
      <c r="U1208" t="s">
        <v>6696</v>
      </c>
      <c r="V1208" t="s">
        <v>14523</v>
      </c>
      <c r="W1208" t="s">
        <v>102</v>
      </c>
      <c r="Y1208" t="s">
        <v>11</v>
      </c>
      <c r="Z1208" t="s">
        <v>104</v>
      </c>
      <c r="AA1208" t="s">
        <v>7197</v>
      </c>
      <c r="AB1208" s="37">
        <v>1</v>
      </c>
      <c r="AC1208" s="37">
        <v>67654</v>
      </c>
      <c r="AD1208" s="37">
        <v>140396</v>
      </c>
      <c r="AE1208" s="37">
        <v>67654</v>
      </c>
    </row>
    <row r="1209" spans="1:31">
      <c r="A1209" t="s">
        <v>138</v>
      </c>
      <c r="B1209" t="s">
        <v>139</v>
      </c>
      <c r="C1209" t="s">
        <v>140</v>
      </c>
      <c r="D1209" t="s">
        <v>141</v>
      </c>
      <c r="E1209" t="s">
        <v>14524</v>
      </c>
      <c r="F1209" t="s">
        <v>14525</v>
      </c>
      <c r="G1209" t="s">
        <v>8665</v>
      </c>
      <c r="H1209" t="s">
        <v>144</v>
      </c>
      <c r="I1209" t="s">
        <v>138</v>
      </c>
      <c r="J1209" t="s">
        <v>14526</v>
      </c>
      <c r="K1209" t="s">
        <v>96</v>
      </c>
      <c r="L1209" t="s">
        <v>14527</v>
      </c>
      <c r="M1209" s="36">
        <v>45986.593124999999</v>
      </c>
      <c r="N1209" s="36">
        <v>45989.612500000003</v>
      </c>
      <c r="P1209" t="s">
        <v>8668</v>
      </c>
      <c r="Q1209" t="s">
        <v>8668</v>
      </c>
      <c r="R1209" t="s">
        <v>1130</v>
      </c>
      <c r="S1209" t="s">
        <v>1130</v>
      </c>
      <c r="T1209" t="s">
        <v>100</v>
      </c>
      <c r="U1209" t="s">
        <v>6696</v>
      </c>
      <c r="V1209" t="s">
        <v>14528</v>
      </c>
      <c r="W1209" t="s">
        <v>102</v>
      </c>
      <c r="Y1209" t="s">
        <v>8</v>
      </c>
      <c r="Z1209" t="s">
        <v>104</v>
      </c>
      <c r="AA1209" t="s">
        <v>11239</v>
      </c>
      <c r="AB1209" s="37">
        <v>1</v>
      </c>
      <c r="AC1209" s="37">
        <v>35780</v>
      </c>
      <c r="AD1209" s="37">
        <v>75096</v>
      </c>
      <c r="AE1209" s="37">
        <v>35780</v>
      </c>
    </row>
    <row r="1210" spans="1:31">
      <c r="A1210" t="s">
        <v>152</v>
      </c>
      <c r="B1210" t="s">
        <v>153</v>
      </c>
      <c r="C1210" t="s">
        <v>154</v>
      </c>
      <c r="D1210" t="s">
        <v>8403</v>
      </c>
      <c r="E1210" t="s">
        <v>14529</v>
      </c>
      <c r="F1210" t="s">
        <v>14530</v>
      </c>
      <c r="G1210" t="s">
        <v>8665</v>
      </c>
      <c r="H1210" t="s">
        <v>153</v>
      </c>
      <c r="I1210" t="s">
        <v>8404</v>
      </c>
      <c r="J1210" t="s">
        <v>14531</v>
      </c>
      <c r="K1210" t="s">
        <v>96</v>
      </c>
      <c r="L1210" t="s">
        <v>14532</v>
      </c>
      <c r="M1210" s="36">
        <v>45986.600891203707</v>
      </c>
      <c r="N1210" s="36">
        <v>45989.509027777778</v>
      </c>
      <c r="P1210" t="s">
        <v>8668</v>
      </c>
      <c r="Q1210" t="s">
        <v>8668</v>
      </c>
      <c r="R1210" t="s">
        <v>1130</v>
      </c>
      <c r="S1210" t="s">
        <v>1130</v>
      </c>
      <c r="T1210" t="s">
        <v>100</v>
      </c>
      <c r="U1210" t="s">
        <v>6696</v>
      </c>
      <c r="V1210" t="s">
        <v>14533</v>
      </c>
      <c r="W1210" t="s">
        <v>102</v>
      </c>
      <c r="Y1210" t="s">
        <v>11</v>
      </c>
      <c r="Z1210" t="s">
        <v>104</v>
      </c>
      <c r="AA1210" t="s">
        <v>786</v>
      </c>
      <c r="AB1210" s="37">
        <v>1</v>
      </c>
      <c r="AC1210" s="37">
        <v>67654</v>
      </c>
      <c r="AD1210" s="37">
        <v>140396</v>
      </c>
      <c r="AE1210" s="37">
        <v>67654</v>
      </c>
    </row>
    <row r="1211" spans="1:31">
      <c r="A1211" t="s">
        <v>138</v>
      </c>
      <c r="B1211" t="s">
        <v>139</v>
      </c>
      <c r="C1211" t="s">
        <v>140</v>
      </c>
      <c r="D1211" t="s">
        <v>2441</v>
      </c>
      <c r="E1211" t="s">
        <v>14534</v>
      </c>
      <c r="F1211" t="s">
        <v>14535</v>
      </c>
      <c r="G1211" t="s">
        <v>8665</v>
      </c>
      <c r="H1211" t="s">
        <v>144</v>
      </c>
      <c r="I1211" t="s">
        <v>2444</v>
      </c>
      <c r="J1211" t="s">
        <v>14536</v>
      </c>
      <c r="K1211" t="s">
        <v>96</v>
      </c>
      <c r="L1211" t="s">
        <v>14537</v>
      </c>
      <c r="M1211" s="36">
        <v>45986.604907407411</v>
      </c>
      <c r="N1211" s="36">
        <v>45988.392361111109</v>
      </c>
      <c r="P1211" t="s">
        <v>8668</v>
      </c>
      <c r="Q1211" t="s">
        <v>8668</v>
      </c>
      <c r="R1211" t="s">
        <v>1130</v>
      </c>
      <c r="S1211" t="s">
        <v>1130</v>
      </c>
      <c r="T1211" t="s">
        <v>100</v>
      </c>
      <c r="U1211" t="s">
        <v>6696</v>
      </c>
      <c r="V1211" t="s">
        <v>14538</v>
      </c>
      <c r="W1211" t="s">
        <v>102</v>
      </c>
      <c r="Y1211" t="s">
        <v>11</v>
      </c>
      <c r="Z1211" t="s">
        <v>104</v>
      </c>
      <c r="AA1211" t="s">
        <v>169</v>
      </c>
      <c r="AB1211" s="37">
        <v>1</v>
      </c>
      <c r="AC1211" s="37">
        <v>67654</v>
      </c>
      <c r="AD1211" s="37">
        <v>140396</v>
      </c>
      <c r="AE1211" s="37">
        <v>67654</v>
      </c>
    </row>
    <row r="1212" spans="1:31">
      <c r="A1212" t="s">
        <v>152</v>
      </c>
      <c r="B1212" t="s">
        <v>153</v>
      </c>
      <c r="C1212" t="s">
        <v>154</v>
      </c>
      <c r="D1212" t="s">
        <v>155</v>
      </c>
      <c r="E1212" t="s">
        <v>14539</v>
      </c>
      <c r="F1212" t="s">
        <v>12686</v>
      </c>
      <c r="G1212" t="s">
        <v>8665</v>
      </c>
      <c r="H1212" t="s">
        <v>153</v>
      </c>
      <c r="I1212" t="s">
        <v>152</v>
      </c>
      <c r="J1212" t="s">
        <v>12687</v>
      </c>
      <c r="K1212" t="s">
        <v>96</v>
      </c>
      <c r="L1212" t="s">
        <v>14540</v>
      </c>
      <c r="M1212" s="36">
        <v>45986.62226851852</v>
      </c>
      <c r="N1212" s="36">
        <v>45988.479861111111</v>
      </c>
      <c r="P1212" t="s">
        <v>8668</v>
      </c>
      <c r="Q1212" t="s">
        <v>8668</v>
      </c>
      <c r="R1212" t="s">
        <v>1130</v>
      </c>
      <c r="S1212" t="s">
        <v>1130</v>
      </c>
      <c r="T1212" t="s">
        <v>100</v>
      </c>
      <c r="U1212" t="s">
        <v>6696</v>
      </c>
      <c r="V1212" t="s">
        <v>14541</v>
      </c>
      <c r="W1212" t="s">
        <v>102</v>
      </c>
      <c r="Y1212" t="s">
        <v>8</v>
      </c>
      <c r="Z1212" t="s">
        <v>104</v>
      </c>
      <c r="AA1212" t="s">
        <v>1911</v>
      </c>
      <c r="AB1212" s="37">
        <v>1</v>
      </c>
      <c r="AC1212" s="37">
        <v>35780</v>
      </c>
      <c r="AD1212" s="37">
        <v>75096</v>
      </c>
      <c r="AE1212" s="37">
        <v>35780</v>
      </c>
    </row>
    <row r="1213" spans="1:31">
      <c r="A1213" t="s">
        <v>310</v>
      </c>
      <c r="B1213" t="s">
        <v>114</v>
      </c>
      <c r="C1213" t="s">
        <v>115</v>
      </c>
      <c r="D1213" t="s">
        <v>342</v>
      </c>
      <c r="E1213" t="s">
        <v>14542</v>
      </c>
      <c r="F1213" t="s">
        <v>2225</v>
      </c>
      <c r="G1213" t="s">
        <v>8607</v>
      </c>
      <c r="H1213" t="s">
        <v>314</v>
      </c>
      <c r="I1213" t="s">
        <v>345</v>
      </c>
      <c r="J1213" t="s">
        <v>2226</v>
      </c>
      <c r="K1213" t="s">
        <v>96</v>
      </c>
      <c r="L1213" t="s">
        <v>14543</v>
      </c>
      <c r="M1213" s="36">
        <v>45986.647731481477</v>
      </c>
      <c r="N1213" s="36">
        <v>45990.619444444441</v>
      </c>
      <c r="P1213" t="s">
        <v>8668</v>
      </c>
      <c r="Q1213" t="s">
        <v>8668</v>
      </c>
      <c r="R1213" t="s">
        <v>1130</v>
      </c>
      <c r="S1213" t="s">
        <v>1130</v>
      </c>
      <c r="T1213" t="s">
        <v>100</v>
      </c>
      <c r="U1213" t="s">
        <v>6696</v>
      </c>
      <c r="V1213" t="s">
        <v>14544</v>
      </c>
      <c r="W1213" t="s">
        <v>8611</v>
      </c>
      <c r="Y1213" t="s">
        <v>125</v>
      </c>
      <c r="Z1213" t="s">
        <v>104</v>
      </c>
      <c r="AB1213" s="37">
        <v>0</v>
      </c>
      <c r="AC1213" s="37">
        <v>35780</v>
      </c>
      <c r="AD1213" s="37">
        <v>75096</v>
      </c>
      <c r="AE1213" s="37">
        <v>35780</v>
      </c>
    </row>
    <row r="1214" spans="1:31">
      <c r="A1214" t="s">
        <v>255</v>
      </c>
      <c r="B1214" t="s">
        <v>256</v>
      </c>
      <c r="C1214" t="s">
        <v>257</v>
      </c>
      <c r="D1214" t="s">
        <v>1664</v>
      </c>
      <c r="E1214" t="s">
        <v>14545</v>
      </c>
      <c r="F1214" t="s">
        <v>14546</v>
      </c>
      <c r="G1214" t="s">
        <v>8665</v>
      </c>
      <c r="H1214" t="s">
        <v>261</v>
      </c>
      <c r="I1214" t="s">
        <v>255</v>
      </c>
      <c r="J1214" t="s">
        <v>14547</v>
      </c>
      <c r="K1214" t="s">
        <v>96</v>
      </c>
      <c r="L1214" t="s">
        <v>14548</v>
      </c>
      <c r="M1214" s="36">
        <v>45986.641261574077</v>
      </c>
      <c r="N1214" s="36">
        <v>45989.404166666667</v>
      </c>
      <c r="P1214" t="s">
        <v>8668</v>
      </c>
      <c r="Q1214" t="s">
        <v>8668</v>
      </c>
      <c r="R1214" t="s">
        <v>1129</v>
      </c>
      <c r="S1214" t="s">
        <v>1130</v>
      </c>
      <c r="T1214" t="s">
        <v>100</v>
      </c>
      <c r="U1214" t="s">
        <v>6696</v>
      </c>
      <c r="V1214" t="s">
        <v>14549</v>
      </c>
      <c r="W1214" t="s">
        <v>102</v>
      </c>
      <c r="Y1214" t="s">
        <v>8</v>
      </c>
      <c r="Z1214" t="s">
        <v>104</v>
      </c>
      <c r="AA1214" t="s">
        <v>6625</v>
      </c>
      <c r="AB1214" s="37">
        <v>1</v>
      </c>
      <c r="AC1214" s="37">
        <v>35780</v>
      </c>
      <c r="AD1214" s="37">
        <v>75096</v>
      </c>
      <c r="AE1214" s="37">
        <v>35780</v>
      </c>
    </row>
    <row r="1215" spans="1:31">
      <c r="A1215" t="s">
        <v>310</v>
      </c>
      <c r="B1215" t="s">
        <v>114</v>
      </c>
      <c r="C1215" t="s">
        <v>115</v>
      </c>
      <c r="D1215" t="s">
        <v>342</v>
      </c>
      <c r="E1215" t="s">
        <v>14550</v>
      </c>
      <c r="F1215" t="s">
        <v>14551</v>
      </c>
      <c r="G1215" t="s">
        <v>8607</v>
      </c>
      <c r="H1215" t="s">
        <v>314</v>
      </c>
      <c r="I1215" t="s">
        <v>345</v>
      </c>
      <c r="J1215" t="s">
        <v>14552</v>
      </c>
      <c r="K1215" t="s">
        <v>96</v>
      </c>
      <c r="L1215" t="s">
        <v>14553</v>
      </c>
      <c r="M1215" s="36">
        <v>45986.6483912037</v>
      </c>
      <c r="N1215" s="36">
        <v>45990.620138888888</v>
      </c>
      <c r="P1215" t="s">
        <v>8668</v>
      </c>
      <c r="Q1215" t="s">
        <v>8668</v>
      </c>
      <c r="R1215" t="s">
        <v>1130</v>
      </c>
      <c r="S1215" t="s">
        <v>1130</v>
      </c>
      <c r="T1215" t="s">
        <v>100</v>
      </c>
      <c r="U1215" t="s">
        <v>6696</v>
      </c>
      <c r="V1215" t="s">
        <v>14554</v>
      </c>
      <c r="W1215" t="s">
        <v>8611</v>
      </c>
      <c r="Y1215" t="s">
        <v>125</v>
      </c>
      <c r="Z1215" t="s">
        <v>104</v>
      </c>
      <c r="AB1215" s="37">
        <v>0</v>
      </c>
      <c r="AC1215" s="37">
        <v>35780</v>
      </c>
      <c r="AD1215" s="37">
        <v>75096</v>
      </c>
      <c r="AE1215" s="37">
        <v>35780</v>
      </c>
    </row>
    <row r="1216" spans="1:31">
      <c r="A1216" t="s">
        <v>152</v>
      </c>
      <c r="B1216" t="s">
        <v>153</v>
      </c>
      <c r="C1216" t="s">
        <v>154</v>
      </c>
      <c r="D1216" t="s">
        <v>155</v>
      </c>
      <c r="E1216" t="s">
        <v>14555</v>
      </c>
      <c r="F1216" t="s">
        <v>11659</v>
      </c>
      <c r="G1216" t="s">
        <v>8665</v>
      </c>
      <c r="H1216" t="s">
        <v>153</v>
      </c>
      <c r="I1216" t="s">
        <v>152</v>
      </c>
      <c r="J1216" t="s">
        <v>11660</v>
      </c>
      <c r="K1216" t="s">
        <v>96</v>
      </c>
      <c r="L1216" t="s">
        <v>14556</v>
      </c>
      <c r="M1216" s="36">
        <v>45986.670925925922</v>
      </c>
      <c r="N1216" s="36">
        <v>45988.509027777778</v>
      </c>
      <c r="P1216" t="s">
        <v>8668</v>
      </c>
      <c r="Q1216" t="s">
        <v>8668</v>
      </c>
      <c r="R1216" t="s">
        <v>1130</v>
      </c>
      <c r="S1216" t="s">
        <v>1130</v>
      </c>
      <c r="T1216" t="s">
        <v>100</v>
      </c>
      <c r="U1216" t="s">
        <v>6696</v>
      </c>
      <c r="V1216" t="s">
        <v>14557</v>
      </c>
      <c r="W1216" t="s">
        <v>102</v>
      </c>
      <c r="Y1216" t="s">
        <v>8</v>
      </c>
      <c r="Z1216" t="s">
        <v>104</v>
      </c>
      <c r="AA1216" t="s">
        <v>6075</v>
      </c>
      <c r="AB1216" s="37">
        <v>1</v>
      </c>
      <c r="AC1216" s="37">
        <v>35780</v>
      </c>
      <c r="AD1216" s="37">
        <v>75096</v>
      </c>
      <c r="AE1216" s="37">
        <v>35780</v>
      </c>
    </row>
    <row r="1217" spans="1:31">
      <c r="A1217" t="s">
        <v>398</v>
      </c>
      <c r="B1217" t="s">
        <v>86</v>
      </c>
      <c r="C1217" t="s">
        <v>87</v>
      </c>
      <c r="D1217" t="s">
        <v>399</v>
      </c>
      <c r="E1217" t="s">
        <v>14558</v>
      </c>
      <c r="F1217" t="s">
        <v>4060</v>
      </c>
      <c r="G1217" t="s">
        <v>8665</v>
      </c>
      <c r="H1217" t="s">
        <v>402</v>
      </c>
      <c r="I1217" t="s">
        <v>398</v>
      </c>
      <c r="J1217" t="s">
        <v>4061</v>
      </c>
      <c r="K1217" t="s">
        <v>96</v>
      </c>
      <c r="L1217" t="s">
        <v>14559</v>
      </c>
      <c r="M1217" s="36">
        <v>45986.684629629628</v>
      </c>
      <c r="N1217" s="36">
        <v>45987.46597222222</v>
      </c>
      <c r="P1217" t="s">
        <v>8668</v>
      </c>
      <c r="Q1217" t="s">
        <v>8668</v>
      </c>
      <c r="R1217" t="s">
        <v>147</v>
      </c>
      <c r="S1217" t="s">
        <v>2319</v>
      </c>
      <c r="T1217" t="s">
        <v>100</v>
      </c>
      <c r="U1217" t="s">
        <v>6696</v>
      </c>
      <c r="V1217" t="s">
        <v>14560</v>
      </c>
      <c r="W1217" t="s">
        <v>102</v>
      </c>
      <c r="Y1217" t="s">
        <v>8</v>
      </c>
      <c r="Z1217" t="s">
        <v>104</v>
      </c>
      <c r="AA1217" t="s">
        <v>407</v>
      </c>
      <c r="AB1217" s="37">
        <v>1</v>
      </c>
      <c r="AC1217" s="37">
        <v>35780</v>
      </c>
      <c r="AD1217" s="37">
        <v>75096</v>
      </c>
      <c r="AE1217" s="37">
        <v>35780</v>
      </c>
    </row>
    <row r="1218" spans="1:31">
      <c r="A1218" t="s">
        <v>991</v>
      </c>
      <c r="B1218" t="s">
        <v>256</v>
      </c>
      <c r="C1218" t="s">
        <v>257</v>
      </c>
      <c r="D1218" t="s">
        <v>1440</v>
      </c>
      <c r="E1218" t="s">
        <v>14561</v>
      </c>
      <c r="F1218" t="s">
        <v>11425</v>
      </c>
      <c r="G1218" t="s">
        <v>8665</v>
      </c>
      <c r="H1218" t="s">
        <v>224</v>
      </c>
      <c r="I1218" t="s">
        <v>991</v>
      </c>
      <c r="J1218" t="s">
        <v>11426</v>
      </c>
      <c r="K1218" t="s">
        <v>96</v>
      </c>
      <c r="L1218" t="s">
        <v>14562</v>
      </c>
      <c r="M1218" s="36">
        <v>45986.683923611112</v>
      </c>
      <c r="N1218" s="36">
        <v>45990.468055555553</v>
      </c>
      <c r="P1218" t="s">
        <v>8668</v>
      </c>
      <c r="Q1218" t="s">
        <v>8668</v>
      </c>
      <c r="R1218" t="s">
        <v>98</v>
      </c>
      <c r="S1218" t="s">
        <v>470</v>
      </c>
      <c r="T1218" t="s">
        <v>100</v>
      </c>
      <c r="U1218" t="s">
        <v>6696</v>
      </c>
      <c r="V1218" t="s">
        <v>14563</v>
      </c>
      <c r="W1218" t="s">
        <v>102</v>
      </c>
      <c r="Y1218" t="s">
        <v>8</v>
      </c>
      <c r="Z1218" t="s">
        <v>104</v>
      </c>
      <c r="AA1218" t="s">
        <v>1000</v>
      </c>
      <c r="AB1218" s="37">
        <v>1</v>
      </c>
      <c r="AC1218" s="37">
        <v>35780</v>
      </c>
      <c r="AD1218" s="37">
        <v>75096</v>
      </c>
      <c r="AE1218" s="37">
        <v>35780</v>
      </c>
    </row>
    <row r="1219" spans="1:31">
      <c r="A1219" t="s">
        <v>152</v>
      </c>
      <c r="B1219" t="s">
        <v>153</v>
      </c>
      <c r="C1219" t="s">
        <v>154</v>
      </c>
      <c r="D1219" t="s">
        <v>155</v>
      </c>
      <c r="E1219" t="s">
        <v>14564</v>
      </c>
      <c r="F1219" t="s">
        <v>6827</v>
      </c>
      <c r="G1219" t="s">
        <v>8665</v>
      </c>
      <c r="H1219" t="s">
        <v>153</v>
      </c>
      <c r="I1219" t="s">
        <v>152</v>
      </c>
      <c r="J1219" t="s">
        <v>6828</v>
      </c>
      <c r="K1219" t="s">
        <v>96</v>
      </c>
      <c r="L1219" t="s">
        <v>14565</v>
      </c>
      <c r="M1219" s="36">
        <v>45986.682974537027</v>
      </c>
      <c r="N1219" s="36">
        <v>45988.609722222223</v>
      </c>
      <c r="P1219" t="s">
        <v>8668</v>
      </c>
      <c r="Q1219" t="s">
        <v>8668</v>
      </c>
      <c r="R1219" t="s">
        <v>147</v>
      </c>
      <c r="S1219" t="s">
        <v>148</v>
      </c>
      <c r="T1219" t="s">
        <v>100</v>
      </c>
      <c r="U1219" t="s">
        <v>6696</v>
      </c>
      <c r="V1219" t="s">
        <v>14566</v>
      </c>
      <c r="W1219" t="s">
        <v>102</v>
      </c>
      <c r="Y1219" t="s">
        <v>8</v>
      </c>
      <c r="Z1219" t="s">
        <v>104</v>
      </c>
      <c r="AA1219" t="s">
        <v>1262</v>
      </c>
      <c r="AB1219" s="37">
        <v>1</v>
      </c>
      <c r="AC1219" s="37">
        <v>35780</v>
      </c>
      <c r="AD1219" s="37">
        <v>75096</v>
      </c>
      <c r="AE1219" s="37">
        <v>35780</v>
      </c>
    </row>
    <row r="1220" spans="1:31">
      <c r="A1220" t="s">
        <v>310</v>
      </c>
      <c r="B1220" t="s">
        <v>114</v>
      </c>
      <c r="C1220" t="s">
        <v>115</v>
      </c>
      <c r="D1220" t="s">
        <v>311</v>
      </c>
      <c r="E1220" t="s">
        <v>14567</v>
      </c>
      <c r="F1220" t="s">
        <v>14568</v>
      </c>
      <c r="G1220" t="s">
        <v>8665</v>
      </c>
      <c r="H1220" t="s">
        <v>314</v>
      </c>
      <c r="I1220" t="s">
        <v>310</v>
      </c>
      <c r="J1220" t="s">
        <v>14569</v>
      </c>
      <c r="K1220" t="s">
        <v>96</v>
      </c>
      <c r="L1220" t="s">
        <v>14570</v>
      </c>
      <c r="M1220" s="36">
        <v>45986.712858796287</v>
      </c>
      <c r="N1220" s="36">
        <v>45988.62222222222</v>
      </c>
      <c r="P1220" t="s">
        <v>8668</v>
      </c>
      <c r="Q1220" t="s">
        <v>8668</v>
      </c>
      <c r="R1220" t="s">
        <v>98</v>
      </c>
      <c r="S1220" t="s">
        <v>99</v>
      </c>
      <c r="T1220" t="s">
        <v>100</v>
      </c>
      <c r="U1220" t="s">
        <v>6696</v>
      </c>
      <c r="V1220" t="s">
        <v>14571</v>
      </c>
      <c r="W1220" t="s">
        <v>102</v>
      </c>
      <c r="Y1220" t="s">
        <v>8</v>
      </c>
      <c r="Z1220" t="s">
        <v>104</v>
      </c>
      <c r="AA1220" t="s">
        <v>319</v>
      </c>
      <c r="AB1220" s="37">
        <v>1</v>
      </c>
      <c r="AC1220" s="37">
        <v>35780</v>
      </c>
      <c r="AD1220" s="37">
        <v>75096</v>
      </c>
      <c r="AE1220" s="37">
        <v>35780</v>
      </c>
    </row>
    <row r="1221" spans="1:31">
      <c r="A1221" t="s">
        <v>975</v>
      </c>
      <c r="B1221" t="s">
        <v>256</v>
      </c>
      <c r="C1221" t="s">
        <v>257</v>
      </c>
      <c r="D1221" t="s">
        <v>976</v>
      </c>
      <c r="E1221" t="s">
        <v>14572</v>
      </c>
      <c r="F1221" t="s">
        <v>14573</v>
      </c>
      <c r="G1221" t="s">
        <v>8665</v>
      </c>
      <c r="H1221" t="s">
        <v>979</v>
      </c>
      <c r="I1221" t="s">
        <v>975</v>
      </c>
      <c r="J1221" t="s">
        <v>14574</v>
      </c>
      <c r="K1221" t="s">
        <v>96</v>
      </c>
      <c r="L1221" t="s">
        <v>14575</v>
      </c>
      <c r="M1221" s="36">
        <v>45987.333333333343</v>
      </c>
      <c r="N1221" s="36">
        <v>45988.679166666669</v>
      </c>
      <c r="P1221" t="s">
        <v>8668</v>
      </c>
      <c r="Q1221" t="s">
        <v>8668</v>
      </c>
      <c r="R1221" t="s">
        <v>1130</v>
      </c>
      <c r="S1221" t="s">
        <v>1130</v>
      </c>
      <c r="T1221" t="s">
        <v>100</v>
      </c>
      <c r="U1221" t="s">
        <v>6696</v>
      </c>
      <c r="V1221" t="s">
        <v>14576</v>
      </c>
      <c r="W1221" t="s">
        <v>102</v>
      </c>
      <c r="Y1221" t="s">
        <v>8</v>
      </c>
      <c r="Z1221" t="s">
        <v>104</v>
      </c>
      <c r="AA1221" t="s">
        <v>2109</v>
      </c>
      <c r="AB1221" s="37">
        <v>1</v>
      </c>
      <c r="AC1221" s="37">
        <v>35780</v>
      </c>
      <c r="AD1221" s="37">
        <v>75096</v>
      </c>
      <c r="AE1221" s="37">
        <v>35780</v>
      </c>
    </row>
    <row r="1222" spans="1:31">
      <c r="A1222" t="s">
        <v>113</v>
      </c>
      <c r="B1222" t="s">
        <v>114</v>
      </c>
      <c r="C1222" t="s">
        <v>115</v>
      </c>
      <c r="D1222" t="s">
        <v>1715</v>
      </c>
      <c r="E1222" t="s">
        <v>14577</v>
      </c>
      <c r="F1222" t="s">
        <v>14578</v>
      </c>
      <c r="G1222" t="s">
        <v>8665</v>
      </c>
      <c r="H1222" t="s">
        <v>366</v>
      </c>
      <c r="I1222" t="s">
        <v>1718</v>
      </c>
      <c r="J1222" t="s">
        <v>14579</v>
      </c>
      <c r="K1222" t="s">
        <v>96</v>
      </c>
      <c r="L1222" t="s">
        <v>14580</v>
      </c>
      <c r="M1222" s="36">
        <v>45986.734490740739</v>
      </c>
      <c r="N1222" s="36">
        <v>45988.669444444437</v>
      </c>
      <c r="P1222" t="s">
        <v>8668</v>
      </c>
      <c r="Q1222" t="s">
        <v>8668</v>
      </c>
      <c r="R1222" t="s">
        <v>98</v>
      </c>
      <c r="S1222" t="s">
        <v>470</v>
      </c>
      <c r="T1222" t="s">
        <v>100</v>
      </c>
      <c r="U1222" t="s">
        <v>6696</v>
      </c>
      <c r="V1222" t="s">
        <v>14581</v>
      </c>
      <c r="W1222" t="s">
        <v>102</v>
      </c>
      <c r="Y1222" t="s">
        <v>11</v>
      </c>
      <c r="Z1222" t="s">
        <v>104</v>
      </c>
      <c r="AA1222" t="s">
        <v>1723</v>
      </c>
      <c r="AB1222" s="37">
        <v>1</v>
      </c>
      <c r="AC1222" s="37">
        <v>67654</v>
      </c>
      <c r="AD1222" s="37">
        <v>140396</v>
      </c>
      <c r="AE1222" s="37">
        <v>67654</v>
      </c>
    </row>
    <row r="1223" spans="1:31">
      <c r="A1223" t="s">
        <v>398</v>
      </c>
      <c r="B1223" t="s">
        <v>86</v>
      </c>
      <c r="C1223" t="s">
        <v>87</v>
      </c>
      <c r="D1223" t="s">
        <v>480</v>
      </c>
      <c r="E1223" t="s">
        <v>14582</v>
      </c>
      <c r="F1223" t="s">
        <v>14583</v>
      </c>
      <c r="G1223" t="s">
        <v>8665</v>
      </c>
      <c r="H1223" t="s">
        <v>402</v>
      </c>
      <c r="I1223" t="s">
        <v>484</v>
      </c>
      <c r="J1223" t="s">
        <v>14584</v>
      </c>
      <c r="K1223" t="s">
        <v>96</v>
      </c>
      <c r="L1223" t="s">
        <v>14585</v>
      </c>
      <c r="M1223" s="36">
        <v>45986.748923611107</v>
      </c>
      <c r="N1223" s="36">
        <v>45988.518055555563</v>
      </c>
      <c r="P1223" t="s">
        <v>8668</v>
      </c>
      <c r="Q1223" t="s">
        <v>8668</v>
      </c>
      <c r="R1223" t="s">
        <v>98</v>
      </c>
      <c r="S1223" t="s">
        <v>470</v>
      </c>
      <c r="T1223" t="s">
        <v>100</v>
      </c>
      <c r="U1223" t="s">
        <v>6696</v>
      </c>
      <c r="V1223" t="s">
        <v>14586</v>
      </c>
      <c r="W1223" t="s">
        <v>102</v>
      </c>
      <c r="Y1223" t="s">
        <v>11</v>
      </c>
      <c r="Z1223" t="s">
        <v>104</v>
      </c>
      <c r="AA1223" t="s">
        <v>1439</v>
      </c>
      <c r="AB1223" s="37">
        <v>1</v>
      </c>
      <c r="AC1223" s="37">
        <v>67654</v>
      </c>
      <c r="AD1223" s="37">
        <v>140396</v>
      </c>
      <c r="AE1223" s="37">
        <v>67654</v>
      </c>
    </row>
    <row r="1224" spans="1:31">
      <c r="A1224" t="s">
        <v>255</v>
      </c>
      <c r="B1224" t="s">
        <v>256</v>
      </c>
      <c r="C1224" t="s">
        <v>257</v>
      </c>
      <c r="D1224" t="s">
        <v>2433</v>
      </c>
      <c r="E1224" t="s">
        <v>14587</v>
      </c>
      <c r="F1224" t="s">
        <v>6454</v>
      </c>
      <c r="G1224" t="s">
        <v>8665</v>
      </c>
      <c r="H1224" t="s">
        <v>144</v>
      </c>
      <c r="I1224" t="s">
        <v>2436</v>
      </c>
      <c r="J1224" t="s">
        <v>6455</v>
      </c>
      <c r="K1224" t="s">
        <v>96</v>
      </c>
      <c r="L1224" t="s">
        <v>14588</v>
      </c>
      <c r="M1224" s="36">
        <v>45987.333333333343</v>
      </c>
      <c r="N1224" s="36">
        <v>45988.609027777777</v>
      </c>
      <c r="P1224" t="s">
        <v>8668</v>
      </c>
      <c r="Q1224" t="s">
        <v>8668</v>
      </c>
      <c r="R1224" t="s">
        <v>98</v>
      </c>
      <c r="S1224" t="s">
        <v>99</v>
      </c>
      <c r="T1224" t="s">
        <v>100</v>
      </c>
      <c r="U1224" t="s">
        <v>6696</v>
      </c>
      <c r="V1224" t="s">
        <v>14589</v>
      </c>
      <c r="W1224" t="s">
        <v>102</v>
      </c>
      <c r="Y1224" t="s">
        <v>11</v>
      </c>
      <c r="Z1224" t="s">
        <v>104</v>
      </c>
      <c r="AA1224" t="s">
        <v>703</v>
      </c>
      <c r="AB1224" s="37">
        <v>1</v>
      </c>
      <c r="AC1224" s="37">
        <v>67654</v>
      </c>
      <c r="AD1224" s="37">
        <v>140396</v>
      </c>
      <c r="AE1224" s="37">
        <v>67654</v>
      </c>
    </row>
    <row r="1225" spans="1:31">
      <c r="A1225" t="s">
        <v>152</v>
      </c>
      <c r="B1225" t="s">
        <v>153</v>
      </c>
      <c r="C1225" t="s">
        <v>154</v>
      </c>
      <c r="D1225" t="s">
        <v>155</v>
      </c>
      <c r="E1225" t="s">
        <v>14590</v>
      </c>
      <c r="F1225" t="s">
        <v>14591</v>
      </c>
      <c r="G1225" t="s">
        <v>8665</v>
      </c>
      <c r="H1225" t="s">
        <v>153</v>
      </c>
      <c r="I1225" t="s">
        <v>152</v>
      </c>
      <c r="J1225" t="s">
        <v>14592</v>
      </c>
      <c r="K1225" t="s">
        <v>96</v>
      </c>
      <c r="L1225" t="s">
        <v>14593</v>
      </c>
      <c r="M1225" s="36">
        <v>45987.339884259258</v>
      </c>
      <c r="N1225" s="36">
        <v>45989.468055555553</v>
      </c>
      <c r="P1225" t="s">
        <v>8668</v>
      </c>
      <c r="Q1225" t="s">
        <v>8668</v>
      </c>
      <c r="R1225" t="s">
        <v>1130</v>
      </c>
      <c r="S1225" t="s">
        <v>1130</v>
      </c>
      <c r="T1225" t="s">
        <v>100</v>
      </c>
      <c r="U1225" t="s">
        <v>6696</v>
      </c>
      <c r="V1225" t="s">
        <v>14594</v>
      </c>
      <c r="W1225" t="s">
        <v>102</v>
      </c>
      <c r="Y1225" t="s">
        <v>8</v>
      </c>
      <c r="Z1225" t="s">
        <v>104</v>
      </c>
      <c r="AA1225" t="s">
        <v>1378</v>
      </c>
      <c r="AB1225" s="37">
        <v>1</v>
      </c>
      <c r="AC1225" s="37">
        <v>35780</v>
      </c>
      <c r="AD1225" s="37">
        <v>75096</v>
      </c>
      <c r="AE1225" s="37">
        <v>35780</v>
      </c>
    </row>
    <row r="1226" spans="1:31">
      <c r="A1226" t="s">
        <v>310</v>
      </c>
      <c r="B1226" t="s">
        <v>114</v>
      </c>
      <c r="C1226" t="s">
        <v>115</v>
      </c>
      <c r="D1226" t="s">
        <v>311</v>
      </c>
      <c r="E1226" t="s">
        <v>14595</v>
      </c>
      <c r="F1226" t="s">
        <v>11560</v>
      </c>
      <c r="G1226" t="s">
        <v>8665</v>
      </c>
      <c r="H1226" t="s">
        <v>314</v>
      </c>
      <c r="I1226" t="s">
        <v>310</v>
      </c>
      <c r="J1226" t="s">
        <v>11561</v>
      </c>
      <c r="K1226" t="s">
        <v>96</v>
      </c>
      <c r="L1226" t="s">
        <v>14596</v>
      </c>
      <c r="M1226" s="36">
        <v>45987.333333333343</v>
      </c>
      <c r="N1226" s="36">
        <v>45988.573611111111</v>
      </c>
      <c r="P1226" t="s">
        <v>8668</v>
      </c>
      <c r="Q1226" t="s">
        <v>8668</v>
      </c>
      <c r="R1226" t="s">
        <v>98</v>
      </c>
      <c r="S1226" t="s">
        <v>470</v>
      </c>
      <c r="T1226" t="s">
        <v>100</v>
      </c>
      <c r="U1226" t="s">
        <v>6696</v>
      </c>
      <c r="V1226" t="s">
        <v>14597</v>
      </c>
      <c r="W1226" t="s">
        <v>102</v>
      </c>
      <c r="Y1226" t="s">
        <v>8</v>
      </c>
      <c r="Z1226" t="s">
        <v>104</v>
      </c>
      <c r="AA1226" t="s">
        <v>319</v>
      </c>
      <c r="AB1226" s="37">
        <v>1</v>
      </c>
      <c r="AC1226" s="37">
        <v>35780</v>
      </c>
      <c r="AD1226" s="37">
        <v>75096</v>
      </c>
      <c r="AE1226" s="37">
        <v>35780</v>
      </c>
    </row>
    <row r="1227" spans="1:31">
      <c r="A1227" t="s">
        <v>85</v>
      </c>
      <c r="B1227" t="s">
        <v>86</v>
      </c>
      <c r="C1227" t="s">
        <v>87</v>
      </c>
      <c r="D1227" t="s">
        <v>296</v>
      </c>
      <c r="E1227" t="s">
        <v>14598</v>
      </c>
      <c r="F1227" t="s">
        <v>9483</v>
      </c>
      <c r="G1227" t="s">
        <v>8665</v>
      </c>
      <c r="H1227" t="s">
        <v>93</v>
      </c>
      <c r="I1227" t="s">
        <v>85</v>
      </c>
      <c r="J1227" t="s">
        <v>9484</v>
      </c>
      <c r="K1227" t="s">
        <v>96</v>
      </c>
      <c r="L1227" t="s">
        <v>14599</v>
      </c>
      <c r="M1227" s="36">
        <v>45987.366840277777</v>
      </c>
      <c r="N1227" s="36">
        <v>45988.719444444447</v>
      </c>
      <c r="P1227" t="s">
        <v>8668</v>
      </c>
      <c r="Q1227" t="s">
        <v>8668</v>
      </c>
      <c r="R1227" t="s">
        <v>98</v>
      </c>
      <c r="S1227" t="s">
        <v>470</v>
      </c>
      <c r="T1227" t="s">
        <v>100</v>
      </c>
      <c r="U1227" t="s">
        <v>6696</v>
      </c>
      <c r="V1227" t="s">
        <v>14600</v>
      </c>
      <c r="W1227" t="s">
        <v>102</v>
      </c>
      <c r="Y1227" t="s">
        <v>8</v>
      </c>
      <c r="Z1227" t="s">
        <v>104</v>
      </c>
      <c r="AA1227" t="s">
        <v>303</v>
      </c>
      <c r="AB1227" s="37">
        <v>1</v>
      </c>
      <c r="AC1227" s="37">
        <v>35780</v>
      </c>
      <c r="AD1227" s="37">
        <v>75096</v>
      </c>
      <c r="AE1227" s="37">
        <v>35780</v>
      </c>
    </row>
    <row r="1228" spans="1:31">
      <c r="A1228" t="s">
        <v>991</v>
      </c>
      <c r="B1228" t="s">
        <v>256</v>
      </c>
      <c r="C1228" t="s">
        <v>257</v>
      </c>
      <c r="D1228" t="s">
        <v>992</v>
      </c>
      <c r="E1228" t="s">
        <v>14601</v>
      </c>
      <c r="F1228" t="s">
        <v>14602</v>
      </c>
      <c r="G1228" t="s">
        <v>8665</v>
      </c>
      <c r="H1228" t="s">
        <v>224</v>
      </c>
      <c r="I1228" t="s">
        <v>995</v>
      </c>
      <c r="J1228" t="s">
        <v>14603</v>
      </c>
      <c r="K1228" t="s">
        <v>96</v>
      </c>
      <c r="L1228" t="s">
        <v>14604</v>
      </c>
      <c r="M1228" s="36">
        <v>45987.370092592602</v>
      </c>
      <c r="N1228" s="36">
        <v>45989.550694444442</v>
      </c>
      <c r="P1228" t="s">
        <v>8668</v>
      </c>
      <c r="Q1228" t="s">
        <v>8668</v>
      </c>
      <c r="R1228" t="s">
        <v>98</v>
      </c>
      <c r="S1228" t="s">
        <v>470</v>
      </c>
      <c r="T1228" t="s">
        <v>100</v>
      </c>
      <c r="U1228" t="s">
        <v>6696</v>
      </c>
      <c r="V1228" t="s">
        <v>14605</v>
      </c>
      <c r="W1228" t="s">
        <v>102</v>
      </c>
      <c r="Y1228" t="s">
        <v>11</v>
      </c>
      <c r="Z1228" t="s">
        <v>104</v>
      </c>
      <c r="AA1228" t="s">
        <v>1000</v>
      </c>
      <c r="AB1228" s="37">
        <v>1</v>
      </c>
      <c r="AC1228" s="37">
        <v>67654</v>
      </c>
      <c r="AD1228" s="37">
        <v>140396</v>
      </c>
      <c r="AE1228" s="37">
        <v>67654</v>
      </c>
    </row>
    <row r="1229" spans="1:31">
      <c r="A1229" t="s">
        <v>704</v>
      </c>
      <c r="B1229" t="s">
        <v>381</v>
      </c>
      <c r="C1229" t="s">
        <v>382</v>
      </c>
      <c r="D1229" t="s">
        <v>4647</v>
      </c>
      <c r="E1229" t="s">
        <v>14606</v>
      </c>
      <c r="F1229" t="s">
        <v>14607</v>
      </c>
      <c r="G1229" t="s">
        <v>8607</v>
      </c>
      <c r="H1229" t="s">
        <v>4650</v>
      </c>
      <c r="I1229" t="s">
        <v>4651</v>
      </c>
      <c r="J1229" t="s">
        <v>14608</v>
      </c>
      <c r="K1229" t="s">
        <v>96</v>
      </c>
      <c r="L1229" t="s">
        <v>14609</v>
      </c>
      <c r="M1229" s="36">
        <v>45987.388495370367</v>
      </c>
      <c r="N1229" s="36">
        <v>45990.620833333327</v>
      </c>
      <c r="P1229" t="s">
        <v>8668</v>
      </c>
      <c r="Q1229" t="s">
        <v>8668</v>
      </c>
      <c r="R1229" t="s">
        <v>1130</v>
      </c>
      <c r="S1229" t="s">
        <v>1130</v>
      </c>
      <c r="T1229" t="s">
        <v>100</v>
      </c>
      <c r="U1229" t="s">
        <v>6696</v>
      </c>
      <c r="V1229" t="s">
        <v>14610</v>
      </c>
      <c r="W1229" t="s">
        <v>8611</v>
      </c>
      <c r="Y1229" t="s">
        <v>15</v>
      </c>
      <c r="Z1229" t="s">
        <v>104</v>
      </c>
      <c r="AB1229" s="37">
        <v>0</v>
      </c>
      <c r="AC1229" s="37">
        <v>35780</v>
      </c>
      <c r="AD1229" s="37">
        <v>75096</v>
      </c>
      <c r="AE1229" s="37">
        <v>35780</v>
      </c>
    </row>
    <row r="1230" spans="1:31">
      <c r="A1230" t="s">
        <v>255</v>
      </c>
      <c r="B1230" t="s">
        <v>256</v>
      </c>
      <c r="C1230" t="s">
        <v>257</v>
      </c>
      <c r="D1230" t="s">
        <v>575</v>
      </c>
      <c r="E1230" t="s">
        <v>14611</v>
      </c>
      <c r="F1230" t="s">
        <v>14612</v>
      </c>
      <c r="G1230" t="s">
        <v>8665</v>
      </c>
      <c r="H1230" t="s">
        <v>261</v>
      </c>
      <c r="I1230" t="s">
        <v>578</v>
      </c>
      <c r="J1230" t="s">
        <v>14613</v>
      </c>
      <c r="K1230" t="s">
        <v>96</v>
      </c>
      <c r="L1230" t="s">
        <v>14614</v>
      </c>
      <c r="M1230" s="36">
        <v>45987.395462962973</v>
      </c>
      <c r="N1230" s="36">
        <v>45988.493750000001</v>
      </c>
      <c r="P1230" t="s">
        <v>8668</v>
      </c>
      <c r="Q1230" t="s">
        <v>8668</v>
      </c>
      <c r="R1230" t="s">
        <v>1130</v>
      </c>
      <c r="S1230" t="s">
        <v>1130</v>
      </c>
      <c r="T1230" t="s">
        <v>100</v>
      </c>
      <c r="U1230" t="s">
        <v>6696</v>
      </c>
      <c r="V1230" t="s">
        <v>14615</v>
      </c>
      <c r="W1230" t="s">
        <v>102</v>
      </c>
      <c r="Y1230" t="s">
        <v>11</v>
      </c>
      <c r="Z1230" t="s">
        <v>104</v>
      </c>
      <c r="AA1230" t="s">
        <v>958</v>
      </c>
      <c r="AB1230" s="37">
        <v>1</v>
      </c>
      <c r="AC1230" s="37">
        <v>67654</v>
      </c>
      <c r="AD1230" s="37">
        <v>140396</v>
      </c>
      <c r="AE1230" s="37">
        <v>67654</v>
      </c>
    </row>
    <row r="1231" spans="1:31">
      <c r="A1231" t="s">
        <v>113</v>
      </c>
      <c r="B1231" t="s">
        <v>114</v>
      </c>
      <c r="C1231" t="s">
        <v>115</v>
      </c>
      <c r="D1231" t="s">
        <v>363</v>
      </c>
      <c r="E1231" t="s">
        <v>14616</v>
      </c>
      <c r="F1231" t="s">
        <v>14617</v>
      </c>
      <c r="G1231" t="s">
        <v>8665</v>
      </c>
      <c r="H1231" t="s">
        <v>366</v>
      </c>
      <c r="I1231" t="s">
        <v>113</v>
      </c>
      <c r="J1231" t="s">
        <v>14618</v>
      </c>
      <c r="K1231" t="s">
        <v>96</v>
      </c>
      <c r="L1231" t="s">
        <v>14619</v>
      </c>
      <c r="M1231" s="36">
        <v>45987.401238425933</v>
      </c>
      <c r="N1231" s="36">
        <v>45988.461805555547</v>
      </c>
      <c r="P1231" t="s">
        <v>8668</v>
      </c>
      <c r="Q1231" t="s">
        <v>8668</v>
      </c>
      <c r="R1231" t="s">
        <v>98</v>
      </c>
      <c r="S1231" t="s">
        <v>470</v>
      </c>
      <c r="T1231" t="s">
        <v>100</v>
      </c>
      <c r="U1231" t="s">
        <v>6696</v>
      </c>
      <c r="V1231" t="s">
        <v>14620</v>
      </c>
      <c r="W1231" t="s">
        <v>102</v>
      </c>
      <c r="Y1231" t="s">
        <v>8</v>
      </c>
      <c r="Z1231" t="s">
        <v>104</v>
      </c>
      <c r="AA1231" t="s">
        <v>1462</v>
      </c>
      <c r="AB1231" s="37">
        <v>1</v>
      </c>
      <c r="AC1231" s="37">
        <v>35780</v>
      </c>
      <c r="AD1231" s="37">
        <v>75096</v>
      </c>
      <c r="AE1231" s="37">
        <v>35780</v>
      </c>
    </row>
    <row r="1232" spans="1:31">
      <c r="A1232" t="s">
        <v>152</v>
      </c>
      <c r="B1232" t="s">
        <v>153</v>
      </c>
      <c r="C1232" t="s">
        <v>154</v>
      </c>
      <c r="D1232" t="s">
        <v>155</v>
      </c>
      <c r="E1232" t="s">
        <v>14621</v>
      </c>
      <c r="F1232" t="s">
        <v>14622</v>
      </c>
      <c r="G1232" t="s">
        <v>8665</v>
      </c>
      <c r="H1232" t="s">
        <v>153</v>
      </c>
      <c r="I1232" t="s">
        <v>152</v>
      </c>
      <c r="J1232" t="s">
        <v>14623</v>
      </c>
      <c r="K1232" t="s">
        <v>96</v>
      </c>
      <c r="L1232" t="s">
        <v>14624</v>
      </c>
      <c r="M1232" s="36">
        <v>45987.481249999997</v>
      </c>
      <c r="N1232" s="36">
        <v>45989.67291666667</v>
      </c>
      <c r="P1232" t="s">
        <v>8668</v>
      </c>
      <c r="Q1232" t="s">
        <v>8668</v>
      </c>
      <c r="R1232" t="s">
        <v>1130</v>
      </c>
      <c r="S1232" t="s">
        <v>1130</v>
      </c>
      <c r="T1232" t="s">
        <v>100</v>
      </c>
      <c r="U1232" t="s">
        <v>6696</v>
      </c>
      <c r="V1232" t="s">
        <v>14625</v>
      </c>
      <c r="W1232" t="s">
        <v>102</v>
      </c>
      <c r="Y1232" t="s">
        <v>8</v>
      </c>
      <c r="Z1232" t="s">
        <v>104</v>
      </c>
      <c r="AA1232" t="s">
        <v>2242</v>
      </c>
      <c r="AB1232" s="37">
        <v>1</v>
      </c>
      <c r="AC1232" s="37">
        <v>35780</v>
      </c>
      <c r="AD1232" s="37">
        <v>75096</v>
      </c>
      <c r="AE1232" s="37">
        <v>35780</v>
      </c>
    </row>
    <row r="1233" spans="1:31">
      <c r="A1233" t="s">
        <v>398</v>
      </c>
      <c r="B1233" t="s">
        <v>86</v>
      </c>
      <c r="C1233" t="s">
        <v>87</v>
      </c>
      <c r="D1233" t="s">
        <v>891</v>
      </c>
      <c r="E1233" t="s">
        <v>14626</v>
      </c>
      <c r="F1233" t="s">
        <v>14627</v>
      </c>
      <c r="G1233" t="s">
        <v>8665</v>
      </c>
      <c r="H1233" t="s">
        <v>402</v>
      </c>
      <c r="I1233" t="s">
        <v>894</v>
      </c>
      <c r="J1233" t="s">
        <v>14628</v>
      </c>
      <c r="K1233" t="s">
        <v>96</v>
      </c>
      <c r="L1233" t="s">
        <v>14629</v>
      </c>
      <c r="M1233" s="36">
        <v>45987.552557870367</v>
      </c>
      <c r="N1233" s="36">
        <v>45990.472222222219</v>
      </c>
      <c r="P1233" t="s">
        <v>8668</v>
      </c>
      <c r="Q1233" t="s">
        <v>8668</v>
      </c>
      <c r="R1233" t="s">
        <v>1130</v>
      </c>
      <c r="S1233" t="s">
        <v>1130</v>
      </c>
      <c r="T1233" t="s">
        <v>100</v>
      </c>
      <c r="U1233" t="s">
        <v>6696</v>
      </c>
      <c r="V1233" t="s">
        <v>14630</v>
      </c>
      <c r="W1233" t="s">
        <v>102</v>
      </c>
      <c r="Y1233" t="s">
        <v>11</v>
      </c>
      <c r="Z1233" t="s">
        <v>104</v>
      </c>
      <c r="AA1233" t="s">
        <v>740</v>
      </c>
      <c r="AB1233" s="37">
        <v>1</v>
      </c>
      <c r="AC1233" s="37">
        <v>67654</v>
      </c>
      <c r="AD1233" s="37">
        <v>140396</v>
      </c>
      <c r="AE1233" s="37">
        <v>67654</v>
      </c>
    </row>
    <row r="1234" spans="1:31">
      <c r="A1234" t="s">
        <v>152</v>
      </c>
      <c r="B1234" t="s">
        <v>153</v>
      </c>
      <c r="C1234" t="s">
        <v>154</v>
      </c>
      <c r="D1234" t="s">
        <v>155</v>
      </c>
      <c r="E1234" t="s">
        <v>14631</v>
      </c>
      <c r="F1234" t="s">
        <v>6774</v>
      </c>
      <c r="G1234" t="s">
        <v>8665</v>
      </c>
      <c r="H1234" t="s">
        <v>153</v>
      </c>
      <c r="I1234" t="s">
        <v>152</v>
      </c>
      <c r="J1234" t="s">
        <v>6775</v>
      </c>
      <c r="K1234" t="s">
        <v>96</v>
      </c>
      <c r="L1234" t="s">
        <v>14632</v>
      </c>
      <c r="M1234" s="36">
        <v>45987.554560185177</v>
      </c>
      <c r="N1234" s="36">
        <v>45988.429166666669</v>
      </c>
      <c r="P1234" t="s">
        <v>8668</v>
      </c>
      <c r="Q1234" t="s">
        <v>8668</v>
      </c>
      <c r="R1234" t="s">
        <v>147</v>
      </c>
      <c r="S1234" t="s">
        <v>148</v>
      </c>
      <c r="T1234" t="s">
        <v>100</v>
      </c>
      <c r="U1234" t="s">
        <v>6696</v>
      </c>
      <c r="V1234" t="s">
        <v>14633</v>
      </c>
      <c r="W1234" t="s">
        <v>102</v>
      </c>
      <c r="Y1234" t="s">
        <v>8</v>
      </c>
      <c r="Z1234" t="s">
        <v>104</v>
      </c>
      <c r="AA1234" t="s">
        <v>919</v>
      </c>
      <c r="AB1234" s="37">
        <v>1</v>
      </c>
      <c r="AC1234" s="37">
        <v>35780</v>
      </c>
      <c r="AD1234" s="37">
        <v>75096</v>
      </c>
      <c r="AE1234" s="37">
        <v>35780</v>
      </c>
    </row>
    <row r="1235" spans="1:31">
      <c r="A1235" t="s">
        <v>398</v>
      </c>
      <c r="B1235" t="s">
        <v>86</v>
      </c>
      <c r="C1235" t="s">
        <v>87</v>
      </c>
      <c r="D1235" t="s">
        <v>399</v>
      </c>
      <c r="E1235" t="s">
        <v>14634</v>
      </c>
      <c r="F1235" t="s">
        <v>14635</v>
      </c>
      <c r="G1235" t="s">
        <v>8665</v>
      </c>
      <c r="H1235" t="s">
        <v>402</v>
      </c>
      <c r="I1235" t="s">
        <v>398</v>
      </c>
      <c r="J1235" t="s">
        <v>14636</v>
      </c>
      <c r="K1235" t="s">
        <v>96</v>
      </c>
      <c r="L1235" t="s">
        <v>14637</v>
      </c>
      <c r="M1235" s="36">
        <v>45987.55190972222</v>
      </c>
      <c r="N1235" s="36">
        <v>45988.395138888889</v>
      </c>
      <c r="P1235" t="s">
        <v>8668</v>
      </c>
      <c r="Q1235" t="s">
        <v>8668</v>
      </c>
      <c r="R1235" t="s">
        <v>1130</v>
      </c>
      <c r="S1235" t="s">
        <v>1130</v>
      </c>
      <c r="T1235" t="s">
        <v>100</v>
      </c>
      <c r="U1235" t="s">
        <v>6696</v>
      </c>
      <c r="V1235" t="s">
        <v>14638</v>
      </c>
      <c r="W1235" t="s">
        <v>102</v>
      </c>
      <c r="Y1235" t="s">
        <v>8</v>
      </c>
      <c r="Z1235" t="s">
        <v>104</v>
      </c>
      <c r="AA1235" t="s">
        <v>824</v>
      </c>
      <c r="AB1235" s="37">
        <v>1</v>
      </c>
      <c r="AC1235" s="37">
        <v>35780</v>
      </c>
      <c r="AD1235" s="37">
        <v>75096</v>
      </c>
      <c r="AE1235" s="37">
        <v>35780</v>
      </c>
    </row>
    <row r="1236" spans="1:31">
      <c r="A1236" t="s">
        <v>152</v>
      </c>
      <c r="B1236" t="s">
        <v>153</v>
      </c>
      <c r="C1236" t="s">
        <v>154</v>
      </c>
      <c r="D1236" t="s">
        <v>155</v>
      </c>
      <c r="E1236" t="s">
        <v>14639</v>
      </c>
      <c r="F1236" t="s">
        <v>14640</v>
      </c>
      <c r="G1236" t="s">
        <v>8665</v>
      </c>
      <c r="H1236" t="s">
        <v>153</v>
      </c>
      <c r="I1236" t="s">
        <v>152</v>
      </c>
      <c r="J1236" t="s">
        <v>14641</v>
      </c>
      <c r="K1236" t="s">
        <v>96</v>
      </c>
      <c r="L1236" t="s">
        <v>14642</v>
      </c>
      <c r="M1236" s="36">
        <v>45987.57613425926</v>
      </c>
      <c r="N1236" s="36">
        <v>45989.463888888888</v>
      </c>
      <c r="P1236" t="s">
        <v>8668</v>
      </c>
      <c r="Q1236" t="s">
        <v>8668</v>
      </c>
      <c r="R1236" t="s">
        <v>147</v>
      </c>
      <c r="S1236" t="s">
        <v>2073</v>
      </c>
      <c r="T1236" t="s">
        <v>100</v>
      </c>
      <c r="U1236" t="s">
        <v>6696</v>
      </c>
      <c r="V1236" t="s">
        <v>14643</v>
      </c>
      <c r="W1236" t="s">
        <v>102</v>
      </c>
      <c r="Y1236" t="s">
        <v>8</v>
      </c>
      <c r="Z1236" t="s">
        <v>104</v>
      </c>
      <c r="AA1236" t="s">
        <v>6075</v>
      </c>
      <c r="AB1236" s="37">
        <v>1</v>
      </c>
      <c r="AC1236" s="37">
        <v>35780</v>
      </c>
      <c r="AD1236" s="37">
        <v>75096</v>
      </c>
      <c r="AE1236" s="37">
        <v>35780</v>
      </c>
    </row>
    <row r="1237" spans="1:31">
      <c r="A1237" t="s">
        <v>509</v>
      </c>
      <c r="B1237" t="s">
        <v>139</v>
      </c>
      <c r="C1237" t="s">
        <v>140</v>
      </c>
      <c r="D1237" t="s">
        <v>510</v>
      </c>
      <c r="E1237" t="s">
        <v>14644</v>
      </c>
      <c r="F1237" t="s">
        <v>14645</v>
      </c>
      <c r="G1237" t="s">
        <v>8665</v>
      </c>
      <c r="H1237" t="s">
        <v>144</v>
      </c>
      <c r="I1237" t="s">
        <v>513</v>
      </c>
      <c r="J1237" t="s">
        <v>14646</v>
      </c>
      <c r="K1237" t="s">
        <v>96</v>
      </c>
      <c r="L1237" t="s">
        <v>14647</v>
      </c>
      <c r="M1237" s="36">
        <v>45987.553865740738</v>
      </c>
      <c r="N1237" s="36">
        <v>45989.638194444437</v>
      </c>
      <c r="P1237" t="s">
        <v>8668</v>
      </c>
      <c r="Q1237" t="s">
        <v>8668</v>
      </c>
      <c r="R1237" t="s">
        <v>98</v>
      </c>
      <c r="S1237" t="s">
        <v>99</v>
      </c>
      <c r="T1237" t="s">
        <v>100</v>
      </c>
      <c r="U1237" t="s">
        <v>6696</v>
      </c>
      <c r="V1237" t="s">
        <v>14648</v>
      </c>
      <c r="W1237" t="s">
        <v>102</v>
      </c>
      <c r="Y1237" t="s">
        <v>11</v>
      </c>
      <c r="Z1237" t="s">
        <v>104</v>
      </c>
      <c r="AA1237" t="s">
        <v>518</v>
      </c>
      <c r="AB1237" s="37">
        <v>1</v>
      </c>
      <c r="AC1237" s="37">
        <v>67654</v>
      </c>
      <c r="AD1237" s="37">
        <v>140396</v>
      </c>
      <c r="AE1237" s="37">
        <v>67654</v>
      </c>
    </row>
    <row r="1238" spans="1:31">
      <c r="A1238" t="s">
        <v>85</v>
      </c>
      <c r="B1238" t="s">
        <v>86</v>
      </c>
      <c r="C1238" t="s">
        <v>87</v>
      </c>
      <c r="D1238" t="s">
        <v>296</v>
      </c>
      <c r="E1238" t="s">
        <v>14649</v>
      </c>
      <c r="F1238" t="s">
        <v>14650</v>
      </c>
      <c r="G1238" t="s">
        <v>8665</v>
      </c>
      <c r="H1238" t="s">
        <v>93</v>
      </c>
      <c r="I1238" t="s">
        <v>85</v>
      </c>
      <c r="J1238" t="s">
        <v>14651</v>
      </c>
      <c r="K1238" t="s">
        <v>96</v>
      </c>
      <c r="L1238" t="s">
        <v>14652</v>
      </c>
      <c r="M1238" s="36">
        <v>45987.557222222233</v>
      </c>
      <c r="N1238" s="36">
        <v>45988.654861111107</v>
      </c>
      <c r="P1238" t="s">
        <v>8668</v>
      </c>
      <c r="Q1238" t="s">
        <v>8668</v>
      </c>
      <c r="R1238" t="s">
        <v>98</v>
      </c>
      <c r="S1238" t="s">
        <v>99</v>
      </c>
      <c r="T1238" t="s">
        <v>100</v>
      </c>
      <c r="U1238" t="s">
        <v>6696</v>
      </c>
      <c r="V1238" t="s">
        <v>14600</v>
      </c>
      <c r="W1238" t="s">
        <v>102</v>
      </c>
      <c r="Y1238" t="s">
        <v>8</v>
      </c>
      <c r="Z1238" t="s">
        <v>104</v>
      </c>
      <c r="AA1238" t="s">
        <v>303</v>
      </c>
      <c r="AB1238" s="37">
        <v>1</v>
      </c>
      <c r="AC1238" s="37">
        <v>35780</v>
      </c>
      <c r="AD1238" s="37">
        <v>75096</v>
      </c>
      <c r="AE1238" s="37">
        <v>35780</v>
      </c>
    </row>
    <row r="1239" spans="1:31">
      <c r="A1239" t="s">
        <v>113</v>
      </c>
      <c r="B1239" t="s">
        <v>114</v>
      </c>
      <c r="C1239" t="s">
        <v>115</v>
      </c>
      <c r="D1239" t="s">
        <v>363</v>
      </c>
      <c r="E1239" t="s">
        <v>14653</v>
      </c>
      <c r="F1239" t="s">
        <v>13601</v>
      </c>
      <c r="G1239" t="s">
        <v>8665</v>
      </c>
      <c r="H1239" t="s">
        <v>366</v>
      </c>
      <c r="I1239" t="s">
        <v>113</v>
      </c>
      <c r="J1239" t="s">
        <v>13602</v>
      </c>
      <c r="K1239" t="s">
        <v>96</v>
      </c>
      <c r="L1239" t="s">
        <v>14654</v>
      </c>
      <c r="M1239" s="36">
        <v>45987.661585648151</v>
      </c>
      <c r="N1239" s="36">
        <v>45988.396527777782</v>
      </c>
      <c r="P1239" t="s">
        <v>8668</v>
      </c>
      <c r="Q1239" t="s">
        <v>8668</v>
      </c>
      <c r="R1239" t="s">
        <v>98</v>
      </c>
      <c r="S1239" t="s">
        <v>470</v>
      </c>
      <c r="T1239" t="s">
        <v>100</v>
      </c>
      <c r="U1239" t="s">
        <v>6696</v>
      </c>
      <c r="V1239" t="s">
        <v>14655</v>
      </c>
      <c r="W1239" t="s">
        <v>102</v>
      </c>
      <c r="Y1239" t="s">
        <v>8</v>
      </c>
      <c r="Z1239" t="s">
        <v>104</v>
      </c>
      <c r="AA1239" t="s">
        <v>1030</v>
      </c>
      <c r="AB1239" s="37">
        <v>1</v>
      </c>
      <c r="AC1239" s="37">
        <v>35780</v>
      </c>
      <c r="AD1239" s="37">
        <v>75096</v>
      </c>
      <c r="AE1239" s="37">
        <v>35780</v>
      </c>
    </row>
    <row r="1240" spans="1:31">
      <c r="A1240" t="s">
        <v>152</v>
      </c>
      <c r="B1240" t="s">
        <v>153</v>
      </c>
      <c r="C1240" t="s">
        <v>154</v>
      </c>
      <c r="D1240" t="s">
        <v>155</v>
      </c>
      <c r="E1240" t="s">
        <v>14656</v>
      </c>
      <c r="F1240" t="s">
        <v>14657</v>
      </c>
      <c r="G1240" t="s">
        <v>8665</v>
      </c>
      <c r="H1240" t="s">
        <v>153</v>
      </c>
      <c r="I1240" t="s">
        <v>152</v>
      </c>
      <c r="J1240" t="s">
        <v>14658</v>
      </c>
      <c r="K1240" t="s">
        <v>96</v>
      </c>
      <c r="L1240" t="s">
        <v>14659</v>
      </c>
      <c r="M1240" s="36">
        <v>45988.333333333343</v>
      </c>
      <c r="N1240" s="36">
        <v>45989.640972222223</v>
      </c>
      <c r="P1240" t="s">
        <v>8668</v>
      </c>
      <c r="Q1240" t="s">
        <v>8668</v>
      </c>
      <c r="R1240" t="s">
        <v>1130</v>
      </c>
      <c r="S1240" t="s">
        <v>1130</v>
      </c>
      <c r="T1240" t="s">
        <v>100</v>
      </c>
      <c r="U1240" t="s">
        <v>6696</v>
      </c>
      <c r="V1240" t="s">
        <v>14660</v>
      </c>
      <c r="W1240" t="s">
        <v>102</v>
      </c>
      <c r="Y1240" t="s">
        <v>8</v>
      </c>
      <c r="Z1240" t="s">
        <v>104</v>
      </c>
      <c r="AA1240" t="s">
        <v>574</v>
      </c>
      <c r="AB1240" s="37">
        <v>1</v>
      </c>
      <c r="AC1240" s="37">
        <v>35780</v>
      </c>
      <c r="AD1240" s="37">
        <v>75096</v>
      </c>
      <c r="AE1240" s="37">
        <v>35780</v>
      </c>
    </row>
    <row r="1241" spans="1:31">
      <c r="A1241" t="s">
        <v>152</v>
      </c>
      <c r="B1241" t="s">
        <v>153</v>
      </c>
      <c r="C1241" t="s">
        <v>154</v>
      </c>
      <c r="D1241" t="s">
        <v>155</v>
      </c>
      <c r="E1241" t="s">
        <v>14661</v>
      </c>
      <c r="F1241" t="s">
        <v>13287</v>
      </c>
      <c r="G1241" t="s">
        <v>8665</v>
      </c>
      <c r="H1241" t="s">
        <v>153</v>
      </c>
      <c r="I1241" t="s">
        <v>152</v>
      </c>
      <c r="J1241" t="s">
        <v>13288</v>
      </c>
      <c r="K1241" t="s">
        <v>96</v>
      </c>
      <c r="L1241" t="s">
        <v>14662</v>
      </c>
      <c r="M1241" s="36">
        <v>45988.333333333343</v>
      </c>
      <c r="N1241" s="36">
        <v>45989.642361111109</v>
      </c>
      <c r="P1241" t="s">
        <v>8668</v>
      </c>
      <c r="Q1241" t="s">
        <v>8668</v>
      </c>
      <c r="R1241" t="s">
        <v>1130</v>
      </c>
      <c r="S1241" t="s">
        <v>1130</v>
      </c>
      <c r="T1241" t="s">
        <v>100</v>
      </c>
      <c r="U1241" t="s">
        <v>6696</v>
      </c>
      <c r="V1241" t="s">
        <v>14663</v>
      </c>
      <c r="W1241" t="s">
        <v>102</v>
      </c>
      <c r="Y1241" t="s">
        <v>8</v>
      </c>
      <c r="Z1241" t="s">
        <v>104</v>
      </c>
      <c r="AA1241" t="s">
        <v>574</v>
      </c>
      <c r="AB1241" s="37">
        <v>1</v>
      </c>
      <c r="AC1241" s="37">
        <v>35780</v>
      </c>
      <c r="AD1241" s="37">
        <v>75096</v>
      </c>
      <c r="AE1241" s="37">
        <v>35780</v>
      </c>
    </row>
    <row r="1242" spans="1:31">
      <c r="A1242" t="s">
        <v>975</v>
      </c>
      <c r="B1242" t="s">
        <v>256</v>
      </c>
      <c r="C1242" t="s">
        <v>257</v>
      </c>
      <c r="D1242" t="s">
        <v>976</v>
      </c>
      <c r="E1242" t="s">
        <v>14664</v>
      </c>
      <c r="F1242" t="s">
        <v>14665</v>
      </c>
      <c r="G1242" t="s">
        <v>8665</v>
      </c>
      <c r="H1242" t="s">
        <v>979</v>
      </c>
      <c r="I1242" t="s">
        <v>975</v>
      </c>
      <c r="J1242" t="s">
        <v>14666</v>
      </c>
      <c r="K1242" t="s">
        <v>96</v>
      </c>
      <c r="L1242" t="s">
        <v>14667</v>
      </c>
      <c r="M1242" s="36">
        <v>45988.458715277768</v>
      </c>
      <c r="N1242" s="36">
        <v>45990.365972222222</v>
      </c>
      <c r="P1242" t="s">
        <v>8668</v>
      </c>
      <c r="Q1242" t="s">
        <v>8668</v>
      </c>
      <c r="R1242" t="s">
        <v>1130</v>
      </c>
      <c r="S1242" t="s">
        <v>1130</v>
      </c>
      <c r="T1242" t="s">
        <v>100</v>
      </c>
      <c r="U1242" t="s">
        <v>6696</v>
      </c>
      <c r="V1242" t="s">
        <v>14668</v>
      </c>
      <c r="W1242" t="s">
        <v>102</v>
      </c>
      <c r="Y1242" t="s">
        <v>8</v>
      </c>
      <c r="Z1242" t="s">
        <v>104</v>
      </c>
      <c r="AA1242" t="s">
        <v>1299</v>
      </c>
      <c r="AB1242" s="37">
        <v>1</v>
      </c>
      <c r="AC1242" s="37">
        <v>35780</v>
      </c>
      <c r="AD1242" s="37">
        <v>75096</v>
      </c>
      <c r="AE1242" s="37">
        <v>35780</v>
      </c>
    </row>
    <row r="1243" spans="1:31">
      <c r="A1243" t="s">
        <v>991</v>
      </c>
      <c r="B1243" t="s">
        <v>256</v>
      </c>
      <c r="C1243" t="s">
        <v>257</v>
      </c>
      <c r="D1243" t="s">
        <v>1440</v>
      </c>
      <c r="E1243" t="s">
        <v>14669</v>
      </c>
      <c r="F1243" t="s">
        <v>14670</v>
      </c>
      <c r="G1243" t="s">
        <v>8665</v>
      </c>
      <c r="H1243" t="s">
        <v>224</v>
      </c>
      <c r="I1243" t="s">
        <v>991</v>
      </c>
      <c r="J1243" t="s">
        <v>14671</v>
      </c>
      <c r="K1243" t="s">
        <v>96</v>
      </c>
      <c r="L1243" t="s">
        <v>14672</v>
      </c>
      <c r="M1243" s="36">
        <v>45988.479456018518</v>
      </c>
      <c r="N1243" s="36">
        <v>45990.475694444453</v>
      </c>
      <c r="P1243" t="s">
        <v>8668</v>
      </c>
      <c r="Q1243" t="s">
        <v>8668</v>
      </c>
      <c r="R1243" t="s">
        <v>1130</v>
      </c>
      <c r="S1243" t="s">
        <v>1130</v>
      </c>
      <c r="T1243" t="s">
        <v>100</v>
      </c>
      <c r="U1243" t="s">
        <v>6696</v>
      </c>
      <c r="V1243" t="s">
        <v>14673</v>
      </c>
      <c r="W1243" t="s">
        <v>102</v>
      </c>
      <c r="Y1243" t="s">
        <v>8</v>
      </c>
      <c r="Z1243" t="s">
        <v>104</v>
      </c>
      <c r="AA1243" t="s">
        <v>1448</v>
      </c>
      <c r="AB1243" s="37">
        <v>1</v>
      </c>
      <c r="AC1243" s="37">
        <v>35780</v>
      </c>
      <c r="AD1243" s="37">
        <v>75096</v>
      </c>
      <c r="AE1243" s="37">
        <v>35780</v>
      </c>
    </row>
    <row r="1244" spans="1:31">
      <c r="A1244" t="s">
        <v>152</v>
      </c>
      <c r="B1244" t="s">
        <v>153</v>
      </c>
      <c r="C1244" t="s">
        <v>154</v>
      </c>
      <c r="D1244" t="s">
        <v>155</v>
      </c>
      <c r="E1244" t="s">
        <v>14674</v>
      </c>
      <c r="F1244" t="s">
        <v>14675</v>
      </c>
      <c r="G1244" t="s">
        <v>8665</v>
      </c>
      <c r="H1244" t="s">
        <v>153</v>
      </c>
      <c r="I1244" t="s">
        <v>152</v>
      </c>
      <c r="J1244" t="s">
        <v>14676</v>
      </c>
      <c r="K1244" t="s">
        <v>96</v>
      </c>
      <c r="L1244" t="s">
        <v>14677</v>
      </c>
      <c r="M1244" s="36">
        <v>45988.550509259258</v>
      </c>
      <c r="N1244" s="36">
        <v>45989.661805555559</v>
      </c>
      <c r="P1244" t="s">
        <v>8668</v>
      </c>
      <c r="Q1244" t="s">
        <v>8668</v>
      </c>
      <c r="R1244" t="s">
        <v>1130</v>
      </c>
      <c r="S1244" t="s">
        <v>1130</v>
      </c>
      <c r="T1244" t="s">
        <v>1179</v>
      </c>
      <c r="U1244" t="s">
        <v>7182</v>
      </c>
      <c r="V1244" t="s">
        <v>14678</v>
      </c>
      <c r="W1244" t="s">
        <v>102</v>
      </c>
      <c r="Y1244" t="s">
        <v>8</v>
      </c>
      <c r="Z1244" t="s">
        <v>104</v>
      </c>
      <c r="AA1244" t="s">
        <v>1378</v>
      </c>
      <c r="AB1244" s="37">
        <v>1</v>
      </c>
      <c r="AC1244" s="37">
        <v>35780</v>
      </c>
      <c r="AD1244" s="37">
        <v>75096</v>
      </c>
      <c r="AE1244" s="37">
        <v>35780</v>
      </c>
    </row>
    <row r="1245" spans="1:31">
      <c r="A1245" t="s">
        <v>152</v>
      </c>
      <c r="B1245" t="s">
        <v>153</v>
      </c>
      <c r="C1245" t="s">
        <v>154</v>
      </c>
      <c r="D1245" t="s">
        <v>155</v>
      </c>
      <c r="E1245" t="s">
        <v>14679</v>
      </c>
      <c r="F1245" t="s">
        <v>3460</v>
      </c>
      <c r="G1245" t="s">
        <v>8665</v>
      </c>
      <c r="H1245" t="s">
        <v>153</v>
      </c>
      <c r="I1245" t="s">
        <v>152</v>
      </c>
      <c r="J1245" t="s">
        <v>3461</v>
      </c>
      <c r="K1245" t="s">
        <v>96</v>
      </c>
      <c r="L1245" t="s">
        <v>14680</v>
      </c>
      <c r="M1245" s="36">
        <v>45988.552997685183</v>
      </c>
      <c r="N1245" s="36">
        <v>45990.477777777778</v>
      </c>
      <c r="P1245" t="s">
        <v>8668</v>
      </c>
      <c r="Q1245" t="s">
        <v>8668</v>
      </c>
      <c r="R1245" t="s">
        <v>1129</v>
      </c>
      <c r="S1245" t="s">
        <v>1130</v>
      </c>
      <c r="T1245" t="s">
        <v>100</v>
      </c>
      <c r="U1245" t="s">
        <v>6696</v>
      </c>
      <c r="V1245" t="s">
        <v>14681</v>
      </c>
      <c r="W1245" t="s">
        <v>102</v>
      </c>
      <c r="Y1245" t="s">
        <v>8</v>
      </c>
      <c r="Z1245" t="s">
        <v>104</v>
      </c>
      <c r="AA1245" t="s">
        <v>919</v>
      </c>
      <c r="AB1245" s="37">
        <v>1</v>
      </c>
      <c r="AC1245" s="37">
        <v>35780</v>
      </c>
      <c r="AD1245" s="37">
        <v>75096</v>
      </c>
      <c r="AE1245" s="37">
        <v>35780</v>
      </c>
    </row>
    <row r="1246" spans="1:31">
      <c r="A1246" t="s">
        <v>113</v>
      </c>
      <c r="B1246" t="s">
        <v>114</v>
      </c>
      <c r="C1246" t="s">
        <v>115</v>
      </c>
      <c r="D1246" t="s">
        <v>14682</v>
      </c>
      <c r="E1246" t="s">
        <v>14683</v>
      </c>
      <c r="F1246" t="s">
        <v>14684</v>
      </c>
      <c r="G1246" t="s">
        <v>8607</v>
      </c>
      <c r="H1246" t="s">
        <v>366</v>
      </c>
      <c r="I1246" t="s">
        <v>4776</v>
      </c>
      <c r="J1246" t="s">
        <v>14685</v>
      </c>
      <c r="K1246" t="s">
        <v>96</v>
      </c>
      <c r="L1246" t="s">
        <v>14686</v>
      </c>
      <c r="M1246" s="36">
        <v>45988.595208333332</v>
      </c>
      <c r="N1246" s="36">
        <v>45990.44027777778</v>
      </c>
      <c r="P1246" t="s">
        <v>8668</v>
      </c>
      <c r="Q1246" t="s">
        <v>8668</v>
      </c>
      <c r="R1246" t="s">
        <v>98</v>
      </c>
      <c r="S1246" t="s">
        <v>470</v>
      </c>
      <c r="T1246" t="s">
        <v>100</v>
      </c>
      <c r="U1246" t="s">
        <v>6696</v>
      </c>
      <c r="V1246" t="s">
        <v>14687</v>
      </c>
      <c r="W1246" t="s">
        <v>8611</v>
      </c>
      <c r="Y1246" t="s">
        <v>13</v>
      </c>
      <c r="Z1246" t="s">
        <v>104</v>
      </c>
      <c r="AB1246" s="37">
        <v>0</v>
      </c>
      <c r="AC1246" s="37">
        <v>35780</v>
      </c>
      <c r="AD1246" s="37">
        <v>75096</v>
      </c>
      <c r="AE1246" s="37">
        <v>35780</v>
      </c>
    </row>
    <row r="1247" spans="1:31">
      <c r="A1247" t="s">
        <v>351</v>
      </c>
      <c r="B1247" t="s">
        <v>86</v>
      </c>
      <c r="C1247" t="s">
        <v>352</v>
      </c>
      <c r="D1247" t="s">
        <v>811</v>
      </c>
      <c r="E1247" t="s">
        <v>14688</v>
      </c>
      <c r="F1247" t="s">
        <v>14689</v>
      </c>
      <c r="G1247" t="s">
        <v>8665</v>
      </c>
      <c r="H1247" t="s">
        <v>356</v>
      </c>
      <c r="I1247" t="s">
        <v>351</v>
      </c>
      <c r="J1247" t="s">
        <v>14690</v>
      </c>
      <c r="K1247" t="s">
        <v>96</v>
      </c>
      <c r="L1247" t="s">
        <v>14691</v>
      </c>
      <c r="M1247" s="36">
        <v>45988.669756944437</v>
      </c>
      <c r="N1247" s="36">
        <v>45989.475694444453</v>
      </c>
      <c r="P1247" t="s">
        <v>8668</v>
      </c>
      <c r="Q1247" t="s">
        <v>8668</v>
      </c>
      <c r="R1247" t="s">
        <v>98</v>
      </c>
      <c r="S1247" t="s">
        <v>470</v>
      </c>
      <c r="T1247" t="s">
        <v>100</v>
      </c>
      <c r="U1247" t="s">
        <v>6696</v>
      </c>
      <c r="V1247" t="s">
        <v>14692</v>
      </c>
      <c r="W1247" t="s">
        <v>102</v>
      </c>
      <c r="Y1247" t="s">
        <v>8</v>
      </c>
      <c r="Z1247" t="s">
        <v>104</v>
      </c>
      <c r="AA1247" t="s">
        <v>1141</v>
      </c>
      <c r="AB1247" s="37">
        <v>1</v>
      </c>
      <c r="AC1247" s="37">
        <v>35780</v>
      </c>
      <c r="AD1247" s="37">
        <v>75096</v>
      </c>
      <c r="AE1247" s="37">
        <v>35780</v>
      </c>
    </row>
    <row r="1248" spans="1:31">
      <c r="A1248" t="s">
        <v>152</v>
      </c>
      <c r="B1248" t="s">
        <v>153</v>
      </c>
      <c r="C1248" t="s">
        <v>154</v>
      </c>
      <c r="D1248" t="s">
        <v>155</v>
      </c>
      <c r="E1248" t="s">
        <v>14693</v>
      </c>
      <c r="F1248" t="s">
        <v>14694</v>
      </c>
      <c r="G1248" t="s">
        <v>8665</v>
      </c>
      <c r="H1248" t="s">
        <v>153</v>
      </c>
      <c r="I1248" t="s">
        <v>152</v>
      </c>
      <c r="J1248" t="s">
        <v>14695</v>
      </c>
      <c r="K1248" t="s">
        <v>96</v>
      </c>
      <c r="L1248" t="s">
        <v>14696</v>
      </c>
      <c r="M1248" s="36">
        <v>45988.673692129632</v>
      </c>
      <c r="N1248" s="36">
        <v>45989.473611111112</v>
      </c>
      <c r="P1248" t="s">
        <v>8668</v>
      </c>
      <c r="Q1248" t="s">
        <v>8668</v>
      </c>
      <c r="R1248" t="s">
        <v>147</v>
      </c>
      <c r="S1248" t="s">
        <v>600</v>
      </c>
      <c r="T1248" t="s">
        <v>100</v>
      </c>
      <c r="U1248" t="s">
        <v>6696</v>
      </c>
      <c r="V1248" t="s">
        <v>14697</v>
      </c>
      <c r="W1248" t="s">
        <v>102</v>
      </c>
      <c r="Y1248" t="s">
        <v>8</v>
      </c>
      <c r="Z1248" t="s">
        <v>104</v>
      </c>
      <c r="AA1248" t="s">
        <v>5632</v>
      </c>
      <c r="AB1248" s="37">
        <v>1</v>
      </c>
      <c r="AC1248" s="37">
        <v>35780</v>
      </c>
      <c r="AD1248" s="37">
        <v>75096</v>
      </c>
      <c r="AE1248" s="37">
        <v>35780</v>
      </c>
    </row>
    <row r="1249" spans="1:31">
      <c r="A1249" t="s">
        <v>113</v>
      </c>
      <c r="B1249" t="s">
        <v>114</v>
      </c>
      <c r="C1249" t="s">
        <v>115</v>
      </c>
      <c r="D1249" t="s">
        <v>363</v>
      </c>
      <c r="E1249" t="s">
        <v>14698</v>
      </c>
      <c r="F1249" t="s">
        <v>14699</v>
      </c>
      <c r="G1249" t="s">
        <v>8665</v>
      </c>
      <c r="H1249" t="s">
        <v>366</v>
      </c>
      <c r="I1249" t="s">
        <v>113</v>
      </c>
      <c r="J1249" t="s">
        <v>14700</v>
      </c>
      <c r="K1249" t="s">
        <v>96</v>
      </c>
      <c r="L1249" t="s">
        <v>14701</v>
      </c>
      <c r="M1249" s="36">
        <v>45988.733877314808</v>
      </c>
      <c r="N1249" s="36">
        <v>45989.68472222222</v>
      </c>
      <c r="P1249" t="s">
        <v>8668</v>
      </c>
      <c r="Q1249" t="s">
        <v>8668</v>
      </c>
      <c r="R1249" t="s">
        <v>1130</v>
      </c>
      <c r="S1249" t="s">
        <v>1130</v>
      </c>
      <c r="T1249" t="s">
        <v>100</v>
      </c>
      <c r="U1249" t="s">
        <v>6696</v>
      </c>
      <c r="V1249" t="s">
        <v>14702</v>
      </c>
      <c r="W1249" t="s">
        <v>102</v>
      </c>
      <c r="Y1249" t="s">
        <v>8</v>
      </c>
      <c r="Z1249" t="s">
        <v>104</v>
      </c>
      <c r="AA1249" t="s">
        <v>1723</v>
      </c>
      <c r="AB1249" s="37">
        <v>1</v>
      </c>
      <c r="AC1249" s="37">
        <v>35780</v>
      </c>
      <c r="AD1249" s="37">
        <v>75096</v>
      </c>
      <c r="AE1249" s="37">
        <v>35780</v>
      </c>
    </row>
    <row r="1250" spans="1:31">
      <c r="A1250" t="s">
        <v>244</v>
      </c>
      <c r="B1250" t="s">
        <v>114</v>
      </c>
      <c r="C1250" t="s">
        <v>115</v>
      </c>
      <c r="D1250" t="s">
        <v>1263</v>
      </c>
      <c r="E1250" t="s">
        <v>14703</v>
      </c>
      <c r="F1250" t="s">
        <v>6586</v>
      </c>
      <c r="G1250" t="s">
        <v>8665</v>
      </c>
      <c r="H1250" t="s">
        <v>248</v>
      </c>
      <c r="I1250" t="s">
        <v>1266</v>
      </c>
      <c r="J1250" t="s">
        <v>6587</v>
      </c>
      <c r="K1250" t="s">
        <v>96</v>
      </c>
      <c r="L1250" t="s">
        <v>14704</v>
      </c>
      <c r="M1250" s="36">
        <v>45989.639988425923</v>
      </c>
      <c r="N1250" s="36">
        <v>45990.511111111111</v>
      </c>
      <c r="P1250" t="s">
        <v>8668</v>
      </c>
      <c r="Q1250" t="s">
        <v>8668</v>
      </c>
      <c r="R1250" t="s">
        <v>98</v>
      </c>
      <c r="S1250" t="s">
        <v>99</v>
      </c>
      <c r="T1250" t="s">
        <v>100</v>
      </c>
      <c r="U1250" t="s">
        <v>6696</v>
      </c>
      <c r="V1250" t="s">
        <v>14705</v>
      </c>
      <c r="W1250" t="s">
        <v>102</v>
      </c>
      <c r="Y1250" t="s">
        <v>11</v>
      </c>
      <c r="Z1250" t="s">
        <v>104</v>
      </c>
      <c r="AA1250" t="s">
        <v>4169</v>
      </c>
      <c r="AB1250" s="37">
        <v>1</v>
      </c>
      <c r="AC1250" s="37">
        <v>67654</v>
      </c>
      <c r="AD1250" s="37">
        <v>140396</v>
      </c>
      <c r="AE1250" s="37">
        <v>67654</v>
      </c>
    </row>
    <row r="1251" spans="1:31">
      <c r="A1251" t="s">
        <v>991</v>
      </c>
      <c r="B1251" t="s">
        <v>256</v>
      </c>
      <c r="C1251" t="s">
        <v>257</v>
      </c>
      <c r="D1251" t="s">
        <v>1440</v>
      </c>
      <c r="E1251" t="s">
        <v>14706</v>
      </c>
      <c r="F1251" t="s">
        <v>14707</v>
      </c>
      <c r="G1251" t="s">
        <v>8665</v>
      </c>
      <c r="H1251" t="s">
        <v>224</v>
      </c>
      <c r="I1251" t="s">
        <v>991</v>
      </c>
      <c r="J1251" t="s">
        <v>14708</v>
      </c>
      <c r="K1251" t="s">
        <v>96</v>
      </c>
      <c r="L1251" t="s">
        <v>14709</v>
      </c>
      <c r="M1251" s="36">
        <v>45989.668506944443</v>
      </c>
      <c r="N1251" s="36">
        <v>45990.480555555558</v>
      </c>
      <c r="P1251" t="s">
        <v>8668</v>
      </c>
      <c r="Q1251" t="s">
        <v>8668</v>
      </c>
      <c r="R1251" t="s">
        <v>1129</v>
      </c>
      <c r="S1251" t="s">
        <v>1129</v>
      </c>
      <c r="T1251" t="s">
        <v>100</v>
      </c>
      <c r="U1251" t="s">
        <v>6696</v>
      </c>
      <c r="V1251" t="s">
        <v>14710</v>
      </c>
      <c r="W1251" t="s">
        <v>102</v>
      </c>
      <c r="Y1251" t="s">
        <v>8</v>
      </c>
      <c r="Z1251" t="s">
        <v>104</v>
      </c>
      <c r="AA1251" t="s">
        <v>1448</v>
      </c>
      <c r="AB1251" s="37">
        <v>1</v>
      </c>
      <c r="AC1251" s="37">
        <v>35780</v>
      </c>
      <c r="AD1251" s="37">
        <v>75096</v>
      </c>
      <c r="AE1251" s="37">
        <v>35780</v>
      </c>
    </row>
    <row r="1252" spans="1:31">
      <c r="A1252" t="s">
        <v>704</v>
      </c>
      <c r="B1252" t="s">
        <v>381</v>
      </c>
      <c r="C1252" t="s">
        <v>382</v>
      </c>
      <c r="D1252" t="s">
        <v>7001</v>
      </c>
      <c r="E1252" t="s">
        <v>14711</v>
      </c>
      <c r="F1252" t="s">
        <v>9982</v>
      </c>
      <c r="G1252" t="s">
        <v>8665</v>
      </c>
      <c r="H1252" t="s">
        <v>708</v>
      </c>
      <c r="I1252" t="s">
        <v>7004</v>
      </c>
      <c r="J1252" t="s">
        <v>9983</v>
      </c>
      <c r="K1252" t="s">
        <v>96</v>
      </c>
      <c r="L1252" t="s">
        <v>14712</v>
      </c>
      <c r="M1252" s="36">
        <v>45960.526388888888</v>
      </c>
      <c r="N1252" s="36">
        <v>45963.504166666673</v>
      </c>
      <c r="P1252" t="s">
        <v>8668</v>
      </c>
      <c r="Q1252" t="s">
        <v>8668</v>
      </c>
      <c r="R1252" t="s">
        <v>1129</v>
      </c>
      <c r="S1252" t="s">
        <v>1129</v>
      </c>
      <c r="T1252" t="s">
        <v>100</v>
      </c>
      <c r="U1252" t="s">
        <v>6696</v>
      </c>
      <c r="V1252" t="s">
        <v>14713</v>
      </c>
      <c r="W1252" t="s">
        <v>8698</v>
      </c>
      <c r="Y1252" t="s">
        <v>13</v>
      </c>
      <c r="Z1252" t="s">
        <v>104</v>
      </c>
      <c r="AA1252" t="s">
        <v>1253</v>
      </c>
      <c r="AB1252" s="37">
        <v>0</v>
      </c>
      <c r="AC1252" s="37">
        <v>35780</v>
      </c>
      <c r="AD1252" s="37">
        <v>75096</v>
      </c>
      <c r="AE1252" s="37">
        <v>35780</v>
      </c>
    </row>
    <row r="1253" spans="1:31">
      <c r="A1253" t="s">
        <v>152</v>
      </c>
      <c r="B1253" t="s">
        <v>153</v>
      </c>
      <c r="C1253" t="s">
        <v>154</v>
      </c>
      <c r="D1253" t="s">
        <v>155</v>
      </c>
      <c r="E1253" t="s">
        <v>17346</v>
      </c>
      <c r="F1253" t="s">
        <v>17347</v>
      </c>
      <c r="G1253" t="s">
        <v>8665</v>
      </c>
      <c r="H1253" t="s">
        <v>153</v>
      </c>
      <c r="I1253" t="s">
        <v>152</v>
      </c>
      <c r="J1253" t="s">
        <v>17348</v>
      </c>
      <c r="K1253" t="s">
        <v>96</v>
      </c>
      <c r="L1253" t="s">
        <v>17349</v>
      </c>
      <c r="M1253" s="36">
        <v>45980.441365740742</v>
      </c>
      <c r="N1253" s="36">
        <v>45981.629861111112</v>
      </c>
      <c r="P1253" t="s">
        <v>8668</v>
      </c>
      <c r="Q1253" t="s">
        <v>8668</v>
      </c>
      <c r="R1253" t="s">
        <v>1130</v>
      </c>
      <c r="S1253" t="s">
        <v>1130</v>
      </c>
      <c r="T1253" t="s">
        <v>2065</v>
      </c>
      <c r="U1253" t="s">
        <v>6696</v>
      </c>
      <c r="V1253" t="s">
        <v>17350</v>
      </c>
      <c r="W1253" t="s">
        <v>102</v>
      </c>
      <c r="Y1253" t="s">
        <v>8</v>
      </c>
      <c r="Z1253" t="s">
        <v>104</v>
      </c>
      <c r="AA1253" t="s">
        <v>793</v>
      </c>
      <c r="AB1253" s="37">
        <v>2</v>
      </c>
      <c r="AC1253" s="37">
        <v>35780</v>
      </c>
      <c r="AD1253" s="37">
        <v>75096</v>
      </c>
      <c r="AE1253" s="37">
        <v>71560</v>
      </c>
    </row>
  </sheetData>
  <conditionalFormatting sqref="E1:E1048576">
    <cfRule type="duplicateValues" dxfId="3" priority="1"/>
  </conditionalFormatting>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147"/>
  <sheetViews>
    <sheetView workbookViewId="0">
      <pane ySplit="1" topLeftCell="A2" activePane="bottomLeft" state="frozen"/>
      <selection pane="bottomLeft" activeCell="T1" sqref="A1:XFD1048576"/>
    </sheetView>
  </sheetViews>
  <sheetFormatPr baseColWidth="10" defaultColWidth="9.109375" defaultRowHeight="14.4"/>
  <cols>
    <col min="1" max="1" width="15" customWidth="1"/>
    <col min="2" max="2" width="29" customWidth="1"/>
    <col min="3" max="3" width="27" customWidth="1"/>
    <col min="4" max="4" width="13" customWidth="1"/>
    <col min="5" max="5" width="21" customWidth="1"/>
    <col min="6" max="7" width="11" customWidth="1"/>
    <col min="8" max="8" width="24" customWidth="1"/>
    <col min="9" max="9" width="20" customWidth="1"/>
    <col min="10" max="10" width="23" customWidth="1"/>
    <col min="11" max="11" width="50" customWidth="1"/>
    <col min="12" max="12" width="10" customWidth="1"/>
    <col min="13" max="13" width="31" customWidth="1"/>
    <col min="14" max="14" width="21" customWidth="1"/>
    <col min="15" max="15" width="28" customWidth="1"/>
    <col min="16" max="16" width="13" customWidth="1"/>
    <col min="17" max="17" width="10" customWidth="1"/>
    <col min="18" max="18" width="33" customWidth="1"/>
    <col min="19" max="19" width="50" customWidth="1"/>
    <col min="20" max="20" width="19" customWidth="1"/>
    <col min="21" max="22" width="14" customWidth="1"/>
    <col min="23" max="23" width="18" customWidth="1"/>
    <col min="24" max="24" width="42" customWidth="1"/>
    <col min="25" max="25" width="21" customWidth="1"/>
    <col min="26" max="26" width="37" customWidth="1"/>
    <col min="27" max="27" width="43" customWidth="1"/>
    <col min="28" max="28" width="27" customWidth="1"/>
  </cols>
  <sheetData>
    <row r="1" spans="1:28" ht="28.8">
      <c r="A1" s="35" t="s">
        <v>56</v>
      </c>
      <c r="B1" s="35" t="s">
        <v>57</v>
      </c>
      <c r="C1" s="35" t="s">
        <v>58</v>
      </c>
      <c r="D1" s="35" t="s">
        <v>59</v>
      </c>
      <c r="E1" s="35" t="s">
        <v>60</v>
      </c>
      <c r="F1" s="35" t="s">
        <v>61</v>
      </c>
      <c r="G1" s="35" t="s">
        <v>62</v>
      </c>
      <c r="H1" s="35" t="s">
        <v>63</v>
      </c>
      <c r="I1" s="35" t="s">
        <v>64</v>
      </c>
      <c r="J1" s="35" t="s">
        <v>65</v>
      </c>
      <c r="K1" s="35" t="s">
        <v>66</v>
      </c>
      <c r="L1" s="35" t="s">
        <v>67</v>
      </c>
      <c r="M1" s="35" t="s">
        <v>68</v>
      </c>
      <c r="N1" s="35" t="s">
        <v>69</v>
      </c>
      <c r="O1" s="35" t="s">
        <v>70</v>
      </c>
      <c r="P1" s="35" t="s">
        <v>14714</v>
      </c>
      <c r="Q1" s="35" t="s">
        <v>14715</v>
      </c>
      <c r="R1" s="35" t="s">
        <v>73</v>
      </c>
      <c r="S1" s="35" t="s">
        <v>74</v>
      </c>
      <c r="T1" s="35" t="s">
        <v>75</v>
      </c>
      <c r="U1" s="35" t="s">
        <v>76</v>
      </c>
      <c r="V1" s="35" t="s">
        <v>77</v>
      </c>
      <c r="W1" s="35" t="s">
        <v>78</v>
      </c>
      <c r="X1" s="35" t="s">
        <v>79</v>
      </c>
      <c r="Y1" s="35" t="s">
        <v>14716</v>
      </c>
      <c r="Z1" s="35" t="s">
        <v>14717</v>
      </c>
      <c r="AA1" s="35" t="s">
        <v>14718</v>
      </c>
      <c r="AB1" s="35" t="s">
        <v>14719</v>
      </c>
    </row>
    <row r="2" spans="1:28">
      <c r="A2" t="s">
        <v>113</v>
      </c>
      <c r="B2" t="s">
        <v>114</v>
      </c>
      <c r="C2" t="s">
        <v>115</v>
      </c>
      <c r="D2" t="s">
        <v>6688</v>
      </c>
      <c r="E2" t="s">
        <v>14720</v>
      </c>
      <c r="F2" t="s">
        <v>14721</v>
      </c>
      <c r="G2" t="s">
        <v>91</v>
      </c>
      <c r="H2" t="s">
        <v>14722</v>
      </c>
      <c r="I2" t="s">
        <v>119</v>
      </c>
      <c r="J2" t="s">
        <v>119</v>
      </c>
      <c r="K2" t="s">
        <v>14723</v>
      </c>
      <c r="L2" t="s">
        <v>14724</v>
      </c>
      <c r="M2" t="s">
        <v>14725</v>
      </c>
      <c r="N2" s="36">
        <v>45957.286805555559</v>
      </c>
      <c r="O2" s="36">
        <v>45968.658217592587</v>
      </c>
      <c r="R2" t="s">
        <v>100</v>
      </c>
      <c r="S2" t="s">
        <v>14726</v>
      </c>
      <c r="T2" t="s">
        <v>102</v>
      </c>
      <c r="U2" t="s">
        <v>14727</v>
      </c>
      <c r="V2" t="s">
        <v>125</v>
      </c>
      <c r="W2" t="s">
        <v>126</v>
      </c>
      <c r="X2" t="s">
        <v>127</v>
      </c>
      <c r="Y2" t="s">
        <v>14728</v>
      </c>
      <c r="Z2" s="37">
        <v>1</v>
      </c>
      <c r="AA2" s="37">
        <v>988463</v>
      </c>
      <c r="AB2" s="37">
        <v>988463</v>
      </c>
    </row>
    <row r="3" spans="1:28">
      <c r="A3" t="s">
        <v>138</v>
      </c>
      <c r="B3" t="s">
        <v>139</v>
      </c>
      <c r="C3" t="s">
        <v>140</v>
      </c>
      <c r="D3" t="s">
        <v>1757</v>
      </c>
      <c r="E3" t="s">
        <v>14729</v>
      </c>
      <c r="F3" t="s">
        <v>14730</v>
      </c>
      <c r="G3" t="s">
        <v>91</v>
      </c>
      <c r="H3" t="s">
        <v>14731</v>
      </c>
      <c r="I3" t="s">
        <v>1507</v>
      </c>
      <c r="J3" t="s">
        <v>1760</v>
      </c>
      <c r="K3" t="s">
        <v>14732</v>
      </c>
      <c r="L3" t="s">
        <v>14724</v>
      </c>
      <c r="M3" t="s">
        <v>14733</v>
      </c>
      <c r="N3" s="36">
        <v>45958.724305555559</v>
      </c>
      <c r="O3" s="36">
        <v>45966.863796296297</v>
      </c>
      <c r="R3" t="s">
        <v>100</v>
      </c>
      <c r="S3" t="s">
        <v>14734</v>
      </c>
      <c r="T3" t="s">
        <v>102</v>
      </c>
      <c r="U3" t="s">
        <v>14735</v>
      </c>
      <c r="V3" t="s">
        <v>125</v>
      </c>
      <c r="W3" t="s">
        <v>126</v>
      </c>
      <c r="X3" t="s">
        <v>1513</v>
      </c>
      <c r="Y3" t="s">
        <v>14736</v>
      </c>
      <c r="Z3" s="37">
        <v>1</v>
      </c>
      <c r="AA3" s="37">
        <v>988463</v>
      </c>
      <c r="AB3" s="37">
        <v>988463</v>
      </c>
    </row>
    <row r="4" spans="1:28">
      <c r="A4" t="s">
        <v>244</v>
      </c>
      <c r="B4" t="s">
        <v>114</v>
      </c>
      <c r="C4" t="s">
        <v>115</v>
      </c>
      <c r="D4" t="s">
        <v>14737</v>
      </c>
      <c r="E4" t="s">
        <v>14738</v>
      </c>
      <c r="F4" t="s">
        <v>14739</v>
      </c>
      <c r="G4" t="s">
        <v>91</v>
      </c>
      <c r="H4" t="s">
        <v>14731</v>
      </c>
      <c r="I4" t="s">
        <v>248</v>
      </c>
      <c r="J4" t="s">
        <v>14740</v>
      </c>
      <c r="K4" t="s">
        <v>14741</v>
      </c>
      <c r="L4" t="s">
        <v>14724</v>
      </c>
      <c r="M4" t="s">
        <v>14742</v>
      </c>
      <c r="N4" s="36">
        <v>45958.709027777782</v>
      </c>
      <c r="O4" s="36">
        <v>45965.690925925926</v>
      </c>
      <c r="R4" t="s">
        <v>100</v>
      </c>
      <c r="S4" t="s">
        <v>14743</v>
      </c>
      <c r="T4" t="s">
        <v>102</v>
      </c>
      <c r="U4" t="s">
        <v>14744</v>
      </c>
      <c r="V4" t="s">
        <v>11</v>
      </c>
      <c r="W4" t="s">
        <v>104</v>
      </c>
      <c r="X4" t="s">
        <v>1538</v>
      </c>
      <c r="Y4" t="s">
        <v>14745</v>
      </c>
      <c r="Z4" s="37">
        <v>1</v>
      </c>
      <c r="AA4" s="37">
        <v>163814</v>
      </c>
      <c r="AB4" s="37">
        <v>163814</v>
      </c>
    </row>
    <row r="5" spans="1:28">
      <c r="A5" t="s">
        <v>85</v>
      </c>
      <c r="B5" t="s">
        <v>86</v>
      </c>
      <c r="C5" t="s">
        <v>87</v>
      </c>
      <c r="D5" t="s">
        <v>14746</v>
      </c>
      <c r="E5" t="s">
        <v>14747</v>
      </c>
      <c r="F5" t="s">
        <v>14748</v>
      </c>
      <c r="G5" t="s">
        <v>91</v>
      </c>
      <c r="H5" t="s">
        <v>14731</v>
      </c>
      <c r="I5" t="s">
        <v>93</v>
      </c>
      <c r="J5" t="s">
        <v>14749</v>
      </c>
      <c r="K5" t="s">
        <v>14750</v>
      </c>
      <c r="L5" t="s">
        <v>14724</v>
      </c>
      <c r="M5" t="s">
        <v>14751</v>
      </c>
      <c r="N5" s="36">
        <v>45959.881249999999</v>
      </c>
      <c r="O5" s="36">
        <v>45965.754652777781</v>
      </c>
      <c r="R5" t="s">
        <v>100</v>
      </c>
      <c r="S5" t="s">
        <v>14752</v>
      </c>
      <c r="T5" t="s">
        <v>102</v>
      </c>
      <c r="U5" t="s">
        <v>14753</v>
      </c>
      <c r="V5" t="s">
        <v>11</v>
      </c>
      <c r="W5" t="s">
        <v>104</v>
      </c>
      <c r="X5" t="s">
        <v>303</v>
      </c>
      <c r="Y5" t="s">
        <v>14754</v>
      </c>
      <c r="Z5" s="37">
        <v>1</v>
      </c>
      <c r="AA5" s="37">
        <v>163814</v>
      </c>
      <c r="AB5" s="37">
        <v>163814</v>
      </c>
    </row>
    <row r="6" spans="1:28">
      <c r="A6" t="s">
        <v>113</v>
      </c>
      <c r="B6" t="s">
        <v>114</v>
      </c>
      <c r="C6" t="s">
        <v>115</v>
      </c>
      <c r="D6" t="s">
        <v>3311</v>
      </c>
      <c r="E6" t="s">
        <v>14755</v>
      </c>
      <c r="F6" t="s">
        <v>14756</v>
      </c>
      <c r="G6" t="s">
        <v>91</v>
      </c>
      <c r="H6" t="s">
        <v>14731</v>
      </c>
      <c r="I6" t="s">
        <v>366</v>
      </c>
      <c r="J6" t="s">
        <v>3314</v>
      </c>
      <c r="K6" t="s">
        <v>14757</v>
      </c>
      <c r="L6" t="s">
        <v>14724</v>
      </c>
      <c r="M6" t="s">
        <v>14758</v>
      </c>
      <c r="N6" s="36">
        <v>45959.710416666669</v>
      </c>
      <c r="O6" s="36">
        <v>45965.771701388891</v>
      </c>
      <c r="R6" t="s">
        <v>100</v>
      </c>
      <c r="S6" t="s">
        <v>14759</v>
      </c>
      <c r="T6" t="s">
        <v>102</v>
      </c>
      <c r="U6" t="s">
        <v>14760</v>
      </c>
      <c r="V6" t="s">
        <v>8</v>
      </c>
      <c r="W6" t="s">
        <v>104</v>
      </c>
      <c r="X6" t="s">
        <v>1462</v>
      </c>
      <c r="Y6" t="s">
        <v>14761</v>
      </c>
      <c r="Z6" s="37">
        <v>1</v>
      </c>
      <c r="AA6" s="37">
        <v>75096</v>
      </c>
      <c r="AB6" s="37">
        <v>75096</v>
      </c>
    </row>
    <row r="7" spans="1:28">
      <c r="A7" t="s">
        <v>152</v>
      </c>
      <c r="B7" t="s">
        <v>153</v>
      </c>
      <c r="C7" t="s">
        <v>154</v>
      </c>
      <c r="D7" t="s">
        <v>5374</v>
      </c>
      <c r="E7" t="s">
        <v>14762</v>
      </c>
      <c r="F7" t="s">
        <v>14763</v>
      </c>
      <c r="G7" t="s">
        <v>91</v>
      </c>
      <c r="H7" t="s">
        <v>14731</v>
      </c>
      <c r="I7" t="s">
        <v>153</v>
      </c>
      <c r="J7" t="s">
        <v>5377</v>
      </c>
      <c r="K7" t="s">
        <v>14764</v>
      </c>
      <c r="L7" t="s">
        <v>14724</v>
      </c>
      <c r="M7" t="s">
        <v>14765</v>
      </c>
      <c r="N7" s="36">
        <v>45961.873611111107</v>
      </c>
      <c r="O7" s="36">
        <v>45966.854699074072</v>
      </c>
      <c r="R7" t="s">
        <v>100</v>
      </c>
      <c r="S7" t="s">
        <v>14766</v>
      </c>
      <c r="T7" t="s">
        <v>102</v>
      </c>
      <c r="U7" t="s">
        <v>14767</v>
      </c>
      <c r="V7" t="s">
        <v>11</v>
      </c>
      <c r="W7" t="s">
        <v>104</v>
      </c>
      <c r="X7" t="s">
        <v>276</v>
      </c>
      <c r="Y7" t="s">
        <v>14768</v>
      </c>
      <c r="Z7" s="37">
        <v>1</v>
      </c>
      <c r="AA7" s="37">
        <v>163814</v>
      </c>
      <c r="AB7" s="37">
        <v>163814</v>
      </c>
    </row>
    <row r="8" spans="1:28">
      <c r="A8" t="s">
        <v>152</v>
      </c>
      <c r="B8" t="s">
        <v>153</v>
      </c>
      <c r="C8" t="s">
        <v>154</v>
      </c>
      <c r="D8" t="s">
        <v>155</v>
      </c>
      <c r="E8" t="s">
        <v>14769</v>
      </c>
      <c r="F8" t="s">
        <v>14770</v>
      </c>
      <c r="G8" t="s">
        <v>91</v>
      </c>
      <c r="H8" t="s">
        <v>14731</v>
      </c>
      <c r="I8" t="s">
        <v>153</v>
      </c>
      <c r="J8" t="s">
        <v>152</v>
      </c>
      <c r="K8" t="s">
        <v>14771</v>
      </c>
      <c r="L8" t="s">
        <v>14724</v>
      </c>
      <c r="M8" t="s">
        <v>14772</v>
      </c>
      <c r="N8" s="36">
        <v>45961.340277777781</v>
      </c>
      <c r="O8" s="36">
        <v>45966.81453703704</v>
      </c>
      <c r="R8" t="s">
        <v>100</v>
      </c>
      <c r="S8" t="s">
        <v>14773</v>
      </c>
      <c r="T8" t="s">
        <v>102</v>
      </c>
      <c r="U8" t="s">
        <v>14774</v>
      </c>
      <c r="V8" t="s">
        <v>8</v>
      </c>
      <c r="W8" t="s">
        <v>104</v>
      </c>
      <c r="X8" t="s">
        <v>2242</v>
      </c>
      <c r="Y8" t="s">
        <v>14775</v>
      </c>
      <c r="Z8" s="37">
        <v>1</v>
      </c>
      <c r="AA8" s="37">
        <v>75096</v>
      </c>
      <c r="AB8" s="37">
        <v>75096</v>
      </c>
    </row>
    <row r="9" spans="1:28">
      <c r="A9" t="s">
        <v>277</v>
      </c>
      <c r="B9" t="s">
        <v>256</v>
      </c>
      <c r="C9" t="s">
        <v>257</v>
      </c>
      <c r="D9" t="s">
        <v>5963</v>
      </c>
      <c r="E9" t="s">
        <v>14776</v>
      </c>
      <c r="F9" t="s">
        <v>14777</v>
      </c>
      <c r="G9" t="s">
        <v>91</v>
      </c>
      <c r="H9" t="s">
        <v>14731</v>
      </c>
      <c r="I9" t="s">
        <v>291</v>
      </c>
      <c r="J9" t="s">
        <v>5966</v>
      </c>
      <c r="K9" t="s">
        <v>14778</v>
      </c>
      <c r="L9" t="s">
        <v>14724</v>
      </c>
      <c r="M9" t="s">
        <v>14779</v>
      </c>
      <c r="N9" s="36">
        <v>45961.713888888888</v>
      </c>
      <c r="O9" s="36">
        <v>45966.720729166656</v>
      </c>
      <c r="R9" t="s">
        <v>14780</v>
      </c>
      <c r="S9" t="s">
        <v>14781</v>
      </c>
      <c r="T9" t="s">
        <v>102</v>
      </c>
      <c r="V9" t="s">
        <v>15</v>
      </c>
      <c r="W9" t="s">
        <v>104</v>
      </c>
      <c r="X9" t="s">
        <v>7190</v>
      </c>
      <c r="Y9" t="s">
        <v>14782</v>
      </c>
      <c r="Z9" s="37">
        <v>1</v>
      </c>
      <c r="AA9" s="37">
        <v>504833</v>
      </c>
      <c r="AB9" s="37">
        <v>504833</v>
      </c>
    </row>
    <row r="10" spans="1:28">
      <c r="A10" t="s">
        <v>138</v>
      </c>
      <c r="B10" t="s">
        <v>139</v>
      </c>
      <c r="C10" t="s">
        <v>140</v>
      </c>
      <c r="D10" t="s">
        <v>1794</v>
      </c>
      <c r="E10" t="s">
        <v>14783</v>
      </c>
      <c r="F10" t="s">
        <v>14784</v>
      </c>
      <c r="G10" t="s">
        <v>91</v>
      </c>
      <c r="H10" t="s">
        <v>14731</v>
      </c>
      <c r="I10" t="s">
        <v>144</v>
      </c>
      <c r="J10" t="s">
        <v>1797</v>
      </c>
      <c r="K10" t="s">
        <v>14785</v>
      </c>
      <c r="L10" t="s">
        <v>14724</v>
      </c>
      <c r="M10" t="s">
        <v>14786</v>
      </c>
      <c r="N10" s="36">
        <v>45961.724305555559</v>
      </c>
      <c r="O10" s="36">
        <v>45967.707453703697</v>
      </c>
      <c r="R10" t="s">
        <v>100</v>
      </c>
      <c r="S10" t="s">
        <v>14787</v>
      </c>
      <c r="T10" t="s">
        <v>102</v>
      </c>
      <c r="U10" t="s">
        <v>14788</v>
      </c>
      <c r="V10" t="s">
        <v>11</v>
      </c>
      <c r="W10" t="s">
        <v>104</v>
      </c>
      <c r="X10" t="s">
        <v>220</v>
      </c>
      <c r="Y10" t="s">
        <v>14789</v>
      </c>
      <c r="Z10" s="37">
        <v>1</v>
      </c>
      <c r="AA10" s="37">
        <v>163814</v>
      </c>
      <c r="AB10" s="37">
        <v>163814</v>
      </c>
    </row>
    <row r="11" spans="1:28">
      <c r="A11" t="s">
        <v>113</v>
      </c>
      <c r="B11" t="s">
        <v>114</v>
      </c>
      <c r="C11" t="s">
        <v>115</v>
      </c>
      <c r="D11" t="s">
        <v>1282</v>
      </c>
      <c r="E11" t="s">
        <v>14790</v>
      </c>
      <c r="F11" t="s">
        <v>14791</v>
      </c>
      <c r="G11" t="s">
        <v>91</v>
      </c>
      <c r="H11" t="s">
        <v>14731</v>
      </c>
      <c r="I11" t="s">
        <v>366</v>
      </c>
      <c r="J11" t="s">
        <v>1285</v>
      </c>
      <c r="K11" t="s">
        <v>14792</v>
      </c>
      <c r="L11" t="s">
        <v>14724</v>
      </c>
      <c r="M11" t="s">
        <v>14793</v>
      </c>
      <c r="N11" s="36">
        <v>45961.331250000003</v>
      </c>
      <c r="O11" s="36">
        <v>45967.708333333343</v>
      </c>
      <c r="R11" t="s">
        <v>930</v>
      </c>
      <c r="S11" t="s">
        <v>14794</v>
      </c>
      <c r="T11" t="s">
        <v>102</v>
      </c>
      <c r="U11" t="s">
        <v>14795</v>
      </c>
      <c r="V11" t="s">
        <v>8</v>
      </c>
      <c r="W11" t="s">
        <v>104</v>
      </c>
      <c r="Y11" t="s">
        <v>14796</v>
      </c>
      <c r="Z11" s="37">
        <v>2</v>
      </c>
      <c r="AA11" s="37">
        <v>150192</v>
      </c>
      <c r="AB11" s="37">
        <v>150192</v>
      </c>
    </row>
    <row r="12" spans="1:28">
      <c r="A12" t="s">
        <v>113</v>
      </c>
      <c r="B12" t="s">
        <v>114</v>
      </c>
      <c r="C12" t="s">
        <v>115</v>
      </c>
      <c r="D12" t="s">
        <v>3311</v>
      </c>
      <c r="E12" t="s">
        <v>14797</v>
      </c>
      <c r="F12" t="s">
        <v>14798</v>
      </c>
      <c r="G12" t="s">
        <v>91</v>
      </c>
      <c r="H12" t="s">
        <v>14731</v>
      </c>
      <c r="I12" t="s">
        <v>366</v>
      </c>
      <c r="J12" t="s">
        <v>3314</v>
      </c>
      <c r="K12" t="s">
        <v>14799</v>
      </c>
      <c r="L12" t="s">
        <v>14724</v>
      </c>
      <c r="M12" t="s">
        <v>14800</v>
      </c>
      <c r="N12" s="36">
        <v>45961.331250000003</v>
      </c>
      <c r="O12" s="36">
        <v>45966.734537037039</v>
      </c>
      <c r="R12" t="s">
        <v>100</v>
      </c>
      <c r="S12" t="s">
        <v>14801</v>
      </c>
      <c r="T12" t="s">
        <v>102</v>
      </c>
      <c r="U12" t="s">
        <v>14802</v>
      </c>
      <c r="V12" t="s">
        <v>8</v>
      </c>
      <c r="W12" t="s">
        <v>104</v>
      </c>
      <c r="X12" t="s">
        <v>1462</v>
      </c>
      <c r="Y12" t="s">
        <v>14803</v>
      </c>
      <c r="Z12" s="37">
        <v>1</v>
      </c>
      <c r="AA12" s="37">
        <v>75096</v>
      </c>
      <c r="AB12" s="37">
        <v>75096</v>
      </c>
    </row>
    <row r="13" spans="1:28">
      <c r="A13" t="s">
        <v>113</v>
      </c>
      <c r="B13" t="s">
        <v>114</v>
      </c>
      <c r="C13" t="s">
        <v>115</v>
      </c>
      <c r="D13" t="s">
        <v>363</v>
      </c>
      <c r="E13" t="s">
        <v>14804</v>
      </c>
      <c r="F13" t="s">
        <v>14805</v>
      </c>
      <c r="G13" t="s">
        <v>91</v>
      </c>
      <c r="H13" t="s">
        <v>14731</v>
      </c>
      <c r="I13" t="s">
        <v>366</v>
      </c>
      <c r="J13" t="s">
        <v>113</v>
      </c>
      <c r="K13" t="s">
        <v>14806</v>
      </c>
      <c r="L13" t="s">
        <v>14724</v>
      </c>
      <c r="M13" t="s">
        <v>14807</v>
      </c>
      <c r="N13" s="36">
        <v>45961.331250000003</v>
      </c>
      <c r="O13" s="36">
        <v>45966.750289351847</v>
      </c>
      <c r="R13" t="s">
        <v>14780</v>
      </c>
      <c r="S13" t="s">
        <v>14808</v>
      </c>
      <c r="T13" t="s">
        <v>102</v>
      </c>
      <c r="V13" t="s">
        <v>8</v>
      </c>
      <c r="W13" t="s">
        <v>104</v>
      </c>
      <c r="X13" t="s">
        <v>1723</v>
      </c>
      <c r="Y13" t="s">
        <v>14809</v>
      </c>
      <c r="Z13" s="37">
        <v>1</v>
      </c>
      <c r="AA13" s="37">
        <v>75096</v>
      </c>
      <c r="AB13" s="37">
        <v>75096</v>
      </c>
    </row>
    <row r="14" spans="1:28">
      <c r="A14" t="s">
        <v>152</v>
      </c>
      <c r="B14" t="s">
        <v>153</v>
      </c>
      <c r="C14" t="s">
        <v>154</v>
      </c>
      <c r="D14" t="s">
        <v>155</v>
      </c>
      <c r="E14" t="s">
        <v>14810</v>
      </c>
      <c r="F14" t="s">
        <v>14811</v>
      </c>
      <c r="G14" t="s">
        <v>91</v>
      </c>
      <c r="H14" t="s">
        <v>14731</v>
      </c>
      <c r="I14" t="s">
        <v>153</v>
      </c>
      <c r="J14" t="s">
        <v>152</v>
      </c>
      <c r="K14" t="s">
        <v>14812</v>
      </c>
      <c r="L14" t="s">
        <v>14724</v>
      </c>
      <c r="M14" t="s">
        <v>14813</v>
      </c>
      <c r="N14" s="36">
        <v>45961.340277777781</v>
      </c>
      <c r="O14" s="36">
        <v>45966.780902777777</v>
      </c>
      <c r="R14" t="s">
        <v>100</v>
      </c>
      <c r="S14" t="s">
        <v>14814</v>
      </c>
      <c r="T14" t="s">
        <v>102</v>
      </c>
      <c r="U14" t="s">
        <v>14815</v>
      </c>
      <c r="V14" t="s">
        <v>8</v>
      </c>
      <c r="W14" t="s">
        <v>104</v>
      </c>
      <c r="X14" t="s">
        <v>1911</v>
      </c>
      <c r="Y14" t="s">
        <v>14816</v>
      </c>
      <c r="Z14" s="37">
        <v>1</v>
      </c>
      <c r="AA14" s="37">
        <v>75096</v>
      </c>
      <c r="AB14" s="37">
        <v>75096</v>
      </c>
    </row>
    <row r="15" spans="1:28">
      <c r="A15" t="s">
        <v>152</v>
      </c>
      <c r="B15" t="s">
        <v>153</v>
      </c>
      <c r="C15" t="s">
        <v>154</v>
      </c>
      <c r="D15" t="s">
        <v>155</v>
      </c>
      <c r="E15" t="s">
        <v>14817</v>
      </c>
      <c r="F15" t="s">
        <v>14818</v>
      </c>
      <c r="G15" t="s">
        <v>91</v>
      </c>
      <c r="H15" t="s">
        <v>14731</v>
      </c>
      <c r="I15" t="s">
        <v>153</v>
      </c>
      <c r="J15" t="s">
        <v>152</v>
      </c>
      <c r="K15" t="s">
        <v>14819</v>
      </c>
      <c r="L15" t="s">
        <v>14724</v>
      </c>
      <c r="M15" t="s">
        <v>14820</v>
      </c>
      <c r="N15" s="36">
        <v>45961.340277777781</v>
      </c>
      <c r="O15" s="36">
        <v>45966.787395833337</v>
      </c>
      <c r="R15" t="s">
        <v>100</v>
      </c>
      <c r="S15" t="s">
        <v>14821</v>
      </c>
      <c r="T15" t="s">
        <v>102</v>
      </c>
      <c r="V15" t="s">
        <v>8</v>
      </c>
      <c r="W15" t="s">
        <v>104</v>
      </c>
      <c r="X15" t="s">
        <v>2182</v>
      </c>
      <c r="Y15" t="s">
        <v>14822</v>
      </c>
      <c r="Z15" s="37">
        <v>1</v>
      </c>
      <c r="AA15" s="37">
        <v>75096</v>
      </c>
      <c r="AB15" s="37">
        <v>75096</v>
      </c>
    </row>
    <row r="16" spans="1:28">
      <c r="A16" t="s">
        <v>152</v>
      </c>
      <c r="B16" t="s">
        <v>153</v>
      </c>
      <c r="C16" t="s">
        <v>154</v>
      </c>
      <c r="D16" t="s">
        <v>155</v>
      </c>
      <c r="E16" t="s">
        <v>14823</v>
      </c>
      <c r="F16" t="s">
        <v>14824</v>
      </c>
      <c r="G16" t="s">
        <v>91</v>
      </c>
      <c r="H16" t="s">
        <v>14731</v>
      </c>
      <c r="I16" t="s">
        <v>153</v>
      </c>
      <c r="J16" t="s">
        <v>152</v>
      </c>
      <c r="K16" t="s">
        <v>14825</v>
      </c>
      <c r="L16" t="s">
        <v>14724</v>
      </c>
      <c r="M16" t="s">
        <v>14826</v>
      </c>
      <c r="N16" s="36">
        <v>45961.34097222222</v>
      </c>
      <c r="O16" s="36">
        <v>45966.730324074073</v>
      </c>
      <c r="R16" t="s">
        <v>100</v>
      </c>
      <c r="S16" t="s">
        <v>14827</v>
      </c>
      <c r="T16" t="s">
        <v>102</v>
      </c>
      <c r="U16" t="s">
        <v>14828</v>
      </c>
      <c r="V16" t="s">
        <v>8</v>
      </c>
      <c r="W16" t="s">
        <v>104</v>
      </c>
      <c r="X16" t="s">
        <v>1262</v>
      </c>
      <c r="Y16" t="s">
        <v>14829</v>
      </c>
      <c r="Z16" s="37">
        <v>1</v>
      </c>
      <c r="AA16" s="37">
        <v>75096</v>
      </c>
      <c r="AB16" s="37">
        <v>75096</v>
      </c>
    </row>
    <row r="17" spans="1:28">
      <c r="A17" t="s">
        <v>603</v>
      </c>
      <c r="B17" t="s">
        <v>381</v>
      </c>
      <c r="C17" t="s">
        <v>382</v>
      </c>
      <c r="D17" t="s">
        <v>604</v>
      </c>
      <c r="E17" t="s">
        <v>14830</v>
      </c>
      <c r="F17" t="s">
        <v>14831</v>
      </c>
      <c r="G17" t="s">
        <v>91</v>
      </c>
      <c r="H17" t="s">
        <v>14731</v>
      </c>
      <c r="I17" t="s">
        <v>607</v>
      </c>
      <c r="J17" t="s">
        <v>603</v>
      </c>
      <c r="K17" t="s">
        <v>14832</v>
      </c>
      <c r="L17" t="s">
        <v>14724</v>
      </c>
      <c r="M17" t="s">
        <v>14833</v>
      </c>
      <c r="N17" s="36">
        <v>45962.26666666667</v>
      </c>
      <c r="O17" s="36">
        <v>45967.74795138889</v>
      </c>
      <c r="R17" t="s">
        <v>100</v>
      </c>
      <c r="S17" t="s">
        <v>14834</v>
      </c>
      <c r="T17" t="s">
        <v>102</v>
      </c>
      <c r="U17" t="s">
        <v>14835</v>
      </c>
      <c r="V17" t="s">
        <v>8</v>
      </c>
      <c r="W17" t="s">
        <v>104</v>
      </c>
      <c r="X17" t="s">
        <v>612</v>
      </c>
      <c r="Y17" t="s">
        <v>14836</v>
      </c>
      <c r="Z17" s="37">
        <v>1</v>
      </c>
      <c r="AA17" s="37">
        <v>75096</v>
      </c>
      <c r="AB17" s="37">
        <v>75096</v>
      </c>
    </row>
    <row r="18" spans="1:28">
      <c r="A18" t="s">
        <v>152</v>
      </c>
      <c r="B18" t="s">
        <v>153</v>
      </c>
      <c r="C18" t="s">
        <v>154</v>
      </c>
      <c r="D18" t="s">
        <v>155</v>
      </c>
      <c r="E18" t="s">
        <v>14837</v>
      </c>
      <c r="F18" t="s">
        <v>14838</v>
      </c>
      <c r="G18" t="s">
        <v>91</v>
      </c>
      <c r="H18" t="s">
        <v>14731</v>
      </c>
      <c r="I18" t="s">
        <v>153</v>
      </c>
      <c r="J18" t="s">
        <v>152</v>
      </c>
      <c r="K18" t="s">
        <v>14839</v>
      </c>
      <c r="L18" t="s">
        <v>14724</v>
      </c>
      <c r="M18" t="s">
        <v>14840</v>
      </c>
      <c r="N18" s="36">
        <v>45962.34097222222</v>
      </c>
      <c r="O18" s="36">
        <v>45966.92224537037</v>
      </c>
      <c r="R18" t="s">
        <v>100</v>
      </c>
      <c r="S18" t="s">
        <v>14841</v>
      </c>
      <c r="T18" t="s">
        <v>102</v>
      </c>
      <c r="U18" t="s">
        <v>14842</v>
      </c>
      <c r="V18" t="s">
        <v>8</v>
      </c>
      <c r="W18" t="s">
        <v>104</v>
      </c>
      <c r="X18" t="s">
        <v>1911</v>
      </c>
      <c r="Y18" t="s">
        <v>14843</v>
      </c>
      <c r="Z18" s="37">
        <v>1</v>
      </c>
      <c r="AA18" s="37">
        <v>75096</v>
      </c>
      <c r="AB18" s="37">
        <v>75096</v>
      </c>
    </row>
    <row r="19" spans="1:28">
      <c r="A19" t="s">
        <v>152</v>
      </c>
      <c r="B19" t="s">
        <v>153</v>
      </c>
      <c r="C19" t="s">
        <v>154</v>
      </c>
      <c r="D19" t="s">
        <v>8426</v>
      </c>
      <c r="E19" t="s">
        <v>14844</v>
      </c>
      <c r="F19" t="s">
        <v>14845</v>
      </c>
      <c r="G19" t="s">
        <v>91</v>
      </c>
      <c r="H19" t="s">
        <v>14731</v>
      </c>
      <c r="I19" t="s">
        <v>153</v>
      </c>
      <c r="J19" t="s">
        <v>8427</v>
      </c>
      <c r="K19" t="s">
        <v>14846</v>
      </c>
      <c r="L19" t="s">
        <v>14724</v>
      </c>
      <c r="M19" t="s">
        <v>14847</v>
      </c>
      <c r="N19" s="36">
        <v>45962.823611111111</v>
      </c>
      <c r="O19" s="36">
        <v>45967.854930555557</v>
      </c>
      <c r="R19" t="s">
        <v>100</v>
      </c>
      <c r="S19" t="s">
        <v>14848</v>
      </c>
      <c r="T19" t="s">
        <v>102</v>
      </c>
      <c r="U19" t="s">
        <v>14849</v>
      </c>
      <c r="V19" t="s">
        <v>11</v>
      </c>
      <c r="W19" t="s">
        <v>104</v>
      </c>
      <c r="X19" t="s">
        <v>1331</v>
      </c>
      <c r="Y19" t="s">
        <v>14850</v>
      </c>
      <c r="Z19" s="37">
        <v>1</v>
      </c>
      <c r="AA19" s="37">
        <v>163814</v>
      </c>
      <c r="AB19" s="37">
        <v>163814</v>
      </c>
    </row>
    <row r="20" spans="1:28">
      <c r="A20" t="s">
        <v>152</v>
      </c>
      <c r="B20" t="s">
        <v>153</v>
      </c>
      <c r="C20" t="s">
        <v>154</v>
      </c>
      <c r="D20" t="s">
        <v>155</v>
      </c>
      <c r="E20" t="s">
        <v>14851</v>
      </c>
      <c r="F20" t="s">
        <v>14852</v>
      </c>
      <c r="G20" t="s">
        <v>91</v>
      </c>
      <c r="H20" t="s">
        <v>14731</v>
      </c>
      <c r="I20" t="s">
        <v>153</v>
      </c>
      <c r="J20" t="s">
        <v>152</v>
      </c>
      <c r="K20" t="s">
        <v>14853</v>
      </c>
      <c r="L20" t="s">
        <v>14724</v>
      </c>
      <c r="M20" t="s">
        <v>14854</v>
      </c>
      <c r="N20" s="36">
        <v>45962.34097222222</v>
      </c>
      <c r="O20" s="36">
        <v>45966.752349537041</v>
      </c>
      <c r="R20" t="s">
        <v>100</v>
      </c>
      <c r="S20" t="s">
        <v>14855</v>
      </c>
      <c r="T20" t="s">
        <v>102</v>
      </c>
      <c r="U20" t="s">
        <v>14856</v>
      </c>
      <c r="V20" t="s">
        <v>8</v>
      </c>
      <c r="W20" t="s">
        <v>104</v>
      </c>
      <c r="X20" t="s">
        <v>2242</v>
      </c>
      <c r="Y20" t="s">
        <v>14857</v>
      </c>
      <c r="Z20" s="37">
        <v>1</v>
      </c>
      <c r="AA20" s="37">
        <v>75096</v>
      </c>
      <c r="AB20" s="37">
        <v>75096</v>
      </c>
    </row>
    <row r="21" spans="1:28">
      <c r="A21" t="s">
        <v>244</v>
      </c>
      <c r="B21" t="s">
        <v>114</v>
      </c>
      <c r="C21" t="s">
        <v>115</v>
      </c>
      <c r="D21" t="s">
        <v>14858</v>
      </c>
      <c r="E21" t="s">
        <v>14859</v>
      </c>
      <c r="F21" t="s">
        <v>14860</v>
      </c>
      <c r="G21" t="s">
        <v>91</v>
      </c>
      <c r="H21" t="s">
        <v>14731</v>
      </c>
      <c r="I21" t="s">
        <v>248</v>
      </c>
      <c r="J21" t="s">
        <v>14861</v>
      </c>
      <c r="K21" t="s">
        <v>14862</v>
      </c>
      <c r="L21" t="s">
        <v>14724</v>
      </c>
      <c r="M21" t="s">
        <v>14863</v>
      </c>
      <c r="N21" s="36">
        <v>45965.288194444453</v>
      </c>
      <c r="O21" s="36">
        <v>45967.96702546296</v>
      </c>
      <c r="R21" t="s">
        <v>100</v>
      </c>
      <c r="S21" t="s">
        <v>14864</v>
      </c>
      <c r="T21" t="s">
        <v>102</v>
      </c>
      <c r="U21" t="s">
        <v>14865</v>
      </c>
      <c r="V21" t="s">
        <v>15</v>
      </c>
      <c r="W21" t="s">
        <v>104</v>
      </c>
      <c r="X21" t="s">
        <v>1538</v>
      </c>
      <c r="Y21" t="s">
        <v>14866</v>
      </c>
      <c r="Z21" s="37">
        <v>1</v>
      </c>
      <c r="AA21" s="37">
        <v>504833</v>
      </c>
      <c r="AB21" s="37">
        <v>504833</v>
      </c>
    </row>
    <row r="22" spans="1:28">
      <c r="A22" t="s">
        <v>244</v>
      </c>
      <c r="B22" t="s">
        <v>114</v>
      </c>
      <c r="C22" t="s">
        <v>115</v>
      </c>
      <c r="D22" t="s">
        <v>14867</v>
      </c>
      <c r="E22" t="s">
        <v>14868</v>
      </c>
      <c r="F22" t="s">
        <v>14869</v>
      </c>
      <c r="G22" t="s">
        <v>91</v>
      </c>
      <c r="H22" t="s">
        <v>14731</v>
      </c>
      <c r="I22" t="s">
        <v>248</v>
      </c>
      <c r="J22" t="s">
        <v>14870</v>
      </c>
      <c r="K22" t="s">
        <v>14871</v>
      </c>
      <c r="L22" t="s">
        <v>14724</v>
      </c>
      <c r="M22" t="s">
        <v>14872</v>
      </c>
      <c r="N22" s="36">
        <v>45965.288194444453</v>
      </c>
      <c r="O22" s="36">
        <v>45967.77579861111</v>
      </c>
      <c r="R22" t="s">
        <v>100</v>
      </c>
      <c r="S22" t="s">
        <v>14873</v>
      </c>
      <c r="T22" t="s">
        <v>102</v>
      </c>
      <c r="U22" t="s">
        <v>14874</v>
      </c>
      <c r="V22" t="s">
        <v>11</v>
      </c>
      <c r="W22" t="s">
        <v>104</v>
      </c>
      <c r="X22" t="s">
        <v>254</v>
      </c>
      <c r="Y22" t="s">
        <v>14875</v>
      </c>
      <c r="Z22" s="37">
        <v>1</v>
      </c>
      <c r="AA22" s="37">
        <v>163814</v>
      </c>
      <c r="AB22" s="37">
        <v>163814</v>
      </c>
    </row>
    <row r="23" spans="1:28">
      <c r="A23" t="s">
        <v>310</v>
      </c>
      <c r="B23" t="s">
        <v>114</v>
      </c>
      <c r="C23" t="s">
        <v>115</v>
      </c>
      <c r="D23" t="s">
        <v>311</v>
      </c>
      <c r="E23" t="s">
        <v>14876</v>
      </c>
      <c r="F23" t="s">
        <v>14877</v>
      </c>
      <c r="G23" t="s">
        <v>91</v>
      </c>
      <c r="H23" t="s">
        <v>14731</v>
      </c>
      <c r="I23" t="s">
        <v>314</v>
      </c>
      <c r="J23" t="s">
        <v>310</v>
      </c>
      <c r="K23" t="s">
        <v>14878</v>
      </c>
      <c r="L23" t="s">
        <v>14724</v>
      </c>
      <c r="M23" t="s">
        <v>14879</v>
      </c>
      <c r="N23" s="36">
        <v>45965.881249999999</v>
      </c>
      <c r="O23" s="36">
        <v>45967.856828703712</v>
      </c>
      <c r="R23" t="s">
        <v>100</v>
      </c>
      <c r="S23" t="s">
        <v>14880</v>
      </c>
      <c r="T23" t="s">
        <v>102</v>
      </c>
      <c r="V23" t="s">
        <v>8</v>
      </c>
      <c r="W23" t="s">
        <v>104</v>
      </c>
      <c r="X23" t="s">
        <v>319</v>
      </c>
      <c r="Y23" t="s">
        <v>14881</v>
      </c>
      <c r="Z23" s="37">
        <v>1</v>
      </c>
      <c r="AA23" s="37">
        <v>75096</v>
      </c>
      <c r="AB23" s="37">
        <v>75096</v>
      </c>
    </row>
    <row r="24" spans="1:28">
      <c r="A24" t="s">
        <v>398</v>
      </c>
      <c r="B24" t="s">
        <v>86</v>
      </c>
      <c r="C24" t="s">
        <v>87</v>
      </c>
      <c r="D24" t="s">
        <v>399</v>
      </c>
      <c r="E24" t="s">
        <v>14882</v>
      </c>
      <c r="F24" t="s">
        <v>14883</v>
      </c>
      <c r="G24" t="s">
        <v>91</v>
      </c>
      <c r="H24" t="s">
        <v>14731</v>
      </c>
      <c r="I24" t="s">
        <v>402</v>
      </c>
      <c r="J24" t="s">
        <v>398</v>
      </c>
      <c r="K24" t="s">
        <v>14884</v>
      </c>
      <c r="L24" t="s">
        <v>14724</v>
      </c>
      <c r="M24" t="s">
        <v>14885</v>
      </c>
      <c r="N24" s="36">
        <v>45965.71597222222</v>
      </c>
      <c r="O24" s="36">
        <v>45967.831053240741</v>
      </c>
      <c r="R24" t="s">
        <v>100</v>
      </c>
      <c r="S24" t="s">
        <v>14886</v>
      </c>
      <c r="T24" t="s">
        <v>102</v>
      </c>
      <c r="U24" t="s">
        <v>14887</v>
      </c>
      <c r="V24" t="s">
        <v>8</v>
      </c>
      <c r="W24" t="s">
        <v>104</v>
      </c>
      <c r="X24" t="s">
        <v>429</v>
      </c>
      <c r="Y24" t="s">
        <v>14888</v>
      </c>
      <c r="Z24" s="37">
        <v>1</v>
      </c>
      <c r="AA24" s="37">
        <v>75096</v>
      </c>
      <c r="AB24" s="37">
        <v>75096</v>
      </c>
    </row>
    <row r="25" spans="1:28">
      <c r="A25" t="s">
        <v>244</v>
      </c>
      <c r="B25" t="s">
        <v>114</v>
      </c>
      <c r="C25" t="s">
        <v>115</v>
      </c>
      <c r="D25" t="s">
        <v>7185</v>
      </c>
      <c r="E25" t="s">
        <v>14889</v>
      </c>
      <c r="F25" t="s">
        <v>14890</v>
      </c>
      <c r="G25" t="s">
        <v>91</v>
      </c>
      <c r="H25" t="s">
        <v>14731</v>
      </c>
      <c r="I25" t="s">
        <v>248</v>
      </c>
      <c r="J25" t="s">
        <v>244</v>
      </c>
      <c r="K25" t="s">
        <v>14891</v>
      </c>
      <c r="L25" t="s">
        <v>14724</v>
      </c>
      <c r="M25" t="s">
        <v>14892</v>
      </c>
      <c r="N25" s="36">
        <v>45965.287499999999</v>
      </c>
      <c r="O25" s="36">
        <v>45967.863935185182</v>
      </c>
      <c r="R25" t="s">
        <v>100</v>
      </c>
      <c r="S25" t="s">
        <v>14893</v>
      </c>
      <c r="T25" t="s">
        <v>102</v>
      </c>
      <c r="U25" t="s">
        <v>14894</v>
      </c>
      <c r="V25" t="s">
        <v>8</v>
      </c>
      <c r="W25" t="s">
        <v>104</v>
      </c>
      <c r="X25" t="s">
        <v>1941</v>
      </c>
      <c r="Y25" t="s">
        <v>14895</v>
      </c>
      <c r="Z25" s="37">
        <v>1</v>
      </c>
      <c r="AA25" s="37">
        <v>75096</v>
      </c>
      <c r="AB25" s="37">
        <v>75096</v>
      </c>
    </row>
    <row r="26" spans="1:28">
      <c r="A26" t="s">
        <v>991</v>
      </c>
      <c r="B26" t="s">
        <v>256</v>
      </c>
      <c r="C26" t="s">
        <v>257</v>
      </c>
      <c r="D26" t="s">
        <v>14896</v>
      </c>
      <c r="E26" t="s">
        <v>14897</v>
      </c>
      <c r="F26" t="s">
        <v>14898</v>
      </c>
      <c r="G26" t="s">
        <v>91</v>
      </c>
      <c r="H26" t="s">
        <v>14731</v>
      </c>
      <c r="I26" t="s">
        <v>224</v>
      </c>
      <c r="J26" t="s">
        <v>14899</v>
      </c>
      <c r="K26" t="s">
        <v>14900</v>
      </c>
      <c r="L26" t="s">
        <v>14724</v>
      </c>
      <c r="M26" t="s">
        <v>14901</v>
      </c>
      <c r="N26" s="36">
        <v>45965.317361111112</v>
      </c>
      <c r="O26" s="36">
        <v>45968.829259259262</v>
      </c>
      <c r="R26" t="s">
        <v>14780</v>
      </c>
      <c r="S26" t="s">
        <v>14902</v>
      </c>
      <c r="T26" t="s">
        <v>102</v>
      </c>
      <c r="V26" t="s">
        <v>15</v>
      </c>
      <c r="W26" t="s">
        <v>104</v>
      </c>
      <c r="X26" t="s">
        <v>727</v>
      </c>
      <c r="Y26" t="s">
        <v>14903</v>
      </c>
      <c r="Z26" s="37">
        <v>1</v>
      </c>
      <c r="AA26" s="37">
        <v>504833</v>
      </c>
      <c r="AB26" s="37">
        <v>504833</v>
      </c>
    </row>
    <row r="27" spans="1:28">
      <c r="A27" t="s">
        <v>398</v>
      </c>
      <c r="B27" t="s">
        <v>86</v>
      </c>
      <c r="C27" t="s">
        <v>87</v>
      </c>
      <c r="D27" t="s">
        <v>399</v>
      </c>
      <c r="E27" t="s">
        <v>14904</v>
      </c>
      <c r="F27" t="s">
        <v>14905</v>
      </c>
      <c r="G27" t="s">
        <v>91</v>
      </c>
      <c r="H27" t="s">
        <v>14722</v>
      </c>
      <c r="I27" t="s">
        <v>402</v>
      </c>
      <c r="J27" t="s">
        <v>398</v>
      </c>
      <c r="K27" t="s">
        <v>14906</v>
      </c>
      <c r="L27" t="s">
        <v>14724</v>
      </c>
      <c r="M27" t="s">
        <v>14907</v>
      </c>
      <c r="N27" s="36">
        <v>45966.702777777777</v>
      </c>
      <c r="O27" s="36">
        <v>45968.708333333343</v>
      </c>
      <c r="R27" t="s">
        <v>100</v>
      </c>
      <c r="S27" t="s">
        <v>14908</v>
      </c>
      <c r="T27" t="s">
        <v>102</v>
      </c>
      <c r="U27" t="s">
        <v>14909</v>
      </c>
      <c r="V27" t="s">
        <v>8</v>
      </c>
      <c r="W27" t="s">
        <v>104</v>
      </c>
      <c r="X27" t="s">
        <v>479</v>
      </c>
      <c r="Y27" t="s">
        <v>14910</v>
      </c>
      <c r="Z27" s="37">
        <v>1</v>
      </c>
      <c r="AA27" s="37">
        <v>75096</v>
      </c>
      <c r="AB27" s="37">
        <v>75096</v>
      </c>
    </row>
    <row r="28" spans="1:28">
      <c r="A28" t="s">
        <v>138</v>
      </c>
      <c r="B28" t="s">
        <v>139</v>
      </c>
      <c r="C28" t="s">
        <v>140</v>
      </c>
      <c r="D28" t="s">
        <v>10286</v>
      </c>
      <c r="E28" t="s">
        <v>14911</v>
      </c>
      <c r="F28" t="s">
        <v>14912</v>
      </c>
      <c r="G28" t="s">
        <v>91</v>
      </c>
      <c r="H28" t="s">
        <v>14731</v>
      </c>
      <c r="I28" t="s">
        <v>144</v>
      </c>
      <c r="J28" t="s">
        <v>10289</v>
      </c>
      <c r="K28" t="s">
        <v>14913</v>
      </c>
      <c r="L28" t="s">
        <v>14724</v>
      </c>
      <c r="M28" t="s">
        <v>14914</v>
      </c>
      <c r="N28" s="36">
        <v>45966.635416666657</v>
      </c>
      <c r="O28" s="36">
        <v>45968.527083333327</v>
      </c>
      <c r="R28" t="s">
        <v>100</v>
      </c>
      <c r="S28" t="s">
        <v>14915</v>
      </c>
      <c r="T28" t="s">
        <v>102</v>
      </c>
      <c r="U28" t="s">
        <v>14916</v>
      </c>
      <c r="V28" t="s">
        <v>13</v>
      </c>
      <c r="W28" t="s">
        <v>104</v>
      </c>
      <c r="X28" t="s">
        <v>761</v>
      </c>
      <c r="Y28" t="s">
        <v>14917</v>
      </c>
      <c r="Z28" s="37">
        <v>1</v>
      </c>
      <c r="AA28" s="37">
        <v>275729</v>
      </c>
      <c r="AB28" s="37">
        <v>275729</v>
      </c>
    </row>
    <row r="29" spans="1:28">
      <c r="A29" t="s">
        <v>113</v>
      </c>
      <c r="B29" t="s">
        <v>114</v>
      </c>
      <c r="C29" t="s">
        <v>115</v>
      </c>
      <c r="D29" t="s">
        <v>4399</v>
      </c>
      <c r="E29" t="s">
        <v>14918</v>
      </c>
      <c r="F29" t="s">
        <v>14919</v>
      </c>
      <c r="G29" t="s">
        <v>91</v>
      </c>
      <c r="H29" t="s">
        <v>14731</v>
      </c>
      <c r="I29" t="s">
        <v>366</v>
      </c>
      <c r="J29" t="s">
        <v>4402</v>
      </c>
      <c r="K29" t="s">
        <v>14920</v>
      </c>
      <c r="L29" t="s">
        <v>14724</v>
      </c>
      <c r="M29" t="s">
        <v>14921</v>
      </c>
      <c r="N29" s="36">
        <v>45966.851388888892</v>
      </c>
      <c r="O29" s="36">
        <v>45968.515972222223</v>
      </c>
      <c r="R29" t="s">
        <v>100</v>
      </c>
      <c r="S29" t="s">
        <v>14922</v>
      </c>
      <c r="T29" t="s">
        <v>102</v>
      </c>
      <c r="U29" t="s">
        <v>14923</v>
      </c>
      <c r="V29" t="s">
        <v>11</v>
      </c>
      <c r="W29" t="s">
        <v>104</v>
      </c>
      <c r="X29" t="s">
        <v>1632</v>
      </c>
      <c r="Y29" t="s">
        <v>14924</v>
      </c>
      <c r="Z29" s="37">
        <v>1</v>
      </c>
      <c r="AA29" s="37">
        <v>163814</v>
      </c>
      <c r="AB29" s="37">
        <v>163814</v>
      </c>
    </row>
    <row r="30" spans="1:28">
      <c r="A30" t="s">
        <v>152</v>
      </c>
      <c r="B30" t="s">
        <v>153</v>
      </c>
      <c r="C30" t="s">
        <v>154</v>
      </c>
      <c r="D30" t="s">
        <v>8213</v>
      </c>
      <c r="E30" t="s">
        <v>14925</v>
      </c>
      <c r="F30" t="s">
        <v>14926</v>
      </c>
      <c r="G30" t="s">
        <v>91</v>
      </c>
      <c r="H30" t="s">
        <v>14731</v>
      </c>
      <c r="I30" t="s">
        <v>386</v>
      </c>
      <c r="J30" t="s">
        <v>8216</v>
      </c>
      <c r="K30" t="s">
        <v>14927</v>
      </c>
      <c r="L30" t="s">
        <v>14724</v>
      </c>
      <c r="M30" t="s">
        <v>14928</v>
      </c>
      <c r="N30" s="36">
        <v>45966.482638888891</v>
      </c>
      <c r="O30" s="36">
        <v>45968.589583333327</v>
      </c>
      <c r="R30" t="s">
        <v>100</v>
      </c>
      <c r="S30" t="s">
        <v>14929</v>
      </c>
      <c r="T30" t="s">
        <v>102</v>
      </c>
      <c r="U30" t="s">
        <v>14930</v>
      </c>
      <c r="V30" t="s">
        <v>11</v>
      </c>
      <c r="W30" t="s">
        <v>104</v>
      </c>
      <c r="X30" t="s">
        <v>453</v>
      </c>
      <c r="Y30" t="s">
        <v>14931</v>
      </c>
      <c r="Z30" s="37">
        <v>1</v>
      </c>
      <c r="AA30" s="37">
        <v>163814</v>
      </c>
      <c r="AB30" s="37">
        <v>163814</v>
      </c>
    </row>
    <row r="31" spans="1:28">
      <c r="A31" t="s">
        <v>583</v>
      </c>
      <c r="B31" t="s">
        <v>256</v>
      </c>
      <c r="C31" t="s">
        <v>257</v>
      </c>
      <c r="D31" t="s">
        <v>4984</v>
      </c>
      <c r="E31" t="s">
        <v>14932</v>
      </c>
      <c r="F31" t="s">
        <v>14933</v>
      </c>
      <c r="G31" t="s">
        <v>91</v>
      </c>
      <c r="H31" t="s">
        <v>14731</v>
      </c>
      <c r="I31" t="s">
        <v>587</v>
      </c>
      <c r="J31" t="s">
        <v>4987</v>
      </c>
      <c r="K31" t="s">
        <v>14934</v>
      </c>
      <c r="L31" t="s">
        <v>14724</v>
      </c>
      <c r="M31" t="s">
        <v>14935</v>
      </c>
      <c r="N31" s="36">
        <v>45966.340277777781</v>
      </c>
      <c r="O31" s="36">
        <v>45971.708333333343</v>
      </c>
      <c r="R31" t="s">
        <v>100</v>
      </c>
      <c r="S31" t="s">
        <v>14936</v>
      </c>
      <c r="T31" t="s">
        <v>102</v>
      </c>
      <c r="V31" t="s">
        <v>11</v>
      </c>
      <c r="W31" t="s">
        <v>104</v>
      </c>
      <c r="X31" t="s">
        <v>727</v>
      </c>
      <c r="Z31" s="37">
        <v>1</v>
      </c>
      <c r="AA31" s="37">
        <v>163814</v>
      </c>
      <c r="AB31" s="37">
        <v>163814</v>
      </c>
    </row>
    <row r="32" spans="1:28">
      <c r="A32" t="s">
        <v>398</v>
      </c>
      <c r="B32" t="s">
        <v>86</v>
      </c>
      <c r="C32" t="s">
        <v>87</v>
      </c>
      <c r="D32" t="s">
        <v>399</v>
      </c>
      <c r="E32" t="s">
        <v>14937</v>
      </c>
      <c r="F32" t="s">
        <v>14938</v>
      </c>
      <c r="G32" t="s">
        <v>91</v>
      </c>
      <c r="H32" t="s">
        <v>14731</v>
      </c>
      <c r="I32" t="s">
        <v>402</v>
      </c>
      <c r="J32" t="s">
        <v>398</v>
      </c>
      <c r="K32" t="s">
        <v>14939</v>
      </c>
      <c r="L32" t="s">
        <v>14724</v>
      </c>
      <c r="M32" t="s">
        <v>14940</v>
      </c>
      <c r="N32" s="36">
        <v>45966.722222222219</v>
      </c>
      <c r="O32" s="36">
        <v>45968.654861111107</v>
      </c>
      <c r="R32" t="s">
        <v>100</v>
      </c>
      <c r="S32" t="s">
        <v>14941</v>
      </c>
      <c r="T32" t="s">
        <v>102</v>
      </c>
      <c r="U32" t="s">
        <v>14942</v>
      </c>
      <c r="V32" t="s">
        <v>8</v>
      </c>
      <c r="W32" t="s">
        <v>104</v>
      </c>
      <c r="X32" t="s">
        <v>407</v>
      </c>
      <c r="Y32" t="s">
        <v>14943</v>
      </c>
      <c r="Z32" s="37">
        <v>1</v>
      </c>
      <c r="AA32" s="37">
        <v>75096</v>
      </c>
      <c r="AB32" s="37">
        <v>75096</v>
      </c>
    </row>
    <row r="33" spans="1:28">
      <c r="A33" t="s">
        <v>85</v>
      </c>
      <c r="B33" t="s">
        <v>86</v>
      </c>
      <c r="C33" t="s">
        <v>87</v>
      </c>
      <c r="D33" t="s">
        <v>296</v>
      </c>
      <c r="E33" t="s">
        <v>14944</v>
      </c>
      <c r="F33" t="s">
        <v>14945</v>
      </c>
      <c r="G33" t="s">
        <v>91</v>
      </c>
      <c r="H33" t="s">
        <v>14731</v>
      </c>
      <c r="I33" t="s">
        <v>93</v>
      </c>
      <c r="J33" t="s">
        <v>85</v>
      </c>
      <c r="K33" t="s">
        <v>14946</v>
      </c>
      <c r="L33" t="s">
        <v>14724</v>
      </c>
      <c r="M33" t="s">
        <v>14947</v>
      </c>
      <c r="N33" s="36">
        <v>45966.756249999999</v>
      </c>
      <c r="O33" s="36">
        <v>45968.585416666669</v>
      </c>
      <c r="R33" t="s">
        <v>100</v>
      </c>
      <c r="S33" t="s">
        <v>14948</v>
      </c>
      <c r="T33" t="s">
        <v>102</v>
      </c>
      <c r="U33" t="s">
        <v>14949</v>
      </c>
      <c r="V33" t="s">
        <v>8</v>
      </c>
      <c r="W33" t="s">
        <v>104</v>
      </c>
      <c r="X33" t="s">
        <v>438</v>
      </c>
      <c r="Y33" t="s">
        <v>14950</v>
      </c>
      <c r="Z33" s="37">
        <v>1</v>
      </c>
      <c r="AA33" s="37">
        <v>75096</v>
      </c>
      <c r="AB33" s="37">
        <v>75096</v>
      </c>
    </row>
    <row r="34" spans="1:28">
      <c r="A34" t="s">
        <v>152</v>
      </c>
      <c r="B34" t="s">
        <v>153</v>
      </c>
      <c r="C34" t="s">
        <v>154</v>
      </c>
      <c r="D34" t="s">
        <v>155</v>
      </c>
      <c r="E34" t="s">
        <v>14951</v>
      </c>
      <c r="F34" t="s">
        <v>14952</v>
      </c>
      <c r="G34" t="s">
        <v>91</v>
      </c>
      <c r="H34" t="s">
        <v>14731</v>
      </c>
      <c r="I34" t="s">
        <v>153</v>
      </c>
      <c r="J34" t="s">
        <v>152</v>
      </c>
      <c r="K34" t="s">
        <v>14953</v>
      </c>
      <c r="L34" t="s">
        <v>14724</v>
      </c>
      <c r="M34" t="s">
        <v>14954</v>
      </c>
      <c r="N34" s="36">
        <v>45966.946527777778</v>
      </c>
      <c r="O34" s="36">
        <v>45971.648611111108</v>
      </c>
      <c r="R34" t="s">
        <v>930</v>
      </c>
      <c r="S34" t="s">
        <v>14955</v>
      </c>
      <c r="T34" t="s">
        <v>102</v>
      </c>
      <c r="U34" t="s">
        <v>14956</v>
      </c>
      <c r="V34" t="s">
        <v>8</v>
      </c>
      <c r="W34" t="s">
        <v>104</v>
      </c>
      <c r="X34" t="s">
        <v>2242</v>
      </c>
      <c r="Z34" s="37">
        <v>2</v>
      </c>
      <c r="AA34" s="37">
        <v>150192</v>
      </c>
      <c r="AB34" s="37">
        <v>150192</v>
      </c>
    </row>
    <row r="35" spans="1:28">
      <c r="A35" t="s">
        <v>152</v>
      </c>
      <c r="B35" t="s">
        <v>153</v>
      </c>
      <c r="C35" t="s">
        <v>154</v>
      </c>
      <c r="D35" t="s">
        <v>155</v>
      </c>
      <c r="E35" t="s">
        <v>14957</v>
      </c>
      <c r="F35" t="s">
        <v>14958</v>
      </c>
      <c r="G35" t="s">
        <v>91</v>
      </c>
      <c r="H35" t="s">
        <v>14731</v>
      </c>
      <c r="I35" t="s">
        <v>153</v>
      </c>
      <c r="J35" t="s">
        <v>152</v>
      </c>
      <c r="K35" t="s">
        <v>14959</v>
      </c>
      <c r="L35" t="s">
        <v>14724</v>
      </c>
      <c r="M35" t="s">
        <v>14960</v>
      </c>
      <c r="N35" s="36">
        <v>45966.946527777778</v>
      </c>
      <c r="O35" s="36">
        <v>45968.708333333343</v>
      </c>
      <c r="R35" t="s">
        <v>100</v>
      </c>
      <c r="S35" t="s">
        <v>14961</v>
      </c>
      <c r="T35" t="s">
        <v>102</v>
      </c>
      <c r="U35" t="s">
        <v>14962</v>
      </c>
      <c r="V35" t="s">
        <v>8</v>
      </c>
      <c r="W35" t="s">
        <v>104</v>
      </c>
      <c r="X35" t="s">
        <v>2242</v>
      </c>
      <c r="Y35" t="s">
        <v>14963</v>
      </c>
      <c r="Z35" s="37">
        <v>1</v>
      </c>
      <c r="AA35" s="37">
        <v>75096</v>
      </c>
      <c r="AB35" s="37">
        <v>75096</v>
      </c>
    </row>
    <row r="36" spans="1:28">
      <c r="A36" t="s">
        <v>138</v>
      </c>
      <c r="B36" t="s">
        <v>139</v>
      </c>
      <c r="C36" t="s">
        <v>140</v>
      </c>
      <c r="D36" t="s">
        <v>494</v>
      </c>
      <c r="E36" t="s">
        <v>14964</v>
      </c>
      <c r="F36" t="s">
        <v>14965</v>
      </c>
      <c r="G36" t="s">
        <v>91</v>
      </c>
      <c r="H36" t="s">
        <v>14731</v>
      </c>
      <c r="I36" t="s">
        <v>144</v>
      </c>
      <c r="J36" t="s">
        <v>497</v>
      </c>
      <c r="K36" t="s">
        <v>14966</v>
      </c>
      <c r="L36" t="s">
        <v>14724</v>
      </c>
      <c r="M36" t="s">
        <v>14967</v>
      </c>
      <c r="N36" s="36">
        <v>45966.635416666657</v>
      </c>
      <c r="O36" s="36">
        <v>45968.537499999999</v>
      </c>
      <c r="R36" t="s">
        <v>100</v>
      </c>
      <c r="S36" t="s">
        <v>14968</v>
      </c>
      <c r="T36" t="s">
        <v>102</v>
      </c>
      <c r="U36" t="s">
        <v>14969</v>
      </c>
      <c r="V36" t="s">
        <v>8</v>
      </c>
      <c r="W36" t="s">
        <v>104</v>
      </c>
      <c r="X36" t="s">
        <v>1348</v>
      </c>
      <c r="Y36" t="s">
        <v>14970</v>
      </c>
      <c r="Z36" s="37">
        <v>1</v>
      </c>
      <c r="AA36" s="37">
        <v>75096</v>
      </c>
      <c r="AB36" s="37">
        <v>75096</v>
      </c>
    </row>
    <row r="37" spans="1:28">
      <c r="A37" t="s">
        <v>991</v>
      </c>
      <c r="B37" t="s">
        <v>256</v>
      </c>
      <c r="C37" t="s">
        <v>257</v>
      </c>
      <c r="D37" t="s">
        <v>9285</v>
      </c>
      <c r="E37" t="s">
        <v>14971</v>
      </c>
      <c r="F37" t="s">
        <v>14972</v>
      </c>
      <c r="G37" t="s">
        <v>91</v>
      </c>
      <c r="H37" t="s">
        <v>14731</v>
      </c>
      <c r="I37" t="s">
        <v>224</v>
      </c>
      <c r="J37" t="s">
        <v>9288</v>
      </c>
      <c r="K37" t="s">
        <v>14973</v>
      </c>
      <c r="L37" t="s">
        <v>14724</v>
      </c>
      <c r="M37" t="s">
        <v>14974</v>
      </c>
      <c r="N37" s="36">
        <v>45967.353472222218</v>
      </c>
      <c r="O37" s="36">
        <v>45971.613888888889</v>
      </c>
      <c r="R37" t="s">
        <v>100</v>
      </c>
      <c r="S37" t="s">
        <v>14975</v>
      </c>
      <c r="T37" t="s">
        <v>102</v>
      </c>
      <c r="U37" t="s">
        <v>14976</v>
      </c>
      <c r="V37" t="s">
        <v>11</v>
      </c>
      <c r="W37" t="s">
        <v>104</v>
      </c>
      <c r="X37" t="s">
        <v>1000</v>
      </c>
      <c r="Z37" s="37">
        <v>1</v>
      </c>
      <c r="AA37" s="37">
        <v>163814</v>
      </c>
      <c r="AB37" s="37">
        <v>163814</v>
      </c>
    </row>
    <row r="38" spans="1:28">
      <c r="A38" t="s">
        <v>310</v>
      </c>
      <c r="B38" t="s">
        <v>114</v>
      </c>
      <c r="C38" t="s">
        <v>115</v>
      </c>
      <c r="D38" t="s">
        <v>311</v>
      </c>
      <c r="E38" t="s">
        <v>14977</v>
      </c>
      <c r="F38" t="s">
        <v>14978</v>
      </c>
      <c r="G38" t="s">
        <v>91</v>
      </c>
      <c r="H38" t="s">
        <v>14731</v>
      </c>
      <c r="I38" t="s">
        <v>314</v>
      </c>
      <c r="J38" t="s">
        <v>310</v>
      </c>
      <c r="K38" t="s">
        <v>14979</v>
      </c>
      <c r="L38" t="s">
        <v>14724</v>
      </c>
      <c r="M38" t="s">
        <v>14980</v>
      </c>
      <c r="N38" s="36">
        <v>45971.586111111108</v>
      </c>
      <c r="O38" s="36">
        <v>45972.708333333343</v>
      </c>
      <c r="R38" t="s">
        <v>100</v>
      </c>
      <c r="S38" t="s">
        <v>14981</v>
      </c>
      <c r="T38" t="s">
        <v>102</v>
      </c>
      <c r="V38" t="s">
        <v>8</v>
      </c>
      <c r="W38" t="s">
        <v>104</v>
      </c>
      <c r="X38" t="s">
        <v>319</v>
      </c>
      <c r="Z38" s="37">
        <v>1</v>
      </c>
      <c r="AA38" s="37">
        <v>75096</v>
      </c>
      <c r="AB38" s="37">
        <v>75096</v>
      </c>
    </row>
    <row r="39" spans="1:28">
      <c r="A39" t="s">
        <v>85</v>
      </c>
      <c r="B39" t="s">
        <v>86</v>
      </c>
      <c r="C39" t="s">
        <v>87</v>
      </c>
      <c r="D39" t="s">
        <v>296</v>
      </c>
      <c r="E39" t="s">
        <v>14982</v>
      </c>
      <c r="F39" t="s">
        <v>14983</v>
      </c>
      <c r="G39" t="s">
        <v>91</v>
      </c>
      <c r="H39" t="s">
        <v>14731</v>
      </c>
      <c r="I39" t="s">
        <v>93</v>
      </c>
      <c r="J39" t="s">
        <v>85</v>
      </c>
      <c r="K39" t="s">
        <v>14984</v>
      </c>
      <c r="L39" t="s">
        <v>14724</v>
      </c>
      <c r="M39" t="s">
        <v>14985</v>
      </c>
      <c r="N39" s="36">
        <v>45967.765972222223</v>
      </c>
      <c r="O39" s="36">
        <v>45971.607638888891</v>
      </c>
      <c r="R39" t="s">
        <v>100</v>
      </c>
      <c r="S39" t="s">
        <v>14986</v>
      </c>
      <c r="T39" t="s">
        <v>102</v>
      </c>
      <c r="U39" t="s">
        <v>14987</v>
      </c>
      <c r="V39" t="s">
        <v>8</v>
      </c>
      <c r="W39" t="s">
        <v>104</v>
      </c>
      <c r="X39" t="s">
        <v>137</v>
      </c>
      <c r="Z39" s="37">
        <v>1</v>
      </c>
      <c r="AA39" s="37">
        <v>75096</v>
      </c>
      <c r="AB39" s="37">
        <v>75096</v>
      </c>
    </row>
    <row r="40" spans="1:28">
      <c r="A40" t="s">
        <v>152</v>
      </c>
      <c r="B40" t="s">
        <v>153</v>
      </c>
      <c r="C40" t="s">
        <v>154</v>
      </c>
      <c r="D40" t="s">
        <v>155</v>
      </c>
      <c r="E40" t="s">
        <v>14988</v>
      </c>
      <c r="F40" t="s">
        <v>14989</v>
      </c>
      <c r="G40" t="s">
        <v>91</v>
      </c>
      <c r="H40" t="s">
        <v>14731</v>
      </c>
      <c r="I40" t="s">
        <v>153</v>
      </c>
      <c r="J40" t="s">
        <v>152</v>
      </c>
      <c r="K40" t="s">
        <v>14990</v>
      </c>
      <c r="L40" t="s">
        <v>14724</v>
      </c>
      <c r="M40" t="s">
        <v>14991</v>
      </c>
      <c r="N40" s="36">
        <v>45967.887499999997</v>
      </c>
      <c r="O40" s="36">
        <v>45972.524305555547</v>
      </c>
      <c r="R40" t="s">
        <v>100</v>
      </c>
      <c r="S40" t="s">
        <v>14992</v>
      </c>
      <c r="T40" t="s">
        <v>102</v>
      </c>
      <c r="U40" t="s">
        <v>14993</v>
      </c>
      <c r="V40" t="s">
        <v>8</v>
      </c>
      <c r="W40" t="s">
        <v>104</v>
      </c>
      <c r="X40" t="s">
        <v>1331</v>
      </c>
      <c r="Z40" s="37">
        <v>1</v>
      </c>
      <c r="AA40" s="37">
        <v>75096</v>
      </c>
      <c r="AB40" s="37">
        <v>75096</v>
      </c>
    </row>
    <row r="41" spans="1:28">
      <c r="A41" t="s">
        <v>85</v>
      </c>
      <c r="B41" t="s">
        <v>86</v>
      </c>
      <c r="C41" t="s">
        <v>87</v>
      </c>
      <c r="D41" t="s">
        <v>905</v>
      </c>
      <c r="E41" t="s">
        <v>14994</v>
      </c>
      <c r="F41" t="s">
        <v>14995</v>
      </c>
      <c r="G41" t="s">
        <v>91</v>
      </c>
      <c r="H41" t="s">
        <v>14731</v>
      </c>
      <c r="I41" t="s">
        <v>131</v>
      </c>
      <c r="J41" t="s">
        <v>908</v>
      </c>
      <c r="K41" t="s">
        <v>14996</v>
      </c>
      <c r="L41" t="s">
        <v>14724</v>
      </c>
      <c r="M41" t="s">
        <v>14997</v>
      </c>
      <c r="N41" s="36">
        <v>45967.585416666669</v>
      </c>
      <c r="O41" s="36">
        <v>45974.520138888889</v>
      </c>
      <c r="R41" t="s">
        <v>100</v>
      </c>
      <c r="S41" t="s">
        <v>14998</v>
      </c>
      <c r="T41" t="s">
        <v>102</v>
      </c>
      <c r="U41" t="s">
        <v>14999</v>
      </c>
      <c r="V41" t="s">
        <v>15</v>
      </c>
      <c r="W41" t="s">
        <v>104</v>
      </c>
      <c r="X41" t="s">
        <v>105</v>
      </c>
      <c r="Z41" s="37">
        <v>1</v>
      </c>
      <c r="AA41" s="37">
        <v>504833</v>
      </c>
      <c r="AB41" s="37">
        <v>504833</v>
      </c>
    </row>
    <row r="42" spans="1:28">
      <c r="A42" t="s">
        <v>244</v>
      </c>
      <c r="B42" t="s">
        <v>114</v>
      </c>
      <c r="C42" t="s">
        <v>115</v>
      </c>
      <c r="D42" t="s">
        <v>4580</v>
      </c>
      <c r="E42" t="s">
        <v>15000</v>
      </c>
      <c r="F42" t="s">
        <v>15001</v>
      </c>
      <c r="G42" t="s">
        <v>91</v>
      </c>
      <c r="H42" t="s">
        <v>14731</v>
      </c>
      <c r="I42" t="s">
        <v>366</v>
      </c>
      <c r="J42" t="s">
        <v>4583</v>
      </c>
      <c r="K42" t="s">
        <v>15002</v>
      </c>
      <c r="L42" t="s">
        <v>14724</v>
      </c>
      <c r="M42" t="s">
        <v>15003</v>
      </c>
      <c r="N42" s="36">
        <v>45967.586111111108</v>
      </c>
      <c r="O42" s="36">
        <v>45971.580555555563</v>
      </c>
      <c r="R42" t="s">
        <v>100</v>
      </c>
      <c r="S42" t="s">
        <v>15004</v>
      </c>
      <c r="T42" t="s">
        <v>102</v>
      </c>
      <c r="U42" t="s">
        <v>15005</v>
      </c>
      <c r="V42" t="s">
        <v>11</v>
      </c>
      <c r="W42" t="s">
        <v>104</v>
      </c>
      <c r="X42" t="s">
        <v>4169</v>
      </c>
      <c r="Z42" s="37">
        <v>1</v>
      </c>
      <c r="AA42" s="37">
        <v>163814</v>
      </c>
      <c r="AB42" s="37">
        <v>163814</v>
      </c>
    </row>
    <row r="43" spans="1:28">
      <c r="A43" t="s">
        <v>244</v>
      </c>
      <c r="B43" t="s">
        <v>114</v>
      </c>
      <c r="C43" t="s">
        <v>115</v>
      </c>
      <c r="D43" t="s">
        <v>15006</v>
      </c>
      <c r="E43" t="s">
        <v>15007</v>
      </c>
      <c r="F43" t="s">
        <v>15008</v>
      </c>
      <c r="G43" t="s">
        <v>91</v>
      </c>
      <c r="H43" t="s">
        <v>14731</v>
      </c>
      <c r="I43" t="s">
        <v>248</v>
      </c>
      <c r="J43" t="s">
        <v>15009</v>
      </c>
      <c r="K43" t="s">
        <v>15010</v>
      </c>
      <c r="L43" t="s">
        <v>14724</v>
      </c>
      <c r="M43" t="s">
        <v>15011</v>
      </c>
      <c r="N43" s="36">
        <v>45967.586111111108</v>
      </c>
      <c r="O43" s="36">
        <v>45971.591666666667</v>
      </c>
      <c r="R43" t="s">
        <v>100</v>
      </c>
      <c r="S43" t="s">
        <v>15012</v>
      </c>
      <c r="T43" t="s">
        <v>102</v>
      </c>
      <c r="U43" t="s">
        <v>15013</v>
      </c>
      <c r="V43" t="s">
        <v>11</v>
      </c>
      <c r="W43" t="s">
        <v>104</v>
      </c>
      <c r="X43" t="s">
        <v>254</v>
      </c>
      <c r="Z43" s="37">
        <v>1</v>
      </c>
      <c r="AA43" s="37">
        <v>163814</v>
      </c>
      <c r="AB43" s="37">
        <v>163814</v>
      </c>
    </row>
    <row r="44" spans="1:28">
      <c r="A44" t="s">
        <v>85</v>
      </c>
      <c r="B44" t="s">
        <v>86</v>
      </c>
      <c r="C44" t="s">
        <v>87</v>
      </c>
      <c r="D44" t="s">
        <v>296</v>
      </c>
      <c r="E44" t="s">
        <v>15014</v>
      </c>
      <c r="F44" t="s">
        <v>15015</v>
      </c>
      <c r="G44" t="s">
        <v>91</v>
      </c>
      <c r="H44" t="s">
        <v>14731</v>
      </c>
      <c r="I44" t="s">
        <v>93</v>
      </c>
      <c r="J44" t="s">
        <v>85</v>
      </c>
      <c r="K44" t="s">
        <v>15016</v>
      </c>
      <c r="L44" t="s">
        <v>14724</v>
      </c>
      <c r="M44" t="s">
        <v>15017</v>
      </c>
      <c r="N44" s="36">
        <v>45968.765277777777</v>
      </c>
      <c r="O44" s="36">
        <v>45971.536111111112</v>
      </c>
      <c r="R44" t="s">
        <v>100</v>
      </c>
      <c r="S44" t="s">
        <v>15018</v>
      </c>
      <c r="T44" t="s">
        <v>102</v>
      </c>
      <c r="U44" t="s">
        <v>15019</v>
      </c>
      <c r="V44" t="s">
        <v>8</v>
      </c>
      <c r="W44" t="s">
        <v>104</v>
      </c>
      <c r="X44" t="s">
        <v>137</v>
      </c>
      <c r="Z44" s="37">
        <v>1</v>
      </c>
      <c r="AA44" s="37">
        <v>75096</v>
      </c>
      <c r="AB44" s="37">
        <v>75096</v>
      </c>
    </row>
    <row r="45" spans="1:28">
      <c r="A45" t="s">
        <v>975</v>
      </c>
      <c r="B45" t="s">
        <v>256</v>
      </c>
      <c r="C45" t="s">
        <v>257</v>
      </c>
      <c r="D45" t="s">
        <v>976</v>
      </c>
      <c r="E45" t="s">
        <v>15020</v>
      </c>
      <c r="F45" t="s">
        <v>15021</v>
      </c>
      <c r="G45" t="s">
        <v>91</v>
      </c>
      <c r="H45" t="s">
        <v>14731</v>
      </c>
      <c r="I45" t="s">
        <v>979</v>
      </c>
      <c r="J45" t="s">
        <v>975</v>
      </c>
      <c r="K45" t="s">
        <v>15022</v>
      </c>
      <c r="L45" t="s">
        <v>14724</v>
      </c>
      <c r="M45" t="s">
        <v>15023</v>
      </c>
      <c r="N45" s="36">
        <v>45972.588194444441</v>
      </c>
      <c r="O45" s="36">
        <v>45972.520138888889</v>
      </c>
      <c r="R45" t="s">
        <v>100</v>
      </c>
      <c r="S45" t="s">
        <v>15024</v>
      </c>
      <c r="T45" t="s">
        <v>102</v>
      </c>
      <c r="U45" t="s">
        <v>15025</v>
      </c>
      <c r="V45" t="s">
        <v>8</v>
      </c>
      <c r="W45" t="s">
        <v>104</v>
      </c>
      <c r="X45" t="s">
        <v>1023</v>
      </c>
      <c r="Z45" s="37">
        <v>1</v>
      </c>
      <c r="AA45" s="37">
        <v>75096</v>
      </c>
      <c r="AB45" s="37">
        <v>75096</v>
      </c>
    </row>
    <row r="46" spans="1:28">
      <c r="A46" t="s">
        <v>152</v>
      </c>
      <c r="B46" t="s">
        <v>153</v>
      </c>
      <c r="C46" t="s">
        <v>154</v>
      </c>
      <c r="D46" t="s">
        <v>15026</v>
      </c>
      <c r="E46" t="s">
        <v>15027</v>
      </c>
      <c r="F46" t="s">
        <v>15028</v>
      </c>
      <c r="G46" t="s">
        <v>91</v>
      </c>
      <c r="H46" t="s">
        <v>14731</v>
      </c>
      <c r="I46" t="s">
        <v>153</v>
      </c>
      <c r="J46" t="s">
        <v>15029</v>
      </c>
      <c r="K46" t="s">
        <v>15030</v>
      </c>
      <c r="L46" t="s">
        <v>14724</v>
      </c>
      <c r="M46" t="s">
        <v>15031</v>
      </c>
      <c r="N46" s="36">
        <v>45972.887499999997</v>
      </c>
      <c r="O46" s="36">
        <v>45972.594444444447</v>
      </c>
      <c r="R46" t="s">
        <v>100</v>
      </c>
      <c r="S46" t="s">
        <v>15032</v>
      </c>
      <c r="T46" t="s">
        <v>102</v>
      </c>
      <c r="U46" t="s">
        <v>15033</v>
      </c>
      <c r="V46" t="s">
        <v>13</v>
      </c>
      <c r="W46" t="s">
        <v>104</v>
      </c>
      <c r="X46" t="s">
        <v>1110</v>
      </c>
      <c r="Z46" s="37">
        <v>1</v>
      </c>
      <c r="AA46" s="37">
        <v>275729</v>
      </c>
      <c r="AB46" s="37">
        <v>275729</v>
      </c>
    </row>
    <row r="47" spans="1:28">
      <c r="A47" t="s">
        <v>113</v>
      </c>
      <c r="B47" t="s">
        <v>114</v>
      </c>
      <c r="C47" t="s">
        <v>115</v>
      </c>
      <c r="D47" t="s">
        <v>363</v>
      </c>
      <c r="E47" t="s">
        <v>15034</v>
      </c>
      <c r="F47" t="s">
        <v>15035</v>
      </c>
      <c r="G47" t="s">
        <v>91</v>
      </c>
      <c r="H47" t="s">
        <v>14731</v>
      </c>
      <c r="I47" t="s">
        <v>366</v>
      </c>
      <c r="J47" t="s">
        <v>113</v>
      </c>
      <c r="K47" t="s">
        <v>15036</v>
      </c>
      <c r="L47" t="s">
        <v>14724</v>
      </c>
      <c r="M47" t="s">
        <v>15037</v>
      </c>
      <c r="N47" s="36">
        <v>45972.586111111108</v>
      </c>
      <c r="O47" s="36">
        <v>45972.478472222218</v>
      </c>
      <c r="R47" t="s">
        <v>100</v>
      </c>
      <c r="S47" t="s">
        <v>15038</v>
      </c>
      <c r="T47" t="s">
        <v>102</v>
      </c>
      <c r="U47" t="s">
        <v>15039</v>
      </c>
      <c r="V47" t="s">
        <v>8</v>
      </c>
      <c r="W47" t="s">
        <v>104</v>
      </c>
      <c r="X47" t="s">
        <v>1632</v>
      </c>
      <c r="Z47" s="37">
        <v>1</v>
      </c>
      <c r="AA47" s="37">
        <v>75096</v>
      </c>
      <c r="AB47" s="37">
        <v>75096</v>
      </c>
    </row>
    <row r="48" spans="1:28">
      <c r="A48" t="s">
        <v>85</v>
      </c>
      <c r="B48" t="s">
        <v>86</v>
      </c>
      <c r="C48" t="s">
        <v>87</v>
      </c>
      <c r="D48" t="s">
        <v>296</v>
      </c>
      <c r="E48" t="s">
        <v>15040</v>
      </c>
      <c r="F48" t="s">
        <v>15041</v>
      </c>
      <c r="G48" t="s">
        <v>91</v>
      </c>
      <c r="H48" t="s">
        <v>14731</v>
      </c>
      <c r="I48" t="s">
        <v>93</v>
      </c>
      <c r="J48" t="s">
        <v>85</v>
      </c>
      <c r="K48" t="s">
        <v>15042</v>
      </c>
      <c r="L48" t="s">
        <v>14724</v>
      </c>
      <c r="M48" t="s">
        <v>15043</v>
      </c>
      <c r="N48" s="36">
        <v>45972.692361111112</v>
      </c>
      <c r="O48" s="36">
        <v>45972.708333333343</v>
      </c>
      <c r="R48" t="s">
        <v>100</v>
      </c>
      <c r="S48" t="s">
        <v>15044</v>
      </c>
      <c r="T48" t="s">
        <v>102</v>
      </c>
      <c r="U48" t="s">
        <v>15045</v>
      </c>
      <c r="V48" t="s">
        <v>8</v>
      </c>
      <c r="W48" t="s">
        <v>104</v>
      </c>
      <c r="X48" t="s">
        <v>303</v>
      </c>
      <c r="Z48" s="37">
        <v>1</v>
      </c>
      <c r="AA48" s="37">
        <v>75096</v>
      </c>
      <c r="AB48" s="37">
        <v>75096</v>
      </c>
    </row>
    <row r="49" spans="1:28">
      <c r="A49" t="s">
        <v>85</v>
      </c>
      <c r="B49" t="s">
        <v>86</v>
      </c>
      <c r="C49" t="s">
        <v>87</v>
      </c>
      <c r="D49" t="s">
        <v>15046</v>
      </c>
      <c r="E49" t="s">
        <v>15047</v>
      </c>
      <c r="F49" t="s">
        <v>15048</v>
      </c>
      <c r="G49" t="s">
        <v>91</v>
      </c>
      <c r="H49" t="s">
        <v>14731</v>
      </c>
      <c r="I49" t="s">
        <v>93</v>
      </c>
      <c r="J49" t="s">
        <v>15049</v>
      </c>
      <c r="K49" t="s">
        <v>15050</v>
      </c>
      <c r="L49" t="s">
        <v>14724</v>
      </c>
      <c r="M49" t="s">
        <v>15051</v>
      </c>
      <c r="N49" s="36">
        <v>45972.709722222222</v>
      </c>
      <c r="O49" s="36">
        <v>45972.515277777777</v>
      </c>
      <c r="R49" t="s">
        <v>100</v>
      </c>
      <c r="S49" t="s">
        <v>15052</v>
      </c>
      <c r="T49" t="s">
        <v>102</v>
      </c>
      <c r="U49" t="s">
        <v>15053</v>
      </c>
      <c r="V49" t="s">
        <v>11</v>
      </c>
      <c r="W49" t="s">
        <v>104</v>
      </c>
      <c r="X49" t="s">
        <v>438</v>
      </c>
      <c r="Z49" s="37">
        <v>1</v>
      </c>
      <c r="AA49" s="37">
        <v>163814</v>
      </c>
      <c r="AB49" s="37">
        <v>163814</v>
      </c>
    </row>
    <row r="50" spans="1:28">
      <c r="A50" t="s">
        <v>85</v>
      </c>
      <c r="B50" t="s">
        <v>86</v>
      </c>
      <c r="C50" t="s">
        <v>87</v>
      </c>
      <c r="D50" t="s">
        <v>15054</v>
      </c>
      <c r="E50" t="s">
        <v>15055</v>
      </c>
      <c r="F50" t="s">
        <v>15056</v>
      </c>
      <c r="G50" t="s">
        <v>91</v>
      </c>
      <c r="H50" t="s">
        <v>14731</v>
      </c>
      <c r="I50" t="s">
        <v>93</v>
      </c>
      <c r="J50" t="s">
        <v>15057</v>
      </c>
      <c r="K50" t="s">
        <v>15058</v>
      </c>
      <c r="L50" t="s">
        <v>14724</v>
      </c>
      <c r="M50" t="s">
        <v>15059</v>
      </c>
      <c r="N50" s="36">
        <v>45972.706944444442</v>
      </c>
      <c r="O50" s="36">
        <v>45972.584722222222</v>
      </c>
      <c r="R50" t="s">
        <v>100</v>
      </c>
      <c r="S50" t="s">
        <v>15060</v>
      </c>
      <c r="T50" t="s">
        <v>102</v>
      </c>
      <c r="U50" t="s">
        <v>15061</v>
      </c>
      <c r="V50" t="s">
        <v>11</v>
      </c>
      <c r="W50" t="s">
        <v>104</v>
      </c>
      <c r="X50" t="s">
        <v>137</v>
      </c>
      <c r="Z50" s="37">
        <v>1</v>
      </c>
      <c r="AA50" s="37">
        <v>163814</v>
      </c>
      <c r="AB50" s="37">
        <v>163814</v>
      </c>
    </row>
    <row r="51" spans="1:28">
      <c r="A51" t="s">
        <v>244</v>
      </c>
      <c r="B51" t="s">
        <v>114</v>
      </c>
      <c r="C51" t="s">
        <v>115</v>
      </c>
      <c r="D51" t="s">
        <v>7185</v>
      </c>
      <c r="E51" t="s">
        <v>15062</v>
      </c>
      <c r="F51" t="s">
        <v>15063</v>
      </c>
      <c r="G51" t="s">
        <v>91</v>
      </c>
      <c r="H51" t="s">
        <v>14731</v>
      </c>
      <c r="I51" t="s">
        <v>248</v>
      </c>
      <c r="J51" t="s">
        <v>244</v>
      </c>
      <c r="K51" t="s">
        <v>15064</v>
      </c>
      <c r="L51" t="s">
        <v>14724</v>
      </c>
      <c r="M51" t="s">
        <v>15065</v>
      </c>
      <c r="N51" s="36">
        <v>45972.586805555547</v>
      </c>
      <c r="O51" s="36">
        <v>45972.490277777782</v>
      </c>
      <c r="R51" t="s">
        <v>100</v>
      </c>
      <c r="S51" t="s">
        <v>15066</v>
      </c>
      <c r="T51" t="s">
        <v>102</v>
      </c>
      <c r="U51" t="s">
        <v>15067</v>
      </c>
      <c r="V51" t="s">
        <v>8</v>
      </c>
      <c r="W51" t="s">
        <v>104</v>
      </c>
      <c r="X51" t="s">
        <v>1272</v>
      </c>
      <c r="Z51" s="37">
        <v>1</v>
      </c>
      <c r="AA51" s="37">
        <v>75096</v>
      </c>
      <c r="AB51" s="37">
        <v>75096</v>
      </c>
    </row>
    <row r="52" spans="1:28">
      <c r="A52" t="s">
        <v>244</v>
      </c>
      <c r="B52" t="s">
        <v>114</v>
      </c>
      <c r="C52" t="s">
        <v>115</v>
      </c>
      <c r="D52" t="s">
        <v>1530</v>
      </c>
      <c r="E52" t="s">
        <v>15068</v>
      </c>
      <c r="F52" t="s">
        <v>15069</v>
      </c>
      <c r="G52" t="s">
        <v>91</v>
      </c>
      <c r="H52" t="s">
        <v>14731</v>
      </c>
      <c r="I52" t="s">
        <v>248</v>
      </c>
      <c r="J52" t="s">
        <v>1533</v>
      </c>
      <c r="K52" t="s">
        <v>15070</v>
      </c>
      <c r="L52" t="s">
        <v>14724</v>
      </c>
      <c r="M52" t="s">
        <v>15071</v>
      </c>
      <c r="N52" s="36">
        <v>45972.586805555547</v>
      </c>
      <c r="O52" s="36">
        <v>45973.621527777781</v>
      </c>
      <c r="R52" t="s">
        <v>100</v>
      </c>
      <c r="S52" t="s">
        <v>15072</v>
      </c>
      <c r="T52" t="s">
        <v>102</v>
      </c>
      <c r="U52" t="s">
        <v>15073</v>
      </c>
      <c r="V52" t="s">
        <v>11</v>
      </c>
      <c r="W52" t="s">
        <v>104</v>
      </c>
      <c r="X52" t="s">
        <v>254</v>
      </c>
      <c r="Z52" s="37">
        <v>1</v>
      </c>
      <c r="AA52" s="37">
        <v>163814</v>
      </c>
      <c r="AB52" s="37">
        <v>163814</v>
      </c>
    </row>
    <row r="53" spans="1:28">
      <c r="A53" t="s">
        <v>85</v>
      </c>
      <c r="B53" t="s">
        <v>86</v>
      </c>
      <c r="C53" t="s">
        <v>87</v>
      </c>
      <c r="D53" t="s">
        <v>6144</v>
      </c>
      <c r="E53" t="s">
        <v>15074</v>
      </c>
      <c r="F53" t="s">
        <v>15075</v>
      </c>
      <c r="G53" t="s">
        <v>91</v>
      </c>
      <c r="H53" t="s">
        <v>14731</v>
      </c>
      <c r="I53" t="s">
        <v>93</v>
      </c>
      <c r="J53" t="s">
        <v>6147</v>
      </c>
      <c r="K53" t="s">
        <v>15076</v>
      </c>
      <c r="L53" t="s">
        <v>14724</v>
      </c>
      <c r="M53" t="s">
        <v>15077</v>
      </c>
      <c r="N53" s="36">
        <v>45974.7</v>
      </c>
      <c r="O53" s="36">
        <v>45974.603472222218</v>
      </c>
      <c r="R53" t="s">
        <v>100</v>
      </c>
      <c r="S53" t="s">
        <v>15078</v>
      </c>
      <c r="T53" t="s">
        <v>102</v>
      </c>
      <c r="U53" t="s">
        <v>15079</v>
      </c>
      <c r="V53" t="s">
        <v>11</v>
      </c>
      <c r="W53" t="s">
        <v>104</v>
      </c>
      <c r="X53" t="s">
        <v>438</v>
      </c>
      <c r="Z53" s="37">
        <v>1</v>
      </c>
      <c r="AA53" s="37">
        <v>163814</v>
      </c>
      <c r="AB53" s="37">
        <v>163814</v>
      </c>
    </row>
    <row r="54" spans="1:28">
      <c r="A54" t="s">
        <v>138</v>
      </c>
      <c r="B54" t="s">
        <v>139</v>
      </c>
      <c r="C54" t="s">
        <v>140</v>
      </c>
      <c r="D54" t="s">
        <v>141</v>
      </c>
      <c r="E54" t="s">
        <v>15080</v>
      </c>
      <c r="F54" t="s">
        <v>15081</v>
      </c>
      <c r="G54" t="s">
        <v>91</v>
      </c>
      <c r="H54" t="s">
        <v>14731</v>
      </c>
      <c r="I54" t="s">
        <v>144</v>
      </c>
      <c r="J54" t="s">
        <v>138</v>
      </c>
      <c r="K54" t="s">
        <v>15082</v>
      </c>
      <c r="L54" t="s">
        <v>14724</v>
      </c>
      <c r="M54" t="s">
        <v>15083</v>
      </c>
      <c r="N54" s="36">
        <v>45974.661111111112</v>
      </c>
      <c r="O54" s="36">
        <v>45974.477777777778</v>
      </c>
      <c r="R54" t="s">
        <v>100</v>
      </c>
      <c r="S54" t="s">
        <v>15084</v>
      </c>
      <c r="T54" t="s">
        <v>102</v>
      </c>
      <c r="U54" t="s">
        <v>15085</v>
      </c>
      <c r="V54" t="s">
        <v>8</v>
      </c>
      <c r="W54" t="s">
        <v>104</v>
      </c>
      <c r="X54" t="s">
        <v>176</v>
      </c>
      <c r="Z54" s="37">
        <v>1</v>
      </c>
      <c r="AA54" s="37">
        <v>75096</v>
      </c>
      <c r="AB54" s="37">
        <v>75096</v>
      </c>
    </row>
    <row r="55" spans="1:28">
      <c r="A55" t="s">
        <v>138</v>
      </c>
      <c r="B55" t="s">
        <v>139</v>
      </c>
      <c r="C55" t="s">
        <v>140</v>
      </c>
      <c r="D55" t="s">
        <v>2802</v>
      </c>
      <c r="E55" t="s">
        <v>15086</v>
      </c>
      <c r="F55" t="s">
        <v>15087</v>
      </c>
      <c r="G55" t="s">
        <v>91</v>
      </c>
      <c r="H55" t="s">
        <v>14731</v>
      </c>
      <c r="I55" t="s">
        <v>144</v>
      </c>
      <c r="J55" t="s">
        <v>2805</v>
      </c>
      <c r="K55" t="s">
        <v>15088</v>
      </c>
      <c r="L55" t="s">
        <v>14724</v>
      </c>
      <c r="M55" t="s">
        <v>15089</v>
      </c>
      <c r="N55" s="36">
        <v>45974.661111111112</v>
      </c>
      <c r="O55" s="36">
        <v>45974.585416666669</v>
      </c>
      <c r="R55" t="s">
        <v>100</v>
      </c>
      <c r="S55" t="s">
        <v>15090</v>
      </c>
      <c r="T55" t="s">
        <v>102</v>
      </c>
      <c r="U55" t="s">
        <v>15091</v>
      </c>
      <c r="V55" t="s">
        <v>11</v>
      </c>
      <c r="W55" t="s">
        <v>104</v>
      </c>
      <c r="X55" t="s">
        <v>189</v>
      </c>
      <c r="Z55" s="37">
        <v>1</v>
      </c>
      <c r="AA55" s="37">
        <v>163814</v>
      </c>
      <c r="AB55" s="37">
        <v>163814</v>
      </c>
    </row>
    <row r="56" spans="1:28">
      <c r="A56" t="s">
        <v>975</v>
      </c>
      <c r="B56" t="s">
        <v>256</v>
      </c>
      <c r="C56" t="s">
        <v>257</v>
      </c>
      <c r="D56" t="s">
        <v>1291</v>
      </c>
      <c r="E56" t="s">
        <v>15092</v>
      </c>
      <c r="F56" t="s">
        <v>15093</v>
      </c>
      <c r="G56" t="s">
        <v>91</v>
      </c>
      <c r="H56" t="s">
        <v>14731</v>
      </c>
      <c r="I56" t="s">
        <v>979</v>
      </c>
      <c r="J56" t="s">
        <v>1294</v>
      </c>
      <c r="K56" t="s">
        <v>15094</v>
      </c>
      <c r="L56" t="s">
        <v>14724</v>
      </c>
      <c r="M56" t="s">
        <v>15095</v>
      </c>
      <c r="N56" s="36">
        <v>45974.647222222222</v>
      </c>
      <c r="O56" s="36">
        <v>45974.693055555559</v>
      </c>
      <c r="R56" t="s">
        <v>100</v>
      </c>
      <c r="S56" t="s">
        <v>15096</v>
      </c>
      <c r="T56" t="s">
        <v>102</v>
      </c>
      <c r="U56" t="s">
        <v>15097</v>
      </c>
      <c r="V56" t="s">
        <v>8</v>
      </c>
      <c r="W56" t="s">
        <v>104</v>
      </c>
      <c r="X56" t="s">
        <v>984</v>
      </c>
      <c r="Z56" s="37">
        <v>1</v>
      </c>
      <c r="AA56" s="37">
        <v>75096</v>
      </c>
      <c r="AB56" s="37">
        <v>75096</v>
      </c>
    </row>
    <row r="57" spans="1:28">
      <c r="A57" t="s">
        <v>85</v>
      </c>
      <c r="B57" t="s">
        <v>86</v>
      </c>
      <c r="C57" t="s">
        <v>87</v>
      </c>
      <c r="D57" t="s">
        <v>3017</v>
      </c>
      <c r="E57" t="s">
        <v>15098</v>
      </c>
      <c r="F57" t="s">
        <v>15099</v>
      </c>
      <c r="G57" t="s">
        <v>91</v>
      </c>
      <c r="H57" t="s">
        <v>14731</v>
      </c>
      <c r="I57" t="s">
        <v>131</v>
      </c>
      <c r="J57" t="s">
        <v>3020</v>
      </c>
      <c r="K57" t="s">
        <v>15100</v>
      </c>
      <c r="L57" t="s">
        <v>14724</v>
      </c>
      <c r="M57" t="s">
        <v>15101</v>
      </c>
      <c r="N57" s="36">
        <v>45974.545138888891</v>
      </c>
      <c r="O57" s="36">
        <v>45986.21597222222</v>
      </c>
      <c r="R57" t="s">
        <v>100</v>
      </c>
      <c r="S57" t="s">
        <v>15102</v>
      </c>
      <c r="T57" t="s">
        <v>102</v>
      </c>
      <c r="U57" t="s">
        <v>15103</v>
      </c>
      <c r="V57" t="s">
        <v>15</v>
      </c>
      <c r="W57" t="s">
        <v>104</v>
      </c>
      <c r="X57" t="s">
        <v>137</v>
      </c>
      <c r="Z57" s="37">
        <v>1</v>
      </c>
      <c r="AA57" s="37">
        <v>504833</v>
      </c>
      <c r="AB57" s="37">
        <v>504833</v>
      </c>
    </row>
    <row r="58" spans="1:28">
      <c r="A58" t="s">
        <v>975</v>
      </c>
      <c r="B58" t="s">
        <v>256</v>
      </c>
      <c r="C58" t="s">
        <v>257</v>
      </c>
      <c r="D58" t="s">
        <v>976</v>
      </c>
      <c r="E58" t="s">
        <v>15104</v>
      </c>
      <c r="F58" t="s">
        <v>15105</v>
      </c>
      <c r="G58" t="s">
        <v>91</v>
      </c>
      <c r="H58" t="s">
        <v>14731</v>
      </c>
      <c r="I58" t="s">
        <v>979</v>
      </c>
      <c r="J58" t="s">
        <v>975</v>
      </c>
      <c r="K58" t="s">
        <v>15106</v>
      </c>
      <c r="L58" t="s">
        <v>14724</v>
      </c>
      <c r="M58" t="s">
        <v>15107</v>
      </c>
      <c r="N58" s="36">
        <v>45974.647916666669</v>
      </c>
      <c r="O58" s="36">
        <v>45974.620138888888</v>
      </c>
      <c r="R58" t="s">
        <v>100</v>
      </c>
      <c r="S58" t="s">
        <v>15108</v>
      </c>
      <c r="T58" t="s">
        <v>102</v>
      </c>
      <c r="U58" t="s">
        <v>15109</v>
      </c>
      <c r="V58" t="s">
        <v>8</v>
      </c>
      <c r="W58" t="s">
        <v>104</v>
      </c>
      <c r="X58" t="s">
        <v>984</v>
      </c>
      <c r="Z58" s="37">
        <v>1</v>
      </c>
      <c r="AA58" s="37">
        <v>75096</v>
      </c>
      <c r="AB58" s="37">
        <v>75096</v>
      </c>
    </row>
    <row r="59" spans="1:28">
      <c r="A59" t="s">
        <v>152</v>
      </c>
      <c r="B59" t="s">
        <v>153</v>
      </c>
      <c r="C59" t="s">
        <v>154</v>
      </c>
      <c r="D59" t="s">
        <v>155</v>
      </c>
      <c r="E59" t="s">
        <v>15110</v>
      </c>
      <c r="F59" t="s">
        <v>15111</v>
      </c>
      <c r="G59" t="s">
        <v>91</v>
      </c>
      <c r="H59" t="s">
        <v>14731</v>
      </c>
      <c r="I59" t="s">
        <v>153</v>
      </c>
      <c r="J59" t="s">
        <v>152</v>
      </c>
      <c r="K59" t="s">
        <v>15112</v>
      </c>
      <c r="L59" t="s">
        <v>14724</v>
      </c>
      <c r="M59" t="s">
        <v>15113</v>
      </c>
      <c r="N59" s="36">
        <v>45974.722916666673</v>
      </c>
      <c r="O59" s="36">
        <v>45974.577777777777</v>
      </c>
      <c r="R59" t="s">
        <v>100</v>
      </c>
      <c r="S59" t="s">
        <v>15114</v>
      </c>
      <c r="T59" t="s">
        <v>102</v>
      </c>
      <c r="U59" t="s">
        <v>15115</v>
      </c>
      <c r="V59" t="s">
        <v>8</v>
      </c>
      <c r="W59" t="s">
        <v>104</v>
      </c>
      <c r="X59" t="s">
        <v>162</v>
      </c>
      <c r="Z59" s="37">
        <v>1</v>
      </c>
      <c r="AA59" s="37">
        <v>75096</v>
      </c>
      <c r="AB59" s="37">
        <v>75096</v>
      </c>
    </row>
    <row r="60" spans="1:28">
      <c r="A60" t="s">
        <v>152</v>
      </c>
      <c r="B60" t="s">
        <v>153</v>
      </c>
      <c r="C60" t="s">
        <v>154</v>
      </c>
      <c r="D60" t="s">
        <v>155</v>
      </c>
      <c r="E60" t="s">
        <v>15116</v>
      </c>
      <c r="F60" t="s">
        <v>15117</v>
      </c>
      <c r="G60" t="s">
        <v>91</v>
      </c>
      <c r="H60" t="s">
        <v>14731</v>
      </c>
      <c r="I60" t="s">
        <v>153</v>
      </c>
      <c r="J60" t="s">
        <v>152</v>
      </c>
      <c r="K60" t="s">
        <v>15118</v>
      </c>
      <c r="L60" t="s">
        <v>14724</v>
      </c>
      <c r="M60" t="s">
        <v>15119</v>
      </c>
      <c r="N60" s="36">
        <v>45974.722916666673</v>
      </c>
      <c r="O60" s="36">
        <v>45975.652083333327</v>
      </c>
      <c r="R60" t="s">
        <v>2687</v>
      </c>
      <c r="S60" t="s">
        <v>15120</v>
      </c>
      <c r="T60" t="s">
        <v>102</v>
      </c>
      <c r="U60" t="s">
        <v>15121</v>
      </c>
      <c r="V60" t="s">
        <v>8</v>
      </c>
      <c r="W60" t="s">
        <v>104</v>
      </c>
      <c r="X60" t="s">
        <v>276</v>
      </c>
      <c r="Z60" s="37">
        <v>1</v>
      </c>
      <c r="AA60" s="37">
        <v>75096</v>
      </c>
      <c r="AB60" s="37">
        <v>75096</v>
      </c>
    </row>
    <row r="61" spans="1:28">
      <c r="A61" t="s">
        <v>603</v>
      </c>
      <c r="B61" t="s">
        <v>381</v>
      </c>
      <c r="C61" t="s">
        <v>382</v>
      </c>
      <c r="D61" t="s">
        <v>604</v>
      </c>
      <c r="E61" t="s">
        <v>15122</v>
      </c>
      <c r="F61" t="s">
        <v>15123</v>
      </c>
      <c r="G61" t="s">
        <v>91</v>
      </c>
      <c r="H61" t="s">
        <v>14731</v>
      </c>
      <c r="I61" t="s">
        <v>607</v>
      </c>
      <c r="J61" t="s">
        <v>603</v>
      </c>
      <c r="K61" t="s">
        <v>15124</v>
      </c>
      <c r="L61" t="s">
        <v>14724</v>
      </c>
      <c r="M61" t="s">
        <v>15125</v>
      </c>
      <c r="N61" s="36">
        <v>45975.320833333331</v>
      </c>
      <c r="O61" s="36">
        <v>45975.708333333343</v>
      </c>
      <c r="R61" t="s">
        <v>100</v>
      </c>
      <c r="S61" t="s">
        <v>15126</v>
      </c>
      <c r="T61" t="s">
        <v>102</v>
      </c>
      <c r="U61" t="s">
        <v>15127</v>
      </c>
      <c r="V61" t="s">
        <v>8</v>
      </c>
      <c r="W61" t="s">
        <v>104</v>
      </c>
      <c r="X61" t="s">
        <v>612</v>
      </c>
      <c r="Z61" s="37">
        <v>1</v>
      </c>
      <c r="AA61" s="37">
        <v>75096</v>
      </c>
      <c r="AB61" s="37">
        <v>75096</v>
      </c>
    </row>
    <row r="62" spans="1:28">
      <c r="A62" t="s">
        <v>138</v>
      </c>
      <c r="B62" t="s">
        <v>139</v>
      </c>
      <c r="C62" t="s">
        <v>140</v>
      </c>
      <c r="D62" t="s">
        <v>141</v>
      </c>
      <c r="E62" t="s">
        <v>15128</v>
      </c>
      <c r="F62" t="s">
        <v>15129</v>
      </c>
      <c r="G62" t="s">
        <v>91</v>
      </c>
      <c r="H62" t="s">
        <v>14722</v>
      </c>
      <c r="I62" t="s">
        <v>144</v>
      </c>
      <c r="J62" t="s">
        <v>138</v>
      </c>
      <c r="K62" t="s">
        <v>15130</v>
      </c>
      <c r="L62" t="s">
        <v>14724</v>
      </c>
      <c r="M62" t="s">
        <v>15131</v>
      </c>
      <c r="N62" s="36">
        <v>45975.667361111111</v>
      </c>
      <c r="O62" s="36">
        <v>45975.674305555563</v>
      </c>
      <c r="R62" t="s">
        <v>100</v>
      </c>
      <c r="S62" t="s">
        <v>15132</v>
      </c>
      <c r="T62" t="s">
        <v>102</v>
      </c>
      <c r="U62" t="s">
        <v>15133</v>
      </c>
      <c r="V62" t="s">
        <v>8</v>
      </c>
      <c r="W62" t="s">
        <v>104</v>
      </c>
      <c r="X62" t="s">
        <v>151</v>
      </c>
      <c r="Z62" s="37">
        <v>1</v>
      </c>
      <c r="AA62" s="37">
        <v>75096</v>
      </c>
      <c r="AB62" s="37">
        <v>75096</v>
      </c>
    </row>
    <row r="63" spans="1:28">
      <c r="A63" t="s">
        <v>152</v>
      </c>
      <c r="B63" t="s">
        <v>153</v>
      </c>
      <c r="C63" t="s">
        <v>154</v>
      </c>
      <c r="D63" t="s">
        <v>155</v>
      </c>
      <c r="E63" t="s">
        <v>15134</v>
      </c>
      <c r="F63" t="s">
        <v>15135</v>
      </c>
      <c r="G63" t="s">
        <v>91</v>
      </c>
      <c r="H63" t="s">
        <v>14731</v>
      </c>
      <c r="I63" t="s">
        <v>153</v>
      </c>
      <c r="J63" t="s">
        <v>152</v>
      </c>
      <c r="K63" t="s">
        <v>15136</v>
      </c>
      <c r="L63" t="s">
        <v>14724</v>
      </c>
      <c r="M63" t="s">
        <v>15137</v>
      </c>
      <c r="N63" s="36">
        <v>45975.458333333343</v>
      </c>
      <c r="O63" s="36">
        <v>45975.521527777782</v>
      </c>
      <c r="R63" t="s">
        <v>100</v>
      </c>
      <c r="S63" t="s">
        <v>15138</v>
      </c>
      <c r="T63" t="s">
        <v>102</v>
      </c>
      <c r="U63" t="s">
        <v>15139</v>
      </c>
      <c r="V63" t="s">
        <v>8</v>
      </c>
      <c r="W63" t="s">
        <v>104</v>
      </c>
      <c r="X63" t="s">
        <v>793</v>
      </c>
      <c r="Z63" s="37">
        <v>1</v>
      </c>
      <c r="AA63" s="37">
        <v>75096</v>
      </c>
      <c r="AB63" s="37">
        <v>75096</v>
      </c>
    </row>
    <row r="64" spans="1:28">
      <c r="A64" t="s">
        <v>152</v>
      </c>
      <c r="B64" t="s">
        <v>153</v>
      </c>
      <c r="C64" t="s">
        <v>154</v>
      </c>
      <c r="D64" t="s">
        <v>3431</v>
      </c>
      <c r="E64" t="s">
        <v>15140</v>
      </c>
      <c r="F64" t="s">
        <v>15141</v>
      </c>
      <c r="G64" t="s">
        <v>91</v>
      </c>
      <c r="H64" t="s">
        <v>14731</v>
      </c>
      <c r="I64" t="s">
        <v>153</v>
      </c>
      <c r="J64" t="s">
        <v>3434</v>
      </c>
      <c r="K64" t="s">
        <v>15142</v>
      </c>
      <c r="L64" t="s">
        <v>14724</v>
      </c>
      <c r="M64" t="s">
        <v>15143</v>
      </c>
      <c r="N64" s="36">
        <v>45975.762499999997</v>
      </c>
      <c r="O64" s="36">
        <v>45979.581250000003</v>
      </c>
      <c r="R64" t="s">
        <v>100</v>
      </c>
      <c r="S64" t="s">
        <v>15144</v>
      </c>
      <c r="T64" t="s">
        <v>102</v>
      </c>
      <c r="U64" t="s">
        <v>15145</v>
      </c>
      <c r="V64" t="s">
        <v>11</v>
      </c>
      <c r="W64" t="s">
        <v>104</v>
      </c>
      <c r="X64" t="s">
        <v>276</v>
      </c>
      <c r="Z64" s="37">
        <v>1</v>
      </c>
      <c r="AA64" s="37">
        <v>163814</v>
      </c>
      <c r="AB64" s="37">
        <v>163814</v>
      </c>
    </row>
    <row r="65" spans="1:28">
      <c r="A65" t="s">
        <v>85</v>
      </c>
      <c r="B65" t="s">
        <v>86</v>
      </c>
      <c r="C65" t="s">
        <v>87</v>
      </c>
      <c r="D65" t="s">
        <v>296</v>
      </c>
      <c r="E65" t="s">
        <v>15146</v>
      </c>
      <c r="F65" t="s">
        <v>15147</v>
      </c>
      <c r="G65" t="s">
        <v>91</v>
      </c>
      <c r="H65" t="s">
        <v>14731</v>
      </c>
      <c r="I65" t="s">
        <v>93</v>
      </c>
      <c r="J65" t="s">
        <v>85</v>
      </c>
      <c r="K65" t="s">
        <v>15148</v>
      </c>
      <c r="L65" t="s">
        <v>14724</v>
      </c>
      <c r="M65" t="s">
        <v>15149</v>
      </c>
      <c r="N65" s="36">
        <v>45975.689583333333</v>
      </c>
      <c r="O65" s="36">
        <v>45975.708333333343</v>
      </c>
      <c r="R65" t="s">
        <v>100</v>
      </c>
      <c r="S65" t="s">
        <v>15150</v>
      </c>
      <c r="T65" t="s">
        <v>102</v>
      </c>
      <c r="U65" t="s">
        <v>15151</v>
      </c>
      <c r="V65" t="s">
        <v>8</v>
      </c>
      <c r="W65" t="s">
        <v>104</v>
      </c>
      <c r="X65" t="s">
        <v>303</v>
      </c>
      <c r="Z65" s="37">
        <v>1</v>
      </c>
      <c r="AA65" s="37">
        <v>75096</v>
      </c>
      <c r="AB65" s="37">
        <v>75096</v>
      </c>
    </row>
    <row r="66" spans="1:28">
      <c r="A66" t="s">
        <v>603</v>
      </c>
      <c r="B66" t="s">
        <v>381</v>
      </c>
      <c r="C66" t="s">
        <v>382</v>
      </c>
      <c r="D66" t="s">
        <v>15152</v>
      </c>
      <c r="E66" t="s">
        <v>15153</v>
      </c>
      <c r="F66" t="s">
        <v>15154</v>
      </c>
      <c r="G66" t="s">
        <v>91</v>
      </c>
      <c r="H66" t="s">
        <v>14731</v>
      </c>
      <c r="I66" t="s">
        <v>607</v>
      </c>
      <c r="J66" t="s">
        <v>15155</v>
      </c>
      <c r="K66" t="s">
        <v>15156</v>
      </c>
      <c r="L66" t="s">
        <v>14724</v>
      </c>
      <c r="M66" t="s">
        <v>15157</v>
      </c>
      <c r="N66" s="36">
        <v>45975.320833333331</v>
      </c>
      <c r="O66" s="36">
        <v>45981.678472222222</v>
      </c>
      <c r="R66" t="s">
        <v>100</v>
      </c>
      <c r="S66" t="s">
        <v>15158</v>
      </c>
      <c r="T66" t="s">
        <v>102</v>
      </c>
      <c r="V66" t="s">
        <v>11</v>
      </c>
      <c r="W66" t="s">
        <v>104</v>
      </c>
      <c r="X66" t="s">
        <v>612</v>
      </c>
      <c r="Z66" s="37">
        <v>1</v>
      </c>
      <c r="AA66" s="37">
        <v>163814</v>
      </c>
      <c r="AB66" s="37">
        <v>163814</v>
      </c>
    </row>
    <row r="67" spans="1:28">
      <c r="A67" t="s">
        <v>152</v>
      </c>
      <c r="B67" t="s">
        <v>153</v>
      </c>
      <c r="C67" t="s">
        <v>154</v>
      </c>
      <c r="D67" t="s">
        <v>155</v>
      </c>
      <c r="E67" t="s">
        <v>15159</v>
      </c>
      <c r="F67" t="s">
        <v>15160</v>
      </c>
      <c r="G67" t="s">
        <v>91</v>
      </c>
      <c r="H67" t="s">
        <v>14731</v>
      </c>
      <c r="I67" t="s">
        <v>153</v>
      </c>
      <c r="J67" t="s">
        <v>152</v>
      </c>
      <c r="K67" t="s">
        <v>15161</v>
      </c>
      <c r="L67" t="s">
        <v>14724</v>
      </c>
      <c r="M67" t="s">
        <v>15162</v>
      </c>
      <c r="N67" s="36">
        <v>45975.569444444453</v>
      </c>
      <c r="O67" s="36">
        <v>45975.668055555558</v>
      </c>
      <c r="R67" t="s">
        <v>100</v>
      </c>
      <c r="S67" t="s">
        <v>15163</v>
      </c>
      <c r="T67" t="s">
        <v>102</v>
      </c>
      <c r="U67" t="s">
        <v>15164</v>
      </c>
      <c r="V67" t="s">
        <v>8</v>
      </c>
      <c r="W67" t="s">
        <v>104</v>
      </c>
      <c r="X67" t="s">
        <v>574</v>
      </c>
      <c r="Z67" s="37">
        <v>1</v>
      </c>
      <c r="AA67" s="37">
        <v>75096</v>
      </c>
      <c r="AB67" s="37">
        <v>75096</v>
      </c>
    </row>
    <row r="68" spans="1:28">
      <c r="A68" t="s">
        <v>152</v>
      </c>
      <c r="B68" t="s">
        <v>153</v>
      </c>
      <c r="C68" t="s">
        <v>154</v>
      </c>
      <c r="D68" t="s">
        <v>155</v>
      </c>
      <c r="E68" t="s">
        <v>15165</v>
      </c>
      <c r="F68" t="s">
        <v>15166</v>
      </c>
      <c r="G68" t="s">
        <v>91</v>
      </c>
      <c r="H68" t="s">
        <v>14731</v>
      </c>
      <c r="I68" t="s">
        <v>153</v>
      </c>
      <c r="J68" t="s">
        <v>152</v>
      </c>
      <c r="K68" t="s">
        <v>15167</v>
      </c>
      <c r="L68" t="s">
        <v>14724</v>
      </c>
      <c r="M68" t="s">
        <v>15168</v>
      </c>
      <c r="N68" s="36">
        <v>45975.5</v>
      </c>
      <c r="O68" s="36">
        <v>45975.584722222222</v>
      </c>
      <c r="R68" t="s">
        <v>100</v>
      </c>
      <c r="S68" t="s">
        <v>15169</v>
      </c>
      <c r="T68" t="s">
        <v>102</v>
      </c>
      <c r="U68" t="s">
        <v>15170</v>
      </c>
      <c r="V68" t="s">
        <v>8</v>
      </c>
      <c r="W68" t="s">
        <v>104</v>
      </c>
      <c r="X68" t="s">
        <v>793</v>
      </c>
      <c r="Z68" s="37">
        <v>1</v>
      </c>
      <c r="AA68" s="37">
        <v>75096</v>
      </c>
      <c r="AB68" s="37">
        <v>75096</v>
      </c>
    </row>
    <row r="69" spans="1:28">
      <c r="A69" t="s">
        <v>398</v>
      </c>
      <c r="B69" t="s">
        <v>86</v>
      </c>
      <c r="C69" t="s">
        <v>87</v>
      </c>
      <c r="D69" t="s">
        <v>399</v>
      </c>
      <c r="E69" t="s">
        <v>15171</v>
      </c>
      <c r="F69" t="s">
        <v>15172</v>
      </c>
      <c r="G69" t="s">
        <v>91</v>
      </c>
      <c r="H69" t="s">
        <v>14731</v>
      </c>
      <c r="I69" t="s">
        <v>402</v>
      </c>
      <c r="J69" t="s">
        <v>398</v>
      </c>
      <c r="K69" t="s">
        <v>15173</v>
      </c>
      <c r="L69" t="s">
        <v>14724</v>
      </c>
      <c r="M69" t="s">
        <v>15174</v>
      </c>
      <c r="N69" s="36">
        <v>45975.745833333327</v>
      </c>
      <c r="O69" s="36">
        <v>45975.708333333343</v>
      </c>
      <c r="R69" t="s">
        <v>100</v>
      </c>
      <c r="S69" t="s">
        <v>15175</v>
      </c>
      <c r="T69" t="s">
        <v>102</v>
      </c>
      <c r="U69" t="s">
        <v>15176</v>
      </c>
      <c r="V69" t="s">
        <v>8</v>
      </c>
      <c r="W69" t="s">
        <v>104</v>
      </c>
      <c r="X69" t="s">
        <v>429</v>
      </c>
      <c r="Z69" s="37">
        <v>1</v>
      </c>
      <c r="AA69" s="37">
        <v>75096</v>
      </c>
      <c r="AB69" s="37">
        <v>75096</v>
      </c>
    </row>
    <row r="70" spans="1:28">
      <c r="A70" t="s">
        <v>351</v>
      </c>
      <c r="B70" t="s">
        <v>86</v>
      </c>
      <c r="C70" t="s">
        <v>352</v>
      </c>
      <c r="D70" t="s">
        <v>6844</v>
      </c>
      <c r="E70" t="s">
        <v>15177</v>
      </c>
      <c r="F70" t="s">
        <v>15178</v>
      </c>
      <c r="G70" t="s">
        <v>91</v>
      </c>
      <c r="H70" t="s">
        <v>14731</v>
      </c>
      <c r="I70" t="s">
        <v>402</v>
      </c>
      <c r="J70" t="s">
        <v>6847</v>
      </c>
      <c r="K70" t="s">
        <v>15179</v>
      </c>
      <c r="L70" t="s">
        <v>14724</v>
      </c>
      <c r="M70" t="s">
        <v>15180</v>
      </c>
      <c r="N70" s="36">
        <v>45975.265972222223</v>
      </c>
      <c r="O70" s="36">
        <v>45979.708333333343</v>
      </c>
      <c r="R70" t="s">
        <v>100</v>
      </c>
      <c r="S70" t="s">
        <v>15181</v>
      </c>
      <c r="T70" t="s">
        <v>102</v>
      </c>
      <c r="U70" t="s">
        <v>15182</v>
      </c>
      <c r="V70" t="s">
        <v>11</v>
      </c>
      <c r="W70" t="s">
        <v>104</v>
      </c>
      <c r="X70" t="s">
        <v>740</v>
      </c>
      <c r="Z70" s="37">
        <v>1</v>
      </c>
      <c r="AA70" s="37">
        <v>163814</v>
      </c>
      <c r="AB70" s="37">
        <v>163814</v>
      </c>
    </row>
    <row r="71" spans="1:28">
      <c r="A71" t="s">
        <v>85</v>
      </c>
      <c r="B71" t="s">
        <v>86</v>
      </c>
      <c r="C71" t="s">
        <v>87</v>
      </c>
      <c r="D71" t="s">
        <v>3748</v>
      </c>
      <c r="E71" t="s">
        <v>15183</v>
      </c>
      <c r="F71" t="s">
        <v>15184</v>
      </c>
      <c r="G71" t="s">
        <v>91</v>
      </c>
      <c r="H71" t="s">
        <v>14731</v>
      </c>
      <c r="I71" t="s">
        <v>93</v>
      </c>
      <c r="J71" t="s">
        <v>3751</v>
      </c>
      <c r="K71" t="s">
        <v>15185</v>
      </c>
      <c r="L71" t="s">
        <v>14724</v>
      </c>
      <c r="M71" t="s">
        <v>15186</v>
      </c>
      <c r="N71" s="36">
        <v>45975.309027777781</v>
      </c>
      <c r="O71" s="36">
        <v>45979.669444444437</v>
      </c>
      <c r="R71" t="s">
        <v>14780</v>
      </c>
      <c r="S71" t="s">
        <v>15187</v>
      </c>
      <c r="T71" t="s">
        <v>102</v>
      </c>
      <c r="V71" t="s">
        <v>11</v>
      </c>
      <c r="W71" t="s">
        <v>104</v>
      </c>
      <c r="X71" t="s">
        <v>137</v>
      </c>
      <c r="Z71" s="37">
        <v>1</v>
      </c>
      <c r="AA71" s="37">
        <v>163814</v>
      </c>
      <c r="AB71" s="37">
        <v>163814</v>
      </c>
    </row>
    <row r="72" spans="1:28">
      <c r="A72" t="s">
        <v>244</v>
      </c>
      <c r="B72" t="s">
        <v>114</v>
      </c>
      <c r="C72" t="s">
        <v>115</v>
      </c>
      <c r="D72" t="s">
        <v>15188</v>
      </c>
      <c r="E72" t="s">
        <v>15189</v>
      </c>
      <c r="F72" t="s">
        <v>15190</v>
      </c>
      <c r="G72" t="s">
        <v>91</v>
      </c>
      <c r="H72" t="s">
        <v>14731</v>
      </c>
      <c r="I72" t="s">
        <v>248</v>
      </c>
      <c r="J72" t="s">
        <v>15191</v>
      </c>
      <c r="K72" t="s">
        <v>15192</v>
      </c>
      <c r="L72" t="s">
        <v>14724</v>
      </c>
      <c r="M72" t="s">
        <v>15193</v>
      </c>
      <c r="N72" s="36">
        <v>45975.42083333333</v>
      </c>
      <c r="O72" s="36">
        <v>45980.708333333343</v>
      </c>
      <c r="R72" t="s">
        <v>100</v>
      </c>
      <c r="S72" t="s">
        <v>15194</v>
      </c>
      <c r="T72" t="s">
        <v>102</v>
      </c>
      <c r="U72" t="s">
        <v>15195</v>
      </c>
      <c r="V72" t="s">
        <v>13</v>
      </c>
      <c r="W72" t="s">
        <v>104</v>
      </c>
      <c r="X72" t="s">
        <v>254</v>
      </c>
      <c r="Z72" s="37">
        <v>1</v>
      </c>
      <c r="AA72" s="37">
        <v>275729</v>
      </c>
      <c r="AB72" s="37">
        <v>275729</v>
      </c>
    </row>
    <row r="73" spans="1:28">
      <c r="A73" t="s">
        <v>398</v>
      </c>
      <c r="B73" t="s">
        <v>86</v>
      </c>
      <c r="C73" t="s">
        <v>87</v>
      </c>
      <c r="D73" t="s">
        <v>399</v>
      </c>
      <c r="E73" t="s">
        <v>15196</v>
      </c>
      <c r="F73" t="s">
        <v>15197</v>
      </c>
      <c r="G73" t="s">
        <v>91</v>
      </c>
      <c r="H73" t="s">
        <v>14731</v>
      </c>
      <c r="I73" t="s">
        <v>402</v>
      </c>
      <c r="J73" t="s">
        <v>398</v>
      </c>
      <c r="K73" t="s">
        <v>15198</v>
      </c>
      <c r="L73" t="s">
        <v>14724</v>
      </c>
      <c r="M73" t="s">
        <v>15199</v>
      </c>
      <c r="N73" s="36">
        <v>45975.746527777781</v>
      </c>
      <c r="O73" s="36">
        <v>45975.708333333343</v>
      </c>
      <c r="R73" t="s">
        <v>100</v>
      </c>
      <c r="S73" t="s">
        <v>15200</v>
      </c>
      <c r="T73" t="s">
        <v>102</v>
      </c>
      <c r="U73" t="s">
        <v>15201</v>
      </c>
      <c r="V73" t="s">
        <v>8</v>
      </c>
      <c r="W73" t="s">
        <v>104</v>
      </c>
      <c r="X73" t="s">
        <v>429</v>
      </c>
      <c r="Z73" s="37">
        <v>1</v>
      </c>
      <c r="AA73" s="37">
        <v>75096</v>
      </c>
      <c r="AB73" s="37">
        <v>75096</v>
      </c>
    </row>
    <row r="74" spans="1:28">
      <c r="A74" t="s">
        <v>991</v>
      </c>
      <c r="B74" t="s">
        <v>256</v>
      </c>
      <c r="C74" t="s">
        <v>257</v>
      </c>
      <c r="D74" t="s">
        <v>1440</v>
      </c>
      <c r="E74" t="s">
        <v>15202</v>
      </c>
      <c r="F74" t="s">
        <v>15203</v>
      </c>
      <c r="G74" t="s">
        <v>91</v>
      </c>
      <c r="H74" t="s">
        <v>14731</v>
      </c>
      <c r="I74" t="s">
        <v>224</v>
      </c>
      <c r="J74" t="s">
        <v>991</v>
      </c>
      <c r="K74" t="s">
        <v>15204</v>
      </c>
      <c r="L74" t="s">
        <v>14724</v>
      </c>
      <c r="M74" t="s">
        <v>15205</v>
      </c>
      <c r="N74" s="36">
        <v>45975.410416666673</v>
      </c>
      <c r="O74" s="36">
        <v>45975.666666666657</v>
      </c>
      <c r="R74" t="s">
        <v>100</v>
      </c>
      <c r="S74" t="s">
        <v>15206</v>
      </c>
      <c r="T74" t="s">
        <v>102</v>
      </c>
      <c r="U74" t="s">
        <v>15207</v>
      </c>
      <c r="V74" t="s">
        <v>8</v>
      </c>
      <c r="W74" t="s">
        <v>104</v>
      </c>
      <c r="X74" t="s">
        <v>1448</v>
      </c>
      <c r="Z74" s="37">
        <v>1</v>
      </c>
      <c r="AA74" s="37">
        <v>75096</v>
      </c>
      <c r="AB74" s="37">
        <v>75096</v>
      </c>
    </row>
    <row r="75" spans="1:28">
      <c r="A75" t="s">
        <v>152</v>
      </c>
      <c r="B75" t="s">
        <v>153</v>
      </c>
      <c r="C75" t="s">
        <v>154</v>
      </c>
      <c r="D75" t="s">
        <v>5374</v>
      </c>
      <c r="E75" t="s">
        <v>15208</v>
      </c>
      <c r="F75" t="s">
        <v>15209</v>
      </c>
      <c r="G75" t="s">
        <v>91</v>
      </c>
      <c r="H75" t="s">
        <v>14731</v>
      </c>
      <c r="I75" t="s">
        <v>153</v>
      </c>
      <c r="J75" t="s">
        <v>5377</v>
      </c>
      <c r="K75" t="s">
        <v>15210</v>
      </c>
      <c r="L75" t="s">
        <v>14724</v>
      </c>
      <c r="M75" t="s">
        <v>15211</v>
      </c>
      <c r="N75" s="36">
        <v>45975.990972222222</v>
      </c>
      <c r="O75" s="36">
        <v>45975.708333333343</v>
      </c>
      <c r="R75" t="s">
        <v>930</v>
      </c>
      <c r="S75" t="s">
        <v>15212</v>
      </c>
      <c r="T75" t="s">
        <v>102</v>
      </c>
      <c r="U75" t="s">
        <v>15213</v>
      </c>
      <c r="V75" t="s">
        <v>11</v>
      </c>
      <c r="W75" t="s">
        <v>104</v>
      </c>
      <c r="X75" t="s">
        <v>786</v>
      </c>
      <c r="Z75" s="37">
        <v>2</v>
      </c>
      <c r="AA75" s="37">
        <v>327628</v>
      </c>
      <c r="AB75" s="37">
        <v>327628</v>
      </c>
    </row>
    <row r="76" spans="1:28">
      <c r="A76" t="s">
        <v>113</v>
      </c>
      <c r="B76" t="s">
        <v>114</v>
      </c>
      <c r="C76" t="s">
        <v>115</v>
      </c>
      <c r="D76" t="s">
        <v>1715</v>
      </c>
      <c r="E76" t="s">
        <v>15214</v>
      </c>
      <c r="F76" t="s">
        <v>15215</v>
      </c>
      <c r="G76" t="s">
        <v>91</v>
      </c>
      <c r="H76" t="s">
        <v>14731</v>
      </c>
      <c r="I76" t="s">
        <v>366</v>
      </c>
      <c r="J76" t="s">
        <v>1718</v>
      </c>
      <c r="K76" t="s">
        <v>15216</v>
      </c>
      <c r="L76" t="s">
        <v>14724</v>
      </c>
      <c r="M76" t="s">
        <v>15217</v>
      </c>
      <c r="N76" s="36">
        <v>45975.420138888891</v>
      </c>
      <c r="O76" s="36">
        <v>45975.708333333343</v>
      </c>
      <c r="R76" t="s">
        <v>100</v>
      </c>
      <c r="S76" t="s">
        <v>15218</v>
      </c>
      <c r="T76" t="s">
        <v>102</v>
      </c>
      <c r="U76" t="s">
        <v>15219</v>
      </c>
      <c r="V76" t="s">
        <v>11</v>
      </c>
      <c r="W76" t="s">
        <v>104</v>
      </c>
      <c r="X76" t="s">
        <v>1723</v>
      </c>
      <c r="Z76" s="37">
        <v>1</v>
      </c>
      <c r="AA76" s="37">
        <v>163814</v>
      </c>
      <c r="AB76" s="37">
        <v>163814</v>
      </c>
    </row>
    <row r="77" spans="1:28">
      <c r="A77" t="s">
        <v>244</v>
      </c>
      <c r="B77" t="s">
        <v>114</v>
      </c>
      <c r="C77" t="s">
        <v>115</v>
      </c>
      <c r="D77" t="s">
        <v>15220</v>
      </c>
      <c r="E77" t="s">
        <v>15221</v>
      </c>
      <c r="F77" t="s">
        <v>15222</v>
      </c>
      <c r="G77" t="s">
        <v>91</v>
      </c>
      <c r="H77" t="s">
        <v>14731</v>
      </c>
      <c r="I77" t="s">
        <v>366</v>
      </c>
      <c r="J77" t="s">
        <v>15223</v>
      </c>
      <c r="K77" t="s">
        <v>15224</v>
      </c>
      <c r="L77" t="s">
        <v>14724</v>
      </c>
      <c r="M77" t="s">
        <v>15225</v>
      </c>
      <c r="N77" s="36">
        <v>45979.792361111111</v>
      </c>
      <c r="O77" s="36">
        <v>45980.708333333343</v>
      </c>
      <c r="R77" t="s">
        <v>100</v>
      </c>
      <c r="S77" t="s">
        <v>15226</v>
      </c>
      <c r="T77" t="s">
        <v>102</v>
      </c>
      <c r="U77" t="s">
        <v>15227</v>
      </c>
      <c r="V77" t="s">
        <v>15</v>
      </c>
      <c r="W77" t="s">
        <v>104</v>
      </c>
      <c r="X77" t="s">
        <v>1272</v>
      </c>
      <c r="Z77" s="37">
        <v>1</v>
      </c>
      <c r="AA77" s="37">
        <v>504833</v>
      </c>
      <c r="AB77" s="37">
        <v>504833</v>
      </c>
    </row>
    <row r="78" spans="1:28">
      <c r="A78" t="s">
        <v>138</v>
      </c>
      <c r="B78" t="s">
        <v>139</v>
      </c>
      <c r="C78" t="s">
        <v>140</v>
      </c>
      <c r="D78" t="s">
        <v>1757</v>
      </c>
      <c r="E78" t="s">
        <v>15228</v>
      </c>
      <c r="F78" t="s">
        <v>15229</v>
      </c>
      <c r="G78" t="s">
        <v>91</v>
      </c>
      <c r="H78" t="s">
        <v>14731</v>
      </c>
      <c r="I78" t="s">
        <v>1507</v>
      </c>
      <c r="J78" t="s">
        <v>1760</v>
      </c>
      <c r="K78" t="s">
        <v>15230</v>
      </c>
      <c r="L78" t="s">
        <v>14724</v>
      </c>
      <c r="M78" t="s">
        <v>15231</v>
      </c>
      <c r="N78" s="36">
        <v>45979.319444444453</v>
      </c>
      <c r="O78" s="36">
        <v>45980.708333333343</v>
      </c>
      <c r="R78" t="s">
        <v>100</v>
      </c>
      <c r="S78" t="s">
        <v>15232</v>
      </c>
      <c r="T78" t="s">
        <v>102</v>
      </c>
      <c r="U78" t="s">
        <v>15233</v>
      </c>
      <c r="V78" t="s">
        <v>125</v>
      </c>
      <c r="W78" t="s">
        <v>126</v>
      </c>
      <c r="X78" t="s">
        <v>1513</v>
      </c>
      <c r="Z78" s="37">
        <v>1</v>
      </c>
      <c r="AA78" s="37">
        <v>988463</v>
      </c>
      <c r="AB78" s="37">
        <v>988463</v>
      </c>
    </row>
    <row r="79" spans="1:28">
      <c r="A79" t="s">
        <v>113</v>
      </c>
      <c r="B79" t="s">
        <v>114</v>
      </c>
      <c r="C79" t="s">
        <v>115</v>
      </c>
      <c r="D79" t="s">
        <v>363</v>
      </c>
      <c r="E79" t="s">
        <v>15234</v>
      </c>
      <c r="F79" t="s">
        <v>15235</v>
      </c>
      <c r="G79" t="s">
        <v>91</v>
      </c>
      <c r="H79" t="s">
        <v>14731</v>
      </c>
      <c r="I79" t="s">
        <v>366</v>
      </c>
      <c r="J79" t="s">
        <v>113</v>
      </c>
      <c r="K79" t="s">
        <v>15236</v>
      </c>
      <c r="L79" t="s">
        <v>14724</v>
      </c>
      <c r="M79" t="s">
        <v>15237</v>
      </c>
      <c r="N79" s="36">
        <v>45979.792361111111</v>
      </c>
      <c r="O79" s="36">
        <v>45979.522222222222</v>
      </c>
      <c r="R79" t="s">
        <v>100</v>
      </c>
      <c r="S79" t="s">
        <v>15238</v>
      </c>
      <c r="T79" t="s">
        <v>102</v>
      </c>
      <c r="U79" t="s">
        <v>15239</v>
      </c>
      <c r="V79" t="s">
        <v>8</v>
      </c>
      <c r="W79" t="s">
        <v>104</v>
      </c>
      <c r="X79" t="s">
        <v>547</v>
      </c>
      <c r="Z79" s="37">
        <v>1</v>
      </c>
      <c r="AA79" s="37">
        <v>75096</v>
      </c>
      <c r="AB79" s="37">
        <v>75096</v>
      </c>
    </row>
    <row r="80" spans="1:28">
      <c r="A80" t="s">
        <v>152</v>
      </c>
      <c r="B80" t="s">
        <v>153</v>
      </c>
      <c r="C80" t="s">
        <v>154</v>
      </c>
      <c r="D80" t="s">
        <v>3112</v>
      </c>
      <c r="E80" t="s">
        <v>15240</v>
      </c>
      <c r="F80" t="s">
        <v>15241</v>
      </c>
      <c r="G80" t="s">
        <v>91</v>
      </c>
      <c r="H80" t="s">
        <v>14731</v>
      </c>
      <c r="I80" t="s">
        <v>153</v>
      </c>
      <c r="J80" t="s">
        <v>3115</v>
      </c>
      <c r="K80" t="s">
        <v>15242</v>
      </c>
      <c r="L80" t="s">
        <v>14724</v>
      </c>
      <c r="M80" t="s">
        <v>15243</v>
      </c>
      <c r="N80" s="36">
        <v>45979.760416666657</v>
      </c>
      <c r="O80" s="36">
        <v>45979.538194444453</v>
      </c>
      <c r="R80" t="s">
        <v>100</v>
      </c>
      <c r="S80" t="s">
        <v>15244</v>
      </c>
      <c r="T80" t="s">
        <v>102</v>
      </c>
      <c r="U80" t="s">
        <v>15245</v>
      </c>
      <c r="V80" t="s">
        <v>11</v>
      </c>
      <c r="W80" t="s">
        <v>104</v>
      </c>
      <c r="X80" t="s">
        <v>786</v>
      </c>
      <c r="Z80" s="37">
        <v>1</v>
      </c>
      <c r="AA80" s="37">
        <v>163814</v>
      </c>
      <c r="AB80" s="37">
        <v>163814</v>
      </c>
    </row>
    <row r="81" spans="1:28">
      <c r="A81" t="s">
        <v>380</v>
      </c>
      <c r="B81" t="s">
        <v>381</v>
      </c>
      <c r="C81" t="s">
        <v>382</v>
      </c>
      <c r="D81" t="s">
        <v>8771</v>
      </c>
      <c r="E81" t="s">
        <v>15246</v>
      </c>
      <c r="F81" t="s">
        <v>15247</v>
      </c>
      <c r="G81" t="s">
        <v>91</v>
      </c>
      <c r="H81" t="s">
        <v>14731</v>
      </c>
      <c r="I81" t="s">
        <v>386</v>
      </c>
      <c r="J81" t="s">
        <v>8774</v>
      </c>
      <c r="K81" t="s">
        <v>15248</v>
      </c>
      <c r="L81" t="s">
        <v>14724</v>
      </c>
      <c r="M81" t="s">
        <v>15249</v>
      </c>
      <c r="N81" s="36">
        <v>45979.307638888888</v>
      </c>
      <c r="O81" s="36">
        <v>45981.433333333327</v>
      </c>
      <c r="R81" t="s">
        <v>100</v>
      </c>
      <c r="S81" t="s">
        <v>15250</v>
      </c>
      <c r="T81" t="s">
        <v>102</v>
      </c>
      <c r="V81" t="s">
        <v>15</v>
      </c>
      <c r="W81" t="s">
        <v>104</v>
      </c>
      <c r="X81" t="s">
        <v>1043</v>
      </c>
      <c r="Z81" s="37">
        <v>1</v>
      </c>
      <c r="AA81" s="37">
        <v>504833</v>
      </c>
      <c r="AB81" s="37">
        <v>504833</v>
      </c>
    </row>
    <row r="82" spans="1:28">
      <c r="A82" t="s">
        <v>704</v>
      </c>
      <c r="B82" t="s">
        <v>381</v>
      </c>
      <c r="C82" t="s">
        <v>382</v>
      </c>
      <c r="D82" t="s">
        <v>4647</v>
      </c>
      <c r="E82" t="s">
        <v>15251</v>
      </c>
      <c r="F82" t="s">
        <v>15252</v>
      </c>
      <c r="G82" t="s">
        <v>91</v>
      </c>
      <c r="H82" t="s">
        <v>14731</v>
      </c>
      <c r="I82" t="s">
        <v>4650</v>
      </c>
      <c r="J82" t="s">
        <v>4651</v>
      </c>
      <c r="K82" t="s">
        <v>15253</v>
      </c>
      <c r="L82" t="s">
        <v>14724</v>
      </c>
      <c r="M82" t="s">
        <v>15254</v>
      </c>
      <c r="N82" s="36">
        <v>45979.307638888888</v>
      </c>
      <c r="O82" s="36">
        <v>45980.708333333343</v>
      </c>
      <c r="R82" t="s">
        <v>100</v>
      </c>
      <c r="S82" t="s">
        <v>15255</v>
      </c>
      <c r="T82" t="s">
        <v>102</v>
      </c>
      <c r="U82" t="s">
        <v>15256</v>
      </c>
      <c r="V82" t="s">
        <v>15</v>
      </c>
      <c r="W82" t="s">
        <v>104</v>
      </c>
      <c r="X82" t="s">
        <v>1309</v>
      </c>
      <c r="Z82" s="37">
        <v>1</v>
      </c>
      <c r="AA82" s="37">
        <v>504833</v>
      </c>
      <c r="AB82" s="37">
        <v>504833</v>
      </c>
    </row>
    <row r="83" spans="1:28">
      <c r="A83" t="s">
        <v>113</v>
      </c>
      <c r="B83" t="s">
        <v>114</v>
      </c>
      <c r="C83" t="s">
        <v>115</v>
      </c>
      <c r="D83" t="s">
        <v>3790</v>
      </c>
      <c r="E83" t="s">
        <v>15257</v>
      </c>
      <c r="F83" t="s">
        <v>15258</v>
      </c>
      <c r="G83" t="s">
        <v>91</v>
      </c>
      <c r="H83" t="s">
        <v>14731</v>
      </c>
      <c r="I83" t="s">
        <v>366</v>
      </c>
      <c r="J83" t="s">
        <v>3793</v>
      </c>
      <c r="K83" t="s">
        <v>15259</v>
      </c>
      <c r="L83" t="s">
        <v>14724</v>
      </c>
      <c r="M83" t="s">
        <v>15260</v>
      </c>
      <c r="N83" s="36">
        <v>45979.792361111111</v>
      </c>
      <c r="O83" s="36">
        <v>45980.708333333343</v>
      </c>
      <c r="R83" t="s">
        <v>100</v>
      </c>
      <c r="S83" t="s">
        <v>15261</v>
      </c>
      <c r="T83" t="s">
        <v>102</v>
      </c>
      <c r="U83" t="s">
        <v>15262</v>
      </c>
      <c r="V83" t="s">
        <v>15</v>
      </c>
      <c r="W83" t="s">
        <v>104</v>
      </c>
      <c r="X83" t="s">
        <v>127</v>
      </c>
      <c r="Z83" s="37">
        <v>1</v>
      </c>
      <c r="AA83" s="37">
        <v>504833</v>
      </c>
      <c r="AB83" s="37">
        <v>504833</v>
      </c>
    </row>
    <row r="84" spans="1:28">
      <c r="A84" t="s">
        <v>255</v>
      </c>
      <c r="B84" t="s">
        <v>256</v>
      </c>
      <c r="C84" t="s">
        <v>257</v>
      </c>
      <c r="D84" t="s">
        <v>1664</v>
      </c>
      <c r="E84" t="s">
        <v>15263</v>
      </c>
      <c r="F84" t="s">
        <v>15264</v>
      </c>
      <c r="G84" t="s">
        <v>91</v>
      </c>
      <c r="H84" t="s">
        <v>14731</v>
      </c>
      <c r="I84" t="s">
        <v>261</v>
      </c>
      <c r="J84" t="s">
        <v>255</v>
      </c>
      <c r="K84" t="s">
        <v>15265</v>
      </c>
      <c r="L84" t="s">
        <v>14724</v>
      </c>
      <c r="M84" t="s">
        <v>15266</v>
      </c>
      <c r="N84" s="36">
        <v>45979.57708333333</v>
      </c>
      <c r="O84" s="36">
        <v>45979.588888888888</v>
      </c>
      <c r="R84" t="s">
        <v>100</v>
      </c>
      <c r="S84" t="s">
        <v>15267</v>
      </c>
      <c r="T84" t="s">
        <v>102</v>
      </c>
      <c r="U84" t="s">
        <v>15268</v>
      </c>
      <c r="V84" t="s">
        <v>8</v>
      </c>
      <c r="W84" t="s">
        <v>104</v>
      </c>
      <c r="X84" t="s">
        <v>958</v>
      </c>
      <c r="Z84" s="37">
        <v>1</v>
      </c>
      <c r="AA84" s="37">
        <v>75096</v>
      </c>
      <c r="AB84" s="37">
        <v>75096</v>
      </c>
    </row>
    <row r="85" spans="1:28">
      <c r="A85" t="s">
        <v>138</v>
      </c>
      <c r="B85" t="s">
        <v>139</v>
      </c>
      <c r="C85" t="s">
        <v>140</v>
      </c>
      <c r="D85" t="s">
        <v>3349</v>
      </c>
      <c r="E85" t="s">
        <v>15269</v>
      </c>
      <c r="F85" t="s">
        <v>15270</v>
      </c>
      <c r="G85" t="s">
        <v>91</v>
      </c>
      <c r="H85" t="s">
        <v>14731</v>
      </c>
      <c r="I85" t="s">
        <v>248</v>
      </c>
      <c r="J85" t="s">
        <v>3352</v>
      </c>
      <c r="K85" t="s">
        <v>15271</v>
      </c>
      <c r="L85" t="s">
        <v>14724</v>
      </c>
      <c r="M85" t="s">
        <v>15272</v>
      </c>
      <c r="N85" s="36">
        <v>45980.948611111111</v>
      </c>
      <c r="O85" s="36">
        <v>45980.496527777781</v>
      </c>
      <c r="R85" t="s">
        <v>100</v>
      </c>
      <c r="S85" t="s">
        <v>15273</v>
      </c>
      <c r="T85" t="s">
        <v>102</v>
      </c>
      <c r="U85" t="s">
        <v>15274</v>
      </c>
      <c r="V85" t="s">
        <v>15</v>
      </c>
      <c r="W85" t="s">
        <v>104</v>
      </c>
      <c r="X85" t="s">
        <v>169</v>
      </c>
      <c r="Z85" s="37">
        <v>1</v>
      </c>
      <c r="AA85" s="37">
        <v>504833</v>
      </c>
      <c r="AB85" s="37">
        <v>504833</v>
      </c>
    </row>
    <row r="86" spans="1:28">
      <c r="A86" t="s">
        <v>85</v>
      </c>
      <c r="B86" t="s">
        <v>86</v>
      </c>
      <c r="C86" t="s">
        <v>87</v>
      </c>
      <c r="D86" t="s">
        <v>15054</v>
      </c>
      <c r="E86" t="s">
        <v>15275</v>
      </c>
      <c r="F86" t="s">
        <v>15276</v>
      </c>
      <c r="G86" t="s">
        <v>91</v>
      </c>
      <c r="H86" t="s">
        <v>14731</v>
      </c>
      <c r="I86" t="s">
        <v>93</v>
      </c>
      <c r="J86" t="s">
        <v>15057</v>
      </c>
      <c r="K86" t="s">
        <v>15277</v>
      </c>
      <c r="L86" t="s">
        <v>14724</v>
      </c>
      <c r="M86" t="s">
        <v>15278</v>
      </c>
      <c r="N86" s="36">
        <v>45980.771527777782</v>
      </c>
      <c r="O86" s="36">
        <v>45980.708333333343</v>
      </c>
      <c r="R86" t="s">
        <v>100</v>
      </c>
      <c r="S86" t="s">
        <v>15279</v>
      </c>
      <c r="T86" t="s">
        <v>102</v>
      </c>
      <c r="U86" t="s">
        <v>15280</v>
      </c>
      <c r="V86" t="s">
        <v>11</v>
      </c>
      <c r="W86" t="s">
        <v>104</v>
      </c>
      <c r="X86" t="s">
        <v>105</v>
      </c>
      <c r="Z86" s="37">
        <v>1</v>
      </c>
      <c r="AA86" s="37">
        <v>163814</v>
      </c>
      <c r="AB86" s="37">
        <v>163814</v>
      </c>
    </row>
    <row r="87" spans="1:28">
      <c r="A87" t="s">
        <v>152</v>
      </c>
      <c r="B87" t="s">
        <v>153</v>
      </c>
      <c r="C87" t="s">
        <v>154</v>
      </c>
      <c r="D87" t="s">
        <v>15026</v>
      </c>
      <c r="E87" t="s">
        <v>15281</v>
      </c>
      <c r="F87" t="s">
        <v>15282</v>
      </c>
      <c r="G87" t="s">
        <v>91</v>
      </c>
      <c r="H87" t="s">
        <v>14731</v>
      </c>
      <c r="I87" t="s">
        <v>153</v>
      </c>
      <c r="J87" t="s">
        <v>15029</v>
      </c>
      <c r="K87" t="s">
        <v>15283</v>
      </c>
      <c r="L87" t="s">
        <v>14724</v>
      </c>
      <c r="M87" t="s">
        <v>15284</v>
      </c>
      <c r="N87" s="36">
        <v>45980.20208333333</v>
      </c>
      <c r="O87" s="36">
        <v>45980.208333333343</v>
      </c>
      <c r="R87" t="s">
        <v>100</v>
      </c>
      <c r="S87" t="s">
        <v>15285</v>
      </c>
      <c r="T87" t="s">
        <v>102</v>
      </c>
      <c r="U87" t="s">
        <v>15286</v>
      </c>
      <c r="V87" t="s">
        <v>13</v>
      </c>
      <c r="W87" t="s">
        <v>104</v>
      </c>
      <c r="X87" t="s">
        <v>574</v>
      </c>
      <c r="Z87" s="37">
        <v>1</v>
      </c>
      <c r="AA87" s="37">
        <v>275729</v>
      </c>
      <c r="AB87" s="37">
        <v>275729</v>
      </c>
    </row>
    <row r="88" spans="1:28">
      <c r="A88" t="s">
        <v>152</v>
      </c>
      <c r="B88" t="s">
        <v>153</v>
      </c>
      <c r="C88" t="s">
        <v>154</v>
      </c>
      <c r="D88" t="s">
        <v>268</v>
      </c>
      <c r="E88" t="s">
        <v>15287</v>
      </c>
      <c r="F88" t="s">
        <v>15288</v>
      </c>
      <c r="G88" t="s">
        <v>91</v>
      </c>
      <c r="H88" t="s">
        <v>14731</v>
      </c>
      <c r="I88" t="s">
        <v>153</v>
      </c>
      <c r="J88" t="s">
        <v>271</v>
      </c>
      <c r="K88" t="s">
        <v>15289</v>
      </c>
      <c r="L88" t="s">
        <v>14724</v>
      </c>
      <c r="M88" t="s">
        <v>15290</v>
      </c>
      <c r="N88" s="36">
        <v>45980.203472222223</v>
      </c>
      <c r="O88" s="36">
        <v>45980.708333333343</v>
      </c>
      <c r="R88" t="s">
        <v>100</v>
      </c>
      <c r="S88" t="s">
        <v>15291</v>
      </c>
      <c r="T88" t="s">
        <v>102</v>
      </c>
      <c r="U88" t="s">
        <v>15292</v>
      </c>
      <c r="V88" t="s">
        <v>8</v>
      </c>
      <c r="W88" t="s">
        <v>104</v>
      </c>
      <c r="X88" t="s">
        <v>276</v>
      </c>
      <c r="Z88" s="37">
        <v>1</v>
      </c>
      <c r="AA88" s="37">
        <v>75096</v>
      </c>
      <c r="AB88" s="37">
        <v>75096</v>
      </c>
    </row>
    <row r="89" spans="1:28">
      <c r="A89" t="s">
        <v>351</v>
      </c>
      <c r="B89" t="s">
        <v>86</v>
      </c>
      <c r="C89" t="s">
        <v>352</v>
      </c>
      <c r="D89" t="s">
        <v>7424</v>
      </c>
      <c r="E89" t="s">
        <v>15293</v>
      </c>
      <c r="F89" t="s">
        <v>15294</v>
      </c>
      <c r="G89" t="s">
        <v>91</v>
      </c>
      <c r="H89" t="s">
        <v>14731</v>
      </c>
      <c r="I89" t="s">
        <v>402</v>
      </c>
      <c r="J89" t="s">
        <v>224</v>
      </c>
      <c r="K89" t="s">
        <v>15295</v>
      </c>
      <c r="L89" t="s">
        <v>14724</v>
      </c>
      <c r="M89" t="s">
        <v>15296</v>
      </c>
      <c r="N89" s="36">
        <v>45980.761111111111</v>
      </c>
      <c r="O89" s="36">
        <v>45981.708333333343</v>
      </c>
      <c r="R89" t="s">
        <v>100</v>
      </c>
      <c r="S89" t="s">
        <v>15297</v>
      </c>
      <c r="T89" t="s">
        <v>102</v>
      </c>
      <c r="U89" t="s">
        <v>15298</v>
      </c>
      <c r="V89" t="s">
        <v>11</v>
      </c>
      <c r="W89" t="s">
        <v>104</v>
      </c>
      <c r="X89" t="s">
        <v>479</v>
      </c>
      <c r="Z89" s="37">
        <v>1</v>
      </c>
      <c r="AA89" s="37">
        <v>163814</v>
      </c>
      <c r="AB89" s="37">
        <v>163814</v>
      </c>
    </row>
    <row r="90" spans="1:28">
      <c r="A90" t="s">
        <v>1646</v>
      </c>
      <c r="B90" t="s">
        <v>256</v>
      </c>
      <c r="C90" t="s">
        <v>257</v>
      </c>
      <c r="D90" t="s">
        <v>1918</v>
      </c>
      <c r="E90" t="s">
        <v>15299</v>
      </c>
      <c r="F90" t="s">
        <v>15300</v>
      </c>
      <c r="G90" t="s">
        <v>91</v>
      </c>
      <c r="H90" t="s">
        <v>14731</v>
      </c>
      <c r="I90" t="s">
        <v>689</v>
      </c>
      <c r="J90" t="s">
        <v>1646</v>
      </c>
      <c r="K90" t="s">
        <v>15301</v>
      </c>
      <c r="L90" t="s">
        <v>14724</v>
      </c>
      <c r="M90" t="s">
        <v>15302</v>
      </c>
      <c r="N90" s="36">
        <v>45980.731944444437</v>
      </c>
      <c r="O90" s="36">
        <v>45981.708333333343</v>
      </c>
      <c r="R90" t="s">
        <v>100</v>
      </c>
      <c r="S90" t="s">
        <v>15303</v>
      </c>
      <c r="T90" t="s">
        <v>102</v>
      </c>
      <c r="U90" t="s">
        <v>15304</v>
      </c>
      <c r="V90" t="s">
        <v>8</v>
      </c>
      <c r="W90" t="s">
        <v>104</v>
      </c>
      <c r="X90" t="s">
        <v>1663</v>
      </c>
      <c r="Z90" s="37">
        <v>1</v>
      </c>
      <c r="AA90" s="37">
        <v>75096</v>
      </c>
      <c r="AB90" s="37">
        <v>75096</v>
      </c>
    </row>
    <row r="91" spans="1:28">
      <c r="A91" t="s">
        <v>800</v>
      </c>
      <c r="B91" t="s">
        <v>381</v>
      </c>
      <c r="C91" t="s">
        <v>382</v>
      </c>
      <c r="D91" t="s">
        <v>2271</v>
      </c>
      <c r="E91" t="s">
        <v>15305</v>
      </c>
      <c r="F91" t="s">
        <v>15306</v>
      </c>
      <c r="G91" t="s">
        <v>91</v>
      </c>
      <c r="H91" t="s">
        <v>14731</v>
      </c>
      <c r="I91" t="s">
        <v>804</v>
      </c>
      <c r="J91" t="s">
        <v>800</v>
      </c>
      <c r="K91" t="s">
        <v>15307</v>
      </c>
      <c r="L91" t="s">
        <v>14724</v>
      </c>
      <c r="M91" t="s">
        <v>15308</v>
      </c>
      <c r="N91" s="36">
        <v>45980.308333333327</v>
      </c>
      <c r="O91" s="36">
        <v>45981.708333333343</v>
      </c>
      <c r="R91" t="s">
        <v>100</v>
      </c>
      <c r="S91" t="s">
        <v>15309</v>
      </c>
      <c r="T91" t="s">
        <v>102</v>
      </c>
      <c r="U91" t="s">
        <v>15310</v>
      </c>
      <c r="V91" t="s">
        <v>8</v>
      </c>
      <c r="W91" t="s">
        <v>104</v>
      </c>
      <c r="X91" t="s">
        <v>3716</v>
      </c>
      <c r="Z91" s="37">
        <v>1</v>
      </c>
      <c r="AA91" s="37">
        <v>75096</v>
      </c>
      <c r="AB91" s="37">
        <v>75096</v>
      </c>
    </row>
    <row r="92" spans="1:28">
      <c r="A92" t="s">
        <v>113</v>
      </c>
      <c r="B92" t="s">
        <v>114</v>
      </c>
      <c r="C92" t="s">
        <v>115</v>
      </c>
      <c r="D92" t="s">
        <v>363</v>
      </c>
      <c r="E92" t="s">
        <v>15311</v>
      </c>
      <c r="F92" t="s">
        <v>15312</v>
      </c>
      <c r="G92" t="s">
        <v>91</v>
      </c>
      <c r="H92" t="s">
        <v>14731</v>
      </c>
      <c r="I92" t="s">
        <v>366</v>
      </c>
      <c r="J92" t="s">
        <v>113</v>
      </c>
      <c r="K92" t="s">
        <v>15313</v>
      </c>
      <c r="L92" t="s">
        <v>14724</v>
      </c>
      <c r="M92" t="s">
        <v>15314</v>
      </c>
      <c r="N92" s="36">
        <v>45980.811805555553</v>
      </c>
      <c r="O92" s="36">
        <v>45981.708333333343</v>
      </c>
      <c r="R92" t="s">
        <v>100</v>
      </c>
      <c r="S92" t="s">
        <v>15315</v>
      </c>
      <c r="T92" t="s">
        <v>102</v>
      </c>
      <c r="U92" t="s">
        <v>15316</v>
      </c>
      <c r="V92" t="s">
        <v>8</v>
      </c>
      <c r="W92" t="s">
        <v>104</v>
      </c>
      <c r="X92" t="s">
        <v>1723</v>
      </c>
      <c r="Z92" s="37">
        <v>1</v>
      </c>
      <c r="AA92" s="37">
        <v>75096</v>
      </c>
      <c r="AB92" s="37">
        <v>75096</v>
      </c>
    </row>
    <row r="93" spans="1:28">
      <c r="A93" t="s">
        <v>152</v>
      </c>
      <c r="B93" t="s">
        <v>153</v>
      </c>
      <c r="C93" t="s">
        <v>154</v>
      </c>
      <c r="D93" t="s">
        <v>155</v>
      </c>
      <c r="E93" t="s">
        <v>15317</v>
      </c>
      <c r="F93" t="s">
        <v>15318</v>
      </c>
      <c r="G93" t="s">
        <v>91</v>
      </c>
      <c r="H93" t="s">
        <v>14731</v>
      </c>
      <c r="I93" t="s">
        <v>153</v>
      </c>
      <c r="J93" t="s">
        <v>152</v>
      </c>
      <c r="K93" t="s">
        <v>15319</v>
      </c>
      <c r="L93" t="s">
        <v>14724</v>
      </c>
      <c r="M93" t="s">
        <v>15320</v>
      </c>
      <c r="N93" s="36">
        <v>45980.21875</v>
      </c>
      <c r="O93" s="36">
        <v>45980.708333333343</v>
      </c>
      <c r="R93" t="s">
        <v>100</v>
      </c>
      <c r="S93" t="s">
        <v>15321</v>
      </c>
      <c r="T93" t="s">
        <v>102</v>
      </c>
      <c r="U93" t="s">
        <v>15322</v>
      </c>
      <c r="V93" t="s">
        <v>8</v>
      </c>
      <c r="W93" t="s">
        <v>104</v>
      </c>
      <c r="X93" t="s">
        <v>1331</v>
      </c>
      <c r="Z93" s="37">
        <v>1</v>
      </c>
      <c r="AA93" s="37">
        <v>75096</v>
      </c>
      <c r="AB93" s="37">
        <v>75096</v>
      </c>
    </row>
    <row r="94" spans="1:28">
      <c r="A94" t="s">
        <v>113</v>
      </c>
      <c r="B94" t="s">
        <v>114</v>
      </c>
      <c r="C94" t="s">
        <v>115</v>
      </c>
      <c r="D94" t="s">
        <v>363</v>
      </c>
      <c r="E94" t="s">
        <v>15323</v>
      </c>
      <c r="F94" t="s">
        <v>14805</v>
      </c>
      <c r="G94" t="s">
        <v>91</v>
      </c>
      <c r="H94" t="s">
        <v>14731</v>
      </c>
      <c r="I94" t="s">
        <v>366</v>
      </c>
      <c r="J94" t="s">
        <v>113</v>
      </c>
      <c r="K94" t="s">
        <v>14806</v>
      </c>
      <c r="L94" t="s">
        <v>14724</v>
      </c>
      <c r="M94" t="s">
        <v>15324</v>
      </c>
      <c r="N94" s="36">
        <v>45981.470833333333</v>
      </c>
      <c r="O94" s="36">
        <v>45982.530555555553</v>
      </c>
      <c r="R94" t="s">
        <v>100</v>
      </c>
      <c r="S94" t="s">
        <v>15325</v>
      </c>
      <c r="T94" t="s">
        <v>102</v>
      </c>
      <c r="V94" t="s">
        <v>8</v>
      </c>
      <c r="W94" t="s">
        <v>104</v>
      </c>
      <c r="X94" t="s">
        <v>231</v>
      </c>
      <c r="Z94" s="37">
        <v>1</v>
      </c>
      <c r="AA94" s="37">
        <v>75096</v>
      </c>
      <c r="AB94" s="37">
        <v>75096</v>
      </c>
    </row>
    <row r="95" spans="1:28">
      <c r="A95" t="s">
        <v>509</v>
      </c>
      <c r="B95" t="s">
        <v>139</v>
      </c>
      <c r="C95" t="s">
        <v>140</v>
      </c>
      <c r="D95" t="s">
        <v>3776</v>
      </c>
      <c r="E95" t="s">
        <v>15326</v>
      </c>
      <c r="F95" t="s">
        <v>15327</v>
      </c>
      <c r="G95" t="s">
        <v>91</v>
      </c>
      <c r="H95" t="s">
        <v>14731</v>
      </c>
      <c r="I95" t="s">
        <v>1507</v>
      </c>
      <c r="J95" t="s">
        <v>3779</v>
      </c>
      <c r="K95" t="s">
        <v>15328</v>
      </c>
      <c r="L95" t="s">
        <v>14724</v>
      </c>
      <c r="M95" t="s">
        <v>15329</v>
      </c>
      <c r="N95" s="36">
        <v>45981.253472222219</v>
      </c>
      <c r="O95" s="36">
        <v>45988.708333333343</v>
      </c>
      <c r="R95" t="s">
        <v>14780</v>
      </c>
      <c r="S95" t="s">
        <v>15330</v>
      </c>
      <c r="T95" t="s">
        <v>102</v>
      </c>
      <c r="V95" t="s">
        <v>125</v>
      </c>
      <c r="W95" t="s">
        <v>126</v>
      </c>
      <c r="X95" t="s">
        <v>1513</v>
      </c>
      <c r="Z95" s="37">
        <v>1</v>
      </c>
      <c r="AA95" s="37">
        <v>988463</v>
      </c>
      <c r="AB95" s="37">
        <v>988463</v>
      </c>
    </row>
    <row r="96" spans="1:28">
      <c r="A96" t="s">
        <v>1001</v>
      </c>
      <c r="B96" t="s">
        <v>86</v>
      </c>
      <c r="C96" t="s">
        <v>352</v>
      </c>
      <c r="D96" t="s">
        <v>7492</v>
      </c>
      <c r="E96" t="s">
        <v>15331</v>
      </c>
      <c r="F96" t="s">
        <v>15332</v>
      </c>
      <c r="G96" t="s">
        <v>91</v>
      </c>
      <c r="H96" t="s">
        <v>14731</v>
      </c>
      <c r="I96" t="s">
        <v>659</v>
      </c>
      <c r="J96" t="s">
        <v>7495</v>
      </c>
      <c r="K96" t="s">
        <v>15333</v>
      </c>
      <c r="L96" t="s">
        <v>14724</v>
      </c>
      <c r="M96" t="s">
        <v>15334</v>
      </c>
      <c r="N96" s="36">
        <v>45981.63958333333</v>
      </c>
      <c r="O96" s="36">
        <v>45982.643750000003</v>
      </c>
      <c r="R96" t="s">
        <v>100</v>
      </c>
      <c r="S96" t="s">
        <v>15335</v>
      </c>
      <c r="T96" t="s">
        <v>102</v>
      </c>
      <c r="U96" t="s">
        <v>15336</v>
      </c>
      <c r="V96" t="s">
        <v>11</v>
      </c>
      <c r="W96" t="s">
        <v>104</v>
      </c>
      <c r="X96" t="s">
        <v>1009</v>
      </c>
      <c r="Z96" s="37">
        <v>1</v>
      </c>
      <c r="AA96" s="37">
        <v>163814</v>
      </c>
      <c r="AB96" s="37">
        <v>163814</v>
      </c>
    </row>
    <row r="97" spans="1:28">
      <c r="A97" t="s">
        <v>152</v>
      </c>
      <c r="B97" t="s">
        <v>153</v>
      </c>
      <c r="C97" t="s">
        <v>154</v>
      </c>
      <c r="D97" t="s">
        <v>1323</v>
      </c>
      <c r="E97" t="s">
        <v>15337</v>
      </c>
      <c r="F97" t="s">
        <v>15338</v>
      </c>
      <c r="G97" t="s">
        <v>91</v>
      </c>
      <c r="H97" t="s">
        <v>14731</v>
      </c>
      <c r="I97" t="s">
        <v>153</v>
      </c>
      <c r="J97" t="s">
        <v>1326</v>
      </c>
      <c r="K97" t="s">
        <v>15339</v>
      </c>
      <c r="L97" t="s">
        <v>14724</v>
      </c>
      <c r="M97" t="s">
        <v>15340</v>
      </c>
      <c r="N97" s="36">
        <v>45981.86041666667</v>
      </c>
      <c r="O97" s="36">
        <v>45982.708333333343</v>
      </c>
      <c r="R97" t="s">
        <v>100</v>
      </c>
      <c r="S97" t="s">
        <v>15341</v>
      </c>
      <c r="T97" t="s">
        <v>102</v>
      </c>
      <c r="U97" t="s">
        <v>15342</v>
      </c>
      <c r="V97" t="s">
        <v>11</v>
      </c>
      <c r="W97" t="s">
        <v>104</v>
      </c>
      <c r="X97" t="s">
        <v>838</v>
      </c>
      <c r="Z97" s="37">
        <v>1</v>
      </c>
      <c r="AA97" s="37">
        <v>163814</v>
      </c>
      <c r="AB97" s="37">
        <v>163814</v>
      </c>
    </row>
    <row r="98" spans="1:28">
      <c r="A98" t="s">
        <v>1646</v>
      </c>
      <c r="B98" t="s">
        <v>256</v>
      </c>
      <c r="C98" t="s">
        <v>257</v>
      </c>
      <c r="D98" t="s">
        <v>15343</v>
      </c>
      <c r="E98" t="s">
        <v>15344</v>
      </c>
      <c r="F98" t="s">
        <v>15345</v>
      </c>
      <c r="G98" t="s">
        <v>91</v>
      </c>
      <c r="H98" t="s">
        <v>14731</v>
      </c>
      <c r="I98" t="s">
        <v>281</v>
      </c>
      <c r="J98" t="s">
        <v>15346</v>
      </c>
      <c r="K98" t="s">
        <v>15347</v>
      </c>
      <c r="L98" t="s">
        <v>14724</v>
      </c>
      <c r="M98" t="s">
        <v>15348</v>
      </c>
      <c r="N98" s="36">
        <v>45982.438194444447</v>
      </c>
      <c r="O98" s="36">
        <v>45985.640277777777</v>
      </c>
      <c r="R98" t="s">
        <v>100</v>
      </c>
      <c r="S98" t="s">
        <v>15349</v>
      </c>
      <c r="T98" t="s">
        <v>102</v>
      </c>
      <c r="U98" t="s">
        <v>15350</v>
      </c>
      <c r="V98" t="s">
        <v>11</v>
      </c>
      <c r="W98" t="s">
        <v>104</v>
      </c>
      <c r="X98" t="s">
        <v>527</v>
      </c>
      <c r="Z98" s="37">
        <v>1</v>
      </c>
      <c r="AA98" s="37">
        <v>163814</v>
      </c>
      <c r="AB98" s="37">
        <v>163814</v>
      </c>
    </row>
    <row r="99" spans="1:28">
      <c r="A99" t="s">
        <v>113</v>
      </c>
      <c r="B99" t="s">
        <v>114</v>
      </c>
      <c r="C99" t="s">
        <v>115</v>
      </c>
      <c r="D99" t="s">
        <v>3311</v>
      </c>
      <c r="E99" t="s">
        <v>15351</v>
      </c>
      <c r="F99" t="s">
        <v>15352</v>
      </c>
      <c r="G99" t="s">
        <v>91</v>
      </c>
      <c r="H99" t="s">
        <v>14731</v>
      </c>
      <c r="I99" t="s">
        <v>366</v>
      </c>
      <c r="J99" t="s">
        <v>3314</v>
      </c>
      <c r="K99" t="s">
        <v>15353</v>
      </c>
      <c r="L99" t="s">
        <v>14724</v>
      </c>
      <c r="M99" t="s">
        <v>15354</v>
      </c>
      <c r="N99" s="36">
        <v>45982.347222222219</v>
      </c>
      <c r="O99" s="36">
        <v>45982.652083333327</v>
      </c>
      <c r="R99" t="s">
        <v>100</v>
      </c>
      <c r="S99" t="s">
        <v>15355</v>
      </c>
      <c r="T99" t="s">
        <v>102</v>
      </c>
      <c r="U99" t="s">
        <v>15356</v>
      </c>
      <c r="V99" t="s">
        <v>8</v>
      </c>
      <c r="W99" t="s">
        <v>104</v>
      </c>
      <c r="X99" t="s">
        <v>127</v>
      </c>
      <c r="Z99" s="37">
        <v>1</v>
      </c>
      <c r="AA99" s="37">
        <v>75096</v>
      </c>
      <c r="AB99" s="37">
        <v>75096</v>
      </c>
    </row>
    <row r="100" spans="1:28">
      <c r="A100" t="s">
        <v>800</v>
      </c>
      <c r="B100" t="s">
        <v>381</v>
      </c>
      <c r="C100" t="s">
        <v>382</v>
      </c>
      <c r="D100" t="s">
        <v>2271</v>
      </c>
      <c r="E100" t="s">
        <v>15357</v>
      </c>
      <c r="F100" t="s">
        <v>15358</v>
      </c>
      <c r="G100" t="s">
        <v>91</v>
      </c>
      <c r="H100" t="s">
        <v>14731</v>
      </c>
      <c r="I100" t="s">
        <v>804</v>
      </c>
      <c r="J100" t="s">
        <v>800</v>
      </c>
      <c r="K100" t="s">
        <v>15359</v>
      </c>
      <c r="L100" t="s">
        <v>14724</v>
      </c>
      <c r="M100" t="s">
        <v>15360</v>
      </c>
      <c r="N100" s="36">
        <v>45982.270833333343</v>
      </c>
      <c r="O100" s="36">
        <v>45982.666666666657</v>
      </c>
      <c r="R100" t="s">
        <v>100</v>
      </c>
      <c r="S100" t="s">
        <v>15361</v>
      </c>
      <c r="T100" t="s">
        <v>102</v>
      </c>
      <c r="U100" t="s">
        <v>15362</v>
      </c>
      <c r="V100" t="s">
        <v>8</v>
      </c>
      <c r="W100" t="s">
        <v>104</v>
      </c>
      <c r="X100" t="s">
        <v>3716</v>
      </c>
      <c r="Z100" s="37">
        <v>1</v>
      </c>
      <c r="AA100" s="37">
        <v>75096</v>
      </c>
      <c r="AB100" s="37">
        <v>75096</v>
      </c>
    </row>
    <row r="101" spans="1:28">
      <c r="A101" t="s">
        <v>152</v>
      </c>
      <c r="B101" t="s">
        <v>153</v>
      </c>
      <c r="C101" t="s">
        <v>154</v>
      </c>
      <c r="D101" t="s">
        <v>155</v>
      </c>
      <c r="E101" t="s">
        <v>15363</v>
      </c>
      <c r="F101" t="s">
        <v>15364</v>
      </c>
      <c r="G101" t="s">
        <v>91</v>
      </c>
      <c r="H101" t="s">
        <v>14731</v>
      </c>
      <c r="I101" t="s">
        <v>153</v>
      </c>
      <c r="J101" t="s">
        <v>152</v>
      </c>
      <c r="K101" t="s">
        <v>15365</v>
      </c>
      <c r="L101" t="s">
        <v>14724</v>
      </c>
      <c r="M101" t="s">
        <v>15366</v>
      </c>
      <c r="N101" s="36">
        <v>45982.395833333343</v>
      </c>
      <c r="O101" s="36">
        <v>45982.504861111112</v>
      </c>
      <c r="R101" t="s">
        <v>100</v>
      </c>
      <c r="S101" t="s">
        <v>15367</v>
      </c>
      <c r="T101" t="s">
        <v>102</v>
      </c>
      <c r="U101" t="s">
        <v>15368</v>
      </c>
      <c r="V101" t="s">
        <v>8</v>
      </c>
      <c r="W101" t="s">
        <v>104</v>
      </c>
      <c r="X101" t="s">
        <v>2741</v>
      </c>
      <c r="Z101" s="37">
        <v>1</v>
      </c>
      <c r="AA101" s="37">
        <v>75096</v>
      </c>
      <c r="AB101" s="37">
        <v>75096</v>
      </c>
    </row>
    <row r="102" spans="1:28">
      <c r="A102" t="s">
        <v>152</v>
      </c>
      <c r="B102" t="s">
        <v>153</v>
      </c>
      <c r="C102" t="s">
        <v>154</v>
      </c>
      <c r="D102" t="s">
        <v>155</v>
      </c>
      <c r="E102" t="s">
        <v>15369</v>
      </c>
      <c r="F102" t="s">
        <v>15370</v>
      </c>
      <c r="G102" t="s">
        <v>91</v>
      </c>
      <c r="H102" t="s">
        <v>14731</v>
      </c>
      <c r="I102" t="s">
        <v>153</v>
      </c>
      <c r="J102" t="s">
        <v>152</v>
      </c>
      <c r="K102" t="s">
        <v>15371</v>
      </c>
      <c r="L102" t="s">
        <v>14724</v>
      </c>
      <c r="M102" t="s">
        <v>15372</v>
      </c>
      <c r="N102" s="36">
        <v>45982.354166666657</v>
      </c>
      <c r="O102" s="36">
        <v>45982.484722222223</v>
      </c>
      <c r="R102" t="s">
        <v>100</v>
      </c>
      <c r="S102" t="s">
        <v>15373</v>
      </c>
      <c r="T102" t="s">
        <v>102</v>
      </c>
      <c r="U102" t="s">
        <v>15374</v>
      </c>
      <c r="V102" t="s">
        <v>8</v>
      </c>
      <c r="W102" t="s">
        <v>104</v>
      </c>
      <c r="X102" t="s">
        <v>2741</v>
      </c>
      <c r="Z102" s="37">
        <v>1</v>
      </c>
      <c r="AA102" s="37">
        <v>75096</v>
      </c>
      <c r="AB102" s="37">
        <v>75096</v>
      </c>
    </row>
    <row r="103" spans="1:28">
      <c r="A103" t="s">
        <v>255</v>
      </c>
      <c r="B103" t="s">
        <v>256</v>
      </c>
      <c r="C103" t="s">
        <v>257</v>
      </c>
      <c r="D103" t="s">
        <v>8414</v>
      </c>
      <c r="E103" t="s">
        <v>15375</v>
      </c>
      <c r="F103" t="s">
        <v>15376</v>
      </c>
      <c r="G103" t="s">
        <v>91</v>
      </c>
      <c r="H103" t="s">
        <v>14731</v>
      </c>
      <c r="I103" t="s">
        <v>261</v>
      </c>
      <c r="J103" t="s">
        <v>8415</v>
      </c>
      <c r="K103" t="s">
        <v>15377</v>
      </c>
      <c r="L103" t="s">
        <v>14724</v>
      </c>
      <c r="M103" t="s">
        <v>15378</v>
      </c>
      <c r="N103" s="36">
        <v>45982.604861111111</v>
      </c>
      <c r="O103" s="36">
        <v>45985.62222222222</v>
      </c>
      <c r="R103" t="s">
        <v>100</v>
      </c>
      <c r="S103" t="s">
        <v>15379</v>
      </c>
      <c r="T103" t="s">
        <v>102</v>
      </c>
      <c r="U103" t="s">
        <v>15380</v>
      </c>
      <c r="V103" t="s">
        <v>11</v>
      </c>
      <c r="W103" t="s">
        <v>104</v>
      </c>
      <c r="X103" t="s">
        <v>1904</v>
      </c>
      <c r="Z103" s="37">
        <v>1</v>
      </c>
      <c r="AA103" s="37">
        <v>163814</v>
      </c>
      <c r="AB103" s="37">
        <v>163814</v>
      </c>
    </row>
    <row r="104" spans="1:28">
      <c r="A104" t="s">
        <v>1646</v>
      </c>
      <c r="B104" t="s">
        <v>256</v>
      </c>
      <c r="C104" t="s">
        <v>257</v>
      </c>
      <c r="D104" t="s">
        <v>4138</v>
      </c>
      <c r="E104" t="s">
        <v>15381</v>
      </c>
      <c r="F104" t="s">
        <v>15382</v>
      </c>
      <c r="G104" t="s">
        <v>91</v>
      </c>
      <c r="H104" t="s">
        <v>14731</v>
      </c>
      <c r="I104" t="s">
        <v>689</v>
      </c>
      <c r="J104" t="s">
        <v>4141</v>
      </c>
      <c r="K104" t="s">
        <v>15383</v>
      </c>
      <c r="L104" t="s">
        <v>14724</v>
      </c>
      <c r="M104" t="s">
        <v>15384</v>
      </c>
      <c r="N104" s="36">
        <v>45982.438194444447</v>
      </c>
      <c r="O104" s="36">
        <v>45982.708333333343</v>
      </c>
      <c r="R104" t="s">
        <v>14780</v>
      </c>
      <c r="S104" t="s">
        <v>15385</v>
      </c>
      <c r="T104" t="s">
        <v>102</v>
      </c>
      <c r="V104" t="s">
        <v>11</v>
      </c>
      <c r="W104" t="s">
        <v>104</v>
      </c>
      <c r="X104" t="s">
        <v>527</v>
      </c>
      <c r="Z104" s="37">
        <v>1</v>
      </c>
      <c r="AA104" s="37">
        <v>163814</v>
      </c>
      <c r="AB104" s="37">
        <v>163814</v>
      </c>
    </row>
    <row r="105" spans="1:28">
      <c r="A105" t="s">
        <v>152</v>
      </c>
      <c r="B105" t="s">
        <v>153</v>
      </c>
      <c r="C105" t="s">
        <v>154</v>
      </c>
      <c r="D105" t="s">
        <v>3112</v>
      </c>
      <c r="E105" t="s">
        <v>15386</v>
      </c>
      <c r="F105" t="s">
        <v>15387</v>
      </c>
      <c r="G105" t="s">
        <v>91</v>
      </c>
      <c r="H105" t="s">
        <v>14731</v>
      </c>
      <c r="I105" t="s">
        <v>153</v>
      </c>
      <c r="J105" t="s">
        <v>3115</v>
      </c>
      <c r="K105" t="s">
        <v>15388</v>
      </c>
      <c r="L105" t="s">
        <v>14724</v>
      </c>
      <c r="M105" t="s">
        <v>15389</v>
      </c>
      <c r="N105" s="36">
        <v>45982.86041666667</v>
      </c>
      <c r="O105" s="36">
        <v>45982.590277777781</v>
      </c>
      <c r="R105" t="s">
        <v>14780</v>
      </c>
      <c r="S105" t="s">
        <v>15390</v>
      </c>
      <c r="T105" t="s">
        <v>102</v>
      </c>
      <c r="V105" t="s">
        <v>11</v>
      </c>
      <c r="W105" t="s">
        <v>104</v>
      </c>
      <c r="X105" t="s">
        <v>793</v>
      </c>
      <c r="Z105" s="37">
        <v>1</v>
      </c>
      <c r="AA105" s="37">
        <v>163814</v>
      </c>
      <c r="AB105" s="37">
        <v>163814</v>
      </c>
    </row>
    <row r="106" spans="1:28">
      <c r="A106" t="s">
        <v>800</v>
      </c>
      <c r="B106" t="s">
        <v>381</v>
      </c>
      <c r="C106" t="s">
        <v>382</v>
      </c>
      <c r="D106" t="s">
        <v>8397</v>
      </c>
      <c r="E106" t="s">
        <v>15391</v>
      </c>
      <c r="F106" t="s">
        <v>15392</v>
      </c>
      <c r="G106" t="s">
        <v>91</v>
      </c>
      <c r="H106" t="s">
        <v>14731</v>
      </c>
      <c r="I106" t="s">
        <v>2052</v>
      </c>
      <c r="J106" t="s">
        <v>8398</v>
      </c>
      <c r="K106" t="s">
        <v>15393</v>
      </c>
      <c r="L106" t="s">
        <v>14724</v>
      </c>
      <c r="M106" t="s">
        <v>15394</v>
      </c>
      <c r="N106" s="36">
        <v>45982.270833333343</v>
      </c>
      <c r="O106" s="36">
        <v>45985.635416666657</v>
      </c>
      <c r="R106" t="s">
        <v>100</v>
      </c>
      <c r="S106" t="s">
        <v>15395</v>
      </c>
      <c r="T106" t="s">
        <v>102</v>
      </c>
      <c r="U106" t="s">
        <v>15396</v>
      </c>
      <c r="V106" t="s">
        <v>15</v>
      </c>
      <c r="W106" t="s">
        <v>104</v>
      </c>
      <c r="X106" t="s">
        <v>2058</v>
      </c>
      <c r="Z106" s="37">
        <v>1</v>
      </c>
      <c r="AA106" s="37">
        <v>504833</v>
      </c>
      <c r="AB106" s="37">
        <v>504833</v>
      </c>
    </row>
    <row r="107" spans="1:28">
      <c r="A107" t="s">
        <v>244</v>
      </c>
      <c r="B107" t="s">
        <v>114</v>
      </c>
      <c r="C107" t="s">
        <v>115</v>
      </c>
      <c r="D107" t="s">
        <v>15397</v>
      </c>
      <c r="E107" t="s">
        <v>15398</v>
      </c>
      <c r="F107" t="s">
        <v>15399</v>
      </c>
      <c r="G107" t="s">
        <v>91</v>
      </c>
      <c r="H107" t="s">
        <v>14731</v>
      </c>
      <c r="I107" t="s">
        <v>248</v>
      </c>
      <c r="J107" t="s">
        <v>15400</v>
      </c>
      <c r="K107" t="s">
        <v>15401</v>
      </c>
      <c r="L107" t="s">
        <v>14724</v>
      </c>
      <c r="M107" t="s">
        <v>15402</v>
      </c>
      <c r="N107" s="36">
        <v>45985.503472222219</v>
      </c>
      <c r="O107" s="36">
        <v>45985.699305555558</v>
      </c>
      <c r="R107" t="s">
        <v>100</v>
      </c>
      <c r="S107" t="s">
        <v>15403</v>
      </c>
      <c r="T107" t="s">
        <v>102</v>
      </c>
      <c r="U107" t="s">
        <v>15404</v>
      </c>
      <c r="V107" t="s">
        <v>8</v>
      </c>
      <c r="W107" t="s">
        <v>104</v>
      </c>
      <c r="X107" t="s">
        <v>4169</v>
      </c>
      <c r="Z107" s="37">
        <v>1</v>
      </c>
      <c r="AA107" s="37">
        <v>75096</v>
      </c>
      <c r="AB107" s="37">
        <v>75096</v>
      </c>
    </row>
    <row r="108" spans="1:28">
      <c r="A108" t="s">
        <v>113</v>
      </c>
      <c r="B108" t="s">
        <v>114</v>
      </c>
      <c r="C108" t="s">
        <v>115</v>
      </c>
      <c r="D108" t="s">
        <v>1282</v>
      </c>
      <c r="E108" t="s">
        <v>15405</v>
      </c>
      <c r="F108" t="s">
        <v>15406</v>
      </c>
      <c r="G108" t="s">
        <v>91</v>
      </c>
      <c r="H108" t="s">
        <v>14731</v>
      </c>
      <c r="I108" t="s">
        <v>366</v>
      </c>
      <c r="J108" t="s">
        <v>1285</v>
      </c>
      <c r="K108" t="s">
        <v>15407</v>
      </c>
      <c r="L108" t="s">
        <v>14724</v>
      </c>
      <c r="M108" t="s">
        <v>15408</v>
      </c>
      <c r="N108" s="36">
        <v>45985.503472222219</v>
      </c>
      <c r="O108" s="36">
        <v>45985.617361111108</v>
      </c>
      <c r="R108" t="s">
        <v>100</v>
      </c>
      <c r="S108" t="s">
        <v>15409</v>
      </c>
      <c r="T108" t="s">
        <v>102</v>
      </c>
      <c r="U108" t="s">
        <v>15410</v>
      </c>
      <c r="V108" t="s">
        <v>8</v>
      </c>
      <c r="W108" t="s">
        <v>104</v>
      </c>
      <c r="X108" t="s">
        <v>1462</v>
      </c>
      <c r="Z108" s="37">
        <v>1</v>
      </c>
      <c r="AA108" s="37">
        <v>75096</v>
      </c>
      <c r="AB108" s="37">
        <v>75096</v>
      </c>
    </row>
    <row r="109" spans="1:28">
      <c r="A109" t="s">
        <v>152</v>
      </c>
      <c r="B109" t="s">
        <v>153</v>
      </c>
      <c r="C109" t="s">
        <v>154</v>
      </c>
      <c r="D109" t="s">
        <v>155</v>
      </c>
      <c r="E109" t="s">
        <v>15411</v>
      </c>
      <c r="F109" t="s">
        <v>15412</v>
      </c>
      <c r="G109" t="s">
        <v>91</v>
      </c>
      <c r="H109" t="s">
        <v>14731</v>
      </c>
      <c r="I109" t="s">
        <v>153</v>
      </c>
      <c r="J109" t="s">
        <v>152</v>
      </c>
      <c r="K109" t="s">
        <v>15413</v>
      </c>
      <c r="L109" t="s">
        <v>14724</v>
      </c>
      <c r="M109" t="s">
        <v>15414</v>
      </c>
      <c r="N109" s="36">
        <v>45985.833333333343</v>
      </c>
      <c r="O109" s="36">
        <v>45986.675000000003</v>
      </c>
      <c r="R109" t="s">
        <v>100</v>
      </c>
      <c r="S109" t="s">
        <v>15415</v>
      </c>
      <c r="T109" t="s">
        <v>102</v>
      </c>
      <c r="U109" t="s">
        <v>15416</v>
      </c>
      <c r="V109" t="s">
        <v>8</v>
      </c>
      <c r="W109" t="s">
        <v>104</v>
      </c>
      <c r="X109" t="s">
        <v>2242</v>
      </c>
      <c r="Z109" s="37">
        <v>1</v>
      </c>
      <c r="AA109" s="37">
        <v>75096</v>
      </c>
      <c r="AB109" s="37">
        <v>75096</v>
      </c>
    </row>
    <row r="110" spans="1:28">
      <c r="A110" t="s">
        <v>152</v>
      </c>
      <c r="B110" t="s">
        <v>153</v>
      </c>
      <c r="C110" t="s">
        <v>154</v>
      </c>
      <c r="D110" t="s">
        <v>155</v>
      </c>
      <c r="E110" t="s">
        <v>15417</v>
      </c>
      <c r="F110" t="s">
        <v>15418</v>
      </c>
      <c r="G110" t="s">
        <v>91</v>
      </c>
      <c r="H110" t="s">
        <v>14731</v>
      </c>
      <c r="I110" t="s">
        <v>153</v>
      </c>
      <c r="J110" t="s">
        <v>152</v>
      </c>
      <c r="K110" t="s">
        <v>15419</v>
      </c>
      <c r="L110" t="s">
        <v>14724</v>
      </c>
      <c r="M110" t="s">
        <v>15420</v>
      </c>
      <c r="N110" s="36">
        <v>45985.816666666673</v>
      </c>
      <c r="O110" s="36">
        <v>45985.609027777777</v>
      </c>
      <c r="R110" t="s">
        <v>100</v>
      </c>
      <c r="S110" t="s">
        <v>15421</v>
      </c>
      <c r="T110" t="s">
        <v>102</v>
      </c>
      <c r="U110" t="s">
        <v>15422</v>
      </c>
      <c r="V110" t="s">
        <v>8</v>
      </c>
      <c r="W110" t="s">
        <v>104</v>
      </c>
      <c r="X110" t="s">
        <v>2242</v>
      </c>
      <c r="Z110" s="37">
        <v>1</v>
      </c>
      <c r="AA110" s="37">
        <v>75096</v>
      </c>
      <c r="AB110" s="37">
        <v>75096</v>
      </c>
    </row>
    <row r="111" spans="1:28">
      <c r="A111" t="s">
        <v>152</v>
      </c>
      <c r="B111" t="s">
        <v>153</v>
      </c>
      <c r="C111" t="s">
        <v>154</v>
      </c>
      <c r="D111" t="s">
        <v>155</v>
      </c>
      <c r="E111" t="s">
        <v>15423</v>
      </c>
      <c r="F111" t="s">
        <v>15424</v>
      </c>
      <c r="G111" t="s">
        <v>91</v>
      </c>
      <c r="H111" t="s">
        <v>14731</v>
      </c>
      <c r="I111" t="s">
        <v>153</v>
      </c>
      <c r="J111" t="s">
        <v>152</v>
      </c>
      <c r="K111" t="s">
        <v>15425</v>
      </c>
      <c r="L111" t="s">
        <v>14724</v>
      </c>
      <c r="M111" t="s">
        <v>15426</v>
      </c>
      <c r="N111" s="36">
        <v>45985.811805555553</v>
      </c>
      <c r="O111" s="36">
        <v>45985.601388888892</v>
      </c>
      <c r="R111" t="s">
        <v>100</v>
      </c>
      <c r="S111" t="s">
        <v>15427</v>
      </c>
      <c r="T111" t="s">
        <v>102</v>
      </c>
      <c r="U111" t="s">
        <v>15428</v>
      </c>
      <c r="V111" t="s">
        <v>8</v>
      </c>
      <c r="W111" t="s">
        <v>104</v>
      </c>
      <c r="X111" t="s">
        <v>162</v>
      </c>
      <c r="Z111" s="37">
        <v>1</v>
      </c>
      <c r="AA111" s="37">
        <v>75096</v>
      </c>
      <c r="AB111" s="37">
        <v>75096</v>
      </c>
    </row>
    <row r="112" spans="1:28">
      <c r="A112" t="s">
        <v>800</v>
      </c>
      <c r="B112" t="s">
        <v>381</v>
      </c>
      <c r="C112" t="s">
        <v>382</v>
      </c>
      <c r="D112" t="s">
        <v>4914</v>
      </c>
      <c r="E112" t="s">
        <v>15429</v>
      </c>
      <c r="F112" t="s">
        <v>15430</v>
      </c>
      <c r="G112" t="s">
        <v>91</v>
      </c>
      <c r="H112" t="s">
        <v>14731</v>
      </c>
      <c r="I112" t="s">
        <v>804</v>
      </c>
      <c r="J112" t="s">
        <v>4917</v>
      </c>
      <c r="K112" t="s">
        <v>15431</v>
      </c>
      <c r="L112" t="s">
        <v>14724</v>
      </c>
      <c r="M112" t="s">
        <v>15432</v>
      </c>
      <c r="N112" s="36">
        <v>45985.379861111112</v>
      </c>
      <c r="O112" s="36">
        <v>45985.708333333343</v>
      </c>
      <c r="R112" t="s">
        <v>100</v>
      </c>
      <c r="S112" t="s">
        <v>15433</v>
      </c>
      <c r="T112" t="s">
        <v>102</v>
      </c>
      <c r="U112" t="s">
        <v>15434</v>
      </c>
      <c r="V112" t="s">
        <v>11</v>
      </c>
      <c r="W112" t="s">
        <v>104</v>
      </c>
      <c r="X112" t="s">
        <v>3716</v>
      </c>
      <c r="Z112" s="37">
        <v>1</v>
      </c>
      <c r="AA112" s="37">
        <v>163814</v>
      </c>
      <c r="AB112" s="37">
        <v>163814</v>
      </c>
    </row>
    <row r="113" spans="1:28">
      <c r="A113" t="s">
        <v>152</v>
      </c>
      <c r="B113" t="s">
        <v>153</v>
      </c>
      <c r="C113" t="s">
        <v>154</v>
      </c>
      <c r="D113" t="s">
        <v>155</v>
      </c>
      <c r="E113" t="s">
        <v>15435</v>
      </c>
      <c r="F113" t="s">
        <v>15436</v>
      </c>
      <c r="G113" t="s">
        <v>91</v>
      </c>
      <c r="H113" t="s">
        <v>14731</v>
      </c>
      <c r="I113" t="s">
        <v>153</v>
      </c>
      <c r="J113" t="s">
        <v>152</v>
      </c>
      <c r="K113" t="s">
        <v>15437</v>
      </c>
      <c r="L113" t="s">
        <v>14724</v>
      </c>
      <c r="M113" t="s">
        <v>15438</v>
      </c>
      <c r="N113" s="36">
        <v>45985.811805555553</v>
      </c>
      <c r="O113" s="36">
        <v>45985.538194444453</v>
      </c>
      <c r="R113" t="s">
        <v>100</v>
      </c>
      <c r="S113" t="s">
        <v>15439</v>
      </c>
      <c r="T113" t="s">
        <v>102</v>
      </c>
      <c r="U113" t="s">
        <v>15440</v>
      </c>
      <c r="V113" t="s">
        <v>8</v>
      </c>
      <c r="W113" t="s">
        <v>104</v>
      </c>
      <c r="X113" t="s">
        <v>162</v>
      </c>
      <c r="Z113" s="37">
        <v>1</v>
      </c>
      <c r="AA113" s="37">
        <v>75096</v>
      </c>
      <c r="AB113" s="37">
        <v>75096</v>
      </c>
    </row>
    <row r="114" spans="1:28">
      <c r="A114" t="s">
        <v>152</v>
      </c>
      <c r="B114" t="s">
        <v>153</v>
      </c>
      <c r="C114" t="s">
        <v>154</v>
      </c>
      <c r="D114" t="s">
        <v>155</v>
      </c>
      <c r="E114" t="s">
        <v>15441</v>
      </c>
      <c r="F114" t="s">
        <v>15442</v>
      </c>
      <c r="G114" t="s">
        <v>91</v>
      </c>
      <c r="H114" t="s">
        <v>14731</v>
      </c>
      <c r="I114" t="s">
        <v>153</v>
      </c>
      <c r="J114" t="s">
        <v>152</v>
      </c>
      <c r="K114" t="s">
        <v>15443</v>
      </c>
      <c r="L114" t="s">
        <v>14724</v>
      </c>
      <c r="M114" t="s">
        <v>15444</v>
      </c>
      <c r="N114" s="36">
        <v>45985.833333333343</v>
      </c>
      <c r="O114" s="36">
        <v>45986.708333333343</v>
      </c>
      <c r="R114" t="s">
        <v>100</v>
      </c>
      <c r="S114" t="s">
        <v>15445</v>
      </c>
      <c r="T114" t="s">
        <v>102</v>
      </c>
      <c r="U114" t="s">
        <v>15446</v>
      </c>
      <c r="V114" t="s">
        <v>8</v>
      </c>
      <c r="W114" t="s">
        <v>104</v>
      </c>
      <c r="X114" t="s">
        <v>1378</v>
      </c>
      <c r="Z114" s="37">
        <v>1</v>
      </c>
      <c r="AA114" s="37">
        <v>75096</v>
      </c>
      <c r="AB114" s="37">
        <v>75096</v>
      </c>
    </row>
    <row r="115" spans="1:28">
      <c r="A115" t="s">
        <v>113</v>
      </c>
      <c r="B115" t="s">
        <v>114</v>
      </c>
      <c r="C115" t="s">
        <v>115</v>
      </c>
      <c r="D115" t="s">
        <v>3656</v>
      </c>
      <c r="E115" t="s">
        <v>15447</v>
      </c>
      <c r="F115" t="s">
        <v>15448</v>
      </c>
      <c r="G115" t="s">
        <v>91</v>
      </c>
      <c r="H115" t="s">
        <v>14731</v>
      </c>
      <c r="I115" t="s">
        <v>366</v>
      </c>
      <c r="J115" t="s">
        <v>3659</v>
      </c>
      <c r="K115" t="s">
        <v>15449</v>
      </c>
      <c r="L115" t="s">
        <v>14724</v>
      </c>
      <c r="M115" t="s">
        <v>15450</v>
      </c>
      <c r="N115" s="36">
        <v>45985.503472222219</v>
      </c>
      <c r="O115" s="36">
        <v>45986.640972222223</v>
      </c>
      <c r="R115" t="s">
        <v>100</v>
      </c>
      <c r="S115" t="s">
        <v>15451</v>
      </c>
      <c r="T115" t="s">
        <v>102</v>
      </c>
      <c r="U115" t="s">
        <v>15452</v>
      </c>
      <c r="V115" t="s">
        <v>13</v>
      </c>
      <c r="W115" t="s">
        <v>104</v>
      </c>
      <c r="X115" t="s">
        <v>379</v>
      </c>
      <c r="Z115" s="37">
        <v>1</v>
      </c>
      <c r="AA115" s="37">
        <v>275729</v>
      </c>
      <c r="AB115" s="37">
        <v>275729</v>
      </c>
    </row>
    <row r="116" spans="1:28">
      <c r="A116" t="s">
        <v>277</v>
      </c>
      <c r="B116" t="s">
        <v>256</v>
      </c>
      <c r="C116" t="s">
        <v>257</v>
      </c>
      <c r="D116" t="s">
        <v>5963</v>
      </c>
      <c r="E116" t="s">
        <v>15453</v>
      </c>
      <c r="F116" t="s">
        <v>14777</v>
      </c>
      <c r="G116" t="s">
        <v>91</v>
      </c>
      <c r="H116" t="s">
        <v>14731</v>
      </c>
      <c r="I116" t="s">
        <v>291</v>
      </c>
      <c r="J116" t="s">
        <v>5966</v>
      </c>
      <c r="K116" t="s">
        <v>14778</v>
      </c>
      <c r="L116" t="s">
        <v>14724</v>
      </c>
      <c r="M116" t="s">
        <v>15454</v>
      </c>
      <c r="N116" s="36">
        <v>45985.67291666667</v>
      </c>
      <c r="O116" s="36">
        <v>45985.661111111112</v>
      </c>
      <c r="R116" t="s">
        <v>100</v>
      </c>
      <c r="S116" t="s">
        <v>15455</v>
      </c>
      <c r="T116" t="s">
        <v>102</v>
      </c>
      <c r="U116" t="s">
        <v>15456</v>
      </c>
      <c r="V116" t="s">
        <v>15</v>
      </c>
      <c r="W116" t="s">
        <v>104</v>
      </c>
      <c r="X116" t="s">
        <v>7190</v>
      </c>
      <c r="Z116" s="37">
        <v>1</v>
      </c>
      <c r="AA116" s="37">
        <v>504833</v>
      </c>
      <c r="AB116" s="37">
        <v>504833</v>
      </c>
    </row>
    <row r="117" spans="1:28">
      <c r="A117" t="s">
        <v>704</v>
      </c>
      <c r="B117" t="s">
        <v>381</v>
      </c>
      <c r="C117" t="s">
        <v>382</v>
      </c>
      <c r="D117" t="s">
        <v>705</v>
      </c>
      <c r="E117" t="s">
        <v>15457</v>
      </c>
      <c r="F117" t="s">
        <v>15458</v>
      </c>
      <c r="G117" t="s">
        <v>91</v>
      </c>
      <c r="H117" t="s">
        <v>14731</v>
      </c>
      <c r="I117" t="s">
        <v>708</v>
      </c>
      <c r="J117" t="s">
        <v>704</v>
      </c>
      <c r="K117" t="s">
        <v>15459</v>
      </c>
      <c r="L117" t="s">
        <v>14724</v>
      </c>
      <c r="M117" t="s">
        <v>15460</v>
      </c>
      <c r="N117" s="36">
        <v>45985.379861111112</v>
      </c>
      <c r="O117" s="36">
        <v>45985.65</v>
      </c>
      <c r="R117" t="s">
        <v>100</v>
      </c>
      <c r="S117" t="s">
        <v>15461</v>
      </c>
      <c r="T117" t="s">
        <v>102</v>
      </c>
      <c r="U117" t="s">
        <v>15462</v>
      </c>
      <c r="V117" t="s">
        <v>8</v>
      </c>
      <c r="W117" t="s">
        <v>104</v>
      </c>
      <c r="X117" t="s">
        <v>1309</v>
      </c>
      <c r="Z117" s="37">
        <v>1</v>
      </c>
      <c r="AA117" s="37">
        <v>75096</v>
      </c>
      <c r="AB117" s="37">
        <v>75096</v>
      </c>
    </row>
    <row r="118" spans="1:28">
      <c r="A118" t="s">
        <v>113</v>
      </c>
      <c r="B118" t="s">
        <v>114</v>
      </c>
      <c r="C118" t="s">
        <v>115</v>
      </c>
      <c r="D118" t="s">
        <v>1715</v>
      </c>
      <c r="E118" t="s">
        <v>15463</v>
      </c>
      <c r="F118" t="s">
        <v>15464</v>
      </c>
      <c r="G118" t="s">
        <v>91</v>
      </c>
      <c r="H118" t="s">
        <v>14731</v>
      </c>
      <c r="I118" t="s">
        <v>366</v>
      </c>
      <c r="J118" t="s">
        <v>1718</v>
      </c>
      <c r="K118" t="s">
        <v>15465</v>
      </c>
      <c r="L118" t="s">
        <v>14724</v>
      </c>
      <c r="M118" t="s">
        <v>15466</v>
      </c>
      <c r="N118" s="36">
        <v>45986.640277777777</v>
      </c>
      <c r="O118" s="36">
        <v>45987.638194444437</v>
      </c>
      <c r="R118" t="s">
        <v>100</v>
      </c>
      <c r="S118" t="s">
        <v>15467</v>
      </c>
      <c r="T118" t="s">
        <v>102</v>
      </c>
      <c r="U118" t="s">
        <v>15468</v>
      </c>
      <c r="V118" t="s">
        <v>11</v>
      </c>
      <c r="W118" t="s">
        <v>104</v>
      </c>
      <c r="X118" t="s">
        <v>1723</v>
      </c>
      <c r="Z118" s="37">
        <v>1</v>
      </c>
      <c r="AA118" s="37">
        <v>163814</v>
      </c>
      <c r="AB118" s="37">
        <v>163814</v>
      </c>
    </row>
    <row r="119" spans="1:28">
      <c r="A119" t="s">
        <v>991</v>
      </c>
      <c r="B119" t="s">
        <v>256</v>
      </c>
      <c r="C119" t="s">
        <v>257</v>
      </c>
      <c r="D119" t="s">
        <v>14896</v>
      </c>
      <c r="E119" t="s">
        <v>15469</v>
      </c>
      <c r="F119" t="s">
        <v>14898</v>
      </c>
      <c r="G119" t="s">
        <v>91</v>
      </c>
      <c r="H119" t="s">
        <v>14731</v>
      </c>
      <c r="I119" t="s">
        <v>224</v>
      </c>
      <c r="J119" t="s">
        <v>14899</v>
      </c>
      <c r="K119" t="s">
        <v>14900</v>
      </c>
      <c r="L119" t="s">
        <v>14724</v>
      </c>
      <c r="M119" t="s">
        <v>15470</v>
      </c>
      <c r="N119" s="36">
        <v>45986.462500000001</v>
      </c>
      <c r="O119" s="36">
        <v>45986.708333333343</v>
      </c>
      <c r="R119" t="s">
        <v>100</v>
      </c>
      <c r="S119" t="s">
        <v>15471</v>
      </c>
      <c r="T119" t="s">
        <v>102</v>
      </c>
      <c r="U119" t="s">
        <v>15472</v>
      </c>
      <c r="V119" t="s">
        <v>15</v>
      </c>
      <c r="W119" t="s">
        <v>104</v>
      </c>
      <c r="X119" t="s">
        <v>727</v>
      </c>
      <c r="Z119" s="37">
        <v>1</v>
      </c>
      <c r="AA119" s="37">
        <v>504833</v>
      </c>
      <c r="AB119" s="37">
        <v>504833</v>
      </c>
    </row>
    <row r="120" spans="1:28">
      <c r="A120" t="s">
        <v>152</v>
      </c>
      <c r="B120" t="s">
        <v>153</v>
      </c>
      <c r="C120" t="s">
        <v>154</v>
      </c>
      <c r="D120" t="s">
        <v>155</v>
      </c>
      <c r="E120" t="s">
        <v>15473</v>
      </c>
      <c r="F120" t="s">
        <v>15474</v>
      </c>
      <c r="G120" t="s">
        <v>91</v>
      </c>
      <c r="H120" t="s">
        <v>14731</v>
      </c>
      <c r="I120" t="s">
        <v>153</v>
      </c>
      <c r="J120" t="s">
        <v>152</v>
      </c>
      <c r="K120" t="s">
        <v>15475</v>
      </c>
      <c r="L120" t="s">
        <v>14724</v>
      </c>
      <c r="M120" t="s">
        <v>15476</v>
      </c>
      <c r="N120" s="36">
        <v>45986.834027777782</v>
      </c>
      <c r="O120" s="36">
        <v>45986.708333333343</v>
      </c>
      <c r="R120" t="s">
        <v>100</v>
      </c>
      <c r="S120" t="s">
        <v>15477</v>
      </c>
      <c r="T120" t="s">
        <v>102</v>
      </c>
      <c r="U120" t="s">
        <v>15478</v>
      </c>
      <c r="V120" t="s">
        <v>8</v>
      </c>
      <c r="W120" t="s">
        <v>104</v>
      </c>
      <c r="X120" t="s">
        <v>1911</v>
      </c>
      <c r="Z120" s="37">
        <v>1</v>
      </c>
      <c r="AA120" s="37">
        <v>75096</v>
      </c>
      <c r="AB120" s="37">
        <v>75096</v>
      </c>
    </row>
    <row r="121" spans="1:28">
      <c r="A121" t="s">
        <v>152</v>
      </c>
      <c r="B121" t="s">
        <v>153</v>
      </c>
      <c r="C121" t="s">
        <v>154</v>
      </c>
      <c r="D121" t="s">
        <v>155</v>
      </c>
      <c r="E121" t="s">
        <v>15479</v>
      </c>
      <c r="F121" t="s">
        <v>15480</v>
      </c>
      <c r="G121" t="s">
        <v>91</v>
      </c>
      <c r="H121" t="s">
        <v>14731</v>
      </c>
      <c r="I121" t="s">
        <v>153</v>
      </c>
      <c r="J121" t="s">
        <v>152</v>
      </c>
      <c r="K121" t="s">
        <v>15481</v>
      </c>
      <c r="L121" t="s">
        <v>14724</v>
      </c>
      <c r="M121" t="s">
        <v>15482</v>
      </c>
      <c r="N121" s="36">
        <v>45987.611111111109</v>
      </c>
      <c r="O121" s="36">
        <v>45987.681250000001</v>
      </c>
      <c r="R121" t="s">
        <v>100</v>
      </c>
      <c r="S121" t="s">
        <v>15483</v>
      </c>
      <c r="T121" t="s">
        <v>102</v>
      </c>
      <c r="U121" t="s">
        <v>15484</v>
      </c>
      <c r="V121" t="s">
        <v>8</v>
      </c>
      <c r="W121" t="s">
        <v>104</v>
      </c>
      <c r="X121" t="s">
        <v>838</v>
      </c>
      <c r="Z121" s="37">
        <v>1</v>
      </c>
      <c r="AA121" s="37">
        <v>75096</v>
      </c>
      <c r="AB121" s="37">
        <v>75096</v>
      </c>
    </row>
    <row r="122" spans="1:28">
      <c r="A122" t="s">
        <v>152</v>
      </c>
      <c r="B122" t="s">
        <v>153</v>
      </c>
      <c r="C122" t="s">
        <v>154</v>
      </c>
      <c r="D122" t="s">
        <v>155</v>
      </c>
      <c r="E122" t="s">
        <v>15485</v>
      </c>
      <c r="F122" t="s">
        <v>15486</v>
      </c>
      <c r="G122" t="s">
        <v>91</v>
      </c>
      <c r="H122" t="s">
        <v>14731</v>
      </c>
      <c r="I122" t="s">
        <v>153</v>
      </c>
      <c r="J122" t="s">
        <v>152</v>
      </c>
      <c r="K122" t="s">
        <v>15487</v>
      </c>
      <c r="L122" t="s">
        <v>14724</v>
      </c>
      <c r="M122" t="s">
        <v>15488</v>
      </c>
      <c r="N122" s="36">
        <v>45987.956250000003</v>
      </c>
      <c r="O122" s="36">
        <v>45987.51666666667</v>
      </c>
      <c r="R122" t="s">
        <v>100</v>
      </c>
      <c r="S122" t="s">
        <v>15489</v>
      </c>
      <c r="T122" t="s">
        <v>102</v>
      </c>
      <c r="U122" t="s">
        <v>15490</v>
      </c>
      <c r="V122" t="s">
        <v>8</v>
      </c>
      <c r="W122" t="s">
        <v>104</v>
      </c>
      <c r="X122" t="s">
        <v>838</v>
      </c>
      <c r="Z122" s="37">
        <v>1</v>
      </c>
      <c r="AA122" s="37">
        <v>75096</v>
      </c>
      <c r="AB122" s="37">
        <v>75096</v>
      </c>
    </row>
    <row r="123" spans="1:28">
      <c r="A123" t="s">
        <v>152</v>
      </c>
      <c r="B123" t="s">
        <v>153</v>
      </c>
      <c r="C123" t="s">
        <v>154</v>
      </c>
      <c r="D123" t="s">
        <v>155</v>
      </c>
      <c r="E123" t="s">
        <v>15491</v>
      </c>
      <c r="F123" t="s">
        <v>15492</v>
      </c>
      <c r="G123" t="s">
        <v>91</v>
      </c>
      <c r="H123" t="s">
        <v>14731</v>
      </c>
      <c r="I123" t="s">
        <v>153</v>
      </c>
      <c r="J123" t="s">
        <v>152</v>
      </c>
      <c r="K123" t="s">
        <v>15493</v>
      </c>
      <c r="L123" t="s">
        <v>14724</v>
      </c>
      <c r="M123" t="s">
        <v>15494</v>
      </c>
      <c r="N123" s="36">
        <v>45987.956250000003</v>
      </c>
      <c r="O123" s="36">
        <v>45987.708333333343</v>
      </c>
      <c r="R123" t="s">
        <v>100</v>
      </c>
      <c r="S123" t="s">
        <v>15495</v>
      </c>
      <c r="T123" t="s">
        <v>102</v>
      </c>
      <c r="U123" t="s">
        <v>15496</v>
      </c>
      <c r="V123" t="s">
        <v>8</v>
      </c>
      <c r="W123" t="s">
        <v>104</v>
      </c>
      <c r="X123" t="s">
        <v>786</v>
      </c>
      <c r="Z123" s="37">
        <v>1</v>
      </c>
      <c r="AA123" s="37">
        <v>75096</v>
      </c>
      <c r="AB123" s="37">
        <v>75096</v>
      </c>
    </row>
    <row r="124" spans="1:28">
      <c r="A124" t="s">
        <v>244</v>
      </c>
      <c r="B124" t="s">
        <v>114</v>
      </c>
      <c r="C124" t="s">
        <v>115</v>
      </c>
      <c r="D124" t="s">
        <v>7185</v>
      </c>
      <c r="E124" t="s">
        <v>15497</v>
      </c>
      <c r="F124" t="s">
        <v>15498</v>
      </c>
      <c r="G124" t="s">
        <v>91</v>
      </c>
      <c r="H124" t="s">
        <v>14731</v>
      </c>
      <c r="I124" t="s">
        <v>248</v>
      </c>
      <c r="J124" t="s">
        <v>244</v>
      </c>
      <c r="K124" t="s">
        <v>15499</v>
      </c>
      <c r="L124" t="s">
        <v>14724</v>
      </c>
      <c r="M124" t="s">
        <v>15500</v>
      </c>
      <c r="N124" s="36">
        <v>45987.504166666673</v>
      </c>
      <c r="O124" s="36">
        <v>45987.708333333343</v>
      </c>
      <c r="R124" t="s">
        <v>100</v>
      </c>
      <c r="S124" t="s">
        <v>15501</v>
      </c>
      <c r="T124" t="s">
        <v>102</v>
      </c>
      <c r="U124" t="s">
        <v>15502</v>
      </c>
      <c r="V124" t="s">
        <v>8</v>
      </c>
      <c r="W124" t="s">
        <v>104</v>
      </c>
      <c r="X124" t="s">
        <v>1941</v>
      </c>
      <c r="Z124" s="37">
        <v>1</v>
      </c>
      <c r="AA124" s="37">
        <v>75096</v>
      </c>
      <c r="AB124" s="37">
        <v>75096</v>
      </c>
    </row>
    <row r="125" spans="1:28">
      <c r="A125" t="s">
        <v>113</v>
      </c>
      <c r="B125" t="s">
        <v>114</v>
      </c>
      <c r="C125" t="s">
        <v>115</v>
      </c>
      <c r="D125" t="s">
        <v>5926</v>
      </c>
      <c r="E125" t="s">
        <v>15503</v>
      </c>
      <c r="F125" t="s">
        <v>15504</v>
      </c>
      <c r="G125" t="s">
        <v>91</v>
      </c>
      <c r="H125" t="s">
        <v>14731</v>
      </c>
      <c r="I125" t="s">
        <v>144</v>
      </c>
      <c r="J125" t="s">
        <v>5929</v>
      </c>
      <c r="K125" t="s">
        <v>15505</v>
      </c>
      <c r="L125" t="s">
        <v>14724</v>
      </c>
      <c r="M125" t="s">
        <v>15506</v>
      </c>
      <c r="N125" s="36">
        <v>45987.504166666673</v>
      </c>
      <c r="O125" s="36">
        <v>45988.674305555563</v>
      </c>
      <c r="R125" t="s">
        <v>100</v>
      </c>
      <c r="S125" t="s">
        <v>15507</v>
      </c>
      <c r="T125" t="s">
        <v>102</v>
      </c>
      <c r="U125" t="s">
        <v>15508</v>
      </c>
      <c r="V125" t="s">
        <v>15</v>
      </c>
      <c r="W125" t="s">
        <v>104</v>
      </c>
      <c r="X125" t="s">
        <v>547</v>
      </c>
      <c r="Z125" s="37">
        <v>1</v>
      </c>
      <c r="AA125" s="37">
        <v>504833</v>
      </c>
      <c r="AB125" s="37">
        <v>504833</v>
      </c>
    </row>
    <row r="126" spans="1:28">
      <c r="A126" t="s">
        <v>113</v>
      </c>
      <c r="B126" t="s">
        <v>114</v>
      </c>
      <c r="C126" t="s">
        <v>115</v>
      </c>
      <c r="D126" t="s">
        <v>363</v>
      </c>
      <c r="E126" t="s">
        <v>15509</v>
      </c>
      <c r="F126" t="s">
        <v>15510</v>
      </c>
      <c r="G126" t="s">
        <v>91</v>
      </c>
      <c r="H126" t="s">
        <v>14731</v>
      </c>
      <c r="I126" t="s">
        <v>366</v>
      </c>
      <c r="J126" t="s">
        <v>113</v>
      </c>
      <c r="K126" t="s">
        <v>15511</v>
      </c>
      <c r="L126" t="s">
        <v>14724</v>
      </c>
      <c r="M126" t="s">
        <v>15512</v>
      </c>
      <c r="N126" s="36">
        <v>45987.504166666673</v>
      </c>
      <c r="O126" s="36">
        <v>45987.67083333333</v>
      </c>
      <c r="R126" t="s">
        <v>100</v>
      </c>
      <c r="S126" t="s">
        <v>15513</v>
      </c>
      <c r="T126" t="s">
        <v>102</v>
      </c>
      <c r="U126" t="s">
        <v>15514</v>
      </c>
      <c r="V126" t="s">
        <v>8</v>
      </c>
      <c r="W126" t="s">
        <v>104</v>
      </c>
      <c r="X126" t="s">
        <v>1632</v>
      </c>
      <c r="Z126" s="37">
        <v>1</v>
      </c>
      <c r="AA126" s="37">
        <v>75096</v>
      </c>
      <c r="AB126" s="37">
        <v>75096</v>
      </c>
    </row>
    <row r="127" spans="1:28">
      <c r="A127" t="s">
        <v>800</v>
      </c>
      <c r="B127" t="s">
        <v>381</v>
      </c>
      <c r="C127" t="s">
        <v>382</v>
      </c>
      <c r="D127" t="s">
        <v>15515</v>
      </c>
      <c r="E127" t="s">
        <v>15516</v>
      </c>
      <c r="F127" t="s">
        <v>15517</v>
      </c>
      <c r="G127" t="s">
        <v>91</v>
      </c>
      <c r="H127" t="s">
        <v>14731</v>
      </c>
      <c r="I127" t="s">
        <v>804</v>
      </c>
      <c r="J127" t="s">
        <v>15518</v>
      </c>
      <c r="K127" t="s">
        <v>15519</v>
      </c>
      <c r="L127" t="s">
        <v>14724</v>
      </c>
      <c r="M127" t="s">
        <v>15520</v>
      </c>
      <c r="N127" s="36">
        <v>45987</v>
      </c>
      <c r="O127" s="36">
        <v>45988.685416666667</v>
      </c>
      <c r="R127" t="s">
        <v>100</v>
      </c>
      <c r="S127" t="s">
        <v>15521</v>
      </c>
      <c r="T127" t="s">
        <v>102</v>
      </c>
      <c r="U127" t="s">
        <v>15522</v>
      </c>
      <c r="V127" t="s">
        <v>13</v>
      </c>
      <c r="W127" t="s">
        <v>104</v>
      </c>
      <c r="X127" t="s">
        <v>2068</v>
      </c>
      <c r="Z127" s="37">
        <v>1</v>
      </c>
      <c r="AA127" s="37">
        <v>275729</v>
      </c>
      <c r="AB127" s="37">
        <v>275729</v>
      </c>
    </row>
    <row r="128" spans="1:28">
      <c r="A128" t="s">
        <v>398</v>
      </c>
      <c r="B128" t="s">
        <v>86</v>
      </c>
      <c r="C128" t="s">
        <v>87</v>
      </c>
      <c r="D128" t="s">
        <v>399</v>
      </c>
      <c r="E128" t="s">
        <v>15523</v>
      </c>
      <c r="F128" t="s">
        <v>15524</v>
      </c>
      <c r="G128" t="s">
        <v>91</v>
      </c>
      <c r="H128" t="s">
        <v>14731</v>
      </c>
      <c r="I128" t="s">
        <v>402</v>
      </c>
      <c r="J128" t="s">
        <v>398</v>
      </c>
      <c r="K128" t="s">
        <v>15525</v>
      </c>
      <c r="L128" t="s">
        <v>14724</v>
      </c>
      <c r="M128" t="s">
        <v>15526</v>
      </c>
      <c r="N128" s="36">
        <v>45987.789583333331</v>
      </c>
      <c r="O128" s="36">
        <v>45987.495833333327</v>
      </c>
      <c r="R128" t="s">
        <v>100</v>
      </c>
      <c r="S128" t="s">
        <v>15527</v>
      </c>
      <c r="T128" t="s">
        <v>102</v>
      </c>
      <c r="U128" t="s">
        <v>15528</v>
      </c>
      <c r="V128" t="s">
        <v>8</v>
      </c>
      <c r="W128" t="s">
        <v>104</v>
      </c>
      <c r="X128" t="s">
        <v>407</v>
      </c>
      <c r="Z128" s="37">
        <v>1</v>
      </c>
      <c r="AA128" s="37">
        <v>75096</v>
      </c>
      <c r="AB128" s="37">
        <v>75096</v>
      </c>
    </row>
    <row r="129" spans="1:28">
      <c r="A129" t="s">
        <v>975</v>
      </c>
      <c r="B129" t="s">
        <v>256</v>
      </c>
      <c r="C129" t="s">
        <v>257</v>
      </c>
      <c r="D129" t="s">
        <v>1291</v>
      </c>
      <c r="E129" t="s">
        <v>15529</v>
      </c>
      <c r="F129" t="s">
        <v>15530</v>
      </c>
      <c r="G129" t="s">
        <v>91</v>
      </c>
      <c r="H129" t="s">
        <v>14731</v>
      </c>
      <c r="I129" t="s">
        <v>979</v>
      </c>
      <c r="J129" t="s">
        <v>1294</v>
      </c>
      <c r="K129" t="s">
        <v>15531</v>
      </c>
      <c r="L129" t="s">
        <v>14724</v>
      </c>
      <c r="M129" t="s">
        <v>15532</v>
      </c>
      <c r="N129" s="36">
        <v>45987.496527777781</v>
      </c>
      <c r="O129" s="36">
        <v>45987.633333333331</v>
      </c>
      <c r="R129" t="s">
        <v>100</v>
      </c>
      <c r="S129" t="s">
        <v>15533</v>
      </c>
      <c r="T129" t="s">
        <v>102</v>
      </c>
      <c r="V129" t="s">
        <v>8</v>
      </c>
      <c r="W129" t="s">
        <v>104</v>
      </c>
      <c r="X129" t="s">
        <v>1960</v>
      </c>
      <c r="Z129" s="37">
        <v>1</v>
      </c>
      <c r="AA129" s="37">
        <v>75096</v>
      </c>
      <c r="AB129" s="37">
        <v>75096</v>
      </c>
    </row>
    <row r="130" spans="1:28">
      <c r="A130" t="s">
        <v>113</v>
      </c>
      <c r="B130" t="s">
        <v>114</v>
      </c>
      <c r="C130" t="s">
        <v>115</v>
      </c>
      <c r="D130" t="s">
        <v>1715</v>
      </c>
      <c r="E130" t="s">
        <v>15534</v>
      </c>
      <c r="F130" t="s">
        <v>15535</v>
      </c>
      <c r="G130" t="s">
        <v>91</v>
      </c>
      <c r="H130" t="s">
        <v>14731</v>
      </c>
      <c r="I130" t="s">
        <v>366</v>
      </c>
      <c r="J130" t="s">
        <v>1718</v>
      </c>
      <c r="K130" t="s">
        <v>15536</v>
      </c>
      <c r="L130" t="s">
        <v>14724</v>
      </c>
      <c r="M130" t="s">
        <v>15537</v>
      </c>
      <c r="N130" s="36">
        <v>45987.504166666673</v>
      </c>
      <c r="O130" s="36">
        <v>45987.708333333343</v>
      </c>
      <c r="R130" t="s">
        <v>100</v>
      </c>
      <c r="S130" t="s">
        <v>15538</v>
      </c>
      <c r="T130" t="s">
        <v>102</v>
      </c>
      <c r="U130" t="s">
        <v>15539</v>
      </c>
      <c r="V130" t="s">
        <v>11</v>
      </c>
      <c r="W130" t="s">
        <v>104</v>
      </c>
      <c r="X130" t="s">
        <v>1462</v>
      </c>
      <c r="Z130" s="37">
        <v>1</v>
      </c>
      <c r="AA130" s="37">
        <v>163814</v>
      </c>
      <c r="AB130" s="37">
        <v>163814</v>
      </c>
    </row>
    <row r="131" spans="1:28">
      <c r="A131" t="s">
        <v>152</v>
      </c>
      <c r="B131" t="s">
        <v>153</v>
      </c>
      <c r="C131" t="s">
        <v>154</v>
      </c>
      <c r="D131" t="s">
        <v>155</v>
      </c>
      <c r="E131" t="s">
        <v>15540</v>
      </c>
      <c r="F131" t="s">
        <v>15541</v>
      </c>
      <c r="G131" t="s">
        <v>91</v>
      </c>
      <c r="H131" t="s">
        <v>14731</v>
      </c>
      <c r="I131" t="s">
        <v>153</v>
      </c>
      <c r="J131" t="s">
        <v>152</v>
      </c>
      <c r="K131" t="s">
        <v>15542</v>
      </c>
      <c r="L131" t="s">
        <v>14724</v>
      </c>
      <c r="M131" t="s">
        <v>15543</v>
      </c>
      <c r="N131" s="36">
        <v>45987.956944444442</v>
      </c>
      <c r="O131" s="36">
        <v>45987.708333333343</v>
      </c>
      <c r="R131" t="s">
        <v>100</v>
      </c>
      <c r="S131" t="s">
        <v>15544</v>
      </c>
      <c r="T131" t="s">
        <v>102</v>
      </c>
      <c r="U131" t="s">
        <v>15545</v>
      </c>
      <c r="V131" t="s">
        <v>8</v>
      </c>
      <c r="W131" t="s">
        <v>104</v>
      </c>
      <c r="X131" t="s">
        <v>574</v>
      </c>
      <c r="Z131" s="37">
        <v>1</v>
      </c>
      <c r="AA131" s="37">
        <v>75096</v>
      </c>
      <c r="AB131" s="37">
        <v>75096</v>
      </c>
    </row>
    <row r="132" spans="1:28">
      <c r="A132" t="s">
        <v>152</v>
      </c>
      <c r="B132" t="s">
        <v>153</v>
      </c>
      <c r="C132" t="s">
        <v>154</v>
      </c>
      <c r="D132" t="s">
        <v>15546</v>
      </c>
      <c r="E132" t="s">
        <v>15547</v>
      </c>
      <c r="F132" t="s">
        <v>15548</v>
      </c>
      <c r="G132" t="s">
        <v>91</v>
      </c>
      <c r="H132" t="s">
        <v>14731</v>
      </c>
      <c r="I132" t="s">
        <v>153</v>
      </c>
      <c r="J132" t="s">
        <v>15549</v>
      </c>
      <c r="K132" t="s">
        <v>15550</v>
      </c>
      <c r="L132" t="s">
        <v>14724</v>
      </c>
      <c r="M132" t="s">
        <v>15551</v>
      </c>
      <c r="N132" s="36">
        <v>45987.475694444453</v>
      </c>
      <c r="O132" s="36">
        <v>45987.625</v>
      </c>
      <c r="R132" t="s">
        <v>100</v>
      </c>
      <c r="S132" t="s">
        <v>15552</v>
      </c>
      <c r="T132" t="s">
        <v>102</v>
      </c>
      <c r="U132" t="s">
        <v>15553</v>
      </c>
      <c r="V132" t="s">
        <v>13</v>
      </c>
      <c r="W132" t="s">
        <v>104</v>
      </c>
      <c r="X132" t="s">
        <v>919</v>
      </c>
      <c r="Z132" s="37">
        <v>1</v>
      </c>
      <c r="AA132" s="37">
        <v>275729</v>
      </c>
      <c r="AB132" s="37">
        <v>275729</v>
      </c>
    </row>
    <row r="133" spans="1:28">
      <c r="A133" t="s">
        <v>603</v>
      </c>
      <c r="B133" t="s">
        <v>381</v>
      </c>
      <c r="C133" t="s">
        <v>382</v>
      </c>
      <c r="D133" t="s">
        <v>8405</v>
      </c>
      <c r="E133" t="s">
        <v>15554</v>
      </c>
      <c r="F133" t="s">
        <v>15555</v>
      </c>
      <c r="G133" t="s">
        <v>91</v>
      </c>
      <c r="H133" t="s">
        <v>14731</v>
      </c>
      <c r="I133" t="s">
        <v>607</v>
      </c>
      <c r="J133" t="s">
        <v>8406</v>
      </c>
      <c r="K133" t="s">
        <v>15556</v>
      </c>
      <c r="L133" t="s">
        <v>14724</v>
      </c>
      <c r="M133" t="s">
        <v>15557</v>
      </c>
      <c r="N133" s="36">
        <v>45987.30972222222</v>
      </c>
      <c r="O133" s="36">
        <v>45988.661805555559</v>
      </c>
      <c r="R133" t="s">
        <v>14780</v>
      </c>
      <c r="S133" t="s">
        <v>15558</v>
      </c>
      <c r="T133" t="s">
        <v>102</v>
      </c>
      <c r="V133" t="s">
        <v>11</v>
      </c>
      <c r="W133" t="s">
        <v>104</v>
      </c>
      <c r="X133" t="s">
        <v>612</v>
      </c>
      <c r="Z133" s="37">
        <v>1</v>
      </c>
      <c r="AA133" s="37">
        <v>163814</v>
      </c>
      <c r="AB133" s="37">
        <v>163814</v>
      </c>
    </row>
    <row r="134" spans="1:28">
      <c r="A134" t="s">
        <v>800</v>
      </c>
      <c r="B134" t="s">
        <v>381</v>
      </c>
      <c r="C134" t="s">
        <v>382</v>
      </c>
      <c r="D134" t="s">
        <v>4224</v>
      </c>
      <c r="E134" t="s">
        <v>15559</v>
      </c>
      <c r="F134" t="s">
        <v>15560</v>
      </c>
      <c r="G134" t="s">
        <v>91</v>
      </c>
      <c r="H134" t="s">
        <v>14731</v>
      </c>
      <c r="I134" t="s">
        <v>804</v>
      </c>
      <c r="J134" t="s">
        <v>4227</v>
      </c>
      <c r="K134" t="s">
        <v>15561</v>
      </c>
      <c r="L134" t="s">
        <v>14724</v>
      </c>
      <c r="M134" t="s">
        <v>15562</v>
      </c>
      <c r="N134" s="36">
        <v>45987</v>
      </c>
      <c r="O134" s="36">
        <v>45988.679861111108</v>
      </c>
      <c r="R134" t="s">
        <v>100</v>
      </c>
      <c r="S134" t="s">
        <v>15563</v>
      </c>
      <c r="T134" t="s">
        <v>102</v>
      </c>
      <c r="U134" t="s">
        <v>15564</v>
      </c>
      <c r="V134" t="s">
        <v>13</v>
      </c>
      <c r="W134" t="s">
        <v>104</v>
      </c>
      <c r="X134" t="s">
        <v>810</v>
      </c>
      <c r="Z134" s="37">
        <v>1</v>
      </c>
      <c r="AA134" s="37">
        <v>275729</v>
      </c>
      <c r="AB134" s="37">
        <v>275729</v>
      </c>
    </row>
    <row r="135" spans="1:28">
      <c r="A135" t="s">
        <v>152</v>
      </c>
      <c r="B135" t="s">
        <v>153</v>
      </c>
      <c r="C135" t="s">
        <v>154</v>
      </c>
      <c r="D135" t="s">
        <v>155</v>
      </c>
      <c r="E135" t="s">
        <v>15565</v>
      </c>
      <c r="F135" t="s">
        <v>15566</v>
      </c>
      <c r="G135" t="s">
        <v>91</v>
      </c>
      <c r="H135" t="s">
        <v>14731</v>
      </c>
      <c r="I135" t="s">
        <v>153</v>
      </c>
      <c r="J135" t="s">
        <v>152</v>
      </c>
      <c r="K135" t="s">
        <v>15567</v>
      </c>
      <c r="L135" t="s">
        <v>14724</v>
      </c>
      <c r="M135" t="s">
        <v>15568</v>
      </c>
      <c r="N135" s="36">
        <v>45987.427083333343</v>
      </c>
      <c r="O135" s="36">
        <v>45987.614583333343</v>
      </c>
      <c r="R135" t="s">
        <v>100</v>
      </c>
      <c r="S135" t="s">
        <v>15569</v>
      </c>
      <c r="T135" t="s">
        <v>102</v>
      </c>
      <c r="U135" t="s">
        <v>15570</v>
      </c>
      <c r="V135" t="s">
        <v>8</v>
      </c>
      <c r="W135" t="s">
        <v>104</v>
      </c>
      <c r="X135" t="s">
        <v>786</v>
      </c>
      <c r="Z135" s="37">
        <v>1</v>
      </c>
      <c r="AA135" s="37">
        <v>75096</v>
      </c>
      <c r="AB135" s="37">
        <v>75096</v>
      </c>
    </row>
    <row r="136" spans="1:28">
      <c r="A136" t="s">
        <v>113</v>
      </c>
      <c r="B136" t="s">
        <v>114</v>
      </c>
      <c r="C136" t="s">
        <v>115</v>
      </c>
      <c r="D136" t="s">
        <v>1715</v>
      </c>
      <c r="E136" t="s">
        <v>15571</v>
      </c>
      <c r="F136" t="s">
        <v>15572</v>
      </c>
      <c r="G136" t="s">
        <v>91</v>
      </c>
      <c r="H136" t="s">
        <v>14731</v>
      </c>
      <c r="I136" t="s">
        <v>366</v>
      </c>
      <c r="J136" t="s">
        <v>1718</v>
      </c>
      <c r="K136" t="s">
        <v>15573</v>
      </c>
      <c r="L136" t="s">
        <v>14724</v>
      </c>
      <c r="M136" t="s">
        <v>15574</v>
      </c>
      <c r="N136" s="36">
        <v>45987.504166666673</v>
      </c>
      <c r="O136" s="36">
        <v>45987.708333333343</v>
      </c>
      <c r="R136" t="s">
        <v>100</v>
      </c>
      <c r="S136" t="s">
        <v>15575</v>
      </c>
      <c r="T136" t="s">
        <v>102</v>
      </c>
      <c r="U136" t="s">
        <v>15576</v>
      </c>
      <c r="V136" t="s">
        <v>11</v>
      </c>
      <c r="W136" t="s">
        <v>104</v>
      </c>
      <c r="X136" t="s">
        <v>1462</v>
      </c>
      <c r="Z136" s="37">
        <v>1</v>
      </c>
      <c r="AA136" s="37">
        <v>163814</v>
      </c>
      <c r="AB136" s="37">
        <v>163814</v>
      </c>
    </row>
    <row r="137" spans="1:28">
      <c r="A137" t="s">
        <v>244</v>
      </c>
      <c r="B137" t="s">
        <v>114</v>
      </c>
      <c r="C137" t="s">
        <v>115</v>
      </c>
      <c r="D137" t="s">
        <v>15188</v>
      </c>
      <c r="E137" t="s">
        <v>15577</v>
      </c>
      <c r="F137" t="s">
        <v>15578</v>
      </c>
      <c r="G137" t="s">
        <v>91</v>
      </c>
      <c r="H137" t="s">
        <v>14731</v>
      </c>
      <c r="I137" t="s">
        <v>248</v>
      </c>
      <c r="J137" t="s">
        <v>15191</v>
      </c>
      <c r="K137" t="s">
        <v>15579</v>
      </c>
      <c r="L137" t="s">
        <v>14724</v>
      </c>
      <c r="M137" t="s">
        <v>15580</v>
      </c>
      <c r="N137" s="36">
        <v>45988.711805555547</v>
      </c>
      <c r="O137" s="36">
        <v>45989.585416666669</v>
      </c>
      <c r="R137" t="s">
        <v>100</v>
      </c>
      <c r="S137" t="s">
        <v>15581</v>
      </c>
      <c r="T137" t="s">
        <v>102</v>
      </c>
      <c r="U137" t="s">
        <v>15582</v>
      </c>
      <c r="V137" t="s">
        <v>13</v>
      </c>
      <c r="W137" t="s">
        <v>104</v>
      </c>
      <c r="X137" t="s">
        <v>1538</v>
      </c>
      <c r="Z137" s="37">
        <v>1</v>
      </c>
      <c r="AA137" s="37">
        <v>275729</v>
      </c>
      <c r="AB137" s="37">
        <v>275729</v>
      </c>
    </row>
    <row r="138" spans="1:28">
      <c r="A138" t="s">
        <v>255</v>
      </c>
      <c r="B138" t="s">
        <v>256</v>
      </c>
      <c r="C138" t="s">
        <v>257</v>
      </c>
      <c r="D138" t="s">
        <v>2433</v>
      </c>
      <c r="E138" t="s">
        <v>15583</v>
      </c>
      <c r="F138" t="s">
        <v>15584</v>
      </c>
      <c r="G138" t="s">
        <v>91</v>
      </c>
      <c r="H138" t="s">
        <v>14731</v>
      </c>
      <c r="I138" t="s">
        <v>144</v>
      </c>
      <c r="J138" t="s">
        <v>2436</v>
      </c>
      <c r="K138" t="s">
        <v>15585</v>
      </c>
      <c r="L138" t="s">
        <v>14724</v>
      </c>
      <c r="M138" t="s">
        <v>15586</v>
      </c>
      <c r="N138" s="36">
        <v>45988.720833333333</v>
      </c>
      <c r="O138" s="36">
        <v>45988.582638888889</v>
      </c>
      <c r="R138" t="s">
        <v>100</v>
      </c>
      <c r="S138" t="s">
        <v>15587</v>
      </c>
      <c r="T138" t="s">
        <v>102</v>
      </c>
      <c r="U138" t="s">
        <v>15588</v>
      </c>
      <c r="V138" t="s">
        <v>11</v>
      </c>
      <c r="W138" t="s">
        <v>104</v>
      </c>
      <c r="X138" t="s">
        <v>703</v>
      </c>
      <c r="Z138" s="37">
        <v>1</v>
      </c>
      <c r="AA138" s="37">
        <v>163814</v>
      </c>
      <c r="AB138" s="37">
        <v>163814</v>
      </c>
    </row>
    <row r="139" spans="1:28">
      <c r="A139" t="s">
        <v>152</v>
      </c>
      <c r="B139" t="s">
        <v>153</v>
      </c>
      <c r="C139" t="s">
        <v>154</v>
      </c>
      <c r="D139" t="s">
        <v>155</v>
      </c>
      <c r="E139" t="s">
        <v>17291</v>
      </c>
      <c r="G139" t="s">
        <v>91</v>
      </c>
      <c r="H139" t="s">
        <v>14731</v>
      </c>
      <c r="I139" t="s">
        <v>153</v>
      </c>
      <c r="J139" t="s">
        <v>152</v>
      </c>
      <c r="K139" t="s">
        <v>17297</v>
      </c>
      <c r="L139" t="s">
        <v>14724</v>
      </c>
      <c r="M139" t="s">
        <v>17298</v>
      </c>
      <c r="N139" s="36">
        <v>45959.032638888893</v>
      </c>
      <c r="O139" s="36">
        <v>45965.53125</v>
      </c>
      <c r="P139" t="s">
        <v>17299</v>
      </c>
      <c r="R139" t="s">
        <v>930</v>
      </c>
      <c r="S139" t="s">
        <v>17300</v>
      </c>
      <c r="T139" t="s">
        <v>102</v>
      </c>
      <c r="U139" t="s">
        <v>17301</v>
      </c>
      <c r="V139" t="s">
        <v>8</v>
      </c>
      <c r="W139" t="s">
        <v>104</v>
      </c>
      <c r="X139" t="s">
        <v>838</v>
      </c>
      <c r="Y139" t="s">
        <v>17302</v>
      </c>
      <c r="Z139" s="37">
        <v>2</v>
      </c>
      <c r="AA139" s="37">
        <v>150192</v>
      </c>
      <c r="AB139" s="37">
        <v>150192</v>
      </c>
    </row>
    <row r="140" spans="1:28">
      <c r="A140" t="s">
        <v>85</v>
      </c>
      <c r="B140" t="s">
        <v>86</v>
      </c>
      <c r="C140" t="s">
        <v>87</v>
      </c>
      <c r="D140" t="s">
        <v>8418</v>
      </c>
      <c r="E140" t="s">
        <v>17294</v>
      </c>
      <c r="G140" t="s">
        <v>91</v>
      </c>
      <c r="H140" t="s">
        <v>14731</v>
      </c>
      <c r="I140" t="s">
        <v>93</v>
      </c>
      <c r="J140" t="s">
        <v>8419</v>
      </c>
      <c r="K140" t="s">
        <v>17303</v>
      </c>
      <c r="L140" t="s">
        <v>14724</v>
      </c>
      <c r="M140" t="s">
        <v>17304</v>
      </c>
      <c r="N140" s="36">
        <v>45988.660416666673</v>
      </c>
      <c r="O140" s="36">
        <v>45989.708333333343</v>
      </c>
      <c r="P140" t="s">
        <v>17305</v>
      </c>
      <c r="R140" t="s">
        <v>100</v>
      </c>
      <c r="S140" t="s">
        <v>17306</v>
      </c>
      <c r="T140" t="s">
        <v>102</v>
      </c>
      <c r="U140" t="s">
        <v>17307</v>
      </c>
      <c r="V140" t="s">
        <v>13</v>
      </c>
      <c r="W140" t="s">
        <v>104</v>
      </c>
      <c r="X140" t="s">
        <v>438</v>
      </c>
      <c r="Z140" s="37">
        <v>1</v>
      </c>
      <c r="AA140" s="37">
        <v>275729</v>
      </c>
      <c r="AB140" s="37">
        <v>275729</v>
      </c>
    </row>
    <row r="141" spans="1:28">
      <c r="A141" t="s">
        <v>152</v>
      </c>
      <c r="B141" t="s">
        <v>153</v>
      </c>
      <c r="C141" t="s">
        <v>154</v>
      </c>
      <c r="D141" t="s">
        <v>155</v>
      </c>
      <c r="E141" t="s">
        <v>17295</v>
      </c>
      <c r="G141" t="s">
        <v>91</v>
      </c>
      <c r="H141" t="s">
        <v>14731</v>
      </c>
      <c r="I141" t="s">
        <v>153</v>
      </c>
      <c r="J141" t="s">
        <v>152</v>
      </c>
      <c r="K141" t="s">
        <v>17308</v>
      </c>
      <c r="L141" t="s">
        <v>14724</v>
      </c>
      <c r="M141" t="s">
        <v>17309</v>
      </c>
      <c r="N141" s="36">
        <v>45988.906944444447</v>
      </c>
      <c r="O141" s="36">
        <v>45989.708333333343</v>
      </c>
      <c r="P141" t="s">
        <v>17310</v>
      </c>
      <c r="R141" t="s">
        <v>100</v>
      </c>
      <c r="S141" t="s">
        <v>17311</v>
      </c>
      <c r="T141" t="s">
        <v>102</v>
      </c>
      <c r="U141" t="s">
        <v>17312</v>
      </c>
      <c r="V141" t="s">
        <v>8</v>
      </c>
      <c r="W141" t="s">
        <v>104</v>
      </c>
      <c r="X141" t="s">
        <v>838</v>
      </c>
      <c r="Z141" s="37">
        <v>1</v>
      </c>
      <c r="AA141" s="37">
        <v>75096</v>
      </c>
      <c r="AB141" s="37">
        <v>75096</v>
      </c>
    </row>
    <row r="142" spans="1:28">
      <c r="A142" t="s">
        <v>351</v>
      </c>
      <c r="B142" t="s">
        <v>86</v>
      </c>
      <c r="C142" t="s">
        <v>352</v>
      </c>
      <c r="D142" t="s">
        <v>811</v>
      </c>
      <c r="E142" t="s">
        <v>17296</v>
      </c>
      <c r="G142" t="s">
        <v>91</v>
      </c>
      <c r="H142" t="s">
        <v>14731</v>
      </c>
      <c r="I142" t="s">
        <v>356</v>
      </c>
      <c r="J142" t="s">
        <v>351</v>
      </c>
      <c r="K142" t="s">
        <v>17313</v>
      </c>
      <c r="L142" t="s">
        <v>14724</v>
      </c>
      <c r="M142" t="s">
        <v>17314</v>
      </c>
      <c r="N142" s="36">
        <v>45989.675000000003</v>
      </c>
      <c r="O142" s="36">
        <v>45989.708333333343</v>
      </c>
      <c r="P142" t="s">
        <v>17315</v>
      </c>
      <c r="R142" t="s">
        <v>100</v>
      </c>
      <c r="S142" t="s">
        <v>17316</v>
      </c>
      <c r="T142" t="s">
        <v>102</v>
      </c>
      <c r="U142" t="s">
        <v>17317</v>
      </c>
      <c r="V142" t="s">
        <v>8</v>
      </c>
      <c r="W142" t="s">
        <v>104</v>
      </c>
      <c r="X142" t="s">
        <v>2338</v>
      </c>
      <c r="Z142" s="37">
        <v>1</v>
      </c>
      <c r="AA142" s="37">
        <v>75096</v>
      </c>
      <c r="AB142" s="37">
        <v>75096</v>
      </c>
    </row>
    <row r="143" spans="1:28">
      <c r="A143" t="s">
        <v>85</v>
      </c>
      <c r="B143" t="s">
        <v>86</v>
      </c>
      <c r="C143" t="s">
        <v>87</v>
      </c>
      <c r="D143" t="s">
        <v>905</v>
      </c>
      <c r="E143" t="s">
        <v>15589</v>
      </c>
      <c r="F143" t="s">
        <v>15590</v>
      </c>
      <c r="G143" t="s">
        <v>91</v>
      </c>
      <c r="H143" t="s">
        <v>14731</v>
      </c>
      <c r="I143" t="s">
        <v>131</v>
      </c>
      <c r="J143" t="s">
        <v>908</v>
      </c>
      <c r="K143" t="s">
        <v>15591</v>
      </c>
      <c r="L143" t="s">
        <v>14724</v>
      </c>
      <c r="M143" t="s">
        <v>15592</v>
      </c>
      <c r="N143" s="36">
        <v>45988.684027777781</v>
      </c>
      <c r="O143" s="36">
        <v>45988.521527777782</v>
      </c>
      <c r="R143" t="s">
        <v>14780</v>
      </c>
      <c r="S143" t="s">
        <v>15593</v>
      </c>
      <c r="T143" t="s">
        <v>102</v>
      </c>
      <c r="V143" t="s">
        <v>15</v>
      </c>
      <c r="W143" t="s">
        <v>104</v>
      </c>
      <c r="X143" t="s">
        <v>137</v>
      </c>
      <c r="Z143" s="37">
        <v>1</v>
      </c>
      <c r="AA143" s="37">
        <v>504833</v>
      </c>
      <c r="AB143" s="37">
        <v>504833</v>
      </c>
    </row>
    <row r="144" spans="1:28">
      <c r="A144" t="s">
        <v>800</v>
      </c>
      <c r="B144" t="s">
        <v>381</v>
      </c>
      <c r="C144" t="s">
        <v>382</v>
      </c>
      <c r="D144" t="s">
        <v>8397</v>
      </c>
      <c r="E144" t="s">
        <v>15594</v>
      </c>
      <c r="F144" t="s">
        <v>15595</v>
      </c>
      <c r="G144" t="s">
        <v>91</v>
      </c>
      <c r="H144" t="s">
        <v>14731</v>
      </c>
      <c r="I144" t="s">
        <v>2052</v>
      </c>
      <c r="J144" t="s">
        <v>8398</v>
      </c>
      <c r="K144" t="s">
        <v>15596</v>
      </c>
      <c r="L144" t="s">
        <v>14724</v>
      </c>
      <c r="M144" t="s">
        <v>15597</v>
      </c>
      <c r="N144" s="36">
        <v>45988.309027777781</v>
      </c>
      <c r="O144" s="36">
        <v>45989.67083333333</v>
      </c>
      <c r="R144" t="s">
        <v>14780</v>
      </c>
      <c r="S144" t="s">
        <v>15598</v>
      </c>
      <c r="T144" t="s">
        <v>102</v>
      </c>
      <c r="V144" t="s">
        <v>15</v>
      </c>
      <c r="W144" t="s">
        <v>104</v>
      </c>
      <c r="X144" t="s">
        <v>2058</v>
      </c>
      <c r="Z144" s="37">
        <v>1</v>
      </c>
      <c r="AA144" s="37">
        <v>504833</v>
      </c>
      <c r="AB144" s="37">
        <v>504833</v>
      </c>
    </row>
    <row r="145" spans="1:28">
      <c r="A145" t="s">
        <v>244</v>
      </c>
      <c r="B145" t="s">
        <v>114</v>
      </c>
      <c r="C145" t="s">
        <v>115</v>
      </c>
      <c r="D145" t="s">
        <v>245</v>
      </c>
      <c r="E145" t="s">
        <v>15599</v>
      </c>
      <c r="F145" t="s">
        <v>15600</v>
      </c>
      <c r="G145" t="s">
        <v>91</v>
      </c>
      <c r="H145" t="s">
        <v>14731</v>
      </c>
      <c r="I145" t="s">
        <v>248</v>
      </c>
      <c r="J145" t="s">
        <v>249</v>
      </c>
      <c r="K145" t="s">
        <v>15601</v>
      </c>
      <c r="L145" t="s">
        <v>14724</v>
      </c>
      <c r="M145" t="s">
        <v>15602</v>
      </c>
      <c r="N145" s="36">
        <v>45989.704861111109</v>
      </c>
      <c r="O145" s="36">
        <v>45989.591666666667</v>
      </c>
      <c r="R145" t="s">
        <v>100</v>
      </c>
      <c r="S145" t="s">
        <v>15603</v>
      </c>
      <c r="T145" t="s">
        <v>102</v>
      </c>
      <c r="U145" t="s">
        <v>15604</v>
      </c>
      <c r="V145" t="s">
        <v>11</v>
      </c>
      <c r="W145" t="s">
        <v>104</v>
      </c>
      <c r="X145" t="s">
        <v>4169</v>
      </c>
      <c r="Z145" s="37">
        <v>1</v>
      </c>
      <c r="AA145" s="37">
        <v>163814</v>
      </c>
      <c r="AB145" s="37">
        <v>163814</v>
      </c>
    </row>
    <row r="146" spans="1:28">
      <c r="A146" t="s">
        <v>152</v>
      </c>
      <c r="B146" t="s">
        <v>153</v>
      </c>
      <c r="C146" t="s">
        <v>154</v>
      </c>
      <c r="D146" t="s">
        <v>8304</v>
      </c>
      <c r="E146" t="s">
        <v>17292</v>
      </c>
      <c r="G146" t="s">
        <v>91</v>
      </c>
      <c r="H146" t="s">
        <v>14731</v>
      </c>
      <c r="I146" t="s">
        <v>153</v>
      </c>
      <c r="J146" t="s">
        <v>8307</v>
      </c>
      <c r="K146" t="s">
        <v>17318</v>
      </c>
      <c r="L146" t="s">
        <v>14724</v>
      </c>
      <c r="M146" t="s">
        <v>17319</v>
      </c>
      <c r="N146" s="36">
        <v>45980.20208333333</v>
      </c>
      <c r="O146" s="36">
        <v>45982.67083333333</v>
      </c>
      <c r="P146" t="s">
        <v>17320</v>
      </c>
      <c r="R146" t="s">
        <v>930</v>
      </c>
      <c r="S146" t="s">
        <v>17321</v>
      </c>
      <c r="T146" t="s">
        <v>102</v>
      </c>
      <c r="U146" t="s">
        <v>17322</v>
      </c>
      <c r="V146" t="s">
        <v>13</v>
      </c>
      <c r="W146" t="s">
        <v>104</v>
      </c>
      <c r="X146" t="s">
        <v>838</v>
      </c>
      <c r="Z146" s="37">
        <v>2</v>
      </c>
      <c r="AA146" s="37">
        <v>551458</v>
      </c>
      <c r="AB146" s="37">
        <v>551458</v>
      </c>
    </row>
    <row r="147" spans="1:28">
      <c r="A147" t="s">
        <v>113</v>
      </c>
      <c r="B147" t="s">
        <v>114</v>
      </c>
      <c r="C147" t="s">
        <v>115</v>
      </c>
      <c r="D147" t="s">
        <v>363</v>
      </c>
      <c r="E147" t="s">
        <v>17293</v>
      </c>
      <c r="G147" t="s">
        <v>91</v>
      </c>
      <c r="H147" t="s">
        <v>14731</v>
      </c>
      <c r="I147" t="s">
        <v>366</v>
      </c>
      <c r="J147" t="s">
        <v>113</v>
      </c>
      <c r="K147" t="s">
        <v>17323</v>
      </c>
      <c r="L147" t="s">
        <v>14724</v>
      </c>
      <c r="M147" t="s">
        <v>17324</v>
      </c>
      <c r="N147" s="36">
        <v>45987.659722222219</v>
      </c>
      <c r="O147" s="36">
        <v>45987.440972222219</v>
      </c>
      <c r="P147" t="s">
        <v>17325</v>
      </c>
      <c r="R147" t="s">
        <v>100</v>
      </c>
      <c r="S147" t="s">
        <v>17326</v>
      </c>
      <c r="T147" t="s">
        <v>102</v>
      </c>
      <c r="U147" t="s">
        <v>17327</v>
      </c>
      <c r="V147" t="s">
        <v>8</v>
      </c>
      <c r="W147" t="s">
        <v>104</v>
      </c>
      <c r="X147" t="s">
        <v>1367</v>
      </c>
      <c r="Z147" s="37">
        <v>1</v>
      </c>
      <c r="AA147" s="37">
        <v>75096</v>
      </c>
      <c r="AB147" s="37">
        <v>75096</v>
      </c>
    </row>
  </sheetData>
  <autoFilter ref="A1:AB147" xr:uid="{00000000-0001-0000-0600-000000000000}"/>
  <conditionalFormatting sqref="E1:E1048576">
    <cfRule type="duplicateValues" dxfId="2" priority="1"/>
  </conditionalFormatting>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D276"/>
  <sheetViews>
    <sheetView workbookViewId="0">
      <pane ySplit="1" topLeftCell="A5" activePane="bottomLeft" state="frozen"/>
      <selection pane="bottomLeft" activeCell="U1" sqref="A1:XFD1048576"/>
    </sheetView>
  </sheetViews>
  <sheetFormatPr baseColWidth="10" defaultColWidth="9.109375" defaultRowHeight="14.4"/>
  <cols>
    <col min="1" max="1" width="15" customWidth="1"/>
    <col min="2" max="2" width="29" customWidth="1"/>
    <col min="3" max="3" width="27" customWidth="1"/>
    <col min="4" max="4" width="13" customWidth="1"/>
    <col min="5" max="5" width="21" customWidth="1"/>
    <col min="6" max="7" width="11" customWidth="1"/>
    <col min="8" max="8" width="20" customWidth="1"/>
    <col min="9" max="9" width="22" customWidth="1"/>
    <col min="10" max="10" width="41" customWidth="1"/>
    <col min="11" max="11" width="10" customWidth="1"/>
    <col min="12" max="12" width="31" customWidth="1"/>
    <col min="13" max="13" width="41" customWidth="1"/>
    <col min="14" max="14" width="44" customWidth="1"/>
    <col min="15" max="15" width="18" customWidth="1"/>
    <col min="16" max="16" width="13" customWidth="1"/>
    <col min="17" max="17" width="26" customWidth="1"/>
    <col min="18" max="18" width="39" customWidth="1"/>
    <col min="19" max="19" width="35" customWidth="1"/>
    <col min="20" max="20" width="50" customWidth="1"/>
    <col min="21" max="21" width="20" customWidth="1"/>
    <col min="22" max="22" width="21" customWidth="1"/>
    <col min="23" max="23" width="14" customWidth="1"/>
    <col min="24" max="24" width="19" customWidth="1"/>
    <col min="25" max="25" width="42" customWidth="1"/>
    <col min="26" max="26" width="16" customWidth="1"/>
    <col min="27" max="27" width="15" customWidth="1"/>
    <col min="28" max="28" width="34" customWidth="1"/>
    <col min="29" max="29" width="39" customWidth="1"/>
    <col min="30" max="30" width="27" customWidth="1"/>
  </cols>
  <sheetData>
    <row r="1" spans="1:30" ht="28.8">
      <c r="A1" s="35" t="s">
        <v>56</v>
      </c>
      <c r="B1" s="35" t="s">
        <v>57</v>
      </c>
      <c r="C1" s="35" t="s">
        <v>58</v>
      </c>
      <c r="D1" s="35" t="s">
        <v>59</v>
      </c>
      <c r="E1" s="35" t="s">
        <v>60</v>
      </c>
      <c r="F1" s="35" t="s">
        <v>61</v>
      </c>
      <c r="G1" s="35" t="s">
        <v>62</v>
      </c>
      <c r="H1" s="35" t="s">
        <v>64</v>
      </c>
      <c r="I1" s="35" t="s">
        <v>65</v>
      </c>
      <c r="J1" s="35" t="s">
        <v>66</v>
      </c>
      <c r="K1" s="35" t="s">
        <v>67</v>
      </c>
      <c r="L1" s="35" t="s">
        <v>68</v>
      </c>
      <c r="M1" s="35" t="s">
        <v>1111</v>
      </c>
      <c r="N1" s="35" t="s">
        <v>1112</v>
      </c>
      <c r="O1" s="35" t="s">
        <v>15605</v>
      </c>
      <c r="P1" s="35" t="s">
        <v>1114</v>
      </c>
      <c r="Q1" s="35" t="s">
        <v>1115</v>
      </c>
      <c r="R1" s="35" t="s">
        <v>1116</v>
      </c>
      <c r="S1" s="35" t="s">
        <v>73</v>
      </c>
      <c r="T1" s="35" t="s">
        <v>1117</v>
      </c>
      <c r="U1" s="35" t="s">
        <v>75</v>
      </c>
      <c r="V1" s="35" t="s">
        <v>76</v>
      </c>
      <c r="W1" s="35" t="s">
        <v>77</v>
      </c>
      <c r="X1" s="35" t="s">
        <v>78</v>
      </c>
      <c r="Y1" s="35" t="s">
        <v>79</v>
      </c>
      <c r="Z1" s="35" t="s">
        <v>80</v>
      </c>
      <c r="AA1" s="35" t="s">
        <v>81</v>
      </c>
      <c r="AB1" s="35" t="s">
        <v>82</v>
      </c>
      <c r="AC1" s="35" t="s">
        <v>83</v>
      </c>
      <c r="AD1" s="35" t="s">
        <v>14719</v>
      </c>
    </row>
    <row r="2" spans="1:30">
      <c r="A2" t="s">
        <v>113</v>
      </c>
      <c r="B2" t="s">
        <v>114</v>
      </c>
      <c r="C2" t="s">
        <v>115</v>
      </c>
      <c r="D2" t="s">
        <v>4888</v>
      </c>
      <c r="E2">
        <v>5857948</v>
      </c>
      <c r="F2" t="s">
        <v>15606</v>
      </c>
      <c r="G2" t="s">
        <v>1121</v>
      </c>
      <c r="H2" t="s">
        <v>119</v>
      </c>
      <c r="I2" t="s">
        <v>4891</v>
      </c>
      <c r="J2" t="s">
        <v>15607</v>
      </c>
      <c r="K2" t="s">
        <v>14724</v>
      </c>
      <c r="L2" t="s">
        <v>15608</v>
      </c>
      <c r="M2" s="36">
        <v>45957.620138888888</v>
      </c>
      <c r="N2" s="36">
        <v>45966.67291666667</v>
      </c>
      <c r="P2" t="s">
        <v>1126</v>
      </c>
      <c r="Q2" t="s">
        <v>1169</v>
      </c>
      <c r="R2" t="s">
        <v>1128</v>
      </c>
      <c r="S2" t="s">
        <v>17374</v>
      </c>
      <c r="T2" t="s">
        <v>15609</v>
      </c>
      <c r="U2" t="s">
        <v>102</v>
      </c>
      <c r="V2" t="s">
        <v>15610</v>
      </c>
      <c r="W2" t="s">
        <v>125</v>
      </c>
      <c r="X2" t="s">
        <v>126</v>
      </c>
      <c r="Y2" t="s">
        <v>127</v>
      </c>
      <c r="Z2" s="37">
        <v>1</v>
      </c>
      <c r="AA2" t="s">
        <v>106</v>
      </c>
      <c r="AB2" s="37">
        <v>988463</v>
      </c>
      <c r="AC2" s="37">
        <v>196537</v>
      </c>
      <c r="AD2" s="37">
        <v>988463</v>
      </c>
    </row>
    <row r="3" spans="1:30">
      <c r="A3" t="s">
        <v>85</v>
      </c>
      <c r="B3" t="s">
        <v>86</v>
      </c>
      <c r="C3" t="s">
        <v>87</v>
      </c>
      <c r="D3" t="s">
        <v>2399</v>
      </c>
      <c r="E3">
        <v>5860450</v>
      </c>
      <c r="F3" t="s">
        <v>15611</v>
      </c>
      <c r="G3" t="s">
        <v>1121</v>
      </c>
      <c r="H3" t="s">
        <v>131</v>
      </c>
      <c r="I3" t="s">
        <v>2402</v>
      </c>
      <c r="J3" t="s">
        <v>15612</v>
      </c>
      <c r="K3" t="s">
        <v>14724</v>
      </c>
      <c r="L3" t="s">
        <v>15613</v>
      </c>
      <c r="M3" s="36">
        <v>45959.356249999997</v>
      </c>
      <c r="N3" s="36">
        <v>45967.700694444437</v>
      </c>
      <c r="P3" t="s">
        <v>15614</v>
      </c>
      <c r="Q3" t="s">
        <v>15615</v>
      </c>
      <c r="R3" t="s">
        <v>15616</v>
      </c>
      <c r="S3" t="s">
        <v>17374</v>
      </c>
      <c r="T3" t="s">
        <v>15617</v>
      </c>
      <c r="U3" t="s">
        <v>102</v>
      </c>
      <c r="V3" t="s">
        <v>15618</v>
      </c>
      <c r="W3" t="s">
        <v>15</v>
      </c>
      <c r="X3" t="s">
        <v>104</v>
      </c>
      <c r="Y3" t="s">
        <v>137</v>
      </c>
      <c r="Z3" s="37">
        <v>1</v>
      </c>
      <c r="AA3" t="s">
        <v>106</v>
      </c>
      <c r="AB3" s="37">
        <v>479589</v>
      </c>
      <c r="AC3" s="37">
        <v>196537</v>
      </c>
      <c r="AD3" s="37">
        <v>479589</v>
      </c>
    </row>
    <row r="4" spans="1:30">
      <c r="A4" t="s">
        <v>138</v>
      </c>
      <c r="B4" t="s">
        <v>139</v>
      </c>
      <c r="C4" t="s">
        <v>140</v>
      </c>
      <c r="D4" t="s">
        <v>10176</v>
      </c>
      <c r="E4">
        <v>5861187</v>
      </c>
      <c r="F4" t="s">
        <v>15619</v>
      </c>
      <c r="G4" t="s">
        <v>1121</v>
      </c>
      <c r="H4" t="s">
        <v>144</v>
      </c>
      <c r="I4" t="s">
        <v>10179</v>
      </c>
      <c r="J4" t="s">
        <v>15620</v>
      </c>
      <c r="K4" t="s">
        <v>14724</v>
      </c>
      <c r="L4" t="s">
        <v>15621</v>
      </c>
      <c r="M4" s="36">
        <v>45959.525694444441</v>
      </c>
      <c r="N4" s="36">
        <v>45962.452777777777</v>
      </c>
      <c r="P4" t="s">
        <v>6636</v>
      </c>
      <c r="Q4" t="s">
        <v>15622</v>
      </c>
      <c r="R4" t="s">
        <v>15623</v>
      </c>
      <c r="S4" t="s">
        <v>17374</v>
      </c>
      <c r="T4" t="s">
        <v>15624</v>
      </c>
      <c r="U4" t="s">
        <v>102</v>
      </c>
      <c r="V4" t="s">
        <v>15625</v>
      </c>
      <c r="W4" t="s">
        <v>15</v>
      </c>
      <c r="X4" t="s">
        <v>104</v>
      </c>
      <c r="Y4" t="s">
        <v>761</v>
      </c>
      <c r="Z4" s="37">
        <v>1</v>
      </c>
      <c r="AA4" t="s">
        <v>106</v>
      </c>
      <c r="AB4" s="37">
        <v>479589</v>
      </c>
      <c r="AC4" s="37">
        <v>196537</v>
      </c>
      <c r="AD4" s="37">
        <v>479589</v>
      </c>
    </row>
    <row r="5" spans="1:30">
      <c r="A5" t="s">
        <v>380</v>
      </c>
      <c r="B5" t="s">
        <v>381</v>
      </c>
      <c r="C5" t="s">
        <v>382</v>
      </c>
      <c r="D5" t="s">
        <v>15626</v>
      </c>
      <c r="E5">
        <v>5861271</v>
      </c>
      <c r="F5" t="s">
        <v>15627</v>
      </c>
      <c r="G5" t="s">
        <v>1121</v>
      </c>
      <c r="H5" t="s">
        <v>386</v>
      </c>
      <c r="I5" t="s">
        <v>15628</v>
      </c>
      <c r="J5" t="s">
        <v>15629</v>
      </c>
      <c r="K5" t="s">
        <v>14724</v>
      </c>
      <c r="L5" t="s">
        <v>15630</v>
      </c>
      <c r="M5" s="36">
        <v>45959.544444444437</v>
      </c>
      <c r="N5" s="36">
        <v>45966.338194444441</v>
      </c>
      <c r="P5" t="s">
        <v>6636</v>
      </c>
      <c r="Q5" t="s">
        <v>15622</v>
      </c>
      <c r="R5" t="s">
        <v>15623</v>
      </c>
      <c r="S5" t="s">
        <v>17374</v>
      </c>
      <c r="T5" t="s">
        <v>15631</v>
      </c>
      <c r="U5" t="s">
        <v>102</v>
      </c>
      <c r="V5" t="s">
        <v>15632</v>
      </c>
      <c r="W5" t="s">
        <v>13</v>
      </c>
      <c r="X5" t="s">
        <v>104</v>
      </c>
      <c r="Y5" t="s">
        <v>1043</v>
      </c>
      <c r="Z5" s="37">
        <v>1</v>
      </c>
      <c r="AA5" t="s">
        <v>106</v>
      </c>
      <c r="AB5" s="37">
        <v>275729</v>
      </c>
      <c r="AC5" s="37">
        <v>196537</v>
      </c>
      <c r="AD5" s="37">
        <v>275729</v>
      </c>
    </row>
    <row r="6" spans="1:30">
      <c r="A6" t="s">
        <v>1646</v>
      </c>
      <c r="B6" t="s">
        <v>256</v>
      </c>
      <c r="C6" t="s">
        <v>257</v>
      </c>
      <c r="D6" t="s">
        <v>9780</v>
      </c>
      <c r="E6">
        <v>5862898</v>
      </c>
      <c r="F6" t="s">
        <v>15633</v>
      </c>
      <c r="G6" t="s">
        <v>1121</v>
      </c>
      <c r="H6" t="s">
        <v>689</v>
      </c>
      <c r="I6" t="s">
        <v>9783</v>
      </c>
      <c r="J6" t="s">
        <v>15634</v>
      </c>
      <c r="K6" t="s">
        <v>14724</v>
      </c>
      <c r="L6" t="s">
        <v>15635</v>
      </c>
      <c r="M6" s="36">
        <v>45960.42083333333</v>
      </c>
      <c r="N6" s="36">
        <v>45965.693749999999</v>
      </c>
      <c r="P6" t="s">
        <v>6636</v>
      </c>
      <c r="Q6" t="s">
        <v>1637</v>
      </c>
      <c r="R6" t="s">
        <v>15636</v>
      </c>
      <c r="S6" t="s">
        <v>17374</v>
      </c>
      <c r="T6" t="s">
        <v>15637</v>
      </c>
      <c r="U6" t="s">
        <v>1195</v>
      </c>
      <c r="W6" t="s">
        <v>15</v>
      </c>
      <c r="X6" t="s">
        <v>104</v>
      </c>
      <c r="Y6" t="s">
        <v>527</v>
      </c>
      <c r="Z6" s="37">
        <v>0</v>
      </c>
      <c r="AA6" t="s">
        <v>106</v>
      </c>
      <c r="AB6" s="37">
        <v>41241</v>
      </c>
      <c r="AC6" s="37">
        <v>0</v>
      </c>
      <c r="AD6" s="37">
        <v>41241</v>
      </c>
    </row>
    <row r="7" spans="1:30">
      <c r="A7" t="s">
        <v>800</v>
      </c>
      <c r="B7" t="s">
        <v>381</v>
      </c>
      <c r="C7" t="s">
        <v>382</v>
      </c>
      <c r="D7" t="s">
        <v>7874</v>
      </c>
      <c r="E7">
        <v>5863651</v>
      </c>
      <c r="F7" t="s">
        <v>15638</v>
      </c>
      <c r="G7" t="s">
        <v>1121</v>
      </c>
      <c r="H7" t="s">
        <v>804</v>
      </c>
      <c r="I7" t="s">
        <v>7877</v>
      </c>
      <c r="J7" t="s">
        <v>15639</v>
      </c>
      <c r="K7" t="s">
        <v>14724</v>
      </c>
      <c r="L7" t="s">
        <v>15640</v>
      </c>
      <c r="M7" s="36">
        <v>45960.630555555559</v>
      </c>
      <c r="N7" s="36">
        <v>45962.488194444442</v>
      </c>
      <c r="P7" t="s">
        <v>1126</v>
      </c>
      <c r="Q7" t="s">
        <v>1186</v>
      </c>
      <c r="R7" t="s">
        <v>1186</v>
      </c>
      <c r="S7" t="s">
        <v>17374</v>
      </c>
      <c r="T7" t="s">
        <v>15641</v>
      </c>
      <c r="U7" t="s">
        <v>102</v>
      </c>
      <c r="V7" t="s">
        <v>15642</v>
      </c>
      <c r="W7" t="s">
        <v>13</v>
      </c>
      <c r="X7" t="s">
        <v>104</v>
      </c>
      <c r="Y7" t="s">
        <v>810</v>
      </c>
      <c r="Z7" s="37">
        <v>1</v>
      </c>
      <c r="AA7" t="s">
        <v>106</v>
      </c>
      <c r="AB7" s="37">
        <v>275729</v>
      </c>
      <c r="AC7" s="37">
        <v>196537</v>
      </c>
      <c r="AD7" s="37">
        <v>275729</v>
      </c>
    </row>
    <row r="8" spans="1:30">
      <c r="A8" t="s">
        <v>704</v>
      </c>
      <c r="B8" t="s">
        <v>381</v>
      </c>
      <c r="C8" t="s">
        <v>382</v>
      </c>
      <c r="D8" t="s">
        <v>3798</v>
      </c>
      <c r="E8">
        <v>5864553</v>
      </c>
      <c r="F8" t="s">
        <v>15643</v>
      </c>
      <c r="G8" t="s">
        <v>1121</v>
      </c>
      <c r="H8" t="s">
        <v>708</v>
      </c>
      <c r="I8" t="s">
        <v>3801</v>
      </c>
      <c r="J8" t="s">
        <v>15644</v>
      </c>
      <c r="K8" t="s">
        <v>14724</v>
      </c>
      <c r="L8" t="s">
        <v>15645</v>
      </c>
      <c r="M8" s="36">
        <v>45961.385416666657</v>
      </c>
      <c r="N8" s="36">
        <v>45968.706250000003</v>
      </c>
      <c r="P8" t="s">
        <v>6636</v>
      </c>
      <c r="Q8" t="s">
        <v>15622</v>
      </c>
      <c r="R8" t="s">
        <v>1638</v>
      </c>
      <c r="S8" t="s">
        <v>17374</v>
      </c>
      <c r="T8" t="s">
        <v>15646</v>
      </c>
      <c r="U8" t="s">
        <v>102</v>
      </c>
      <c r="V8" t="s">
        <v>15647</v>
      </c>
      <c r="W8" t="s">
        <v>11</v>
      </c>
      <c r="X8" t="s">
        <v>104</v>
      </c>
      <c r="Y8" t="s">
        <v>1732</v>
      </c>
      <c r="Z8" s="37">
        <v>2</v>
      </c>
      <c r="AA8" t="s">
        <v>106</v>
      </c>
      <c r="AB8" s="37">
        <v>289936</v>
      </c>
      <c r="AC8" s="37">
        <v>140396</v>
      </c>
      <c r="AD8" s="37">
        <v>289936</v>
      </c>
    </row>
    <row r="9" spans="1:30">
      <c r="A9" t="s">
        <v>244</v>
      </c>
      <c r="B9" t="s">
        <v>114</v>
      </c>
      <c r="C9" t="s">
        <v>115</v>
      </c>
      <c r="D9" t="s">
        <v>1263</v>
      </c>
      <c r="E9">
        <v>5864880</v>
      </c>
      <c r="F9" t="s">
        <v>15648</v>
      </c>
      <c r="G9" t="s">
        <v>1121</v>
      </c>
      <c r="H9" t="s">
        <v>248</v>
      </c>
      <c r="I9" t="s">
        <v>1266</v>
      </c>
      <c r="J9" t="s">
        <v>15649</v>
      </c>
      <c r="K9" t="s">
        <v>14724</v>
      </c>
      <c r="L9" t="s">
        <v>15650</v>
      </c>
      <c r="M9" s="36">
        <v>45961.465277777781</v>
      </c>
      <c r="N9" s="36">
        <v>45962.5</v>
      </c>
      <c r="P9" t="s">
        <v>15614</v>
      </c>
      <c r="Q9" t="s">
        <v>1169</v>
      </c>
      <c r="R9" t="s">
        <v>15651</v>
      </c>
      <c r="S9" t="s">
        <v>17374</v>
      </c>
      <c r="T9" t="s">
        <v>15652</v>
      </c>
      <c r="U9" t="s">
        <v>1195</v>
      </c>
      <c r="W9" t="s">
        <v>11</v>
      </c>
      <c r="X9" t="s">
        <v>104</v>
      </c>
      <c r="Y9" t="s">
        <v>4169</v>
      </c>
      <c r="Z9" s="37">
        <v>0</v>
      </c>
      <c r="AA9" t="s">
        <v>106</v>
      </c>
      <c r="AB9" s="37">
        <v>41241</v>
      </c>
      <c r="AC9" s="37">
        <v>0</v>
      </c>
      <c r="AD9" s="37">
        <v>41241</v>
      </c>
    </row>
    <row r="10" spans="1:30">
      <c r="A10" t="s">
        <v>85</v>
      </c>
      <c r="B10" t="s">
        <v>86</v>
      </c>
      <c r="C10" t="s">
        <v>87</v>
      </c>
      <c r="D10" t="s">
        <v>296</v>
      </c>
      <c r="E10">
        <v>5864973</v>
      </c>
      <c r="F10" t="s">
        <v>15653</v>
      </c>
      <c r="G10" t="s">
        <v>1121</v>
      </c>
      <c r="H10" t="s">
        <v>93</v>
      </c>
      <c r="I10" t="s">
        <v>85</v>
      </c>
      <c r="J10" t="s">
        <v>15654</v>
      </c>
      <c r="K10" t="s">
        <v>14724</v>
      </c>
      <c r="L10" t="s">
        <v>15655</v>
      </c>
      <c r="M10" s="36">
        <v>45961.48333333333</v>
      </c>
      <c r="N10" s="36">
        <v>45962.420138888891</v>
      </c>
      <c r="P10" t="s">
        <v>1126</v>
      </c>
      <c r="Q10" t="s">
        <v>1218</v>
      </c>
      <c r="R10" t="s">
        <v>1128</v>
      </c>
      <c r="S10" t="s">
        <v>17374</v>
      </c>
      <c r="T10" t="s">
        <v>15656</v>
      </c>
      <c r="U10" t="s">
        <v>102</v>
      </c>
      <c r="V10" t="s">
        <v>15657</v>
      </c>
      <c r="W10" t="s">
        <v>8</v>
      </c>
      <c r="X10" t="s">
        <v>104</v>
      </c>
      <c r="Y10" t="s">
        <v>105</v>
      </c>
      <c r="Z10" s="37">
        <v>1</v>
      </c>
      <c r="AA10" t="s">
        <v>106</v>
      </c>
      <c r="AB10" s="37">
        <v>65960</v>
      </c>
      <c r="AC10" s="37">
        <v>75096</v>
      </c>
      <c r="AD10" s="37">
        <v>65960</v>
      </c>
    </row>
    <row r="11" spans="1:30">
      <c r="A11" t="s">
        <v>152</v>
      </c>
      <c r="B11" t="s">
        <v>153</v>
      </c>
      <c r="C11" t="s">
        <v>154</v>
      </c>
      <c r="D11" t="s">
        <v>155</v>
      </c>
      <c r="E11">
        <v>5865180</v>
      </c>
      <c r="F11" t="s">
        <v>15658</v>
      </c>
      <c r="G11" t="s">
        <v>1121</v>
      </c>
      <c r="H11" t="s">
        <v>153</v>
      </c>
      <c r="I11" t="s">
        <v>152</v>
      </c>
      <c r="J11" t="s">
        <v>15659</v>
      </c>
      <c r="K11" t="s">
        <v>14724</v>
      </c>
      <c r="L11" t="s">
        <v>15660</v>
      </c>
      <c r="M11" s="36">
        <v>45961.532638888893</v>
      </c>
      <c r="N11" s="36">
        <v>45962.439583333333</v>
      </c>
      <c r="P11" t="s">
        <v>6636</v>
      </c>
      <c r="Q11" t="s">
        <v>1637</v>
      </c>
      <c r="R11" t="s">
        <v>15636</v>
      </c>
      <c r="S11" t="s">
        <v>17374</v>
      </c>
      <c r="T11" t="s">
        <v>15661</v>
      </c>
      <c r="U11" t="s">
        <v>102</v>
      </c>
      <c r="V11" t="s">
        <v>106</v>
      </c>
      <c r="W11" t="s">
        <v>8</v>
      </c>
      <c r="X11" t="s">
        <v>104</v>
      </c>
      <c r="Y11" t="s">
        <v>162</v>
      </c>
      <c r="Z11" s="37">
        <v>1</v>
      </c>
      <c r="AA11" t="s">
        <v>106</v>
      </c>
      <c r="AB11" s="37">
        <v>65960</v>
      </c>
      <c r="AC11" s="37">
        <v>75096</v>
      </c>
      <c r="AD11" s="37">
        <v>65960</v>
      </c>
    </row>
    <row r="12" spans="1:30">
      <c r="A12" t="s">
        <v>351</v>
      </c>
      <c r="B12" t="s">
        <v>86</v>
      </c>
      <c r="C12" t="s">
        <v>352</v>
      </c>
      <c r="D12" t="s">
        <v>3636</v>
      </c>
      <c r="E12">
        <v>5865188</v>
      </c>
      <c r="F12" t="s">
        <v>15662</v>
      </c>
      <c r="G12" t="s">
        <v>1121</v>
      </c>
      <c r="H12" t="s">
        <v>2213</v>
      </c>
      <c r="I12" t="s">
        <v>3639</v>
      </c>
      <c r="J12" t="s">
        <v>15663</v>
      </c>
      <c r="K12" t="s">
        <v>14724</v>
      </c>
      <c r="L12" t="s">
        <v>15664</v>
      </c>
      <c r="M12" s="36">
        <v>45961.534722222219</v>
      </c>
      <c r="N12" s="36">
        <v>45966.343055555553</v>
      </c>
      <c r="P12" t="s">
        <v>6636</v>
      </c>
      <c r="Q12" t="s">
        <v>1637</v>
      </c>
      <c r="R12" t="s">
        <v>15665</v>
      </c>
      <c r="S12" t="s">
        <v>17374</v>
      </c>
      <c r="T12" t="s">
        <v>15666</v>
      </c>
      <c r="U12" t="s">
        <v>1195</v>
      </c>
      <c r="W12" t="s">
        <v>11</v>
      </c>
      <c r="X12" t="s">
        <v>104</v>
      </c>
      <c r="Y12" t="s">
        <v>1089</v>
      </c>
      <c r="Z12" s="37">
        <v>0</v>
      </c>
      <c r="AA12" t="s">
        <v>106</v>
      </c>
      <c r="AB12" s="37">
        <v>41241</v>
      </c>
      <c r="AC12" s="37">
        <v>0</v>
      </c>
      <c r="AD12" s="37">
        <v>41241</v>
      </c>
    </row>
    <row r="13" spans="1:30">
      <c r="A13" t="s">
        <v>152</v>
      </c>
      <c r="B13" t="s">
        <v>153</v>
      </c>
      <c r="C13" t="s">
        <v>154</v>
      </c>
      <c r="D13" t="s">
        <v>155</v>
      </c>
      <c r="E13">
        <v>5865478</v>
      </c>
      <c r="F13" t="s">
        <v>15667</v>
      </c>
      <c r="G13" t="s">
        <v>1121</v>
      </c>
      <c r="H13" t="s">
        <v>153</v>
      </c>
      <c r="I13" t="s">
        <v>152</v>
      </c>
      <c r="J13" t="s">
        <v>15668</v>
      </c>
      <c r="K13" t="s">
        <v>14724</v>
      </c>
      <c r="L13" t="s">
        <v>15669</v>
      </c>
      <c r="M13" s="36">
        <v>45961.606944444437</v>
      </c>
      <c r="N13" s="36">
        <v>45962.407638888893</v>
      </c>
      <c r="P13" t="s">
        <v>1227</v>
      </c>
      <c r="Q13" t="s">
        <v>1169</v>
      </c>
      <c r="R13" t="s">
        <v>1407</v>
      </c>
      <c r="S13" t="s">
        <v>17374</v>
      </c>
      <c r="T13" t="s">
        <v>15670</v>
      </c>
      <c r="U13" t="s">
        <v>102</v>
      </c>
      <c r="V13" t="s">
        <v>15671</v>
      </c>
      <c r="W13" t="s">
        <v>8</v>
      </c>
      <c r="X13" t="s">
        <v>104</v>
      </c>
      <c r="Y13" t="s">
        <v>453</v>
      </c>
      <c r="Z13" s="37">
        <v>1</v>
      </c>
      <c r="AA13" t="s">
        <v>106</v>
      </c>
      <c r="AB13" s="37">
        <v>65960</v>
      </c>
      <c r="AC13" s="37">
        <v>75096</v>
      </c>
      <c r="AD13" s="37">
        <v>65960</v>
      </c>
    </row>
    <row r="14" spans="1:30">
      <c r="A14" t="s">
        <v>152</v>
      </c>
      <c r="B14" t="s">
        <v>153</v>
      </c>
      <c r="C14" t="s">
        <v>154</v>
      </c>
      <c r="D14" t="s">
        <v>155</v>
      </c>
      <c r="E14">
        <v>5865681</v>
      </c>
      <c r="F14" t="s">
        <v>15672</v>
      </c>
      <c r="G14" t="s">
        <v>1121</v>
      </c>
      <c r="H14" t="s">
        <v>153</v>
      </c>
      <c r="I14" t="s">
        <v>152</v>
      </c>
      <c r="J14" t="s">
        <v>15673</v>
      </c>
      <c r="K14" t="s">
        <v>14724</v>
      </c>
      <c r="L14" t="s">
        <v>15674</v>
      </c>
      <c r="M14" s="36">
        <v>45961.662499999999</v>
      </c>
      <c r="N14" s="36">
        <v>45962.535416666673</v>
      </c>
      <c r="P14" t="s">
        <v>1227</v>
      </c>
      <c r="Q14" t="s">
        <v>1637</v>
      </c>
      <c r="R14" t="s">
        <v>1638</v>
      </c>
      <c r="S14" t="s">
        <v>17374</v>
      </c>
      <c r="T14" t="s">
        <v>15675</v>
      </c>
      <c r="U14" t="s">
        <v>1195</v>
      </c>
      <c r="W14" t="s">
        <v>8</v>
      </c>
      <c r="X14" t="s">
        <v>104</v>
      </c>
      <c r="Y14" t="s">
        <v>793</v>
      </c>
      <c r="Z14" s="37">
        <v>0</v>
      </c>
      <c r="AA14" t="s">
        <v>106</v>
      </c>
      <c r="AB14" s="37">
        <v>41241</v>
      </c>
      <c r="AC14" s="37">
        <v>0</v>
      </c>
      <c r="AD14" s="37">
        <v>41241</v>
      </c>
    </row>
    <row r="15" spans="1:30">
      <c r="A15" t="s">
        <v>152</v>
      </c>
      <c r="B15" t="s">
        <v>153</v>
      </c>
      <c r="C15" t="s">
        <v>154</v>
      </c>
      <c r="D15" t="s">
        <v>8403</v>
      </c>
      <c r="E15">
        <v>5865790</v>
      </c>
      <c r="F15" t="s">
        <v>15676</v>
      </c>
      <c r="G15" t="s">
        <v>1121</v>
      </c>
      <c r="H15" t="s">
        <v>153</v>
      </c>
      <c r="I15" t="s">
        <v>8404</v>
      </c>
      <c r="J15" t="s">
        <v>15677</v>
      </c>
      <c r="K15" t="s">
        <v>14724</v>
      </c>
      <c r="L15" t="s">
        <v>15678</v>
      </c>
      <c r="M15" s="36">
        <v>45961.693749999999</v>
      </c>
      <c r="N15" s="36">
        <v>45966.349305555559</v>
      </c>
      <c r="P15" t="s">
        <v>6636</v>
      </c>
      <c r="Q15" t="s">
        <v>15622</v>
      </c>
      <c r="R15" t="s">
        <v>1638</v>
      </c>
      <c r="S15" t="s">
        <v>17374</v>
      </c>
      <c r="T15" t="s">
        <v>15679</v>
      </c>
      <c r="U15" t="s">
        <v>102</v>
      </c>
      <c r="V15" t="s">
        <v>15680</v>
      </c>
      <c r="W15" t="s">
        <v>11</v>
      </c>
      <c r="X15" t="s">
        <v>104</v>
      </c>
      <c r="Y15" t="s">
        <v>1378</v>
      </c>
      <c r="Z15" s="37">
        <v>1</v>
      </c>
      <c r="AA15" t="s">
        <v>106</v>
      </c>
      <c r="AB15" s="37">
        <v>144968</v>
      </c>
      <c r="AC15" s="37">
        <v>140396</v>
      </c>
      <c r="AD15" s="37">
        <v>144968</v>
      </c>
    </row>
    <row r="16" spans="1:30">
      <c r="A16" t="s">
        <v>398</v>
      </c>
      <c r="B16" t="s">
        <v>86</v>
      </c>
      <c r="C16" t="s">
        <v>87</v>
      </c>
      <c r="D16" t="s">
        <v>1059</v>
      </c>
      <c r="E16">
        <v>5865983</v>
      </c>
      <c r="F16" t="s">
        <v>15681</v>
      </c>
      <c r="G16" t="s">
        <v>1121</v>
      </c>
      <c r="H16" t="s">
        <v>402</v>
      </c>
      <c r="I16" t="s">
        <v>1062</v>
      </c>
      <c r="J16" t="s">
        <v>15682</v>
      </c>
      <c r="K16" t="s">
        <v>14724</v>
      </c>
      <c r="L16" t="s">
        <v>15683</v>
      </c>
      <c r="M16" s="36">
        <v>45962.333333333343</v>
      </c>
      <c r="N16" s="36">
        <v>45962.527083333327</v>
      </c>
      <c r="P16" t="s">
        <v>1126</v>
      </c>
      <c r="Q16" t="s">
        <v>1235</v>
      </c>
      <c r="R16" t="s">
        <v>1269</v>
      </c>
      <c r="S16" t="s">
        <v>17374</v>
      </c>
      <c r="T16" t="s">
        <v>15684</v>
      </c>
      <c r="U16" t="s">
        <v>102</v>
      </c>
      <c r="V16" t="s">
        <v>15685</v>
      </c>
      <c r="W16" t="s">
        <v>11</v>
      </c>
      <c r="X16" t="s">
        <v>104</v>
      </c>
      <c r="Y16" t="s">
        <v>740</v>
      </c>
      <c r="Z16" s="37">
        <v>1</v>
      </c>
      <c r="AA16" t="s">
        <v>106</v>
      </c>
      <c r="AB16" s="37">
        <v>144968</v>
      </c>
      <c r="AC16" s="37">
        <v>140396</v>
      </c>
      <c r="AD16" s="37">
        <v>144968</v>
      </c>
    </row>
    <row r="17" spans="1:30">
      <c r="A17" t="s">
        <v>244</v>
      </c>
      <c r="B17" t="s">
        <v>114</v>
      </c>
      <c r="C17" t="s">
        <v>115</v>
      </c>
      <c r="D17" t="s">
        <v>15686</v>
      </c>
      <c r="E17">
        <v>5866125</v>
      </c>
      <c r="F17" t="s">
        <v>15687</v>
      </c>
      <c r="G17" t="s">
        <v>1121</v>
      </c>
      <c r="H17" t="s">
        <v>248</v>
      </c>
      <c r="I17" t="s">
        <v>15688</v>
      </c>
      <c r="J17" t="s">
        <v>15689</v>
      </c>
      <c r="K17" t="s">
        <v>14724</v>
      </c>
      <c r="L17" t="s">
        <v>15690</v>
      </c>
      <c r="M17" s="36">
        <v>45962.383333333331</v>
      </c>
      <c r="N17" s="36">
        <v>45963.413194444453</v>
      </c>
      <c r="P17" t="s">
        <v>1227</v>
      </c>
      <c r="Q17" t="s">
        <v>1637</v>
      </c>
      <c r="R17" t="s">
        <v>1638</v>
      </c>
      <c r="S17" t="s">
        <v>17374</v>
      </c>
      <c r="T17" t="s">
        <v>15691</v>
      </c>
      <c r="U17" t="s">
        <v>1195</v>
      </c>
      <c r="W17" t="s">
        <v>11</v>
      </c>
      <c r="X17" t="s">
        <v>104</v>
      </c>
      <c r="Y17" t="s">
        <v>4169</v>
      </c>
      <c r="Z17" s="37">
        <v>0</v>
      </c>
      <c r="AA17" t="s">
        <v>106</v>
      </c>
      <c r="AB17" s="37">
        <v>41241</v>
      </c>
      <c r="AC17" s="37">
        <v>0</v>
      </c>
      <c r="AD17" s="37">
        <v>41241</v>
      </c>
    </row>
    <row r="18" spans="1:30">
      <c r="A18" t="s">
        <v>138</v>
      </c>
      <c r="B18" t="s">
        <v>139</v>
      </c>
      <c r="C18" t="s">
        <v>140</v>
      </c>
      <c r="D18" t="s">
        <v>1424</v>
      </c>
      <c r="E18">
        <v>5866137</v>
      </c>
      <c r="F18" t="s">
        <v>15692</v>
      </c>
      <c r="G18" t="s">
        <v>1121</v>
      </c>
      <c r="H18" t="s">
        <v>144</v>
      </c>
      <c r="I18" t="s">
        <v>1427</v>
      </c>
      <c r="J18" t="s">
        <v>15693</v>
      </c>
      <c r="K18" t="s">
        <v>14724</v>
      </c>
      <c r="L18" t="s">
        <v>15694</v>
      </c>
      <c r="M18" s="36">
        <v>45962.387499999997</v>
      </c>
      <c r="N18" s="36">
        <v>45965.71875</v>
      </c>
      <c r="P18" t="s">
        <v>1227</v>
      </c>
      <c r="Q18" t="s">
        <v>1637</v>
      </c>
      <c r="R18" t="s">
        <v>1638</v>
      </c>
      <c r="S18" t="s">
        <v>17374</v>
      </c>
      <c r="T18" t="s">
        <v>15695</v>
      </c>
      <c r="U18" t="s">
        <v>102</v>
      </c>
      <c r="V18" t="s">
        <v>15696</v>
      </c>
      <c r="W18" t="s">
        <v>15</v>
      </c>
      <c r="X18" t="s">
        <v>104</v>
      </c>
      <c r="Y18" t="s">
        <v>176</v>
      </c>
      <c r="Z18" s="37">
        <v>1</v>
      </c>
      <c r="AA18" t="s">
        <v>106</v>
      </c>
      <c r="AB18" s="37">
        <v>479589</v>
      </c>
      <c r="AC18" s="37">
        <v>196537</v>
      </c>
      <c r="AD18" s="37">
        <v>479589</v>
      </c>
    </row>
    <row r="19" spans="1:30">
      <c r="A19" t="s">
        <v>1001</v>
      </c>
      <c r="B19" t="s">
        <v>86</v>
      </c>
      <c r="C19" t="s">
        <v>352</v>
      </c>
      <c r="D19" t="s">
        <v>1002</v>
      </c>
      <c r="E19">
        <v>5866227</v>
      </c>
      <c r="F19" t="s">
        <v>15697</v>
      </c>
      <c r="G19" t="s">
        <v>1121</v>
      </c>
      <c r="H19" t="s">
        <v>659</v>
      </c>
      <c r="I19" t="s">
        <v>1001</v>
      </c>
      <c r="J19" t="s">
        <v>15698</v>
      </c>
      <c r="K19" t="s">
        <v>14724</v>
      </c>
      <c r="L19" t="s">
        <v>15699</v>
      </c>
      <c r="M19" s="36">
        <v>45962.438194444447</v>
      </c>
      <c r="N19" s="36">
        <v>45962.509722222218</v>
      </c>
      <c r="P19" t="s">
        <v>6636</v>
      </c>
      <c r="Q19" t="s">
        <v>1637</v>
      </c>
      <c r="R19" t="s">
        <v>15665</v>
      </c>
      <c r="S19" t="s">
        <v>17374</v>
      </c>
      <c r="T19" t="s">
        <v>15700</v>
      </c>
      <c r="U19" t="s">
        <v>1195</v>
      </c>
      <c r="W19" t="s">
        <v>8</v>
      </c>
      <c r="X19" t="s">
        <v>104</v>
      </c>
      <c r="Y19" t="s">
        <v>1009</v>
      </c>
      <c r="Z19" s="37">
        <v>0</v>
      </c>
      <c r="AA19" t="s">
        <v>106</v>
      </c>
      <c r="AB19" s="37">
        <v>41241</v>
      </c>
      <c r="AC19" s="37">
        <v>0</v>
      </c>
      <c r="AD19" s="37">
        <v>41241</v>
      </c>
    </row>
    <row r="20" spans="1:30">
      <c r="A20" t="s">
        <v>85</v>
      </c>
      <c r="B20" t="s">
        <v>86</v>
      </c>
      <c r="C20" t="s">
        <v>87</v>
      </c>
      <c r="D20" t="s">
        <v>3748</v>
      </c>
      <c r="E20">
        <v>5866273</v>
      </c>
      <c r="F20" t="s">
        <v>15701</v>
      </c>
      <c r="G20" t="s">
        <v>1121</v>
      </c>
      <c r="H20" t="s">
        <v>93</v>
      </c>
      <c r="I20" t="s">
        <v>3751</v>
      </c>
      <c r="J20" t="s">
        <v>15702</v>
      </c>
      <c r="K20" t="s">
        <v>14724</v>
      </c>
      <c r="L20" t="s">
        <v>15703</v>
      </c>
      <c r="M20" s="36">
        <v>45962.463888888888</v>
      </c>
      <c r="N20" s="36">
        <v>45965.70416666667</v>
      </c>
      <c r="P20" t="s">
        <v>1227</v>
      </c>
      <c r="Q20" t="s">
        <v>1158</v>
      </c>
      <c r="R20" t="s">
        <v>1740</v>
      </c>
      <c r="S20" t="s">
        <v>17374</v>
      </c>
      <c r="T20" t="s">
        <v>15704</v>
      </c>
      <c r="U20" t="s">
        <v>102</v>
      </c>
      <c r="V20" t="s">
        <v>15705</v>
      </c>
      <c r="W20" t="s">
        <v>11</v>
      </c>
      <c r="X20" t="s">
        <v>104</v>
      </c>
      <c r="Y20" t="s">
        <v>438</v>
      </c>
      <c r="Z20" s="37">
        <v>1</v>
      </c>
      <c r="AA20" t="s">
        <v>106</v>
      </c>
      <c r="AB20" s="37">
        <v>144968</v>
      </c>
      <c r="AC20" s="37">
        <v>140396</v>
      </c>
      <c r="AD20" s="37">
        <v>144968</v>
      </c>
    </row>
    <row r="21" spans="1:30">
      <c r="A21" t="s">
        <v>152</v>
      </c>
      <c r="B21" t="s">
        <v>153</v>
      </c>
      <c r="C21" t="s">
        <v>154</v>
      </c>
      <c r="D21" t="s">
        <v>155</v>
      </c>
      <c r="E21">
        <v>5868025</v>
      </c>
      <c r="F21" t="s">
        <v>15706</v>
      </c>
      <c r="G21" t="s">
        <v>1121</v>
      </c>
      <c r="H21" t="s">
        <v>153</v>
      </c>
      <c r="I21" t="s">
        <v>152</v>
      </c>
      <c r="J21" t="s">
        <v>15707</v>
      </c>
      <c r="K21" t="s">
        <v>14724</v>
      </c>
      <c r="L21" t="s">
        <v>15708</v>
      </c>
      <c r="M21" s="36">
        <v>45965.554166666669</v>
      </c>
      <c r="N21" s="36">
        <v>45965.713194444441</v>
      </c>
      <c r="P21" t="s">
        <v>1227</v>
      </c>
      <c r="Q21" t="s">
        <v>1336</v>
      </c>
      <c r="R21" t="s">
        <v>1445</v>
      </c>
      <c r="S21" t="s">
        <v>17374</v>
      </c>
      <c r="T21" t="s">
        <v>15709</v>
      </c>
      <c r="U21" t="s">
        <v>102</v>
      </c>
      <c r="V21" t="s">
        <v>15710</v>
      </c>
      <c r="W21" t="s">
        <v>8</v>
      </c>
      <c r="X21" t="s">
        <v>104</v>
      </c>
      <c r="Y21" t="s">
        <v>793</v>
      </c>
      <c r="Z21" s="37">
        <v>1</v>
      </c>
      <c r="AA21" t="s">
        <v>106</v>
      </c>
      <c r="AB21" s="37">
        <v>65960</v>
      </c>
      <c r="AC21" s="37">
        <v>75096</v>
      </c>
      <c r="AD21" s="37">
        <v>65960</v>
      </c>
    </row>
    <row r="22" spans="1:30">
      <c r="A22" t="s">
        <v>152</v>
      </c>
      <c r="B22" t="s">
        <v>153</v>
      </c>
      <c r="C22" t="s">
        <v>154</v>
      </c>
      <c r="D22" t="s">
        <v>268</v>
      </c>
      <c r="E22">
        <v>5868106</v>
      </c>
      <c r="F22" t="s">
        <v>15711</v>
      </c>
      <c r="G22" t="s">
        <v>1121</v>
      </c>
      <c r="H22" t="s">
        <v>153</v>
      </c>
      <c r="I22" t="s">
        <v>271</v>
      </c>
      <c r="J22" t="s">
        <v>15712</v>
      </c>
      <c r="K22" t="s">
        <v>14724</v>
      </c>
      <c r="L22" t="s">
        <v>15713</v>
      </c>
      <c r="M22" s="36">
        <v>45965.554166666669</v>
      </c>
      <c r="N22" s="36">
        <v>45966.664583333331</v>
      </c>
      <c r="P22" t="s">
        <v>1126</v>
      </c>
      <c r="Q22" t="s">
        <v>1235</v>
      </c>
      <c r="R22" t="s">
        <v>1236</v>
      </c>
      <c r="S22" t="s">
        <v>17374</v>
      </c>
      <c r="T22" t="s">
        <v>15714</v>
      </c>
      <c r="U22" t="s">
        <v>102</v>
      </c>
      <c r="V22" t="s">
        <v>15715</v>
      </c>
      <c r="W22" t="s">
        <v>8</v>
      </c>
      <c r="X22" t="s">
        <v>104</v>
      </c>
      <c r="Y22" t="s">
        <v>2182</v>
      </c>
      <c r="Z22" s="37">
        <v>1</v>
      </c>
      <c r="AA22" t="s">
        <v>106</v>
      </c>
      <c r="AB22" s="37">
        <v>65960</v>
      </c>
      <c r="AC22" s="37">
        <v>75096</v>
      </c>
      <c r="AD22" s="37">
        <v>65960</v>
      </c>
    </row>
    <row r="23" spans="1:30">
      <c r="A23" t="s">
        <v>975</v>
      </c>
      <c r="B23" t="s">
        <v>256</v>
      </c>
      <c r="C23" t="s">
        <v>257</v>
      </c>
      <c r="D23" t="s">
        <v>4146</v>
      </c>
      <c r="E23">
        <v>5868364</v>
      </c>
      <c r="F23" t="s">
        <v>15716</v>
      </c>
      <c r="G23" t="s">
        <v>1121</v>
      </c>
      <c r="H23" t="s">
        <v>291</v>
      </c>
      <c r="I23" t="s">
        <v>4149</v>
      </c>
      <c r="J23" t="s">
        <v>15717</v>
      </c>
      <c r="K23" t="s">
        <v>14724</v>
      </c>
      <c r="L23" t="s">
        <v>15718</v>
      </c>
      <c r="M23" s="36">
        <v>45965.717361111107</v>
      </c>
      <c r="N23" s="36">
        <v>45967.410416666673</v>
      </c>
      <c r="P23" t="s">
        <v>1227</v>
      </c>
      <c r="Q23" t="s">
        <v>1637</v>
      </c>
      <c r="R23" t="s">
        <v>1638</v>
      </c>
      <c r="S23" t="s">
        <v>17374</v>
      </c>
      <c r="T23" t="s">
        <v>15719</v>
      </c>
      <c r="U23" t="s">
        <v>1195</v>
      </c>
      <c r="W23" t="s">
        <v>13</v>
      </c>
      <c r="X23" t="s">
        <v>104</v>
      </c>
      <c r="Y23" t="s">
        <v>1023</v>
      </c>
      <c r="Z23" s="37">
        <v>0</v>
      </c>
      <c r="AA23" t="s">
        <v>106</v>
      </c>
      <c r="AB23" s="37">
        <v>41241</v>
      </c>
      <c r="AC23" s="37">
        <v>0</v>
      </c>
      <c r="AD23" s="37">
        <v>41241</v>
      </c>
    </row>
    <row r="24" spans="1:30">
      <c r="A24" t="s">
        <v>704</v>
      </c>
      <c r="B24" t="s">
        <v>381</v>
      </c>
      <c r="C24" t="s">
        <v>382</v>
      </c>
      <c r="D24" t="s">
        <v>5682</v>
      </c>
      <c r="E24">
        <v>5868391</v>
      </c>
      <c r="F24" t="s">
        <v>15720</v>
      </c>
      <c r="G24" t="s">
        <v>1121</v>
      </c>
      <c r="H24" t="s">
        <v>708</v>
      </c>
      <c r="I24" t="s">
        <v>5685</v>
      </c>
      <c r="J24" t="s">
        <v>15721</v>
      </c>
      <c r="K24" t="s">
        <v>14724</v>
      </c>
      <c r="L24" t="s">
        <v>15722</v>
      </c>
      <c r="M24" s="36">
        <v>45965.634027777778</v>
      </c>
      <c r="N24" s="36">
        <v>45968.615277777782</v>
      </c>
      <c r="P24" t="s">
        <v>1227</v>
      </c>
      <c r="Q24" t="s">
        <v>1177</v>
      </c>
      <c r="R24" t="s">
        <v>2522</v>
      </c>
      <c r="S24" t="s">
        <v>17374</v>
      </c>
      <c r="T24" t="s">
        <v>15723</v>
      </c>
      <c r="U24" t="s">
        <v>102</v>
      </c>
      <c r="V24" t="s">
        <v>15724</v>
      </c>
      <c r="W24" t="s">
        <v>13</v>
      </c>
      <c r="X24" t="s">
        <v>104</v>
      </c>
      <c r="Y24" t="s">
        <v>713</v>
      </c>
      <c r="Z24" s="37">
        <v>1</v>
      </c>
      <c r="AA24" t="s">
        <v>106</v>
      </c>
      <c r="AB24" s="37">
        <v>275729</v>
      </c>
      <c r="AC24" s="37">
        <v>196537</v>
      </c>
      <c r="AD24" s="37">
        <v>275729</v>
      </c>
    </row>
    <row r="25" spans="1:30">
      <c r="A25" t="s">
        <v>138</v>
      </c>
      <c r="B25" t="s">
        <v>139</v>
      </c>
      <c r="C25" t="s">
        <v>140</v>
      </c>
      <c r="D25" t="s">
        <v>141</v>
      </c>
      <c r="E25">
        <v>5868573</v>
      </c>
      <c r="F25" t="s">
        <v>15725</v>
      </c>
      <c r="G25" t="s">
        <v>1121</v>
      </c>
      <c r="H25" t="s">
        <v>144</v>
      </c>
      <c r="I25" t="s">
        <v>138</v>
      </c>
      <c r="J25" t="s">
        <v>15726</v>
      </c>
      <c r="K25" t="s">
        <v>14724</v>
      </c>
      <c r="L25" t="s">
        <v>15727</v>
      </c>
      <c r="M25" s="36">
        <v>45965.614583333343</v>
      </c>
      <c r="N25" s="36">
        <v>45966.590277777781</v>
      </c>
      <c r="P25" t="s">
        <v>1126</v>
      </c>
      <c r="Q25" t="s">
        <v>1218</v>
      </c>
      <c r="R25" t="s">
        <v>1128</v>
      </c>
      <c r="S25" t="s">
        <v>17374</v>
      </c>
      <c r="T25" t="s">
        <v>15728</v>
      </c>
      <c r="U25" t="s">
        <v>102</v>
      </c>
      <c r="V25" t="s">
        <v>15729</v>
      </c>
      <c r="W25" t="s">
        <v>8</v>
      </c>
      <c r="X25" t="s">
        <v>104</v>
      </c>
      <c r="Y25" t="s">
        <v>761</v>
      </c>
      <c r="Z25" s="37">
        <v>1</v>
      </c>
      <c r="AA25" t="s">
        <v>106</v>
      </c>
      <c r="AB25" s="37">
        <v>65960</v>
      </c>
      <c r="AC25" s="37">
        <v>75096</v>
      </c>
      <c r="AD25" s="37">
        <v>65960</v>
      </c>
    </row>
    <row r="26" spans="1:30">
      <c r="A26" t="s">
        <v>277</v>
      </c>
      <c r="B26" t="s">
        <v>256</v>
      </c>
      <c r="C26" t="s">
        <v>257</v>
      </c>
      <c r="D26" t="s">
        <v>4682</v>
      </c>
      <c r="E26">
        <v>5868606</v>
      </c>
      <c r="F26" t="s">
        <v>15730</v>
      </c>
      <c r="G26" t="s">
        <v>1121</v>
      </c>
      <c r="H26" t="s">
        <v>291</v>
      </c>
      <c r="I26" t="s">
        <v>4685</v>
      </c>
      <c r="J26" t="s">
        <v>15731</v>
      </c>
      <c r="K26" t="s">
        <v>14724</v>
      </c>
      <c r="L26" t="s">
        <v>15732</v>
      </c>
      <c r="M26" s="36">
        <v>45965.611805555563</v>
      </c>
      <c r="N26" s="36">
        <v>45966.624305555553</v>
      </c>
      <c r="P26" t="s">
        <v>1126</v>
      </c>
      <c r="Q26" t="s">
        <v>1127</v>
      </c>
      <c r="R26" t="s">
        <v>1128</v>
      </c>
      <c r="S26" t="s">
        <v>17374</v>
      </c>
      <c r="T26" t="s">
        <v>15733</v>
      </c>
      <c r="U26" t="s">
        <v>102</v>
      </c>
      <c r="V26" t="s">
        <v>15734</v>
      </c>
      <c r="W26" t="s">
        <v>13</v>
      </c>
      <c r="X26" t="s">
        <v>104</v>
      </c>
      <c r="Y26" t="s">
        <v>7190</v>
      </c>
      <c r="Z26" s="37">
        <v>1</v>
      </c>
      <c r="AA26" t="s">
        <v>106</v>
      </c>
      <c r="AB26" s="37">
        <v>275729</v>
      </c>
      <c r="AC26" s="37">
        <v>196537</v>
      </c>
      <c r="AD26" s="37">
        <v>275729</v>
      </c>
    </row>
    <row r="27" spans="1:30">
      <c r="A27" t="s">
        <v>800</v>
      </c>
      <c r="B27" t="s">
        <v>381</v>
      </c>
      <c r="C27" t="s">
        <v>382</v>
      </c>
      <c r="D27" t="s">
        <v>2049</v>
      </c>
      <c r="E27">
        <v>5868674</v>
      </c>
      <c r="F27" t="s">
        <v>15735</v>
      </c>
      <c r="G27" t="s">
        <v>1121</v>
      </c>
      <c r="H27" t="s">
        <v>2052</v>
      </c>
      <c r="I27" t="s">
        <v>2053</v>
      </c>
      <c r="J27" t="s">
        <v>15736</v>
      </c>
      <c r="K27" t="s">
        <v>14724</v>
      </c>
      <c r="L27" t="s">
        <v>15737</v>
      </c>
      <c r="M27" s="36">
        <v>45965.609722222223</v>
      </c>
      <c r="N27" s="36">
        <v>45966.724999999999</v>
      </c>
      <c r="P27" t="s">
        <v>1227</v>
      </c>
      <c r="Q27" t="s">
        <v>1637</v>
      </c>
      <c r="R27" t="s">
        <v>1638</v>
      </c>
      <c r="S27" t="s">
        <v>17374</v>
      </c>
      <c r="T27" t="s">
        <v>15738</v>
      </c>
      <c r="U27" t="s">
        <v>102</v>
      </c>
      <c r="V27" t="s">
        <v>15739</v>
      </c>
      <c r="W27" t="s">
        <v>15</v>
      </c>
      <c r="X27" t="s">
        <v>104</v>
      </c>
      <c r="Y27" t="s">
        <v>2058</v>
      </c>
      <c r="Z27" s="37">
        <v>1</v>
      </c>
      <c r="AA27" t="s">
        <v>106</v>
      </c>
      <c r="AB27" s="37">
        <v>479589</v>
      </c>
      <c r="AC27" s="37">
        <v>196537</v>
      </c>
      <c r="AD27" s="37">
        <v>479589</v>
      </c>
    </row>
    <row r="28" spans="1:30">
      <c r="A28" t="s">
        <v>113</v>
      </c>
      <c r="B28" t="s">
        <v>114</v>
      </c>
      <c r="C28" t="s">
        <v>115</v>
      </c>
      <c r="D28" t="s">
        <v>3790</v>
      </c>
      <c r="E28">
        <v>5868711</v>
      </c>
      <c r="F28" t="s">
        <v>15740</v>
      </c>
      <c r="G28" t="s">
        <v>1121</v>
      </c>
      <c r="H28" t="s">
        <v>366</v>
      </c>
      <c r="I28" t="s">
        <v>3793</v>
      </c>
      <c r="J28" t="s">
        <v>15741</v>
      </c>
      <c r="K28" t="s">
        <v>14724</v>
      </c>
      <c r="L28" t="s">
        <v>15742</v>
      </c>
      <c r="M28" s="36">
        <v>45965.607638888891</v>
      </c>
      <c r="N28" s="36">
        <v>45966.719444444447</v>
      </c>
      <c r="P28" t="s">
        <v>1126</v>
      </c>
      <c r="Q28" t="s">
        <v>1148</v>
      </c>
      <c r="R28" t="s">
        <v>1128</v>
      </c>
      <c r="S28" t="s">
        <v>17374</v>
      </c>
      <c r="T28" t="s">
        <v>15743</v>
      </c>
      <c r="U28" t="s">
        <v>102</v>
      </c>
      <c r="V28" t="s">
        <v>15744</v>
      </c>
      <c r="W28" t="s">
        <v>15</v>
      </c>
      <c r="X28" t="s">
        <v>104</v>
      </c>
      <c r="Y28" t="s">
        <v>1367</v>
      </c>
      <c r="Z28" s="37">
        <v>1</v>
      </c>
      <c r="AA28" t="s">
        <v>106</v>
      </c>
      <c r="AB28" s="37">
        <v>479589</v>
      </c>
      <c r="AC28" s="37">
        <v>196537</v>
      </c>
      <c r="AD28" s="37">
        <v>479589</v>
      </c>
    </row>
    <row r="29" spans="1:30">
      <c r="A29" t="s">
        <v>113</v>
      </c>
      <c r="B29" t="s">
        <v>114</v>
      </c>
      <c r="C29" t="s">
        <v>115</v>
      </c>
      <c r="D29" t="s">
        <v>363</v>
      </c>
      <c r="E29">
        <v>5868718</v>
      </c>
      <c r="F29" t="s">
        <v>15745</v>
      </c>
      <c r="G29" t="s">
        <v>1121</v>
      </c>
      <c r="H29" t="s">
        <v>366</v>
      </c>
      <c r="I29" t="s">
        <v>113</v>
      </c>
      <c r="J29" t="s">
        <v>15746</v>
      </c>
      <c r="K29" t="s">
        <v>14724</v>
      </c>
      <c r="L29" t="s">
        <v>15747</v>
      </c>
      <c r="M29" s="36">
        <v>45965.606249999997</v>
      </c>
      <c r="N29" s="36">
        <v>45966.519444444442</v>
      </c>
      <c r="P29" t="s">
        <v>1126</v>
      </c>
      <c r="Q29" t="s">
        <v>1169</v>
      </c>
      <c r="R29" t="s">
        <v>1279</v>
      </c>
      <c r="S29" t="s">
        <v>17374</v>
      </c>
      <c r="T29" t="s">
        <v>15748</v>
      </c>
      <c r="U29" t="s">
        <v>102</v>
      </c>
      <c r="V29" t="s">
        <v>15749</v>
      </c>
      <c r="W29" t="s">
        <v>8</v>
      </c>
      <c r="X29" t="s">
        <v>104</v>
      </c>
      <c r="Y29" t="s">
        <v>1723</v>
      </c>
      <c r="Z29" s="37">
        <v>1</v>
      </c>
      <c r="AA29" t="s">
        <v>106</v>
      </c>
      <c r="AB29" s="37">
        <v>65960</v>
      </c>
      <c r="AC29" s="37">
        <v>75096</v>
      </c>
      <c r="AD29" s="37">
        <v>65960</v>
      </c>
    </row>
    <row r="30" spans="1:30">
      <c r="A30" t="s">
        <v>704</v>
      </c>
      <c r="B30" t="s">
        <v>381</v>
      </c>
      <c r="C30" t="s">
        <v>382</v>
      </c>
      <c r="D30" t="s">
        <v>9390</v>
      </c>
      <c r="E30">
        <v>5868721</v>
      </c>
      <c r="F30" t="s">
        <v>15750</v>
      </c>
      <c r="G30" t="s">
        <v>1121</v>
      </c>
      <c r="H30" t="s">
        <v>708</v>
      </c>
      <c r="I30" t="s">
        <v>15751</v>
      </c>
      <c r="J30" t="s">
        <v>15752</v>
      </c>
      <c r="K30" t="s">
        <v>14724</v>
      </c>
      <c r="L30" t="s">
        <v>15753</v>
      </c>
      <c r="M30" s="36">
        <v>45965.283333333333</v>
      </c>
      <c r="N30" s="36">
        <v>45967.660416666673</v>
      </c>
      <c r="P30" t="s">
        <v>1227</v>
      </c>
      <c r="Q30" t="s">
        <v>1336</v>
      </c>
      <c r="R30" t="s">
        <v>1445</v>
      </c>
      <c r="S30" t="s">
        <v>17374</v>
      </c>
      <c r="T30" t="s">
        <v>15754</v>
      </c>
      <c r="U30" t="s">
        <v>102</v>
      </c>
      <c r="V30" t="s">
        <v>15755</v>
      </c>
      <c r="W30" t="s">
        <v>13</v>
      </c>
      <c r="X30" t="s">
        <v>104</v>
      </c>
      <c r="Y30" t="s">
        <v>1309</v>
      </c>
      <c r="Z30" s="37">
        <v>1</v>
      </c>
      <c r="AA30" t="s">
        <v>106</v>
      </c>
      <c r="AB30" s="37">
        <v>275729</v>
      </c>
      <c r="AC30" s="37">
        <v>196537</v>
      </c>
      <c r="AD30" s="37">
        <v>275729</v>
      </c>
    </row>
    <row r="31" spans="1:30">
      <c r="A31" t="s">
        <v>85</v>
      </c>
      <c r="B31" t="s">
        <v>86</v>
      </c>
      <c r="C31" t="s">
        <v>87</v>
      </c>
      <c r="D31" t="s">
        <v>15756</v>
      </c>
      <c r="E31">
        <v>5868891</v>
      </c>
      <c r="F31" t="s">
        <v>15757</v>
      </c>
      <c r="G31" t="s">
        <v>1121</v>
      </c>
      <c r="H31" t="s">
        <v>93</v>
      </c>
      <c r="I31" t="s">
        <v>15758</v>
      </c>
      <c r="J31" t="s">
        <v>15759</v>
      </c>
      <c r="K31" t="s">
        <v>14724</v>
      </c>
      <c r="L31" t="s">
        <v>15760</v>
      </c>
      <c r="M31" s="36">
        <v>45965.593055555553</v>
      </c>
      <c r="N31" s="36">
        <v>45966.509722222218</v>
      </c>
      <c r="P31" t="s">
        <v>1126</v>
      </c>
      <c r="Q31" t="s">
        <v>1186</v>
      </c>
      <c r="R31" t="s">
        <v>1186</v>
      </c>
      <c r="S31" t="s">
        <v>17374</v>
      </c>
      <c r="T31" t="s">
        <v>15761</v>
      </c>
      <c r="U31" t="s">
        <v>102</v>
      </c>
      <c r="V31" t="s">
        <v>15762</v>
      </c>
      <c r="W31" t="s">
        <v>11</v>
      </c>
      <c r="X31" t="s">
        <v>104</v>
      </c>
      <c r="Y31" t="s">
        <v>438</v>
      </c>
      <c r="Z31" s="37">
        <v>1</v>
      </c>
      <c r="AA31" t="s">
        <v>106</v>
      </c>
      <c r="AB31" s="37">
        <v>144968</v>
      </c>
      <c r="AC31" s="37">
        <v>140396</v>
      </c>
      <c r="AD31" s="37">
        <v>144968</v>
      </c>
    </row>
    <row r="32" spans="1:30">
      <c r="A32" t="s">
        <v>398</v>
      </c>
      <c r="B32" t="s">
        <v>86</v>
      </c>
      <c r="C32" t="s">
        <v>87</v>
      </c>
      <c r="D32" t="s">
        <v>399</v>
      </c>
      <c r="E32">
        <v>5869065</v>
      </c>
      <c r="F32" t="s">
        <v>15763</v>
      </c>
      <c r="G32" t="s">
        <v>1121</v>
      </c>
      <c r="H32" t="s">
        <v>402</v>
      </c>
      <c r="I32" t="s">
        <v>398</v>
      </c>
      <c r="J32" t="s">
        <v>15764</v>
      </c>
      <c r="K32" t="s">
        <v>14724</v>
      </c>
      <c r="L32" t="s">
        <v>15765</v>
      </c>
      <c r="M32" s="36">
        <v>45965.591666666667</v>
      </c>
      <c r="N32" s="36">
        <v>45966.505555555559</v>
      </c>
      <c r="P32" t="s">
        <v>1126</v>
      </c>
      <c r="Q32" t="s">
        <v>1186</v>
      </c>
      <c r="R32" t="s">
        <v>1186</v>
      </c>
      <c r="S32" t="s">
        <v>17374</v>
      </c>
      <c r="T32" t="s">
        <v>15766</v>
      </c>
      <c r="U32" t="s">
        <v>102</v>
      </c>
      <c r="V32" t="s">
        <v>15767</v>
      </c>
      <c r="W32" t="s">
        <v>8</v>
      </c>
      <c r="X32" t="s">
        <v>104</v>
      </c>
      <c r="Y32" t="s">
        <v>407</v>
      </c>
      <c r="Z32" s="37">
        <v>1</v>
      </c>
      <c r="AA32" t="s">
        <v>106</v>
      </c>
      <c r="AB32" s="37">
        <v>65960</v>
      </c>
      <c r="AC32" s="37">
        <v>75096</v>
      </c>
      <c r="AD32" s="37">
        <v>65960</v>
      </c>
    </row>
    <row r="33" spans="1:30">
      <c r="A33" t="s">
        <v>704</v>
      </c>
      <c r="B33" t="s">
        <v>381</v>
      </c>
      <c r="C33" t="s">
        <v>382</v>
      </c>
      <c r="D33" t="s">
        <v>705</v>
      </c>
      <c r="E33">
        <v>5869117</v>
      </c>
      <c r="F33" t="s">
        <v>15768</v>
      </c>
      <c r="G33" t="s">
        <v>1121</v>
      </c>
      <c r="H33" t="s">
        <v>708</v>
      </c>
      <c r="I33" t="s">
        <v>704</v>
      </c>
      <c r="J33" t="s">
        <v>15769</v>
      </c>
      <c r="K33" t="s">
        <v>14724</v>
      </c>
      <c r="L33" t="s">
        <v>15770</v>
      </c>
      <c r="M33" s="36">
        <v>45965.601388888892</v>
      </c>
      <c r="N33" s="36">
        <v>45966.584722222222</v>
      </c>
      <c r="P33" t="s">
        <v>1227</v>
      </c>
      <c r="Q33" t="s">
        <v>1336</v>
      </c>
      <c r="R33" t="s">
        <v>1445</v>
      </c>
      <c r="S33" t="s">
        <v>17374</v>
      </c>
      <c r="T33" t="s">
        <v>15771</v>
      </c>
      <c r="U33" t="s">
        <v>102</v>
      </c>
      <c r="V33" t="s">
        <v>15772</v>
      </c>
      <c r="W33" t="s">
        <v>8</v>
      </c>
      <c r="X33" t="s">
        <v>104</v>
      </c>
      <c r="Y33" t="s">
        <v>1686</v>
      </c>
      <c r="Z33" s="37">
        <v>1</v>
      </c>
      <c r="AA33" t="s">
        <v>106</v>
      </c>
      <c r="AB33" s="37">
        <v>65960</v>
      </c>
      <c r="AC33" s="37">
        <v>75096</v>
      </c>
      <c r="AD33" s="37">
        <v>65960</v>
      </c>
    </row>
    <row r="34" spans="1:30">
      <c r="A34" t="s">
        <v>152</v>
      </c>
      <c r="B34" t="s">
        <v>153</v>
      </c>
      <c r="C34" t="s">
        <v>154</v>
      </c>
      <c r="D34" t="s">
        <v>155</v>
      </c>
      <c r="E34">
        <v>5869220</v>
      </c>
      <c r="F34" t="s">
        <v>15773</v>
      </c>
      <c r="G34" t="s">
        <v>1121</v>
      </c>
      <c r="H34" t="s">
        <v>153</v>
      </c>
      <c r="I34" t="s">
        <v>152</v>
      </c>
      <c r="J34" t="s">
        <v>15774</v>
      </c>
      <c r="K34" t="s">
        <v>14724</v>
      </c>
      <c r="L34" t="s">
        <v>15775</v>
      </c>
      <c r="M34" s="36">
        <v>45965.39166666667</v>
      </c>
      <c r="N34" s="36">
        <v>45966.390972222223</v>
      </c>
      <c r="P34" t="s">
        <v>6636</v>
      </c>
      <c r="Q34" t="s">
        <v>15622</v>
      </c>
      <c r="R34" t="s">
        <v>15776</v>
      </c>
      <c r="S34" t="s">
        <v>17374</v>
      </c>
      <c r="T34" t="s">
        <v>15777</v>
      </c>
      <c r="U34" t="s">
        <v>1195</v>
      </c>
      <c r="W34" t="s">
        <v>8</v>
      </c>
      <c r="X34" t="s">
        <v>104</v>
      </c>
      <c r="Y34" t="s">
        <v>1497</v>
      </c>
      <c r="Z34" s="37">
        <v>0</v>
      </c>
      <c r="AA34" t="s">
        <v>106</v>
      </c>
      <c r="AB34" s="37">
        <v>41241</v>
      </c>
      <c r="AC34" s="37">
        <v>0</v>
      </c>
      <c r="AD34" s="37">
        <v>41241</v>
      </c>
    </row>
    <row r="35" spans="1:30">
      <c r="A35" t="s">
        <v>704</v>
      </c>
      <c r="B35" t="s">
        <v>381</v>
      </c>
      <c r="C35" t="s">
        <v>382</v>
      </c>
      <c r="D35" t="s">
        <v>705</v>
      </c>
      <c r="E35">
        <v>5869503</v>
      </c>
      <c r="F35" t="s">
        <v>15778</v>
      </c>
      <c r="G35" t="s">
        <v>1121</v>
      </c>
      <c r="H35" t="s">
        <v>708</v>
      </c>
      <c r="I35" t="s">
        <v>704</v>
      </c>
      <c r="J35" t="s">
        <v>15779</v>
      </c>
      <c r="K35" t="s">
        <v>14724</v>
      </c>
      <c r="L35" t="s">
        <v>15780</v>
      </c>
      <c r="M35" s="36">
        <v>45965.993750000001</v>
      </c>
      <c r="N35" s="36">
        <v>45966.627083333333</v>
      </c>
      <c r="P35" t="s">
        <v>1126</v>
      </c>
      <c r="Q35" t="s">
        <v>1186</v>
      </c>
      <c r="R35" t="s">
        <v>1186</v>
      </c>
      <c r="S35" t="s">
        <v>17374</v>
      </c>
      <c r="T35" t="s">
        <v>15781</v>
      </c>
      <c r="U35" t="s">
        <v>102</v>
      </c>
      <c r="V35" t="s">
        <v>15782</v>
      </c>
      <c r="W35" t="s">
        <v>8</v>
      </c>
      <c r="X35" t="s">
        <v>104</v>
      </c>
      <c r="Y35" t="s">
        <v>1686</v>
      </c>
      <c r="Z35" s="37">
        <v>1</v>
      </c>
      <c r="AA35" t="s">
        <v>106</v>
      </c>
      <c r="AB35" s="37">
        <v>65960</v>
      </c>
      <c r="AC35" s="37">
        <v>75096</v>
      </c>
      <c r="AD35" s="37">
        <v>65960</v>
      </c>
    </row>
    <row r="36" spans="1:30">
      <c r="A36" t="s">
        <v>113</v>
      </c>
      <c r="B36" t="s">
        <v>114</v>
      </c>
      <c r="C36" t="s">
        <v>115</v>
      </c>
      <c r="D36" t="s">
        <v>4365</v>
      </c>
      <c r="E36">
        <v>5870044</v>
      </c>
      <c r="F36" t="s">
        <v>15783</v>
      </c>
      <c r="G36" t="s">
        <v>1121</v>
      </c>
      <c r="H36" t="s">
        <v>366</v>
      </c>
      <c r="I36" t="s">
        <v>4368</v>
      </c>
      <c r="J36" t="s">
        <v>15784</v>
      </c>
      <c r="K36" t="s">
        <v>14724</v>
      </c>
      <c r="L36" t="s">
        <v>15785</v>
      </c>
      <c r="M36" s="36">
        <v>45966.448611111111</v>
      </c>
      <c r="N36" s="36">
        <v>45968.643750000003</v>
      </c>
      <c r="P36" t="s">
        <v>1126</v>
      </c>
      <c r="Q36" t="s">
        <v>1186</v>
      </c>
      <c r="R36" t="s">
        <v>1186</v>
      </c>
      <c r="S36" t="s">
        <v>17374</v>
      </c>
      <c r="T36" t="s">
        <v>15786</v>
      </c>
      <c r="U36" t="s">
        <v>102</v>
      </c>
      <c r="V36" t="s">
        <v>15787</v>
      </c>
      <c r="W36" t="s">
        <v>15</v>
      </c>
      <c r="X36" t="s">
        <v>104</v>
      </c>
      <c r="Y36" t="s">
        <v>547</v>
      </c>
      <c r="Z36" s="37">
        <v>1</v>
      </c>
      <c r="AA36" t="s">
        <v>106</v>
      </c>
      <c r="AB36" s="37">
        <v>479589</v>
      </c>
      <c r="AC36" s="37">
        <v>196537</v>
      </c>
      <c r="AD36" s="37">
        <v>479589</v>
      </c>
    </row>
    <row r="37" spans="1:30">
      <c r="A37" t="s">
        <v>277</v>
      </c>
      <c r="B37" t="s">
        <v>256</v>
      </c>
      <c r="C37" t="s">
        <v>257</v>
      </c>
      <c r="D37" t="s">
        <v>15788</v>
      </c>
      <c r="E37">
        <v>5870113</v>
      </c>
      <c r="F37" t="s">
        <v>15789</v>
      </c>
      <c r="G37" t="s">
        <v>1121</v>
      </c>
      <c r="H37" t="s">
        <v>291</v>
      </c>
      <c r="I37" t="s">
        <v>15790</v>
      </c>
      <c r="J37" t="s">
        <v>15791</v>
      </c>
      <c r="K37" t="s">
        <v>14724</v>
      </c>
      <c r="L37" t="s">
        <v>15792</v>
      </c>
      <c r="M37" s="36">
        <v>45966.828472222223</v>
      </c>
      <c r="N37" s="36">
        <v>45972.515277777777</v>
      </c>
      <c r="P37" t="s">
        <v>1126</v>
      </c>
      <c r="Q37" t="s">
        <v>1186</v>
      </c>
      <c r="R37" t="s">
        <v>1186</v>
      </c>
      <c r="S37" t="s">
        <v>17374</v>
      </c>
      <c r="T37" t="s">
        <v>15793</v>
      </c>
      <c r="U37" t="s">
        <v>102</v>
      </c>
      <c r="V37" t="s">
        <v>15794</v>
      </c>
      <c r="W37" t="s">
        <v>15</v>
      </c>
      <c r="X37" t="s">
        <v>104</v>
      </c>
      <c r="Y37" t="s">
        <v>7190</v>
      </c>
      <c r="Z37" s="37">
        <v>1</v>
      </c>
      <c r="AA37" t="s">
        <v>106</v>
      </c>
      <c r="AB37" s="37">
        <v>479589</v>
      </c>
      <c r="AC37" s="37">
        <v>196537</v>
      </c>
      <c r="AD37" s="37">
        <v>479589</v>
      </c>
    </row>
    <row r="38" spans="1:30">
      <c r="A38" t="s">
        <v>704</v>
      </c>
      <c r="B38" t="s">
        <v>381</v>
      </c>
      <c r="C38" t="s">
        <v>382</v>
      </c>
      <c r="D38" t="s">
        <v>705</v>
      </c>
      <c r="E38">
        <v>5870229</v>
      </c>
      <c r="F38" t="s">
        <v>15795</v>
      </c>
      <c r="G38" t="s">
        <v>1121</v>
      </c>
      <c r="H38" t="s">
        <v>708</v>
      </c>
      <c r="I38" t="s">
        <v>704</v>
      </c>
      <c r="J38" t="s">
        <v>15796</v>
      </c>
      <c r="K38" t="s">
        <v>14724</v>
      </c>
      <c r="L38" t="s">
        <v>15797</v>
      </c>
      <c r="M38" s="36">
        <v>45966.283333333333</v>
      </c>
      <c r="N38" s="36">
        <v>45967.475694444453</v>
      </c>
      <c r="P38" t="s">
        <v>1126</v>
      </c>
      <c r="Q38" t="s">
        <v>1336</v>
      </c>
      <c r="R38" t="s">
        <v>2501</v>
      </c>
      <c r="S38" t="s">
        <v>17374</v>
      </c>
      <c r="T38" t="s">
        <v>15798</v>
      </c>
      <c r="U38" t="s">
        <v>102</v>
      </c>
      <c r="V38" t="s">
        <v>15799</v>
      </c>
      <c r="W38" t="s">
        <v>8</v>
      </c>
      <c r="X38" t="s">
        <v>104</v>
      </c>
      <c r="Y38" t="s">
        <v>1732</v>
      </c>
      <c r="Z38" s="37">
        <v>1</v>
      </c>
      <c r="AA38" t="s">
        <v>106</v>
      </c>
      <c r="AB38" s="37">
        <v>65960</v>
      </c>
      <c r="AC38" s="37">
        <v>75096</v>
      </c>
      <c r="AD38" s="37">
        <v>65960</v>
      </c>
    </row>
    <row r="39" spans="1:30">
      <c r="A39" t="s">
        <v>152</v>
      </c>
      <c r="B39" t="s">
        <v>153</v>
      </c>
      <c r="C39" t="s">
        <v>154</v>
      </c>
      <c r="D39" t="s">
        <v>155</v>
      </c>
      <c r="E39">
        <v>5870247</v>
      </c>
      <c r="F39" t="s">
        <v>15800</v>
      </c>
      <c r="G39" t="s">
        <v>1121</v>
      </c>
      <c r="H39" t="s">
        <v>153</v>
      </c>
      <c r="I39" t="s">
        <v>152</v>
      </c>
      <c r="J39" t="s">
        <v>15801</v>
      </c>
      <c r="K39" t="s">
        <v>14724</v>
      </c>
      <c r="L39" t="s">
        <v>15802</v>
      </c>
      <c r="M39" s="36">
        <v>45966.824305555558</v>
      </c>
      <c r="N39" s="36">
        <v>45967.459722222222</v>
      </c>
      <c r="P39" t="s">
        <v>1227</v>
      </c>
      <c r="Q39" t="s">
        <v>1336</v>
      </c>
      <c r="R39" t="s">
        <v>1445</v>
      </c>
      <c r="S39" t="s">
        <v>17374</v>
      </c>
      <c r="T39" t="s">
        <v>15803</v>
      </c>
      <c r="U39" t="s">
        <v>102</v>
      </c>
      <c r="V39" t="s">
        <v>15804</v>
      </c>
      <c r="W39" t="s">
        <v>8</v>
      </c>
      <c r="X39" t="s">
        <v>104</v>
      </c>
      <c r="Y39" t="s">
        <v>1110</v>
      </c>
      <c r="Z39" s="37">
        <v>1</v>
      </c>
      <c r="AA39" t="s">
        <v>106</v>
      </c>
      <c r="AB39" s="37">
        <v>65960</v>
      </c>
      <c r="AC39" s="37">
        <v>75096</v>
      </c>
      <c r="AD39" s="37">
        <v>65960</v>
      </c>
    </row>
    <row r="40" spans="1:30">
      <c r="A40" t="s">
        <v>138</v>
      </c>
      <c r="B40" t="s">
        <v>139</v>
      </c>
      <c r="C40" t="s">
        <v>140</v>
      </c>
      <c r="D40" t="s">
        <v>196</v>
      </c>
      <c r="E40">
        <v>5870316</v>
      </c>
      <c r="F40" t="s">
        <v>15805</v>
      </c>
      <c r="G40" t="s">
        <v>1121</v>
      </c>
      <c r="H40" t="s">
        <v>144</v>
      </c>
      <c r="I40" t="s">
        <v>199</v>
      </c>
      <c r="J40" t="s">
        <v>15806</v>
      </c>
      <c r="K40" t="s">
        <v>14724</v>
      </c>
      <c r="L40" t="s">
        <v>15807</v>
      </c>
      <c r="M40" s="36">
        <v>45966.730555555558</v>
      </c>
      <c r="N40" s="36">
        <v>45967.48333333333</v>
      </c>
      <c r="P40" t="s">
        <v>1126</v>
      </c>
      <c r="Q40" t="s">
        <v>1374</v>
      </c>
      <c r="R40" t="s">
        <v>1414</v>
      </c>
      <c r="S40" t="s">
        <v>17374</v>
      </c>
      <c r="T40" t="s">
        <v>15808</v>
      </c>
      <c r="U40" t="s">
        <v>102</v>
      </c>
      <c r="V40" t="s">
        <v>15809</v>
      </c>
      <c r="W40" t="s">
        <v>8</v>
      </c>
      <c r="X40" t="s">
        <v>104</v>
      </c>
      <c r="Y40" t="s">
        <v>176</v>
      </c>
      <c r="Z40" s="37">
        <v>1</v>
      </c>
      <c r="AA40" t="s">
        <v>106</v>
      </c>
      <c r="AB40" s="37">
        <v>65960</v>
      </c>
      <c r="AC40" s="37">
        <v>75096</v>
      </c>
      <c r="AD40" s="37">
        <v>65960</v>
      </c>
    </row>
    <row r="41" spans="1:30">
      <c r="A41" t="s">
        <v>244</v>
      </c>
      <c r="B41" t="s">
        <v>114</v>
      </c>
      <c r="C41" t="s">
        <v>115</v>
      </c>
      <c r="D41" t="s">
        <v>15810</v>
      </c>
      <c r="E41">
        <v>5870518</v>
      </c>
      <c r="F41" t="s">
        <v>15811</v>
      </c>
      <c r="G41" t="s">
        <v>1121</v>
      </c>
      <c r="H41" t="s">
        <v>248</v>
      </c>
      <c r="I41" t="s">
        <v>15812</v>
      </c>
      <c r="J41" t="s">
        <v>15813</v>
      </c>
      <c r="K41" t="s">
        <v>14724</v>
      </c>
      <c r="L41" t="s">
        <v>15814</v>
      </c>
      <c r="M41" s="36">
        <v>45966.527083333327</v>
      </c>
      <c r="N41" s="36">
        <v>45967.663888888892</v>
      </c>
      <c r="P41" t="s">
        <v>1126</v>
      </c>
      <c r="Q41" t="s">
        <v>1398</v>
      </c>
      <c r="R41" t="s">
        <v>1399</v>
      </c>
      <c r="S41" t="s">
        <v>17374</v>
      </c>
      <c r="T41" t="s">
        <v>15815</v>
      </c>
      <c r="U41" t="s">
        <v>102</v>
      </c>
      <c r="V41" t="s">
        <v>15816</v>
      </c>
      <c r="W41" t="s">
        <v>13</v>
      </c>
      <c r="X41" t="s">
        <v>104</v>
      </c>
      <c r="Y41" t="s">
        <v>1538</v>
      </c>
      <c r="Z41" s="37">
        <v>1</v>
      </c>
      <c r="AA41" t="s">
        <v>106</v>
      </c>
      <c r="AB41" s="37">
        <v>275729</v>
      </c>
      <c r="AC41" s="37">
        <v>196537</v>
      </c>
      <c r="AD41" s="37">
        <v>275729</v>
      </c>
    </row>
    <row r="42" spans="1:30">
      <c r="A42" t="s">
        <v>152</v>
      </c>
      <c r="B42" t="s">
        <v>153</v>
      </c>
      <c r="C42" t="s">
        <v>154</v>
      </c>
      <c r="D42" t="s">
        <v>155</v>
      </c>
      <c r="E42">
        <v>5870567</v>
      </c>
      <c r="F42" t="s">
        <v>15658</v>
      </c>
      <c r="G42" t="s">
        <v>1121</v>
      </c>
      <c r="H42" t="s">
        <v>153</v>
      </c>
      <c r="I42" t="s">
        <v>152</v>
      </c>
      <c r="J42" t="s">
        <v>15659</v>
      </c>
      <c r="K42" t="s">
        <v>14724</v>
      </c>
      <c r="L42" t="s">
        <v>15817</v>
      </c>
      <c r="M42" s="36">
        <v>45966.824999999997</v>
      </c>
      <c r="N42" s="36">
        <v>45967.429166666669</v>
      </c>
      <c r="P42" t="s">
        <v>1126</v>
      </c>
      <c r="Q42" t="s">
        <v>1158</v>
      </c>
      <c r="R42" t="s">
        <v>1243</v>
      </c>
      <c r="S42" t="s">
        <v>17374</v>
      </c>
      <c r="T42" t="s">
        <v>15818</v>
      </c>
      <c r="U42" t="s">
        <v>102</v>
      </c>
      <c r="V42" t="s">
        <v>106</v>
      </c>
      <c r="W42" t="s">
        <v>8</v>
      </c>
      <c r="X42" t="s">
        <v>104</v>
      </c>
      <c r="Y42" t="s">
        <v>162</v>
      </c>
      <c r="Z42" s="37">
        <v>1</v>
      </c>
      <c r="AA42" t="s">
        <v>106</v>
      </c>
      <c r="AB42" s="37">
        <v>65960</v>
      </c>
      <c r="AC42" s="37">
        <v>75096</v>
      </c>
      <c r="AD42" s="37">
        <v>65960</v>
      </c>
    </row>
    <row r="43" spans="1:30">
      <c r="A43" t="s">
        <v>975</v>
      </c>
      <c r="B43" t="s">
        <v>256</v>
      </c>
      <c r="C43" t="s">
        <v>257</v>
      </c>
      <c r="D43" t="s">
        <v>976</v>
      </c>
      <c r="E43">
        <v>5870572</v>
      </c>
      <c r="F43" t="s">
        <v>15819</v>
      </c>
      <c r="G43" t="s">
        <v>1121</v>
      </c>
      <c r="H43" t="s">
        <v>979</v>
      </c>
      <c r="I43" t="s">
        <v>975</v>
      </c>
      <c r="J43" t="s">
        <v>15820</v>
      </c>
      <c r="K43" t="s">
        <v>14724</v>
      </c>
      <c r="L43" t="s">
        <v>15821</v>
      </c>
      <c r="M43" s="36">
        <v>45966.647222222222</v>
      </c>
      <c r="N43" s="36">
        <v>45966.645833333343</v>
      </c>
      <c r="P43" t="s">
        <v>6636</v>
      </c>
      <c r="Q43" t="s">
        <v>15622</v>
      </c>
      <c r="R43" t="s">
        <v>15822</v>
      </c>
      <c r="S43" t="s">
        <v>17374</v>
      </c>
      <c r="T43" t="s">
        <v>15823</v>
      </c>
      <c r="U43" t="s">
        <v>1195</v>
      </c>
      <c r="W43" t="s">
        <v>8</v>
      </c>
      <c r="X43" t="s">
        <v>104</v>
      </c>
      <c r="Y43" t="s">
        <v>15824</v>
      </c>
      <c r="Z43" s="37">
        <v>0</v>
      </c>
      <c r="AA43" t="s">
        <v>106</v>
      </c>
      <c r="AB43" s="37">
        <v>41241</v>
      </c>
      <c r="AC43" s="37">
        <v>0</v>
      </c>
      <c r="AD43" s="37">
        <v>41241</v>
      </c>
    </row>
    <row r="44" spans="1:30">
      <c r="A44" t="s">
        <v>244</v>
      </c>
      <c r="B44" t="s">
        <v>114</v>
      </c>
      <c r="C44" t="s">
        <v>115</v>
      </c>
      <c r="D44" t="s">
        <v>15825</v>
      </c>
      <c r="E44">
        <v>5870807</v>
      </c>
      <c r="F44" t="s">
        <v>15826</v>
      </c>
      <c r="G44" t="s">
        <v>1121</v>
      </c>
      <c r="H44" t="s">
        <v>248</v>
      </c>
      <c r="I44" t="s">
        <v>15827</v>
      </c>
      <c r="J44" t="s">
        <v>15828</v>
      </c>
      <c r="K44" t="s">
        <v>14724</v>
      </c>
      <c r="L44" t="s">
        <v>15829</v>
      </c>
      <c r="M44" s="36">
        <v>45966.287499999999</v>
      </c>
      <c r="N44" s="36">
        <v>45967.658333333333</v>
      </c>
      <c r="P44" t="s">
        <v>6636</v>
      </c>
      <c r="Q44" t="s">
        <v>15622</v>
      </c>
      <c r="R44" t="s">
        <v>15830</v>
      </c>
      <c r="S44" t="s">
        <v>17374</v>
      </c>
      <c r="T44" t="s">
        <v>15831</v>
      </c>
      <c r="U44" t="s">
        <v>102</v>
      </c>
      <c r="V44" t="s">
        <v>15832</v>
      </c>
      <c r="W44" t="s">
        <v>11</v>
      </c>
      <c r="X44" t="s">
        <v>104</v>
      </c>
      <c r="Y44" t="s">
        <v>4169</v>
      </c>
      <c r="Z44" s="37">
        <v>1</v>
      </c>
      <c r="AA44" t="s">
        <v>106</v>
      </c>
      <c r="AB44" s="37">
        <v>144968</v>
      </c>
      <c r="AC44" s="37">
        <v>140396</v>
      </c>
      <c r="AD44" s="37">
        <v>144968</v>
      </c>
    </row>
    <row r="45" spans="1:30">
      <c r="A45" t="s">
        <v>152</v>
      </c>
      <c r="B45" t="s">
        <v>153</v>
      </c>
      <c r="C45" t="s">
        <v>154</v>
      </c>
      <c r="D45" t="s">
        <v>155</v>
      </c>
      <c r="E45">
        <v>5870965</v>
      </c>
      <c r="F45" t="s">
        <v>15833</v>
      </c>
      <c r="G45" t="s">
        <v>1121</v>
      </c>
      <c r="H45" t="s">
        <v>153</v>
      </c>
      <c r="I45" t="s">
        <v>152</v>
      </c>
      <c r="J45" t="s">
        <v>15834</v>
      </c>
      <c r="K45" t="s">
        <v>14724</v>
      </c>
      <c r="L45" t="s">
        <v>15835</v>
      </c>
      <c r="M45" s="36">
        <v>45966.824999999997</v>
      </c>
      <c r="N45" s="36">
        <v>45967.497916666667</v>
      </c>
      <c r="P45" t="s">
        <v>1126</v>
      </c>
      <c r="Q45" t="s">
        <v>1374</v>
      </c>
      <c r="R45" t="s">
        <v>1375</v>
      </c>
      <c r="S45" t="s">
        <v>17374</v>
      </c>
      <c r="T45" t="s">
        <v>15836</v>
      </c>
      <c r="U45" t="s">
        <v>102</v>
      </c>
      <c r="V45" t="s">
        <v>15837</v>
      </c>
      <c r="W45" t="s">
        <v>8</v>
      </c>
      <c r="X45" t="s">
        <v>104</v>
      </c>
      <c r="Y45" t="s">
        <v>2242</v>
      </c>
      <c r="Z45" s="37">
        <v>1</v>
      </c>
      <c r="AA45" t="s">
        <v>106</v>
      </c>
      <c r="AB45" s="37">
        <v>65960</v>
      </c>
      <c r="AC45" s="37">
        <v>75096</v>
      </c>
      <c r="AD45" s="37">
        <v>65960</v>
      </c>
    </row>
    <row r="46" spans="1:30">
      <c r="A46" t="s">
        <v>398</v>
      </c>
      <c r="B46" t="s">
        <v>86</v>
      </c>
      <c r="C46" t="s">
        <v>87</v>
      </c>
      <c r="D46" t="s">
        <v>399</v>
      </c>
      <c r="E46">
        <v>5871184</v>
      </c>
      <c r="F46" t="s">
        <v>15838</v>
      </c>
      <c r="G46" t="s">
        <v>1121</v>
      </c>
      <c r="H46" t="s">
        <v>402</v>
      </c>
      <c r="I46" t="s">
        <v>398</v>
      </c>
      <c r="J46" t="s">
        <v>15839</v>
      </c>
      <c r="K46" t="s">
        <v>14724</v>
      </c>
      <c r="L46" t="s">
        <v>15840</v>
      </c>
      <c r="M46" s="36">
        <v>45966.590277777781</v>
      </c>
      <c r="N46" s="36">
        <v>45967.46597222222</v>
      </c>
      <c r="P46" t="s">
        <v>1126</v>
      </c>
      <c r="Q46" t="s">
        <v>1398</v>
      </c>
      <c r="R46" t="s">
        <v>1399</v>
      </c>
      <c r="S46" t="s">
        <v>17374</v>
      </c>
      <c r="T46" t="s">
        <v>15841</v>
      </c>
      <c r="U46" t="s">
        <v>102</v>
      </c>
      <c r="V46" t="s">
        <v>15842</v>
      </c>
      <c r="W46" t="s">
        <v>8</v>
      </c>
      <c r="X46" t="s">
        <v>104</v>
      </c>
      <c r="Y46" t="s">
        <v>429</v>
      </c>
      <c r="Z46" s="37">
        <v>1</v>
      </c>
      <c r="AA46" t="s">
        <v>106</v>
      </c>
      <c r="AB46" s="37">
        <v>65960</v>
      </c>
      <c r="AC46" s="37">
        <v>75096</v>
      </c>
      <c r="AD46" s="37">
        <v>65960</v>
      </c>
    </row>
    <row r="47" spans="1:30">
      <c r="A47" t="s">
        <v>398</v>
      </c>
      <c r="B47" t="s">
        <v>86</v>
      </c>
      <c r="C47" t="s">
        <v>87</v>
      </c>
      <c r="D47" t="s">
        <v>480</v>
      </c>
      <c r="E47">
        <v>5871393</v>
      </c>
      <c r="F47" t="s">
        <v>15843</v>
      </c>
      <c r="G47" t="s">
        <v>1121</v>
      </c>
      <c r="H47" t="s">
        <v>402</v>
      </c>
      <c r="I47" t="s">
        <v>484</v>
      </c>
      <c r="J47" t="s">
        <v>15844</v>
      </c>
      <c r="K47" t="s">
        <v>14724</v>
      </c>
      <c r="L47" t="s">
        <v>15845</v>
      </c>
      <c r="M47" s="36">
        <v>45966.634027777778</v>
      </c>
      <c r="N47" s="36">
        <v>45967.692361111112</v>
      </c>
      <c r="P47" t="s">
        <v>1126</v>
      </c>
      <c r="Q47" t="s">
        <v>1148</v>
      </c>
      <c r="R47" t="s">
        <v>1128</v>
      </c>
      <c r="S47" t="s">
        <v>17374</v>
      </c>
      <c r="T47" t="s">
        <v>15846</v>
      </c>
      <c r="U47" t="s">
        <v>102</v>
      </c>
      <c r="V47" t="s">
        <v>15847</v>
      </c>
      <c r="W47" t="s">
        <v>11</v>
      </c>
      <c r="X47" t="s">
        <v>104</v>
      </c>
      <c r="Y47" t="s">
        <v>407</v>
      </c>
      <c r="Z47" s="37">
        <v>1</v>
      </c>
      <c r="AA47" t="s">
        <v>106</v>
      </c>
      <c r="AB47" s="37">
        <v>144968</v>
      </c>
      <c r="AC47" s="37">
        <v>140396</v>
      </c>
      <c r="AD47" s="37">
        <v>144968</v>
      </c>
    </row>
    <row r="48" spans="1:30">
      <c r="A48" t="s">
        <v>398</v>
      </c>
      <c r="B48" t="s">
        <v>86</v>
      </c>
      <c r="C48" t="s">
        <v>87</v>
      </c>
      <c r="D48" t="s">
        <v>399</v>
      </c>
      <c r="E48">
        <v>5871547</v>
      </c>
      <c r="F48" t="s">
        <v>15763</v>
      </c>
      <c r="G48" t="s">
        <v>1121</v>
      </c>
      <c r="H48" t="s">
        <v>402</v>
      </c>
      <c r="I48" t="s">
        <v>398</v>
      </c>
      <c r="J48" t="s">
        <v>15764</v>
      </c>
      <c r="K48" t="s">
        <v>14724</v>
      </c>
      <c r="L48" t="s">
        <v>15848</v>
      </c>
      <c r="M48" s="36">
        <v>45966.666666666657</v>
      </c>
      <c r="N48" s="36">
        <v>45967.494444444441</v>
      </c>
      <c r="P48" t="s">
        <v>15614</v>
      </c>
      <c r="Q48" t="s">
        <v>15849</v>
      </c>
      <c r="R48" t="s">
        <v>15850</v>
      </c>
      <c r="S48" t="s">
        <v>17374</v>
      </c>
      <c r="T48" t="s">
        <v>15851</v>
      </c>
      <c r="U48" t="s">
        <v>102</v>
      </c>
      <c r="V48" t="s">
        <v>15767</v>
      </c>
      <c r="W48" t="s">
        <v>8</v>
      </c>
      <c r="X48" t="s">
        <v>104</v>
      </c>
      <c r="Y48" t="s">
        <v>429</v>
      </c>
      <c r="Z48" s="37">
        <v>1</v>
      </c>
      <c r="AA48" t="s">
        <v>106</v>
      </c>
      <c r="AB48" s="37">
        <v>65960</v>
      </c>
      <c r="AC48" s="37">
        <v>75096</v>
      </c>
      <c r="AD48" s="37">
        <v>65960</v>
      </c>
    </row>
    <row r="49" spans="1:30">
      <c r="A49" t="s">
        <v>704</v>
      </c>
      <c r="B49" t="s">
        <v>381</v>
      </c>
      <c r="C49" t="s">
        <v>382</v>
      </c>
      <c r="D49" t="s">
        <v>705</v>
      </c>
      <c r="E49">
        <v>5871606</v>
      </c>
      <c r="F49" t="s">
        <v>15852</v>
      </c>
      <c r="G49" t="s">
        <v>1121</v>
      </c>
      <c r="H49" t="s">
        <v>708</v>
      </c>
      <c r="I49" t="s">
        <v>704</v>
      </c>
      <c r="J49" t="s">
        <v>15853</v>
      </c>
      <c r="K49" t="s">
        <v>14724</v>
      </c>
      <c r="L49" t="s">
        <v>15854</v>
      </c>
      <c r="M49" s="36">
        <v>45966.677777777782</v>
      </c>
      <c r="N49" s="36">
        <v>45967.636111111111</v>
      </c>
      <c r="P49" t="s">
        <v>1126</v>
      </c>
      <c r="Q49" t="s">
        <v>1374</v>
      </c>
      <c r="R49" t="s">
        <v>1414</v>
      </c>
      <c r="S49" t="s">
        <v>17374</v>
      </c>
      <c r="T49" t="s">
        <v>15855</v>
      </c>
      <c r="U49" t="s">
        <v>102</v>
      </c>
      <c r="V49" t="s">
        <v>15856</v>
      </c>
      <c r="W49" t="s">
        <v>8</v>
      </c>
      <c r="X49" t="s">
        <v>104</v>
      </c>
      <c r="Y49" t="s">
        <v>1603</v>
      </c>
      <c r="Z49" s="37">
        <v>1</v>
      </c>
      <c r="AA49" t="s">
        <v>106</v>
      </c>
      <c r="AB49" s="37">
        <v>65960</v>
      </c>
      <c r="AC49" s="37">
        <v>75096</v>
      </c>
      <c r="AD49" s="37">
        <v>65960</v>
      </c>
    </row>
    <row r="50" spans="1:30">
      <c r="A50" t="s">
        <v>138</v>
      </c>
      <c r="B50" t="s">
        <v>139</v>
      </c>
      <c r="C50" t="s">
        <v>140</v>
      </c>
      <c r="D50" t="s">
        <v>141</v>
      </c>
      <c r="E50">
        <v>5871617</v>
      </c>
      <c r="F50" t="s">
        <v>15857</v>
      </c>
      <c r="G50" t="s">
        <v>1121</v>
      </c>
      <c r="H50" t="s">
        <v>144</v>
      </c>
      <c r="I50" t="s">
        <v>138</v>
      </c>
      <c r="J50" t="s">
        <v>15858</v>
      </c>
      <c r="K50" t="s">
        <v>14724</v>
      </c>
      <c r="L50" t="s">
        <v>15859</v>
      </c>
      <c r="M50" s="36">
        <v>45966.680555555547</v>
      </c>
      <c r="N50" s="36">
        <v>45967.63958333333</v>
      </c>
      <c r="P50" t="s">
        <v>6636</v>
      </c>
      <c r="Q50" t="s">
        <v>1637</v>
      </c>
      <c r="R50" t="s">
        <v>15665</v>
      </c>
      <c r="S50" t="s">
        <v>17374</v>
      </c>
      <c r="T50" t="s">
        <v>15860</v>
      </c>
      <c r="U50" t="s">
        <v>102</v>
      </c>
      <c r="V50" t="s">
        <v>15861</v>
      </c>
      <c r="W50" t="s">
        <v>8</v>
      </c>
      <c r="X50" t="s">
        <v>104</v>
      </c>
      <c r="Y50" t="s">
        <v>176</v>
      </c>
      <c r="Z50" s="37">
        <v>1</v>
      </c>
      <c r="AA50" t="s">
        <v>106</v>
      </c>
      <c r="AB50" s="37">
        <v>65960</v>
      </c>
      <c r="AC50" s="37">
        <v>75096</v>
      </c>
      <c r="AD50" s="37">
        <v>65960</v>
      </c>
    </row>
    <row r="51" spans="1:30">
      <c r="A51" t="s">
        <v>152</v>
      </c>
      <c r="B51" t="s">
        <v>153</v>
      </c>
      <c r="C51" t="s">
        <v>154</v>
      </c>
      <c r="D51" t="s">
        <v>3241</v>
      </c>
      <c r="E51">
        <v>5871725</v>
      </c>
      <c r="F51" t="s">
        <v>15862</v>
      </c>
      <c r="G51" t="s">
        <v>1121</v>
      </c>
      <c r="H51" t="s">
        <v>153</v>
      </c>
      <c r="I51" t="s">
        <v>3244</v>
      </c>
      <c r="J51" t="s">
        <v>15863</v>
      </c>
      <c r="K51" t="s">
        <v>14724</v>
      </c>
      <c r="L51" t="s">
        <v>15864</v>
      </c>
      <c r="M51" s="36">
        <v>45966.711111111108</v>
      </c>
      <c r="N51" s="36">
        <v>45968.679166666669</v>
      </c>
      <c r="P51" t="s">
        <v>1227</v>
      </c>
      <c r="Q51" t="s">
        <v>1336</v>
      </c>
      <c r="R51" t="s">
        <v>1337</v>
      </c>
      <c r="S51" t="s">
        <v>17374</v>
      </c>
      <c r="T51" t="s">
        <v>15865</v>
      </c>
      <c r="U51" t="s">
        <v>102</v>
      </c>
      <c r="V51" t="s">
        <v>15866</v>
      </c>
      <c r="W51" t="s">
        <v>11</v>
      </c>
      <c r="X51" t="s">
        <v>104</v>
      </c>
      <c r="Y51" t="s">
        <v>1110</v>
      </c>
      <c r="Z51" s="37">
        <v>1</v>
      </c>
      <c r="AA51" t="s">
        <v>106</v>
      </c>
      <c r="AB51" s="37">
        <v>144968</v>
      </c>
      <c r="AC51" s="37">
        <v>140396</v>
      </c>
      <c r="AD51" s="37">
        <v>144968</v>
      </c>
    </row>
    <row r="52" spans="1:30">
      <c r="A52" t="s">
        <v>310</v>
      </c>
      <c r="B52" t="s">
        <v>114</v>
      </c>
      <c r="C52" t="s">
        <v>115</v>
      </c>
      <c r="D52" t="s">
        <v>311</v>
      </c>
      <c r="E52">
        <v>5872073</v>
      </c>
      <c r="F52" t="s">
        <v>15867</v>
      </c>
      <c r="G52" t="s">
        <v>1121</v>
      </c>
      <c r="H52" t="s">
        <v>314</v>
      </c>
      <c r="I52" t="s">
        <v>310</v>
      </c>
      <c r="J52" t="s">
        <v>15868</v>
      </c>
      <c r="K52" t="s">
        <v>14724</v>
      </c>
      <c r="L52" t="s">
        <v>15869</v>
      </c>
      <c r="M52" s="36">
        <v>45967.333333333343</v>
      </c>
      <c r="N52" s="36">
        <v>45967.737500000003</v>
      </c>
      <c r="P52" t="s">
        <v>6636</v>
      </c>
      <c r="Q52" t="s">
        <v>15622</v>
      </c>
      <c r="R52" t="s">
        <v>15776</v>
      </c>
      <c r="S52" t="s">
        <v>17374</v>
      </c>
      <c r="T52" t="s">
        <v>15870</v>
      </c>
      <c r="U52" t="s">
        <v>1195</v>
      </c>
      <c r="W52" t="s">
        <v>8</v>
      </c>
      <c r="X52" t="s">
        <v>104</v>
      </c>
      <c r="Y52" t="s">
        <v>5663</v>
      </c>
      <c r="Z52" s="37">
        <v>0</v>
      </c>
      <c r="AA52" t="s">
        <v>106</v>
      </c>
      <c r="AB52" s="37">
        <v>41241</v>
      </c>
      <c r="AC52" s="37">
        <v>0</v>
      </c>
      <c r="AD52" s="37">
        <v>41241</v>
      </c>
    </row>
    <row r="53" spans="1:30">
      <c r="A53" t="s">
        <v>152</v>
      </c>
      <c r="B53" t="s">
        <v>153</v>
      </c>
      <c r="C53" t="s">
        <v>154</v>
      </c>
      <c r="D53" t="s">
        <v>155</v>
      </c>
      <c r="E53">
        <v>5872115</v>
      </c>
      <c r="F53" t="s">
        <v>15871</v>
      </c>
      <c r="G53" t="s">
        <v>1121</v>
      </c>
      <c r="H53" t="s">
        <v>153</v>
      </c>
      <c r="I53" t="s">
        <v>152</v>
      </c>
      <c r="J53" t="s">
        <v>15872</v>
      </c>
      <c r="K53" t="s">
        <v>14724</v>
      </c>
      <c r="L53" t="s">
        <v>15873</v>
      </c>
      <c r="M53" s="36">
        <v>45967.354166666657</v>
      </c>
      <c r="N53" s="36">
        <v>45967.648611111108</v>
      </c>
      <c r="P53" t="s">
        <v>1126</v>
      </c>
      <c r="Q53" t="s">
        <v>1158</v>
      </c>
      <c r="R53" t="s">
        <v>1159</v>
      </c>
      <c r="S53" t="s">
        <v>17374</v>
      </c>
      <c r="T53" t="s">
        <v>15874</v>
      </c>
      <c r="U53" t="s">
        <v>102</v>
      </c>
      <c r="V53" t="s">
        <v>15875</v>
      </c>
      <c r="W53" t="s">
        <v>8</v>
      </c>
      <c r="X53" t="s">
        <v>104</v>
      </c>
      <c r="Y53" t="s">
        <v>1911</v>
      </c>
      <c r="Z53" s="37">
        <v>1</v>
      </c>
      <c r="AA53" t="s">
        <v>106</v>
      </c>
      <c r="AB53" s="37">
        <v>65960</v>
      </c>
      <c r="AC53" s="37">
        <v>75096</v>
      </c>
      <c r="AD53" s="37">
        <v>65960</v>
      </c>
    </row>
    <row r="54" spans="1:30">
      <c r="A54" t="s">
        <v>704</v>
      </c>
      <c r="B54" t="s">
        <v>381</v>
      </c>
      <c r="C54" t="s">
        <v>382</v>
      </c>
      <c r="D54" t="s">
        <v>5682</v>
      </c>
      <c r="E54">
        <v>5872175</v>
      </c>
      <c r="F54" t="s">
        <v>15876</v>
      </c>
      <c r="G54" t="s">
        <v>1121</v>
      </c>
      <c r="H54" t="s">
        <v>708</v>
      </c>
      <c r="I54" t="s">
        <v>5685</v>
      </c>
      <c r="J54" t="s">
        <v>15877</v>
      </c>
      <c r="K54" t="s">
        <v>14724</v>
      </c>
      <c r="L54" t="s">
        <v>15878</v>
      </c>
      <c r="M54" s="36">
        <v>45967.375694444447</v>
      </c>
      <c r="N54" s="36">
        <v>45969.382638888892</v>
      </c>
      <c r="P54" t="s">
        <v>6636</v>
      </c>
      <c r="Q54" t="s">
        <v>1637</v>
      </c>
      <c r="R54" t="s">
        <v>15636</v>
      </c>
      <c r="S54" t="s">
        <v>17374</v>
      </c>
      <c r="T54" t="s">
        <v>15879</v>
      </c>
      <c r="U54" t="s">
        <v>1195</v>
      </c>
      <c r="W54" t="s">
        <v>13</v>
      </c>
      <c r="X54" t="s">
        <v>104</v>
      </c>
      <c r="Y54" t="s">
        <v>713</v>
      </c>
      <c r="Z54" s="37">
        <v>0</v>
      </c>
      <c r="AA54" t="s">
        <v>106</v>
      </c>
      <c r="AB54" s="37">
        <v>41241</v>
      </c>
      <c r="AC54" s="37">
        <v>0</v>
      </c>
      <c r="AD54" s="37">
        <v>41241</v>
      </c>
    </row>
    <row r="55" spans="1:30">
      <c r="A55" t="s">
        <v>152</v>
      </c>
      <c r="B55" t="s">
        <v>153</v>
      </c>
      <c r="C55" t="s">
        <v>154</v>
      </c>
      <c r="D55" t="s">
        <v>155</v>
      </c>
      <c r="E55">
        <v>5872207</v>
      </c>
      <c r="F55" t="s">
        <v>15880</v>
      </c>
      <c r="G55" t="s">
        <v>1121</v>
      </c>
      <c r="H55" t="s">
        <v>153</v>
      </c>
      <c r="I55" t="s">
        <v>152</v>
      </c>
      <c r="J55" t="s">
        <v>15881</v>
      </c>
      <c r="K55" t="s">
        <v>14724</v>
      </c>
      <c r="L55" t="s">
        <v>15882</v>
      </c>
      <c r="M55" s="36">
        <v>45967.379861111112</v>
      </c>
      <c r="N55" s="36">
        <v>45968.657638888893</v>
      </c>
      <c r="P55" t="s">
        <v>6636</v>
      </c>
      <c r="Q55" t="s">
        <v>1637</v>
      </c>
      <c r="R55" t="s">
        <v>15636</v>
      </c>
      <c r="S55" t="s">
        <v>17374</v>
      </c>
      <c r="T55" t="s">
        <v>15883</v>
      </c>
      <c r="U55" t="s">
        <v>1195</v>
      </c>
      <c r="W55" t="s">
        <v>8</v>
      </c>
      <c r="X55" t="s">
        <v>104</v>
      </c>
      <c r="Y55" t="s">
        <v>2182</v>
      </c>
      <c r="Z55" s="37">
        <v>0</v>
      </c>
      <c r="AA55" t="s">
        <v>106</v>
      </c>
      <c r="AB55" s="37">
        <v>41241</v>
      </c>
      <c r="AC55" s="37">
        <v>0</v>
      </c>
      <c r="AD55" s="37">
        <v>41241</v>
      </c>
    </row>
    <row r="56" spans="1:30">
      <c r="A56" t="s">
        <v>310</v>
      </c>
      <c r="B56" t="s">
        <v>114</v>
      </c>
      <c r="C56" t="s">
        <v>115</v>
      </c>
      <c r="D56" t="s">
        <v>7210</v>
      </c>
      <c r="E56">
        <v>5872236</v>
      </c>
      <c r="F56" t="s">
        <v>15884</v>
      </c>
      <c r="G56" t="s">
        <v>1121</v>
      </c>
      <c r="H56" t="s">
        <v>314</v>
      </c>
      <c r="I56" t="s">
        <v>7211</v>
      </c>
      <c r="J56" t="s">
        <v>15885</v>
      </c>
      <c r="K56" t="s">
        <v>14724</v>
      </c>
      <c r="L56" t="s">
        <v>15886</v>
      </c>
      <c r="M56" s="36">
        <v>45967.38958333333</v>
      </c>
      <c r="N56" s="36">
        <v>45969.378472222219</v>
      </c>
      <c r="P56" t="s">
        <v>15614</v>
      </c>
      <c r="Q56" t="s">
        <v>15615</v>
      </c>
      <c r="R56" t="s">
        <v>15616</v>
      </c>
      <c r="S56" t="s">
        <v>17374</v>
      </c>
      <c r="T56" t="s">
        <v>15887</v>
      </c>
      <c r="U56" t="s">
        <v>1195</v>
      </c>
      <c r="W56" t="s">
        <v>11</v>
      </c>
      <c r="X56" t="s">
        <v>104</v>
      </c>
      <c r="Y56" t="s">
        <v>350</v>
      </c>
      <c r="Z56" s="37">
        <v>0</v>
      </c>
      <c r="AA56" t="s">
        <v>106</v>
      </c>
      <c r="AB56" s="37">
        <v>41241</v>
      </c>
      <c r="AC56" s="37">
        <v>0</v>
      </c>
      <c r="AD56" s="37">
        <v>41241</v>
      </c>
    </row>
    <row r="57" spans="1:30">
      <c r="A57" t="s">
        <v>704</v>
      </c>
      <c r="B57" t="s">
        <v>381</v>
      </c>
      <c r="C57" t="s">
        <v>382</v>
      </c>
      <c r="D57" t="s">
        <v>705</v>
      </c>
      <c r="E57">
        <v>5872249</v>
      </c>
      <c r="F57" t="s">
        <v>15888</v>
      </c>
      <c r="G57" t="s">
        <v>1121</v>
      </c>
      <c r="H57" t="s">
        <v>708</v>
      </c>
      <c r="I57" t="s">
        <v>704</v>
      </c>
      <c r="J57" t="s">
        <v>15889</v>
      </c>
      <c r="K57" t="s">
        <v>14724</v>
      </c>
      <c r="L57" t="s">
        <v>15890</v>
      </c>
      <c r="M57" s="36">
        <v>45967.390972222223</v>
      </c>
      <c r="N57" s="36">
        <v>45967.685416666667</v>
      </c>
      <c r="P57" t="s">
        <v>1126</v>
      </c>
      <c r="Q57" t="s">
        <v>1169</v>
      </c>
      <c r="R57" t="s">
        <v>1279</v>
      </c>
      <c r="S57" t="s">
        <v>17374</v>
      </c>
      <c r="T57" t="s">
        <v>15891</v>
      </c>
      <c r="U57" t="s">
        <v>102</v>
      </c>
      <c r="V57" t="s">
        <v>15892</v>
      </c>
      <c r="W57" t="s">
        <v>8</v>
      </c>
      <c r="X57" t="s">
        <v>104</v>
      </c>
      <c r="Y57" t="s">
        <v>713</v>
      </c>
      <c r="Z57" s="37">
        <v>1</v>
      </c>
      <c r="AA57" t="s">
        <v>106</v>
      </c>
      <c r="AB57" s="37">
        <v>65960</v>
      </c>
      <c r="AC57" s="37">
        <v>75096</v>
      </c>
      <c r="AD57" s="37">
        <v>65960</v>
      </c>
    </row>
    <row r="58" spans="1:30">
      <c r="A58" t="s">
        <v>113</v>
      </c>
      <c r="B58" t="s">
        <v>114</v>
      </c>
      <c r="C58" t="s">
        <v>115</v>
      </c>
      <c r="D58" t="s">
        <v>363</v>
      </c>
      <c r="E58">
        <v>5872292</v>
      </c>
      <c r="F58" t="s">
        <v>15893</v>
      </c>
      <c r="G58" t="s">
        <v>1121</v>
      </c>
      <c r="H58" t="s">
        <v>366</v>
      </c>
      <c r="I58" t="s">
        <v>113</v>
      </c>
      <c r="J58" t="s">
        <v>15894</v>
      </c>
      <c r="K58" t="s">
        <v>14724</v>
      </c>
      <c r="L58" t="s">
        <v>15895</v>
      </c>
      <c r="M58" s="36">
        <v>45967.401388888888</v>
      </c>
      <c r="N58" s="36">
        <v>45967.705555555563</v>
      </c>
      <c r="P58" t="s">
        <v>6636</v>
      </c>
      <c r="Q58" t="s">
        <v>15622</v>
      </c>
      <c r="R58" t="s">
        <v>15623</v>
      </c>
      <c r="S58" t="s">
        <v>17374</v>
      </c>
      <c r="T58" t="s">
        <v>15896</v>
      </c>
      <c r="U58" t="s">
        <v>102</v>
      </c>
      <c r="V58" t="s">
        <v>15897</v>
      </c>
      <c r="W58" t="s">
        <v>8</v>
      </c>
      <c r="X58" t="s">
        <v>104</v>
      </c>
      <c r="Y58" t="s">
        <v>1030</v>
      </c>
      <c r="Z58" s="37">
        <v>1</v>
      </c>
      <c r="AA58" t="s">
        <v>106</v>
      </c>
      <c r="AB58" s="37">
        <v>65960</v>
      </c>
      <c r="AC58" s="37">
        <v>75096</v>
      </c>
      <c r="AD58" s="37">
        <v>65960</v>
      </c>
    </row>
    <row r="59" spans="1:30">
      <c r="A59" t="s">
        <v>85</v>
      </c>
      <c r="B59" t="s">
        <v>86</v>
      </c>
      <c r="C59" t="s">
        <v>87</v>
      </c>
      <c r="D59" t="s">
        <v>2864</v>
      </c>
      <c r="E59">
        <v>5872398</v>
      </c>
      <c r="F59" t="s">
        <v>15898</v>
      </c>
      <c r="G59" t="s">
        <v>1121</v>
      </c>
      <c r="H59" t="s">
        <v>93</v>
      </c>
      <c r="I59" t="s">
        <v>2867</v>
      </c>
      <c r="J59" t="s">
        <v>15899</v>
      </c>
      <c r="K59" t="s">
        <v>14724</v>
      </c>
      <c r="L59" t="s">
        <v>15900</v>
      </c>
      <c r="M59" s="36">
        <v>45967.421527777777</v>
      </c>
      <c r="N59" s="36">
        <v>45972.440972222219</v>
      </c>
      <c r="P59" t="s">
        <v>1227</v>
      </c>
      <c r="Q59" t="s">
        <v>1158</v>
      </c>
      <c r="R59" t="s">
        <v>1740</v>
      </c>
      <c r="S59" t="s">
        <v>17374</v>
      </c>
      <c r="T59" t="s">
        <v>15901</v>
      </c>
      <c r="U59" t="s">
        <v>102</v>
      </c>
      <c r="V59" t="s">
        <v>15902</v>
      </c>
      <c r="W59" t="s">
        <v>15</v>
      </c>
      <c r="X59" t="s">
        <v>104</v>
      </c>
      <c r="Y59" t="s">
        <v>1151</v>
      </c>
      <c r="Z59" s="37">
        <v>1</v>
      </c>
      <c r="AA59" t="s">
        <v>106</v>
      </c>
      <c r="AB59" s="37">
        <v>479589</v>
      </c>
      <c r="AC59" s="37">
        <v>196537</v>
      </c>
      <c r="AD59" s="37">
        <v>479589</v>
      </c>
    </row>
    <row r="60" spans="1:30">
      <c r="A60" t="s">
        <v>704</v>
      </c>
      <c r="B60" t="s">
        <v>381</v>
      </c>
      <c r="C60" t="s">
        <v>382</v>
      </c>
      <c r="D60" t="s">
        <v>705</v>
      </c>
      <c r="E60">
        <v>5872489</v>
      </c>
      <c r="F60" t="s">
        <v>15903</v>
      </c>
      <c r="G60" t="s">
        <v>1121</v>
      </c>
      <c r="H60" t="s">
        <v>708</v>
      </c>
      <c r="I60" t="s">
        <v>704</v>
      </c>
      <c r="J60" t="s">
        <v>15904</v>
      </c>
      <c r="K60" t="s">
        <v>14724</v>
      </c>
      <c r="L60" t="s">
        <v>15905</v>
      </c>
      <c r="M60" s="36">
        <v>45967.440972222219</v>
      </c>
      <c r="N60" s="36">
        <v>45968.411805555559</v>
      </c>
      <c r="P60" t="s">
        <v>1126</v>
      </c>
      <c r="Q60" t="s">
        <v>1186</v>
      </c>
      <c r="R60" t="s">
        <v>1186</v>
      </c>
      <c r="S60" t="s">
        <v>17374</v>
      </c>
      <c r="T60" t="s">
        <v>15906</v>
      </c>
      <c r="U60" t="s">
        <v>102</v>
      </c>
      <c r="W60" t="s">
        <v>8</v>
      </c>
      <c r="X60" t="s">
        <v>104</v>
      </c>
      <c r="Y60" t="s">
        <v>1309</v>
      </c>
      <c r="Z60" s="37">
        <v>1</v>
      </c>
      <c r="AA60" t="s">
        <v>106</v>
      </c>
      <c r="AB60" s="37">
        <v>65960</v>
      </c>
      <c r="AC60" s="37">
        <v>75096</v>
      </c>
      <c r="AD60" s="37">
        <v>65960</v>
      </c>
    </row>
    <row r="61" spans="1:30">
      <c r="A61" t="s">
        <v>704</v>
      </c>
      <c r="B61" t="s">
        <v>381</v>
      </c>
      <c r="C61" t="s">
        <v>382</v>
      </c>
      <c r="D61" t="s">
        <v>705</v>
      </c>
      <c r="E61">
        <v>5872799</v>
      </c>
      <c r="F61" t="s">
        <v>15907</v>
      </c>
      <c r="G61" t="s">
        <v>1121</v>
      </c>
      <c r="H61" t="s">
        <v>708</v>
      </c>
      <c r="I61" t="s">
        <v>704</v>
      </c>
      <c r="J61" t="s">
        <v>15908</v>
      </c>
      <c r="K61" t="s">
        <v>14724</v>
      </c>
      <c r="L61" t="s">
        <v>15909</v>
      </c>
      <c r="M61" s="36">
        <v>45967.493055555547</v>
      </c>
      <c r="N61" s="36">
        <v>45968.430555555547</v>
      </c>
      <c r="P61" t="s">
        <v>1126</v>
      </c>
      <c r="Q61" t="s">
        <v>1614</v>
      </c>
      <c r="R61" t="s">
        <v>1615</v>
      </c>
      <c r="S61" t="s">
        <v>17374</v>
      </c>
      <c r="T61" t="s">
        <v>15910</v>
      </c>
      <c r="U61" t="s">
        <v>102</v>
      </c>
      <c r="V61" t="s">
        <v>15911</v>
      </c>
      <c r="W61" t="s">
        <v>8</v>
      </c>
      <c r="X61" t="s">
        <v>104</v>
      </c>
      <c r="Y61" t="s">
        <v>1309</v>
      </c>
      <c r="Z61" s="37">
        <v>1</v>
      </c>
      <c r="AA61" t="s">
        <v>106</v>
      </c>
      <c r="AB61" s="37">
        <v>65960</v>
      </c>
      <c r="AC61" s="37">
        <v>75096</v>
      </c>
      <c r="AD61" s="37">
        <v>65960</v>
      </c>
    </row>
    <row r="62" spans="1:30">
      <c r="A62" t="s">
        <v>704</v>
      </c>
      <c r="B62" t="s">
        <v>381</v>
      </c>
      <c r="C62" t="s">
        <v>382</v>
      </c>
      <c r="D62" t="s">
        <v>3798</v>
      </c>
      <c r="E62">
        <v>5872804</v>
      </c>
      <c r="F62" t="s">
        <v>15912</v>
      </c>
      <c r="G62" t="s">
        <v>1121</v>
      </c>
      <c r="H62" t="s">
        <v>708</v>
      </c>
      <c r="I62" t="s">
        <v>3801</v>
      </c>
      <c r="J62" t="s">
        <v>15913</v>
      </c>
      <c r="K62" t="s">
        <v>14724</v>
      </c>
      <c r="L62" t="s">
        <v>15914</v>
      </c>
      <c r="M62" s="36">
        <v>45967.493750000001</v>
      </c>
      <c r="N62" s="36">
        <v>45968.640277777777</v>
      </c>
      <c r="P62" t="s">
        <v>6636</v>
      </c>
      <c r="Q62" t="s">
        <v>15622</v>
      </c>
      <c r="R62" t="s">
        <v>15623</v>
      </c>
      <c r="S62" t="s">
        <v>17374</v>
      </c>
      <c r="T62" t="s">
        <v>15915</v>
      </c>
      <c r="U62" t="s">
        <v>102</v>
      </c>
      <c r="V62" t="s">
        <v>15916</v>
      </c>
      <c r="W62" t="s">
        <v>11</v>
      </c>
      <c r="X62" t="s">
        <v>104</v>
      </c>
      <c r="Y62" t="s">
        <v>1732</v>
      </c>
      <c r="Z62" s="37">
        <v>1</v>
      </c>
      <c r="AA62" t="s">
        <v>106</v>
      </c>
      <c r="AB62" s="37">
        <v>144968</v>
      </c>
      <c r="AC62" s="37">
        <v>140396</v>
      </c>
      <c r="AD62" s="37">
        <v>144968</v>
      </c>
    </row>
    <row r="63" spans="1:30">
      <c r="A63" t="s">
        <v>704</v>
      </c>
      <c r="B63" t="s">
        <v>381</v>
      </c>
      <c r="C63" t="s">
        <v>382</v>
      </c>
      <c r="D63" t="s">
        <v>705</v>
      </c>
      <c r="E63">
        <v>5872888</v>
      </c>
      <c r="F63" t="s">
        <v>15795</v>
      </c>
      <c r="G63" t="s">
        <v>1121</v>
      </c>
      <c r="H63" t="s">
        <v>708</v>
      </c>
      <c r="I63" t="s">
        <v>704</v>
      </c>
      <c r="J63" t="s">
        <v>15796</v>
      </c>
      <c r="K63" t="s">
        <v>14724</v>
      </c>
      <c r="L63" t="s">
        <v>15917</v>
      </c>
      <c r="M63" s="36">
        <v>45967.506249999999</v>
      </c>
      <c r="N63" s="36">
        <v>45968.459027777782</v>
      </c>
      <c r="P63" t="s">
        <v>6636</v>
      </c>
      <c r="Q63" t="s">
        <v>15622</v>
      </c>
      <c r="R63" t="s">
        <v>15623</v>
      </c>
      <c r="S63" t="s">
        <v>17374</v>
      </c>
      <c r="T63" t="s">
        <v>15918</v>
      </c>
      <c r="U63" t="s">
        <v>102</v>
      </c>
      <c r="V63" t="s">
        <v>15799</v>
      </c>
      <c r="W63" t="s">
        <v>8</v>
      </c>
      <c r="X63" t="s">
        <v>104</v>
      </c>
      <c r="Y63" t="s">
        <v>1309</v>
      </c>
      <c r="Z63" s="37">
        <v>1</v>
      </c>
      <c r="AA63" t="s">
        <v>106</v>
      </c>
      <c r="AB63" s="37">
        <v>65960</v>
      </c>
      <c r="AC63" s="37">
        <v>75096</v>
      </c>
      <c r="AD63" s="37">
        <v>65960</v>
      </c>
    </row>
    <row r="64" spans="1:30">
      <c r="A64" t="s">
        <v>398</v>
      </c>
      <c r="B64" t="s">
        <v>86</v>
      </c>
      <c r="C64" t="s">
        <v>87</v>
      </c>
      <c r="D64" t="s">
        <v>399</v>
      </c>
      <c r="E64">
        <v>5873484</v>
      </c>
      <c r="F64" t="s">
        <v>15919</v>
      </c>
      <c r="G64" t="s">
        <v>1121</v>
      </c>
      <c r="H64" t="s">
        <v>402</v>
      </c>
      <c r="I64" t="s">
        <v>398</v>
      </c>
      <c r="J64" t="s">
        <v>15920</v>
      </c>
      <c r="K64" t="s">
        <v>14724</v>
      </c>
      <c r="L64" t="s">
        <v>15921</v>
      </c>
      <c r="M64" s="36">
        <v>45967.645138888889</v>
      </c>
      <c r="N64" s="36">
        <v>45968.530555555553</v>
      </c>
      <c r="P64" t="s">
        <v>1227</v>
      </c>
      <c r="Q64" t="s">
        <v>1169</v>
      </c>
      <c r="R64" t="s">
        <v>1407</v>
      </c>
      <c r="S64" t="s">
        <v>17374</v>
      </c>
      <c r="T64" t="s">
        <v>15922</v>
      </c>
      <c r="U64" t="s">
        <v>102</v>
      </c>
      <c r="V64" t="s">
        <v>15923</v>
      </c>
      <c r="W64" t="s">
        <v>8</v>
      </c>
      <c r="X64" t="s">
        <v>104</v>
      </c>
      <c r="Y64" t="s">
        <v>740</v>
      </c>
      <c r="Z64" s="37">
        <v>1</v>
      </c>
      <c r="AA64" t="s">
        <v>106</v>
      </c>
      <c r="AB64" s="37">
        <v>65960</v>
      </c>
      <c r="AC64" s="37">
        <v>75096</v>
      </c>
      <c r="AD64" s="37">
        <v>65960</v>
      </c>
    </row>
    <row r="65" spans="1:30">
      <c r="A65" t="s">
        <v>800</v>
      </c>
      <c r="B65" t="s">
        <v>381</v>
      </c>
      <c r="C65" t="s">
        <v>382</v>
      </c>
      <c r="D65" t="s">
        <v>15924</v>
      </c>
      <c r="E65">
        <v>5873577</v>
      </c>
      <c r="F65" t="s">
        <v>15925</v>
      </c>
      <c r="G65" t="s">
        <v>1121</v>
      </c>
      <c r="H65" t="s">
        <v>804</v>
      </c>
      <c r="I65" t="s">
        <v>15926</v>
      </c>
      <c r="J65" t="s">
        <v>15927</v>
      </c>
      <c r="K65" t="s">
        <v>14724</v>
      </c>
      <c r="L65" t="s">
        <v>15928</v>
      </c>
      <c r="M65" s="36">
        <v>45967.672222222223</v>
      </c>
      <c r="N65" s="36">
        <v>45974.386111111111</v>
      </c>
      <c r="P65" t="s">
        <v>1126</v>
      </c>
      <c r="Q65" t="s">
        <v>1158</v>
      </c>
      <c r="R65" t="s">
        <v>1128</v>
      </c>
      <c r="S65" t="s">
        <v>17374</v>
      </c>
      <c r="T65" t="s">
        <v>15929</v>
      </c>
      <c r="U65" t="s">
        <v>102</v>
      </c>
      <c r="V65" t="s">
        <v>15930</v>
      </c>
      <c r="W65" t="s">
        <v>13</v>
      </c>
      <c r="X65" t="s">
        <v>104</v>
      </c>
      <c r="Y65" t="s">
        <v>810</v>
      </c>
      <c r="Z65" s="37">
        <v>1</v>
      </c>
      <c r="AA65" t="s">
        <v>106</v>
      </c>
      <c r="AB65" s="37">
        <v>275729</v>
      </c>
      <c r="AC65" s="37">
        <v>196537</v>
      </c>
      <c r="AD65" s="37">
        <v>275729</v>
      </c>
    </row>
    <row r="66" spans="1:30">
      <c r="A66" t="s">
        <v>800</v>
      </c>
      <c r="B66" t="s">
        <v>381</v>
      </c>
      <c r="C66" t="s">
        <v>382</v>
      </c>
      <c r="D66" t="s">
        <v>4407</v>
      </c>
      <c r="E66">
        <v>5873590</v>
      </c>
      <c r="F66" t="s">
        <v>15931</v>
      </c>
      <c r="G66" t="s">
        <v>1121</v>
      </c>
      <c r="H66" t="s">
        <v>804</v>
      </c>
      <c r="I66" t="s">
        <v>4410</v>
      </c>
      <c r="J66" t="s">
        <v>15932</v>
      </c>
      <c r="K66" t="s">
        <v>14724</v>
      </c>
      <c r="L66" t="s">
        <v>15933</v>
      </c>
      <c r="M66" s="36">
        <v>45967.675000000003</v>
      </c>
      <c r="N66" s="36">
        <v>45968.536805555559</v>
      </c>
      <c r="P66" t="s">
        <v>1126</v>
      </c>
      <c r="Q66" t="s">
        <v>1186</v>
      </c>
      <c r="R66" t="s">
        <v>1186</v>
      </c>
      <c r="S66" t="s">
        <v>17374</v>
      </c>
      <c r="T66" t="s">
        <v>15934</v>
      </c>
      <c r="U66" t="s">
        <v>102</v>
      </c>
      <c r="V66" t="s">
        <v>15935</v>
      </c>
      <c r="W66" t="s">
        <v>13</v>
      </c>
      <c r="X66" t="s">
        <v>104</v>
      </c>
      <c r="Y66" t="s">
        <v>2068</v>
      </c>
      <c r="Z66" s="37">
        <v>1</v>
      </c>
      <c r="AA66" t="s">
        <v>106</v>
      </c>
      <c r="AB66" s="37">
        <v>275729</v>
      </c>
      <c r="AC66" s="37">
        <v>196537</v>
      </c>
      <c r="AD66" s="37">
        <v>275729</v>
      </c>
    </row>
    <row r="67" spans="1:30">
      <c r="A67" t="s">
        <v>255</v>
      </c>
      <c r="B67" t="s">
        <v>256</v>
      </c>
      <c r="C67" t="s">
        <v>257</v>
      </c>
      <c r="D67" t="s">
        <v>1876</v>
      </c>
      <c r="E67">
        <v>5873618</v>
      </c>
      <c r="F67" t="s">
        <v>15936</v>
      </c>
      <c r="G67" t="s">
        <v>1121</v>
      </c>
      <c r="H67" t="s">
        <v>261</v>
      </c>
      <c r="I67" t="s">
        <v>1879</v>
      </c>
      <c r="J67" t="s">
        <v>15937</v>
      </c>
      <c r="K67" t="s">
        <v>14724</v>
      </c>
      <c r="L67" t="s">
        <v>15938</v>
      </c>
      <c r="M67" s="36">
        <v>45967.680555555547</v>
      </c>
      <c r="N67" s="36">
        <v>45968.663888888892</v>
      </c>
      <c r="P67" t="s">
        <v>1126</v>
      </c>
      <c r="Q67" t="s">
        <v>1192</v>
      </c>
      <c r="R67" t="s">
        <v>1128</v>
      </c>
      <c r="S67" t="s">
        <v>17374</v>
      </c>
      <c r="T67" t="s">
        <v>15939</v>
      </c>
      <c r="U67" t="s">
        <v>102</v>
      </c>
      <c r="V67" t="s">
        <v>15940</v>
      </c>
      <c r="W67" t="s">
        <v>8</v>
      </c>
      <c r="X67" t="s">
        <v>104</v>
      </c>
      <c r="Y67" t="s">
        <v>1904</v>
      </c>
      <c r="Z67" s="37">
        <v>1</v>
      </c>
      <c r="AA67" t="s">
        <v>106</v>
      </c>
      <c r="AB67" s="37">
        <v>65960</v>
      </c>
      <c r="AC67" s="37">
        <v>75096</v>
      </c>
      <c r="AD67" s="37">
        <v>65960</v>
      </c>
    </row>
    <row r="68" spans="1:30">
      <c r="A68" t="s">
        <v>704</v>
      </c>
      <c r="B68" t="s">
        <v>381</v>
      </c>
      <c r="C68" t="s">
        <v>382</v>
      </c>
      <c r="D68" t="s">
        <v>705</v>
      </c>
      <c r="E68">
        <v>5873696</v>
      </c>
      <c r="F68" t="s">
        <v>15941</v>
      </c>
      <c r="G68" t="s">
        <v>1121</v>
      </c>
      <c r="H68" t="s">
        <v>708</v>
      </c>
      <c r="I68" t="s">
        <v>704</v>
      </c>
      <c r="J68" t="s">
        <v>15942</v>
      </c>
      <c r="K68" t="s">
        <v>14724</v>
      </c>
      <c r="L68" t="s">
        <v>15943</v>
      </c>
      <c r="M68" s="36">
        <v>45967.699305555558</v>
      </c>
      <c r="N68" s="36">
        <v>45968.517361111109</v>
      </c>
      <c r="P68" t="s">
        <v>15614</v>
      </c>
      <c r="Q68" t="s">
        <v>1169</v>
      </c>
      <c r="R68" t="s">
        <v>15944</v>
      </c>
      <c r="S68" t="s">
        <v>17374</v>
      </c>
      <c r="T68" t="s">
        <v>15945</v>
      </c>
      <c r="U68" t="s">
        <v>102</v>
      </c>
      <c r="V68" t="s">
        <v>15946</v>
      </c>
      <c r="W68" t="s">
        <v>8</v>
      </c>
      <c r="X68" t="s">
        <v>104</v>
      </c>
      <c r="Y68" t="s">
        <v>1603</v>
      </c>
      <c r="Z68" s="37">
        <v>1</v>
      </c>
      <c r="AA68" t="s">
        <v>106</v>
      </c>
      <c r="AB68" s="37">
        <v>65960</v>
      </c>
      <c r="AC68" s="37">
        <v>75096</v>
      </c>
      <c r="AD68" s="37">
        <v>65960</v>
      </c>
    </row>
    <row r="69" spans="1:30">
      <c r="A69" t="s">
        <v>800</v>
      </c>
      <c r="B69" t="s">
        <v>381</v>
      </c>
      <c r="C69" t="s">
        <v>382</v>
      </c>
      <c r="D69" t="s">
        <v>6745</v>
      </c>
      <c r="E69">
        <v>5873744</v>
      </c>
      <c r="F69" t="s">
        <v>15947</v>
      </c>
      <c r="G69" t="s">
        <v>1121</v>
      </c>
      <c r="H69" t="s">
        <v>804</v>
      </c>
      <c r="I69" t="s">
        <v>6748</v>
      </c>
      <c r="J69" t="s">
        <v>15948</v>
      </c>
      <c r="K69" t="s">
        <v>14724</v>
      </c>
      <c r="L69" t="s">
        <v>15949</v>
      </c>
      <c r="M69" s="36">
        <v>45967.711805555547</v>
      </c>
      <c r="N69" s="36">
        <v>45968.506944444453</v>
      </c>
      <c r="P69" t="s">
        <v>15614</v>
      </c>
      <c r="Q69" t="s">
        <v>1158</v>
      </c>
      <c r="R69" t="s">
        <v>15950</v>
      </c>
      <c r="S69" t="s">
        <v>17374</v>
      </c>
      <c r="T69" t="s">
        <v>15951</v>
      </c>
      <c r="U69" t="s">
        <v>102</v>
      </c>
      <c r="V69" t="s">
        <v>15952</v>
      </c>
      <c r="W69" t="s">
        <v>8</v>
      </c>
      <c r="X69" t="s">
        <v>104</v>
      </c>
      <c r="Y69" t="s">
        <v>3716</v>
      </c>
      <c r="Z69" s="37">
        <v>1</v>
      </c>
      <c r="AA69" t="s">
        <v>106</v>
      </c>
      <c r="AB69" s="37">
        <v>65960</v>
      </c>
      <c r="AC69" s="37">
        <v>75096</v>
      </c>
      <c r="AD69" s="37">
        <v>65960</v>
      </c>
    </row>
    <row r="70" spans="1:30">
      <c r="A70" t="s">
        <v>398</v>
      </c>
      <c r="B70" t="s">
        <v>86</v>
      </c>
      <c r="C70" t="s">
        <v>87</v>
      </c>
      <c r="D70" t="s">
        <v>4524</v>
      </c>
      <c r="E70">
        <v>5873841</v>
      </c>
      <c r="F70" t="s">
        <v>15953</v>
      </c>
      <c r="G70" t="s">
        <v>1121</v>
      </c>
      <c r="H70" t="s">
        <v>402</v>
      </c>
      <c r="I70" t="s">
        <v>4527</v>
      </c>
      <c r="J70" t="s">
        <v>15954</v>
      </c>
      <c r="K70" t="s">
        <v>14724</v>
      </c>
      <c r="L70" t="s">
        <v>15955</v>
      </c>
      <c r="M70" s="36">
        <v>45968.333333333343</v>
      </c>
      <c r="N70" s="36">
        <v>45968.669444444437</v>
      </c>
      <c r="P70" t="s">
        <v>1126</v>
      </c>
      <c r="Q70" t="s">
        <v>1148</v>
      </c>
      <c r="R70" t="s">
        <v>1128</v>
      </c>
      <c r="S70" t="s">
        <v>17374</v>
      </c>
      <c r="T70" t="s">
        <v>15956</v>
      </c>
      <c r="U70" t="s">
        <v>102</v>
      </c>
      <c r="V70" t="s">
        <v>15957</v>
      </c>
      <c r="W70" t="s">
        <v>11</v>
      </c>
      <c r="X70" t="s">
        <v>104</v>
      </c>
      <c r="Y70" t="s">
        <v>1439</v>
      </c>
      <c r="Z70" s="37">
        <v>1</v>
      </c>
      <c r="AA70" t="s">
        <v>106</v>
      </c>
      <c r="AB70" s="37">
        <v>144968</v>
      </c>
      <c r="AC70" s="37">
        <v>140396</v>
      </c>
      <c r="AD70" s="37">
        <v>144968</v>
      </c>
    </row>
    <row r="71" spans="1:30">
      <c r="A71" t="s">
        <v>351</v>
      </c>
      <c r="B71" t="s">
        <v>86</v>
      </c>
      <c r="C71" t="s">
        <v>352</v>
      </c>
      <c r="D71" t="s">
        <v>3636</v>
      </c>
      <c r="E71">
        <v>5874149</v>
      </c>
      <c r="F71" t="s">
        <v>15958</v>
      </c>
      <c r="G71" t="s">
        <v>1121</v>
      </c>
      <c r="H71" t="s">
        <v>2213</v>
      </c>
      <c r="I71" t="s">
        <v>3639</v>
      </c>
      <c r="J71" t="s">
        <v>15959</v>
      </c>
      <c r="K71" t="s">
        <v>14724</v>
      </c>
      <c r="L71" t="s">
        <v>15960</v>
      </c>
      <c r="M71" s="36">
        <v>45968.363194444442</v>
      </c>
      <c r="N71" s="36">
        <v>45969.461805555547</v>
      </c>
      <c r="P71" t="s">
        <v>1227</v>
      </c>
      <c r="Q71" t="s">
        <v>1637</v>
      </c>
      <c r="R71" t="s">
        <v>1638</v>
      </c>
      <c r="S71" t="s">
        <v>17374</v>
      </c>
      <c r="T71" t="s">
        <v>15961</v>
      </c>
      <c r="U71" t="s">
        <v>102</v>
      </c>
      <c r="V71" t="s">
        <v>15962</v>
      </c>
      <c r="W71" t="s">
        <v>11</v>
      </c>
      <c r="X71" t="s">
        <v>104</v>
      </c>
      <c r="Y71" t="s">
        <v>1089</v>
      </c>
      <c r="Z71" s="37">
        <v>1</v>
      </c>
      <c r="AA71" t="s">
        <v>106</v>
      </c>
      <c r="AB71" s="37">
        <v>144968</v>
      </c>
      <c r="AC71" s="37">
        <v>140396</v>
      </c>
      <c r="AD71" s="37">
        <v>144968</v>
      </c>
    </row>
    <row r="72" spans="1:30">
      <c r="A72" t="s">
        <v>800</v>
      </c>
      <c r="B72" t="s">
        <v>381</v>
      </c>
      <c r="C72" t="s">
        <v>382</v>
      </c>
      <c r="D72" t="s">
        <v>4224</v>
      </c>
      <c r="E72">
        <v>5874192</v>
      </c>
      <c r="F72" t="s">
        <v>15963</v>
      </c>
      <c r="G72" t="s">
        <v>1121</v>
      </c>
      <c r="H72" t="s">
        <v>804</v>
      </c>
      <c r="I72" t="s">
        <v>4227</v>
      </c>
      <c r="J72" t="s">
        <v>15964</v>
      </c>
      <c r="K72" t="s">
        <v>14724</v>
      </c>
      <c r="L72" t="s">
        <v>15965</v>
      </c>
      <c r="M72" s="36">
        <v>45968.373611111107</v>
      </c>
      <c r="N72" s="36">
        <v>45973.324999999997</v>
      </c>
      <c r="P72" t="s">
        <v>6636</v>
      </c>
      <c r="Q72" t="s">
        <v>1637</v>
      </c>
      <c r="R72" t="s">
        <v>15966</v>
      </c>
      <c r="S72" t="s">
        <v>17374</v>
      </c>
      <c r="T72" t="s">
        <v>15967</v>
      </c>
      <c r="U72" t="s">
        <v>102</v>
      </c>
      <c r="V72" t="s">
        <v>15968</v>
      </c>
      <c r="W72" t="s">
        <v>13</v>
      </c>
      <c r="X72" t="s">
        <v>104</v>
      </c>
      <c r="Y72" t="s">
        <v>810</v>
      </c>
      <c r="Z72" s="37">
        <v>1</v>
      </c>
      <c r="AA72" t="s">
        <v>106</v>
      </c>
      <c r="AB72" s="37">
        <v>275729</v>
      </c>
      <c r="AC72" s="37">
        <v>196537</v>
      </c>
      <c r="AD72" s="37">
        <v>275729</v>
      </c>
    </row>
    <row r="73" spans="1:30">
      <c r="A73" t="s">
        <v>704</v>
      </c>
      <c r="B73" t="s">
        <v>381</v>
      </c>
      <c r="C73" t="s">
        <v>382</v>
      </c>
      <c r="D73" t="s">
        <v>705</v>
      </c>
      <c r="E73">
        <v>5874244</v>
      </c>
      <c r="F73" t="s">
        <v>15969</v>
      </c>
      <c r="G73" t="s">
        <v>1121</v>
      </c>
      <c r="H73" t="s">
        <v>708</v>
      </c>
      <c r="I73" t="s">
        <v>704</v>
      </c>
      <c r="J73" t="s">
        <v>15970</v>
      </c>
      <c r="K73" t="s">
        <v>14724</v>
      </c>
      <c r="L73" t="s">
        <v>15971</v>
      </c>
      <c r="M73" s="36">
        <v>45968.385416666657</v>
      </c>
      <c r="N73" s="36">
        <v>45968.556250000001</v>
      </c>
      <c r="P73" t="s">
        <v>1126</v>
      </c>
      <c r="Q73" t="s">
        <v>1158</v>
      </c>
      <c r="R73" t="s">
        <v>1243</v>
      </c>
      <c r="S73" t="s">
        <v>17374</v>
      </c>
      <c r="T73" t="s">
        <v>15972</v>
      </c>
      <c r="U73" t="s">
        <v>102</v>
      </c>
      <c r="V73" t="s">
        <v>106</v>
      </c>
      <c r="W73" t="s">
        <v>8</v>
      </c>
      <c r="X73" t="s">
        <v>104</v>
      </c>
      <c r="Y73" t="s">
        <v>1603</v>
      </c>
      <c r="Z73" s="37">
        <v>1</v>
      </c>
      <c r="AA73" t="s">
        <v>106</v>
      </c>
      <c r="AB73" s="37">
        <v>65960</v>
      </c>
      <c r="AC73" s="37">
        <v>75096</v>
      </c>
      <c r="AD73" s="37">
        <v>65960</v>
      </c>
    </row>
    <row r="74" spans="1:30">
      <c r="A74" t="s">
        <v>398</v>
      </c>
      <c r="B74" t="s">
        <v>86</v>
      </c>
      <c r="C74" t="s">
        <v>87</v>
      </c>
      <c r="D74" t="s">
        <v>12992</v>
      </c>
      <c r="E74">
        <v>5874276</v>
      </c>
      <c r="F74" t="s">
        <v>15973</v>
      </c>
      <c r="G74" t="s">
        <v>1121</v>
      </c>
      <c r="H74" t="s">
        <v>848</v>
      </c>
      <c r="I74" t="s">
        <v>12995</v>
      </c>
      <c r="J74" t="s">
        <v>15974</v>
      </c>
      <c r="K74" t="s">
        <v>14724</v>
      </c>
      <c r="L74" t="s">
        <v>15975</v>
      </c>
      <c r="M74" s="36">
        <v>45968.394444444442</v>
      </c>
      <c r="N74" s="36">
        <v>45972.333333333343</v>
      </c>
      <c r="P74" t="s">
        <v>1126</v>
      </c>
      <c r="Q74" t="s">
        <v>1169</v>
      </c>
      <c r="R74" t="s">
        <v>1279</v>
      </c>
      <c r="S74" t="s">
        <v>17374</v>
      </c>
      <c r="T74" t="s">
        <v>15976</v>
      </c>
      <c r="U74" t="s">
        <v>1195</v>
      </c>
      <c r="W74" t="s">
        <v>15</v>
      </c>
      <c r="X74" t="s">
        <v>104</v>
      </c>
      <c r="Y74" t="s">
        <v>854</v>
      </c>
      <c r="Z74" s="37">
        <v>0</v>
      </c>
      <c r="AA74" t="s">
        <v>106</v>
      </c>
      <c r="AB74" s="37">
        <v>41241</v>
      </c>
      <c r="AC74" s="37">
        <v>0</v>
      </c>
      <c r="AD74" s="37">
        <v>41241</v>
      </c>
    </row>
    <row r="75" spans="1:30">
      <c r="A75" t="s">
        <v>138</v>
      </c>
      <c r="B75" t="s">
        <v>139</v>
      </c>
      <c r="C75" t="s">
        <v>140</v>
      </c>
      <c r="D75" t="s">
        <v>2353</v>
      </c>
      <c r="E75">
        <v>5874348</v>
      </c>
      <c r="F75" t="s">
        <v>15977</v>
      </c>
      <c r="G75" t="s">
        <v>1121</v>
      </c>
      <c r="H75" t="s">
        <v>1507</v>
      </c>
      <c r="I75" t="s">
        <v>2356</v>
      </c>
      <c r="J75" t="s">
        <v>15978</v>
      </c>
      <c r="K75" t="s">
        <v>14724</v>
      </c>
      <c r="L75" t="s">
        <v>15979</v>
      </c>
      <c r="M75" s="36">
        <v>45968.407638888893</v>
      </c>
      <c r="N75" s="36">
        <v>45971.684027777781</v>
      </c>
      <c r="P75" t="s">
        <v>1126</v>
      </c>
      <c r="Q75" t="s">
        <v>1363</v>
      </c>
      <c r="R75" t="s">
        <v>1128</v>
      </c>
      <c r="S75" t="s">
        <v>17374</v>
      </c>
      <c r="T75" t="s">
        <v>15980</v>
      </c>
      <c r="U75" t="s">
        <v>102</v>
      </c>
      <c r="V75" t="s">
        <v>15981</v>
      </c>
      <c r="W75" t="s">
        <v>125</v>
      </c>
      <c r="X75" t="s">
        <v>126</v>
      </c>
      <c r="Y75" t="s">
        <v>637</v>
      </c>
      <c r="Z75" s="37">
        <v>1</v>
      </c>
      <c r="AA75" t="s">
        <v>106</v>
      </c>
      <c r="AB75" s="37">
        <v>988463</v>
      </c>
      <c r="AC75" s="37">
        <v>196537</v>
      </c>
      <c r="AD75" s="37">
        <v>988463</v>
      </c>
    </row>
    <row r="76" spans="1:30">
      <c r="A76" t="s">
        <v>152</v>
      </c>
      <c r="B76" t="s">
        <v>152</v>
      </c>
      <c r="C76" t="s">
        <v>154</v>
      </c>
      <c r="D76" t="s">
        <v>155</v>
      </c>
      <c r="E76">
        <v>5874889</v>
      </c>
      <c r="F76" t="s">
        <v>15982</v>
      </c>
      <c r="G76" t="s">
        <v>1121</v>
      </c>
      <c r="H76" t="s">
        <v>153</v>
      </c>
      <c r="I76" t="s">
        <v>152</v>
      </c>
      <c r="J76" t="s">
        <v>15983</v>
      </c>
      <c r="K76" t="s">
        <v>14724</v>
      </c>
      <c r="L76" t="s">
        <v>15984</v>
      </c>
      <c r="M76" s="36">
        <v>45968.515277777777</v>
      </c>
      <c r="N76" s="36">
        <v>45971.563194444447</v>
      </c>
      <c r="P76" t="s">
        <v>1227</v>
      </c>
      <c r="Q76" t="s">
        <v>1637</v>
      </c>
      <c r="R76" t="s">
        <v>1638</v>
      </c>
      <c r="S76" t="s">
        <v>17374</v>
      </c>
      <c r="T76" t="s">
        <v>15985</v>
      </c>
      <c r="U76" t="s">
        <v>102</v>
      </c>
      <c r="V76" t="s">
        <v>15986</v>
      </c>
      <c r="W76" t="s">
        <v>8</v>
      </c>
      <c r="X76" t="s">
        <v>104</v>
      </c>
      <c r="Y76" t="s">
        <v>1110</v>
      </c>
      <c r="Z76" s="37">
        <v>2</v>
      </c>
      <c r="AA76" t="s">
        <v>106</v>
      </c>
      <c r="AB76" s="37">
        <v>131920</v>
      </c>
      <c r="AC76" s="37">
        <v>75096</v>
      </c>
      <c r="AD76" s="37">
        <v>131920</v>
      </c>
    </row>
    <row r="77" spans="1:30">
      <c r="A77" t="s">
        <v>152</v>
      </c>
      <c r="B77" t="s">
        <v>153</v>
      </c>
      <c r="C77" t="s">
        <v>154</v>
      </c>
      <c r="D77" t="s">
        <v>155</v>
      </c>
      <c r="E77">
        <v>5875296</v>
      </c>
      <c r="F77" t="s">
        <v>15987</v>
      </c>
      <c r="G77" t="s">
        <v>1121</v>
      </c>
      <c r="H77" t="s">
        <v>153</v>
      </c>
      <c r="I77" t="s">
        <v>152</v>
      </c>
      <c r="J77" t="s">
        <v>15988</v>
      </c>
      <c r="K77" t="s">
        <v>14724</v>
      </c>
      <c r="L77" t="s">
        <v>15989</v>
      </c>
      <c r="M77" s="36">
        <v>45968.618055555547</v>
      </c>
      <c r="N77" s="36">
        <v>45972.386111111111</v>
      </c>
      <c r="P77" t="s">
        <v>1227</v>
      </c>
      <c r="Q77" t="s">
        <v>1637</v>
      </c>
      <c r="R77" t="s">
        <v>1638</v>
      </c>
      <c r="S77" t="s">
        <v>17374</v>
      </c>
      <c r="T77" t="s">
        <v>15990</v>
      </c>
      <c r="U77" t="s">
        <v>102</v>
      </c>
      <c r="V77" t="s">
        <v>15991</v>
      </c>
      <c r="W77" t="s">
        <v>8</v>
      </c>
      <c r="X77" t="s">
        <v>104</v>
      </c>
      <c r="Y77" t="s">
        <v>1110</v>
      </c>
      <c r="Z77" s="37">
        <v>2</v>
      </c>
      <c r="AA77" t="s">
        <v>106</v>
      </c>
      <c r="AB77" s="37">
        <v>131920</v>
      </c>
      <c r="AC77" s="37">
        <v>75096</v>
      </c>
      <c r="AD77" s="37">
        <v>131920</v>
      </c>
    </row>
    <row r="78" spans="1:30">
      <c r="A78" t="s">
        <v>138</v>
      </c>
      <c r="B78" t="s">
        <v>139</v>
      </c>
      <c r="C78" t="s">
        <v>140</v>
      </c>
      <c r="D78" t="s">
        <v>141</v>
      </c>
      <c r="E78">
        <v>5875336</v>
      </c>
      <c r="F78" t="s">
        <v>15992</v>
      </c>
      <c r="G78" t="s">
        <v>1121</v>
      </c>
      <c r="H78" t="s">
        <v>144</v>
      </c>
      <c r="I78" t="s">
        <v>138</v>
      </c>
      <c r="J78" t="s">
        <v>15993</v>
      </c>
      <c r="K78" t="s">
        <v>14724</v>
      </c>
      <c r="L78" t="s">
        <v>15994</v>
      </c>
      <c r="M78" s="36">
        <v>45968.629166666673</v>
      </c>
      <c r="N78" s="36">
        <v>45969.535416666673</v>
      </c>
      <c r="P78" t="s">
        <v>15614</v>
      </c>
      <c r="Q78" t="s">
        <v>15849</v>
      </c>
      <c r="R78" t="s">
        <v>15995</v>
      </c>
      <c r="S78" t="s">
        <v>17374</v>
      </c>
      <c r="T78" t="s">
        <v>15996</v>
      </c>
      <c r="U78" t="s">
        <v>102</v>
      </c>
      <c r="V78" t="s">
        <v>15997</v>
      </c>
      <c r="W78" t="s">
        <v>8</v>
      </c>
      <c r="X78" t="s">
        <v>104</v>
      </c>
      <c r="Y78" t="s">
        <v>151</v>
      </c>
      <c r="Z78" s="37">
        <v>1</v>
      </c>
      <c r="AA78" t="s">
        <v>106</v>
      </c>
      <c r="AB78" s="37">
        <v>65960</v>
      </c>
      <c r="AC78" s="37">
        <v>75096</v>
      </c>
      <c r="AD78" s="37">
        <v>65960</v>
      </c>
    </row>
    <row r="79" spans="1:30">
      <c r="A79" t="s">
        <v>152</v>
      </c>
      <c r="B79" t="s">
        <v>153</v>
      </c>
      <c r="C79" t="s">
        <v>154</v>
      </c>
      <c r="D79" t="s">
        <v>6963</v>
      </c>
      <c r="E79">
        <v>5875523</v>
      </c>
      <c r="F79" t="s">
        <v>15998</v>
      </c>
      <c r="G79" t="s">
        <v>1121</v>
      </c>
      <c r="H79" t="s">
        <v>153</v>
      </c>
      <c r="I79" t="s">
        <v>6966</v>
      </c>
      <c r="J79" t="s">
        <v>15999</v>
      </c>
      <c r="K79" t="s">
        <v>14724</v>
      </c>
      <c r="L79" t="s">
        <v>16000</v>
      </c>
      <c r="M79" s="36">
        <v>45968.68472222222</v>
      </c>
      <c r="N79" s="36">
        <v>45969.618055555547</v>
      </c>
      <c r="P79" t="s">
        <v>6636</v>
      </c>
      <c r="Q79" t="s">
        <v>15622</v>
      </c>
      <c r="R79" t="s">
        <v>15776</v>
      </c>
      <c r="S79" t="s">
        <v>17374</v>
      </c>
      <c r="T79" t="s">
        <v>16001</v>
      </c>
      <c r="U79" t="s">
        <v>1195</v>
      </c>
      <c r="W79" t="s">
        <v>11</v>
      </c>
      <c r="X79" t="s">
        <v>104</v>
      </c>
      <c r="Y79" t="s">
        <v>2682</v>
      </c>
      <c r="Z79" s="37">
        <v>0</v>
      </c>
      <c r="AA79" t="s">
        <v>106</v>
      </c>
      <c r="AB79" s="37">
        <v>41241</v>
      </c>
      <c r="AC79" s="37">
        <v>0</v>
      </c>
      <c r="AD79" s="37">
        <v>41241</v>
      </c>
    </row>
    <row r="80" spans="1:30">
      <c r="A80" t="s">
        <v>152</v>
      </c>
      <c r="B80" t="s">
        <v>153</v>
      </c>
      <c r="C80" t="s">
        <v>154</v>
      </c>
      <c r="D80" t="s">
        <v>155</v>
      </c>
      <c r="E80">
        <v>5875847</v>
      </c>
      <c r="F80" t="s">
        <v>16002</v>
      </c>
      <c r="G80" t="s">
        <v>1121</v>
      </c>
      <c r="H80" t="s">
        <v>153</v>
      </c>
      <c r="I80" t="s">
        <v>152</v>
      </c>
      <c r="J80" t="s">
        <v>16003</v>
      </c>
      <c r="K80" t="s">
        <v>14724</v>
      </c>
      <c r="L80" t="s">
        <v>16004</v>
      </c>
      <c r="M80" s="36">
        <v>45969.4</v>
      </c>
      <c r="N80" s="36">
        <v>45971.693055555559</v>
      </c>
      <c r="P80" t="s">
        <v>1126</v>
      </c>
      <c r="Q80" t="s">
        <v>1158</v>
      </c>
      <c r="R80" t="s">
        <v>1243</v>
      </c>
      <c r="S80" t="s">
        <v>17374</v>
      </c>
      <c r="T80" t="s">
        <v>16005</v>
      </c>
      <c r="U80" t="s">
        <v>102</v>
      </c>
      <c r="V80" t="s">
        <v>16006</v>
      </c>
      <c r="W80" t="s">
        <v>8</v>
      </c>
      <c r="X80" t="s">
        <v>104</v>
      </c>
      <c r="Y80" t="s">
        <v>1331</v>
      </c>
      <c r="Z80" s="37">
        <v>1</v>
      </c>
      <c r="AA80" t="s">
        <v>106</v>
      </c>
      <c r="AB80" s="37">
        <v>65960</v>
      </c>
      <c r="AC80" s="37">
        <v>75096</v>
      </c>
      <c r="AD80" s="37">
        <v>65960</v>
      </c>
    </row>
    <row r="81" spans="1:30">
      <c r="A81" t="s">
        <v>800</v>
      </c>
      <c r="B81" t="s">
        <v>381</v>
      </c>
      <c r="C81" t="s">
        <v>382</v>
      </c>
      <c r="D81" t="s">
        <v>2049</v>
      </c>
      <c r="E81">
        <v>5875890</v>
      </c>
      <c r="F81" t="s">
        <v>15735</v>
      </c>
      <c r="G81" t="s">
        <v>1121</v>
      </c>
      <c r="H81" t="s">
        <v>2052</v>
      </c>
      <c r="I81" t="s">
        <v>2053</v>
      </c>
      <c r="J81" t="s">
        <v>15736</v>
      </c>
      <c r="K81" t="s">
        <v>14724</v>
      </c>
      <c r="L81" t="s">
        <v>16007</v>
      </c>
      <c r="M81" s="36">
        <v>45969.427777777782</v>
      </c>
      <c r="N81" s="36">
        <v>45972.677083333343</v>
      </c>
      <c r="P81" t="s">
        <v>6636</v>
      </c>
      <c r="Q81" t="s">
        <v>1637</v>
      </c>
      <c r="R81" t="s">
        <v>15665</v>
      </c>
      <c r="S81" t="s">
        <v>17374</v>
      </c>
      <c r="T81" t="s">
        <v>16008</v>
      </c>
      <c r="U81" t="s">
        <v>1195</v>
      </c>
      <c r="W81" t="s">
        <v>15</v>
      </c>
      <c r="X81" t="s">
        <v>104</v>
      </c>
      <c r="Y81" t="s">
        <v>2058</v>
      </c>
      <c r="Z81" s="37">
        <v>0</v>
      </c>
      <c r="AA81" t="s">
        <v>106</v>
      </c>
      <c r="AB81" s="37">
        <v>41241</v>
      </c>
      <c r="AC81" s="37">
        <v>0</v>
      </c>
      <c r="AD81" s="37">
        <v>41241</v>
      </c>
    </row>
    <row r="82" spans="1:30">
      <c r="A82" t="s">
        <v>398</v>
      </c>
      <c r="B82" t="s">
        <v>86</v>
      </c>
      <c r="C82" t="s">
        <v>87</v>
      </c>
      <c r="D82" t="s">
        <v>4524</v>
      </c>
      <c r="E82">
        <v>5875935</v>
      </c>
      <c r="F82" t="s">
        <v>15953</v>
      </c>
      <c r="G82" t="s">
        <v>1121</v>
      </c>
      <c r="H82" t="s">
        <v>402</v>
      </c>
      <c r="I82" t="s">
        <v>4527</v>
      </c>
      <c r="J82" t="s">
        <v>15954</v>
      </c>
      <c r="K82" t="s">
        <v>14724</v>
      </c>
      <c r="L82" t="s">
        <v>16009</v>
      </c>
      <c r="M82" s="36">
        <v>45969.452777777777</v>
      </c>
      <c r="N82" s="36">
        <v>45971.430555555547</v>
      </c>
      <c r="P82" t="s">
        <v>15614</v>
      </c>
      <c r="Q82" t="s">
        <v>15849</v>
      </c>
      <c r="R82" t="s">
        <v>15995</v>
      </c>
      <c r="S82" t="s">
        <v>17374</v>
      </c>
      <c r="T82" t="s">
        <v>16010</v>
      </c>
      <c r="U82" t="s">
        <v>1195</v>
      </c>
      <c r="W82" t="s">
        <v>11</v>
      </c>
      <c r="X82" t="s">
        <v>104</v>
      </c>
      <c r="Y82" t="s">
        <v>2374</v>
      </c>
      <c r="Z82" s="37">
        <v>0</v>
      </c>
      <c r="AA82" t="s">
        <v>106</v>
      </c>
      <c r="AB82" s="37">
        <v>41241</v>
      </c>
      <c r="AC82" s="37">
        <v>0</v>
      </c>
      <c r="AD82" s="37">
        <v>41241</v>
      </c>
    </row>
    <row r="83" spans="1:30">
      <c r="A83" t="s">
        <v>152</v>
      </c>
      <c r="B83" t="s">
        <v>153</v>
      </c>
      <c r="C83" t="s">
        <v>154</v>
      </c>
      <c r="D83" t="s">
        <v>268</v>
      </c>
      <c r="E83">
        <v>5876036</v>
      </c>
      <c r="F83" t="s">
        <v>16011</v>
      </c>
      <c r="G83" t="s">
        <v>1121</v>
      </c>
      <c r="H83" t="s">
        <v>153</v>
      </c>
      <c r="I83" t="s">
        <v>271</v>
      </c>
      <c r="J83" t="s">
        <v>16012</v>
      </c>
      <c r="K83" t="s">
        <v>14724</v>
      </c>
      <c r="L83" t="s">
        <v>16013</v>
      </c>
      <c r="M83" s="36">
        <v>45969.512499999997</v>
      </c>
      <c r="N83" s="36">
        <v>45971.698611111111</v>
      </c>
      <c r="P83" t="s">
        <v>1126</v>
      </c>
      <c r="Q83" t="s">
        <v>1363</v>
      </c>
      <c r="R83" t="s">
        <v>3674</v>
      </c>
      <c r="S83" t="s">
        <v>17374</v>
      </c>
      <c r="T83" t="s">
        <v>16014</v>
      </c>
      <c r="U83" t="s">
        <v>102</v>
      </c>
      <c r="V83" t="s">
        <v>16015</v>
      </c>
      <c r="W83" t="s">
        <v>8</v>
      </c>
      <c r="X83" t="s">
        <v>104</v>
      </c>
      <c r="Y83" t="s">
        <v>276</v>
      </c>
      <c r="Z83" s="37">
        <v>1</v>
      </c>
      <c r="AA83" t="s">
        <v>106</v>
      </c>
      <c r="AB83" s="37">
        <v>65960</v>
      </c>
      <c r="AC83" s="37">
        <v>75096</v>
      </c>
      <c r="AD83" s="37">
        <v>65960</v>
      </c>
    </row>
    <row r="84" spans="1:30">
      <c r="A84" t="s">
        <v>152</v>
      </c>
      <c r="B84" t="s">
        <v>153</v>
      </c>
      <c r="C84" t="s">
        <v>154</v>
      </c>
      <c r="D84" t="s">
        <v>8213</v>
      </c>
      <c r="E84">
        <v>5876105</v>
      </c>
      <c r="F84" t="s">
        <v>16016</v>
      </c>
      <c r="G84" t="s">
        <v>1121</v>
      </c>
      <c r="H84" t="s">
        <v>386</v>
      </c>
      <c r="I84" t="s">
        <v>8216</v>
      </c>
      <c r="J84" t="s">
        <v>16017</v>
      </c>
      <c r="K84" t="s">
        <v>14724</v>
      </c>
      <c r="L84" t="s">
        <v>16018</v>
      </c>
      <c r="M84" s="36">
        <v>45969.561805555553</v>
      </c>
      <c r="N84" s="36">
        <v>45971.704861111109</v>
      </c>
      <c r="P84" t="s">
        <v>15614</v>
      </c>
      <c r="Q84" t="s">
        <v>1169</v>
      </c>
      <c r="R84" t="s">
        <v>15651</v>
      </c>
      <c r="S84" t="s">
        <v>17374</v>
      </c>
      <c r="T84" t="s">
        <v>16019</v>
      </c>
      <c r="U84" t="s">
        <v>102</v>
      </c>
      <c r="V84" t="s">
        <v>16020</v>
      </c>
      <c r="W84" t="s">
        <v>11</v>
      </c>
      <c r="X84" t="s">
        <v>104</v>
      </c>
      <c r="Y84" t="s">
        <v>574</v>
      </c>
      <c r="Z84" s="37">
        <v>1</v>
      </c>
      <c r="AA84" t="s">
        <v>106</v>
      </c>
      <c r="AB84" s="37">
        <v>144968</v>
      </c>
      <c r="AC84" s="37">
        <v>140396</v>
      </c>
      <c r="AD84" s="37">
        <v>144968</v>
      </c>
    </row>
    <row r="85" spans="1:30">
      <c r="A85" t="s">
        <v>398</v>
      </c>
      <c r="B85" t="s">
        <v>86</v>
      </c>
      <c r="C85" t="s">
        <v>87</v>
      </c>
      <c r="D85" t="s">
        <v>1118</v>
      </c>
      <c r="E85">
        <v>5876179</v>
      </c>
      <c r="F85" t="s">
        <v>16021</v>
      </c>
      <c r="G85" t="s">
        <v>1121</v>
      </c>
      <c r="H85" t="s">
        <v>848</v>
      </c>
      <c r="I85" t="s">
        <v>1122</v>
      </c>
      <c r="J85" t="s">
        <v>16022</v>
      </c>
      <c r="K85" t="s">
        <v>14724</v>
      </c>
      <c r="L85" t="s">
        <v>16023</v>
      </c>
      <c r="M85" s="36">
        <v>45969.625</v>
      </c>
      <c r="N85" s="36">
        <v>45971.448611111111</v>
      </c>
      <c r="P85" t="s">
        <v>6636</v>
      </c>
      <c r="Q85" t="s">
        <v>15622</v>
      </c>
      <c r="R85" t="s">
        <v>15776</v>
      </c>
      <c r="S85" t="s">
        <v>17374</v>
      </c>
      <c r="T85" t="s">
        <v>16024</v>
      </c>
      <c r="U85" t="s">
        <v>1195</v>
      </c>
      <c r="W85" t="s">
        <v>15</v>
      </c>
      <c r="X85" t="s">
        <v>104</v>
      </c>
      <c r="Y85" t="s">
        <v>9546</v>
      </c>
      <c r="Z85" s="37">
        <v>0</v>
      </c>
      <c r="AA85" t="s">
        <v>106</v>
      </c>
      <c r="AB85" s="37">
        <v>41241</v>
      </c>
      <c r="AC85" s="37">
        <v>0</v>
      </c>
      <c r="AD85" s="37">
        <v>41241</v>
      </c>
    </row>
    <row r="86" spans="1:30">
      <c r="A86" t="s">
        <v>152</v>
      </c>
      <c r="B86" t="s">
        <v>153</v>
      </c>
      <c r="C86" t="s">
        <v>154</v>
      </c>
      <c r="D86" t="s">
        <v>155</v>
      </c>
      <c r="E86">
        <v>5877266</v>
      </c>
      <c r="F86" t="s">
        <v>16025</v>
      </c>
      <c r="G86" t="s">
        <v>1121</v>
      </c>
      <c r="H86" t="s">
        <v>153</v>
      </c>
      <c r="I86" t="s">
        <v>152</v>
      </c>
      <c r="J86" t="s">
        <v>16026</v>
      </c>
      <c r="K86" t="s">
        <v>14724</v>
      </c>
      <c r="L86" t="s">
        <v>16027</v>
      </c>
      <c r="M86" s="36">
        <v>45971.357638888891</v>
      </c>
      <c r="N86" s="36">
        <v>45972.458333333343</v>
      </c>
      <c r="P86" t="s">
        <v>6636</v>
      </c>
      <c r="Q86" t="s">
        <v>15622</v>
      </c>
      <c r="R86" t="s">
        <v>15776</v>
      </c>
      <c r="S86" t="s">
        <v>17374</v>
      </c>
      <c r="T86" t="s">
        <v>16028</v>
      </c>
      <c r="U86" t="s">
        <v>1195</v>
      </c>
      <c r="W86" t="s">
        <v>8</v>
      </c>
      <c r="X86" t="s">
        <v>104</v>
      </c>
      <c r="Y86" t="s">
        <v>9546</v>
      </c>
      <c r="Z86" s="37">
        <v>0</v>
      </c>
      <c r="AA86" t="s">
        <v>106</v>
      </c>
      <c r="AB86" s="37">
        <v>41241</v>
      </c>
      <c r="AC86" s="37">
        <v>0</v>
      </c>
      <c r="AD86" s="37">
        <v>41241</v>
      </c>
    </row>
    <row r="87" spans="1:30">
      <c r="A87" t="s">
        <v>351</v>
      </c>
      <c r="B87" t="s">
        <v>86</v>
      </c>
      <c r="C87" t="s">
        <v>352</v>
      </c>
      <c r="D87" t="s">
        <v>811</v>
      </c>
      <c r="E87">
        <v>5877364</v>
      </c>
      <c r="F87" t="s">
        <v>16029</v>
      </c>
      <c r="G87" t="s">
        <v>1121</v>
      </c>
      <c r="H87" t="s">
        <v>356</v>
      </c>
      <c r="I87" t="s">
        <v>351</v>
      </c>
      <c r="J87" t="s">
        <v>16030</v>
      </c>
      <c r="K87" t="s">
        <v>14724</v>
      </c>
      <c r="L87" t="s">
        <v>16031</v>
      </c>
      <c r="M87" s="36">
        <v>45971.380555555559</v>
      </c>
      <c r="N87" s="36">
        <v>45971.740277777782</v>
      </c>
      <c r="P87" t="s">
        <v>1126</v>
      </c>
      <c r="Q87" t="s">
        <v>1169</v>
      </c>
      <c r="R87" t="s">
        <v>1279</v>
      </c>
      <c r="S87" t="s">
        <v>17374</v>
      </c>
      <c r="T87" t="s">
        <v>16032</v>
      </c>
      <c r="U87" t="s">
        <v>102</v>
      </c>
      <c r="V87" t="s">
        <v>16033</v>
      </c>
      <c r="W87" t="s">
        <v>8</v>
      </c>
      <c r="X87" t="s">
        <v>104</v>
      </c>
      <c r="Y87" t="s">
        <v>362</v>
      </c>
      <c r="Z87" s="37">
        <v>1</v>
      </c>
      <c r="AA87" t="s">
        <v>106</v>
      </c>
      <c r="AB87" s="37">
        <v>65960</v>
      </c>
      <c r="AC87" s="37">
        <v>75096</v>
      </c>
      <c r="AD87" s="37">
        <v>65960</v>
      </c>
    </row>
    <row r="88" spans="1:30">
      <c r="A88" t="s">
        <v>138</v>
      </c>
      <c r="B88" t="s">
        <v>139</v>
      </c>
      <c r="C88" t="s">
        <v>140</v>
      </c>
      <c r="D88" t="s">
        <v>1212</v>
      </c>
      <c r="E88">
        <v>5877408</v>
      </c>
      <c r="F88" t="s">
        <v>16034</v>
      </c>
      <c r="G88" t="s">
        <v>1121</v>
      </c>
      <c r="H88" t="s">
        <v>144</v>
      </c>
      <c r="I88" t="s">
        <v>1215</v>
      </c>
      <c r="J88" t="s">
        <v>16035</v>
      </c>
      <c r="K88" t="s">
        <v>14724</v>
      </c>
      <c r="L88" t="s">
        <v>16036</v>
      </c>
      <c r="M88" s="36">
        <v>45971.349305555559</v>
      </c>
      <c r="N88" s="36">
        <v>45972.62777777778</v>
      </c>
      <c r="P88" t="s">
        <v>1126</v>
      </c>
      <c r="Q88" t="s">
        <v>1218</v>
      </c>
      <c r="R88" t="s">
        <v>1128</v>
      </c>
      <c r="S88" t="s">
        <v>17374</v>
      </c>
      <c r="T88" t="s">
        <v>16037</v>
      </c>
      <c r="U88" t="s">
        <v>102</v>
      </c>
      <c r="V88" t="s">
        <v>16038</v>
      </c>
      <c r="W88" t="s">
        <v>13</v>
      </c>
      <c r="X88" t="s">
        <v>104</v>
      </c>
      <c r="Y88" t="s">
        <v>1172</v>
      </c>
      <c r="Z88" s="37">
        <v>1</v>
      </c>
      <c r="AA88" t="s">
        <v>106</v>
      </c>
      <c r="AB88" s="37">
        <v>275729</v>
      </c>
      <c r="AC88" s="37">
        <v>196537</v>
      </c>
      <c r="AD88" s="37">
        <v>275729</v>
      </c>
    </row>
    <row r="89" spans="1:30">
      <c r="A89" t="s">
        <v>380</v>
      </c>
      <c r="B89" t="s">
        <v>381</v>
      </c>
      <c r="C89" t="s">
        <v>382</v>
      </c>
      <c r="D89" t="s">
        <v>4006</v>
      </c>
      <c r="E89">
        <v>5877445</v>
      </c>
      <c r="F89" t="s">
        <v>16039</v>
      </c>
      <c r="G89" t="s">
        <v>1121</v>
      </c>
      <c r="H89" t="s">
        <v>386</v>
      </c>
      <c r="I89" t="s">
        <v>4009</v>
      </c>
      <c r="J89" t="s">
        <v>16040</v>
      </c>
      <c r="K89" t="s">
        <v>14724</v>
      </c>
      <c r="L89" t="s">
        <v>16041</v>
      </c>
      <c r="M89" s="36">
        <v>45971.399305555547</v>
      </c>
      <c r="N89" s="36">
        <v>45972.631944444453</v>
      </c>
      <c r="P89" t="s">
        <v>1126</v>
      </c>
      <c r="Q89" t="s">
        <v>1169</v>
      </c>
      <c r="R89" t="s">
        <v>1128</v>
      </c>
      <c r="S89" t="s">
        <v>17374</v>
      </c>
      <c r="T89" t="s">
        <v>16042</v>
      </c>
      <c r="U89" t="s">
        <v>102</v>
      </c>
      <c r="V89" t="s">
        <v>16043</v>
      </c>
      <c r="W89" t="s">
        <v>11</v>
      </c>
      <c r="X89" t="s">
        <v>104</v>
      </c>
      <c r="Y89" t="s">
        <v>1043</v>
      </c>
      <c r="Z89" s="37">
        <v>1</v>
      </c>
      <c r="AA89" t="s">
        <v>106</v>
      </c>
      <c r="AB89" s="37">
        <v>144968</v>
      </c>
      <c r="AC89" s="37">
        <v>140396</v>
      </c>
      <c r="AD89" s="37">
        <v>144968</v>
      </c>
    </row>
    <row r="90" spans="1:30">
      <c r="A90" t="s">
        <v>277</v>
      </c>
      <c r="B90" t="s">
        <v>256</v>
      </c>
      <c r="C90" t="s">
        <v>257</v>
      </c>
      <c r="D90" t="s">
        <v>288</v>
      </c>
      <c r="E90">
        <v>5877449</v>
      </c>
      <c r="F90" t="s">
        <v>16044</v>
      </c>
      <c r="G90" t="s">
        <v>1121</v>
      </c>
      <c r="H90" t="s">
        <v>291</v>
      </c>
      <c r="I90" t="s">
        <v>277</v>
      </c>
      <c r="J90" t="s">
        <v>16045</v>
      </c>
      <c r="K90" t="s">
        <v>14724</v>
      </c>
      <c r="L90" t="s">
        <v>16046</v>
      </c>
      <c r="M90" s="36">
        <v>45971.4</v>
      </c>
      <c r="N90" s="36">
        <v>45971.732638888891</v>
      </c>
      <c r="P90" t="s">
        <v>1126</v>
      </c>
      <c r="Q90" t="s">
        <v>1169</v>
      </c>
      <c r="R90" t="s">
        <v>1128</v>
      </c>
      <c r="S90" t="s">
        <v>17374</v>
      </c>
      <c r="T90" t="s">
        <v>16047</v>
      </c>
      <c r="U90" t="s">
        <v>102</v>
      </c>
      <c r="V90" t="s">
        <v>16048</v>
      </c>
      <c r="W90" t="s">
        <v>8</v>
      </c>
      <c r="X90" t="s">
        <v>104</v>
      </c>
      <c r="Y90" t="s">
        <v>7190</v>
      </c>
      <c r="Z90" s="37">
        <v>1</v>
      </c>
      <c r="AA90" t="s">
        <v>106</v>
      </c>
      <c r="AB90" s="37">
        <v>65960</v>
      </c>
      <c r="AC90" s="37">
        <v>75096</v>
      </c>
      <c r="AD90" s="37">
        <v>65960</v>
      </c>
    </row>
    <row r="91" spans="1:30">
      <c r="A91" t="s">
        <v>113</v>
      </c>
      <c r="B91" t="s">
        <v>114</v>
      </c>
      <c r="C91" t="s">
        <v>115</v>
      </c>
      <c r="D91" t="s">
        <v>221</v>
      </c>
      <c r="E91">
        <v>5877467</v>
      </c>
      <c r="F91" t="s">
        <v>16049</v>
      </c>
      <c r="G91" t="s">
        <v>1121</v>
      </c>
      <c r="H91" t="s">
        <v>224</v>
      </c>
      <c r="I91" t="s">
        <v>225</v>
      </c>
      <c r="J91" t="s">
        <v>16050</v>
      </c>
      <c r="K91" t="s">
        <v>14724</v>
      </c>
      <c r="L91" t="s">
        <v>16051</v>
      </c>
      <c r="M91" s="36">
        <v>45971.40347222222</v>
      </c>
      <c r="N91" s="36">
        <v>45972.684027777781</v>
      </c>
      <c r="P91" t="s">
        <v>1126</v>
      </c>
      <c r="Q91" t="s">
        <v>1148</v>
      </c>
      <c r="R91" t="s">
        <v>1128</v>
      </c>
      <c r="S91" t="s">
        <v>17374</v>
      </c>
      <c r="T91" t="s">
        <v>16052</v>
      </c>
      <c r="U91" t="s">
        <v>102</v>
      </c>
      <c r="V91" t="s">
        <v>16053</v>
      </c>
      <c r="W91" t="s">
        <v>125</v>
      </c>
      <c r="X91" t="s">
        <v>230</v>
      </c>
      <c r="Y91" t="s">
        <v>231</v>
      </c>
      <c r="Z91" s="37">
        <v>1</v>
      </c>
      <c r="AA91" t="s">
        <v>106</v>
      </c>
      <c r="AB91" s="37">
        <v>479589</v>
      </c>
      <c r="AC91" s="37">
        <v>196537</v>
      </c>
      <c r="AD91" s="37">
        <v>479589</v>
      </c>
    </row>
    <row r="92" spans="1:30">
      <c r="A92" t="s">
        <v>398</v>
      </c>
      <c r="B92" t="s">
        <v>86</v>
      </c>
      <c r="C92" t="s">
        <v>87</v>
      </c>
      <c r="D92" t="s">
        <v>891</v>
      </c>
      <c r="E92">
        <v>5877581</v>
      </c>
      <c r="F92" t="s">
        <v>16054</v>
      </c>
      <c r="G92" t="s">
        <v>1121</v>
      </c>
      <c r="H92" t="s">
        <v>402</v>
      </c>
      <c r="I92" t="s">
        <v>894</v>
      </c>
      <c r="J92" t="s">
        <v>16055</v>
      </c>
      <c r="K92" t="s">
        <v>14724</v>
      </c>
      <c r="L92" t="s">
        <v>16056</v>
      </c>
      <c r="M92" s="36">
        <v>45971.426388888889</v>
      </c>
      <c r="N92" s="36">
        <v>45971.554861111108</v>
      </c>
      <c r="P92" t="s">
        <v>1126</v>
      </c>
      <c r="Q92" t="s">
        <v>1158</v>
      </c>
      <c r="R92" t="s">
        <v>1159</v>
      </c>
      <c r="S92" t="s">
        <v>17374</v>
      </c>
      <c r="T92" t="s">
        <v>16057</v>
      </c>
      <c r="U92" t="s">
        <v>102</v>
      </c>
      <c r="V92" t="s">
        <v>16058</v>
      </c>
      <c r="W92" t="s">
        <v>11</v>
      </c>
      <c r="X92" t="s">
        <v>104</v>
      </c>
      <c r="Y92" t="s">
        <v>414</v>
      </c>
      <c r="Z92" s="37">
        <v>1</v>
      </c>
      <c r="AA92" t="s">
        <v>106</v>
      </c>
      <c r="AB92" s="37">
        <v>144968</v>
      </c>
      <c r="AC92" s="37">
        <v>140396</v>
      </c>
      <c r="AD92" s="37">
        <v>144968</v>
      </c>
    </row>
    <row r="93" spans="1:30">
      <c r="A93" t="s">
        <v>975</v>
      </c>
      <c r="B93" t="s">
        <v>256</v>
      </c>
      <c r="C93" t="s">
        <v>257</v>
      </c>
      <c r="D93" t="s">
        <v>4146</v>
      </c>
      <c r="E93">
        <v>5877660</v>
      </c>
      <c r="F93" t="s">
        <v>15716</v>
      </c>
      <c r="G93" t="s">
        <v>1121</v>
      </c>
      <c r="H93" t="s">
        <v>291</v>
      </c>
      <c r="I93" t="s">
        <v>4149</v>
      </c>
      <c r="J93" t="s">
        <v>15717</v>
      </c>
      <c r="K93" t="s">
        <v>14724</v>
      </c>
      <c r="L93" t="s">
        <v>16059</v>
      </c>
      <c r="M93" s="36">
        <v>45971.450694444437</v>
      </c>
      <c r="N93" s="36">
        <v>45971.711805555547</v>
      </c>
      <c r="P93" t="s">
        <v>6636</v>
      </c>
      <c r="Q93" t="s">
        <v>15622</v>
      </c>
      <c r="R93" t="s">
        <v>1638</v>
      </c>
      <c r="S93" t="s">
        <v>17374</v>
      </c>
      <c r="T93" t="s">
        <v>16060</v>
      </c>
      <c r="U93" t="s">
        <v>1195</v>
      </c>
      <c r="W93" t="s">
        <v>13</v>
      </c>
      <c r="X93" t="s">
        <v>104</v>
      </c>
      <c r="Y93" t="s">
        <v>1023</v>
      </c>
      <c r="Z93" s="37">
        <v>0</v>
      </c>
      <c r="AA93" t="s">
        <v>106</v>
      </c>
      <c r="AB93" s="37">
        <v>41241</v>
      </c>
      <c r="AC93" s="37">
        <v>0</v>
      </c>
      <c r="AD93" s="37">
        <v>41241</v>
      </c>
    </row>
    <row r="94" spans="1:30">
      <c r="A94" t="s">
        <v>351</v>
      </c>
      <c r="B94" t="s">
        <v>86</v>
      </c>
      <c r="C94" t="s">
        <v>352</v>
      </c>
      <c r="D94" t="s">
        <v>2786</v>
      </c>
      <c r="E94">
        <v>5878127</v>
      </c>
      <c r="F94" t="s">
        <v>16061</v>
      </c>
      <c r="G94" t="s">
        <v>1121</v>
      </c>
      <c r="H94" t="s">
        <v>2213</v>
      </c>
      <c r="I94" t="s">
        <v>2789</v>
      </c>
      <c r="J94" t="s">
        <v>15834</v>
      </c>
      <c r="K94" t="s">
        <v>14724</v>
      </c>
      <c r="L94" t="s">
        <v>16062</v>
      </c>
      <c r="M94" s="36">
        <v>45971.557638888888</v>
      </c>
      <c r="N94" s="36">
        <v>45972.497916666667</v>
      </c>
      <c r="P94" t="s">
        <v>1126</v>
      </c>
      <c r="Q94" t="s">
        <v>1148</v>
      </c>
      <c r="R94" t="s">
        <v>1128</v>
      </c>
      <c r="S94" t="s">
        <v>17374</v>
      </c>
      <c r="T94" t="s">
        <v>16063</v>
      </c>
      <c r="U94" t="s">
        <v>102</v>
      </c>
      <c r="V94" t="s">
        <v>16064</v>
      </c>
      <c r="W94" t="s">
        <v>11</v>
      </c>
      <c r="X94" t="s">
        <v>104</v>
      </c>
      <c r="Y94" t="s">
        <v>2338</v>
      </c>
      <c r="Z94" s="37">
        <v>1</v>
      </c>
      <c r="AA94" t="s">
        <v>106</v>
      </c>
      <c r="AB94" s="37">
        <v>144968</v>
      </c>
      <c r="AC94" s="37">
        <v>140396</v>
      </c>
      <c r="AD94" s="37">
        <v>144968</v>
      </c>
    </row>
    <row r="95" spans="1:30">
      <c r="A95" t="s">
        <v>351</v>
      </c>
      <c r="B95" t="s">
        <v>86</v>
      </c>
      <c r="C95" t="s">
        <v>352</v>
      </c>
      <c r="D95" t="s">
        <v>16065</v>
      </c>
      <c r="E95">
        <v>5878172</v>
      </c>
      <c r="F95" t="s">
        <v>16066</v>
      </c>
      <c r="G95" t="s">
        <v>1121</v>
      </c>
      <c r="H95" t="s">
        <v>356</v>
      </c>
      <c r="I95" t="s">
        <v>16067</v>
      </c>
      <c r="J95" t="s">
        <v>16068</v>
      </c>
      <c r="K95" t="s">
        <v>14724</v>
      </c>
      <c r="L95" t="s">
        <v>16069</v>
      </c>
      <c r="M95" s="36">
        <v>45971.565972222219</v>
      </c>
      <c r="N95" s="36">
        <v>45972.643750000003</v>
      </c>
      <c r="P95" t="s">
        <v>1126</v>
      </c>
      <c r="Q95" t="s">
        <v>1127</v>
      </c>
      <c r="R95" t="s">
        <v>1128</v>
      </c>
      <c r="S95" t="s">
        <v>17374</v>
      </c>
      <c r="T95" t="s">
        <v>16070</v>
      </c>
      <c r="U95" t="s">
        <v>102</v>
      </c>
      <c r="V95" t="s">
        <v>16071</v>
      </c>
      <c r="W95" t="s">
        <v>11</v>
      </c>
      <c r="X95" t="s">
        <v>104</v>
      </c>
      <c r="Y95" t="s">
        <v>362</v>
      </c>
      <c r="Z95" s="37">
        <v>1</v>
      </c>
      <c r="AA95" t="s">
        <v>106</v>
      </c>
      <c r="AB95" s="37">
        <v>144968</v>
      </c>
      <c r="AC95" s="37">
        <v>140396</v>
      </c>
      <c r="AD95" s="37">
        <v>144968</v>
      </c>
    </row>
    <row r="96" spans="1:30">
      <c r="A96" t="s">
        <v>138</v>
      </c>
      <c r="B96" t="s">
        <v>139</v>
      </c>
      <c r="C96" t="s">
        <v>140</v>
      </c>
      <c r="D96" t="s">
        <v>670</v>
      </c>
      <c r="E96">
        <v>5878449</v>
      </c>
      <c r="F96" t="s">
        <v>16072</v>
      </c>
      <c r="G96" t="s">
        <v>1121</v>
      </c>
      <c r="H96" t="s">
        <v>144</v>
      </c>
      <c r="I96" t="s">
        <v>673</v>
      </c>
      <c r="J96" t="s">
        <v>16073</v>
      </c>
      <c r="K96" t="s">
        <v>14724</v>
      </c>
      <c r="L96" t="s">
        <v>16074</v>
      </c>
      <c r="M96" s="36">
        <v>45971.625694444447</v>
      </c>
      <c r="N96" s="36">
        <v>45972.45</v>
      </c>
      <c r="P96" t="s">
        <v>1126</v>
      </c>
      <c r="Q96" t="s">
        <v>1127</v>
      </c>
      <c r="R96" t="s">
        <v>1128</v>
      </c>
      <c r="S96" t="s">
        <v>17374</v>
      </c>
      <c r="T96" t="s">
        <v>16075</v>
      </c>
      <c r="U96" t="s">
        <v>1195</v>
      </c>
      <c r="W96" t="s">
        <v>13</v>
      </c>
      <c r="X96" t="s">
        <v>104</v>
      </c>
      <c r="Y96" t="s">
        <v>1162</v>
      </c>
      <c r="Z96" s="37">
        <v>0</v>
      </c>
      <c r="AA96" t="s">
        <v>106</v>
      </c>
      <c r="AB96" s="37">
        <v>41241</v>
      </c>
      <c r="AC96" s="37">
        <v>0</v>
      </c>
      <c r="AD96" s="37">
        <v>41241</v>
      </c>
    </row>
    <row r="97" spans="1:30">
      <c r="A97" t="s">
        <v>310</v>
      </c>
      <c r="B97" t="s">
        <v>114</v>
      </c>
      <c r="C97" t="s">
        <v>115</v>
      </c>
      <c r="D97" t="s">
        <v>7205</v>
      </c>
      <c r="E97">
        <v>5878452</v>
      </c>
      <c r="F97" t="s">
        <v>16076</v>
      </c>
      <c r="G97" t="s">
        <v>1121</v>
      </c>
      <c r="H97" t="s">
        <v>314</v>
      </c>
      <c r="I97" t="s">
        <v>7206</v>
      </c>
      <c r="J97" t="s">
        <v>16077</v>
      </c>
      <c r="K97" t="s">
        <v>14724</v>
      </c>
      <c r="L97" t="s">
        <v>16078</v>
      </c>
      <c r="M97" s="36">
        <v>45971.627083333333</v>
      </c>
      <c r="N97" s="36">
        <v>45972.620138888888</v>
      </c>
      <c r="P97" t="s">
        <v>1227</v>
      </c>
      <c r="Q97" t="s">
        <v>1169</v>
      </c>
      <c r="R97" t="s">
        <v>1228</v>
      </c>
      <c r="S97" t="s">
        <v>17374</v>
      </c>
      <c r="T97" t="s">
        <v>16079</v>
      </c>
      <c r="U97" t="s">
        <v>102</v>
      </c>
      <c r="W97" t="s">
        <v>8</v>
      </c>
      <c r="X97" t="s">
        <v>104</v>
      </c>
      <c r="Y97" t="s">
        <v>326</v>
      </c>
      <c r="Z97" s="37">
        <v>1</v>
      </c>
      <c r="AA97" t="s">
        <v>106</v>
      </c>
      <c r="AB97" s="37">
        <v>65960</v>
      </c>
      <c r="AC97" s="37">
        <v>75096</v>
      </c>
      <c r="AD97" s="37">
        <v>65960</v>
      </c>
    </row>
    <row r="98" spans="1:30">
      <c r="A98" t="s">
        <v>113</v>
      </c>
      <c r="B98" t="s">
        <v>114</v>
      </c>
      <c r="C98" t="s">
        <v>115</v>
      </c>
      <c r="D98" t="s">
        <v>1715</v>
      </c>
      <c r="E98">
        <v>5878481</v>
      </c>
      <c r="F98" t="s">
        <v>16080</v>
      </c>
      <c r="G98" t="s">
        <v>1121</v>
      </c>
      <c r="H98" t="s">
        <v>366</v>
      </c>
      <c r="I98" t="s">
        <v>1718</v>
      </c>
      <c r="J98" t="s">
        <v>16081</v>
      </c>
      <c r="K98" t="s">
        <v>14724</v>
      </c>
      <c r="L98" t="s">
        <v>16082</v>
      </c>
      <c r="M98" s="36">
        <v>45971.633333333331</v>
      </c>
      <c r="N98" s="36">
        <v>45972.554861111108</v>
      </c>
      <c r="P98" t="s">
        <v>1126</v>
      </c>
      <c r="Q98" t="s">
        <v>1169</v>
      </c>
      <c r="R98" t="s">
        <v>1279</v>
      </c>
      <c r="S98" t="s">
        <v>17374</v>
      </c>
      <c r="T98" t="s">
        <v>16083</v>
      </c>
      <c r="U98" t="s">
        <v>102</v>
      </c>
      <c r="V98" t="s">
        <v>16084</v>
      </c>
      <c r="W98" t="s">
        <v>11</v>
      </c>
      <c r="X98" t="s">
        <v>104</v>
      </c>
      <c r="Y98" t="s">
        <v>1723</v>
      </c>
      <c r="Z98" s="37">
        <v>1</v>
      </c>
      <c r="AA98" t="s">
        <v>106</v>
      </c>
      <c r="AB98" s="37">
        <v>144968</v>
      </c>
      <c r="AC98" s="37">
        <v>140396</v>
      </c>
      <c r="AD98" s="37">
        <v>144968</v>
      </c>
    </row>
    <row r="99" spans="1:30">
      <c r="A99" t="s">
        <v>351</v>
      </c>
      <c r="B99" t="s">
        <v>86</v>
      </c>
      <c r="C99" t="s">
        <v>352</v>
      </c>
      <c r="D99" t="s">
        <v>16085</v>
      </c>
      <c r="E99">
        <v>5878548</v>
      </c>
      <c r="F99" t="s">
        <v>16086</v>
      </c>
      <c r="G99" t="s">
        <v>1121</v>
      </c>
      <c r="H99" t="s">
        <v>2213</v>
      </c>
      <c r="I99" t="s">
        <v>16087</v>
      </c>
      <c r="J99" t="s">
        <v>16088</v>
      </c>
      <c r="K99" t="s">
        <v>14724</v>
      </c>
      <c r="L99" t="s">
        <v>16089</v>
      </c>
      <c r="M99" s="36">
        <v>45971.647222222222</v>
      </c>
      <c r="N99" s="36">
        <v>45972.636805555558</v>
      </c>
      <c r="P99" t="s">
        <v>1126</v>
      </c>
      <c r="Q99" t="s">
        <v>1374</v>
      </c>
      <c r="R99" t="s">
        <v>1375</v>
      </c>
      <c r="S99" t="s">
        <v>17374</v>
      </c>
      <c r="T99" t="s">
        <v>16090</v>
      </c>
      <c r="U99" t="s">
        <v>102</v>
      </c>
      <c r="V99" t="s">
        <v>16091</v>
      </c>
      <c r="W99" t="s">
        <v>11</v>
      </c>
      <c r="X99" t="s">
        <v>104</v>
      </c>
      <c r="Y99" t="s">
        <v>2338</v>
      </c>
      <c r="Z99" s="37">
        <v>1</v>
      </c>
      <c r="AA99" t="s">
        <v>106</v>
      </c>
      <c r="AB99" s="37">
        <v>144968</v>
      </c>
      <c r="AC99" s="37">
        <v>140396</v>
      </c>
      <c r="AD99" s="37">
        <v>144968</v>
      </c>
    </row>
    <row r="100" spans="1:30">
      <c r="A100" t="s">
        <v>152</v>
      </c>
      <c r="B100" t="s">
        <v>153</v>
      </c>
      <c r="C100" t="s">
        <v>154</v>
      </c>
      <c r="D100" t="s">
        <v>155</v>
      </c>
      <c r="E100">
        <v>5878727</v>
      </c>
      <c r="F100" t="s">
        <v>14852</v>
      </c>
      <c r="G100" t="s">
        <v>1121</v>
      </c>
      <c r="H100" t="s">
        <v>153</v>
      </c>
      <c r="I100" t="s">
        <v>152</v>
      </c>
      <c r="J100" t="s">
        <v>14853</v>
      </c>
      <c r="K100" t="s">
        <v>14724</v>
      </c>
      <c r="L100" t="s">
        <v>16092</v>
      </c>
      <c r="M100" s="36">
        <v>45971.682638888888</v>
      </c>
      <c r="N100" s="36">
        <v>45972.510416666657</v>
      </c>
      <c r="P100" t="s">
        <v>1227</v>
      </c>
      <c r="Q100" t="s">
        <v>1336</v>
      </c>
      <c r="R100" t="s">
        <v>1445</v>
      </c>
      <c r="S100" t="s">
        <v>17374</v>
      </c>
      <c r="T100" t="s">
        <v>16093</v>
      </c>
      <c r="U100" t="s">
        <v>102</v>
      </c>
      <c r="V100" t="s">
        <v>14856</v>
      </c>
      <c r="W100" t="s">
        <v>8</v>
      </c>
      <c r="X100" t="s">
        <v>104</v>
      </c>
      <c r="Y100" t="s">
        <v>793</v>
      </c>
      <c r="Z100" s="37">
        <v>1</v>
      </c>
      <c r="AA100" t="s">
        <v>106</v>
      </c>
      <c r="AB100" s="37">
        <v>65960</v>
      </c>
      <c r="AC100" s="37">
        <v>75096</v>
      </c>
      <c r="AD100" s="37">
        <v>65960</v>
      </c>
    </row>
    <row r="101" spans="1:30">
      <c r="A101" t="s">
        <v>800</v>
      </c>
      <c r="B101" t="s">
        <v>381</v>
      </c>
      <c r="C101" t="s">
        <v>382</v>
      </c>
      <c r="D101" t="s">
        <v>2049</v>
      </c>
      <c r="E101">
        <v>5879459</v>
      </c>
      <c r="F101" t="s">
        <v>16094</v>
      </c>
      <c r="G101" t="s">
        <v>1121</v>
      </c>
      <c r="H101" t="s">
        <v>2052</v>
      </c>
      <c r="I101" t="s">
        <v>2053</v>
      </c>
      <c r="J101" t="s">
        <v>16095</v>
      </c>
      <c r="K101" t="s">
        <v>14724</v>
      </c>
      <c r="L101" t="s">
        <v>16096</v>
      </c>
      <c r="M101" s="36">
        <v>45972.404861111107</v>
      </c>
      <c r="N101" s="36">
        <v>45975.413194444453</v>
      </c>
      <c r="P101" t="s">
        <v>1126</v>
      </c>
      <c r="Q101" t="s">
        <v>1186</v>
      </c>
      <c r="R101" t="s">
        <v>1186</v>
      </c>
      <c r="S101" t="s">
        <v>17374</v>
      </c>
      <c r="T101" t="s">
        <v>16097</v>
      </c>
      <c r="U101" t="s">
        <v>102</v>
      </c>
      <c r="V101" t="s">
        <v>16098</v>
      </c>
      <c r="W101" t="s">
        <v>15</v>
      </c>
      <c r="X101" t="s">
        <v>104</v>
      </c>
      <c r="Y101" t="s">
        <v>2058</v>
      </c>
      <c r="Z101" s="37">
        <v>1</v>
      </c>
      <c r="AA101" t="s">
        <v>106</v>
      </c>
      <c r="AB101" s="37">
        <v>479589</v>
      </c>
      <c r="AC101" s="37">
        <v>196537</v>
      </c>
      <c r="AD101" s="37">
        <v>479589</v>
      </c>
    </row>
    <row r="102" spans="1:30">
      <c r="A102" t="s">
        <v>704</v>
      </c>
      <c r="B102" t="s">
        <v>381</v>
      </c>
      <c r="C102" t="s">
        <v>382</v>
      </c>
      <c r="D102" t="s">
        <v>705</v>
      </c>
      <c r="E102">
        <v>5879844</v>
      </c>
      <c r="F102" t="s">
        <v>16099</v>
      </c>
      <c r="G102" t="s">
        <v>1121</v>
      </c>
      <c r="H102" t="s">
        <v>708</v>
      </c>
      <c r="I102" t="s">
        <v>704</v>
      </c>
      <c r="J102" t="s">
        <v>16100</v>
      </c>
      <c r="K102" t="s">
        <v>14724</v>
      </c>
      <c r="L102" t="s">
        <v>16101</v>
      </c>
      <c r="M102" s="36">
        <v>45972.488888888889</v>
      </c>
      <c r="N102" s="36">
        <v>45972.715277777781</v>
      </c>
      <c r="P102" t="s">
        <v>1126</v>
      </c>
      <c r="Q102" t="s">
        <v>1169</v>
      </c>
      <c r="R102" t="s">
        <v>1414</v>
      </c>
      <c r="S102" t="s">
        <v>17374</v>
      </c>
      <c r="T102" t="s">
        <v>16102</v>
      </c>
      <c r="U102" t="s">
        <v>102</v>
      </c>
      <c r="V102" t="s">
        <v>16103</v>
      </c>
      <c r="W102" t="s">
        <v>8</v>
      </c>
      <c r="X102" t="s">
        <v>104</v>
      </c>
      <c r="Y102" t="s">
        <v>1253</v>
      </c>
      <c r="Z102" s="37">
        <v>1</v>
      </c>
      <c r="AA102" t="s">
        <v>106</v>
      </c>
      <c r="AB102" s="37">
        <v>65960</v>
      </c>
      <c r="AC102" s="37">
        <v>75096</v>
      </c>
      <c r="AD102" s="37">
        <v>65960</v>
      </c>
    </row>
    <row r="103" spans="1:30">
      <c r="A103" t="s">
        <v>152</v>
      </c>
      <c r="B103" t="s">
        <v>153</v>
      </c>
      <c r="C103" t="s">
        <v>154</v>
      </c>
      <c r="D103" t="s">
        <v>268</v>
      </c>
      <c r="E103">
        <v>5879941</v>
      </c>
      <c r="F103" t="s">
        <v>16104</v>
      </c>
      <c r="G103" t="s">
        <v>1121</v>
      </c>
      <c r="H103" t="s">
        <v>153</v>
      </c>
      <c r="I103" t="s">
        <v>271</v>
      </c>
      <c r="J103" t="s">
        <v>16105</v>
      </c>
      <c r="K103" t="s">
        <v>14724</v>
      </c>
      <c r="L103" t="s">
        <v>16106</v>
      </c>
      <c r="M103" s="36">
        <v>45972.504166666673</v>
      </c>
      <c r="N103" s="36">
        <v>45972.702777777777</v>
      </c>
      <c r="P103" t="s">
        <v>15614</v>
      </c>
      <c r="Q103" t="s">
        <v>1169</v>
      </c>
      <c r="R103" t="s">
        <v>15944</v>
      </c>
      <c r="S103" t="s">
        <v>17374</v>
      </c>
      <c r="T103" t="s">
        <v>16107</v>
      </c>
      <c r="U103" t="s">
        <v>102</v>
      </c>
      <c r="V103" t="s">
        <v>16108</v>
      </c>
      <c r="W103" t="s">
        <v>8</v>
      </c>
      <c r="X103" t="s">
        <v>104</v>
      </c>
      <c r="Y103" t="s">
        <v>1331</v>
      </c>
      <c r="Z103" s="37">
        <v>1</v>
      </c>
      <c r="AA103" t="s">
        <v>106</v>
      </c>
      <c r="AB103" s="37">
        <v>65960</v>
      </c>
      <c r="AC103" s="37">
        <v>75096</v>
      </c>
      <c r="AD103" s="37">
        <v>65960</v>
      </c>
    </row>
    <row r="104" spans="1:30">
      <c r="A104" t="s">
        <v>152</v>
      </c>
      <c r="B104" t="s">
        <v>153</v>
      </c>
      <c r="C104" t="s">
        <v>154</v>
      </c>
      <c r="D104" t="s">
        <v>3431</v>
      </c>
      <c r="E104">
        <v>5880062</v>
      </c>
      <c r="F104" t="s">
        <v>16109</v>
      </c>
      <c r="G104" t="s">
        <v>1121</v>
      </c>
      <c r="H104" t="s">
        <v>153</v>
      </c>
      <c r="I104" t="s">
        <v>3434</v>
      </c>
      <c r="J104" t="s">
        <v>16110</v>
      </c>
      <c r="K104" t="s">
        <v>14724</v>
      </c>
      <c r="L104" t="s">
        <v>16111</v>
      </c>
      <c r="M104" s="36">
        <v>45972.529861111107</v>
      </c>
      <c r="N104" s="36">
        <v>45973.532638888893</v>
      </c>
      <c r="P104" t="s">
        <v>1227</v>
      </c>
      <c r="Q104" t="s">
        <v>1336</v>
      </c>
      <c r="R104" t="s">
        <v>1445</v>
      </c>
      <c r="S104" t="s">
        <v>17374</v>
      </c>
      <c r="T104" t="s">
        <v>16112</v>
      </c>
      <c r="U104" t="s">
        <v>102</v>
      </c>
      <c r="V104" t="s">
        <v>16113</v>
      </c>
      <c r="W104" t="s">
        <v>11</v>
      </c>
      <c r="X104" t="s">
        <v>104</v>
      </c>
      <c r="Y104" t="s">
        <v>574</v>
      </c>
      <c r="Z104" s="37">
        <v>1</v>
      </c>
      <c r="AA104" t="s">
        <v>106</v>
      </c>
      <c r="AB104" s="37">
        <v>144968</v>
      </c>
      <c r="AC104" s="37">
        <v>140396</v>
      </c>
      <c r="AD104" s="37">
        <v>144968</v>
      </c>
    </row>
    <row r="105" spans="1:30">
      <c r="A105" t="s">
        <v>704</v>
      </c>
      <c r="B105" t="s">
        <v>381</v>
      </c>
      <c r="C105" t="s">
        <v>382</v>
      </c>
      <c r="D105" t="s">
        <v>705</v>
      </c>
      <c r="E105">
        <v>5880172</v>
      </c>
      <c r="F105" t="s">
        <v>16114</v>
      </c>
      <c r="G105" t="s">
        <v>1121</v>
      </c>
      <c r="H105" t="s">
        <v>708</v>
      </c>
      <c r="I105" t="s">
        <v>704</v>
      </c>
      <c r="J105" t="s">
        <v>16115</v>
      </c>
      <c r="K105" t="s">
        <v>14724</v>
      </c>
      <c r="L105" t="s">
        <v>16116</v>
      </c>
      <c r="M105" s="36">
        <v>45972.566666666673</v>
      </c>
      <c r="N105" s="36">
        <v>45973.523611111108</v>
      </c>
      <c r="P105" t="s">
        <v>1126</v>
      </c>
      <c r="Q105" t="s">
        <v>1186</v>
      </c>
      <c r="R105" t="s">
        <v>1186</v>
      </c>
      <c r="S105" t="s">
        <v>17374</v>
      </c>
      <c r="T105" t="s">
        <v>16117</v>
      </c>
      <c r="U105" t="s">
        <v>102</v>
      </c>
      <c r="V105" t="s">
        <v>16118</v>
      </c>
      <c r="W105" t="s">
        <v>8</v>
      </c>
      <c r="X105" t="s">
        <v>104</v>
      </c>
      <c r="Y105" t="s">
        <v>1603</v>
      </c>
      <c r="Z105" s="37">
        <v>1</v>
      </c>
      <c r="AA105" t="s">
        <v>106</v>
      </c>
      <c r="AB105" s="37">
        <v>65960</v>
      </c>
      <c r="AC105" s="37">
        <v>75096</v>
      </c>
      <c r="AD105" s="37">
        <v>65960</v>
      </c>
    </row>
    <row r="106" spans="1:30">
      <c r="A106" t="s">
        <v>704</v>
      </c>
      <c r="B106" t="s">
        <v>381</v>
      </c>
      <c r="C106" t="s">
        <v>382</v>
      </c>
      <c r="D106" t="s">
        <v>705</v>
      </c>
      <c r="E106">
        <v>5880173</v>
      </c>
      <c r="F106" t="s">
        <v>15778</v>
      </c>
      <c r="G106" t="s">
        <v>1121</v>
      </c>
      <c r="H106" t="s">
        <v>708</v>
      </c>
      <c r="I106" t="s">
        <v>704</v>
      </c>
      <c r="J106" t="s">
        <v>15779</v>
      </c>
      <c r="K106" t="s">
        <v>14724</v>
      </c>
      <c r="L106" t="s">
        <v>16119</v>
      </c>
      <c r="M106" s="36">
        <v>45972.566666666673</v>
      </c>
      <c r="N106" s="36">
        <v>45973.660416666673</v>
      </c>
      <c r="P106" t="s">
        <v>1126</v>
      </c>
      <c r="Q106" t="s">
        <v>1374</v>
      </c>
      <c r="R106" t="s">
        <v>1414</v>
      </c>
      <c r="S106" t="s">
        <v>17374</v>
      </c>
      <c r="T106" t="s">
        <v>16120</v>
      </c>
      <c r="U106" t="s">
        <v>102</v>
      </c>
      <c r="V106" t="s">
        <v>16121</v>
      </c>
      <c r="W106" t="s">
        <v>8</v>
      </c>
      <c r="X106" t="s">
        <v>104</v>
      </c>
      <c r="Y106" t="s">
        <v>1603</v>
      </c>
      <c r="Z106" s="37">
        <v>2</v>
      </c>
      <c r="AA106" t="s">
        <v>106</v>
      </c>
      <c r="AB106" s="37">
        <v>131920</v>
      </c>
      <c r="AC106" s="37">
        <v>75096</v>
      </c>
      <c r="AD106" s="37">
        <v>131920</v>
      </c>
    </row>
    <row r="107" spans="1:30">
      <c r="A107" t="s">
        <v>152</v>
      </c>
      <c r="B107" t="s">
        <v>153</v>
      </c>
      <c r="C107" t="s">
        <v>154</v>
      </c>
      <c r="D107" t="s">
        <v>2613</v>
      </c>
      <c r="E107">
        <v>5880415</v>
      </c>
      <c r="F107" t="s">
        <v>16122</v>
      </c>
      <c r="G107" t="s">
        <v>1121</v>
      </c>
      <c r="H107" t="s">
        <v>153</v>
      </c>
      <c r="I107" t="s">
        <v>2616</v>
      </c>
      <c r="J107" t="s">
        <v>16123</v>
      </c>
      <c r="K107" t="s">
        <v>14724</v>
      </c>
      <c r="L107" t="s">
        <v>16124</v>
      </c>
      <c r="M107" s="36">
        <v>45972.602083333331</v>
      </c>
      <c r="N107" s="36">
        <v>45973.726388888892</v>
      </c>
      <c r="P107" t="s">
        <v>1126</v>
      </c>
      <c r="Q107" t="s">
        <v>1148</v>
      </c>
      <c r="R107" t="s">
        <v>1128</v>
      </c>
      <c r="S107" t="s">
        <v>17374</v>
      </c>
      <c r="T107" t="s">
        <v>16125</v>
      </c>
      <c r="U107" t="s">
        <v>102</v>
      </c>
      <c r="V107" t="s">
        <v>16126</v>
      </c>
      <c r="W107" t="s">
        <v>11</v>
      </c>
      <c r="X107" t="s">
        <v>104</v>
      </c>
      <c r="Y107" t="s">
        <v>793</v>
      </c>
      <c r="Z107" s="37">
        <v>1</v>
      </c>
      <c r="AA107" t="s">
        <v>106</v>
      </c>
      <c r="AB107" s="37">
        <v>144968</v>
      </c>
      <c r="AC107" s="37">
        <v>140396</v>
      </c>
      <c r="AD107" s="37">
        <v>144968</v>
      </c>
    </row>
    <row r="108" spans="1:30">
      <c r="A108" t="s">
        <v>244</v>
      </c>
      <c r="B108" t="s">
        <v>114</v>
      </c>
      <c r="C108" t="s">
        <v>115</v>
      </c>
      <c r="D108" t="s">
        <v>1933</v>
      </c>
      <c r="E108">
        <v>5880668</v>
      </c>
      <c r="F108" t="s">
        <v>16127</v>
      </c>
      <c r="G108" t="s">
        <v>1121</v>
      </c>
      <c r="H108" t="s">
        <v>248</v>
      </c>
      <c r="I108" t="s">
        <v>1936</v>
      </c>
      <c r="J108" t="s">
        <v>16128</v>
      </c>
      <c r="K108" t="s">
        <v>14724</v>
      </c>
      <c r="L108" t="s">
        <v>16129</v>
      </c>
      <c r="M108" s="36">
        <v>45972.657638888893</v>
      </c>
      <c r="N108" s="36">
        <v>45973.48541666667</v>
      </c>
      <c r="P108" t="s">
        <v>1227</v>
      </c>
      <c r="Q108" t="s">
        <v>1218</v>
      </c>
      <c r="R108" t="s">
        <v>1763</v>
      </c>
      <c r="S108" t="s">
        <v>17374</v>
      </c>
      <c r="T108" t="s">
        <v>16130</v>
      </c>
      <c r="U108" t="s">
        <v>102</v>
      </c>
      <c r="V108" t="s">
        <v>16131</v>
      </c>
      <c r="W108" t="s">
        <v>13</v>
      </c>
      <c r="X108" t="s">
        <v>104</v>
      </c>
      <c r="Y108" t="s">
        <v>254</v>
      </c>
      <c r="Z108" s="37">
        <v>1</v>
      </c>
      <c r="AA108" t="s">
        <v>106</v>
      </c>
      <c r="AB108" s="37">
        <v>275729</v>
      </c>
      <c r="AC108" s="37">
        <v>196537</v>
      </c>
      <c r="AD108" s="37">
        <v>275729</v>
      </c>
    </row>
    <row r="109" spans="1:30">
      <c r="A109" t="s">
        <v>113</v>
      </c>
      <c r="B109" t="s">
        <v>114</v>
      </c>
      <c r="C109" t="s">
        <v>115</v>
      </c>
      <c r="D109" t="s">
        <v>363</v>
      </c>
      <c r="E109">
        <v>5881615</v>
      </c>
      <c r="F109" t="s">
        <v>16132</v>
      </c>
      <c r="G109" t="s">
        <v>1121</v>
      </c>
      <c r="H109" t="s">
        <v>366</v>
      </c>
      <c r="I109" t="s">
        <v>113</v>
      </c>
      <c r="J109" t="s">
        <v>16133</v>
      </c>
      <c r="K109" t="s">
        <v>14724</v>
      </c>
      <c r="L109" t="s">
        <v>16134</v>
      </c>
      <c r="M109" s="36">
        <v>45973.402777777781</v>
      </c>
      <c r="N109" s="36">
        <v>45973.651388888888</v>
      </c>
      <c r="P109" t="s">
        <v>15614</v>
      </c>
      <c r="Q109" t="s">
        <v>1169</v>
      </c>
      <c r="R109" t="s">
        <v>15651</v>
      </c>
      <c r="S109" t="s">
        <v>17374</v>
      </c>
      <c r="T109" t="s">
        <v>16135</v>
      </c>
      <c r="U109" t="s">
        <v>102</v>
      </c>
      <c r="V109" t="s">
        <v>16136</v>
      </c>
      <c r="W109" t="s">
        <v>8</v>
      </c>
      <c r="X109" t="s">
        <v>104</v>
      </c>
      <c r="Y109" t="s">
        <v>547</v>
      </c>
      <c r="Z109" s="37">
        <v>1</v>
      </c>
      <c r="AA109" t="s">
        <v>106</v>
      </c>
      <c r="AB109" s="37">
        <v>65960</v>
      </c>
      <c r="AC109" s="37">
        <v>75096</v>
      </c>
      <c r="AD109" s="37">
        <v>65960</v>
      </c>
    </row>
    <row r="110" spans="1:30">
      <c r="A110" t="s">
        <v>152</v>
      </c>
      <c r="B110" t="s">
        <v>153</v>
      </c>
      <c r="C110" t="s">
        <v>154</v>
      </c>
      <c r="D110" t="s">
        <v>155</v>
      </c>
      <c r="E110">
        <v>5881634</v>
      </c>
      <c r="F110" t="s">
        <v>16137</v>
      </c>
      <c r="G110" t="s">
        <v>1121</v>
      </c>
      <c r="H110" t="s">
        <v>153</v>
      </c>
      <c r="I110" t="s">
        <v>152</v>
      </c>
      <c r="J110" t="s">
        <v>16138</v>
      </c>
      <c r="K110" t="s">
        <v>14724</v>
      </c>
      <c r="L110" t="s">
        <v>16139</v>
      </c>
      <c r="M110" s="36">
        <v>45973.4</v>
      </c>
      <c r="N110" s="36">
        <v>45973.540972222218</v>
      </c>
      <c r="P110" t="s">
        <v>1126</v>
      </c>
      <c r="Q110" t="s">
        <v>1374</v>
      </c>
      <c r="R110" t="s">
        <v>1414</v>
      </c>
      <c r="S110" t="s">
        <v>17374</v>
      </c>
      <c r="T110" t="s">
        <v>16140</v>
      </c>
      <c r="U110" t="s">
        <v>102</v>
      </c>
      <c r="V110" t="s">
        <v>16141</v>
      </c>
      <c r="W110" t="s">
        <v>8</v>
      </c>
      <c r="X110" t="s">
        <v>104</v>
      </c>
      <c r="Y110" t="s">
        <v>1110</v>
      </c>
      <c r="Z110" s="37">
        <v>1</v>
      </c>
      <c r="AA110" t="s">
        <v>106</v>
      </c>
      <c r="AB110" s="37">
        <v>65960</v>
      </c>
      <c r="AC110" s="37">
        <v>75096</v>
      </c>
      <c r="AD110" s="37">
        <v>65960</v>
      </c>
    </row>
    <row r="111" spans="1:30">
      <c r="A111" t="s">
        <v>113</v>
      </c>
      <c r="B111" t="s">
        <v>114</v>
      </c>
      <c r="C111" t="s">
        <v>115</v>
      </c>
      <c r="D111" t="s">
        <v>1715</v>
      </c>
      <c r="E111">
        <v>5882005</v>
      </c>
      <c r="F111" t="s">
        <v>16080</v>
      </c>
      <c r="G111" t="s">
        <v>1121</v>
      </c>
      <c r="H111" t="s">
        <v>366</v>
      </c>
      <c r="I111" t="s">
        <v>1718</v>
      </c>
      <c r="J111" t="s">
        <v>16081</v>
      </c>
      <c r="K111" t="s">
        <v>14724</v>
      </c>
      <c r="L111" t="s">
        <v>16142</v>
      </c>
      <c r="M111" s="36">
        <v>45973.481944444437</v>
      </c>
      <c r="N111" s="36">
        <v>45973.686805555553</v>
      </c>
      <c r="P111" t="s">
        <v>1126</v>
      </c>
      <c r="Q111" t="s">
        <v>1169</v>
      </c>
      <c r="R111" t="s">
        <v>1279</v>
      </c>
      <c r="S111" t="s">
        <v>17374</v>
      </c>
      <c r="T111" t="s">
        <v>16143</v>
      </c>
      <c r="U111" t="s">
        <v>102</v>
      </c>
      <c r="V111" t="s">
        <v>16084</v>
      </c>
      <c r="W111" t="s">
        <v>11</v>
      </c>
      <c r="X111" t="s">
        <v>104</v>
      </c>
      <c r="Y111" t="s">
        <v>1723</v>
      </c>
      <c r="Z111" s="37">
        <v>1</v>
      </c>
      <c r="AA111" t="s">
        <v>106</v>
      </c>
      <c r="AB111" s="37">
        <v>144968</v>
      </c>
      <c r="AC111" s="37">
        <v>140396</v>
      </c>
      <c r="AD111" s="37">
        <v>144968</v>
      </c>
    </row>
    <row r="112" spans="1:30">
      <c r="A112" t="s">
        <v>138</v>
      </c>
      <c r="B112" t="s">
        <v>139</v>
      </c>
      <c r="C112" t="s">
        <v>140</v>
      </c>
      <c r="D112" t="s">
        <v>1794</v>
      </c>
      <c r="E112">
        <v>5882037</v>
      </c>
      <c r="F112" t="s">
        <v>16144</v>
      </c>
      <c r="G112" t="s">
        <v>1121</v>
      </c>
      <c r="H112" t="s">
        <v>144</v>
      </c>
      <c r="I112" t="s">
        <v>1797</v>
      </c>
      <c r="J112" t="s">
        <v>16145</v>
      </c>
      <c r="K112" t="s">
        <v>14724</v>
      </c>
      <c r="L112" t="s">
        <v>16146</v>
      </c>
      <c r="M112" s="36">
        <v>45973.488194444442</v>
      </c>
      <c r="N112" s="36">
        <v>45973.552083333343</v>
      </c>
      <c r="P112" t="s">
        <v>6636</v>
      </c>
      <c r="Q112" t="s">
        <v>15622</v>
      </c>
      <c r="R112" t="s">
        <v>16147</v>
      </c>
      <c r="S112" t="s">
        <v>17374</v>
      </c>
      <c r="T112" t="s">
        <v>16148</v>
      </c>
      <c r="U112" t="s">
        <v>1195</v>
      </c>
      <c r="W112" t="s">
        <v>11</v>
      </c>
      <c r="X112" t="s">
        <v>104</v>
      </c>
      <c r="Y112" t="s">
        <v>9546</v>
      </c>
      <c r="Z112" s="37">
        <v>0</v>
      </c>
      <c r="AA112" t="s">
        <v>106</v>
      </c>
      <c r="AB112" s="37">
        <v>41241</v>
      </c>
      <c r="AC112" s="37">
        <v>0</v>
      </c>
      <c r="AD112" s="37">
        <v>41241</v>
      </c>
    </row>
    <row r="113" spans="1:30">
      <c r="A113" t="s">
        <v>704</v>
      </c>
      <c r="B113" t="s">
        <v>381</v>
      </c>
      <c r="C113" t="s">
        <v>382</v>
      </c>
      <c r="D113" t="s">
        <v>705</v>
      </c>
      <c r="E113">
        <v>5882038</v>
      </c>
      <c r="F113" t="s">
        <v>16149</v>
      </c>
      <c r="G113" t="s">
        <v>1121</v>
      </c>
      <c r="H113" t="s">
        <v>708</v>
      </c>
      <c r="I113" t="s">
        <v>704</v>
      </c>
      <c r="J113" t="s">
        <v>16150</v>
      </c>
      <c r="K113" t="s">
        <v>14724</v>
      </c>
      <c r="L113" t="s">
        <v>16151</v>
      </c>
      <c r="M113" s="36">
        <v>45973.488194444442</v>
      </c>
      <c r="N113" s="36">
        <v>45973.698611111111</v>
      </c>
      <c r="P113" t="s">
        <v>1126</v>
      </c>
      <c r="Q113" t="s">
        <v>1169</v>
      </c>
      <c r="R113" t="s">
        <v>1279</v>
      </c>
      <c r="S113" t="s">
        <v>17374</v>
      </c>
      <c r="T113" t="s">
        <v>16152</v>
      </c>
      <c r="U113" t="s">
        <v>102</v>
      </c>
      <c r="V113" t="s">
        <v>16153</v>
      </c>
      <c r="W113" t="s">
        <v>8</v>
      </c>
      <c r="X113" t="s">
        <v>104</v>
      </c>
      <c r="Y113" t="s">
        <v>1253</v>
      </c>
      <c r="Z113" s="37">
        <v>1</v>
      </c>
      <c r="AA113" t="s">
        <v>106</v>
      </c>
      <c r="AB113" s="37">
        <v>65960</v>
      </c>
      <c r="AC113" s="37">
        <v>75096</v>
      </c>
      <c r="AD113" s="37">
        <v>65960</v>
      </c>
    </row>
    <row r="114" spans="1:30">
      <c r="A114" t="s">
        <v>800</v>
      </c>
      <c r="B114" t="s">
        <v>381</v>
      </c>
      <c r="C114" t="s">
        <v>382</v>
      </c>
      <c r="D114" t="s">
        <v>4176</v>
      </c>
      <c r="E114">
        <v>5882659</v>
      </c>
      <c r="F114" t="s">
        <v>16154</v>
      </c>
      <c r="G114" t="s">
        <v>1121</v>
      </c>
      <c r="H114" t="s">
        <v>804</v>
      </c>
      <c r="I114" t="s">
        <v>4179</v>
      </c>
      <c r="J114" t="s">
        <v>16155</v>
      </c>
      <c r="K114" t="s">
        <v>14724</v>
      </c>
      <c r="L114" t="s">
        <v>16156</v>
      </c>
      <c r="M114" s="36">
        <v>45973.647916666669</v>
      </c>
      <c r="N114" s="36">
        <v>45974.40347222222</v>
      </c>
      <c r="P114" t="s">
        <v>6636</v>
      </c>
      <c r="Q114" t="s">
        <v>15622</v>
      </c>
      <c r="R114" t="s">
        <v>15822</v>
      </c>
      <c r="S114" t="s">
        <v>17374</v>
      </c>
      <c r="T114" t="s">
        <v>16157</v>
      </c>
      <c r="U114" t="s">
        <v>1195</v>
      </c>
      <c r="W114" t="s">
        <v>8</v>
      </c>
      <c r="X114" t="s">
        <v>104</v>
      </c>
      <c r="Y114" t="s">
        <v>9546</v>
      </c>
      <c r="Z114" s="37">
        <v>0</v>
      </c>
      <c r="AA114" t="s">
        <v>106</v>
      </c>
      <c r="AB114" s="37">
        <v>41241</v>
      </c>
      <c r="AC114" s="37">
        <v>0</v>
      </c>
      <c r="AD114" s="37">
        <v>41241</v>
      </c>
    </row>
    <row r="115" spans="1:30">
      <c r="A115" t="s">
        <v>113</v>
      </c>
      <c r="B115" t="s">
        <v>114</v>
      </c>
      <c r="C115" t="s">
        <v>115</v>
      </c>
      <c r="D115" t="s">
        <v>3790</v>
      </c>
      <c r="E115">
        <v>5882979</v>
      </c>
      <c r="F115" t="s">
        <v>15740</v>
      </c>
      <c r="G115" t="s">
        <v>1121</v>
      </c>
      <c r="H115" t="s">
        <v>366</v>
      </c>
      <c r="I115" t="s">
        <v>3793</v>
      </c>
      <c r="J115" t="s">
        <v>15741</v>
      </c>
      <c r="K115" t="s">
        <v>14724</v>
      </c>
      <c r="L115" t="s">
        <v>16158</v>
      </c>
      <c r="M115" s="36">
        <v>45973.746527777781</v>
      </c>
      <c r="N115" s="36">
        <v>45974.659722222219</v>
      </c>
      <c r="P115" t="s">
        <v>1126</v>
      </c>
      <c r="Q115" t="s">
        <v>1158</v>
      </c>
      <c r="R115" t="s">
        <v>1243</v>
      </c>
      <c r="S115" t="s">
        <v>17374</v>
      </c>
      <c r="T115" t="s">
        <v>16159</v>
      </c>
      <c r="U115" t="s">
        <v>102</v>
      </c>
      <c r="V115" t="s">
        <v>16160</v>
      </c>
      <c r="W115" t="s">
        <v>15</v>
      </c>
      <c r="X115" t="s">
        <v>104</v>
      </c>
      <c r="Y115" t="s">
        <v>231</v>
      </c>
      <c r="Z115" s="37">
        <v>1</v>
      </c>
      <c r="AA115" t="s">
        <v>106</v>
      </c>
      <c r="AB115" s="37">
        <v>479589</v>
      </c>
      <c r="AC115" s="37">
        <v>196537</v>
      </c>
      <c r="AD115" s="37">
        <v>479589</v>
      </c>
    </row>
    <row r="116" spans="1:30">
      <c r="A116" t="s">
        <v>152</v>
      </c>
      <c r="B116" t="s">
        <v>153</v>
      </c>
      <c r="C116" t="s">
        <v>154</v>
      </c>
      <c r="D116" t="s">
        <v>155</v>
      </c>
      <c r="E116">
        <v>5883651</v>
      </c>
      <c r="F116" t="s">
        <v>15987</v>
      </c>
      <c r="G116" t="s">
        <v>1121</v>
      </c>
      <c r="H116" t="s">
        <v>153</v>
      </c>
      <c r="I116" t="s">
        <v>152</v>
      </c>
      <c r="J116" t="s">
        <v>15988</v>
      </c>
      <c r="K116" t="s">
        <v>14724</v>
      </c>
      <c r="L116" t="s">
        <v>16161</v>
      </c>
      <c r="M116" s="36">
        <v>45974.418055555558</v>
      </c>
      <c r="N116" s="36">
        <v>45974.481944444437</v>
      </c>
      <c r="P116" t="s">
        <v>6636</v>
      </c>
      <c r="Q116" t="s">
        <v>15622</v>
      </c>
      <c r="R116" t="s">
        <v>16147</v>
      </c>
      <c r="S116" t="s">
        <v>17374</v>
      </c>
      <c r="T116" t="s">
        <v>16162</v>
      </c>
      <c r="U116" t="s">
        <v>1195</v>
      </c>
      <c r="W116" t="s">
        <v>8</v>
      </c>
      <c r="X116" t="s">
        <v>104</v>
      </c>
      <c r="Y116" t="s">
        <v>9546</v>
      </c>
      <c r="Z116" s="37">
        <v>0</v>
      </c>
      <c r="AA116" t="s">
        <v>106</v>
      </c>
      <c r="AB116" s="37">
        <v>41241</v>
      </c>
      <c r="AC116" s="37">
        <v>0</v>
      </c>
      <c r="AD116" s="37">
        <v>41241</v>
      </c>
    </row>
    <row r="117" spans="1:30">
      <c r="A117" t="s">
        <v>152</v>
      </c>
      <c r="B117" t="s">
        <v>153</v>
      </c>
      <c r="C117" t="s">
        <v>154</v>
      </c>
      <c r="D117" t="s">
        <v>155</v>
      </c>
      <c r="E117">
        <v>5883679</v>
      </c>
      <c r="F117" t="s">
        <v>16163</v>
      </c>
      <c r="G117" t="s">
        <v>1121</v>
      </c>
      <c r="H117" t="s">
        <v>153</v>
      </c>
      <c r="I117" t="s">
        <v>152</v>
      </c>
      <c r="J117" t="s">
        <v>16164</v>
      </c>
      <c r="K117" t="s">
        <v>14724</v>
      </c>
      <c r="L117" t="s">
        <v>16165</v>
      </c>
      <c r="M117" s="36">
        <v>45974.314583333333</v>
      </c>
      <c r="N117" s="36">
        <v>45979.673611111109</v>
      </c>
      <c r="P117" t="s">
        <v>6636</v>
      </c>
      <c r="Q117" t="s">
        <v>15622</v>
      </c>
      <c r="R117" t="s">
        <v>15822</v>
      </c>
      <c r="S117" t="s">
        <v>17374</v>
      </c>
      <c r="T117" t="s">
        <v>16166</v>
      </c>
      <c r="U117" t="s">
        <v>102</v>
      </c>
      <c r="V117" t="s">
        <v>16167</v>
      </c>
      <c r="W117" t="s">
        <v>8</v>
      </c>
      <c r="X117" t="s">
        <v>104</v>
      </c>
      <c r="Y117" t="s">
        <v>838</v>
      </c>
      <c r="Z117" s="37">
        <v>1</v>
      </c>
      <c r="AA117" t="s">
        <v>106</v>
      </c>
      <c r="AB117" s="37">
        <v>65960</v>
      </c>
      <c r="AC117" s="37">
        <v>75096</v>
      </c>
      <c r="AD117" s="37">
        <v>65960</v>
      </c>
    </row>
    <row r="118" spans="1:30">
      <c r="A118" t="s">
        <v>113</v>
      </c>
      <c r="B118" t="s">
        <v>114</v>
      </c>
      <c r="C118" t="s">
        <v>115</v>
      </c>
      <c r="D118" t="s">
        <v>363</v>
      </c>
      <c r="E118">
        <v>5883706</v>
      </c>
      <c r="F118" t="s">
        <v>16168</v>
      </c>
      <c r="G118" t="s">
        <v>1121</v>
      </c>
      <c r="H118" t="s">
        <v>366</v>
      </c>
      <c r="I118" t="s">
        <v>113</v>
      </c>
      <c r="J118" t="s">
        <v>16169</v>
      </c>
      <c r="K118" t="s">
        <v>14724</v>
      </c>
      <c r="L118" t="s">
        <v>16170</v>
      </c>
      <c r="M118" s="36">
        <v>45974.429861111108</v>
      </c>
      <c r="N118" s="36">
        <v>45974.669444444437</v>
      </c>
      <c r="P118" t="s">
        <v>1227</v>
      </c>
      <c r="Q118" t="s">
        <v>1637</v>
      </c>
      <c r="R118" t="s">
        <v>1638</v>
      </c>
      <c r="S118" t="s">
        <v>17374</v>
      </c>
      <c r="T118" t="s">
        <v>16171</v>
      </c>
      <c r="U118" t="s">
        <v>102</v>
      </c>
      <c r="V118" t="s">
        <v>16172</v>
      </c>
      <c r="W118" t="s">
        <v>8</v>
      </c>
      <c r="X118" t="s">
        <v>104</v>
      </c>
      <c r="Y118" t="s">
        <v>379</v>
      </c>
      <c r="Z118" s="37">
        <v>1</v>
      </c>
      <c r="AA118" t="s">
        <v>106</v>
      </c>
      <c r="AB118" s="37">
        <v>65960</v>
      </c>
      <c r="AC118" s="37">
        <v>75096</v>
      </c>
      <c r="AD118" s="37">
        <v>65960</v>
      </c>
    </row>
    <row r="119" spans="1:30">
      <c r="A119" t="s">
        <v>138</v>
      </c>
      <c r="B119" t="s">
        <v>139</v>
      </c>
      <c r="C119" t="s">
        <v>140</v>
      </c>
      <c r="D119" t="s">
        <v>670</v>
      </c>
      <c r="E119">
        <v>5883746</v>
      </c>
      <c r="F119" t="s">
        <v>16072</v>
      </c>
      <c r="G119" t="s">
        <v>1121</v>
      </c>
      <c r="H119" t="s">
        <v>144</v>
      </c>
      <c r="I119" t="s">
        <v>673</v>
      </c>
      <c r="J119" t="s">
        <v>16073</v>
      </c>
      <c r="K119" t="s">
        <v>14724</v>
      </c>
      <c r="L119" t="s">
        <v>16173</v>
      </c>
      <c r="M119" s="36">
        <v>45974.441666666673</v>
      </c>
      <c r="N119" s="36">
        <v>45975.520833333343</v>
      </c>
      <c r="P119" t="s">
        <v>1126</v>
      </c>
      <c r="Q119" t="s">
        <v>1288</v>
      </c>
      <c r="R119" t="s">
        <v>1128</v>
      </c>
      <c r="S119" t="s">
        <v>17374</v>
      </c>
      <c r="T119" t="s">
        <v>16174</v>
      </c>
      <c r="U119" t="s">
        <v>102</v>
      </c>
      <c r="V119" t="s">
        <v>16175</v>
      </c>
      <c r="W119" t="s">
        <v>13</v>
      </c>
      <c r="X119" t="s">
        <v>104</v>
      </c>
      <c r="Y119" t="s">
        <v>1162</v>
      </c>
      <c r="Z119" s="37">
        <v>1</v>
      </c>
      <c r="AA119" t="s">
        <v>106</v>
      </c>
      <c r="AB119" s="37">
        <v>275729</v>
      </c>
      <c r="AC119" s="37">
        <v>196537</v>
      </c>
      <c r="AD119" s="37">
        <v>275729</v>
      </c>
    </row>
    <row r="120" spans="1:30">
      <c r="A120" t="s">
        <v>152</v>
      </c>
      <c r="B120" t="s">
        <v>153</v>
      </c>
      <c r="C120" t="s">
        <v>154</v>
      </c>
      <c r="D120" t="s">
        <v>155</v>
      </c>
      <c r="E120">
        <v>5883768</v>
      </c>
      <c r="F120" t="s">
        <v>16176</v>
      </c>
      <c r="G120" t="s">
        <v>1121</v>
      </c>
      <c r="H120" t="s">
        <v>153</v>
      </c>
      <c r="I120" t="s">
        <v>152</v>
      </c>
      <c r="J120" t="s">
        <v>16177</v>
      </c>
      <c r="K120" t="s">
        <v>14724</v>
      </c>
      <c r="L120" t="s">
        <v>16178</v>
      </c>
      <c r="M120" s="36">
        <v>45974.449305555558</v>
      </c>
      <c r="N120" s="36">
        <v>45974.663888888892</v>
      </c>
      <c r="P120" t="s">
        <v>6636</v>
      </c>
      <c r="Q120" t="s">
        <v>15622</v>
      </c>
      <c r="R120" t="s">
        <v>15623</v>
      </c>
      <c r="S120" t="s">
        <v>17374</v>
      </c>
      <c r="T120" t="s">
        <v>16179</v>
      </c>
      <c r="U120" t="s">
        <v>102</v>
      </c>
      <c r="V120" t="s">
        <v>16180</v>
      </c>
      <c r="W120" t="s">
        <v>8</v>
      </c>
      <c r="X120" t="s">
        <v>104</v>
      </c>
      <c r="Y120" t="s">
        <v>453</v>
      </c>
      <c r="Z120" s="37">
        <v>1</v>
      </c>
      <c r="AA120" t="s">
        <v>106</v>
      </c>
      <c r="AB120" s="37">
        <v>65960</v>
      </c>
      <c r="AC120" s="37">
        <v>75096</v>
      </c>
      <c r="AD120" s="37">
        <v>65960</v>
      </c>
    </row>
    <row r="121" spans="1:30">
      <c r="A121" t="s">
        <v>152</v>
      </c>
      <c r="B121" t="s">
        <v>152</v>
      </c>
      <c r="C121" t="s">
        <v>154</v>
      </c>
      <c r="D121" t="s">
        <v>268</v>
      </c>
      <c r="E121">
        <v>5884272</v>
      </c>
      <c r="F121" t="s">
        <v>16181</v>
      </c>
      <c r="G121" t="s">
        <v>1121</v>
      </c>
      <c r="H121" t="s">
        <v>153</v>
      </c>
      <c r="I121" t="s">
        <v>271</v>
      </c>
      <c r="J121" t="s">
        <v>16182</v>
      </c>
      <c r="K121" t="s">
        <v>14724</v>
      </c>
      <c r="L121" t="s">
        <v>16183</v>
      </c>
      <c r="M121" s="36">
        <v>45974.54791666667</v>
      </c>
      <c r="N121" s="36">
        <v>45975.506944444453</v>
      </c>
      <c r="P121" t="s">
        <v>1126</v>
      </c>
      <c r="Q121" t="s">
        <v>1158</v>
      </c>
      <c r="R121" t="s">
        <v>1128</v>
      </c>
      <c r="S121" t="s">
        <v>17374</v>
      </c>
      <c r="T121" t="s">
        <v>16184</v>
      </c>
      <c r="U121" t="s">
        <v>102</v>
      </c>
      <c r="V121" t="s">
        <v>16185</v>
      </c>
      <c r="W121" t="s">
        <v>8</v>
      </c>
      <c r="X121" t="s">
        <v>104</v>
      </c>
      <c r="Y121" t="s">
        <v>2741</v>
      </c>
      <c r="Z121" s="37">
        <v>1</v>
      </c>
      <c r="AA121" t="s">
        <v>106</v>
      </c>
      <c r="AB121" s="37">
        <v>65960</v>
      </c>
      <c r="AC121" s="37">
        <v>75096</v>
      </c>
      <c r="AD121" s="37">
        <v>65960</v>
      </c>
    </row>
    <row r="122" spans="1:30">
      <c r="A122" t="s">
        <v>152</v>
      </c>
      <c r="B122" t="s">
        <v>153</v>
      </c>
      <c r="C122" t="s">
        <v>154</v>
      </c>
      <c r="D122" t="s">
        <v>268</v>
      </c>
      <c r="E122">
        <v>5884285</v>
      </c>
      <c r="F122" t="s">
        <v>16186</v>
      </c>
      <c r="G122" t="s">
        <v>1121</v>
      </c>
      <c r="H122" t="s">
        <v>153</v>
      </c>
      <c r="I122" t="s">
        <v>271</v>
      </c>
      <c r="J122" t="s">
        <v>16187</v>
      </c>
      <c r="K122" t="s">
        <v>14724</v>
      </c>
      <c r="L122" t="s">
        <v>16188</v>
      </c>
      <c r="M122" s="36">
        <v>45974.552777777782</v>
      </c>
      <c r="N122" s="36">
        <v>45975.457638888889</v>
      </c>
      <c r="P122" t="s">
        <v>1227</v>
      </c>
      <c r="Q122" t="s">
        <v>1637</v>
      </c>
      <c r="R122" t="s">
        <v>1638</v>
      </c>
      <c r="S122" t="s">
        <v>17374</v>
      </c>
      <c r="T122" t="s">
        <v>16189</v>
      </c>
      <c r="U122" t="s">
        <v>102</v>
      </c>
      <c r="V122" t="s">
        <v>16190</v>
      </c>
      <c r="W122" t="s">
        <v>8</v>
      </c>
      <c r="X122" t="s">
        <v>104</v>
      </c>
      <c r="Y122" t="s">
        <v>2741</v>
      </c>
      <c r="Z122" s="37">
        <v>1</v>
      </c>
      <c r="AA122" t="s">
        <v>106</v>
      </c>
      <c r="AB122" s="37">
        <v>65960</v>
      </c>
      <c r="AC122" s="37">
        <v>75096</v>
      </c>
      <c r="AD122" s="37">
        <v>65960</v>
      </c>
    </row>
    <row r="123" spans="1:30">
      <c r="A123" t="s">
        <v>85</v>
      </c>
      <c r="B123" t="s">
        <v>86</v>
      </c>
      <c r="C123" t="s">
        <v>87</v>
      </c>
      <c r="D123" t="s">
        <v>296</v>
      </c>
      <c r="E123">
        <v>5884315</v>
      </c>
      <c r="F123" t="s">
        <v>16191</v>
      </c>
      <c r="G123" t="s">
        <v>1121</v>
      </c>
      <c r="H123" t="s">
        <v>93</v>
      </c>
      <c r="I123" t="s">
        <v>85</v>
      </c>
      <c r="J123" t="s">
        <v>16192</v>
      </c>
      <c r="K123" t="s">
        <v>14724</v>
      </c>
      <c r="L123" t="s">
        <v>16193</v>
      </c>
      <c r="M123" s="36">
        <v>45974.560416666667</v>
      </c>
      <c r="N123" s="36">
        <v>45975.517361111109</v>
      </c>
      <c r="P123" t="s">
        <v>1126</v>
      </c>
      <c r="Q123" t="s">
        <v>1158</v>
      </c>
      <c r="R123" t="s">
        <v>1159</v>
      </c>
      <c r="S123" t="s">
        <v>17374</v>
      </c>
      <c r="T123" t="s">
        <v>16194</v>
      </c>
      <c r="U123" t="s">
        <v>102</v>
      </c>
      <c r="V123" t="s">
        <v>16195</v>
      </c>
      <c r="W123" t="s">
        <v>8</v>
      </c>
      <c r="X123" t="s">
        <v>104</v>
      </c>
      <c r="Y123" t="s">
        <v>303</v>
      </c>
      <c r="Z123" s="37">
        <v>1</v>
      </c>
      <c r="AA123" t="s">
        <v>106</v>
      </c>
      <c r="AB123" s="37">
        <v>65960</v>
      </c>
      <c r="AC123" s="37">
        <v>75096</v>
      </c>
      <c r="AD123" s="37">
        <v>65960</v>
      </c>
    </row>
    <row r="124" spans="1:30">
      <c r="A124" t="s">
        <v>152</v>
      </c>
      <c r="B124" t="s">
        <v>153</v>
      </c>
      <c r="C124" t="s">
        <v>154</v>
      </c>
      <c r="D124" t="s">
        <v>3241</v>
      </c>
      <c r="E124">
        <v>5884880</v>
      </c>
      <c r="F124" t="s">
        <v>15862</v>
      </c>
      <c r="G124" t="s">
        <v>1121</v>
      </c>
      <c r="H124" t="s">
        <v>153</v>
      </c>
      <c r="I124" t="s">
        <v>3244</v>
      </c>
      <c r="J124" t="s">
        <v>15863</v>
      </c>
      <c r="K124" t="s">
        <v>14724</v>
      </c>
      <c r="L124" t="s">
        <v>16196</v>
      </c>
      <c r="M124" s="36">
        <v>45974.694444444453</v>
      </c>
      <c r="N124" s="36">
        <v>45975.665277777778</v>
      </c>
      <c r="P124" t="s">
        <v>6636</v>
      </c>
      <c r="Q124" t="s">
        <v>15622</v>
      </c>
      <c r="R124" t="s">
        <v>16197</v>
      </c>
      <c r="S124" t="s">
        <v>17374</v>
      </c>
      <c r="T124" t="s">
        <v>16198</v>
      </c>
      <c r="U124" t="s">
        <v>102</v>
      </c>
      <c r="V124" t="s">
        <v>15866</v>
      </c>
      <c r="W124" t="s">
        <v>11</v>
      </c>
      <c r="X124" t="s">
        <v>104</v>
      </c>
      <c r="Y124" t="s">
        <v>786</v>
      </c>
      <c r="Z124" s="37">
        <v>1</v>
      </c>
      <c r="AA124" t="s">
        <v>106</v>
      </c>
      <c r="AB124" s="37">
        <v>144968</v>
      </c>
      <c r="AC124" s="37">
        <v>140396</v>
      </c>
      <c r="AD124" s="37">
        <v>144968</v>
      </c>
    </row>
    <row r="125" spans="1:30">
      <c r="A125" t="s">
        <v>138</v>
      </c>
      <c r="B125" t="s">
        <v>139</v>
      </c>
      <c r="C125" t="s">
        <v>140</v>
      </c>
      <c r="D125" t="s">
        <v>16199</v>
      </c>
      <c r="E125">
        <v>5884934</v>
      </c>
      <c r="F125" t="s">
        <v>16200</v>
      </c>
      <c r="G125" t="s">
        <v>1121</v>
      </c>
      <c r="H125" t="s">
        <v>144</v>
      </c>
      <c r="I125" t="s">
        <v>16201</v>
      </c>
      <c r="J125" t="s">
        <v>16202</v>
      </c>
      <c r="K125" t="s">
        <v>14724</v>
      </c>
      <c r="L125" t="s">
        <v>16203</v>
      </c>
      <c r="M125" s="36">
        <v>45974.713888888888</v>
      </c>
      <c r="N125" s="36">
        <v>45976.518750000003</v>
      </c>
      <c r="P125" t="s">
        <v>1126</v>
      </c>
      <c r="Q125" t="s">
        <v>1186</v>
      </c>
      <c r="R125" t="s">
        <v>1186</v>
      </c>
      <c r="S125" t="s">
        <v>17374</v>
      </c>
      <c r="T125" t="s">
        <v>16204</v>
      </c>
      <c r="U125" t="s">
        <v>102</v>
      </c>
      <c r="V125" t="s">
        <v>16205</v>
      </c>
      <c r="W125" t="s">
        <v>11</v>
      </c>
      <c r="X125" t="s">
        <v>104</v>
      </c>
      <c r="Y125" t="s">
        <v>1322</v>
      </c>
      <c r="Z125" s="37">
        <v>1</v>
      </c>
      <c r="AA125" t="s">
        <v>106</v>
      </c>
      <c r="AB125" s="37">
        <v>144968</v>
      </c>
      <c r="AC125" s="37">
        <v>140396</v>
      </c>
      <c r="AD125" s="37">
        <v>144968</v>
      </c>
    </row>
    <row r="126" spans="1:30">
      <c r="A126" t="s">
        <v>704</v>
      </c>
      <c r="B126" t="s">
        <v>381</v>
      </c>
      <c r="C126" t="s">
        <v>382</v>
      </c>
      <c r="D126" t="s">
        <v>705</v>
      </c>
      <c r="E126">
        <v>5884972</v>
      </c>
      <c r="F126" t="s">
        <v>16206</v>
      </c>
      <c r="G126" t="s">
        <v>1121</v>
      </c>
      <c r="H126" t="s">
        <v>708</v>
      </c>
      <c r="I126" t="s">
        <v>704</v>
      </c>
      <c r="J126" t="s">
        <v>16207</v>
      </c>
      <c r="K126" t="s">
        <v>14724</v>
      </c>
      <c r="L126" t="s">
        <v>16208</v>
      </c>
      <c r="M126" s="36">
        <v>45974.729166666657</v>
      </c>
      <c r="N126" s="36">
        <v>45975.563888888893</v>
      </c>
      <c r="P126" t="s">
        <v>15614</v>
      </c>
      <c r="Q126" t="s">
        <v>1169</v>
      </c>
      <c r="R126" t="s">
        <v>15651</v>
      </c>
      <c r="S126" t="s">
        <v>17374</v>
      </c>
      <c r="T126" t="s">
        <v>16209</v>
      </c>
      <c r="U126" t="s">
        <v>102</v>
      </c>
      <c r="V126" t="s">
        <v>16210</v>
      </c>
      <c r="W126" t="s">
        <v>8</v>
      </c>
      <c r="X126" t="s">
        <v>104</v>
      </c>
      <c r="Y126" t="s">
        <v>1686</v>
      </c>
      <c r="Z126" s="37">
        <v>1</v>
      </c>
      <c r="AA126" t="s">
        <v>106</v>
      </c>
      <c r="AB126" s="37">
        <v>65960</v>
      </c>
      <c r="AC126" s="37">
        <v>75096</v>
      </c>
      <c r="AD126" s="37">
        <v>65960</v>
      </c>
    </row>
    <row r="127" spans="1:30">
      <c r="A127" t="s">
        <v>704</v>
      </c>
      <c r="B127" t="s">
        <v>381</v>
      </c>
      <c r="C127" t="s">
        <v>382</v>
      </c>
      <c r="D127" t="s">
        <v>705</v>
      </c>
      <c r="E127">
        <v>5885201</v>
      </c>
      <c r="F127" t="s">
        <v>16211</v>
      </c>
      <c r="G127" t="s">
        <v>1121</v>
      </c>
      <c r="H127" t="s">
        <v>708</v>
      </c>
      <c r="I127" t="s">
        <v>704</v>
      </c>
      <c r="J127" t="s">
        <v>16212</v>
      </c>
      <c r="K127" t="s">
        <v>14724</v>
      </c>
      <c r="L127" t="s">
        <v>16213</v>
      </c>
      <c r="M127" s="36">
        <v>45975.311805555553</v>
      </c>
      <c r="N127" s="36">
        <v>45975.525694444441</v>
      </c>
      <c r="P127" t="s">
        <v>15614</v>
      </c>
      <c r="Q127" t="s">
        <v>15615</v>
      </c>
      <c r="R127" t="s">
        <v>15616</v>
      </c>
      <c r="S127" t="s">
        <v>17374</v>
      </c>
      <c r="T127" t="s">
        <v>16214</v>
      </c>
      <c r="U127" t="s">
        <v>102</v>
      </c>
      <c r="V127" t="s">
        <v>106</v>
      </c>
      <c r="W127" t="s">
        <v>8</v>
      </c>
      <c r="X127" t="s">
        <v>104</v>
      </c>
      <c r="Y127" t="s">
        <v>1309</v>
      </c>
      <c r="Z127" s="37">
        <v>1</v>
      </c>
      <c r="AA127" t="s">
        <v>106</v>
      </c>
      <c r="AB127" s="37">
        <v>65960</v>
      </c>
      <c r="AC127" s="37">
        <v>75096</v>
      </c>
      <c r="AD127" s="37">
        <v>65960</v>
      </c>
    </row>
    <row r="128" spans="1:30">
      <c r="A128" t="s">
        <v>310</v>
      </c>
      <c r="B128" t="s">
        <v>114</v>
      </c>
      <c r="C128" t="s">
        <v>115</v>
      </c>
      <c r="D128" t="s">
        <v>311</v>
      </c>
      <c r="E128">
        <v>5885335</v>
      </c>
      <c r="F128" t="s">
        <v>16215</v>
      </c>
      <c r="G128" t="s">
        <v>1121</v>
      </c>
      <c r="H128" t="s">
        <v>314</v>
      </c>
      <c r="I128" t="s">
        <v>310</v>
      </c>
      <c r="J128" t="s">
        <v>16216</v>
      </c>
      <c r="K128" t="s">
        <v>14724</v>
      </c>
      <c r="L128" t="s">
        <v>16217</v>
      </c>
      <c r="M128" s="36">
        <v>45975.379166666673</v>
      </c>
      <c r="N128" s="36">
        <v>45976.476388888892</v>
      </c>
      <c r="P128" t="s">
        <v>1227</v>
      </c>
      <c r="Q128" t="s">
        <v>1336</v>
      </c>
      <c r="R128" t="s">
        <v>1445</v>
      </c>
      <c r="S128" t="s">
        <v>17374</v>
      </c>
      <c r="T128" t="s">
        <v>16218</v>
      </c>
      <c r="U128" t="s">
        <v>102</v>
      </c>
      <c r="V128" t="s">
        <v>16219</v>
      </c>
      <c r="W128" t="s">
        <v>8</v>
      </c>
      <c r="X128" t="s">
        <v>104</v>
      </c>
      <c r="Y128" t="s">
        <v>319</v>
      </c>
      <c r="Z128" s="37">
        <v>1</v>
      </c>
      <c r="AA128" t="s">
        <v>106</v>
      </c>
      <c r="AB128" s="37">
        <v>65960</v>
      </c>
      <c r="AC128" s="37">
        <v>75096</v>
      </c>
      <c r="AD128" s="37">
        <v>65960</v>
      </c>
    </row>
    <row r="129" spans="1:30">
      <c r="A129" t="s">
        <v>310</v>
      </c>
      <c r="B129" t="s">
        <v>114</v>
      </c>
      <c r="C129" t="s">
        <v>115</v>
      </c>
      <c r="D129" t="s">
        <v>311</v>
      </c>
      <c r="E129">
        <v>5885401</v>
      </c>
      <c r="F129" t="s">
        <v>16220</v>
      </c>
      <c r="G129" t="s">
        <v>1121</v>
      </c>
      <c r="H129" t="s">
        <v>314</v>
      </c>
      <c r="I129" t="s">
        <v>310</v>
      </c>
      <c r="J129" t="s">
        <v>16221</v>
      </c>
      <c r="K129" t="s">
        <v>14724</v>
      </c>
      <c r="L129" t="s">
        <v>16222</v>
      </c>
      <c r="M129" s="36">
        <v>45975.396527777782</v>
      </c>
      <c r="N129" s="36">
        <v>45975.661805555559</v>
      </c>
      <c r="P129" t="s">
        <v>1227</v>
      </c>
      <c r="Q129" t="s">
        <v>1637</v>
      </c>
      <c r="R129" t="s">
        <v>1638</v>
      </c>
      <c r="S129" t="s">
        <v>17374</v>
      </c>
      <c r="T129" t="s">
        <v>16223</v>
      </c>
      <c r="U129" t="s">
        <v>102</v>
      </c>
      <c r="V129" t="s">
        <v>16224</v>
      </c>
      <c r="W129" t="s">
        <v>8</v>
      </c>
      <c r="X129" t="s">
        <v>104</v>
      </c>
      <c r="Y129" t="s">
        <v>350</v>
      </c>
      <c r="Z129" s="37">
        <v>1</v>
      </c>
      <c r="AA129" t="s">
        <v>106</v>
      </c>
      <c r="AB129" s="37">
        <v>65960</v>
      </c>
      <c r="AC129" s="37">
        <v>75096</v>
      </c>
      <c r="AD129" s="37">
        <v>65960</v>
      </c>
    </row>
    <row r="130" spans="1:30">
      <c r="A130" t="s">
        <v>152</v>
      </c>
      <c r="B130" t="s">
        <v>153</v>
      </c>
      <c r="C130" t="s">
        <v>154</v>
      </c>
      <c r="D130" t="s">
        <v>155</v>
      </c>
      <c r="E130">
        <v>5885438</v>
      </c>
      <c r="F130" t="s">
        <v>16225</v>
      </c>
      <c r="G130" t="s">
        <v>1121</v>
      </c>
      <c r="H130" t="s">
        <v>153</v>
      </c>
      <c r="I130" t="s">
        <v>152</v>
      </c>
      <c r="J130" t="s">
        <v>16226</v>
      </c>
      <c r="K130" t="s">
        <v>14724</v>
      </c>
      <c r="L130" t="s">
        <v>16227</v>
      </c>
      <c r="M130" s="36">
        <v>45975.40625</v>
      </c>
      <c r="N130" s="36">
        <v>45975.533333333333</v>
      </c>
      <c r="P130" t="s">
        <v>15614</v>
      </c>
      <c r="Q130" t="s">
        <v>1127</v>
      </c>
      <c r="R130" t="s">
        <v>15944</v>
      </c>
      <c r="S130" t="s">
        <v>17374</v>
      </c>
      <c r="T130" t="s">
        <v>16228</v>
      </c>
      <c r="U130" t="s">
        <v>102</v>
      </c>
      <c r="V130" t="s">
        <v>16229</v>
      </c>
      <c r="W130" t="s">
        <v>8</v>
      </c>
      <c r="X130" t="s">
        <v>104</v>
      </c>
      <c r="Y130" t="s">
        <v>276</v>
      </c>
      <c r="Z130" s="37">
        <v>1</v>
      </c>
      <c r="AA130" t="s">
        <v>106</v>
      </c>
      <c r="AB130" s="37">
        <v>65960</v>
      </c>
      <c r="AC130" s="37">
        <v>75096</v>
      </c>
      <c r="AD130" s="37">
        <v>65960</v>
      </c>
    </row>
    <row r="131" spans="1:30">
      <c r="A131" t="s">
        <v>152</v>
      </c>
      <c r="B131" t="s">
        <v>153</v>
      </c>
      <c r="C131" t="s">
        <v>154</v>
      </c>
      <c r="D131" t="s">
        <v>2613</v>
      </c>
      <c r="E131">
        <v>5885467</v>
      </c>
      <c r="F131" t="s">
        <v>16230</v>
      </c>
      <c r="G131" t="s">
        <v>1121</v>
      </c>
      <c r="H131" t="s">
        <v>153</v>
      </c>
      <c r="I131" t="s">
        <v>2616</v>
      </c>
      <c r="J131" t="s">
        <v>16231</v>
      </c>
      <c r="K131" t="s">
        <v>14724</v>
      </c>
      <c r="L131" t="s">
        <v>16232</v>
      </c>
      <c r="M131" s="36">
        <v>45975.413888888892</v>
      </c>
      <c r="N131" s="36">
        <v>45975.478472222218</v>
      </c>
      <c r="P131" t="s">
        <v>6636</v>
      </c>
      <c r="Q131" t="s">
        <v>1637</v>
      </c>
      <c r="R131" t="s">
        <v>16233</v>
      </c>
      <c r="S131" t="s">
        <v>17374</v>
      </c>
      <c r="T131" t="s">
        <v>16234</v>
      </c>
      <c r="U131" t="s">
        <v>102</v>
      </c>
      <c r="V131" t="s">
        <v>16235</v>
      </c>
      <c r="W131" t="s">
        <v>11</v>
      </c>
      <c r="X131" t="s">
        <v>104</v>
      </c>
      <c r="Y131" t="s">
        <v>1331</v>
      </c>
      <c r="Z131" s="37">
        <v>1</v>
      </c>
      <c r="AA131" t="s">
        <v>106</v>
      </c>
      <c r="AB131" s="37">
        <v>144968</v>
      </c>
      <c r="AC131" s="37">
        <v>140396</v>
      </c>
      <c r="AD131" s="37">
        <v>144968</v>
      </c>
    </row>
    <row r="132" spans="1:30">
      <c r="A132" t="s">
        <v>704</v>
      </c>
      <c r="B132" t="s">
        <v>381</v>
      </c>
      <c r="C132" t="s">
        <v>382</v>
      </c>
      <c r="D132" t="s">
        <v>705</v>
      </c>
      <c r="E132">
        <v>5885504</v>
      </c>
      <c r="F132" t="s">
        <v>16236</v>
      </c>
      <c r="G132" t="s">
        <v>1121</v>
      </c>
      <c r="H132" t="s">
        <v>708</v>
      </c>
      <c r="I132" t="s">
        <v>704</v>
      </c>
      <c r="J132" t="s">
        <v>16237</v>
      </c>
      <c r="K132" t="s">
        <v>14724</v>
      </c>
      <c r="L132" t="s">
        <v>16238</v>
      </c>
      <c r="M132" s="36">
        <v>45975.418055555558</v>
      </c>
      <c r="N132" s="36">
        <v>45975.65625</v>
      </c>
      <c r="P132" t="s">
        <v>1126</v>
      </c>
      <c r="Q132" t="s">
        <v>1169</v>
      </c>
      <c r="R132" t="s">
        <v>16239</v>
      </c>
      <c r="S132" t="s">
        <v>17374</v>
      </c>
      <c r="T132" t="s">
        <v>16240</v>
      </c>
      <c r="U132" t="s">
        <v>102</v>
      </c>
      <c r="V132" t="s">
        <v>16241</v>
      </c>
      <c r="W132" t="s">
        <v>8</v>
      </c>
      <c r="X132" t="s">
        <v>104</v>
      </c>
      <c r="Y132" t="s">
        <v>713</v>
      </c>
      <c r="Z132" s="37">
        <v>1</v>
      </c>
      <c r="AA132" t="s">
        <v>106</v>
      </c>
      <c r="AB132" s="37">
        <v>65960</v>
      </c>
      <c r="AC132" s="37">
        <v>75096</v>
      </c>
      <c r="AD132" s="37">
        <v>65960</v>
      </c>
    </row>
    <row r="133" spans="1:30">
      <c r="A133" t="s">
        <v>704</v>
      </c>
      <c r="B133" t="s">
        <v>381</v>
      </c>
      <c r="C133" t="s">
        <v>382</v>
      </c>
      <c r="D133" t="s">
        <v>3798</v>
      </c>
      <c r="E133">
        <v>5885852</v>
      </c>
      <c r="F133" t="s">
        <v>16242</v>
      </c>
      <c r="G133" t="s">
        <v>1121</v>
      </c>
      <c r="H133" t="s">
        <v>708</v>
      </c>
      <c r="I133" t="s">
        <v>3801</v>
      </c>
      <c r="J133" t="s">
        <v>16243</v>
      </c>
      <c r="K133" t="s">
        <v>14724</v>
      </c>
      <c r="L133" t="s">
        <v>16244</v>
      </c>
      <c r="M133" s="36">
        <v>45975.495833333327</v>
      </c>
      <c r="N133" s="36">
        <v>45976.552777777782</v>
      </c>
      <c r="P133" t="s">
        <v>15614</v>
      </c>
      <c r="Q133" t="s">
        <v>1169</v>
      </c>
      <c r="R133" t="s">
        <v>15944</v>
      </c>
      <c r="S133" t="s">
        <v>17374</v>
      </c>
      <c r="T133" t="s">
        <v>16245</v>
      </c>
      <c r="U133" t="s">
        <v>102</v>
      </c>
      <c r="V133" t="s">
        <v>16246</v>
      </c>
      <c r="W133" t="s">
        <v>11</v>
      </c>
      <c r="X133" t="s">
        <v>104</v>
      </c>
      <c r="Y133" t="s">
        <v>1732</v>
      </c>
      <c r="Z133" s="37">
        <v>1</v>
      </c>
      <c r="AA133" t="s">
        <v>106</v>
      </c>
      <c r="AB133" s="37">
        <v>144968</v>
      </c>
      <c r="AC133" s="37">
        <v>140396</v>
      </c>
      <c r="AD133" s="37">
        <v>144968</v>
      </c>
    </row>
    <row r="134" spans="1:30">
      <c r="A134" t="s">
        <v>244</v>
      </c>
      <c r="B134" t="s">
        <v>114</v>
      </c>
      <c r="C134" t="s">
        <v>115</v>
      </c>
      <c r="D134" t="s">
        <v>7185</v>
      </c>
      <c r="E134">
        <v>5886507</v>
      </c>
      <c r="F134" t="s">
        <v>16247</v>
      </c>
      <c r="G134" t="s">
        <v>1121</v>
      </c>
      <c r="H134" t="s">
        <v>248</v>
      </c>
      <c r="I134" t="s">
        <v>244</v>
      </c>
      <c r="J134" t="s">
        <v>16248</v>
      </c>
      <c r="K134" t="s">
        <v>14724</v>
      </c>
      <c r="L134" t="s">
        <v>16249</v>
      </c>
      <c r="M134" s="36">
        <v>45975.681250000001</v>
      </c>
      <c r="N134" s="36">
        <v>45976.55</v>
      </c>
      <c r="P134" t="s">
        <v>1126</v>
      </c>
      <c r="Q134" t="s">
        <v>1186</v>
      </c>
      <c r="R134" t="s">
        <v>1186</v>
      </c>
      <c r="S134" t="s">
        <v>17374</v>
      </c>
      <c r="T134" t="s">
        <v>16250</v>
      </c>
      <c r="U134" t="s">
        <v>102</v>
      </c>
      <c r="W134" t="s">
        <v>8</v>
      </c>
      <c r="X134" t="s">
        <v>104</v>
      </c>
      <c r="Y134" t="s">
        <v>1941</v>
      </c>
      <c r="Z134" s="37">
        <v>1</v>
      </c>
      <c r="AA134" t="s">
        <v>106</v>
      </c>
      <c r="AB134" s="37">
        <v>65960</v>
      </c>
      <c r="AC134" s="37">
        <v>75096</v>
      </c>
      <c r="AD134" s="37">
        <v>65960</v>
      </c>
    </row>
    <row r="135" spans="1:30">
      <c r="A135" t="s">
        <v>113</v>
      </c>
      <c r="B135" t="s">
        <v>114</v>
      </c>
      <c r="C135" t="s">
        <v>115</v>
      </c>
      <c r="D135" t="s">
        <v>1357</v>
      </c>
      <c r="E135">
        <v>5886676</v>
      </c>
      <c r="F135" t="s">
        <v>16251</v>
      </c>
      <c r="G135" t="s">
        <v>1121</v>
      </c>
      <c r="H135" t="s">
        <v>366</v>
      </c>
      <c r="I135" t="s">
        <v>1360</v>
      </c>
      <c r="J135" t="s">
        <v>16252</v>
      </c>
      <c r="K135" t="s">
        <v>14724</v>
      </c>
      <c r="L135" t="s">
        <v>16253</v>
      </c>
      <c r="M135" s="36">
        <v>45976.333333333343</v>
      </c>
      <c r="N135" s="36">
        <v>45979.692361111112</v>
      </c>
      <c r="P135" t="s">
        <v>6636</v>
      </c>
      <c r="Q135" t="s">
        <v>15622</v>
      </c>
      <c r="R135" t="s">
        <v>1638</v>
      </c>
      <c r="S135" t="s">
        <v>17374</v>
      </c>
      <c r="T135" t="s">
        <v>16254</v>
      </c>
      <c r="U135" t="s">
        <v>102</v>
      </c>
      <c r="V135" t="s">
        <v>16255</v>
      </c>
      <c r="W135" t="s">
        <v>13</v>
      </c>
      <c r="X135" t="s">
        <v>104</v>
      </c>
      <c r="Y135" t="s">
        <v>127</v>
      </c>
      <c r="Z135" s="37">
        <v>1</v>
      </c>
      <c r="AA135" t="s">
        <v>106</v>
      </c>
      <c r="AB135" s="37">
        <v>275729</v>
      </c>
      <c r="AC135" s="37">
        <v>196537</v>
      </c>
      <c r="AD135" s="37">
        <v>275729</v>
      </c>
    </row>
    <row r="136" spans="1:30">
      <c r="A136" t="s">
        <v>152</v>
      </c>
      <c r="B136" t="s">
        <v>153</v>
      </c>
      <c r="C136" t="s">
        <v>154</v>
      </c>
      <c r="D136" t="s">
        <v>155</v>
      </c>
      <c r="E136">
        <v>5886684</v>
      </c>
      <c r="F136" t="s">
        <v>16256</v>
      </c>
      <c r="G136" t="s">
        <v>1121</v>
      </c>
      <c r="H136" t="s">
        <v>153</v>
      </c>
      <c r="I136" t="s">
        <v>152</v>
      </c>
      <c r="J136" t="s">
        <v>16257</v>
      </c>
      <c r="K136" t="s">
        <v>14724</v>
      </c>
      <c r="L136" t="s">
        <v>16258</v>
      </c>
      <c r="M136" s="36">
        <v>45976.333333333343</v>
      </c>
      <c r="N136" s="36">
        <v>45979.680555555547</v>
      </c>
      <c r="P136" t="s">
        <v>6636</v>
      </c>
      <c r="Q136" t="s">
        <v>1637</v>
      </c>
      <c r="R136" t="s">
        <v>16233</v>
      </c>
      <c r="S136" t="s">
        <v>17374</v>
      </c>
      <c r="T136" t="s">
        <v>16259</v>
      </c>
      <c r="U136" t="s">
        <v>102</v>
      </c>
      <c r="V136" t="s">
        <v>16260</v>
      </c>
      <c r="W136" t="s">
        <v>8</v>
      </c>
      <c r="X136" t="s">
        <v>104</v>
      </c>
      <c r="Y136" t="s">
        <v>1378</v>
      </c>
      <c r="Z136" s="37">
        <v>2</v>
      </c>
      <c r="AA136" t="s">
        <v>106</v>
      </c>
      <c r="AB136" s="37">
        <v>131920</v>
      </c>
      <c r="AC136" s="37">
        <v>75096</v>
      </c>
      <c r="AD136" s="37">
        <v>131920</v>
      </c>
    </row>
    <row r="137" spans="1:30">
      <c r="A137" t="s">
        <v>244</v>
      </c>
      <c r="B137" t="s">
        <v>114</v>
      </c>
      <c r="C137" t="s">
        <v>115</v>
      </c>
      <c r="D137" t="s">
        <v>7185</v>
      </c>
      <c r="E137">
        <v>5887416</v>
      </c>
      <c r="F137" t="s">
        <v>16247</v>
      </c>
      <c r="G137" t="s">
        <v>1121</v>
      </c>
      <c r="H137" t="s">
        <v>248</v>
      </c>
      <c r="I137" t="s">
        <v>244</v>
      </c>
      <c r="J137" t="s">
        <v>16248</v>
      </c>
      <c r="K137" t="s">
        <v>14724</v>
      </c>
      <c r="L137" t="s">
        <v>16261</v>
      </c>
      <c r="M137" s="36">
        <v>45976.645833333343</v>
      </c>
      <c r="N137" s="36">
        <v>45980.456944444442</v>
      </c>
      <c r="P137" t="s">
        <v>1227</v>
      </c>
      <c r="Q137" t="s">
        <v>1336</v>
      </c>
      <c r="R137" t="s">
        <v>1445</v>
      </c>
      <c r="S137" t="s">
        <v>17374</v>
      </c>
      <c r="T137" t="s">
        <v>16262</v>
      </c>
      <c r="U137" t="s">
        <v>102</v>
      </c>
      <c r="V137" t="s">
        <v>16263</v>
      </c>
      <c r="W137" t="s">
        <v>8</v>
      </c>
      <c r="X137" t="s">
        <v>104</v>
      </c>
      <c r="Y137" t="s">
        <v>1941</v>
      </c>
      <c r="Z137" s="37">
        <v>1</v>
      </c>
      <c r="AA137" t="s">
        <v>106</v>
      </c>
      <c r="AB137" s="37">
        <v>65960</v>
      </c>
      <c r="AC137" s="37">
        <v>75096</v>
      </c>
      <c r="AD137" s="37">
        <v>65960</v>
      </c>
    </row>
    <row r="138" spans="1:30">
      <c r="A138" t="s">
        <v>704</v>
      </c>
      <c r="B138" t="s">
        <v>381</v>
      </c>
      <c r="C138" t="s">
        <v>382</v>
      </c>
      <c r="D138" t="s">
        <v>3798</v>
      </c>
      <c r="E138">
        <v>5887473</v>
      </c>
      <c r="F138" t="s">
        <v>16242</v>
      </c>
      <c r="G138" t="s">
        <v>1121</v>
      </c>
      <c r="H138" t="s">
        <v>708</v>
      </c>
      <c r="I138" t="s">
        <v>3801</v>
      </c>
      <c r="J138" t="s">
        <v>16243</v>
      </c>
      <c r="K138" t="s">
        <v>14724</v>
      </c>
      <c r="L138" t="s">
        <v>16264</v>
      </c>
      <c r="M138" s="36">
        <v>45976.696527777778</v>
      </c>
      <c r="N138" s="36">
        <v>45979.611805555563</v>
      </c>
      <c r="P138" t="s">
        <v>1126</v>
      </c>
      <c r="Q138" t="s">
        <v>1169</v>
      </c>
      <c r="R138" t="s">
        <v>1279</v>
      </c>
      <c r="S138" t="s">
        <v>17374</v>
      </c>
      <c r="T138" t="s">
        <v>16265</v>
      </c>
      <c r="U138" t="s">
        <v>102</v>
      </c>
      <c r="V138" t="s">
        <v>16246</v>
      </c>
      <c r="W138" t="s">
        <v>11</v>
      </c>
      <c r="X138" t="s">
        <v>104</v>
      </c>
      <c r="Y138" t="s">
        <v>1732</v>
      </c>
      <c r="Z138" s="37">
        <v>1</v>
      </c>
      <c r="AA138" t="s">
        <v>106</v>
      </c>
      <c r="AB138" s="37">
        <v>144968</v>
      </c>
      <c r="AC138" s="37">
        <v>140396</v>
      </c>
      <c r="AD138" s="37">
        <v>144968</v>
      </c>
    </row>
    <row r="139" spans="1:30">
      <c r="A139" t="s">
        <v>152</v>
      </c>
      <c r="B139" t="s">
        <v>153</v>
      </c>
      <c r="C139" t="s">
        <v>154</v>
      </c>
      <c r="D139" t="s">
        <v>155</v>
      </c>
      <c r="E139">
        <v>5887961</v>
      </c>
      <c r="F139" t="s">
        <v>16266</v>
      </c>
      <c r="G139" t="s">
        <v>1121</v>
      </c>
      <c r="H139" t="s">
        <v>153</v>
      </c>
      <c r="I139" t="s">
        <v>152</v>
      </c>
      <c r="J139" t="s">
        <v>16267</v>
      </c>
      <c r="K139" t="s">
        <v>14724</v>
      </c>
      <c r="L139" t="s">
        <v>16268</v>
      </c>
      <c r="M139" s="36">
        <v>45978.424305555563</v>
      </c>
      <c r="N139" s="36">
        <v>45979.447222222218</v>
      </c>
      <c r="P139" t="s">
        <v>1126</v>
      </c>
      <c r="Q139" t="s">
        <v>1235</v>
      </c>
      <c r="R139" t="s">
        <v>1236</v>
      </c>
      <c r="S139" t="s">
        <v>17374</v>
      </c>
      <c r="T139" t="s">
        <v>16269</v>
      </c>
      <c r="U139" t="s">
        <v>102</v>
      </c>
      <c r="V139" t="s">
        <v>16270</v>
      </c>
      <c r="W139" t="s">
        <v>8</v>
      </c>
      <c r="X139" t="s">
        <v>104</v>
      </c>
      <c r="Y139" t="s">
        <v>1331</v>
      </c>
      <c r="Z139" s="37">
        <v>1</v>
      </c>
      <c r="AA139" t="s">
        <v>106</v>
      </c>
      <c r="AB139" s="37">
        <v>65960</v>
      </c>
      <c r="AC139" s="37">
        <v>75096</v>
      </c>
      <c r="AD139" s="37">
        <v>65960</v>
      </c>
    </row>
    <row r="140" spans="1:30">
      <c r="A140" t="s">
        <v>113</v>
      </c>
      <c r="B140" t="s">
        <v>114</v>
      </c>
      <c r="C140" t="s">
        <v>115</v>
      </c>
      <c r="D140" t="s">
        <v>363</v>
      </c>
      <c r="E140">
        <v>5888467</v>
      </c>
      <c r="F140" t="s">
        <v>16271</v>
      </c>
      <c r="G140" t="s">
        <v>1121</v>
      </c>
      <c r="H140" t="s">
        <v>366</v>
      </c>
      <c r="I140" t="s">
        <v>113</v>
      </c>
      <c r="J140" t="s">
        <v>16272</v>
      </c>
      <c r="K140" t="s">
        <v>14724</v>
      </c>
      <c r="L140" t="s">
        <v>16273</v>
      </c>
      <c r="M140" s="36">
        <v>45979.333333333343</v>
      </c>
      <c r="N140" s="36">
        <v>45979.429166666669</v>
      </c>
      <c r="P140" t="s">
        <v>6636</v>
      </c>
      <c r="Q140" t="s">
        <v>15622</v>
      </c>
      <c r="R140" t="s">
        <v>16274</v>
      </c>
      <c r="S140" t="s">
        <v>17374</v>
      </c>
      <c r="T140" t="s">
        <v>16275</v>
      </c>
      <c r="U140" t="s">
        <v>1195</v>
      </c>
      <c r="W140" t="s">
        <v>8</v>
      </c>
      <c r="X140" t="s">
        <v>104</v>
      </c>
      <c r="Y140" t="s">
        <v>8864</v>
      </c>
      <c r="Z140" s="37">
        <v>0</v>
      </c>
      <c r="AA140" t="s">
        <v>106</v>
      </c>
      <c r="AB140" s="37">
        <v>41241</v>
      </c>
      <c r="AC140" s="37">
        <v>0</v>
      </c>
      <c r="AD140" s="37">
        <v>41241</v>
      </c>
    </row>
    <row r="141" spans="1:30">
      <c r="A141" t="s">
        <v>800</v>
      </c>
      <c r="B141" t="s">
        <v>381</v>
      </c>
      <c r="C141" t="s">
        <v>382</v>
      </c>
      <c r="D141" t="s">
        <v>2271</v>
      </c>
      <c r="E141">
        <v>5888493</v>
      </c>
      <c r="F141" t="s">
        <v>16276</v>
      </c>
      <c r="G141" t="s">
        <v>1121</v>
      </c>
      <c r="H141" t="s">
        <v>804</v>
      </c>
      <c r="I141" t="s">
        <v>800</v>
      </c>
      <c r="J141" t="s">
        <v>16277</v>
      </c>
      <c r="K141" t="s">
        <v>14724</v>
      </c>
      <c r="L141" t="s">
        <v>16278</v>
      </c>
      <c r="M141" s="36">
        <v>45979.336111111108</v>
      </c>
      <c r="N141" s="36">
        <v>45980.37777777778</v>
      </c>
      <c r="P141" t="s">
        <v>1126</v>
      </c>
      <c r="Q141" t="s">
        <v>1186</v>
      </c>
      <c r="R141" t="s">
        <v>1186</v>
      </c>
      <c r="S141" t="s">
        <v>17374</v>
      </c>
      <c r="T141" t="s">
        <v>16279</v>
      </c>
      <c r="U141" t="s">
        <v>102</v>
      </c>
      <c r="V141" t="s">
        <v>16280</v>
      </c>
      <c r="W141" t="s">
        <v>8</v>
      </c>
      <c r="X141" t="s">
        <v>104</v>
      </c>
      <c r="Y141" t="s">
        <v>3716</v>
      </c>
      <c r="Z141" s="37">
        <v>1</v>
      </c>
      <c r="AA141" t="s">
        <v>106</v>
      </c>
      <c r="AB141" s="37">
        <v>65960</v>
      </c>
      <c r="AC141" s="37">
        <v>75096</v>
      </c>
      <c r="AD141" s="37">
        <v>65960</v>
      </c>
    </row>
    <row r="142" spans="1:30">
      <c r="A142" t="s">
        <v>113</v>
      </c>
      <c r="B142" t="s">
        <v>114</v>
      </c>
      <c r="C142" t="s">
        <v>115</v>
      </c>
      <c r="D142" t="s">
        <v>1715</v>
      </c>
      <c r="E142">
        <v>5888568</v>
      </c>
      <c r="F142" t="s">
        <v>16281</v>
      </c>
      <c r="G142" t="s">
        <v>1121</v>
      </c>
      <c r="H142" t="s">
        <v>366</v>
      </c>
      <c r="I142" t="s">
        <v>1718</v>
      </c>
      <c r="J142" t="s">
        <v>16282</v>
      </c>
      <c r="K142" t="s">
        <v>14724</v>
      </c>
      <c r="L142" t="s">
        <v>16283</v>
      </c>
      <c r="M142" s="36">
        <v>45979.365972222222</v>
      </c>
      <c r="N142" s="36">
        <v>45980.449305555558</v>
      </c>
      <c r="P142" t="s">
        <v>1126</v>
      </c>
      <c r="Q142" t="s">
        <v>1235</v>
      </c>
      <c r="R142" t="s">
        <v>1236</v>
      </c>
      <c r="S142" t="s">
        <v>17374</v>
      </c>
      <c r="T142" t="s">
        <v>16284</v>
      </c>
      <c r="U142" t="s">
        <v>102</v>
      </c>
      <c r="V142" t="s">
        <v>16285</v>
      </c>
      <c r="W142" t="s">
        <v>11</v>
      </c>
      <c r="X142" t="s">
        <v>104</v>
      </c>
      <c r="Y142" t="s">
        <v>1723</v>
      </c>
      <c r="Z142" s="37">
        <v>2</v>
      </c>
      <c r="AA142" t="s">
        <v>106</v>
      </c>
      <c r="AB142" s="37">
        <v>289936</v>
      </c>
      <c r="AC142" s="37">
        <v>140396</v>
      </c>
      <c r="AD142" s="37">
        <v>289936</v>
      </c>
    </row>
    <row r="143" spans="1:30">
      <c r="A143" t="s">
        <v>398</v>
      </c>
      <c r="B143" t="s">
        <v>86</v>
      </c>
      <c r="C143" t="s">
        <v>87</v>
      </c>
      <c r="D143" t="s">
        <v>399</v>
      </c>
      <c r="E143">
        <v>5888821</v>
      </c>
      <c r="F143" t="s">
        <v>16286</v>
      </c>
      <c r="G143" t="s">
        <v>1121</v>
      </c>
      <c r="H143" t="s">
        <v>402</v>
      </c>
      <c r="I143" t="s">
        <v>398</v>
      </c>
      <c r="J143" t="s">
        <v>16287</v>
      </c>
      <c r="K143" t="s">
        <v>14724</v>
      </c>
      <c r="L143" t="s">
        <v>16288</v>
      </c>
      <c r="M143" s="36">
        <v>45979.424305555563</v>
      </c>
      <c r="N143" s="36">
        <v>45979.630555555559</v>
      </c>
      <c r="P143" t="s">
        <v>1126</v>
      </c>
      <c r="Q143" t="s">
        <v>1218</v>
      </c>
      <c r="R143" t="s">
        <v>1128</v>
      </c>
      <c r="S143" t="s">
        <v>17374</v>
      </c>
      <c r="T143" t="s">
        <v>16289</v>
      </c>
      <c r="U143" t="s">
        <v>102</v>
      </c>
      <c r="V143" t="s">
        <v>16290</v>
      </c>
      <c r="W143" t="s">
        <v>8</v>
      </c>
      <c r="X143" t="s">
        <v>104</v>
      </c>
      <c r="Y143" t="s">
        <v>824</v>
      </c>
      <c r="Z143" s="37">
        <v>1</v>
      </c>
      <c r="AA143" t="s">
        <v>106</v>
      </c>
      <c r="AB143" s="37">
        <v>65960</v>
      </c>
      <c r="AC143" s="37">
        <v>75096</v>
      </c>
      <c r="AD143" s="37">
        <v>65960</v>
      </c>
    </row>
    <row r="144" spans="1:30">
      <c r="A144" t="s">
        <v>1001</v>
      </c>
      <c r="B144" t="s">
        <v>86</v>
      </c>
      <c r="C144" t="s">
        <v>352</v>
      </c>
      <c r="D144" t="s">
        <v>1002</v>
      </c>
      <c r="E144">
        <v>5888860</v>
      </c>
      <c r="F144" t="s">
        <v>15697</v>
      </c>
      <c r="G144" t="s">
        <v>1121</v>
      </c>
      <c r="H144" t="s">
        <v>659</v>
      </c>
      <c r="I144" t="s">
        <v>1001</v>
      </c>
      <c r="J144" t="s">
        <v>15698</v>
      </c>
      <c r="K144" t="s">
        <v>14724</v>
      </c>
      <c r="L144" t="s">
        <v>16291</v>
      </c>
      <c r="M144" s="36">
        <v>45979.4375</v>
      </c>
      <c r="N144" s="36">
        <v>45980.381249999999</v>
      </c>
      <c r="P144" t="s">
        <v>6636</v>
      </c>
      <c r="Q144" t="s">
        <v>15622</v>
      </c>
      <c r="R144" t="s">
        <v>1638</v>
      </c>
      <c r="S144" t="s">
        <v>17374</v>
      </c>
      <c r="T144" t="s">
        <v>16292</v>
      </c>
      <c r="U144" t="s">
        <v>102</v>
      </c>
      <c r="V144" t="s">
        <v>16293</v>
      </c>
      <c r="W144" t="s">
        <v>8</v>
      </c>
      <c r="X144" t="s">
        <v>104</v>
      </c>
      <c r="Y144" t="s">
        <v>1009</v>
      </c>
      <c r="Z144" s="37">
        <v>1</v>
      </c>
      <c r="AA144" t="s">
        <v>106</v>
      </c>
      <c r="AB144" s="37">
        <v>65960</v>
      </c>
      <c r="AC144" s="37">
        <v>75096</v>
      </c>
      <c r="AD144" s="37">
        <v>65960</v>
      </c>
    </row>
    <row r="145" spans="1:30">
      <c r="A145" t="s">
        <v>152</v>
      </c>
      <c r="B145" t="s">
        <v>153</v>
      </c>
      <c r="C145" t="s">
        <v>154</v>
      </c>
      <c r="D145" t="s">
        <v>155</v>
      </c>
      <c r="E145">
        <v>5889038</v>
      </c>
      <c r="F145" t="s">
        <v>16294</v>
      </c>
      <c r="G145" t="s">
        <v>1121</v>
      </c>
      <c r="H145" t="s">
        <v>153</v>
      </c>
      <c r="I145" t="s">
        <v>152</v>
      </c>
      <c r="J145" t="s">
        <v>16295</v>
      </c>
      <c r="K145" t="s">
        <v>14724</v>
      </c>
      <c r="L145" t="s">
        <v>16296</v>
      </c>
      <c r="M145" s="36">
        <v>45979.477083333331</v>
      </c>
      <c r="N145" s="36">
        <v>45980.574305555558</v>
      </c>
      <c r="P145" t="s">
        <v>1227</v>
      </c>
      <c r="Q145" t="s">
        <v>1336</v>
      </c>
      <c r="R145" t="s">
        <v>1337</v>
      </c>
      <c r="S145" t="s">
        <v>17374</v>
      </c>
      <c r="T145" t="s">
        <v>16297</v>
      </c>
      <c r="U145" t="s">
        <v>102</v>
      </c>
      <c r="V145" t="s">
        <v>16298</v>
      </c>
      <c r="W145" t="s">
        <v>8</v>
      </c>
      <c r="X145" t="s">
        <v>104</v>
      </c>
      <c r="Y145" t="s">
        <v>786</v>
      </c>
      <c r="Z145" s="37">
        <v>1</v>
      </c>
      <c r="AA145" t="s">
        <v>106</v>
      </c>
      <c r="AB145" s="37">
        <v>65960</v>
      </c>
      <c r="AC145" s="37">
        <v>75096</v>
      </c>
      <c r="AD145" s="37">
        <v>65960</v>
      </c>
    </row>
    <row r="146" spans="1:30">
      <c r="A146" t="s">
        <v>85</v>
      </c>
      <c r="B146" t="s">
        <v>86</v>
      </c>
      <c r="C146" t="s">
        <v>87</v>
      </c>
      <c r="D146" t="s">
        <v>15054</v>
      </c>
      <c r="E146">
        <v>5889235</v>
      </c>
      <c r="F146" t="s">
        <v>16299</v>
      </c>
      <c r="G146" t="s">
        <v>1121</v>
      </c>
      <c r="H146" t="s">
        <v>93</v>
      </c>
      <c r="I146" t="s">
        <v>15057</v>
      </c>
      <c r="J146" t="s">
        <v>16300</v>
      </c>
      <c r="K146" t="s">
        <v>14724</v>
      </c>
      <c r="L146" t="s">
        <v>16301</v>
      </c>
      <c r="M146" s="36">
        <v>45979.520833333343</v>
      </c>
      <c r="N146" s="36">
        <v>45980.567361111112</v>
      </c>
      <c r="P146" t="s">
        <v>1126</v>
      </c>
      <c r="Q146" t="s">
        <v>1158</v>
      </c>
      <c r="R146" t="s">
        <v>1159</v>
      </c>
      <c r="S146" t="s">
        <v>17374</v>
      </c>
      <c r="T146" t="s">
        <v>16302</v>
      </c>
      <c r="U146" t="s">
        <v>102</v>
      </c>
      <c r="V146" t="s">
        <v>16303</v>
      </c>
      <c r="W146" t="s">
        <v>11</v>
      </c>
      <c r="X146" t="s">
        <v>104</v>
      </c>
      <c r="Y146" t="s">
        <v>105</v>
      </c>
      <c r="Z146" s="37">
        <v>1</v>
      </c>
      <c r="AA146" t="s">
        <v>106</v>
      </c>
      <c r="AB146" s="37">
        <v>144968</v>
      </c>
      <c r="AC146" s="37">
        <v>140396</v>
      </c>
      <c r="AD146" s="37">
        <v>144968</v>
      </c>
    </row>
    <row r="147" spans="1:30">
      <c r="A147" t="s">
        <v>152</v>
      </c>
      <c r="B147" t="s">
        <v>153</v>
      </c>
      <c r="C147" t="s">
        <v>154</v>
      </c>
      <c r="D147" t="s">
        <v>3241</v>
      </c>
      <c r="E147">
        <v>5889410</v>
      </c>
      <c r="F147" t="s">
        <v>15862</v>
      </c>
      <c r="G147" t="s">
        <v>1121</v>
      </c>
      <c r="H147" t="s">
        <v>153</v>
      </c>
      <c r="I147" t="s">
        <v>3244</v>
      </c>
      <c r="J147" t="s">
        <v>15863</v>
      </c>
      <c r="K147" t="s">
        <v>14724</v>
      </c>
      <c r="L147" t="s">
        <v>16304</v>
      </c>
      <c r="M147" s="36">
        <v>45979.567361111112</v>
      </c>
      <c r="N147" s="36">
        <v>45980.39166666667</v>
      </c>
      <c r="P147" t="s">
        <v>6636</v>
      </c>
      <c r="Q147" t="s">
        <v>1637</v>
      </c>
      <c r="R147" t="s">
        <v>15665</v>
      </c>
      <c r="S147" t="s">
        <v>17374</v>
      </c>
      <c r="T147" t="s">
        <v>16305</v>
      </c>
      <c r="U147" t="s">
        <v>1195</v>
      </c>
      <c r="W147" t="s">
        <v>11</v>
      </c>
      <c r="X147" t="s">
        <v>104</v>
      </c>
      <c r="Y147" t="s">
        <v>8864</v>
      </c>
      <c r="Z147" s="37">
        <v>0</v>
      </c>
      <c r="AA147" t="s">
        <v>106</v>
      </c>
      <c r="AB147" s="37">
        <v>41241</v>
      </c>
      <c r="AC147" s="37">
        <v>0</v>
      </c>
      <c r="AD147" s="37">
        <v>41241</v>
      </c>
    </row>
    <row r="148" spans="1:30">
      <c r="A148" t="s">
        <v>704</v>
      </c>
      <c r="B148" t="s">
        <v>381</v>
      </c>
      <c r="C148" t="s">
        <v>382</v>
      </c>
      <c r="D148" t="s">
        <v>5682</v>
      </c>
      <c r="E148">
        <v>5889461</v>
      </c>
      <c r="F148" t="s">
        <v>15720</v>
      </c>
      <c r="G148" t="s">
        <v>1121</v>
      </c>
      <c r="H148" t="s">
        <v>708</v>
      </c>
      <c r="I148" t="s">
        <v>5685</v>
      </c>
      <c r="J148" t="s">
        <v>15721</v>
      </c>
      <c r="K148" t="s">
        <v>14724</v>
      </c>
      <c r="L148" t="s">
        <v>16306</v>
      </c>
      <c r="M148" s="36">
        <v>45979.579861111109</v>
      </c>
      <c r="N148" s="36">
        <v>45981.421527777777</v>
      </c>
      <c r="P148" t="s">
        <v>1126</v>
      </c>
      <c r="Q148" t="s">
        <v>1127</v>
      </c>
      <c r="R148" t="s">
        <v>1128</v>
      </c>
      <c r="S148" t="s">
        <v>17374</v>
      </c>
      <c r="T148" t="s">
        <v>16307</v>
      </c>
      <c r="U148" t="s">
        <v>102</v>
      </c>
      <c r="V148" t="s">
        <v>15724</v>
      </c>
      <c r="W148" t="s">
        <v>13</v>
      </c>
      <c r="X148" t="s">
        <v>104</v>
      </c>
      <c r="Y148" t="s">
        <v>1603</v>
      </c>
      <c r="Z148" s="37">
        <v>1</v>
      </c>
      <c r="AA148" t="s">
        <v>106</v>
      </c>
      <c r="AB148" s="37">
        <v>275729</v>
      </c>
      <c r="AC148" s="37">
        <v>196537</v>
      </c>
      <c r="AD148" s="37">
        <v>275729</v>
      </c>
    </row>
    <row r="149" spans="1:30">
      <c r="A149" t="s">
        <v>398</v>
      </c>
      <c r="B149" t="s">
        <v>86</v>
      </c>
      <c r="C149" t="s">
        <v>87</v>
      </c>
      <c r="D149" t="s">
        <v>399</v>
      </c>
      <c r="E149">
        <v>5890206</v>
      </c>
      <c r="F149" t="s">
        <v>16308</v>
      </c>
      <c r="G149" t="s">
        <v>1121</v>
      </c>
      <c r="H149" t="s">
        <v>402</v>
      </c>
      <c r="I149" t="s">
        <v>398</v>
      </c>
      <c r="J149" t="s">
        <v>16309</v>
      </c>
      <c r="K149" t="s">
        <v>14724</v>
      </c>
      <c r="L149" t="s">
        <v>16310</v>
      </c>
      <c r="M149" s="36">
        <v>45980.333333333343</v>
      </c>
      <c r="N149" s="36">
        <v>45980.72488425926</v>
      </c>
      <c r="P149" t="s">
        <v>1126</v>
      </c>
      <c r="Q149" t="s">
        <v>1398</v>
      </c>
      <c r="R149" t="s">
        <v>1399</v>
      </c>
      <c r="S149" t="s">
        <v>17374</v>
      </c>
      <c r="T149" t="s">
        <v>16311</v>
      </c>
      <c r="U149" t="s">
        <v>102</v>
      </c>
      <c r="V149" t="s">
        <v>16312</v>
      </c>
      <c r="W149" t="s">
        <v>8</v>
      </c>
      <c r="X149" t="s">
        <v>104</v>
      </c>
      <c r="Y149" t="s">
        <v>2283</v>
      </c>
      <c r="Z149" s="37">
        <v>1</v>
      </c>
      <c r="AA149" t="s">
        <v>106</v>
      </c>
      <c r="AB149" s="37">
        <v>65960</v>
      </c>
      <c r="AC149" s="37">
        <v>75096</v>
      </c>
      <c r="AD149" s="37">
        <v>65960</v>
      </c>
    </row>
    <row r="150" spans="1:30">
      <c r="A150" t="s">
        <v>152</v>
      </c>
      <c r="B150" t="s">
        <v>153</v>
      </c>
      <c r="C150" t="s">
        <v>154</v>
      </c>
      <c r="D150" t="s">
        <v>2613</v>
      </c>
      <c r="E150">
        <v>5890222</v>
      </c>
      <c r="F150" t="s">
        <v>16313</v>
      </c>
      <c r="G150" t="s">
        <v>1121</v>
      </c>
      <c r="H150" t="s">
        <v>153</v>
      </c>
      <c r="I150" t="s">
        <v>2616</v>
      </c>
      <c r="J150" t="s">
        <v>16314</v>
      </c>
      <c r="K150" t="s">
        <v>14724</v>
      </c>
      <c r="L150" t="s">
        <v>16315</v>
      </c>
      <c r="M150" s="36">
        <v>45980.333333333343</v>
      </c>
      <c r="N150" s="36">
        <v>45980.510416666657</v>
      </c>
      <c r="P150" t="s">
        <v>15614</v>
      </c>
      <c r="Q150" t="s">
        <v>1127</v>
      </c>
      <c r="R150" t="s">
        <v>15944</v>
      </c>
      <c r="S150" t="s">
        <v>17374</v>
      </c>
      <c r="T150" t="s">
        <v>16316</v>
      </c>
      <c r="U150" t="s">
        <v>1195</v>
      </c>
      <c r="W150" t="s">
        <v>11</v>
      </c>
      <c r="X150" t="s">
        <v>104</v>
      </c>
      <c r="Y150" t="s">
        <v>1331</v>
      </c>
      <c r="Z150" s="37">
        <v>0</v>
      </c>
      <c r="AA150" t="s">
        <v>106</v>
      </c>
      <c r="AB150" s="37">
        <v>41241</v>
      </c>
      <c r="AC150" s="37">
        <v>0</v>
      </c>
      <c r="AD150" s="37">
        <v>41241</v>
      </c>
    </row>
    <row r="151" spans="1:30">
      <c r="A151" t="s">
        <v>113</v>
      </c>
      <c r="B151" t="s">
        <v>114</v>
      </c>
      <c r="C151" t="s">
        <v>115</v>
      </c>
      <c r="D151" t="s">
        <v>1357</v>
      </c>
      <c r="E151">
        <v>5890286</v>
      </c>
      <c r="F151" t="s">
        <v>16317</v>
      </c>
      <c r="G151" t="s">
        <v>1121</v>
      </c>
      <c r="H151" t="s">
        <v>366</v>
      </c>
      <c r="I151" t="s">
        <v>1360</v>
      </c>
      <c r="J151" t="s">
        <v>16318</v>
      </c>
      <c r="K151" t="s">
        <v>14724</v>
      </c>
      <c r="L151" t="s">
        <v>16319</v>
      </c>
      <c r="M151" s="36">
        <v>45980.333333333343</v>
      </c>
      <c r="N151" s="36">
        <v>45980.613888888889</v>
      </c>
      <c r="P151" t="s">
        <v>1126</v>
      </c>
      <c r="Q151" t="s">
        <v>1158</v>
      </c>
      <c r="R151" t="s">
        <v>1128</v>
      </c>
      <c r="S151" t="s">
        <v>17374</v>
      </c>
      <c r="T151" t="s">
        <v>16320</v>
      </c>
      <c r="U151" t="s">
        <v>102</v>
      </c>
      <c r="V151" t="s">
        <v>16321</v>
      </c>
      <c r="W151" t="s">
        <v>13</v>
      </c>
      <c r="X151" t="s">
        <v>104</v>
      </c>
      <c r="Y151" t="s">
        <v>127</v>
      </c>
      <c r="Z151" s="37">
        <v>1</v>
      </c>
      <c r="AA151" t="s">
        <v>106</v>
      </c>
      <c r="AB151" s="37">
        <v>275729</v>
      </c>
      <c r="AC151" s="37">
        <v>196537</v>
      </c>
      <c r="AD151" s="37">
        <v>275729</v>
      </c>
    </row>
    <row r="152" spans="1:30">
      <c r="A152" t="s">
        <v>138</v>
      </c>
      <c r="B152" t="s">
        <v>139</v>
      </c>
      <c r="C152" t="s">
        <v>140</v>
      </c>
      <c r="D152" t="s">
        <v>1794</v>
      </c>
      <c r="E152">
        <v>5890764</v>
      </c>
      <c r="F152" t="s">
        <v>16322</v>
      </c>
      <c r="G152" t="s">
        <v>1121</v>
      </c>
      <c r="H152" t="s">
        <v>144</v>
      </c>
      <c r="I152" t="s">
        <v>1797</v>
      </c>
      <c r="J152" t="s">
        <v>16323</v>
      </c>
      <c r="K152" t="s">
        <v>14724</v>
      </c>
      <c r="L152" t="s">
        <v>16324</v>
      </c>
      <c r="M152" s="36">
        <v>45980.377083333333</v>
      </c>
      <c r="N152" s="36">
        <v>45981.657638888893</v>
      </c>
      <c r="P152" t="s">
        <v>1126</v>
      </c>
      <c r="Q152" t="s">
        <v>1374</v>
      </c>
      <c r="R152" t="s">
        <v>1375</v>
      </c>
      <c r="S152" t="s">
        <v>17374</v>
      </c>
      <c r="T152" t="s">
        <v>16325</v>
      </c>
      <c r="U152" t="s">
        <v>102</v>
      </c>
      <c r="V152" t="s">
        <v>16326</v>
      </c>
      <c r="W152" t="s">
        <v>11</v>
      </c>
      <c r="X152" t="s">
        <v>104</v>
      </c>
      <c r="Y152" t="s">
        <v>761</v>
      </c>
      <c r="Z152" s="37">
        <v>1</v>
      </c>
      <c r="AA152" t="s">
        <v>106</v>
      </c>
      <c r="AB152" s="37">
        <v>144968</v>
      </c>
      <c r="AC152" s="37">
        <v>140396</v>
      </c>
      <c r="AD152" s="37">
        <v>144968</v>
      </c>
    </row>
    <row r="153" spans="1:30">
      <c r="A153" t="s">
        <v>85</v>
      </c>
      <c r="B153" t="s">
        <v>86</v>
      </c>
      <c r="C153" t="s">
        <v>87</v>
      </c>
      <c r="D153" t="s">
        <v>88</v>
      </c>
      <c r="E153">
        <v>5890894</v>
      </c>
      <c r="F153" t="s">
        <v>16327</v>
      </c>
      <c r="G153" t="s">
        <v>1121</v>
      </c>
      <c r="H153" t="s">
        <v>93</v>
      </c>
      <c r="I153" t="s">
        <v>94</v>
      </c>
      <c r="J153" t="s">
        <v>16328</v>
      </c>
      <c r="K153" t="s">
        <v>14724</v>
      </c>
      <c r="L153" t="s">
        <v>16329</v>
      </c>
      <c r="M153" s="36">
        <v>45980.407638888893</v>
      </c>
      <c r="N153" s="36">
        <v>45982.638888888891</v>
      </c>
      <c r="P153" t="s">
        <v>1126</v>
      </c>
      <c r="Q153" t="s">
        <v>1218</v>
      </c>
      <c r="R153" t="s">
        <v>1128</v>
      </c>
      <c r="S153" t="s">
        <v>17374</v>
      </c>
      <c r="T153" t="s">
        <v>16330</v>
      </c>
      <c r="U153" t="s">
        <v>102</v>
      </c>
      <c r="V153" t="s">
        <v>16331</v>
      </c>
      <c r="W153" t="s">
        <v>13</v>
      </c>
      <c r="X153" t="s">
        <v>104</v>
      </c>
      <c r="Y153" t="s">
        <v>105</v>
      </c>
      <c r="Z153" s="37">
        <v>1</v>
      </c>
      <c r="AA153" t="s">
        <v>106</v>
      </c>
      <c r="AB153" s="37">
        <v>275729</v>
      </c>
      <c r="AC153" s="37">
        <v>196537</v>
      </c>
      <c r="AD153" s="37">
        <v>275729</v>
      </c>
    </row>
    <row r="154" spans="1:30">
      <c r="A154" t="s">
        <v>152</v>
      </c>
      <c r="B154" t="s">
        <v>153</v>
      </c>
      <c r="C154" t="s">
        <v>154</v>
      </c>
      <c r="D154" t="s">
        <v>155</v>
      </c>
      <c r="E154">
        <v>5891036</v>
      </c>
      <c r="F154" t="s">
        <v>15117</v>
      </c>
      <c r="G154" t="s">
        <v>1121</v>
      </c>
      <c r="H154" t="s">
        <v>153</v>
      </c>
      <c r="I154" t="s">
        <v>152</v>
      </c>
      <c r="J154" t="s">
        <v>15118</v>
      </c>
      <c r="K154" t="s">
        <v>14724</v>
      </c>
      <c r="L154" t="s">
        <v>16332</v>
      </c>
      <c r="M154" s="36">
        <v>45980.436111111107</v>
      </c>
      <c r="N154" s="36">
        <v>45980.576388888891</v>
      </c>
      <c r="P154" t="s">
        <v>1126</v>
      </c>
      <c r="Q154" t="s">
        <v>1235</v>
      </c>
      <c r="R154" t="s">
        <v>1269</v>
      </c>
      <c r="S154" t="s">
        <v>17374</v>
      </c>
      <c r="T154" t="s">
        <v>16333</v>
      </c>
      <c r="U154" t="s">
        <v>102</v>
      </c>
      <c r="V154" t="s">
        <v>15121</v>
      </c>
      <c r="W154" t="s">
        <v>8</v>
      </c>
      <c r="X154" t="s">
        <v>104</v>
      </c>
      <c r="Y154" t="s">
        <v>838</v>
      </c>
      <c r="Z154" s="37">
        <v>1</v>
      </c>
      <c r="AA154" t="s">
        <v>106</v>
      </c>
      <c r="AB154" s="37">
        <v>65960</v>
      </c>
      <c r="AC154" s="37">
        <v>75096</v>
      </c>
      <c r="AD154" s="37">
        <v>65960</v>
      </c>
    </row>
    <row r="155" spans="1:30">
      <c r="A155" t="s">
        <v>138</v>
      </c>
      <c r="B155" t="s">
        <v>139</v>
      </c>
      <c r="C155" t="s">
        <v>140</v>
      </c>
      <c r="D155" t="s">
        <v>3349</v>
      </c>
      <c r="E155">
        <v>5891050</v>
      </c>
      <c r="F155" t="s">
        <v>16334</v>
      </c>
      <c r="G155" t="s">
        <v>1121</v>
      </c>
      <c r="H155" t="s">
        <v>248</v>
      </c>
      <c r="I155" t="s">
        <v>3352</v>
      </c>
      <c r="J155" t="s">
        <v>16335</v>
      </c>
      <c r="K155" t="s">
        <v>14724</v>
      </c>
      <c r="L155" t="s">
        <v>16336</v>
      </c>
      <c r="M155" s="36">
        <v>45980.438888888893</v>
      </c>
      <c r="N155" s="36">
        <v>45983.367361111108</v>
      </c>
      <c r="P155" t="s">
        <v>1126</v>
      </c>
      <c r="Q155" t="s">
        <v>1374</v>
      </c>
      <c r="R155" t="s">
        <v>1375</v>
      </c>
      <c r="S155" t="s">
        <v>17374</v>
      </c>
      <c r="T155" t="s">
        <v>16337</v>
      </c>
      <c r="U155" t="s">
        <v>102</v>
      </c>
      <c r="V155" t="s">
        <v>16338</v>
      </c>
      <c r="W155" t="s">
        <v>15</v>
      </c>
      <c r="X155" t="s">
        <v>104</v>
      </c>
      <c r="Y155" t="s">
        <v>220</v>
      </c>
      <c r="Z155" s="37">
        <v>1</v>
      </c>
      <c r="AA155" t="s">
        <v>106</v>
      </c>
      <c r="AB155" s="37">
        <v>479589</v>
      </c>
      <c r="AC155" s="37">
        <v>196537</v>
      </c>
      <c r="AD155" s="37">
        <v>479589</v>
      </c>
    </row>
    <row r="156" spans="1:30">
      <c r="A156" t="s">
        <v>244</v>
      </c>
      <c r="B156" t="s">
        <v>114</v>
      </c>
      <c r="C156" t="s">
        <v>115</v>
      </c>
      <c r="D156" t="s">
        <v>1263</v>
      </c>
      <c r="E156">
        <v>5891059</v>
      </c>
      <c r="F156" t="s">
        <v>16339</v>
      </c>
      <c r="G156" t="s">
        <v>1121</v>
      </c>
      <c r="H156" t="s">
        <v>248</v>
      </c>
      <c r="I156" t="s">
        <v>1266</v>
      </c>
      <c r="J156" t="s">
        <v>16340</v>
      </c>
      <c r="K156" t="s">
        <v>14724</v>
      </c>
      <c r="L156" t="s">
        <v>16341</v>
      </c>
      <c r="M156" s="36">
        <v>45980.441666666673</v>
      </c>
      <c r="N156" s="36">
        <v>45981.515972222223</v>
      </c>
      <c r="P156" t="s">
        <v>1227</v>
      </c>
      <c r="Q156" t="s">
        <v>1336</v>
      </c>
      <c r="R156" t="s">
        <v>1445</v>
      </c>
      <c r="S156" t="s">
        <v>17374</v>
      </c>
      <c r="T156" t="s">
        <v>16342</v>
      </c>
      <c r="U156" t="s">
        <v>102</v>
      </c>
      <c r="V156" t="s">
        <v>16343</v>
      </c>
      <c r="W156" t="s">
        <v>11</v>
      </c>
      <c r="X156" t="s">
        <v>104</v>
      </c>
      <c r="Y156" t="s">
        <v>1538</v>
      </c>
      <c r="Z156" s="37">
        <v>1</v>
      </c>
      <c r="AA156" t="s">
        <v>106</v>
      </c>
      <c r="AB156" s="37">
        <v>144968</v>
      </c>
      <c r="AC156" s="37">
        <v>140396</v>
      </c>
      <c r="AD156" s="37">
        <v>144968</v>
      </c>
    </row>
    <row r="157" spans="1:30">
      <c r="A157" t="s">
        <v>244</v>
      </c>
      <c r="B157" t="s">
        <v>114</v>
      </c>
      <c r="C157" t="s">
        <v>115</v>
      </c>
      <c r="D157" t="s">
        <v>7360</v>
      </c>
      <c r="E157">
        <v>5891216</v>
      </c>
      <c r="F157" t="s">
        <v>16344</v>
      </c>
      <c r="G157" t="s">
        <v>1121</v>
      </c>
      <c r="H157" t="s">
        <v>366</v>
      </c>
      <c r="I157" t="s">
        <v>7363</v>
      </c>
      <c r="J157" t="s">
        <v>16345</v>
      </c>
      <c r="K157" t="s">
        <v>14724</v>
      </c>
      <c r="L157" t="s">
        <v>16346</v>
      </c>
      <c r="M157" s="36">
        <v>45980.46875</v>
      </c>
      <c r="N157" s="36">
        <v>45980.578472222223</v>
      </c>
      <c r="P157" t="s">
        <v>1227</v>
      </c>
      <c r="Q157" t="s">
        <v>1336</v>
      </c>
      <c r="R157" t="s">
        <v>1445</v>
      </c>
      <c r="S157" t="s">
        <v>17374</v>
      </c>
      <c r="T157" t="s">
        <v>16347</v>
      </c>
      <c r="U157" t="s">
        <v>102</v>
      </c>
      <c r="V157" t="s">
        <v>16348</v>
      </c>
      <c r="W157" t="s">
        <v>11</v>
      </c>
      <c r="X157" t="s">
        <v>104</v>
      </c>
      <c r="Y157" t="s">
        <v>1272</v>
      </c>
      <c r="Z157" s="37">
        <v>1</v>
      </c>
      <c r="AA157" t="s">
        <v>106</v>
      </c>
      <c r="AB157" s="37">
        <v>144968</v>
      </c>
      <c r="AC157" s="37">
        <v>140396</v>
      </c>
      <c r="AD157" s="37">
        <v>144968</v>
      </c>
    </row>
    <row r="158" spans="1:30">
      <c r="A158" t="s">
        <v>152</v>
      </c>
      <c r="B158" t="s">
        <v>153</v>
      </c>
      <c r="C158" t="s">
        <v>154</v>
      </c>
      <c r="D158" t="s">
        <v>155</v>
      </c>
      <c r="E158">
        <v>5891231</v>
      </c>
      <c r="F158" t="s">
        <v>16349</v>
      </c>
      <c r="G158" t="s">
        <v>1121</v>
      </c>
      <c r="H158" t="s">
        <v>153</v>
      </c>
      <c r="I158" t="s">
        <v>152</v>
      </c>
      <c r="J158" t="s">
        <v>16350</v>
      </c>
      <c r="K158" t="s">
        <v>14724</v>
      </c>
      <c r="L158" t="s">
        <v>16351</v>
      </c>
      <c r="M158" s="36">
        <v>45980.472916666673</v>
      </c>
      <c r="N158" s="36">
        <v>45980.776388888888</v>
      </c>
      <c r="P158" t="s">
        <v>6636</v>
      </c>
      <c r="Q158" t="s">
        <v>15622</v>
      </c>
      <c r="R158" t="s">
        <v>15822</v>
      </c>
      <c r="S158" t="s">
        <v>17374</v>
      </c>
      <c r="U158" t="s">
        <v>1195</v>
      </c>
      <c r="W158" t="s">
        <v>8</v>
      </c>
      <c r="X158" t="s">
        <v>104</v>
      </c>
      <c r="Y158" t="s">
        <v>8864</v>
      </c>
      <c r="Z158" s="37">
        <v>0</v>
      </c>
      <c r="AA158" t="s">
        <v>106</v>
      </c>
      <c r="AB158" s="37">
        <v>41241</v>
      </c>
      <c r="AC158" s="37">
        <v>0</v>
      </c>
      <c r="AD158" s="37">
        <v>41241</v>
      </c>
    </row>
    <row r="159" spans="1:30">
      <c r="A159" t="s">
        <v>704</v>
      </c>
      <c r="B159" t="s">
        <v>381</v>
      </c>
      <c r="C159" t="s">
        <v>382</v>
      </c>
      <c r="D159" t="s">
        <v>705</v>
      </c>
      <c r="E159">
        <v>5891268</v>
      </c>
      <c r="F159" t="s">
        <v>16352</v>
      </c>
      <c r="G159" t="s">
        <v>1121</v>
      </c>
      <c r="H159" t="s">
        <v>708</v>
      </c>
      <c r="I159" t="s">
        <v>704</v>
      </c>
      <c r="J159" t="s">
        <v>16353</v>
      </c>
      <c r="K159" t="s">
        <v>14724</v>
      </c>
      <c r="L159" t="s">
        <v>16354</v>
      </c>
      <c r="M159" s="36">
        <v>45980.479166666657</v>
      </c>
      <c r="N159" s="36">
        <v>45980.69027777778</v>
      </c>
      <c r="P159" t="s">
        <v>1227</v>
      </c>
      <c r="Q159" t="s">
        <v>1336</v>
      </c>
      <c r="R159" t="s">
        <v>1337</v>
      </c>
      <c r="S159" t="s">
        <v>17374</v>
      </c>
      <c r="T159" t="s">
        <v>16355</v>
      </c>
      <c r="U159" t="s">
        <v>102</v>
      </c>
      <c r="V159" t="s">
        <v>16356</v>
      </c>
      <c r="W159" t="s">
        <v>8</v>
      </c>
      <c r="X159" t="s">
        <v>104</v>
      </c>
      <c r="Y159" t="s">
        <v>1732</v>
      </c>
      <c r="Z159" s="37">
        <v>1</v>
      </c>
      <c r="AA159" t="s">
        <v>106</v>
      </c>
      <c r="AB159" s="37">
        <v>65960</v>
      </c>
      <c r="AC159" s="37">
        <v>75096</v>
      </c>
      <c r="AD159" s="37">
        <v>65960</v>
      </c>
    </row>
    <row r="160" spans="1:30">
      <c r="A160" t="s">
        <v>152</v>
      </c>
      <c r="B160" t="s">
        <v>153</v>
      </c>
      <c r="C160" t="s">
        <v>154</v>
      </c>
      <c r="D160" t="s">
        <v>155</v>
      </c>
      <c r="E160">
        <v>5891658</v>
      </c>
      <c r="F160" t="s">
        <v>16357</v>
      </c>
      <c r="G160" t="s">
        <v>1121</v>
      </c>
      <c r="H160" t="s">
        <v>153</v>
      </c>
      <c r="I160" t="s">
        <v>152</v>
      </c>
      <c r="J160" t="s">
        <v>16358</v>
      </c>
      <c r="K160" t="s">
        <v>14724</v>
      </c>
      <c r="L160" t="s">
        <v>16359</v>
      </c>
      <c r="M160" s="36">
        <v>45980.569444444453</v>
      </c>
      <c r="N160" s="36">
        <v>45981.552083333343</v>
      </c>
      <c r="P160" t="s">
        <v>1126</v>
      </c>
      <c r="Q160" t="s">
        <v>1235</v>
      </c>
      <c r="R160" t="s">
        <v>1269</v>
      </c>
      <c r="S160" t="s">
        <v>17374</v>
      </c>
      <c r="T160" t="s">
        <v>16360</v>
      </c>
      <c r="U160" t="s">
        <v>102</v>
      </c>
      <c r="V160" t="s">
        <v>16361</v>
      </c>
      <c r="W160" t="s">
        <v>8</v>
      </c>
      <c r="X160" t="s">
        <v>104</v>
      </c>
      <c r="Y160" t="s">
        <v>453</v>
      </c>
      <c r="Z160" s="37">
        <v>1</v>
      </c>
      <c r="AA160" t="s">
        <v>106</v>
      </c>
      <c r="AB160" s="37">
        <v>65960</v>
      </c>
      <c r="AC160" s="37">
        <v>75096</v>
      </c>
      <c r="AD160" s="37">
        <v>65960</v>
      </c>
    </row>
    <row r="161" spans="1:30">
      <c r="A161" t="s">
        <v>152</v>
      </c>
      <c r="B161" t="s">
        <v>153</v>
      </c>
      <c r="C161" t="s">
        <v>154</v>
      </c>
      <c r="D161" t="s">
        <v>155</v>
      </c>
      <c r="E161">
        <v>5891660</v>
      </c>
      <c r="F161" t="s">
        <v>16362</v>
      </c>
      <c r="G161" t="s">
        <v>1121</v>
      </c>
      <c r="H161" t="s">
        <v>153</v>
      </c>
      <c r="I161" t="s">
        <v>152</v>
      </c>
      <c r="J161" t="s">
        <v>16363</v>
      </c>
      <c r="K161" t="s">
        <v>14724</v>
      </c>
      <c r="L161" t="s">
        <v>16364</v>
      </c>
      <c r="M161" s="36">
        <v>45980.570138888892</v>
      </c>
      <c r="N161" s="36">
        <v>45981.506249999999</v>
      </c>
      <c r="P161" t="s">
        <v>1126</v>
      </c>
      <c r="Q161" t="s">
        <v>1158</v>
      </c>
      <c r="R161" t="s">
        <v>1128</v>
      </c>
      <c r="S161" t="s">
        <v>17374</v>
      </c>
      <c r="T161" t="s">
        <v>16365</v>
      </c>
      <c r="U161" t="s">
        <v>102</v>
      </c>
      <c r="V161" t="s">
        <v>1238</v>
      </c>
      <c r="W161" t="s">
        <v>8</v>
      </c>
      <c r="X161" t="s">
        <v>104</v>
      </c>
      <c r="Y161" t="s">
        <v>574</v>
      </c>
      <c r="Z161" s="37">
        <v>1</v>
      </c>
      <c r="AA161" t="s">
        <v>106</v>
      </c>
      <c r="AB161" s="37">
        <v>65960</v>
      </c>
      <c r="AC161" s="37">
        <v>75096</v>
      </c>
      <c r="AD161" s="37">
        <v>65960</v>
      </c>
    </row>
    <row r="162" spans="1:30">
      <c r="A162" t="s">
        <v>244</v>
      </c>
      <c r="B162" t="s">
        <v>114</v>
      </c>
      <c r="C162" t="s">
        <v>115</v>
      </c>
      <c r="D162" t="s">
        <v>7360</v>
      </c>
      <c r="E162">
        <v>5891888</v>
      </c>
      <c r="F162" t="s">
        <v>16344</v>
      </c>
      <c r="G162" t="s">
        <v>1121</v>
      </c>
      <c r="H162" t="s">
        <v>366</v>
      </c>
      <c r="I162" t="s">
        <v>7363</v>
      </c>
      <c r="J162" t="s">
        <v>16345</v>
      </c>
      <c r="K162" t="s">
        <v>14724</v>
      </c>
      <c r="L162" t="s">
        <v>16366</v>
      </c>
      <c r="M162" s="36">
        <v>45980.631944444453</v>
      </c>
      <c r="N162" s="36">
        <v>45981.509722222218</v>
      </c>
      <c r="P162" t="s">
        <v>6636</v>
      </c>
      <c r="Q162" t="s">
        <v>15622</v>
      </c>
      <c r="R162" t="s">
        <v>16197</v>
      </c>
      <c r="S162" t="s">
        <v>17374</v>
      </c>
      <c r="T162" t="s">
        <v>16367</v>
      </c>
      <c r="U162" t="s">
        <v>102</v>
      </c>
      <c r="V162" t="s">
        <v>16348</v>
      </c>
      <c r="W162" t="s">
        <v>11</v>
      </c>
      <c r="X162" t="s">
        <v>104</v>
      </c>
      <c r="Y162" t="s">
        <v>1272</v>
      </c>
      <c r="Z162" s="37">
        <v>1</v>
      </c>
      <c r="AA162" t="s">
        <v>106</v>
      </c>
      <c r="AB162" s="37">
        <v>144968</v>
      </c>
      <c r="AC162" s="37">
        <v>140396</v>
      </c>
      <c r="AD162" s="37">
        <v>144968</v>
      </c>
    </row>
    <row r="163" spans="1:30">
      <c r="A163" t="s">
        <v>244</v>
      </c>
      <c r="B163" t="s">
        <v>114</v>
      </c>
      <c r="C163" t="s">
        <v>115</v>
      </c>
      <c r="D163" t="s">
        <v>7185</v>
      </c>
      <c r="E163">
        <v>5892041</v>
      </c>
      <c r="F163" t="s">
        <v>16247</v>
      </c>
      <c r="G163" t="s">
        <v>1121</v>
      </c>
      <c r="H163" t="s">
        <v>248</v>
      </c>
      <c r="I163" t="s">
        <v>244</v>
      </c>
      <c r="J163" t="s">
        <v>16248</v>
      </c>
      <c r="K163" t="s">
        <v>14724</v>
      </c>
      <c r="L163" t="s">
        <v>16368</v>
      </c>
      <c r="M163" s="36">
        <v>45980.668749999997</v>
      </c>
      <c r="N163" s="36">
        <v>45981.511805555558</v>
      </c>
      <c r="P163" t="s">
        <v>1227</v>
      </c>
      <c r="Q163" t="s">
        <v>2882</v>
      </c>
      <c r="R163" t="s">
        <v>2882</v>
      </c>
      <c r="S163" t="s">
        <v>17374</v>
      </c>
      <c r="T163" t="s">
        <v>16369</v>
      </c>
      <c r="U163" t="s">
        <v>102</v>
      </c>
      <c r="V163" t="s">
        <v>16263</v>
      </c>
      <c r="W163" t="s">
        <v>8</v>
      </c>
      <c r="X163" t="s">
        <v>104</v>
      </c>
      <c r="Y163" t="s">
        <v>4169</v>
      </c>
      <c r="Z163" s="37">
        <v>1</v>
      </c>
      <c r="AA163" t="s">
        <v>106</v>
      </c>
      <c r="AB163" s="37">
        <v>65960</v>
      </c>
      <c r="AC163" s="37">
        <v>75096</v>
      </c>
      <c r="AD163" s="37">
        <v>65960</v>
      </c>
    </row>
    <row r="164" spans="1:30">
      <c r="A164" t="s">
        <v>975</v>
      </c>
      <c r="B164" t="s">
        <v>256</v>
      </c>
      <c r="C164" t="s">
        <v>257</v>
      </c>
      <c r="D164" t="s">
        <v>3612</v>
      </c>
      <c r="E164">
        <v>5892313</v>
      </c>
      <c r="F164" t="s">
        <v>16370</v>
      </c>
      <c r="G164" t="s">
        <v>1121</v>
      </c>
      <c r="H164" t="s">
        <v>979</v>
      </c>
      <c r="I164" t="s">
        <v>3615</v>
      </c>
      <c r="J164" t="s">
        <v>16371</v>
      </c>
      <c r="K164" t="s">
        <v>14724</v>
      </c>
      <c r="L164" t="s">
        <v>16372</v>
      </c>
      <c r="M164" s="36">
        <v>45980.736805555563</v>
      </c>
      <c r="N164" s="36">
        <v>45981.513888888891</v>
      </c>
      <c r="P164" t="s">
        <v>1126</v>
      </c>
      <c r="Q164" t="s">
        <v>1169</v>
      </c>
      <c r="R164" t="s">
        <v>1279</v>
      </c>
      <c r="S164" t="s">
        <v>17374</v>
      </c>
      <c r="T164" t="s">
        <v>16373</v>
      </c>
      <c r="U164" t="s">
        <v>102</v>
      </c>
      <c r="V164" t="s">
        <v>16374</v>
      </c>
      <c r="W164" t="s">
        <v>11</v>
      </c>
      <c r="X164" t="s">
        <v>104</v>
      </c>
      <c r="Y164" t="s">
        <v>1960</v>
      </c>
      <c r="Z164" s="37">
        <v>1</v>
      </c>
      <c r="AA164" t="s">
        <v>106</v>
      </c>
      <c r="AB164" s="37">
        <v>144968</v>
      </c>
      <c r="AC164" s="37">
        <v>140396</v>
      </c>
      <c r="AD164" s="37">
        <v>144968</v>
      </c>
    </row>
    <row r="165" spans="1:30">
      <c r="A165" t="s">
        <v>152</v>
      </c>
      <c r="B165" t="s">
        <v>153</v>
      </c>
      <c r="C165" t="s">
        <v>154</v>
      </c>
      <c r="D165" t="s">
        <v>268</v>
      </c>
      <c r="E165">
        <v>5892735</v>
      </c>
      <c r="F165" t="s">
        <v>16375</v>
      </c>
      <c r="G165" t="s">
        <v>1121</v>
      </c>
      <c r="H165" t="s">
        <v>153</v>
      </c>
      <c r="I165" t="s">
        <v>271</v>
      </c>
      <c r="J165" t="s">
        <v>16376</v>
      </c>
      <c r="K165" t="s">
        <v>14724</v>
      </c>
      <c r="L165" t="s">
        <v>16377</v>
      </c>
      <c r="M165" s="36">
        <v>45981.370138888888</v>
      </c>
      <c r="N165" s="36">
        <v>45981.57916666667</v>
      </c>
      <c r="P165" t="s">
        <v>1126</v>
      </c>
      <c r="Q165" t="s">
        <v>1148</v>
      </c>
      <c r="R165" t="s">
        <v>1128</v>
      </c>
      <c r="S165" t="s">
        <v>17374</v>
      </c>
      <c r="T165" t="s">
        <v>16378</v>
      </c>
      <c r="U165" t="s">
        <v>102</v>
      </c>
      <c r="V165" t="s">
        <v>16379</v>
      </c>
      <c r="W165" t="s">
        <v>8</v>
      </c>
      <c r="X165" t="s">
        <v>104</v>
      </c>
      <c r="Y165" t="s">
        <v>1331</v>
      </c>
      <c r="Z165" s="37">
        <v>1</v>
      </c>
      <c r="AA165" t="s">
        <v>106</v>
      </c>
      <c r="AB165" s="37">
        <v>65960</v>
      </c>
      <c r="AC165" s="37">
        <v>75096</v>
      </c>
      <c r="AD165" s="37">
        <v>65960</v>
      </c>
    </row>
    <row r="166" spans="1:30">
      <c r="A166" t="s">
        <v>351</v>
      </c>
      <c r="B166" t="s">
        <v>86</v>
      </c>
      <c r="C166" t="s">
        <v>352</v>
      </c>
      <c r="D166" t="s">
        <v>1081</v>
      </c>
      <c r="E166">
        <v>5892818</v>
      </c>
      <c r="F166" t="s">
        <v>16380</v>
      </c>
      <c r="G166" t="s">
        <v>1121</v>
      </c>
      <c r="H166" t="s">
        <v>402</v>
      </c>
      <c r="I166" t="s">
        <v>1084</v>
      </c>
      <c r="J166" t="s">
        <v>16381</v>
      </c>
      <c r="K166" t="s">
        <v>14724</v>
      </c>
      <c r="L166" t="s">
        <v>16382</v>
      </c>
      <c r="M166" s="36">
        <v>45981.38958333333</v>
      </c>
      <c r="N166" s="36">
        <v>45982.640972222223</v>
      </c>
      <c r="P166" t="s">
        <v>1126</v>
      </c>
      <c r="Q166" t="s">
        <v>1169</v>
      </c>
      <c r="R166" t="s">
        <v>1128</v>
      </c>
      <c r="S166" t="s">
        <v>17374</v>
      </c>
      <c r="T166" t="s">
        <v>16383</v>
      </c>
      <c r="U166" t="s">
        <v>102</v>
      </c>
      <c r="V166" t="s">
        <v>16384</v>
      </c>
      <c r="W166" t="s">
        <v>11</v>
      </c>
      <c r="X166" t="s">
        <v>104</v>
      </c>
      <c r="Y166" t="s">
        <v>1089</v>
      </c>
      <c r="Z166" s="37">
        <v>1</v>
      </c>
      <c r="AA166" t="s">
        <v>106</v>
      </c>
      <c r="AB166" s="37">
        <v>144968</v>
      </c>
      <c r="AC166" s="37">
        <v>140396</v>
      </c>
      <c r="AD166" s="37">
        <v>144968</v>
      </c>
    </row>
    <row r="167" spans="1:30">
      <c r="A167" t="s">
        <v>152</v>
      </c>
      <c r="B167" t="s">
        <v>153</v>
      </c>
      <c r="C167" t="s">
        <v>154</v>
      </c>
      <c r="D167" t="s">
        <v>155</v>
      </c>
      <c r="E167">
        <v>5892832</v>
      </c>
      <c r="F167" t="s">
        <v>16385</v>
      </c>
      <c r="G167" t="s">
        <v>1121</v>
      </c>
      <c r="H167" t="s">
        <v>153</v>
      </c>
      <c r="I167" t="s">
        <v>152</v>
      </c>
      <c r="J167" t="s">
        <v>16386</v>
      </c>
      <c r="K167" t="s">
        <v>14724</v>
      </c>
      <c r="L167" t="s">
        <v>16387</v>
      </c>
      <c r="M167" s="36">
        <v>45981.39166666667</v>
      </c>
      <c r="N167" s="36">
        <v>45981.472222222219</v>
      </c>
      <c r="P167" t="s">
        <v>6636</v>
      </c>
      <c r="Q167" t="s">
        <v>15622</v>
      </c>
      <c r="R167" t="s">
        <v>15776</v>
      </c>
      <c r="S167" t="s">
        <v>17374</v>
      </c>
      <c r="T167" t="s">
        <v>16388</v>
      </c>
      <c r="U167" t="s">
        <v>1195</v>
      </c>
      <c r="W167" t="s">
        <v>8</v>
      </c>
      <c r="X167" t="s">
        <v>104</v>
      </c>
      <c r="Y167" t="s">
        <v>8864</v>
      </c>
      <c r="Z167" s="37">
        <v>0</v>
      </c>
      <c r="AA167" t="s">
        <v>106</v>
      </c>
      <c r="AB167" s="37">
        <v>41241</v>
      </c>
      <c r="AC167" s="37">
        <v>0</v>
      </c>
      <c r="AD167" s="37">
        <v>41241</v>
      </c>
    </row>
    <row r="168" spans="1:30">
      <c r="A168" t="s">
        <v>800</v>
      </c>
      <c r="B168" t="s">
        <v>381</v>
      </c>
      <c r="C168" t="s">
        <v>382</v>
      </c>
      <c r="D168" t="s">
        <v>2271</v>
      </c>
      <c r="E168">
        <v>5893020</v>
      </c>
      <c r="F168" t="s">
        <v>16276</v>
      </c>
      <c r="G168" t="s">
        <v>1121</v>
      </c>
      <c r="H168" t="s">
        <v>804</v>
      </c>
      <c r="I168" t="s">
        <v>800</v>
      </c>
      <c r="J168" t="s">
        <v>16277</v>
      </c>
      <c r="K168" t="s">
        <v>14724</v>
      </c>
      <c r="L168" t="s">
        <v>16389</v>
      </c>
      <c r="M168" s="36">
        <v>45981.433333333327</v>
      </c>
      <c r="N168" s="36">
        <v>45982.422222222223</v>
      </c>
      <c r="P168" t="s">
        <v>1126</v>
      </c>
      <c r="Q168" t="s">
        <v>1127</v>
      </c>
      <c r="R168" t="s">
        <v>1128</v>
      </c>
      <c r="S168" t="s">
        <v>17374</v>
      </c>
      <c r="T168" t="s">
        <v>16390</v>
      </c>
      <c r="U168" t="s">
        <v>102</v>
      </c>
      <c r="V168" t="s">
        <v>16280</v>
      </c>
      <c r="W168" t="s">
        <v>8</v>
      </c>
      <c r="X168" t="s">
        <v>104</v>
      </c>
      <c r="Y168" t="s">
        <v>3716</v>
      </c>
      <c r="Z168" s="37">
        <v>2</v>
      </c>
      <c r="AA168" t="s">
        <v>106</v>
      </c>
      <c r="AB168" s="37">
        <v>131920</v>
      </c>
      <c r="AC168" s="37">
        <v>75096</v>
      </c>
      <c r="AD168" s="37">
        <v>131920</v>
      </c>
    </row>
    <row r="169" spans="1:30">
      <c r="A169" t="s">
        <v>152</v>
      </c>
      <c r="B169" t="s">
        <v>153</v>
      </c>
      <c r="C169" t="s">
        <v>154</v>
      </c>
      <c r="D169" t="s">
        <v>155</v>
      </c>
      <c r="E169">
        <v>5893235</v>
      </c>
      <c r="F169" t="s">
        <v>16349</v>
      </c>
      <c r="G169" t="s">
        <v>1121</v>
      </c>
      <c r="H169" t="s">
        <v>153</v>
      </c>
      <c r="I169" t="s">
        <v>152</v>
      </c>
      <c r="J169" t="s">
        <v>16350</v>
      </c>
      <c r="K169" t="s">
        <v>14724</v>
      </c>
      <c r="L169" t="s">
        <v>16391</v>
      </c>
      <c r="M169" s="36">
        <v>45981.478472222218</v>
      </c>
      <c r="N169" s="36">
        <v>45981.50277777778</v>
      </c>
      <c r="P169" t="s">
        <v>6636</v>
      </c>
      <c r="Q169" t="s">
        <v>15622</v>
      </c>
      <c r="R169" t="s">
        <v>15822</v>
      </c>
      <c r="S169" t="s">
        <v>17374</v>
      </c>
      <c r="T169" t="s">
        <v>16392</v>
      </c>
      <c r="U169" t="s">
        <v>1195</v>
      </c>
      <c r="W169" t="s">
        <v>8</v>
      </c>
      <c r="X169" t="s">
        <v>104</v>
      </c>
      <c r="Y169" t="s">
        <v>8864</v>
      </c>
      <c r="Z169" s="37">
        <v>0</v>
      </c>
      <c r="AA169" t="s">
        <v>106</v>
      </c>
      <c r="AB169" s="37">
        <v>41241</v>
      </c>
      <c r="AC169" s="37">
        <v>0</v>
      </c>
      <c r="AD169" s="37">
        <v>41241</v>
      </c>
    </row>
    <row r="170" spans="1:30">
      <c r="A170" t="s">
        <v>138</v>
      </c>
      <c r="B170" t="s">
        <v>139</v>
      </c>
      <c r="C170" t="s">
        <v>140</v>
      </c>
      <c r="D170" t="s">
        <v>959</v>
      </c>
      <c r="E170">
        <v>5893459</v>
      </c>
      <c r="F170" t="s">
        <v>16393</v>
      </c>
      <c r="G170" t="s">
        <v>1121</v>
      </c>
      <c r="H170" t="s">
        <v>144</v>
      </c>
      <c r="I170" t="s">
        <v>962</v>
      </c>
      <c r="J170" t="s">
        <v>16394</v>
      </c>
      <c r="K170" t="s">
        <v>14724</v>
      </c>
      <c r="L170" t="s">
        <v>16395</v>
      </c>
      <c r="M170" s="36">
        <v>45981.525694444441</v>
      </c>
      <c r="N170" s="36">
        <v>45982.425000000003</v>
      </c>
      <c r="P170" t="s">
        <v>1126</v>
      </c>
      <c r="Q170" t="s">
        <v>1235</v>
      </c>
      <c r="R170" t="s">
        <v>1545</v>
      </c>
      <c r="S170" t="s">
        <v>17374</v>
      </c>
      <c r="T170" t="s">
        <v>16396</v>
      </c>
      <c r="U170" t="s">
        <v>102</v>
      </c>
      <c r="V170" t="s">
        <v>1238</v>
      </c>
      <c r="W170" t="s">
        <v>11</v>
      </c>
      <c r="X170" t="s">
        <v>104</v>
      </c>
      <c r="Y170" t="s">
        <v>220</v>
      </c>
      <c r="Z170" s="37">
        <v>1</v>
      </c>
      <c r="AA170" t="s">
        <v>106</v>
      </c>
      <c r="AB170" s="37">
        <v>144968</v>
      </c>
      <c r="AC170" s="37">
        <v>140396</v>
      </c>
      <c r="AD170" s="37">
        <v>144968</v>
      </c>
    </row>
    <row r="171" spans="1:30">
      <c r="A171" t="s">
        <v>152</v>
      </c>
      <c r="B171" t="s">
        <v>153</v>
      </c>
      <c r="C171" t="s">
        <v>154</v>
      </c>
      <c r="D171" t="s">
        <v>155</v>
      </c>
      <c r="E171">
        <v>5893549</v>
      </c>
      <c r="F171" t="s">
        <v>16397</v>
      </c>
      <c r="G171" t="s">
        <v>1121</v>
      </c>
      <c r="H171" t="s">
        <v>153</v>
      </c>
      <c r="I171" t="s">
        <v>152</v>
      </c>
      <c r="J171" t="s">
        <v>16398</v>
      </c>
      <c r="K171" t="s">
        <v>14724</v>
      </c>
      <c r="L171" t="s">
        <v>16399</v>
      </c>
      <c r="M171" s="36">
        <v>45981.552083333343</v>
      </c>
      <c r="N171" s="36">
        <v>45983.652777777781</v>
      </c>
      <c r="P171" t="s">
        <v>1227</v>
      </c>
      <c r="Q171" t="s">
        <v>1336</v>
      </c>
      <c r="R171" t="s">
        <v>1445</v>
      </c>
      <c r="S171" t="s">
        <v>17374</v>
      </c>
      <c r="T171" t="s">
        <v>16400</v>
      </c>
      <c r="U171" t="s">
        <v>102</v>
      </c>
      <c r="V171" t="s">
        <v>16401</v>
      </c>
      <c r="W171" t="s">
        <v>8</v>
      </c>
      <c r="X171" t="s">
        <v>104</v>
      </c>
      <c r="Y171" t="s">
        <v>793</v>
      </c>
      <c r="Z171" s="37">
        <v>1</v>
      </c>
      <c r="AA171" t="s">
        <v>106</v>
      </c>
      <c r="AB171" s="37">
        <v>65960</v>
      </c>
      <c r="AC171" s="37">
        <v>75096</v>
      </c>
      <c r="AD171" s="37">
        <v>65960</v>
      </c>
    </row>
    <row r="172" spans="1:30">
      <c r="A172" t="s">
        <v>603</v>
      </c>
      <c r="B172" t="s">
        <v>381</v>
      </c>
      <c r="C172" t="s">
        <v>382</v>
      </c>
      <c r="D172" t="s">
        <v>604</v>
      </c>
      <c r="E172">
        <v>5893602</v>
      </c>
      <c r="F172" t="s">
        <v>15123</v>
      </c>
      <c r="G172" t="s">
        <v>1121</v>
      </c>
      <c r="H172" t="s">
        <v>607</v>
      </c>
      <c r="I172" t="s">
        <v>603</v>
      </c>
      <c r="J172" t="s">
        <v>15124</v>
      </c>
      <c r="K172" t="s">
        <v>14724</v>
      </c>
      <c r="L172" t="s">
        <v>16402</v>
      </c>
      <c r="M172" s="36">
        <v>45981.567361111112</v>
      </c>
      <c r="N172" s="36">
        <v>45981.671527777777</v>
      </c>
      <c r="P172" t="s">
        <v>6636</v>
      </c>
      <c r="Q172" t="s">
        <v>15622</v>
      </c>
      <c r="R172" t="s">
        <v>16274</v>
      </c>
      <c r="S172" t="s">
        <v>17374</v>
      </c>
      <c r="T172" t="s">
        <v>16403</v>
      </c>
      <c r="U172" t="s">
        <v>1195</v>
      </c>
      <c r="W172" t="s">
        <v>8</v>
      </c>
      <c r="X172" t="s">
        <v>104</v>
      </c>
      <c r="Y172" t="s">
        <v>8864</v>
      </c>
      <c r="Z172" s="37">
        <v>0</v>
      </c>
      <c r="AA172" t="s">
        <v>106</v>
      </c>
      <c r="AB172" s="37">
        <v>41241</v>
      </c>
      <c r="AC172" s="37">
        <v>0</v>
      </c>
      <c r="AD172" s="37">
        <v>41241</v>
      </c>
    </row>
    <row r="173" spans="1:30">
      <c r="A173" t="s">
        <v>152</v>
      </c>
      <c r="B173" t="s">
        <v>153</v>
      </c>
      <c r="C173" t="s">
        <v>154</v>
      </c>
      <c r="D173" t="s">
        <v>155</v>
      </c>
      <c r="E173">
        <v>5893775</v>
      </c>
      <c r="F173" t="s">
        <v>16404</v>
      </c>
      <c r="G173" t="s">
        <v>1121</v>
      </c>
      <c r="H173" t="s">
        <v>153</v>
      </c>
      <c r="I173" t="s">
        <v>152</v>
      </c>
      <c r="J173" t="s">
        <v>16405</v>
      </c>
      <c r="K173" t="s">
        <v>14724</v>
      </c>
      <c r="L173" t="s">
        <v>16406</v>
      </c>
      <c r="M173" s="36">
        <v>45981.606944444437</v>
      </c>
      <c r="N173" s="36">
        <v>45982.509722222218</v>
      </c>
      <c r="P173" t="s">
        <v>1126</v>
      </c>
      <c r="Q173" t="s">
        <v>1374</v>
      </c>
      <c r="R173" t="s">
        <v>1375</v>
      </c>
      <c r="S173" t="s">
        <v>17374</v>
      </c>
      <c r="T173" t="s">
        <v>16407</v>
      </c>
      <c r="U173" t="s">
        <v>102</v>
      </c>
      <c r="V173" t="s">
        <v>16408</v>
      </c>
      <c r="W173" t="s">
        <v>8</v>
      </c>
      <c r="X173" t="s">
        <v>104</v>
      </c>
      <c r="Y173" t="s">
        <v>2242</v>
      </c>
      <c r="Z173" s="37">
        <v>1</v>
      </c>
      <c r="AA173" t="s">
        <v>106</v>
      </c>
      <c r="AB173" s="37">
        <v>65960</v>
      </c>
      <c r="AC173" s="37">
        <v>75096</v>
      </c>
      <c r="AD173" s="37">
        <v>65960</v>
      </c>
    </row>
    <row r="174" spans="1:30">
      <c r="A174" t="s">
        <v>244</v>
      </c>
      <c r="B174" t="s">
        <v>114</v>
      </c>
      <c r="C174" t="s">
        <v>115</v>
      </c>
      <c r="D174" t="s">
        <v>14867</v>
      </c>
      <c r="E174">
        <v>5893857</v>
      </c>
      <c r="F174" t="s">
        <v>14869</v>
      </c>
      <c r="G174" t="s">
        <v>1121</v>
      </c>
      <c r="H174" t="s">
        <v>248</v>
      </c>
      <c r="I174" t="s">
        <v>14870</v>
      </c>
      <c r="J174" t="s">
        <v>14871</v>
      </c>
      <c r="K174" t="s">
        <v>14724</v>
      </c>
      <c r="L174" t="s">
        <v>16409</v>
      </c>
      <c r="M174" s="36">
        <v>45981.624305555553</v>
      </c>
      <c r="N174" s="36">
        <v>45981.675000000003</v>
      </c>
      <c r="P174" t="s">
        <v>6636</v>
      </c>
      <c r="Q174" t="s">
        <v>15622</v>
      </c>
      <c r="R174" t="s">
        <v>15623</v>
      </c>
      <c r="S174" t="s">
        <v>17374</v>
      </c>
      <c r="T174" t="s">
        <v>16403</v>
      </c>
      <c r="U174" t="s">
        <v>1195</v>
      </c>
      <c r="W174" t="s">
        <v>11</v>
      </c>
      <c r="X174" t="s">
        <v>104</v>
      </c>
      <c r="Y174" t="s">
        <v>8864</v>
      </c>
      <c r="Z174" s="37">
        <v>0</v>
      </c>
      <c r="AA174" t="s">
        <v>106</v>
      </c>
      <c r="AB174" s="37">
        <v>41241</v>
      </c>
      <c r="AC174" s="37">
        <v>0</v>
      </c>
      <c r="AD174" s="37">
        <v>41241</v>
      </c>
    </row>
    <row r="175" spans="1:30">
      <c r="A175" t="s">
        <v>704</v>
      </c>
      <c r="B175" t="s">
        <v>381</v>
      </c>
      <c r="C175" t="s">
        <v>382</v>
      </c>
      <c r="D175" t="s">
        <v>705</v>
      </c>
      <c r="E175">
        <v>5893881</v>
      </c>
      <c r="F175" t="s">
        <v>16410</v>
      </c>
      <c r="G175" t="s">
        <v>1121</v>
      </c>
      <c r="H175" t="s">
        <v>708</v>
      </c>
      <c r="I175" t="s">
        <v>704</v>
      </c>
      <c r="J175" t="s">
        <v>16411</v>
      </c>
      <c r="K175" t="s">
        <v>14724</v>
      </c>
      <c r="L175" t="s">
        <v>16412</v>
      </c>
      <c r="M175" s="36">
        <v>45981.629861111112</v>
      </c>
      <c r="N175" s="36">
        <v>45982.546527777777</v>
      </c>
      <c r="P175" t="s">
        <v>15614</v>
      </c>
      <c r="Q175" t="s">
        <v>15615</v>
      </c>
      <c r="R175" t="s">
        <v>15616</v>
      </c>
      <c r="S175" t="s">
        <v>17374</v>
      </c>
      <c r="T175" t="s">
        <v>16413</v>
      </c>
      <c r="U175" t="s">
        <v>102</v>
      </c>
      <c r="V175" t="s">
        <v>16414</v>
      </c>
      <c r="W175" t="s">
        <v>8</v>
      </c>
      <c r="X175" t="s">
        <v>104</v>
      </c>
      <c r="Y175" t="s">
        <v>1686</v>
      </c>
      <c r="Z175" s="37">
        <v>1</v>
      </c>
      <c r="AA175" t="s">
        <v>106</v>
      </c>
      <c r="AB175" s="37">
        <v>65960</v>
      </c>
      <c r="AC175" s="37">
        <v>75096</v>
      </c>
      <c r="AD175" s="37">
        <v>65960</v>
      </c>
    </row>
    <row r="176" spans="1:30">
      <c r="A176" t="s">
        <v>138</v>
      </c>
      <c r="B176" t="s">
        <v>139</v>
      </c>
      <c r="C176" t="s">
        <v>140</v>
      </c>
      <c r="D176" t="s">
        <v>4270</v>
      </c>
      <c r="E176">
        <v>5893919</v>
      </c>
      <c r="F176" t="s">
        <v>16415</v>
      </c>
      <c r="G176" t="s">
        <v>1121</v>
      </c>
      <c r="H176" t="s">
        <v>144</v>
      </c>
      <c r="I176" t="s">
        <v>4273</v>
      </c>
      <c r="J176" t="s">
        <v>16416</v>
      </c>
      <c r="K176" t="s">
        <v>14724</v>
      </c>
      <c r="L176" t="s">
        <v>16417</v>
      </c>
      <c r="M176" s="36">
        <v>45981.638194444437</v>
      </c>
      <c r="N176" s="36">
        <v>45982.642361111109</v>
      </c>
      <c r="P176" t="s">
        <v>1126</v>
      </c>
      <c r="Q176" t="s">
        <v>1158</v>
      </c>
      <c r="R176" t="s">
        <v>1128</v>
      </c>
      <c r="S176" t="s">
        <v>17374</v>
      </c>
      <c r="T176" t="s">
        <v>16418</v>
      </c>
      <c r="U176" t="s">
        <v>102</v>
      </c>
      <c r="V176" t="s">
        <v>16419</v>
      </c>
      <c r="W176" t="s">
        <v>13</v>
      </c>
      <c r="X176" t="s">
        <v>104</v>
      </c>
      <c r="Y176" t="s">
        <v>644</v>
      </c>
      <c r="Z176" s="37">
        <v>1</v>
      </c>
      <c r="AA176" t="s">
        <v>106</v>
      </c>
      <c r="AB176" s="37">
        <v>275729</v>
      </c>
      <c r="AC176" s="37">
        <v>196537</v>
      </c>
      <c r="AD176" s="37">
        <v>275729</v>
      </c>
    </row>
    <row r="177" spans="1:30">
      <c r="A177" t="s">
        <v>152</v>
      </c>
      <c r="B177" t="s">
        <v>153</v>
      </c>
      <c r="C177" t="s">
        <v>154</v>
      </c>
      <c r="D177" t="s">
        <v>8403</v>
      </c>
      <c r="E177">
        <v>5894046</v>
      </c>
      <c r="F177" t="s">
        <v>15676</v>
      </c>
      <c r="G177" t="s">
        <v>1121</v>
      </c>
      <c r="H177" t="s">
        <v>153</v>
      </c>
      <c r="I177" t="s">
        <v>8404</v>
      </c>
      <c r="J177" t="s">
        <v>15677</v>
      </c>
      <c r="K177" t="s">
        <v>14724</v>
      </c>
      <c r="L177" t="s">
        <v>16420</v>
      </c>
      <c r="M177" s="36">
        <v>45981.649305555547</v>
      </c>
      <c r="N177" s="36">
        <v>45982.644444444442</v>
      </c>
      <c r="P177" t="s">
        <v>1227</v>
      </c>
      <c r="Q177" t="s">
        <v>1336</v>
      </c>
      <c r="R177" t="s">
        <v>1337</v>
      </c>
      <c r="S177" t="s">
        <v>17374</v>
      </c>
      <c r="T177" t="s">
        <v>16421</v>
      </c>
      <c r="U177" t="s">
        <v>102</v>
      </c>
      <c r="V177" t="s">
        <v>15680</v>
      </c>
      <c r="W177" t="s">
        <v>11</v>
      </c>
      <c r="X177" t="s">
        <v>104</v>
      </c>
      <c r="Y177" t="s">
        <v>1262</v>
      </c>
      <c r="Z177" s="37">
        <v>1</v>
      </c>
      <c r="AA177" t="s">
        <v>106</v>
      </c>
      <c r="AB177" s="37">
        <v>144968</v>
      </c>
      <c r="AC177" s="37">
        <v>140396</v>
      </c>
      <c r="AD177" s="37">
        <v>144968</v>
      </c>
    </row>
    <row r="178" spans="1:30">
      <c r="A178" t="s">
        <v>704</v>
      </c>
      <c r="B178" t="s">
        <v>381</v>
      </c>
      <c r="C178" t="s">
        <v>382</v>
      </c>
      <c r="D178" t="s">
        <v>16422</v>
      </c>
      <c r="E178">
        <v>5894098</v>
      </c>
      <c r="F178" t="s">
        <v>16423</v>
      </c>
      <c r="G178" t="s">
        <v>1121</v>
      </c>
      <c r="H178" t="s">
        <v>708</v>
      </c>
      <c r="I178" t="s">
        <v>16424</v>
      </c>
      <c r="J178" t="s">
        <v>16425</v>
      </c>
      <c r="K178" t="s">
        <v>14724</v>
      </c>
      <c r="L178" t="s">
        <v>16426</v>
      </c>
      <c r="M178" s="36">
        <v>45981.673611111109</v>
      </c>
      <c r="N178" s="36">
        <v>45983.655555555553</v>
      </c>
      <c r="P178" t="s">
        <v>6636</v>
      </c>
      <c r="Q178" t="s">
        <v>15622</v>
      </c>
      <c r="R178" t="s">
        <v>15623</v>
      </c>
      <c r="S178" t="s">
        <v>17374</v>
      </c>
      <c r="T178" t="s">
        <v>16427</v>
      </c>
      <c r="U178" t="s">
        <v>102</v>
      </c>
      <c r="V178" t="s">
        <v>16428</v>
      </c>
      <c r="W178" t="s">
        <v>11</v>
      </c>
      <c r="X178" t="s">
        <v>104</v>
      </c>
      <c r="Y178" t="s">
        <v>1686</v>
      </c>
      <c r="Z178" s="37">
        <v>1</v>
      </c>
      <c r="AA178" t="s">
        <v>106</v>
      </c>
      <c r="AB178" s="37">
        <v>144968</v>
      </c>
      <c r="AC178" s="37">
        <v>140396</v>
      </c>
      <c r="AD178" s="37">
        <v>144968</v>
      </c>
    </row>
    <row r="179" spans="1:30">
      <c r="A179" t="s">
        <v>603</v>
      </c>
      <c r="B179" t="s">
        <v>381</v>
      </c>
      <c r="C179" t="s">
        <v>382</v>
      </c>
      <c r="D179" t="s">
        <v>604</v>
      </c>
      <c r="E179">
        <v>5894122</v>
      </c>
      <c r="F179" t="s">
        <v>16429</v>
      </c>
      <c r="G179" t="s">
        <v>1121</v>
      </c>
      <c r="H179" t="s">
        <v>607</v>
      </c>
      <c r="I179" t="s">
        <v>603</v>
      </c>
      <c r="J179" t="s">
        <v>16430</v>
      </c>
      <c r="K179" t="s">
        <v>14724</v>
      </c>
      <c r="L179" t="s">
        <v>16431</v>
      </c>
      <c r="M179" s="36">
        <v>45981.674305555563</v>
      </c>
      <c r="N179" s="36">
        <v>45982.747916666667</v>
      </c>
      <c r="P179" t="s">
        <v>6636</v>
      </c>
      <c r="Q179" t="s">
        <v>15622</v>
      </c>
      <c r="R179" t="s">
        <v>16432</v>
      </c>
      <c r="S179" t="s">
        <v>17374</v>
      </c>
      <c r="T179" t="s">
        <v>16433</v>
      </c>
      <c r="U179" t="s">
        <v>1195</v>
      </c>
      <c r="W179" t="s">
        <v>8</v>
      </c>
      <c r="X179" t="s">
        <v>104</v>
      </c>
      <c r="Y179" t="s">
        <v>612</v>
      </c>
      <c r="Z179" s="37">
        <v>0</v>
      </c>
      <c r="AA179" t="s">
        <v>106</v>
      </c>
      <c r="AB179" s="37">
        <v>41241</v>
      </c>
      <c r="AC179" s="37">
        <v>0</v>
      </c>
      <c r="AD179" s="37">
        <v>41241</v>
      </c>
    </row>
    <row r="180" spans="1:30">
      <c r="A180" t="s">
        <v>152</v>
      </c>
      <c r="B180" t="s">
        <v>153</v>
      </c>
      <c r="C180" t="s">
        <v>154</v>
      </c>
      <c r="D180" t="s">
        <v>8474</v>
      </c>
      <c r="E180">
        <v>5894138</v>
      </c>
      <c r="F180" t="s">
        <v>16434</v>
      </c>
      <c r="G180" t="s">
        <v>1121</v>
      </c>
      <c r="H180" t="s">
        <v>153</v>
      </c>
      <c r="I180" t="s">
        <v>8477</v>
      </c>
      <c r="J180" t="s">
        <v>16435</v>
      </c>
      <c r="K180" t="s">
        <v>14724</v>
      </c>
      <c r="L180" t="s">
        <v>16436</v>
      </c>
      <c r="M180" s="36">
        <v>45981.692361111112</v>
      </c>
      <c r="N180" s="36">
        <v>45983.659722222219</v>
      </c>
      <c r="P180" t="s">
        <v>6636</v>
      </c>
      <c r="Q180" t="s">
        <v>15622</v>
      </c>
      <c r="R180" t="s">
        <v>15623</v>
      </c>
      <c r="S180" t="s">
        <v>17374</v>
      </c>
      <c r="T180" t="s">
        <v>16437</v>
      </c>
      <c r="U180" t="s">
        <v>102</v>
      </c>
      <c r="V180" t="s">
        <v>16438</v>
      </c>
      <c r="W180" t="s">
        <v>11</v>
      </c>
      <c r="X180" t="s">
        <v>104</v>
      </c>
      <c r="Y180" t="s">
        <v>2242</v>
      </c>
      <c r="Z180" s="37">
        <v>1</v>
      </c>
      <c r="AA180" t="s">
        <v>106</v>
      </c>
      <c r="AB180" s="37">
        <v>144968</v>
      </c>
      <c r="AC180" s="37">
        <v>140396</v>
      </c>
      <c r="AD180" s="37">
        <v>144968</v>
      </c>
    </row>
    <row r="181" spans="1:30">
      <c r="A181" t="s">
        <v>113</v>
      </c>
      <c r="B181" t="s">
        <v>114</v>
      </c>
      <c r="C181" t="s">
        <v>115</v>
      </c>
      <c r="D181" t="s">
        <v>1715</v>
      </c>
      <c r="E181">
        <v>5894150</v>
      </c>
      <c r="F181" t="s">
        <v>16080</v>
      </c>
      <c r="G181" t="s">
        <v>1121</v>
      </c>
      <c r="H181" t="s">
        <v>366</v>
      </c>
      <c r="I181" t="s">
        <v>1718</v>
      </c>
      <c r="J181" t="s">
        <v>16081</v>
      </c>
      <c r="K181" t="s">
        <v>14724</v>
      </c>
      <c r="L181" t="s">
        <v>16439</v>
      </c>
      <c r="M181" s="36">
        <v>45981.695138888892</v>
      </c>
      <c r="N181" s="36">
        <v>45982.647222222222</v>
      </c>
      <c r="P181" t="s">
        <v>1126</v>
      </c>
      <c r="Q181" t="s">
        <v>1169</v>
      </c>
      <c r="R181" t="s">
        <v>1279</v>
      </c>
      <c r="S181" t="s">
        <v>17374</v>
      </c>
      <c r="T181" t="s">
        <v>16440</v>
      </c>
      <c r="U181" t="s">
        <v>102</v>
      </c>
      <c r="V181" t="s">
        <v>16084</v>
      </c>
      <c r="W181" t="s">
        <v>11</v>
      </c>
      <c r="X181" t="s">
        <v>104</v>
      </c>
      <c r="Y181" t="s">
        <v>1723</v>
      </c>
      <c r="Z181" s="37">
        <v>1</v>
      </c>
      <c r="AA181" t="s">
        <v>106</v>
      </c>
      <c r="AB181" s="37">
        <v>144968</v>
      </c>
      <c r="AC181" s="37">
        <v>140396</v>
      </c>
      <c r="AD181" s="37">
        <v>144968</v>
      </c>
    </row>
    <row r="182" spans="1:30">
      <c r="A182" t="s">
        <v>310</v>
      </c>
      <c r="B182" t="s">
        <v>114</v>
      </c>
      <c r="C182" t="s">
        <v>115</v>
      </c>
      <c r="D182" t="s">
        <v>16441</v>
      </c>
      <c r="E182">
        <v>5894167</v>
      </c>
      <c r="F182" t="s">
        <v>16442</v>
      </c>
      <c r="G182" t="s">
        <v>1121</v>
      </c>
      <c r="H182" t="s">
        <v>314</v>
      </c>
      <c r="I182" t="s">
        <v>16443</v>
      </c>
      <c r="J182" t="s">
        <v>16444</v>
      </c>
      <c r="K182" t="s">
        <v>14724</v>
      </c>
      <c r="L182" t="s">
        <v>16445</v>
      </c>
      <c r="M182" s="36">
        <v>45981.699305555558</v>
      </c>
      <c r="N182" s="36">
        <v>45981.727083333331</v>
      </c>
      <c r="P182" t="s">
        <v>6636</v>
      </c>
      <c r="Q182" t="s">
        <v>15622</v>
      </c>
      <c r="R182" t="s">
        <v>15623</v>
      </c>
      <c r="S182" t="s">
        <v>17374</v>
      </c>
      <c r="T182" t="s">
        <v>16446</v>
      </c>
      <c r="U182" t="s">
        <v>1195</v>
      </c>
      <c r="W182" t="s">
        <v>11</v>
      </c>
      <c r="X182" t="s">
        <v>104</v>
      </c>
      <c r="Y182" t="s">
        <v>8864</v>
      </c>
      <c r="Z182" s="37">
        <v>0</v>
      </c>
      <c r="AA182" t="s">
        <v>106</v>
      </c>
      <c r="AB182" s="37">
        <v>41241</v>
      </c>
      <c r="AC182" s="37">
        <v>0</v>
      </c>
      <c r="AD182" s="37">
        <v>41241</v>
      </c>
    </row>
    <row r="183" spans="1:30">
      <c r="A183" t="s">
        <v>113</v>
      </c>
      <c r="B183" t="s">
        <v>114</v>
      </c>
      <c r="C183" t="s">
        <v>115</v>
      </c>
      <c r="D183" t="s">
        <v>363</v>
      </c>
      <c r="E183">
        <v>5894188</v>
      </c>
      <c r="F183" t="s">
        <v>16271</v>
      </c>
      <c r="G183" t="s">
        <v>1121</v>
      </c>
      <c r="H183" t="s">
        <v>366</v>
      </c>
      <c r="I183" t="s">
        <v>113</v>
      </c>
      <c r="J183" t="s">
        <v>16272</v>
      </c>
      <c r="K183" t="s">
        <v>14724</v>
      </c>
      <c r="L183" t="s">
        <v>16447</v>
      </c>
      <c r="M183" s="36">
        <v>45981.703472222223</v>
      </c>
      <c r="N183" s="36">
        <v>45982.540972222218</v>
      </c>
      <c r="P183" t="s">
        <v>6636</v>
      </c>
      <c r="Q183" t="s">
        <v>15622</v>
      </c>
      <c r="R183" t="s">
        <v>15623</v>
      </c>
      <c r="S183" t="s">
        <v>17374</v>
      </c>
      <c r="T183" t="s">
        <v>16448</v>
      </c>
      <c r="U183" t="s">
        <v>102</v>
      </c>
      <c r="V183" t="s">
        <v>16449</v>
      </c>
      <c r="W183" t="s">
        <v>8</v>
      </c>
      <c r="X183" t="s">
        <v>104</v>
      </c>
      <c r="Y183" t="s">
        <v>1030</v>
      </c>
      <c r="Z183" s="37">
        <v>1</v>
      </c>
      <c r="AA183" t="s">
        <v>106</v>
      </c>
      <c r="AB183" s="37">
        <v>65960</v>
      </c>
      <c r="AC183" s="37">
        <v>75096</v>
      </c>
      <c r="AD183" s="37">
        <v>65960</v>
      </c>
    </row>
    <row r="184" spans="1:30">
      <c r="A184" t="s">
        <v>152</v>
      </c>
      <c r="B184" t="s">
        <v>152</v>
      </c>
      <c r="C184" t="s">
        <v>154</v>
      </c>
      <c r="D184" t="s">
        <v>155</v>
      </c>
      <c r="E184">
        <v>5894211</v>
      </c>
      <c r="F184" t="s">
        <v>15982</v>
      </c>
      <c r="G184" t="s">
        <v>1121</v>
      </c>
      <c r="H184" t="s">
        <v>153</v>
      </c>
      <c r="I184" t="s">
        <v>152</v>
      </c>
      <c r="J184" t="s">
        <v>15983</v>
      </c>
      <c r="K184" t="s">
        <v>14724</v>
      </c>
      <c r="L184" t="s">
        <v>16450</v>
      </c>
      <c r="M184" s="36">
        <v>45981.707638888889</v>
      </c>
      <c r="N184" s="36">
        <v>45983.510416666657</v>
      </c>
      <c r="P184" t="s">
        <v>6636</v>
      </c>
      <c r="Q184" t="s">
        <v>15622</v>
      </c>
      <c r="R184" t="s">
        <v>15623</v>
      </c>
      <c r="S184" t="s">
        <v>17374</v>
      </c>
      <c r="T184" t="s">
        <v>16451</v>
      </c>
      <c r="U184" t="s">
        <v>102</v>
      </c>
      <c r="V184" t="s">
        <v>15982</v>
      </c>
      <c r="W184" t="s">
        <v>8</v>
      </c>
      <c r="X184" t="s">
        <v>104</v>
      </c>
      <c r="Y184" t="s">
        <v>162</v>
      </c>
      <c r="Z184" s="37">
        <v>1</v>
      </c>
      <c r="AA184" t="s">
        <v>106</v>
      </c>
      <c r="AB184" s="37">
        <v>65960</v>
      </c>
      <c r="AC184" s="37">
        <v>75096</v>
      </c>
      <c r="AD184" s="37">
        <v>65960</v>
      </c>
    </row>
    <row r="185" spans="1:30">
      <c r="A185" t="s">
        <v>152</v>
      </c>
      <c r="B185" t="s">
        <v>153</v>
      </c>
      <c r="C185" t="s">
        <v>154</v>
      </c>
      <c r="D185" t="s">
        <v>3241</v>
      </c>
      <c r="E185">
        <v>5894225</v>
      </c>
      <c r="F185" t="s">
        <v>15862</v>
      </c>
      <c r="G185" t="s">
        <v>1121</v>
      </c>
      <c r="H185" t="s">
        <v>153</v>
      </c>
      <c r="I185" t="s">
        <v>3244</v>
      </c>
      <c r="J185" t="s">
        <v>15863</v>
      </c>
      <c r="K185" t="s">
        <v>14724</v>
      </c>
      <c r="L185" t="s">
        <v>16452</v>
      </c>
      <c r="M185" s="36">
        <v>45981.711111111108</v>
      </c>
      <c r="N185" s="36">
        <v>45982.50277777778</v>
      </c>
      <c r="P185" t="s">
        <v>6636</v>
      </c>
      <c r="Q185" t="s">
        <v>15622</v>
      </c>
      <c r="R185" t="s">
        <v>16197</v>
      </c>
      <c r="S185" t="s">
        <v>17374</v>
      </c>
      <c r="T185" t="s">
        <v>16453</v>
      </c>
      <c r="U185" t="s">
        <v>102</v>
      </c>
      <c r="W185" t="s">
        <v>11</v>
      </c>
      <c r="X185" t="s">
        <v>104</v>
      </c>
      <c r="Y185" t="s">
        <v>1110</v>
      </c>
      <c r="Z185" s="37">
        <v>1</v>
      </c>
      <c r="AA185" t="s">
        <v>106</v>
      </c>
      <c r="AB185" s="37">
        <v>144968</v>
      </c>
      <c r="AC185" s="37">
        <v>140396</v>
      </c>
      <c r="AD185" s="37">
        <v>144968</v>
      </c>
    </row>
    <row r="186" spans="1:30">
      <c r="A186" t="s">
        <v>310</v>
      </c>
      <c r="B186" t="s">
        <v>114</v>
      </c>
      <c r="C186" t="s">
        <v>115</v>
      </c>
      <c r="D186" t="s">
        <v>7205</v>
      </c>
      <c r="E186">
        <v>5894301</v>
      </c>
      <c r="F186" t="s">
        <v>16076</v>
      </c>
      <c r="G186" t="s">
        <v>1121</v>
      </c>
      <c r="H186" t="s">
        <v>314</v>
      </c>
      <c r="I186" t="s">
        <v>7206</v>
      </c>
      <c r="J186" t="s">
        <v>16077</v>
      </c>
      <c r="K186" t="s">
        <v>14724</v>
      </c>
      <c r="L186" t="s">
        <v>16454</v>
      </c>
      <c r="M186" s="36">
        <v>45982.333333333343</v>
      </c>
      <c r="N186" s="36">
        <v>45983.513194444437</v>
      </c>
      <c r="P186" t="s">
        <v>6636</v>
      </c>
      <c r="Q186" t="s">
        <v>15622</v>
      </c>
      <c r="R186" t="s">
        <v>15822</v>
      </c>
      <c r="S186" t="s">
        <v>17374</v>
      </c>
      <c r="T186" t="s">
        <v>16455</v>
      </c>
      <c r="U186" t="s">
        <v>102</v>
      </c>
      <c r="V186" t="s">
        <v>16456</v>
      </c>
      <c r="W186" t="s">
        <v>8</v>
      </c>
      <c r="X186" t="s">
        <v>104</v>
      </c>
      <c r="Y186" t="s">
        <v>326</v>
      </c>
      <c r="Z186" s="37">
        <v>1</v>
      </c>
      <c r="AA186" t="s">
        <v>106</v>
      </c>
      <c r="AB186" s="37">
        <v>65960</v>
      </c>
      <c r="AC186" s="37">
        <v>75096</v>
      </c>
      <c r="AD186" s="37">
        <v>65960</v>
      </c>
    </row>
    <row r="187" spans="1:30">
      <c r="A187" t="s">
        <v>398</v>
      </c>
      <c r="B187" t="s">
        <v>86</v>
      </c>
      <c r="C187" t="s">
        <v>87</v>
      </c>
      <c r="D187" t="s">
        <v>399</v>
      </c>
      <c r="E187">
        <v>5894373</v>
      </c>
      <c r="F187" t="s">
        <v>16308</v>
      </c>
      <c r="G187" t="s">
        <v>1121</v>
      </c>
      <c r="H187" t="s">
        <v>402</v>
      </c>
      <c r="I187" t="s">
        <v>398</v>
      </c>
      <c r="J187" t="s">
        <v>16309</v>
      </c>
      <c r="K187" t="s">
        <v>14724</v>
      </c>
      <c r="L187" t="s">
        <v>16457</v>
      </c>
      <c r="M187" s="36">
        <v>45982.333333333343</v>
      </c>
      <c r="N187" s="36">
        <v>45986.67291666667</v>
      </c>
      <c r="P187" t="s">
        <v>1227</v>
      </c>
      <c r="Q187" t="s">
        <v>1637</v>
      </c>
      <c r="R187" t="s">
        <v>1638</v>
      </c>
      <c r="S187" t="s">
        <v>17374</v>
      </c>
      <c r="T187" t="s">
        <v>16458</v>
      </c>
      <c r="U187" t="s">
        <v>102</v>
      </c>
      <c r="V187" t="s">
        <v>16312</v>
      </c>
      <c r="W187" t="s">
        <v>8</v>
      </c>
      <c r="X187" t="s">
        <v>104</v>
      </c>
      <c r="Y187" t="s">
        <v>2283</v>
      </c>
      <c r="Z187" s="37">
        <v>1</v>
      </c>
      <c r="AA187" t="s">
        <v>106</v>
      </c>
      <c r="AB187" s="37">
        <v>65960</v>
      </c>
      <c r="AC187" s="37">
        <v>75096</v>
      </c>
      <c r="AD187" s="37">
        <v>65960</v>
      </c>
    </row>
    <row r="188" spans="1:30">
      <c r="A188" t="s">
        <v>704</v>
      </c>
      <c r="B188" t="s">
        <v>381</v>
      </c>
      <c r="C188" t="s">
        <v>382</v>
      </c>
      <c r="D188" t="s">
        <v>705</v>
      </c>
      <c r="E188">
        <v>5894679</v>
      </c>
      <c r="F188" t="s">
        <v>16459</v>
      </c>
      <c r="G188" t="s">
        <v>1121</v>
      </c>
      <c r="H188" t="s">
        <v>708</v>
      </c>
      <c r="I188" t="s">
        <v>704</v>
      </c>
      <c r="J188" t="s">
        <v>16460</v>
      </c>
      <c r="K188" t="s">
        <v>14724</v>
      </c>
      <c r="L188" t="s">
        <v>16461</v>
      </c>
      <c r="M188" s="36">
        <v>45982.377083333333</v>
      </c>
      <c r="N188" s="36">
        <v>45982.486805555563</v>
      </c>
      <c r="P188" t="s">
        <v>1126</v>
      </c>
      <c r="Q188" t="s">
        <v>1127</v>
      </c>
      <c r="R188" t="s">
        <v>1128</v>
      </c>
      <c r="S188" t="s">
        <v>17374</v>
      </c>
      <c r="T188" t="s">
        <v>16462</v>
      </c>
      <c r="U188" t="s">
        <v>102</v>
      </c>
      <c r="W188" t="s">
        <v>8</v>
      </c>
      <c r="X188" t="s">
        <v>104</v>
      </c>
      <c r="Y188" t="s">
        <v>1309</v>
      </c>
      <c r="Z188" s="37">
        <v>1</v>
      </c>
      <c r="AA188" t="s">
        <v>106</v>
      </c>
      <c r="AB188" s="37">
        <v>65960</v>
      </c>
      <c r="AC188" s="37">
        <v>75096</v>
      </c>
      <c r="AD188" s="37">
        <v>65960</v>
      </c>
    </row>
    <row r="189" spans="1:30">
      <c r="A189" t="s">
        <v>398</v>
      </c>
      <c r="B189" t="s">
        <v>86</v>
      </c>
      <c r="C189" t="s">
        <v>87</v>
      </c>
      <c r="D189" t="s">
        <v>399</v>
      </c>
      <c r="E189">
        <v>5894691</v>
      </c>
      <c r="F189" t="s">
        <v>15172</v>
      </c>
      <c r="G189" t="s">
        <v>1121</v>
      </c>
      <c r="H189" t="s">
        <v>402</v>
      </c>
      <c r="I189" t="s">
        <v>398</v>
      </c>
      <c r="J189" t="s">
        <v>15173</v>
      </c>
      <c r="K189" t="s">
        <v>14724</v>
      </c>
      <c r="L189" t="s">
        <v>16463</v>
      </c>
      <c r="M189" s="36">
        <v>45982.381944444453</v>
      </c>
      <c r="N189" s="36">
        <v>45982.513194444437</v>
      </c>
      <c r="P189" t="s">
        <v>6636</v>
      </c>
      <c r="Q189" t="s">
        <v>15622</v>
      </c>
      <c r="R189" t="s">
        <v>15623</v>
      </c>
      <c r="S189" t="s">
        <v>17374</v>
      </c>
      <c r="T189" t="s">
        <v>16464</v>
      </c>
      <c r="U189" t="s">
        <v>102</v>
      </c>
      <c r="V189" t="s">
        <v>15176</v>
      </c>
      <c r="W189" t="s">
        <v>8</v>
      </c>
      <c r="X189" t="s">
        <v>104</v>
      </c>
      <c r="Y189" t="s">
        <v>5139</v>
      </c>
      <c r="Z189" s="37">
        <v>1</v>
      </c>
      <c r="AA189" t="s">
        <v>106</v>
      </c>
      <c r="AB189" s="37">
        <v>65960</v>
      </c>
      <c r="AC189" s="37">
        <v>75096</v>
      </c>
      <c r="AD189" s="37">
        <v>65960</v>
      </c>
    </row>
    <row r="190" spans="1:30">
      <c r="A190" t="s">
        <v>152</v>
      </c>
      <c r="B190" t="s">
        <v>153</v>
      </c>
      <c r="C190" t="s">
        <v>154</v>
      </c>
      <c r="D190" t="s">
        <v>268</v>
      </c>
      <c r="E190">
        <v>5894711</v>
      </c>
      <c r="F190" t="s">
        <v>16465</v>
      </c>
      <c r="G190" t="s">
        <v>1121</v>
      </c>
      <c r="H190" t="s">
        <v>153</v>
      </c>
      <c r="I190" t="s">
        <v>271</v>
      </c>
      <c r="J190" t="s">
        <v>16466</v>
      </c>
      <c r="K190" t="s">
        <v>14724</v>
      </c>
      <c r="L190" t="s">
        <v>16467</v>
      </c>
      <c r="M190" s="36">
        <v>45982.388888888891</v>
      </c>
      <c r="N190" s="36">
        <v>45983.664583333331</v>
      </c>
      <c r="P190" t="s">
        <v>1126</v>
      </c>
      <c r="Q190" t="s">
        <v>1363</v>
      </c>
      <c r="R190" t="s">
        <v>1453</v>
      </c>
      <c r="S190" t="s">
        <v>17374</v>
      </c>
      <c r="T190" t="s">
        <v>16468</v>
      </c>
      <c r="U190" t="s">
        <v>102</v>
      </c>
      <c r="V190" t="s">
        <v>16469</v>
      </c>
      <c r="W190" t="s">
        <v>8</v>
      </c>
      <c r="X190" t="s">
        <v>104</v>
      </c>
      <c r="Y190" t="s">
        <v>276</v>
      </c>
      <c r="Z190" s="37">
        <v>1</v>
      </c>
      <c r="AA190" t="s">
        <v>106</v>
      </c>
      <c r="AB190" s="37">
        <v>65960</v>
      </c>
      <c r="AC190" s="37">
        <v>75096</v>
      </c>
      <c r="AD190" s="37">
        <v>65960</v>
      </c>
    </row>
    <row r="191" spans="1:30">
      <c r="A191" t="s">
        <v>380</v>
      </c>
      <c r="B191" t="s">
        <v>381</v>
      </c>
      <c r="C191" t="s">
        <v>382</v>
      </c>
      <c r="D191" t="s">
        <v>5398</v>
      </c>
      <c r="E191">
        <v>5894878</v>
      </c>
      <c r="F191" t="s">
        <v>16470</v>
      </c>
      <c r="G191" t="s">
        <v>1121</v>
      </c>
      <c r="H191" t="s">
        <v>386</v>
      </c>
      <c r="I191" t="s">
        <v>5401</v>
      </c>
      <c r="J191" t="s">
        <v>16471</v>
      </c>
      <c r="K191" t="s">
        <v>14724</v>
      </c>
      <c r="L191" t="s">
        <v>16472</v>
      </c>
      <c r="M191" s="36">
        <v>45982.427083333343</v>
      </c>
      <c r="N191" s="36">
        <v>45985.720138888893</v>
      </c>
      <c r="P191" t="s">
        <v>1227</v>
      </c>
      <c r="Q191" t="s">
        <v>1637</v>
      </c>
      <c r="R191" t="s">
        <v>1638</v>
      </c>
      <c r="S191" t="s">
        <v>17374</v>
      </c>
      <c r="T191" t="s">
        <v>16473</v>
      </c>
      <c r="U191" t="s">
        <v>102</v>
      </c>
      <c r="V191" t="s">
        <v>16474</v>
      </c>
      <c r="W191" t="s">
        <v>13</v>
      </c>
      <c r="X191" t="s">
        <v>104</v>
      </c>
      <c r="Y191" t="s">
        <v>1043</v>
      </c>
      <c r="Z191" s="37">
        <v>1</v>
      </c>
      <c r="AA191" t="s">
        <v>106</v>
      </c>
      <c r="AB191" s="37">
        <v>275729</v>
      </c>
      <c r="AC191" s="37">
        <v>196537</v>
      </c>
      <c r="AD191" s="37">
        <v>275729</v>
      </c>
    </row>
    <row r="192" spans="1:30">
      <c r="A192" t="s">
        <v>113</v>
      </c>
      <c r="B192" t="s">
        <v>114</v>
      </c>
      <c r="C192" t="s">
        <v>115</v>
      </c>
      <c r="D192" t="s">
        <v>363</v>
      </c>
      <c r="E192">
        <v>5895177</v>
      </c>
      <c r="F192" t="s">
        <v>16475</v>
      </c>
      <c r="G192" t="s">
        <v>1121</v>
      </c>
      <c r="H192" t="s">
        <v>366</v>
      </c>
      <c r="I192" t="s">
        <v>113</v>
      </c>
      <c r="J192" t="s">
        <v>16476</v>
      </c>
      <c r="K192" t="s">
        <v>14724</v>
      </c>
      <c r="L192" t="s">
        <v>16477</v>
      </c>
      <c r="M192" s="36">
        <v>45982.488194444442</v>
      </c>
      <c r="N192" s="36">
        <v>45982.668749999997</v>
      </c>
      <c r="P192" t="s">
        <v>6636</v>
      </c>
      <c r="Q192" t="s">
        <v>15622</v>
      </c>
      <c r="R192" t="s">
        <v>1638</v>
      </c>
      <c r="S192" t="s">
        <v>17374</v>
      </c>
      <c r="T192" t="s">
        <v>16478</v>
      </c>
      <c r="U192" t="s">
        <v>102</v>
      </c>
      <c r="V192" t="s">
        <v>16479</v>
      </c>
      <c r="W192" t="s">
        <v>8</v>
      </c>
      <c r="X192" t="s">
        <v>104</v>
      </c>
      <c r="Y192" t="s">
        <v>1462</v>
      </c>
      <c r="Z192" s="37">
        <v>1</v>
      </c>
      <c r="AA192" t="s">
        <v>106</v>
      </c>
      <c r="AB192" s="37">
        <v>65960</v>
      </c>
      <c r="AC192" s="37">
        <v>75096</v>
      </c>
      <c r="AD192" s="37">
        <v>65960</v>
      </c>
    </row>
    <row r="193" spans="1:30">
      <c r="A193" t="s">
        <v>975</v>
      </c>
      <c r="B193" t="s">
        <v>256</v>
      </c>
      <c r="C193" t="s">
        <v>257</v>
      </c>
      <c r="D193" t="s">
        <v>976</v>
      </c>
      <c r="E193">
        <v>5895927</v>
      </c>
      <c r="F193" t="s">
        <v>15819</v>
      </c>
      <c r="G193" t="s">
        <v>1121</v>
      </c>
      <c r="H193" t="s">
        <v>979</v>
      </c>
      <c r="I193" t="s">
        <v>975</v>
      </c>
      <c r="J193" t="s">
        <v>15820</v>
      </c>
      <c r="K193" t="s">
        <v>14724</v>
      </c>
      <c r="L193" t="s">
        <v>16480</v>
      </c>
      <c r="M193" s="36">
        <v>45982.677083333343</v>
      </c>
      <c r="N193" s="36">
        <v>45983.671527777777</v>
      </c>
      <c r="P193" t="s">
        <v>1227</v>
      </c>
      <c r="Q193" t="s">
        <v>1637</v>
      </c>
      <c r="R193" t="s">
        <v>1638</v>
      </c>
      <c r="S193" t="s">
        <v>17374</v>
      </c>
      <c r="T193" t="s">
        <v>16481</v>
      </c>
      <c r="U193" t="s">
        <v>102</v>
      </c>
      <c r="V193" t="s">
        <v>16482</v>
      </c>
      <c r="W193" t="s">
        <v>8</v>
      </c>
      <c r="X193" t="s">
        <v>104</v>
      </c>
      <c r="Y193" t="s">
        <v>984</v>
      </c>
      <c r="Z193" s="37">
        <v>1</v>
      </c>
      <c r="AA193" t="s">
        <v>106</v>
      </c>
      <c r="AB193" s="37">
        <v>65960</v>
      </c>
      <c r="AC193" s="37">
        <v>75096</v>
      </c>
      <c r="AD193" s="37">
        <v>65960</v>
      </c>
    </row>
    <row r="194" spans="1:30">
      <c r="A194" t="s">
        <v>255</v>
      </c>
      <c r="B194" t="s">
        <v>256</v>
      </c>
      <c r="C194" t="s">
        <v>257</v>
      </c>
      <c r="D194" t="s">
        <v>1664</v>
      </c>
      <c r="E194">
        <v>5895958</v>
      </c>
      <c r="F194" t="s">
        <v>16483</v>
      </c>
      <c r="G194" t="s">
        <v>1121</v>
      </c>
      <c r="H194" t="s">
        <v>261</v>
      </c>
      <c r="I194" t="s">
        <v>255</v>
      </c>
      <c r="J194" t="s">
        <v>16484</v>
      </c>
      <c r="K194" t="s">
        <v>14724</v>
      </c>
      <c r="L194" t="s">
        <v>16485</v>
      </c>
      <c r="M194" s="36">
        <v>45982.685416666667</v>
      </c>
      <c r="N194" s="36">
        <v>45982.742361111108</v>
      </c>
      <c r="P194" t="s">
        <v>6636</v>
      </c>
      <c r="Q194" t="s">
        <v>15622</v>
      </c>
      <c r="R194" t="s">
        <v>15822</v>
      </c>
      <c r="S194" t="s">
        <v>17374</v>
      </c>
      <c r="T194" t="s">
        <v>16486</v>
      </c>
      <c r="U194" t="s">
        <v>1195</v>
      </c>
      <c r="W194" t="s">
        <v>8</v>
      </c>
      <c r="X194" t="s">
        <v>104</v>
      </c>
      <c r="Y194" t="s">
        <v>8864</v>
      </c>
      <c r="Z194" s="37">
        <v>0</v>
      </c>
      <c r="AA194" t="s">
        <v>106</v>
      </c>
      <c r="AB194" s="37">
        <v>41241</v>
      </c>
      <c r="AC194" s="37">
        <v>0</v>
      </c>
      <c r="AD194" s="37">
        <v>41241</v>
      </c>
    </row>
    <row r="195" spans="1:30">
      <c r="A195" t="s">
        <v>975</v>
      </c>
      <c r="B195" t="s">
        <v>256</v>
      </c>
      <c r="C195" t="s">
        <v>257</v>
      </c>
      <c r="D195" t="s">
        <v>4146</v>
      </c>
      <c r="E195">
        <v>5896002</v>
      </c>
      <c r="F195" t="s">
        <v>15716</v>
      </c>
      <c r="G195" t="s">
        <v>1121</v>
      </c>
      <c r="H195" t="s">
        <v>291</v>
      </c>
      <c r="I195" t="s">
        <v>4149</v>
      </c>
      <c r="J195" t="s">
        <v>15717</v>
      </c>
      <c r="K195" t="s">
        <v>14724</v>
      </c>
      <c r="L195" t="s">
        <v>16487</v>
      </c>
      <c r="M195" s="36">
        <v>45982.697222222218</v>
      </c>
      <c r="N195" s="36">
        <v>45982.746527777781</v>
      </c>
      <c r="P195" t="s">
        <v>6636</v>
      </c>
      <c r="Q195" t="s">
        <v>15622</v>
      </c>
      <c r="R195" t="s">
        <v>15623</v>
      </c>
      <c r="S195" t="s">
        <v>17374</v>
      </c>
      <c r="T195" t="s">
        <v>16488</v>
      </c>
      <c r="U195" t="s">
        <v>1195</v>
      </c>
      <c r="W195" t="s">
        <v>13</v>
      </c>
      <c r="X195" t="s">
        <v>104</v>
      </c>
      <c r="Y195" t="s">
        <v>8864</v>
      </c>
      <c r="Z195" s="37">
        <v>0</v>
      </c>
      <c r="AA195" t="s">
        <v>106</v>
      </c>
      <c r="AB195" s="37">
        <v>41241</v>
      </c>
      <c r="AC195" s="37">
        <v>0</v>
      </c>
      <c r="AD195" s="37">
        <v>41241</v>
      </c>
    </row>
    <row r="196" spans="1:30">
      <c r="A196" t="s">
        <v>704</v>
      </c>
      <c r="B196" t="s">
        <v>381</v>
      </c>
      <c r="C196" t="s">
        <v>382</v>
      </c>
      <c r="D196" t="s">
        <v>705</v>
      </c>
      <c r="E196">
        <v>5896010</v>
      </c>
      <c r="F196" t="s">
        <v>16489</v>
      </c>
      <c r="G196" t="s">
        <v>1121</v>
      </c>
      <c r="H196" t="s">
        <v>708</v>
      </c>
      <c r="I196" t="s">
        <v>704</v>
      </c>
      <c r="J196" t="s">
        <v>16490</v>
      </c>
      <c r="K196" t="s">
        <v>14724</v>
      </c>
      <c r="L196" t="s">
        <v>16491</v>
      </c>
      <c r="M196" s="36">
        <v>45982.699305555558</v>
      </c>
      <c r="N196" s="36">
        <v>45986.326388888891</v>
      </c>
      <c r="P196" t="s">
        <v>6636</v>
      </c>
      <c r="Q196" t="s">
        <v>15622</v>
      </c>
      <c r="R196" t="s">
        <v>16492</v>
      </c>
      <c r="S196" t="s">
        <v>17374</v>
      </c>
      <c r="T196" t="s">
        <v>16493</v>
      </c>
      <c r="U196" t="s">
        <v>102</v>
      </c>
      <c r="V196" t="s">
        <v>16494</v>
      </c>
      <c r="W196" t="s">
        <v>8</v>
      </c>
      <c r="X196" t="s">
        <v>104</v>
      </c>
      <c r="Y196" t="s">
        <v>1732</v>
      </c>
      <c r="Z196" s="37">
        <v>2</v>
      </c>
      <c r="AA196" t="s">
        <v>106</v>
      </c>
      <c r="AB196" s="37">
        <v>131920</v>
      </c>
      <c r="AC196" s="37">
        <v>75096</v>
      </c>
      <c r="AD196" s="37">
        <v>131920</v>
      </c>
    </row>
    <row r="197" spans="1:30">
      <c r="A197" t="s">
        <v>704</v>
      </c>
      <c r="B197" t="s">
        <v>381</v>
      </c>
      <c r="C197" t="s">
        <v>382</v>
      </c>
      <c r="D197" t="s">
        <v>705</v>
      </c>
      <c r="E197">
        <v>5896011</v>
      </c>
      <c r="F197" t="s">
        <v>16495</v>
      </c>
      <c r="G197" t="s">
        <v>1121</v>
      </c>
      <c r="H197" t="s">
        <v>708</v>
      </c>
      <c r="I197" t="s">
        <v>704</v>
      </c>
      <c r="J197" t="s">
        <v>16496</v>
      </c>
      <c r="K197" t="s">
        <v>14724</v>
      </c>
      <c r="L197" t="s">
        <v>16497</v>
      </c>
      <c r="M197" s="36">
        <v>45982.699305555558</v>
      </c>
      <c r="N197" s="36">
        <v>45983.455555555563</v>
      </c>
      <c r="P197" t="s">
        <v>1126</v>
      </c>
      <c r="Q197" t="s">
        <v>1186</v>
      </c>
      <c r="R197" t="s">
        <v>1186</v>
      </c>
      <c r="S197" t="s">
        <v>17374</v>
      </c>
      <c r="T197" t="s">
        <v>16498</v>
      </c>
      <c r="U197" t="s">
        <v>102</v>
      </c>
      <c r="V197" t="s">
        <v>16499</v>
      </c>
      <c r="W197" t="s">
        <v>8</v>
      </c>
      <c r="X197" t="s">
        <v>104</v>
      </c>
      <c r="Y197" t="s">
        <v>1309</v>
      </c>
      <c r="Z197" s="37">
        <v>1</v>
      </c>
      <c r="AA197" t="s">
        <v>106</v>
      </c>
      <c r="AB197" s="37">
        <v>65960</v>
      </c>
      <c r="AC197" s="37">
        <v>75096</v>
      </c>
      <c r="AD197" s="37">
        <v>65960</v>
      </c>
    </row>
    <row r="198" spans="1:30">
      <c r="A198" t="s">
        <v>152</v>
      </c>
      <c r="B198" t="s">
        <v>153</v>
      </c>
      <c r="C198" t="s">
        <v>154</v>
      </c>
      <c r="D198" t="s">
        <v>6963</v>
      </c>
      <c r="E198">
        <v>5896422</v>
      </c>
      <c r="F198" t="s">
        <v>15998</v>
      </c>
      <c r="G198" t="s">
        <v>1121</v>
      </c>
      <c r="H198" t="s">
        <v>153</v>
      </c>
      <c r="I198" t="s">
        <v>6966</v>
      </c>
      <c r="J198" t="s">
        <v>15999</v>
      </c>
      <c r="K198" t="s">
        <v>14724</v>
      </c>
      <c r="L198" t="s">
        <v>16500</v>
      </c>
      <c r="M198" s="36">
        <v>45983.484027777777</v>
      </c>
      <c r="N198" s="36">
        <v>45985.425694444442</v>
      </c>
      <c r="P198" t="s">
        <v>6636</v>
      </c>
      <c r="Q198" t="s">
        <v>15622</v>
      </c>
      <c r="R198" t="s">
        <v>16492</v>
      </c>
      <c r="S198" t="s">
        <v>17374</v>
      </c>
      <c r="T198" t="s">
        <v>16501</v>
      </c>
      <c r="U198" t="s">
        <v>1195</v>
      </c>
      <c r="W198" t="s">
        <v>11</v>
      </c>
      <c r="X198" t="s">
        <v>104</v>
      </c>
      <c r="Y198" t="s">
        <v>9546</v>
      </c>
      <c r="Z198" s="37">
        <v>0</v>
      </c>
      <c r="AA198" t="s">
        <v>106</v>
      </c>
      <c r="AB198" s="37">
        <v>41241</v>
      </c>
      <c r="AC198" s="37">
        <v>0</v>
      </c>
      <c r="AD198" s="37">
        <v>41241</v>
      </c>
    </row>
    <row r="199" spans="1:30">
      <c r="A199" t="s">
        <v>975</v>
      </c>
      <c r="B199" t="s">
        <v>256</v>
      </c>
      <c r="C199" t="s">
        <v>257</v>
      </c>
      <c r="D199" t="s">
        <v>976</v>
      </c>
      <c r="E199">
        <v>5897364</v>
      </c>
      <c r="F199" t="s">
        <v>16502</v>
      </c>
      <c r="G199" t="s">
        <v>1121</v>
      </c>
      <c r="H199" t="s">
        <v>979</v>
      </c>
      <c r="I199" t="s">
        <v>975</v>
      </c>
      <c r="J199" t="s">
        <v>16503</v>
      </c>
      <c r="K199" t="s">
        <v>14724</v>
      </c>
      <c r="L199" t="s">
        <v>16504</v>
      </c>
      <c r="M199" s="36">
        <v>45985.308333333327</v>
      </c>
      <c r="N199" s="36">
        <v>45985.429166666669</v>
      </c>
      <c r="P199" t="s">
        <v>6636</v>
      </c>
      <c r="Q199" t="s">
        <v>15622</v>
      </c>
      <c r="R199" t="s">
        <v>16492</v>
      </c>
      <c r="S199" t="s">
        <v>17374</v>
      </c>
      <c r="T199" t="s">
        <v>16505</v>
      </c>
      <c r="U199" t="s">
        <v>1195</v>
      </c>
      <c r="W199" t="s">
        <v>8</v>
      </c>
      <c r="X199" t="s">
        <v>104</v>
      </c>
      <c r="Y199" t="s">
        <v>9546</v>
      </c>
      <c r="Z199" s="37">
        <v>0</v>
      </c>
      <c r="AA199" t="s">
        <v>106</v>
      </c>
      <c r="AB199" s="37">
        <v>41241</v>
      </c>
      <c r="AC199" s="37">
        <v>0</v>
      </c>
      <c r="AD199" s="37">
        <v>41241</v>
      </c>
    </row>
    <row r="200" spans="1:30">
      <c r="A200" t="s">
        <v>398</v>
      </c>
      <c r="B200" t="s">
        <v>86</v>
      </c>
      <c r="C200" t="s">
        <v>87</v>
      </c>
      <c r="D200" t="s">
        <v>891</v>
      </c>
      <c r="E200">
        <v>5897590</v>
      </c>
      <c r="F200" t="s">
        <v>16506</v>
      </c>
      <c r="G200" t="s">
        <v>1121</v>
      </c>
      <c r="H200" t="s">
        <v>402</v>
      </c>
      <c r="I200" t="s">
        <v>894</v>
      </c>
      <c r="J200" t="s">
        <v>16507</v>
      </c>
      <c r="K200" t="s">
        <v>14724</v>
      </c>
      <c r="L200" t="s">
        <v>16508</v>
      </c>
      <c r="M200" s="36">
        <v>45985.400694444441</v>
      </c>
      <c r="N200" s="36">
        <v>45986.705555555563</v>
      </c>
      <c r="P200" t="s">
        <v>1126</v>
      </c>
      <c r="Q200" t="s">
        <v>1169</v>
      </c>
      <c r="R200" t="s">
        <v>16509</v>
      </c>
      <c r="S200" t="s">
        <v>17374</v>
      </c>
      <c r="T200" t="s">
        <v>16510</v>
      </c>
      <c r="U200" t="s">
        <v>102</v>
      </c>
      <c r="V200" t="s">
        <v>16511</v>
      </c>
      <c r="W200" t="s">
        <v>11</v>
      </c>
      <c r="X200" t="s">
        <v>104</v>
      </c>
      <c r="Y200" t="s">
        <v>414</v>
      </c>
      <c r="Z200" s="37">
        <v>1</v>
      </c>
      <c r="AA200" t="s">
        <v>106</v>
      </c>
      <c r="AB200" s="37">
        <v>144968</v>
      </c>
      <c r="AC200" s="37">
        <v>140396</v>
      </c>
      <c r="AD200" s="37">
        <v>144968</v>
      </c>
    </row>
    <row r="201" spans="1:30">
      <c r="A201" t="s">
        <v>704</v>
      </c>
      <c r="B201" t="s">
        <v>381</v>
      </c>
      <c r="C201" t="s">
        <v>382</v>
      </c>
      <c r="D201" t="s">
        <v>705</v>
      </c>
      <c r="E201">
        <v>5897714</v>
      </c>
      <c r="F201" t="s">
        <v>16512</v>
      </c>
      <c r="G201" t="s">
        <v>1121</v>
      </c>
      <c r="H201" t="s">
        <v>708</v>
      </c>
      <c r="I201" t="s">
        <v>704</v>
      </c>
      <c r="J201" t="s">
        <v>16513</v>
      </c>
      <c r="K201" t="s">
        <v>14724</v>
      </c>
      <c r="L201" t="s">
        <v>16514</v>
      </c>
      <c r="M201" s="36">
        <v>45985.427083333343</v>
      </c>
      <c r="N201" s="36">
        <v>45985.706250000003</v>
      </c>
      <c r="P201" t="s">
        <v>15614</v>
      </c>
      <c r="Q201" t="s">
        <v>15615</v>
      </c>
      <c r="R201" t="s">
        <v>15616</v>
      </c>
      <c r="S201" t="s">
        <v>17374</v>
      </c>
      <c r="T201" t="s">
        <v>16515</v>
      </c>
      <c r="U201" t="s">
        <v>1195</v>
      </c>
      <c r="W201" t="s">
        <v>8</v>
      </c>
      <c r="X201" t="s">
        <v>104</v>
      </c>
      <c r="Y201" t="s">
        <v>1309</v>
      </c>
      <c r="Z201" s="37">
        <v>0</v>
      </c>
      <c r="AA201" t="s">
        <v>106</v>
      </c>
      <c r="AB201" s="37">
        <v>41241</v>
      </c>
      <c r="AC201" s="37">
        <v>0</v>
      </c>
      <c r="AD201" s="37">
        <v>41241</v>
      </c>
    </row>
    <row r="202" spans="1:30">
      <c r="A202" t="s">
        <v>704</v>
      </c>
      <c r="B202" t="s">
        <v>381</v>
      </c>
      <c r="C202" t="s">
        <v>382</v>
      </c>
      <c r="D202" t="s">
        <v>705</v>
      </c>
      <c r="E202">
        <v>5897715</v>
      </c>
      <c r="F202" t="s">
        <v>16516</v>
      </c>
      <c r="G202" t="s">
        <v>1121</v>
      </c>
      <c r="H202" t="s">
        <v>708</v>
      </c>
      <c r="I202" t="s">
        <v>704</v>
      </c>
      <c r="J202" t="s">
        <v>16517</v>
      </c>
      <c r="K202" t="s">
        <v>14724</v>
      </c>
      <c r="L202" t="s">
        <v>16518</v>
      </c>
      <c r="M202" s="36">
        <v>45985.434027777781</v>
      </c>
      <c r="N202" s="36">
        <v>45986.417361111111</v>
      </c>
      <c r="P202" t="s">
        <v>1126</v>
      </c>
      <c r="Q202" t="s">
        <v>1169</v>
      </c>
      <c r="R202" t="s">
        <v>16239</v>
      </c>
      <c r="S202" t="s">
        <v>17374</v>
      </c>
      <c r="T202" t="s">
        <v>16519</v>
      </c>
      <c r="U202" t="s">
        <v>102</v>
      </c>
      <c r="V202" t="s">
        <v>16520</v>
      </c>
      <c r="W202" t="s">
        <v>8</v>
      </c>
      <c r="X202" t="s">
        <v>104</v>
      </c>
      <c r="Y202" t="s">
        <v>1309</v>
      </c>
      <c r="Z202" s="37">
        <v>1</v>
      </c>
      <c r="AA202" t="s">
        <v>106</v>
      </c>
      <c r="AB202" s="37">
        <v>65960</v>
      </c>
      <c r="AC202" s="37">
        <v>75096</v>
      </c>
      <c r="AD202" s="37">
        <v>65960</v>
      </c>
    </row>
    <row r="203" spans="1:30">
      <c r="A203" t="s">
        <v>138</v>
      </c>
      <c r="B203" t="s">
        <v>139</v>
      </c>
      <c r="C203" t="s">
        <v>140</v>
      </c>
      <c r="D203" t="s">
        <v>16521</v>
      </c>
      <c r="E203">
        <v>5897946</v>
      </c>
      <c r="F203" t="s">
        <v>16522</v>
      </c>
      <c r="G203" t="s">
        <v>1121</v>
      </c>
      <c r="H203" t="s">
        <v>144</v>
      </c>
      <c r="I203" t="s">
        <v>16523</v>
      </c>
      <c r="J203" t="s">
        <v>16524</v>
      </c>
      <c r="K203" t="s">
        <v>14724</v>
      </c>
      <c r="L203" t="s">
        <v>16525</v>
      </c>
      <c r="M203" s="36">
        <v>45985.46875</v>
      </c>
      <c r="N203" s="36">
        <v>45986.616666666669</v>
      </c>
      <c r="P203" t="s">
        <v>1126</v>
      </c>
      <c r="Q203" t="s">
        <v>1127</v>
      </c>
      <c r="R203" t="s">
        <v>1128</v>
      </c>
      <c r="S203" t="s">
        <v>17374</v>
      </c>
      <c r="T203" t="s">
        <v>16526</v>
      </c>
      <c r="U203" t="s">
        <v>102</v>
      </c>
      <c r="V203" t="s">
        <v>16527</v>
      </c>
      <c r="W203" t="s">
        <v>11</v>
      </c>
      <c r="X203" t="s">
        <v>104</v>
      </c>
      <c r="Y203" t="s">
        <v>220</v>
      </c>
      <c r="Z203" s="37">
        <v>1</v>
      </c>
      <c r="AA203" t="s">
        <v>106</v>
      </c>
      <c r="AB203" s="37">
        <v>144968</v>
      </c>
      <c r="AC203" s="37">
        <v>140396</v>
      </c>
      <c r="AD203" s="37">
        <v>144968</v>
      </c>
    </row>
    <row r="204" spans="1:30">
      <c r="A204" t="s">
        <v>704</v>
      </c>
      <c r="B204" t="s">
        <v>381</v>
      </c>
      <c r="C204" t="s">
        <v>382</v>
      </c>
      <c r="D204" t="s">
        <v>705</v>
      </c>
      <c r="E204">
        <v>5898038</v>
      </c>
      <c r="F204" t="s">
        <v>16206</v>
      </c>
      <c r="G204" t="s">
        <v>1121</v>
      </c>
      <c r="H204" t="s">
        <v>708</v>
      </c>
      <c r="I204" t="s">
        <v>704</v>
      </c>
      <c r="J204" t="s">
        <v>16207</v>
      </c>
      <c r="K204" t="s">
        <v>14724</v>
      </c>
      <c r="L204" t="s">
        <v>16528</v>
      </c>
      <c r="M204" s="36">
        <v>45985.492361111108</v>
      </c>
      <c r="N204" s="36">
        <v>45985.724999999999</v>
      </c>
      <c r="P204" t="s">
        <v>6636</v>
      </c>
      <c r="Q204" t="s">
        <v>15622</v>
      </c>
      <c r="R204" t="s">
        <v>15623</v>
      </c>
      <c r="S204" t="s">
        <v>17374</v>
      </c>
      <c r="T204" t="s">
        <v>16529</v>
      </c>
      <c r="U204" t="s">
        <v>102</v>
      </c>
      <c r="V204" t="s">
        <v>16210</v>
      </c>
      <c r="W204" t="s">
        <v>8</v>
      </c>
      <c r="X204" t="s">
        <v>104</v>
      </c>
      <c r="Y204" t="s">
        <v>1253</v>
      </c>
      <c r="Z204" s="37">
        <v>1</v>
      </c>
      <c r="AA204" t="s">
        <v>106</v>
      </c>
      <c r="AB204" s="37">
        <v>65960</v>
      </c>
      <c r="AC204" s="37">
        <v>75096</v>
      </c>
      <c r="AD204" s="37">
        <v>65960</v>
      </c>
    </row>
    <row r="205" spans="1:30">
      <c r="A205" t="s">
        <v>398</v>
      </c>
      <c r="B205" t="s">
        <v>86</v>
      </c>
      <c r="C205" t="s">
        <v>87</v>
      </c>
      <c r="D205" t="s">
        <v>399</v>
      </c>
      <c r="E205">
        <v>5898273</v>
      </c>
      <c r="F205" t="s">
        <v>16530</v>
      </c>
      <c r="G205" t="s">
        <v>1121</v>
      </c>
      <c r="H205" t="s">
        <v>402</v>
      </c>
      <c r="I205" t="s">
        <v>398</v>
      </c>
      <c r="J205" t="s">
        <v>16531</v>
      </c>
      <c r="K205" t="s">
        <v>14724</v>
      </c>
      <c r="L205" t="s">
        <v>16532</v>
      </c>
      <c r="M205" s="36">
        <v>45985.554166666669</v>
      </c>
      <c r="N205" s="36">
        <v>45986.504861111112</v>
      </c>
      <c r="P205" t="s">
        <v>1227</v>
      </c>
      <c r="Q205" t="s">
        <v>1336</v>
      </c>
      <c r="R205" t="s">
        <v>1445</v>
      </c>
      <c r="S205" t="s">
        <v>17374</v>
      </c>
      <c r="T205" t="s">
        <v>16533</v>
      </c>
      <c r="U205" t="s">
        <v>102</v>
      </c>
      <c r="V205" t="s">
        <v>16534</v>
      </c>
      <c r="W205" t="s">
        <v>8</v>
      </c>
      <c r="X205" t="s">
        <v>104</v>
      </c>
      <c r="Y205" t="s">
        <v>407</v>
      </c>
      <c r="Z205" s="37">
        <v>1</v>
      </c>
      <c r="AA205" t="s">
        <v>106</v>
      </c>
      <c r="AB205" s="37">
        <v>65960</v>
      </c>
      <c r="AC205" s="37">
        <v>75096</v>
      </c>
      <c r="AD205" s="37">
        <v>65960</v>
      </c>
    </row>
    <row r="206" spans="1:30">
      <c r="A206" t="s">
        <v>152</v>
      </c>
      <c r="B206" t="s">
        <v>153</v>
      </c>
      <c r="C206" t="s">
        <v>154</v>
      </c>
      <c r="D206" t="s">
        <v>3112</v>
      </c>
      <c r="E206">
        <v>5898364</v>
      </c>
      <c r="F206" t="s">
        <v>16535</v>
      </c>
      <c r="G206" t="s">
        <v>1121</v>
      </c>
      <c r="H206" t="s">
        <v>153</v>
      </c>
      <c r="I206" t="s">
        <v>3115</v>
      </c>
      <c r="J206" t="s">
        <v>16536</v>
      </c>
      <c r="K206" t="s">
        <v>14724</v>
      </c>
      <c r="L206" t="s">
        <v>16537</v>
      </c>
      <c r="M206" s="36">
        <v>45985.586111111108</v>
      </c>
      <c r="N206" s="36">
        <v>45986.446527777778</v>
      </c>
      <c r="P206" t="s">
        <v>1126</v>
      </c>
      <c r="Q206" t="s">
        <v>1258</v>
      </c>
      <c r="R206" t="s">
        <v>1218</v>
      </c>
      <c r="S206" t="s">
        <v>17374</v>
      </c>
      <c r="T206" t="s">
        <v>16538</v>
      </c>
      <c r="U206" t="s">
        <v>102</v>
      </c>
      <c r="V206" t="s">
        <v>16539</v>
      </c>
      <c r="W206" t="s">
        <v>11</v>
      </c>
      <c r="X206" t="s">
        <v>104</v>
      </c>
      <c r="Y206" t="s">
        <v>453</v>
      </c>
      <c r="Z206" s="37">
        <v>1</v>
      </c>
      <c r="AA206" t="s">
        <v>106</v>
      </c>
      <c r="AB206" s="37">
        <v>144968</v>
      </c>
      <c r="AC206" s="37">
        <v>140396</v>
      </c>
      <c r="AD206" s="37">
        <v>144968</v>
      </c>
    </row>
    <row r="207" spans="1:30">
      <c r="A207" t="s">
        <v>138</v>
      </c>
      <c r="B207" t="s">
        <v>139</v>
      </c>
      <c r="C207" t="s">
        <v>140</v>
      </c>
      <c r="D207" t="s">
        <v>656</v>
      </c>
      <c r="E207">
        <v>5898367</v>
      </c>
      <c r="F207" t="s">
        <v>16540</v>
      </c>
      <c r="G207" t="s">
        <v>1121</v>
      </c>
      <c r="H207" t="s">
        <v>144</v>
      </c>
      <c r="I207" t="s">
        <v>659</v>
      </c>
      <c r="J207" t="s">
        <v>16541</v>
      </c>
      <c r="K207" t="s">
        <v>14724</v>
      </c>
      <c r="L207" t="s">
        <v>16542</v>
      </c>
      <c r="M207" s="36">
        <v>45985.586111111108</v>
      </c>
      <c r="N207" s="36">
        <v>45986.404166666667</v>
      </c>
      <c r="P207" t="s">
        <v>15614</v>
      </c>
      <c r="Q207" t="s">
        <v>15615</v>
      </c>
      <c r="R207" t="s">
        <v>15616</v>
      </c>
      <c r="S207" t="s">
        <v>17374</v>
      </c>
      <c r="T207" t="s">
        <v>16543</v>
      </c>
      <c r="U207" t="s">
        <v>102</v>
      </c>
      <c r="V207" t="s">
        <v>16544</v>
      </c>
      <c r="W207" t="s">
        <v>8</v>
      </c>
      <c r="X207" t="s">
        <v>104</v>
      </c>
      <c r="Y207" t="s">
        <v>1162</v>
      </c>
      <c r="Z207" s="37">
        <v>1</v>
      </c>
      <c r="AA207" t="s">
        <v>106</v>
      </c>
      <c r="AB207" s="37">
        <v>65960</v>
      </c>
      <c r="AC207" s="37">
        <v>75096</v>
      </c>
      <c r="AD207" s="37">
        <v>65960</v>
      </c>
    </row>
    <row r="208" spans="1:30">
      <c r="A208" t="s">
        <v>152</v>
      </c>
      <c r="B208" t="s">
        <v>153</v>
      </c>
      <c r="C208" t="s">
        <v>154</v>
      </c>
      <c r="D208" t="s">
        <v>155</v>
      </c>
      <c r="E208">
        <v>5898445</v>
      </c>
      <c r="F208" t="s">
        <v>15442</v>
      </c>
      <c r="G208" t="s">
        <v>1121</v>
      </c>
      <c r="H208" t="s">
        <v>153</v>
      </c>
      <c r="I208" t="s">
        <v>152</v>
      </c>
      <c r="J208" t="s">
        <v>15443</v>
      </c>
      <c r="K208" t="s">
        <v>14724</v>
      </c>
      <c r="L208" t="s">
        <v>16545</v>
      </c>
      <c r="M208" s="36">
        <v>45985.611111111109</v>
      </c>
      <c r="N208" s="36">
        <v>45985.671527777777</v>
      </c>
      <c r="P208" t="s">
        <v>6636</v>
      </c>
      <c r="Q208" t="s">
        <v>15622</v>
      </c>
      <c r="R208" t="s">
        <v>16274</v>
      </c>
      <c r="S208" t="s">
        <v>17374</v>
      </c>
      <c r="T208" t="s">
        <v>16546</v>
      </c>
      <c r="U208" t="s">
        <v>1195</v>
      </c>
      <c r="W208" t="s">
        <v>8</v>
      </c>
      <c r="X208" t="s">
        <v>104</v>
      </c>
      <c r="Y208" t="s">
        <v>9546</v>
      </c>
      <c r="Z208" s="37">
        <v>0</v>
      </c>
      <c r="AA208" t="s">
        <v>106</v>
      </c>
      <c r="AB208" s="37">
        <v>41241</v>
      </c>
      <c r="AC208" s="37">
        <v>0</v>
      </c>
      <c r="AD208" s="37">
        <v>41241</v>
      </c>
    </row>
    <row r="209" spans="1:30">
      <c r="A209" t="s">
        <v>800</v>
      </c>
      <c r="B209" t="s">
        <v>381</v>
      </c>
      <c r="C209" t="s">
        <v>382</v>
      </c>
      <c r="D209" t="s">
        <v>16547</v>
      </c>
      <c r="E209">
        <v>5898618</v>
      </c>
      <c r="F209" t="s">
        <v>16548</v>
      </c>
      <c r="G209" t="s">
        <v>1121</v>
      </c>
      <c r="H209" t="s">
        <v>804</v>
      </c>
      <c r="I209" t="s">
        <v>8786</v>
      </c>
      <c r="J209" t="s">
        <v>16549</v>
      </c>
      <c r="K209" t="s">
        <v>14724</v>
      </c>
      <c r="L209" t="s">
        <v>16550</v>
      </c>
      <c r="M209" s="36">
        <v>45985.651388888888</v>
      </c>
      <c r="N209" s="36">
        <v>45986.469444444447</v>
      </c>
      <c r="P209" t="s">
        <v>1126</v>
      </c>
      <c r="Q209" t="s">
        <v>1235</v>
      </c>
      <c r="R209" t="s">
        <v>1545</v>
      </c>
      <c r="S209" t="s">
        <v>17374</v>
      </c>
      <c r="T209" t="s">
        <v>16551</v>
      </c>
      <c r="U209" t="s">
        <v>102</v>
      </c>
      <c r="V209" t="s">
        <v>16552</v>
      </c>
      <c r="W209" t="s">
        <v>13</v>
      </c>
      <c r="X209" t="s">
        <v>104</v>
      </c>
      <c r="Y209" t="s">
        <v>810</v>
      </c>
      <c r="Z209" s="37">
        <v>1</v>
      </c>
      <c r="AA209" t="s">
        <v>106</v>
      </c>
      <c r="AB209" s="37">
        <v>275729</v>
      </c>
      <c r="AC209" s="37">
        <v>196537</v>
      </c>
      <c r="AD209" s="37">
        <v>275729</v>
      </c>
    </row>
    <row r="210" spans="1:30">
      <c r="A210" t="s">
        <v>704</v>
      </c>
      <c r="B210" t="s">
        <v>381</v>
      </c>
      <c r="C210" t="s">
        <v>382</v>
      </c>
      <c r="D210" t="s">
        <v>705</v>
      </c>
      <c r="E210">
        <v>5898630</v>
      </c>
      <c r="F210" t="s">
        <v>16553</v>
      </c>
      <c r="G210" t="s">
        <v>1121</v>
      </c>
      <c r="H210" t="s">
        <v>708</v>
      </c>
      <c r="I210" t="s">
        <v>704</v>
      </c>
      <c r="J210" t="s">
        <v>16554</v>
      </c>
      <c r="K210" t="s">
        <v>14724</v>
      </c>
      <c r="L210" t="s">
        <v>16555</v>
      </c>
      <c r="M210" s="36">
        <v>45985.654166666667</v>
      </c>
      <c r="N210" s="36">
        <v>45986.586111111108</v>
      </c>
      <c r="P210" t="s">
        <v>6636</v>
      </c>
      <c r="Q210" t="s">
        <v>15622</v>
      </c>
      <c r="R210" t="s">
        <v>15822</v>
      </c>
      <c r="S210" t="s">
        <v>17374</v>
      </c>
      <c r="T210" t="s">
        <v>16556</v>
      </c>
      <c r="U210" t="s">
        <v>1195</v>
      </c>
      <c r="W210" t="s">
        <v>8</v>
      </c>
      <c r="X210" t="s">
        <v>104</v>
      </c>
      <c r="Y210" t="s">
        <v>1309</v>
      </c>
      <c r="Z210" s="37">
        <v>0</v>
      </c>
      <c r="AA210" t="s">
        <v>106</v>
      </c>
      <c r="AB210" s="37">
        <v>41241</v>
      </c>
      <c r="AC210" s="37">
        <v>0</v>
      </c>
      <c r="AD210" s="37">
        <v>41241</v>
      </c>
    </row>
    <row r="211" spans="1:30">
      <c r="A211" t="s">
        <v>704</v>
      </c>
      <c r="B211" t="s">
        <v>381</v>
      </c>
      <c r="C211" t="s">
        <v>382</v>
      </c>
      <c r="D211" t="s">
        <v>705</v>
      </c>
      <c r="E211">
        <v>5898631</v>
      </c>
      <c r="F211" t="s">
        <v>15907</v>
      </c>
      <c r="G211" t="s">
        <v>1121</v>
      </c>
      <c r="H211" t="s">
        <v>708</v>
      </c>
      <c r="I211" t="s">
        <v>704</v>
      </c>
      <c r="J211" t="s">
        <v>15908</v>
      </c>
      <c r="K211" t="s">
        <v>14724</v>
      </c>
      <c r="L211" t="s">
        <v>16557</v>
      </c>
      <c r="M211" s="36">
        <v>45985.654166666667</v>
      </c>
      <c r="N211" s="36">
        <v>45986.486111111109</v>
      </c>
      <c r="P211" t="s">
        <v>15614</v>
      </c>
      <c r="Q211" t="s">
        <v>15615</v>
      </c>
      <c r="R211" t="s">
        <v>15616</v>
      </c>
      <c r="S211" t="s">
        <v>17374</v>
      </c>
      <c r="T211" t="s">
        <v>16558</v>
      </c>
      <c r="U211" t="s">
        <v>102</v>
      </c>
      <c r="V211" t="s">
        <v>16559</v>
      </c>
      <c r="W211" t="s">
        <v>8</v>
      </c>
      <c r="X211" t="s">
        <v>104</v>
      </c>
      <c r="Y211" t="s">
        <v>1309</v>
      </c>
      <c r="Z211" s="37">
        <v>1</v>
      </c>
      <c r="AA211" t="s">
        <v>106</v>
      </c>
      <c r="AB211" s="37">
        <v>65960</v>
      </c>
      <c r="AC211" s="37">
        <v>75096</v>
      </c>
      <c r="AD211" s="37">
        <v>65960</v>
      </c>
    </row>
    <row r="212" spans="1:30">
      <c r="A212" t="s">
        <v>351</v>
      </c>
      <c r="B212" t="s">
        <v>86</v>
      </c>
      <c r="C212" t="s">
        <v>352</v>
      </c>
      <c r="D212" t="s">
        <v>16560</v>
      </c>
      <c r="E212">
        <v>5898779</v>
      </c>
      <c r="F212" t="s">
        <v>16561</v>
      </c>
      <c r="G212" t="s">
        <v>1121</v>
      </c>
      <c r="H212" t="s">
        <v>402</v>
      </c>
      <c r="I212" t="s">
        <v>16562</v>
      </c>
      <c r="J212" t="s">
        <v>16563</v>
      </c>
      <c r="K212" t="s">
        <v>14724</v>
      </c>
      <c r="L212" t="s">
        <v>16564</v>
      </c>
      <c r="M212" s="36">
        <v>45985.69027777778</v>
      </c>
      <c r="N212" s="36">
        <v>45986.711805555547</v>
      </c>
      <c r="P212" t="s">
        <v>6636</v>
      </c>
      <c r="Q212" t="s">
        <v>15622</v>
      </c>
      <c r="R212" t="s">
        <v>15623</v>
      </c>
      <c r="S212" t="s">
        <v>17374</v>
      </c>
      <c r="T212" t="s">
        <v>16565</v>
      </c>
      <c r="U212" t="s">
        <v>102</v>
      </c>
      <c r="V212" t="s">
        <v>16566</v>
      </c>
      <c r="W212" t="s">
        <v>11</v>
      </c>
      <c r="X212" t="s">
        <v>104</v>
      </c>
      <c r="Y212" t="s">
        <v>2338</v>
      </c>
      <c r="Z212" s="37">
        <v>1</v>
      </c>
      <c r="AA212" t="s">
        <v>106</v>
      </c>
      <c r="AB212" s="37">
        <v>144968</v>
      </c>
      <c r="AC212" s="37">
        <v>140396</v>
      </c>
      <c r="AD212" s="37">
        <v>144968</v>
      </c>
    </row>
    <row r="213" spans="1:30">
      <c r="A213" t="s">
        <v>975</v>
      </c>
      <c r="B213" t="s">
        <v>256</v>
      </c>
      <c r="C213" t="s">
        <v>257</v>
      </c>
      <c r="D213" t="s">
        <v>976</v>
      </c>
      <c r="E213">
        <v>5899317</v>
      </c>
      <c r="F213" t="s">
        <v>16567</v>
      </c>
      <c r="G213" t="s">
        <v>1121</v>
      </c>
      <c r="H213" t="s">
        <v>979</v>
      </c>
      <c r="I213" t="s">
        <v>975</v>
      </c>
      <c r="J213" t="s">
        <v>16568</v>
      </c>
      <c r="K213" t="s">
        <v>14724</v>
      </c>
      <c r="L213" t="s">
        <v>16569</v>
      </c>
      <c r="M213" s="36">
        <v>45986.366666666669</v>
      </c>
      <c r="N213" s="36">
        <v>45986.611111111109</v>
      </c>
      <c r="P213" t="s">
        <v>1126</v>
      </c>
      <c r="Q213" t="s">
        <v>1186</v>
      </c>
      <c r="R213" t="s">
        <v>1186</v>
      </c>
      <c r="S213" t="s">
        <v>17374</v>
      </c>
      <c r="T213" t="s">
        <v>16570</v>
      </c>
      <c r="U213" t="s">
        <v>102</v>
      </c>
      <c r="V213" t="s">
        <v>16571</v>
      </c>
      <c r="W213" t="s">
        <v>8</v>
      </c>
      <c r="X213" t="s">
        <v>104</v>
      </c>
      <c r="Y213" t="s">
        <v>1960</v>
      </c>
      <c r="Z213" s="37">
        <v>1</v>
      </c>
      <c r="AA213" t="s">
        <v>106</v>
      </c>
      <c r="AB213" s="37">
        <v>65960</v>
      </c>
      <c r="AC213" s="37">
        <v>75096</v>
      </c>
      <c r="AD213" s="37">
        <v>65960</v>
      </c>
    </row>
    <row r="214" spans="1:30">
      <c r="A214" t="s">
        <v>244</v>
      </c>
      <c r="B214" t="s">
        <v>114</v>
      </c>
      <c r="C214" t="s">
        <v>115</v>
      </c>
      <c r="D214" t="s">
        <v>1263</v>
      </c>
      <c r="E214">
        <v>5899421</v>
      </c>
      <c r="F214" t="s">
        <v>16572</v>
      </c>
      <c r="G214" t="s">
        <v>1121</v>
      </c>
      <c r="H214" t="s">
        <v>248</v>
      </c>
      <c r="I214" t="s">
        <v>1266</v>
      </c>
      <c r="J214" t="s">
        <v>16573</v>
      </c>
      <c r="K214" t="s">
        <v>14724</v>
      </c>
      <c r="L214" t="s">
        <v>16574</v>
      </c>
      <c r="M214" s="36">
        <v>45986.388194444437</v>
      </c>
      <c r="N214" s="36">
        <v>45987.493750000001</v>
      </c>
      <c r="P214" t="s">
        <v>1126</v>
      </c>
      <c r="Q214" t="s">
        <v>1127</v>
      </c>
      <c r="R214" t="s">
        <v>1128</v>
      </c>
      <c r="S214" t="s">
        <v>17374</v>
      </c>
      <c r="T214" t="s">
        <v>16575</v>
      </c>
      <c r="U214" t="s">
        <v>102</v>
      </c>
      <c r="V214" t="s">
        <v>16576</v>
      </c>
      <c r="W214" t="s">
        <v>11</v>
      </c>
      <c r="X214" t="s">
        <v>104</v>
      </c>
      <c r="Y214" t="s">
        <v>254</v>
      </c>
      <c r="Z214" s="37">
        <v>1</v>
      </c>
      <c r="AA214" t="s">
        <v>106</v>
      </c>
      <c r="AB214" s="37">
        <v>144968</v>
      </c>
      <c r="AC214" s="37">
        <v>140396</v>
      </c>
      <c r="AD214" s="37">
        <v>144968</v>
      </c>
    </row>
    <row r="215" spans="1:30">
      <c r="A215" t="s">
        <v>152</v>
      </c>
      <c r="B215" t="s">
        <v>153</v>
      </c>
      <c r="C215" t="s">
        <v>154</v>
      </c>
      <c r="D215" t="s">
        <v>8474</v>
      </c>
      <c r="E215">
        <v>5899639</v>
      </c>
      <c r="F215" t="s">
        <v>16434</v>
      </c>
      <c r="G215" t="s">
        <v>1121</v>
      </c>
      <c r="H215" t="s">
        <v>153</v>
      </c>
      <c r="I215" t="s">
        <v>8477</v>
      </c>
      <c r="J215" t="s">
        <v>16435</v>
      </c>
      <c r="K215" t="s">
        <v>14724</v>
      </c>
      <c r="L215" t="s">
        <v>16577</v>
      </c>
      <c r="M215" s="36">
        <v>45986.446527777778</v>
      </c>
      <c r="N215" s="36">
        <v>45988.54583333333</v>
      </c>
      <c r="P215" t="s">
        <v>1227</v>
      </c>
      <c r="Q215" t="s">
        <v>1177</v>
      </c>
      <c r="R215" t="s">
        <v>2522</v>
      </c>
      <c r="S215" t="s">
        <v>17374</v>
      </c>
      <c r="T215" t="s">
        <v>16578</v>
      </c>
      <c r="U215" t="s">
        <v>102</v>
      </c>
      <c r="V215" t="s">
        <v>16438</v>
      </c>
      <c r="W215" t="s">
        <v>11</v>
      </c>
      <c r="X215" t="s">
        <v>104</v>
      </c>
      <c r="Y215" t="s">
        <v>2242</v>
      </c>
      <c r="Z215" s="37">
        <v>1</v>
      </c>
      <c r="AA215" t="s">
        <v>106</v>
      </c>
      <c r="AB215" s="37">
        <v>144968</v>
      </c>
      <c r="AC215" s="37">
        <v>140396</v>
      </c>
      <c r="AD215" s="37">
        <v>144968</v>
      </c>
    </row>
    <row r="216" spans="1:30">
      <c r="A216" t="s">
        <v>704</v>
      </c>
      <c r="B216" t="s">
        <v>381</v>
      </c>
      <c r="C216" t="s">
        <v>382</v>
      </c>
      <c r="D216" t="s">
        <v>705</v>
      </c>
      <c r="E216">
        <v>5899742</v>
      </c>
      <c r="F216" t="s">
        <v>15458</v>
      </c>
      <c r="G216" t="s">
        <v>1121</v>
      </c>
      <c r="H216" t="s">
        <v>708</v>
      </c>
      <c r="I216" t="s">
        <v>704</v>
      </c>
      <c r="J216" t="s">
        <v>15459</v>
      </c>
      <c r="K216" t="s">
        <v>14724</v>
      </c>
      <c r="L216" t="s">
        <v>16579</v>
      </c>
      <c r="M216" s="36">
        <v>45986.473611111112</v>
      </c>
      <c r="N216" s="36">
        <v>45986.695138888892</v>
      </c>
      <c r="P216" t="s">
        <v>6636</v>
      </c>
      <c r="Q216" t="s">
        <v>15622</v>
      </c>
      <c r="R216" t="s">
        <v>15776</v>
      </c>
      <c r="S216" t="s">
        <v>17374</v>
      </c>
      <c r="T216" t="s">
        <v>16580</v>
      </c>
      <c r="U216" t="s">
        <v>102</v>
      </c>
      <c r="V216" t="s">
        <v>15462</v>
      </c>
      <c r="W216" t="s">
        <v>8</v>
      </c>
      <c r="X216" t="s">
        <v>104</v>
      </c>
      <c r="Y216" t="s">
        <v>1686</v>
      </c>
      <c r="Z216" s="37">
        <v>1</v>
      </c>
      <c r="AA216" t="s">
        <v>106</v>
      </c>
      <c r="AB216" s="37">
        <v>65960</v>
      </c>
      <c r="AC216" s="37">
        <v>75096</v>
      </c>
      <c r="AD216" s="37">
        <v>65960</v>
      </c>
    </row>
    <row r="217" spans="1:30">
      <c r="A217" t="s">
        <v>704</v>
      </c>
      <c r="B217" t="s">
        <v>381</v>
      </c>
      <c r="C217" t="s">
        <v>382</v>
      </c>
      <c r="D217" t="s">
        <v>705</v>
      </c>
      <c r="E217">
        <v>5900116</v>
      </c>
      <c r="F217" t="s">
        <v>16581</v>
      </c>
      <c r="G217" t="s">
        <v>1121</v>
      </c>
      <c r="H217" t="s">
        <v>708</v>
      </c>
      <c r="I217" t="s">
        <v>704</v>
      </c>
      <c r="J217" t="s">
        <v>16582</v>
      </c>
      <c r="K217" t="s">
        <v>14724</v>
      </c>
      <c r="L217" t="s">
        <v>16583</v>
      </c>
      <c r="M217" s="36">
        <v>45986.572222222218</v>
      </c>
      <c r="N217" s="36">
        <v>45987.4</v>
      </c>
      <c r="P217" t="s">
        <v>15614</v>
      </c>
      <c r="Q217" t="s">
        <v>15615</v>
      </c>
      <c r="R217" t="s">
        <v>15616</v>
      </c>
      <c r="S217" t="s">
        <v>17374</v>
      </c>
      <c r="T217" t="s">
        <v>16584</v>
      </c>
      <c r="U217" t="s">
        <v>102</v>
      </c>
      <c r="V217" t="s">
        <v>16585</v>
      </c>
      <c r="W217" t="s">
        <v>8</v>
      </c>
      <c r="X217" t="s">
        <v>104</v>
      </c>
      <c r="Y217" t="s">
        <v>1686</v>
      </c>
      <c r="Z217" s="37">
        <v>1</v>
      </c>
      <c r="AA217" t="s">
        <v>106</v>
      </c>
      <c r="AB217" s="37">
        <v>65960</v>
      </c>
      <c r="AC217" s="37">
        <v>75096</v>
      </c>
      <c r="AD217" s="37">
        <v>65960</v>
      </c>
    </row>
    <row r="218" spans="1:30">
      <c r="A218" t="s">
        <v>152</v>
      </c>
      <c r="B218" t="s">
        <v>153</v>
      </c>
      <c r="C218" t="s">
        <v>154</v>
      </c>
      <c r="D218" t="s">
        <v>155</v>
      </c>
      <c r="E218">
        <v>5900131</v>
      </c>
      <c r="F218" t="s">
        <v>15773</v>
      </c>
      <c r="G218" t="s">
        <v>1121</v>
      </c>
      <c r="H218" t="s">
        <v>153</v>
      </c>
      <c r="I218" t="s">
        <v>152</v>
      </c>
      <c r="J218" t="s">
        <v>15774</v>
      </c>
      <c r="K218" t="s">
        <v>14724</v>
      </c>
      <c r="L218" t="s">
        <v>16586</v>
      </c>
      <c r="M218" s="36">
        <v>45986.573611111111</v>
      </c>
      <c r="N218" s="36">
        <v>45987.532638888893</v>
      </c>
      <c r="P218" t="s">
        <v>1227</v>
      </c>
      <c r="Q218" t="s">
        <v>1169</v>
      </c>
      <c r="R218" t="s">
        <v>1407</v>
      </c>
      <c r="S218" t="s">
        <v>17374</v>
      </c>
      <c r="T218" t="s">
        <v>16587</v>
      </c>
      <c r="U218" t="s">
        <v>102</v>
      </c>
      <c r="V218" t="s">
        <v>16588</v>
      </c>
      <c r="W218" t="s">
        <v>8</v>
      </c>
      <c r="X218" t="s">
        <v>104</v>
      </c>
      <c r="Y218" t="s">
        <v>2242</v>
      </c>
      <c r="Z218" s="37">
        <v>1</v>
      </c>
      <c r="AA218" t="s">
        <v>106</v>
      </c>
      <c r="AB218" s="37">
        <v>65960</v>
      </c>
      <c r="AC218" s="37">
        <v>75096</v>
      </c>
      <c r="AD218" s="37">
        <v>65960</v>
      </c>
    </row>
    <row r="219" spans="1:30">
      <c r="A219" t="s">
        <v>152</v>
      </c>
      <c r="B219" t="s">
        <v>153</v>
      </c>
      <c r="C219" t="s">
        <v>154</v>
      </c>
      <c r="D219" t="s">
        <v>155</v>
      </c>
      <c r="E219">
        <v>5900141</v>
      </c>
      <c r="F219" t="s">
        <v>16589</v>
      </c>
      <c r="G219" t="s">
        <v>1121</v>
      </c>
      <c r="H219" t="s">
        <v>153</v>
      </c>
      <c r="I219" t="s">
        <v>152</v>
      </c>
      <c r="J219" t="s">
        <v>16590</v>
      </c>
      <c r="K219" t="s">
        <v>14724</v>
      </c>
      <c r="L219" t="s">
        <v>16591</v>
      </c>
      <c r="M219" s="36">
        <v>45986.57708333333</v>
      </c>
      <c r="N219" s="36">
        <v>45987.496527777781</v>
      </c>
      <c r="P219" t="s">
        <v>1227</v>
      </c>
      <c r="Q219" t="s">
        <v>1336</v>
      </c>
      <c r="R219" t="s">
        <v>1337</v>
      </c>
      <c r="S219" t="s">
        <v>17374</v>
      </c>
      <c r="T219" t="s">
        <v>16592</v>
      </c>
      <c r="U219" t="s">
        <v>102</v>
      </c>
      <c r="V219" t="s">
        <v>1238</v>
      </c>
      <c r="W219" t="s">
        <v>8</v>
      </c>
      <c r="X219" t="s">
        <v>104</v>
      </c>
      <c r="Y219" t="s">
        <v>2242</v>
      </c>
      <c r="Z219" s="37">
        <v>1</v>
      </c>
      <c r="AA219" t="s">
        <v>106</v>
      </c>
      <c r="AB219" s="37">
        <v>65960</v>
      </c>
      <c r="AC219" s="37">
        <v>75096</v>
      </c>
      <c r="AD219" s="37">
        <v>65960</v>
      </c>
    </row>
    <row r="220" spans="1:30">
      <c r="A220" t="s">
        <v>152</v>
      </c>
      <c r="B220" t="s">
        <v>153</v>
      </c>
      <c r="C220" t="s">
        <v>154</v>
      </c>
      <c r="D220" t="s">
        <v>155</v>
      </c>
      <c r="E220">
        <v>5900468</v>
      </c>
      <c r="F220" t="s">
        <v>16593</v>
      </c>
      <c r="G220" t="s">
        <v>1121</v>
      </c>
      <c r="H220" t="s">
        <v>153</v>
      </c>
      <c r="I220" t="s">
        <v>152</v>
      </c>
      <c r="J220" t="s">
        <v>16594</v>
      </c>
      <c r="K220" t="s">
        <v>14724</v>
      </c>
      <c r="L220" t="s">
        <v>16595</v>
      </c>
      <c r="M220" s="36">
        <v>45986.678472222222</v>
      </c>
      <c r="N220" s="36">
        <v>45987.424305555563</v>
      </c>
      <c r="P220" t="s">
        <v>6636</v>
      </c>
      <c r="Q220" t="s">
        <v>15622</v>
      </c>
      <c r="R220" t="s">
        <v>15776</v>
      </c>
      <c r="S220" t="s">
        <v>17374</v>
      </c>
      <c r="T220" t="s">
        <v>16596</v>
      </c>
      <c r="U220" t="s">
        <v>1195</v>
      </c>
      <c r="W220" t="s">
        <v>8</v>
      </c>
      <c r="X220" t="s">
        <v>104</v>
      </c>
      <c r="Y220" t="s">
        <v>9546</v>
      </c>
      <c r="Z220" s="37">
        <v>0</v>
      </c>
      <c r="AA220" t="s">
        <v>106</v>
      </c>
      <c r="AB220" s="37">
        <v>41241</v>
      </c>
      <c r="AC220" s="37">
        <v>0</v>
      </c>
      <c r="AD220" s="37">
        <v>41241</v>
      </c>
    </row>
    <row r="221" spans="1:30">
      <c r="A221" t="s">
        <v>975</v>
      </c>
      <c r="B221" t="s">
        <v>256</v>
      </c>
      <c r="C221" t="s">
        <v>257</v>
      </c>
      <c r="D221" t="s">
        <v>4146</v>
      </c>
      <c r="E221">
        <v>5900953</v>
      </c>
      <c r="F221" t="s">
        <v>15716</v>
      </c>
      <c r="G221" t="s">
        <v>1121</v>
      </c>
      <c r="H221" t="s">
        <v>291</v>
      </c>
      <c r="I221" t="s">
        <v>4149</v>
      </c>
      <c r="J221" t="s">
        <v>15717</v>
      </c>
      <c r="K221" t="s">
        <v>14724</v>
      </c>
      <c r="L221" t="s">
        <v>16597</v>
      </c>
      <c r="M221" s="36">
        <v>45987.334722222222</v>
      </c>
      <c r="N221" s="36">
        <v>45988.654861111107</v>
      </c>
      <c r="P221" t="s">
        <v>1227</v>
      </c>
      <c r="Q221" t="s">
        <v>1637</v>
      </c>
      <c r="R221" t="s">
        <v>1638</v>
      </c>
      <c r="S221" t="s">
        <v>17374</v>
      </c>
      <c r="T221" t="s">
        <v>16598</v>
      </c>
      <c r="U221" t="s">
        <v>102</v>
      </c>
      <c r="V221" t="s">
        <v>16599</v>
      </c>
      <c r="W221" t="s">
        <v>13</v>
      </c>
      <c r="X221" t="s">
        <v>104</v>
      </c>
      <c r="Y221" t="s">
        <v>1299</v>
      </c>
      <c r="Z221" s="37">
        <v>1</v>
      </c>
      <c r="AA221" t="s">
        <v>106</v>
      </c>
      <c r="AB221" s="37">
        <v>275729</v>
      </c>
      <c r="AC221" s="37">
        <v>196537</v>
      </c>
      <c r="AD221" s="37">
        <v>275729</v>
      </c>
    </row>
    <row r="222" spans="1:30">
      <c r="A222" t="s">
        <v>603</v>
      </c>
      <c r="B222" t="s">
        <v>381</v>
      </c>
      <c r="C222" t="s">
        <v>382</v>
      </c>
      <c r="D222" t="s">
        <v>604</v>
      </c>
      <c r="E222">
        <v>5901070</v>
      </c>
      <c r="F222" t="s">
        <v>16429</v>
      </c>
      <c r="G222" t="s">
        <v>1121</v>
      </c>
      <c r="H222" t="s">
        <v>607</v>
      </c>
      <c r="I222" t="s">
        <v>603</v>
      </c>
      <c r="J222" t="s">
        <v>16430</v>
      </c>
      <c r="K222" t="s">
        <v>14724</v>
      </c>
      <c r="L222" t="s">
        <v>16600</v>
      </c>
      <c r="M222" s="36">
        <v>45987.390972222223</v>
      </c>
      <c r="N222" s="36">
        <v>45987.729166666657</v>
      </c>
      <c r="P222" t="s">
        <v>6636</v>
      </c>
      <c r="Q222" t="s">
        <v>15622</v>
      </c>
      <c r="R222" t="s">
        <v>15623</v>
      </c>
      <c r="S222" t="s">
        <v>17374</v>
      </c>
      <c r="T222" t="s">
        <v>16601</v>
      </c>
      <c r="U222" t="s">
        <v>102</v>
      </c>
      <c r="V222" t="s">
        <v>16602</v>
      </c>
      <c r="W222" t="s">
        <v>8</v>
      </c>
      <c r="X222" t="s">
        <v>104</v>
      </c>
      <c r="Y222" t="s">
        <v>612</v>
      </c>
      <c r="Z222" s="37">
        <v>1</v>
      </c>
      <c r="AA222" t="s">
        <v>106</v>
      </c>
      <c r="AB222" s="37">
        <v>65960</v>
      </c>
      <c r="AC222" s="37">
        <v>75096</v>
      </c>
      <c r="AD222" s="37">
        <v>65960</v>
      </c>
    </row>
    <row r="223" spans="1:30">
      <c r="A223" t="s">
        <v>152</v>
      </c>
      <c r="B223" t="s">
        <v>153</v>
      </c>
      <c r="C223" t="s">
        <v>154</v>
      </c>
      <c r="D223" t="s">
        <v>155</v>
      </c>
      <c r="E223">
        <v>5901102</v>
      </c>
      <c r="F223" t="s">
        <v>16603</v>
      </c>
      <c r="G223" t="s">
        <v>1121</v>
      </c>
      <c r="H223" t="s">
        <v>153</v>
      </c>
      <c r="I223" t="s">
        <v>152</v>
      </c>
      <c r="J223" t="s">
        <v>16604</v>
      </c>
      <c r="K223" t="s">
        <v>14724</v>
      </c>
      <c r="L223" t="s">
        <v>16605</v>
      </c>
      <c r="M223" s="36">
        <v>45987.400694444441</v>
      </c>
      <c r="N223" s="36">
        <v>45988.400694444441</v>
      </c>
      <c r="P223" t="s">
        <v>1227</v>
      </c>
      <c r="Q223" t="s">
        <v>1637</v>
      </c>
      <c r="R223" t="s">
        <v>1638</v>
      </c>
      <c r="S223" t="s">
        <v>17374</v>
      </c>
      <c r="T223" t="s">
        <v>16606</v>
      </c>
      <c r="U223" t="s">
        <v>102</v>
      </c>
      <c r="V223" t="s">
        <v>16607</v>
      </c>
      <c r="W223" t="s">
        <v>8</v>
      </c>
      <c r="X223" t="s">
        <v>104</v>
      </c>
      <c r="Y223" t="s">
        <v>786</v>
      </c>
      <c r="Z223" s="37">
        <v>1</v>
      </c>
      <c r="AA223" t="s">
        <v>106</v>
      </c>
      <c r="AB223" s="37">
        <v>65960</v>
      </c>
      <c r="AC223" s="37">
        <v>75096</v>
      </c>
      <c r="AD223" s="37">
        <v>65960</v>
      </c>
    </row>
    <row r="224" spans="1:30">
      <c r="A224" t="s">
        <v>152</v>
      </c>
      <c r="B224" t="s">
        <v>153</v>
      </c>
      <c r="C224" t="s">
        <v>154</v>
      </c>
      <c r="D224" t="s">
        <v>155</v>
      </c>
      <c r="E224">
        <v>5901105</v>
      </c>
      <c r="F224" t="s">
        <v>15412</v>
      </c>
      <c r="G224" t="s">
        <v>1121</v>
      </c>
      <c r="H224" t="s">
        <v>153</v>
      </c>
      <c r="I224" t="s">
        <v>152</v>
      </c>
      <c r="J224" t="s">
        <v>15413</v>
      </c>
      <c r="K224" t="s">
        <v>14724</v>
      </c>
      <c r="L224" t="s">
        <v>16608</v>
      </c>
      <c r="M224" s="36">
        <v>45987.400694444441</v>
      </c>
      <c r="N224" s="36">
        <v>45988.669444444437</v>
      </c>
      <c r="P224" t="s">
        <v>1126</v>
      </c>
      <c r="Q224" t="s">
        <v>1186</v>
      </c>
      <c r="R224" t="s">
        <v>1186</v>
      </c>
      <c r="S224" t="s">
        <v>17374</v>
      </c>
      <c r="T224" t="s">
        <v>16609</v>
      </c>
      <c r="U224" t="s">
        <v>102</v>
      </c>
      <c r="V224" t="s">
        <v>15416</v>
      </c>
      <c r="W224" t="s">
        <v>8</v>
      </c>
      <c r="X224" t="s">
        <v>104</v>
      </c>
      <c r="Y224" t="s">
        <v>919</v>
      </c>
      <c r="Z224" s="37">
        <v>1</v>
      </c>
      <c r="AA224" t="s">
        <v>106</v>
      </c>
      <c r="AB224" s="37">
        <v>65960</v>
      </c>
      <c r="AC224" s="37">
        <v>75096</v>
      </c>
      <c r="AD224" s="37">
        <v>65960</v>
      </c>
    </row>
    <row r="225" spans="1:30">
      <c r="A225" t="s">
        <v>152</v>
      </c>
      <c r="B225" t="s">
        <v>153</v>
      </c>
      <c r="C225" t="s">
        <v>154</v>
      </c>
      <c r="D225" t="s">
        <v>155</v>
      </c>
      <c r="E225">
        <v>5901219</v>
      </c>
      <c r="F225" t="s">
        <v>16610</v>
      </c>
      <c r="G225" t="s">
        <v>1121</v>
      </c>
      <c r="H225" t="s">
        <v>153</v>
      </c>
      <c r="I225" t="s">
        <v>152</v>
      </c>
      <c r="J225" t="s">
        <v>16611</v>
      </c>
      <c r="K225" t="s">
        <v>14724</v>
      </c>
      <c r="L225" t="s">
        <v>16612</v>
      </c>
      <c r="M225" s="36">
        <v>45987.431944444441</v>
      </c>
      <c r="N225" s="36">
        <v>45988.710416666669</v>
      </c>
      <c r="P225" t="s">
        <v>1126</v>
      </c>
      <c r="Q225" t="s">
        <v>1158</v>
      </c>
      <c r="R225" t="s">
        <v>1128</v>
      </c>
      <c r="S225" t="s">
        <v>17374</v>
      </c>
      <c r="T225" t="s">
        <v>16613</v>
      </c>
      <c r="U225" t="s">
        <v>102</v>
      </c>
      <c r="V225" t="s">
        <v>16614</v>
      </c>
      <c r="W225" t="s">
        <v>8</v>
      </c>
      <c r="X225" t="s">
        <v>104</v>
      </c>
      <c r="Y225" t="s">
        <v>793</v>
      </c>
      <c r="Z225" s="37">
        <v>1</v>
      </c>
      <c r="AA225" t="s">
        <v>106</v>
      </c>
      <c r="AB225" s="37">
        <v>65960</v>
      </c>
      <c r="AC225" s="37">
        <v>75096</v>
      </c>
      <c r="AD225" s="37">
        <v>65960</v>
      </c>
    </row>
    <row r="226" spans="1:30">
      <c r="A226" t="s">
        <v>152</v>
      </c>
      <c r="B226" t="s">
        <v>153</v>
      </c>
      <c r="C226" t="s">
        <v>154</v>
      </c>
      <c r="D226" t="s">
        <v>155</v>
      </c>
      <c r="E226">
        <v>5901222</v>
      </c>
      <c r="F226" t="s">
        <v>16615</v>
      </c>
      <c r="G226" t="s">
        <v>1121</v>
      </c>
      <c r="H226" t="s">
        <v>153</v>
      </c>
      <c r="I226" t="s">
        <v>152</v>
      </c>
      <c r="J226" t="s">
        <v>16616</v>
      </c>
      <c r="K226" t="s">
        <v>14724</v>
      </c>
      <c r="L226" t="s">
        <v>16617</v>
      </c>
      <c r="M226" s="36">
        <v>45987.431944444441</v>
      </c>
      <c r="N226" s="36">
        <v>45987.631249999999</v>
      </c>
      <c r="P226" t="s">
        <v>1227</v>
      </c>
      <c r="Q226" t="s">
        <v>1336</v>
      </c>
      <c r="R226" t="s">
        <v>1445</v>
      </c>
      <c r="S226" t="s">
        <v>17374</v>
      </c>
      <c r="T226" t="s">
        <v>16618</v>
      </c>
      <c r="U226" t="s">
        <v>102</v>
      </c>
      <c r="V226" t="s">
        <v>16619</v>
      </c>
      <c r="W226" t="s">
        <v>8</v>
      </c>
      <c r="X226" t="s">
        <v>104</v>
      </c>
      <c r="Y226" t="s">
        <v>1110</v>
      </c>
      <c r="Z226" s="37">
        <v>1</v>
      </c>
      <c r="AA226" t="s">
        <v>106</v>
      </c>
      <c r="AB226" s="37">
        <v>65960</v>
      </c>
      <c r="AC226" s="37">
        <v>75096</v>
      </c>
      <c r="AD226" s="37">
        <v>65960</v>
      </c>
    </row>
    <row r="227" spans="1:30">
      <c r="A227" t="s">
        <v>85</v>
      </c>
      <c r="B227" t="s">
        <v>86</v>
      </c>
      <c r="C227" t="s">
        <v>87</v>
      </c>
      <c r="D227" t="s">
        <v>296</v>
      </c>
      <c r="E227">
        <v>5901240</v>
      </c>
      <c r="F227" t="s">
        <v>16620</v>
      </c>
      <c r="G227" t="s">
        <v>1121</v>
      </c>
      <c r="H227" t="s">
        <v>93</v>
      </c>
      <c r="I227" t="s">
        <v>85</v>
      </c>
      <c r="J227" t="s">
        <v>16621</v>
      </c>
      <c r="K227" t="s">
        <v>14724</v>
      </c>
      <c r="L227" t="s">
        <v>16622</v>
      </c>
      <c r="M227" s="36">
        <v>45987.436111111107</v>
      </c>
      <c r="N227" s="36">
        <v>45987.642361111109</v>
      </c>
      <c r="P227" t="s">
        <v>1126</v>
      </c>
      <c r="Q227" t="s">
        <v>1158</v>
      </c>
      <c r="R227" t="s">
        <v>1159</v>
      </c>
      <c r="S227" t="s">
        <v>17374</v>
      </c>
      <c r="T227" t="s">
        <v>16623</v>
      </c>
      <c r="U227" t="s">
        <v>102</v>
      </c>
      <c r="V227" t="s">
        <v>16624</v>
      </c>
      <c r="W227" t="s">
        <v>8</v>
      </c>
      <c r="X227" t="s">
        <v>104</v>
      </c>
      <c r="Y227" t="s">
        <v>105</v>
      </c>
      <c r="Z227" s="37">
        <v>1</v>
      </c>
      <c r="AA227" t="s">
        <v>106</v>
      </c>
      <c r="AB227" s="37">
        <v>65960</v>
      </c>
      <c r="AC227" s="37">
        <v>75096</v>
      </c>
      <c r="AD227" s="37">
        <v>65960</v>
      </c>
    </row>
    <row r="228" spans="1:30">
      <c r="A228" t="s">
        <v>152</v>
      </c>
      <c r="B228" t="s">
        <v>153</v>
      </c>
      <c r="C228" t="s">
        <v>154</v>
      </c>
      <c r="D228" t="s">
        <v>155</v>
      </c>
      <c r="E228">
        <v>5901439</v>
      </c>
      <c r="F228" t="s">
        <v>16625</v>
      </c>
      <c r="G228" t="s">
        <v>1121</v>
      </c>
      <c r="H228" t="s">
        <v>153</v>
      </c>
      <c r="I228" t="s">
        <v>152</v>
      </c>
      <c r="J228" t="s">
        <v>16626</v>
      </c>
      <c r="K228" t="s">
        <v>14724</v>
      </c>
      <c r="L228" t="s">
        <v>16627</v>
      </c>
      <c r="M228" s="36">
        <v>45987.482638888891</v>
      </c>
      <c r="N228" s="36">
        <v>45987.686111111107</v>
      </c>
      <c r="P228" t="s">
        <v>6636</v>
      </c>
      <c r="Q228" t="s">
        <v>15622</v>
      </c>
      <c r="R228" t="s">
        <v>15776</v>
      </c>
      <c r="S228" t="s">
        <v>17374</v>
      </c>
      <c r="T228" t="s">
        <v>16628</v>
      </c>
      <c r="U228" t="s">
        <v>1195</v>
      </c>
      <c r="W228" t="s">
        <v>8</v>
      </c>
      <c r="X228" t="s">
        <v>104</v>
      </c>
      <c r="Y228" t="s">
        <v>9546</v>
      </c>
      <c r="Z228" s="37">
        <v>0</v>
      </c>
      <c r="AA228" t="s">
        <v>106</v>
      </c>
      <c r="AB228" s="37">
        <v>41241</v>
      </c>
      <c r="AC228" s="37">
        <v>0</v>
      </c>
      <c r="AD228" s="37">
        <v>41241</v>
      </c>
    </row>
    <row r="229" spans="1:30">
      <c r="A229" t="s">
        <v>152</v>
      </c>
      <c r="B229" t="s">
        <v>153</v>
      </c>
      <c r="C229" t="s">
        <v>154</v>
      </c>
      <c r="D229" t="s">
        <v>16629</v>
      </c>
      <c r="E229">
        <v>5901989</v>
      </c>
      <c r="F229" t="s">
        <v>16630</v>
      </c>
      <c r="G229" t="s">
        <v>1121</v>
      </c>
      <c r="H229" t="s">
        <v>153</v>
      </c>
      <c r="I229" t="s">
        <v>16631</v>
      </c>
      <c r="J229" t="s">
        <v>16632</v>
      </c>
      <c r="K229" t="s">
        <v>14724</v>
      </c>
      <c r="L229" t="s">
        <v>16633</v>
      </c>
      <c r="M229" s="36">
        <v>45987.652777777781</v>
      </c>
      <c r="N229" s="36">
        <v>45988.631249999999</v>
      </c>
      <c r="P229" t="s">
        <v>1126</v>
      </c>
      <c r="Q229" t="s">
        <v>1127</v>
      </c>
      <c r="R229" t="s">
        <v>1128</v>
      </c>
      <c r="S229" t="s">
        <v>17374</v>
      </c>
      <c r="T229" t="s">
        <v>16634</v>
      </c>
      <c r="U229" t="s">
        <v>102</v>
      </c>
      <c r="V229" t="s">
        <v>16635</v>
      </c>
      <c r="W229" t="s">
        <v>11</v>
      </c>
      <c r="X229" t="s">
        <v>104</v>
      </c>
      <c r="Y229" t="s">
        <v>838</v>
      </c>
      <c r="Z229" s="37">
        <v>1</v>
      </c>
      <c r="AA229" t="s">
        <v>106</v>
      </c>
      <c r="AB229" s="37">
        <v>144968</v>
      </c>
      <c r="AC229" s="37">
        <v>140396</v>
      </c>
      <c r="AD229" s="37">
        <v>144968</v>
      </c>
    </row>
    <row r="230" spans="1:30">
      <c r="A230" t="s">
        <v>152</v>
      </c>
      <c r="B230" t="s">
        <v>153</v>
      </c>
      <c r="C230" t="s">
        <v>154</v>
      </c>
      <c r="D230" t="s">
        <v>155</v>
      </c>
      <c r="E230">
        <v>5902195</v>
      </c>
      <c r="F230" t="s">
        <v>16636</v>
      </c>
      <c r="G230" t="s">
        <v>1121</v>
      </c>
      <c r="H230" t="s">
        <v>153</v>
      </c>
      <c r="I230" t="s">
        <v>152</v>
      </c>
      <c r="J230" t="s">
        <v>16637</v>
      </c>
      <c r="K230" t="s">
        <v>14724</v>
      </c>
      <c r="L230" t="s">
        <v>16638</v>
      </c>
      <c r="M230" s="36">
        <v>45987.713888888888</v>
      </c>
      <c r="N230" s="36">
        <v>45988.674305555563</v>
      </c>
      <c r="P230" t="s">
        <v>6636</v>
      </c>
      <c r="Q230" t="s">
        <v>15622</v>
      </c>
      <c r="R230" t="s">
        <v>15665</v>
      </c>
      <c r="S230" t="s">
        <v>17374</v>
      </c>
      <c r="T230" t="s">
        <v>16639</v>
      </c>
      <c r="U230" t="s">
        <v>102</v>
      </c>
      <c r="V230" t="s">
        <v>16640</v>
      </c>
      <c r="W230" t="s">
        <v>8</v>
      </c>
      <c r="X230" t="s">
        <v>104</v>
      </c>
      <c r="Y230" t="s">
        <v>838</v>
      </c>
      <c r="Z230" s="37">
        <v>1</v>
      </c>
      <c r="AA230" t="s">
        <v>106</v>
      </c>
      <c r="AB230" s="37">
        <v>65960</v>
      </c>
      <c r="AC230" s="37">
        <v>75096</v>
      </c>
      <c r="AD230" s="37">
        <v>65960</v>
      </c>
    </row>
    <row r="231" spans="1:30">
      <c r="A231" t="s">
        <v>244</v>
      </c>
      <c r="B231" t="s">
        <v>114</v>
      </c>
      <c r="C231" t="s">
        <v>115</v>
      </c>
      <c r="D231" t="s">
        <v>4580</v>
      </c>
      <c r="E231">
        <v>5902224</v>
      </c>
      <c r="F231" t="s">
        <v>16641</v>
      </c>
      <c r="G231" t="s">
        <v>1121</v>
      </c>
      <c r="H231" t="s">
        <v>366</v>
      </c>
      <c r="I231" t="s">
        <v>4583</v>
      </c>
      <c r="J231" t="s">
        <v>16642</v>
      </c>
      <c r="K231" t="s">
        <v>14724</v>
      </c>
      <c r="L231" t="s">
        <v>16643</v>
      </c>
      <c r="M231" s="36">
        <v>45987.722222222219</v>
      </c>
      <c r="N231" s="36">
        <v>45988.549305555563</v>
      </c>
      <c r="P231" t="s">
        <v>15614</v>
      </c>
      <c r="Q231" t="s">
        <v>1127</v>
      </c>
      <c r="R231" t="s">
        <v>15944</v>
      </c>
      <c r="S231" t="s">
        <v>17374</v>
      </c>
      <c r="T231" t="s">
        <v>16644</v>
      </c>
      <c r="U231" t="s">
        <v>102</v>
      </c>
      <c r="V231" t="s">
        <v>16645</v>
      </c>
      <c r="W231" t="s">
        <v>11</v>
      </c>
      <c r="X231" t="s">
        <v>104</v>
      </c>
      <c r="Y231" t="s">
        <v>1941</v>
      </c>
      <c r="Z231" s="37">
        <v>1</v>
      </c>
      <c r="AA231" t="s">
        <v>106</v>
      </c>
      <c r="AB231" s="37">
        <v>144968</v>
      </c>
      <c r="AC231" s="37">
        <v>140396</v>
      </c>
      <c r="AD231" s="37">
        <v>144968</v>
      </c>
    </row>
    <row r="232" spans="1:30">
      <c r="A232" t="s">
        <v>152</v>
      </c>
      <c r="B232" t="s">
        <v>153</v>
      </c>
      <c r="C232" t="s">
        <v>154</v>
      </c>
      <c r="D232" t="s">
        <v>155</v>
      </c>
      <c r="E232">
        <v>5902274</v>
      </c>
      <c r="F232" t="s">
        <v>16362</v>
      </c>
      <c r="G232" t="s">
        <v>1121</v>
      </c>
      <c r="H232" t="s">
        <v>153</v>
      </c>
      <c r="I232" t="s">
        <v>152</v>
      </c>
      <c r="J232" t="s">
        <v>16363</v>
      </c>
      <c r="K232" t="s">
        <v>14724</v>
      </c>
      <c r="L232" t="s">
        <v>16646</v>
      </c>
      <c r="M232" s="36">
        <v>45988.333333333343</v>
      </c>
      <c r="N232" s="36">
        <v>45988.738194444442</v>
      </c>
      <c r="P232" t="s">
        <v>1126</v>
      </c>
      <c r="Q232" t="s">
        <v>1158</v>
      </c>
      <c r="R232" t="s">
        <v>1159</v>
      </c>
      <c r="S232" t="s">
        <v>17374</v>
      </c>
      <c r="T232" t="s">
        <v>16647</v>
      </c>
      <c r="U232" t="s">
        <v>102</v>
      </c>
      <c r="V232" t="s">
        <v>16648</v>
      </c>
      <c r="W232" t="s">
        <v>8</v>
      </c>
      <c r="X232" t="s">
        <v>104</v>
      </c>
      <c r="Y232" t="s">
        <v>1262</v>
      </c>
      <c r="Z232" s="37">
        <v>1</v>
      </c>
      <c r="AA232" t="s">
        <v>106</v>
      </c>
      <c r="AB232" s="37">
        <v>65960</v>
      </c>
      <c r="AC232" s="37">
        <v>75096</v>
      </c>
      <c r="AD232" s="37">
        <v>65960</v>
      </c>
    </row>
    <row r="233" spans="1:30">
      <c r="A233" t="s">
        <v>152</v>
      </c>
      <c r="B233" t="s">
        <v>153</v>
      </c>
      <c r="C233" t="s">
        <v>154</v>
      </c>
      <c r="D233" t="s">
        <v>8403</v>
      </c>
      <c r="E233">
        <v>5902711</v>
      </c>
      <c r="F233" t="s">
        <v>15676</v>
      </c>
      <c r="G233" t="s">
        <v>1121</v>
      </c>
      <c r="H233" t="s">
        <v>153</v>
      </c>
      <c r="I233" t="s">
        <v>8404</v>
      </c>
      <c r="J233" t="s">
        <v>15677</v>
      </c>
      <c r="K233" t="s">
        <v>14724</v>
      </c>
      <c r="L233" t="s">
        <v>16649</v>
      </c>
      <c r="M233" s="36">
        <v>45988.351388888892</v>
      </c>
      <c r="N233" s="36">
        <v>45989.505555555559</v>
      </c>
      <c r="P233" t="s">
        <v>6636</v>
      </c>
      <c r="Q233" t="s">
        <v>15622</v>
      </c>
      <c r="R233" t="s">
        <v>15822</v>
      </c>
      <c r="S233" t="s">
        <v>17374</v>
      </c>
      <c r="T233" t="s">
        <v>16650</v>
      </c>
      <c r="U233" t="s">
        <v>102</v>
      </c>
      <c r="V233" t="s">
        <v>15680</v>
      </c>
      <c r="W233" t="s">
        <v>11</v>
      </c>
      <c r="X233" t="s">
        <v>104</v>
      </c>
      <c r="Y233" t="s">
        <v>786</v>
      </c>
      <c r="Z233" s="37">
        <v>1</v>
      </c>
      <c r="AA233" t="s">
        <v>106</v>
      </c>
      <c r="AB233" s="37">
        <v>144968</v>
      </c>
      <c r="AC233" s="37">
        <v>140396</v>
      </c>
      <c r="AD233" s="37">
        <v>144968</v>
      </c>
    </row>
    <row r="234" spans="1:30">
      <c r="A234" t="s">
        <v>244</v>
      </c>
      <c r="B234" t="s">
        <v>114</v>
      </c>
      <c r="C234" t="s">
        <v>115</v>
      </c>
      <c r="D234" t="s">
        <v>7185</v>
      </c>
      <c r="E234">
        <v>5902782</v>
      </c>
      <c r="F234" t="s">
        <v>16651</v>
      </c>
      <c r="G234" t="s">
        <v>1121</v>
      </c>
      <c r="H234" t="s">
        <v>248</v>
      </c>
      <c r="I234" t="s">
        <v>244</v>
      </c>
      <c r="J234" t="s">
        <v>16652</v>
      </c>
      <c r="K234" t="s">
        <v>14724</v>
      </c>
      <c r="L234" t="s">
        <v>16653</v>
      </c>
      <c r="M234" s="36">
        <v>45988.374305555553</v>
      </c>
      <c r="N234" s="36">
        <v>45988.642361111109</v>
      </c>
      <c r="P234" t="s">
        <v>6636</v>
      </c>
      <c r="Q234" t="s">
        <v>1637</v>
      </c>
      <c r="R234" t="s">
        <v>15966</v>
      </c>
      <c r="S234" t="s">
        <v>17374</v>
      </c>
      <c r="T234" t="s">
        <v>16654</v>
      </c>
      <c r="U234" t="s">
        <v>1195</v>
      </c>
      <c r="W234" t="s">
        <v>8</v>
      </c>
      <c r="X234" t="s">
        <v>104</v>
      </c>
      <c r="Y234" t="s">
        <v>1272</v>
      </c>
      <c r="Z234" s="37">
        <v>0</v>
      </c>
      <c r="AA234" t="s">
        <v>106</v>
      </c>
      <c r="AB234" s="37">
        <v>41241</v>
      </c>
      <c r="AC234" s="37">
        <v>0</v>
      </c>
      <c r="AD234" s="37">
        <v>41241</v>
      </c>
    </row>
    <row r="235" spans="1:30">
      <c r="A235" t="s">
        <v>398</v>
      </c>
      <c r="B235" t="s">
        <v>86</v>
      </c>
      <c r="C235" t="s">
        <v>87</v>
      </c>
      <c r="D235" t="s">
        <v>480</v>
      </c>
      <c r="E235">
        <v>5902818</v>
      </c>
      <c r="F235" t="s">
        <v>16655</v>
      </c>
      <c r="G235" t="s">
        <v>1121</v>
      </c>
      <c r="H235" t="s">
        <v>402</v>
      </c>
      <c r="I235" t="s">
        <v>484</v>
      </c>
      <c r="J235" t="s">
        <v>16656</v>
      </c>
      <c r="K235" t="s">
        <v>14724</v>
      </c>
      <c r="L235" t="s">
        <v>16657</v>
      </c>
      <c r="M235" s="36">
        <v>45988.381249999999</v>
      </c>
      <c r="N235" s="36">
        <v>45989.734027777777</v>
      </c>
      <c r="P235" t="s">
        <v>6636</v>
      </c>
      <c r="Q235" t="s">
        <v>1637</v>
      </c>
      <c r="R235" t="s">
        <v>15636</v>
      </c>
      <c r="S235" t="s">
        <v>17374</v>
      </c>
      <c r="T235" t="s">
        <v>16658</v>
      </c>
      <c r="U235" t="s">
        <v>102</v>
      </c>
      <c r="V235" t="s">
        <v>16659</v>
      </c>
      <c r="W235" t="s">
        <v>11</v>
      </c>
      <c r="X235" t="s">
        <v>104</v>
      </c>
      <c r="Y235" t="s">
        <v>1439</v>
      </c>
      <c r="Z235" s="37">
        <v>1</v>
      </c>
      <c r="AA235" t="s">
        <v>106</v>
      </c>
      <c r="AB235" s="37">
        <v>144968</v>
      </c>
      <c r="AC235" s="37">
        <v>140396</v>
      </c>
      <c r="AD235" s="37">
        <v>144968</v>
      </c>
    </row>
    <row r="236" spans="1:30">
      <c r="A236" t="s">
        <v>152</v>
      </c>
      <c r="B236" t="s">
        <v>153</v>
      </c>
      <c r="C236" t="s">
        <v>154</v>
      </c>
      <c r="D236" t="s">
        <v>16660</v>
      </c>
      <c r="E236">
        <v>5902911</v>
      </c>
      <c r="F236" t="s">
        <v>16661</v>
      </c>
      <c r="G236" t="s">
        <v>1121</v>
      </c>
      <c r="H236" t="s">
        <v>153</v>
      </c>
      <c r="I236" t="s">
        <v>16662</v>
      </c>
      <c r="J236" t="s">
        <v>16663</v>
      </c>
      <c r="K236" t="s">
        <v>14724</v>
      </c>
      <c r="L236" t="s">
        <v>16664</v>
      </c>
      <c r="M236" s="36">
        <v>45988.400694444441</v>
      </c>
      <c r="N236" s="36">
        <v>45988.697222222218</v>
      </c>
      <c r="P236" t="s">
        <v>6636</v>
      </c>
      <c r="Q236" t="s">
        <v>1637</v>
      </c>
      <c r="R236" t="s">
        <v>15665</v>
      </c>
      <c r="S236" t="s">
        <v>17374</v>
      </c>
      <c r="T236" t="s">
        <v>16665</v>
      </c>
      <c r="U236" t="s">
        <v>1195</v>
      </c>
      <c r="W236" t="s">
        <v>15</v>
      </c>
      <c r="X236" t="s">
        <v>104</v>
      </c>
      <c r="Y236" t="s">
        <v>453</v>
      </c>
      <c r="Z236" s="37">
        <v>0</v>
      </c>
      <c r="AA236" t="s">
        <v>106</v>
      </c>
      <c r="AB236" s="37">
        <v>41241</v>
      </c>
      <c r="AC236" s="37">
        <v>0</v>
      </c>
      <c r="AD236" s="37">
        <v>41241</v>
      </c>
    </row>
    <row r="237" spans="1:30">
      <c r="A237" t="s">
        <v>152</v>
      </c>
      <c r="B237" t="s">
        <v>153</v>
      </c>
      <c r="C237" t="s">
        <v>154</v>
      </c>
      <c r="D237" t="s">
        <v>155</v>
      </c>
      <c r="E237">
        <v>5903018</v>
      </c>
      <c r="F237" t="s">
        <v>16666</v>
      </c>
      <c r="G237" t="s">
        <v>1121</v>
      </c>
      <c r="H237" t="s">
        <v>153</v>
      </c>
      <c r="I237" t="s">
        <v>152</v>
      </c>
      <c r="J237" t="s">
        <v>16667</v>
      </c>
      <c r="K237" t="s">
        <v>14724</v>
      </c>
      <c r="L237" t="s">
        <v>16668</v>
      </c>
      <c r="M237" s="36">
        <v>45988.425000000003</v>
      </c>
      <c r="N237" s="36">
        <v>45988.466666666667</v>
      </c>
      <c r="P237" t="s">
        <v>6636</v>
      </c>
      <c r="Q237" t="s">
        <v>15622</v>
      </c>
      <c r="R237" t="s">
        <v>15776</v>
      </c>
      <c r="S237" t="s">
        <v>17374</v>
      </c>
      <c r="T237" t="s">
        <v>16669</v>
      </c>
      <c r="U237" t="s">
        <v>1195</v>
      </c>
      <c r="W237" t="s">
        <v>8</v>
      </c>
      <c r="X237" t="s">
        <v>104</v>
      </c>
      <c r="Y237" t="s">
        <v>9546</v>
      </c>
      <c r="Z237" s="37">
        <v>0</v>
      </c>
      <c r="AA237" t="s">
        <v>106</v>
      </c>
      <c r="AB237" s="37">
        <v>41241</v>
      </c>
      <c r="AC237" s="37">
        <v>0</v>
      </c>
      <c r="AD237" s="37">
        <v>41241</v>
      </c>
    </row>
    <row r="238" spans="1:30">
      <c r="A238" t="s">
        <v>310</v>
      </c>
      <c r="B238" t="s">
        <v>114</v>
      </c>
      <c r="C238" t="s">
        <v>115</v>
      </c>
      <c r="D238" t="s">
        <v>311</v>
      </c>
      <c r="E238">
        <v>5903052</v>
      </c>
      <c r="F238" t="s">
        <v>16220</v>
      </c>
      <c r="G238" t="s">
        <v>1121</v>
      </c>
      <c r="H238" t="s">
        <v>314</v>
      </c>
      <c r="I238" t="s">
        <v>310</v>
      </c>
      <c r="J238" t="s">
        <v>16221</v>
      </c>
      <c r="K238" t="s">
        <v>14724</v>
      </c>
      <c r="L238" t="s">
        <v>16670</v>
      </c>
      <c r="M238" s="36">
        <v>45988.431944444441</v>
      </c>
      <c r="N238" s="36">
        <v>45989.409722222219</v>
      </c>
      <c r="P238" t="s">
        <v>6636</v>
      </c>
      <c r="Q238" t="s">
        <v>15622</v>
      </c>
      <c r="R238" t="s">
        <v>15623</v>
      </c>
      <c r="S238" t="s">
        <v>17374</v>
      </c>
      <c r="T238" t="s">
        <v>16671</v>
      </c>
      <c r="U238" t="s">
        <v>102</v>
      </c>
      <c r="V238" t="s">
        <v>16672</v>
      </c>
      <c r="W238" t="s">
        <v>8</v>
      </c>
      <c r="X238" t="s">
        <v>104</v>
      </c>
      <c r="Y238" t="s">
        <v>333</v>
      </c>
      <c r="Z238" s="37">
        <v>1</v>
      </c>
      <c r="AA238" t="s">
        <v>106</v>
      </c>
      <c r="AB238" s="37">
        <v>65960</v>
      </c>
      <c r="AC238" s="37">
        <v>75096</v>
      </c>
      <c r="AD238" s="37">
        <v>65960</v>
      </c>
    </row>
    <row r="239" spans="1:30">
      <c r="A239" t="s">
        <v>152</v>
      </c>
      <c r="B239" t="s">
        <v>153</v>
      </c>
      <c r="C239" t="s">
        <v>154</v>
      </c>
      <c r="D239" t="s">
        <v>155</v>
      </c>
      <c r="E239">
        <v>5903081</v>
      </c>
      <c r="F239" t="s">
        <v>16349</v>
      </c>
      <c r="G239" t="s">
        <v>1121</v>
      </c>
      <c r="H239" t="s">
        <v>153</v>
      </c>
      <c r="I239" t="s">
        <v>152</v>
      </c>
      <c r="J239" t="s">
        <v>16350</v>
      </c>
      <c r="K239" t="s">
        <v>14724</v>
      </c>
      <c r="L239" t="s">
        <v>16673</v>
      </c>
      <c r="M239" s="36">
        <v>45988.4375</v>
      </c>
      <c r="N239" s="36">
        <v>45990.370138888888</v>
      </c>
      <c r="P239" t="s">
        <v>6636</v>
      </c>
      <c r="Q239" t="s">
        <v>15622</v>
      </c>
      <c r="R239" t="s">
        <v>1638</v>
      </c>
      <c r="S239" t="s">
        <v>17374</v>
      </c>
      <c r="T239" t="s">
        <v>16674</v>
      </c>
      <c r="U239" t="s">
        <v>102</v>
      </c>
      <c r="V239" t="s">
        <v>16675</v>
      </c>
      <c r="W239" t="s">
        <v>8</v>
      </c>
      <c r="X239" t="s">
        <v>104</v>
      </c>
      <c r="Y239" t="s">
        <v>919</v>
      </c>
      <c r="Z239" s="37">
        <v>1</v>
      </c>
      <c r="AA239" t="s">
        <v>106</v>
      </c>
      <c r="AB239" s="37">
        <v>65960</v>
      </c>
      <c r="AC239" s="37">
        <v>75096</v>
      </c>
      <c r="AD239" s="37">
        <v>65960</v>
      </c>
    </row>
    <row r="240" spans="1:30">
      <c r="A240" t="s">
        <v>398</v>
      </c>
      <c r="B240" t="s">
        <v>86</v>
      </c>
      <c r="C240" t="s">
        <v>87</v>
      </c>
      <c r="D240" t="s">
        <v>399</v>
      </c>
      <c r="E240">
        <v>5903350</v>
      </c>
      <c r="F240" t="s">
        <v>16676</v>
      </c>
      <c r="G240" t="s">
        <v>1121</v>
      </c>
      <c r="H240" t="s">
        <v>402</v>
      </c>
      <c r="I240" t="s">
        <v>398</v>
      </c>
      <c r="J240" t="s">
        <v>16677</v>
      </c>
      <c r="K240" t="s">
        <v>14724</v>
      </c>
      <c r="L240" t="s">
        <v>16678</v>
      </c>
      <c r="M240" s="36">
        <v>45988.486111111109</v>
      </c>
      <c r="N240" s="36">
        <v>45988.685416666667</v>
      </c>
      <c r="P240" t="s">
        <v>1126</v>
      </c>
      <c r="Q240" t="s">
        <v>1169</v>
      </c>
      <c r="R240" t="s">
        <v>1128</v>
      </c>
      <c r="S240" t="s">
        <v>17374</v>
      </c>
      <c r="T240" t="s">
        <v>16679</v>
      </c>
      <c r="U240" t="s">
        <v>102</v>
      </c>
      <c r="V240" t="s">
        <v>16680</v>
      </c>
      <c r="W240" t="s">
        <v>8</v>
      </c>
      <c r="X240" t="s">
        <v>104</v>
      </c>
      <c r="Y240" t="s">
        <v>824</v>
      </c>
      <c r="Z240" s="37">
        <v>1</v>
      </c>
      <c r="AA240" t="s">
        <v>106</v>
      </c>
      <c r="AB240" s="37">
        <v>65960</v>
      </c>
      <c r="AC240" s="37">
        <v>75096</v>
      </c>
      <c r="AD240" s="37">
        <v>65960</v>
      </c>
    </row>
    <row r="241" spans="1:30">
      <c r="A241" t="s">
        <v>704</v>
      </c>
      <c r="B241" t="s">
        <v>381</v>
      </c>
      <c r="C241" t="s">
        <v>382</v>
      </c>
      <c r="D241" t="s">
        <v>8423</v>
      </c>
      <c r="E241">
        <v>5903517</v>
      </c>
      <c r="F241" t="s">
        <v>16681</v>
      </c>
      <c r="G241" t="s">
        <v>1121</v>
      </c>
      <c r="H241" t="s">
        <v>708</v>
      </c>
      <c r="I241" t="s">
        <v>8424</v>
      </c>
      <c r="J241" t="s">
        <v>16682</v>
      </c>
      <c r="K241" t="s">
        <v>14724</v>
      </c>
      <c r="L241" t="s">
        <v>16683</v>
      </c>
      <c r="M241" s="36">
        <v>45988.512499999997</v>
      </c>
      <c r="N241" s="36">
        <v>45989.737500000003</v>
      </c>
      <c r="P241" t="s">
        <v>1227</v>
      </c>
      <c r="Q241" t="s">
        <v>1336</v>
      </c>
      <c r="R241" t="s">
        <v>1445</v>
      </c>
      <c r="S241" t="s">
        <v>17374</v>
      </c>
      <c r="T241" t="s">
        <v>16684</v>
      </c>
      <c r="U241" t="s">
        <v>102</v>
      </c>
      <c r="V241" t="s">
        <v>16685</v>
      </c>
      <c r="W241" t="s">
        <v>11</v>
      </c>
      <c r="X241" t="s">
        <v>104</v>
      </c>
      <c r="Y241" t="s">
        <v>1603</v>
      </c>
      <c r="Z241" s="37">
        <v>1</v>
      </c>
      <c r="AA241" t="s">
        <v>106</v>
      </c>
      <c r="AB241" s="37">
        <v>144968</v>
      </c>
      <c r="AC241" s="37">
        <v>140396</v>
      </c>
      <c r="AD241" s="37">
        <v>144968</v>
      </c>
    </row>
    <row r="242" spans="1:30">
      <c r="A242" t="s">
        <v>152</v>
      </c>
      <c r="B242" t="s">
        <v>153</v>
      </c>
      <c r="C242" t="s">
        <v>154</v>
      </c>
      <c r="D242" t="s">
        <v>155</v>
      </c>
      <c r="E242">
        <v>5903547</v>
      </c>
      <c r="F242" t="s">
        <v>16686</v>
      </c>
      <c r="G242" t="s">
        <v>1121</v>
      </c>
      <c r="H242" t="s">
        <v>153</v>
      </c>
      <c r="I242" t="s">
        <v>152</v>
      </c>
      <c r="J242" t="s">
        <v>16687</v>
      </c>
      <c r="K242" t="s">
        <v>14724</v>
      </c>
      <c r="L242" t="s">
        <v>16688</v>
      </c>
      <c r="M242" s="36">
        <v>45988.518055555563</v>
      </c>
      <c r="N242" s="36">
        <v>45989.488194444442</v>
      </c>
      <c r="P242" t="s">
        <v>6636</v>
      </c>
      <c r="Q242" t="s">
        <v>1637</v>
      </c>
      <c r="R242" t="s">
        <v>15665</v>
      </c>
      <c r="S242" t="s">
        <v>17374</v>
      </c>
      <c r="T242" t="s">
        <v>16689</v>
      </c>
      <c r="U242" t="s">
        <v>102</v>
      </c>
      <c r="V242" t="s">
        <v>16690</v>
      </c>
      <c r="W242" t="s">
        <v>8</v>
      </c>
      <c r="X242" t="s">
        <v>104</v>
      </c>
      <c r="Y242" t="s">
        <v>919</v>
      </c>
      <c r="Z242" s="37">
        <v>1</v>
      </c>
      <c r="AA242" t="s">
        <v>106</v>
      </c>
      <c r="AB242" s="37">
        <v>65960</v>
      </c>
      <c r="AC242" s="37">
        <v>75096</v>
      </c>
      <c r="AD242" s="37">
        <v>65960</v>
      </c>
    </row>
    <row r="243" spans="1:30">
      <c r="A243" t="s">
        <v>704</v>
      </c>
      <c r="B243" t="s">
        <v>381</v>
      </c>
      <c r="C243" t="s">
        <v>382</v>
      </c>
      <c r="D243" t="s">
        <v>705</v>
      </c>
      <c r="E243">
        <v>5904259</v>
      </c>
      <c r="F243" t="s">
        <v>16691</v>
      </c>
      <c r="G243" t="s">
        <v>1121</v>
      </c>
      <c r="H243" t="s">
        <v>708</v>
      </c>
      <c r="I243" t="s">
        <v>704</v>
      </c>
      <c r="J243" t="s">
        <v>16692</v>
      </c>
      <c r="K243" t="s">
        <v>14724</v>
      </c>
      <c r="L243" t="s">
        <v>16693</v>
      </c>
      <c r="M243" s="36">
        <v>45988.638194444437</v>
      </c>
      <c r="N243" s="36">
        <v>45988.727777777778</v>
      </c>
      <c r="P243" t="s">
        <v>1126</v>
      </c>
      <c r="Q243" t="s">
        <v>1374</v>
      </c>
      <c r="R243" t="s">
        <v>1414</v>
      </c>
      <c r="S243" t="s">
        <v>17374</v>
      </c>
      <c r="T243" t="s">
        <v>16694</v>
      </c>
      <c r="U243" t="s">
        <v>102</v>
      </c>
      <c r="V243" t="s">
        <v>16695</v>
      </c>
      <c r="W243" t="s">
        <v>8</v>
      </c>
      <c r="X243" t="s">
        <v>104</v>
      </c>
      <c r="Y243" t="s">
        <v>713</v>
      </c>
      <c r="Z243" s="37">
        <v>1</v>
      </c>
      <c r="AA243" t="s">
        <v>106</v>
      </c>
      <c r="AB243" s="37">
        <v>65960</v>
      </c>
      <c r="AC243" s="37">
        <v>75096</v>
      </c>
      <c r="AD243" s="37">
        <v>65960</v>
      </c>
    </row>
    <row r="244" spans="1:30">
      <c r="A244" t="s">
        <v>975</v>
      </c>
      <c r="B244" t="s">
        <v>256</v>
      </c>
      <c r="C244" t="s">
        <v>257</v>
      </c>
      <c r="D244" t="s">
        <v>1291</v>
      </c>
      <c r="E244">
        <v>5904291</v>
      </c>
      <c r="F244" t="s">
        <v>15530</v>
      </c>
      <c r="G244" t="s">
        <v>1121</v>
      </c>
      <c r="H244" t="s">
        <v>979</v>
      </c>
      <c r="I244" t="s">
        <v>1294</v>
      </c>
      <c r="J244" t="s">
        <v>15531</v>
      </c>
      <c r="K244" t="s">
        <v>14724</v>
      </c>
      <c r="L244" t="s">
        <v>16696</v>
      </c>
      <c r="M244" s="36">
        <v>45988.643750000003</v>
      </c>
      <c r="N244" s="36">
        <v>45989.553472222222</v>
      </c>
      <c r="P244" t="s">
        <v>1126</v>
      </c>
      <c r="Q244" t="s">
        <v>1169</v>
      </c>
      <c r="R244" t="s">
        <v>1279</v>
      </c>
      <c r="S244" t="s">
        <v>17374</v>
      </c>
      <c r="T244" t="s">
        <v>16697</v>
      </c>
      <c r="U244" t="s">
        <v>102</v>
      </c>
      <c r="V244" t="s">
        <v>16698</v>
      </c>
      <c r="W244" t="s">
        <v>8</v>
      </c>
      <c r="X244" t="s">
        <v>104</v>
      </c>
      <c r="Y244" t="s">
        <v>1960</v>
      </c>
      <c r="Z244" s="37">
        <v>1</v>
      </c>
      <c r="AA244" t="s">
        <v>106</v>
      </c>
      <c r="AB244" s="37">
        <v>65960</v>
      </c>
      <c r="AC244" s="37">
        <v>75096</v>
      </c>
      <c r="AD244" s="37">
        <v>65960</v>
      </c>
    </row>
    <row r="245" spans="1:30">
      <c r="A245" t="s">
        <v>152</v>
      </c>
      <c r="B245" t="s">
        <v>153</v>
      </c>
      <c r="C245" t="s">
        <v>154</v>
      </c>
      <c r="D245" t="s">
        <v>3112</v>
      </c>
      <c r="E245">
        <v>5904340</v>
      </c>
      <c r="F245" t="s">
        <v>15387</v>
      </c>
      <c r="G245" t="s">
        <v>1121</v>
      </c>
      <c r="H245" t="s">
        <v>153</v>
      </c>
      <c r="I245" t="s">
        <v>3115</v>
      </c>
      <c r="J245" t="s">
        <v>15388</v>
      </c>
      <c r="K245" t="s">
        <v>14724</v>
      </c>
      <c r="L245" t="s">
        <v>16699</v>
      </c>
      <c r="M245" s="36">
        <v>45988.654861111107</v>
      </c>
      <c r="N245" s="36">
        <v>45989.740972222222</v>
      </c>
      <c r="P245" t="s">
        <v>6636</v>
      </c>
      <c r="Q245" t="s">
        <v>15622</v>
      </c>
      <c r="R245" t="s">
        <v>16700</v>
      </c>
      <c r="S245" t="s">
        <v>17374</v>
      </c>
      <c r="T245" t="s">
        <v>16701</v>
      </c>
      <c r="U245" t="s">
        <v>102</v>
      </c>
      <c r="V245" t="s">
        <v>16702</v>
      </c>
      <c r="W245" t="s">
        <v>11</v>
      </c>
      <c r="X245" t="s">
        <v>104</v>
      </c>
      <c r="Y245" t="s">
        <v>1262</v>
      </c>
      <c r="Z245" s="37">
        <v>1</v>
      </c>
      <c r="AA245" t="s">
        <v>106</v>
      </c>
      <c r="AB245" s="37">
        <v>144968</v>
      </c>
      <c r="AC245" s="37">
        <v>140396</v>
      </c>
      <c r="AD245" s="37">
        <v>144968</v>
      </c>
    </row>
    <row r="246" spans="1:30">
      <c r="A246" t="s">
        <v>975</v>
      </c>
      <c r="B246" t="s">
        <v>256</v>
      </c>
      <c r="C246" t="s">
        <v>257</v>
      </c>
      <c r="D246" t="s">
        <v>3762</v>
      </c>
      <c r="E246">
        <v>5904523</v>
      </c>
      <c r="F246" t="s">
        <v>16703</v>
      </c>
      <c r="G246" t="s">
        <v>1121</v>
      </c>
      <c r="H246" t="s">
        <v>979</v>
      </c>
      <c r="I246" t="s">
        <v>3765</v>
      </c>
      <c r="J246" t="s">
        <v>16704</v>
      </c>
      <c r="K246" t="s">
        <v>14724</v>
      </c>
      <c r="L246" t="s">
        <v>16705</v>
      </c>
      <c r="M246" s="36">
        <v>45988.685416666667</v>
      </c>
      <c r="N246" s="36">
        <v>45989.502083333333</v>
      </c>
      <c r="P246" t="s">
        <v>1126</v>
      </c>
      <c r="Q246" t="s">
        <v>1127</v>
      </c>
      <c r="R246" t="s">
        <v>1128</v>
      </c>
      <c r="S246" t="s">
        <v>17374</v>
      </c>
      <c r="T246" t="s">
        <v>16706</v>
      </c>
      <c r="U246" t="s">
        <v>102</v>
      </c>
      <c r="V246" t="s">
        <v>16707</v>
      </c>
      <c r="W246" t="s">
        <v>11</v>
      </c>
      <c r="X246" t="s">
        <v>104</v>
      </c>
      <c r="Y246" t="s">
        <v>1960</v>
      </c>
      <c r="Z246" s="37">
        <v>1</v>
      </c>
      <c r="AA246" t="s">
        <v>106</v>
      </c>
      <c r="AB246" s="37">
        <v>144968</v>
      </c>
      <c r="AC246" s="37">
        <v>140396</v>
      </c>
      <c r="AD246" s="37">
        <v>144968</v>
      </c>
    </row>
    <row r="247" spans="1:30">
      <c r="A247" t="s">
        <v>113</v>
      </c>
      <c r="B247" t="s">
        <v>114</v>
      </c>
      <c r="C247" t="s">
        <v>115</v>
      </c>
      <c r="D247" t="s">
        <v>3790</v>
      </c>
      <c r="E247">
        <v>5904644</v>
      </c>
      <c r="F247" t="s">
        <v>16708</v>
      </c>
      <c r="G247" t="s">
        <v>1121</v>
      </c>
      <c r="H247" t="s">
        <v>366</v>
      </c>
      <c r="I247" t="s">
        <v>3793</v>
      </c>
      <c r="J247" t="s">
        <v>16709</v>
      </c>
      <c r="K247" t="s">
        <v>14724</v>
      </c>
      <c r="L247" t="s">
        <v>16710</v>
      </c>
      <c r="M247" s="36">
        <v>45988.708333333343</v>
      </c>
      <c r="N247" s="36">
        <v>45990.4375</v>
      </c>
      <c r="P247" t="s">
        <v>6636</v>
      </c>
      <c r="Q247" t="s">
        <v>1637</v>
      </c>
      <c r="R247" t="s">
        <v>15966</v>
      </c>
      <c r="S247" t="s">
        <v>17374</v>
      </c>
      <c r="T247" t="s">
        <v>16711</v>
      </c>
      <c r="U247" t="s">
        <v>1195</v>
      </c>
      <c r="W247" t="s">
        <v>15</v>
      </c>
      <c r="X247" t="s">
        <v>104</v>
      </c>
      <c r="Y247" t="s">
        <v>547</v>
      </c>
      <c r="Z247" s="37">
        <v>0</v>
      </c>
      <c r="AA247" t="s">
        <v>106</v>
      </c>
      <c r="AB247" s="37">
        <v>41241</v>
      </c>
      <c r="AC247" s="37">
        <v>0</v>
      </c>
      <c r="AD247" s="37">
        <v>41241</v>
      </c>
    </row>
    <row r="248" spans="1:30">
      <c r="A248" t="s">
        <v>85</v>
      </c>
      <c r="B248" t="s">
        <v>86</v>
      </c>
      <c r="C248" t="s">
        <v>87</v>
      </c>
      <c r="D248" t="s">
        <v>296</v>
      </c>
      <c r="E248">
        <v>5905217</v>
      </c>
      <c r="F248" t="s">
        <v>16712</v>
      </c>
      <c r="G248" t="s">
        <v>1121</v>
      </c>
      <c r="H248" t="s">
        <v>93</v>
      </c>
      <c r="I248" t="s">
        <v>85</v>
      </c>
      <c r="J248" t="s">
        <v>16713</v>
      </c>
      <c r="K248" t="s">
        <v>14724</v>
      </c>
      <c r="L248" t="s">
        <v>16714</v>
      </c>
      <c r="M248" s="36">
        <v>45989.340277777781</v>
      </c>
      <c r="N248" s="36">
        <v>45989.545138888891</v>
      </c>
      <c r="P248" t="s">
        <v>1227</v>
      </c>
      <c r="Q248" t="s">
        <v>1336</v>
      </c>
      <c r="R248" t="s">
        <v>1445</v>
      </c>
      <c r="S248" t="s">
        <v>17374</v>
      </c>
      <c r="T248" t="s">
        <v>16715</v>
      </c>
      <c r="U248" t="s">
        <v>102</v>
      </c>
      <c r="V248" t="s">
        <v>16716</v>
      </c>
      <c r="W248" t="s">
        <v>8</v>
      </c>
      <c r="X248" t="s">
        <v>104</v>
      </c>
      <c r="Y248" t="s">
        <v>303</v>
      </c>
      <c r="Z248" s="37">
        <v>1</v>
      </c>
      <c r="AA248" t="s">
        <v>106</v>
      </c>
      <c r="AB248" s="37">
        <v>65960</v>
      </c>
      <c r="AC248" s="37">
        <v>75096</v>
      </c>
      <c r="AD248" s="37">
        <v>65960</v>
      </c>
    </row>
    <row r="249" spans="1:30">
      <c r="A249" t="s">
        <v>991</v>
      </c>
      <c r="B249" t="s">
        <v>256</v>
      </c>
      <c r="C249" t="s">
        <v>257</v>
      </c>
      <c r="D249" t="s">
        <v>1440</v>
      </c>
      <c r="E249">
        <v>5905340</v>
      </c>
      <c r="F249" t="s">
        <v>16717</v>
      </c>
      <c r="G249" t="s">
        <v>1121</v>
      </c>
      <c r="H249" t="s">
        <v>224</v>
      </c>
      <c r="I249" t="s">
        <v>991</v>
      </c>
      <c r="J249" t="s">
        <v>16718</v>
      </c>
      <c r="K249" t="s">
        <v>14724</v>
      </c>
      <c r="L249" t="s">
        <v>16719</v>
      </c>
      <c r="M249" s="36">
        <v>45989.37777777778</v>
      </c>
      <c r="N249" s="36">
        <v>45989.745833333327</v>
      </c>
      <c r="P249" t="s">
        <v>6636</v>
      </c>
      <c r="Q249" t="s">
        <v>1637</v>
      </c>
      <c r="R249" t="s">
        <v>15966</v>
      </c>
      <c r="S249" t="s">
        <v>17374</v>
      </c>
      <c r="T249" t="s">
        <v>16720</v>
      </c>
      <c r="U249" t="s">
        <v>1195</v>
      </c>
      <c r="W249" t="s">
        <v>8</v>
      </c>
      <c r="X249" t="s">
        <v>104</v>
      </c>
      <c r="Y249" t="s">
        <v>1448</v>
      </c>
      <c r="Z249" s="37">
        <v>0</v>
      </c>
      <c r="AA249" t="s">
        <v>106</v>
      </c>
      <c r="AB249" s="37">
        <v>41241</v>
      </c>
      <c r="AC249" s="37">
        <v>0</v>
      </c>
      <c r="AD249" s="37">
        <v>41241</v>
      </c>
    </row>
    <row r="250" spans="1:30">
      <c r="A250" t="s">
        <v>113</v>
      </c>
      <c r="B250" t="s">
        <v>114</v>
      </c>
      <c r="C250" t="s">
        <v>115</v>
      </c>
      <c r="D250" t="s">
        <v>363</v>
      </c>
      <c r="E250">
        <v>5905418</v>
      </c>
      <c r="F250" t="s">
        <v>16721</v>
      </c>
      <c r="G250" t="s">
        <v>1121</v>
      </c>
      <c r="H250" t="s">
        <v>366</v>
      </c>
      <c r="I250" t="s">
        <v>113</v>
      </c>
      <c r="J250" t="s">
        <v>16722</v>
      </c>
      <c r="K250" t="s">
        <v>14724</v>
      </c>
      <c r="L250" t="s">
        <v>16723</v>
      </c>
      <c r="M250" s="36">
        <v>45989.394444444442</v>
      </c>
      <c r="N250" s="36">
        <v>45989.75</v>
      </c>
      <c r="P250" t="s">
        <v>1126</v>
      </c>
      <c r="Q250" t="s">
        <v>1169</v>
      </c>
      <c r="R250" t="s">
        <v>1279</v>
      </c>
      <c r="S250" t="s">
        <v>17374</v>
      </c>
      <c r="T250" t="s">
        <v>16724</v>
      </c>
      <c r="U250" t="s">
        <v>102</v>
      </c>
      <c r="V250" t="s">
        <v>16725</v>
      </c>
      <c r="W250" t="s">
        <v>8</v>
      </c>
      <c r="X250" t="s">
        <v>104</v>
      </c>
      <c r="Y250" t="s">
        <v>1723</v>
      </c>
      <c r="Z250" s="37">
        <v>1</v>
      </c>
      <c r="AA250" t="s">
        <v>106</v>
      </c>
      <c r="AB250" s="37">
        <v>65960</v>
      </c>
      <c r="AC250" s="37">
        <v>75096</v>
      </c>
      <c r="AD250" s="37">
        <v>65960</v>
      </c>
    </row>
    <row r="251" spans="1:30">
      <c r="A251" t="s">
        <v>704</v>
      </c>
      <c r="B251" t="s">
        <v>381</v>
      </c>
      <c r="C251" t="s">
        <v>382</v>
      </c>
      <c r="D251" t="s">
        <v>705</v>
      </c>
      <c r="E251">
        <v>5905590</v>
      </c>
      <c r="F251" t="s">
        <v>16726</v>
      </c>
      <c r="G251" t="s">
        <v>1121</v>
      </c>
      <c r="H251" t="s">
        <v>708</v>
      </c>
      <c r="I251" t="s">
        <v>704</v>
      </c>
      <c r="J251" t="s">
        <v>16727</v>
      </c>
      <c r="K251" t="s">
        <v>14724</v>
      </c>
      <c r="L251" t="s">
        <v>16728</v>
      </c>
      <c r="M251" s="36">
        <v>45989.424305555563</v>
      </c>
      <c r="N251" s="36">
        <v>45989.509722222218</v>
      </c>
      <c r="P251" t="s">
        <v>6636</v>
      </c>
      <c r="Q251" t="s">
        <v>1637</v>
      </c>
      <c r="R251" t="s">
        <v>15966</v>
      </c>
      <c r="S251" t="s">
        <v>17374</v>
      </c>
      <c r="T251" t="s">
        <v>16729</v>
      </c>
      <c r="U251" t="s">
        <v>102</v>
      </c>
      <c r="V251" t="s">
        <v>16730</v>
      </c>
      <c r="W251" t="s">
        <v>8</v>
      </c>
      <c r="X251" t="s">
        <v>104</v>
      </c>
      <c r="Y251" t="s">
        <v>1732</v>
      </c>
      <c r="Z251" s="37">
        <v>1</v>
      </c>
      <c r="AA251" t="s">
        <v>106</v>
      </c>
      <c r="AB251" s="37">
        <v>65960</v>
      </c>
      <c r="AC251" s="37">
        <v>75096</v>
      </c>
      <c r="AD251" s="37">
        <v>65960</v>
      </c>
    </row>
    <row r="252" spans="1:30">
      <c r="A252" t="s">
        <v>398</v>
      </c>
      <c r="B252" t="s">
        <v>86</v>
      </c>
      <c r="C252" t="s">
        <v>87</v>
      </c>
      <c r="D252" t="s">
        <v>480</v>
      </c>
      <c r="E252">
        <v>5905666</v>
      </c>
      <c r="F252" t="s">
        <v>16731</v>
      </c>
      <c r="G252" t="s">
        <v>1121</v>
      </c>
      <c r="H252" t="s">
        <v>402</v>
      </c>
      <c r="I252" t="s">
        <v>484</v>
      </c>
      <c r="J252" t="s">
        <v>16732</v>
      </c>
      <c r="K252" t="s">
        <v>14724</v>
      </c>
      <c r="L252" t="s">
        <v>16733</v>
      </c>
      <c r="M252" s="36">
        <v>45989.442361111112</v>
      </c>
      <c r="N252" s="36">
        <v>45989.477083333331</v>
      </c>
      <c r="P252" t="s">
        <v>6636</v>
      </c>
      <c r="Q252" t="s">
        <v>15622</v>
      </c>
      <c r="R252" t="s">
        <v>16492</v>
      </c>
      <c r="S252" t="s">
        <v>17374</v>
      </c>
      <c r="T252" t="s">
        <v>16734</v>
      </c>
      <c r="U252" t="s">
        <v>1195</v>
      </c>
      <c r="W252" t="s">
        <v>11</v>
      </c>
      <c r="X252" t="s">
        <v>104</v>
      </c>
      <c r="Y252" t="s">
        <v>9546</v>
      </c>
      <c r="Z252" s="37">
        <v>0</v>
      </c>
      <c r="AA252" t="s">
        <v>106</v>
      </c>
      <c r="AB252" s="37">
        <v>41241</v>
      </c>
      <c r="AC252" s="37">
        <v>0</v>
      </c>
      <c r="AD252" s="37">
        <v>41241</v>
      </c>
    </row>
    <row r="253" spans="1:30">
      <c r="A253" t="s">
        <v>138</v>
      </c>
      <c r="B253" t="s">
        <v>139</v>
      </c>
      <c r="C253" t="s">
        <v>140</v>
      </c>
      <c r="D253" t="s">
        <v>3806</v>
      </c>
      <c r="E253">
        <v>5905804</v>
      </c>
      <c r="F253" t="s">
        <v>16735</v>
      </c>
      <c r="G253" t="s">
        <v>1121</v>
      </c>
      <c r="H253" t="s">
        <v>144</v>
      </c>
      <c r="I253" t="s">
        <v>3809</v>
      </c>
      <c r="J253" t="s">
        <v>16736</v>
      </c>
      <c r="K253" t="s">
        <v>14724</v>
      </c>
      <c r="L253" t="s">
        <v>16737</v>
      </c>
      <c r="M253" s="36">
        <v>45989.466666666667</v>
      </c>
      <c r="N253" s="36">
        <v>45990.378472222219</v>
      </c>
      <c r="P253" t="s">
        <v>1126</v>
      </c>
      <c r="Q253" t="s">
        <v>1186</v>
      </c>
      <c r="R253" t="s">
        <v>1186</v>
      </c>
      <c r="S253" t="s">
        <v>17374</v>
      </c>
      <c r="T253" t="s">
        <v>16738</v>
      </c>
      <c r="U253" t="s">
        <v>102</v>
      </c>
      <c r="V253" t="s">
        <v>16739</v>
      </c>
      <c r="W253" t="s">
        <v>11</v>
      </c>
      <c r="X253" t="s">
        <v>104</v>
      </c>
      <c r="Y253" t="s">
        <v>761</v>
      </c>
      <c r="Z253" s="37">
        <v>1</v>
      </c>
      <c r="AA253" t="s">
        <v>106</v>
      </c>
      <c r="AB253" s="37">
        <v>144968</v>
      </c>
      <c r="AC253" s="37">
        <v>140396</v>
      </c>
      <c r="AD253" s="37">
        <v>144968</v>
      </c>
    </row>
    <row r="254" spans="1:30">
      <c r="A254" t="s">
        <v>85</v>
      </c>
      <c r="B254" t="s">
        <v>86</v>
      </c>
      <c r="C254" t="s">
        <v>87</v>
      </c>
      <c r="D254" t="s">
        <v>296</v>
      </c>
      <c r="E254">
        <v>5905884</v>
      </c>
      <c r="F254" t="s">
        <v>16740</v>
      </c>
      <c r="G254" t="s">
        <v>1121</v>
      </c>
      <c r="H254" t="s">
        <v>93</v>
      </c>
      <c r="I254" t="s">
        <v>85</v>
      </c>
      <c r="J254" t="s">
        <v>16741</v>
      </c>
      <c r="K254" t="s">
        <v>14724</v>
      </c>
      <c r="L254" t="s">
        <v>16742</v>
      </c>
      <c r="M254" s="36">
        <v>45989.480555555558</v>
      </c>
      <c r="N254" s="36">
        <v>45990.443055555559</v>
      </c>
      <c r="P254" t="s">
        <v>1227</v>
      </c>
      <c r="Q254" t="s">
        <v>1158</v>
      </c>
      <c r="R254" t="s">
        <v>2201</v>
      </c>
      <c r="S254" t="s">
        <v>17374</v>
      </c>
      <c r="T254" t="s">
        <v>16743</v>
      </c>
      <c r="U254" t="s">
        <v>102</v>
      </c>
      <c r="V254" t="s">
        <v>16744</v>
      </c>
      <c r="W254" t="s">
        <v>8</v>
      </c>
      <c r="X254" t="s">
        <v>104</v>
      </c>
      <c r="Y254" t="s">
        <v>438</v>
      </c>
      <c r="Z254" s="37">
        <v>1</v>
      </c>
      <c r="AA254" t="s">
        <v>106</v>
      </c>
      <c r="AB254" s="37">
        <v>65960</v>
      </c>
      <c r="AC254" s="37">
        <v>75096</v>
      </c>
      <c r="AD254" s="37">
        <v>65960</v>
      </c>
    </row>
    <row r="255" spans="1:30">
      <c r="A255" t="s">
        <v>704</v>
      </c>
      <c r="B255" t="s">
        <v>381</v>
      </c>
      <c r="C255" t="s">
        <v>382</v>
      </c>
      <c r="D255" t="s">
        <v>705</v>
      </c>
      <c r="E255">
        <v>5905916</v>
      </c>
      <c r="F255" t="s">
        <v>16745</v>
      </c>
      <c r="G255" t="s">
        <v>1121</v>
      </c>
      <c r="H255" t="s">
        <v>708</v>
      </c>
      <c r="I255" t="s">
        <v>704</v>
      </c>
      <c r="J255" t="s">
        <v>16746</v>
      </c>
      <c r="K255" t="s">
        <v>14724</v>
      </c>
      <c r="L255" t="s">
        <v>16747</v>
      </c>
      <c r="M255" s="36">
        <v>45989.488194444442</v>
      </c>
      <c r="N255" s="36">
        <v>45990.447916666657</v>
      </c>
      <c r="P255" t="s">
        <v>1126</v>
      </c>
      <c r="Q255" t="s">
        <v>1186</v>
      </c>
      <c r="R255" t="s">
        <v>1186</v>
      </c>
      <c r="S255" t="s">
        <v>17374</v>
      </c>
      <c r="T255" t="s">
        <v>16748</v>
      </c>
      <c r="U255" t="s">
        <v>102</v>
      </c>
      <c r="V255" t="s">
        <v>106</v>
      </c>
      <c r="W255" t="s">
        <v>8</v>
      </c>
      <c r="X255" t="s">
        <v>104</v>
      </c>
      <c r="Y255" t="s">
        <v>1732</v>
      </c>
      <c r="Z255" s="37">
        <v>1</v>
      </c>
      <c r="AA255" t="s">
        <v>106</v>
      </c>
      <c r="AB255" s="37">
        <v>65960</v>
      </c>
      <c r="AC255" s="37">
        <v>75096</v>
      </c>
      <c r="AD255" s="37">
        <v>65960</v>
      </c>
    </row>
    <row r="256" spans="1:30">
      <c r="A256" t="s">
        <v>113</v>
      </c>
      <c r="B256" t="s">
        <v>114</v>
      </c>
      <c r="C256" t="s">
        <v>115</v>
      </c>
      <c r="D256" t="s">
        <v>1357</v>
      </c>
      <c r="E256">
        <v>5906192</v>
      </c>
      <c r="F256" t="s">
        <v>16251</v>
      </c>
      <c r="G256" t="s">
        <v>1121</v>
      </c>
      <c r="H256" t="s">
        <v>366</v>
      </c>
      <c r="I256" t="s">
        <v>1360</v>
      </c>
      <c r="J256" t="s">
        <v>16252</v>
      </c>
      <c r="K256" t="s">
        <v>14724</v>
      </c>
      <c r="L256" t="s">
        <v>16749</v>
      </c>
      <c r="M256" s="36">
        <v>45989.561805555553</v>
      </c>
      <c r="N256" s="36">
        <v>45990.45416666667</v>
      </c>
      <c r="P256" t="s">
        <v>6636</v>
      </c>
      <c r="Q256" t="s">
        <v>15622</v>
      </c>
      <c r="R256" t="s">
        <v>15623</v>
      </c>
      <c r="S256" t="s">
        <v>17374</v>
      </c>
      <c r="T256" t="s">
        <v>16750</v>
      </c>
      <c r="U256" t="s">
        <v>102</v>
      </c>
      <c r="V256" t="s">
        <v>16255</v>
      </c>
      <c r="W256" t="s">
        <v>13</v>
      </c>
      <c r="X256" t="s">
        <v>104</v>
      </c>
      <c r="Y256" t="s">
        <v>547</v>
      </c>
      <c r="Z256" s="37">
        <v>1</v>
      </c>
      <c r="AA256" t="s">
        <v>106</v>
      </c>
      <c r="AB256" s="37">
        <v>275729</v>
      </c>
      <c r="AC256" s="37">
        <v>196537</v>
      </c>
      <c r="AD256" s="37">
        <v>275729</v>
      </c>
    </row>
    <row r="257" spans="1:30">
      <c r="A257" t="s">
        <v>351</v>
      </c>
      <c r="B257" t="s">
        <v>86</v>
      </c>
      <c r="C257" t="s">
        <v>352</v>
      </c>
      <c r="D257" t="s">
        <v>811</v>
      </c>
      <c r="E257">
        <v>5906396</v>
      </c>
      <c r="F257" t="s">
        <v>16751</v>
      </c>
      <c r="G257" t="s">
        <v>1121</v>
      </c>
      <c r="H257" t="s">
        <v>356</v>
      </c>
      <c r="I257" t="s">
        <v>351</v>
      </c>
      <c r="J257" t="s">
        <v>16752</v>
      </c>
      <c r="K257" t="s">
        <v>14724</v>
      </c>
      <c r="L257" t="s">
        <v>16753</v>
      </c>
      <c r="M257" s="36">
        <v>45989.620833333327</v>
      </c>
      <c r="N257" s="36">
        <v>45990.463888888888</v>
      </c>
      <c r="P257" t="s">
        <v>1227</v>
      </c>
      <c r="Q257" t="s">
        <v>1637</v>
      </c>
      <c r="R257" t="s">
        <v>1638</v>
      </c>
      <c r="S257" t="s">
        <v>17374</v>
      </c>
      <c r="T257" t="s">
        <v>16754</v>
      </c>
      <c r="U257" t="s">
        <v>102</v>
      </c>
      <c r="V257" t="s">
        <v>16755</v>
      </c>
      <c r="W257" t="s">
        <v>8</v>
      </c>
      <c r="X257" t="s">
        <v>104</v>
      </c>
      <c r="Y257" t="s">
        <v>362</v>
      </c>
      <c r="Z257" s="37">
        <v>1</v>
      </c>
      <c r="AA257" t="s">
        <v>106</v>
      </c>
      <c r="AB257" s="37">
        <v>65960</v>
      </c>
      <c r="AC257" s="37">
        <v>75096</v>
      </c>
      <c r="AD257" s="37">
        <v>65960</v>
      </c>
    </row>
    <row r="258" spans="1:30">
      <c r="A258" t="s">
        <v>152</v>
      </c>
      <c r="B258" t="s">
        <v>153</v>
      </c>
      <c r="C258" t="s">
        <v>154</v>
      </c>
      <c r="D258" t="s">
        <v>5374</v>
      </c>
      <c r="E258">
        <v>5906447</v>
      </c>
      <c r="F258" t="s">
        <v>16756</v>
      </c>
      <c r="G258" t="s">
        <v>1121</v>
      </c>
      <c r="H258" t="s">
        <v>153</v>
      </c>
      <c r="I258" t="s">
        <v>5377</v>
      </c>
      <c r="J258" t="s">
        <v>16757</v>
      </c>
      <c r="K258" t="s">
        <v>14724</v>
      </c>
      <c r="L258" t="s">
        <v>16758</v>
      </c>
      <c r="M258" s="36">
        <v>45989.631944444453</v>
      </c>
      <c r="N258" s="36">
        <v>45990.457638888889</v>
      </c>
      <c r="P258" t="s">
        <v>1126</v>
      </c>
      <c r="Q258" t="s">
        <v>1186</v>
      </c>
      <c r="R258" t="s">
        <v>1186</v>
      </c>
      <c r="S258" t="s">
        <v>17374</v>
      </c>
      <c r="T258" t="s">
        <v>16759</v>
      </c>
      <c r="U258" t="s">
        <v>102</v>
      </c>
      <c r="V258" t="s">
        <v>16760</v>
      </c>
      <c r="W258" t="s">
        <v>11</v>
      </c>
      <c r="X258" t="s">
        <v>104</v>
      </c>
      <c r="Y258" t="s">
        <v>6075</v>
      </c>
      <c r="Z258" s="37">
        <v>1</v>
      </c>
      <c r="AA258" t="s">
        <v>106</v>
      </c>
      <c r="AB258" s="37">
        <v>144968</v>
      </c>
      <c r="AC258" s="37">
        <v>140396</v>
      </c>
      <c r="AD258" s="37">
        <v>144968</v>
      </c>
    </row>
    <row r="259" spans="1:30">
      <c r="A259" t="s">
        <v>255</v>
      </c>
      <c r="B259" t="s">
        <v>256</v>
      </c>
      <c r="C259" t="s">
        <v>257</v>
      </c>
      <c r="D259" t="s">
        <v>1664</v>
      </c>
      <c r="E259">
        <v>5906465</v>
      </c>
      <c r="F259" t="s">
        <v>16761</v>
      </c>
      <c r="G259" t="s">
        <v>1121</v>
      </c>
      <c r="H259" t="s">
        <v>261</v>
      </c>
      <c r="I259" t="s">
        <v>255</v>
      </c>
      <c r="J259" t="s">
        <v>16762</v>
      </c>
      <c r="K259" t="s">
        <v>14724</v>
      </c>
      <c r="L259" t="s">
        <v>16763</v>
      </c>
      <c r="M259" s="36">
        <v>45989.635416666657</v>
      </c>
      <c r="N259" s="36">
        <v>45990.556944444441</v>
      </c>
      <c r="P259" t="s">
        <v>6636</v>
      </c>
      <c r="Q259" t="s">
        <v>1637</v>
      </c>
      <c r="R259" t="s">
        <v>15966</v>
      </c>
      <c r="S259" t="s">
        <v>17374</v>
      </c>
      <c r="T259" t="s">
        <v>16764</v>
      </c>
      <c r="U259" t="s">
        <v>102</v>
      </c>
      <c r="V259" t="s">
        <v>16765</v>
      </c>
      <c r="W259" t="s">
        <v>8</v>
      </c>
      <c r="X259" t="s">
        <v>104</v>
      </c>
      <c r="Y259" t="s">
        <v>6625</v>
      </c>
      <c r="Z259" s="37">
        <v>1</v>
      </c>
      <c r="AA259" t="s">
        <v>106</v>
      </c>
      <c r="AB259" s="37">
        <v>65960</v>
      </c>
      <c r="AC259" s="37">
        <v>75096</v>
      </c>
      <c r="AD259" s="37">
        <v>65960</v>
      </c>
    </row>
    <row r="260" spans="1:30">
      <c r="A260" t="s">
        <v>991</v>
      </c>
      <c r="B260" t="s">
        <v>256</v>
      </c>
      <c r="C260" t="s">
        <v>257</v>
      </c>
      <c r="D260" t="s">
        <v>1440</v>
      </c>
      <c r="E260">
        <v>5906668</v>
      </c>
      <c r="F260" t="s">
        <v>16766</v>
      </c>
      <c r="G260" t="s">
        <v>1121</v>
      </c>
      <c r="H260" t="s">
        <v>224</v>
      </c>
      <c r="I260" t="s">
        <v>991</v>
      </c>
      <c r="J260" t="s">
        <v>16767</v>
      </c>
      <c r="K260" t="s">
        <v>14724</v>
      </c>
      <c r="L260" t="s">
        <v>16768</v>
      </c>
      <c r="M260" s="36">
        <v>45989.70208333333</v>
      </c>
      <c r="N260" s="36">
        <v>45990.473611111112</v>
      </c>
      <c r="P260" t="s">
        <v>1227</v>
      </c>
      <c r="Q260" t="s">
        <v>1169</v>
      </c>
      <c r="R260" t="s">
        <v>1228</v>
      </c>
      <c r="S260" t="s">
        <v>17374</v>
      </c>
      <c r="T260" t="s">
        <v>16769</v>
      </c>
      <c r="U260" t="s">
        <v>1195</v>
      </c>
      <c r="W260" t="s">
        <v>8</v>
      </c>
      <c r="X260" t="s">
        <v>104</v>
      </c>
      <c r="Y260" t="s">
        <v>1448</v>
      </c>
      <c r="Z260" s="37">
        <v>0</v>
      </c>
      <c r="AA260" t="s">
        <v>106</v>
      </c>
      <c r="AB260" s="37">
        <v>41241</v>
      </c>
      <c r="AC260" s="37">
        <v>0</v>
      </c>
      <c r="AD260" s="37">
        <v>41241</v>
      </c>
    </row>
    <row r="261" spans="1:30">
      <c r="A261" t="s">
        <v>310</v>
      </c>
      <c r="B261" t="s">
        <v>114</v>
      </c>
      <c r="C261" t="s">
        <v>115</v>
      </c>
      <c r="D261" t="s">
        <v>311</v>
      </c>
      <c r="E261">
        <v>5907108</v>
      </c>
      <c r="F261" t="s">
        <v>16770</v>
      </c>
      <c r="G261" t="s">
        <v>1121</v>
      </c>
      <c r="H261" t="s">
        <v>314</v>
      </c>
      <c r="I261" t="s">
        <v>310</v>
      </c>
      <c r="J261" t="s">
        <v>16771</v>
      </c>
      <c r="K261" t="s">
        <v>14724</v>
      </c>
      <c r="L261" t="s">
        <v>16772</v>
      </c>
      <c r="M261" s="36">
        <v>45990.478472222218</v>
      </c>
      <c r="N261" s="36">
        <v>45990.629861111112</v>
      </c>
      <c r="P261" t="s">
        <v>6636</v>
      </c>
      <c r="Q261" t="s">
        <v>15622</v>
      </c>
      <c r="R261" t="s">
        <v>15623</v>
      </c>
      <c r="S261" t="s">
        <v>17374</v>
      </c>
      <c r="T261" t="s">
        <v>16773</v>
      </c>
      <c r="U261" t="s">
        <v>102</v>
      </c>
      <c r="V261" t="s">
        <v>16774</v>
      </c>
      <c r="W261" t="s">
        <v>8</v>
      </c>
      <c r="X261" t="s">
        <v>104</v>
      </c>
      <c r="Y261" t="s">
        <v>333</v>
      </c>
      <c r="Z261" s="37">
        <v>1</v>
      </c>
      <c r="AA261" t="s">
        <v>106</v>
      </c>
      <c r="AB261" s="37">
        <v>65960</v>
      </c>
      <c r="AC261" s="37">
        <v>75096</v>
      </c>
      <c r="AD261" s="37">
        <v>65960</v>
      </c>
    </row>
    <row r="262" spans="1:30">
      <c r="A262" t="s">
        <v>138</v>
      </c>
      <c r="B262" t="s">
        <v>139</v>
      </c>
      <c r="C262" t="s">
        <v>140</v>
      </c>
      <c r="D262" t="s">
        <v>141</v>
      </c>
      <c r="E262" t="s">
        <v>16775</v>
      </c>
      <c r="F262" t="s">
        <v>15992</v>
      </c>
      <c r="G262" t="s">
        <v>1121</v>
      </c>
      <c r="H262" t="s">
        <v>144</v>
      </c>
      <c r="I262" t="s">
        <v>138</v>
      </c>
      <c r="J262" t="s">
        <v>15993</v>
      </c>
      <c r="K262" t="s">
        <v>14724</v>
      </c>
      <c r="L262" t="s">
        <v>16776</v>
      </c>
      <c r="M262" s="36">
        <v>45965.283333333333</v>
      </c>
      <c r="N262" s="36">
        <v>45967.488888888889</v>
      </c>
      <c r="P262" t="s">
        <v>1126</v>
      </c>
      <c r="Q262" t="s">
        <v>1186</v>
      </c>
      <c r="R262" t="s">
        <v>1186</v>
      </c>
      <c r="S262" t="s">
        <v>17374</v>
      </c>
      <c r="T262" t="s">
        <v>16777</v>
      </c>
      <c r="U262" t="s">
        <v>102</v>
      </c>
      <c r="V262" t="s">
        <v>15997</v>
      </c>
      <c r="W262" t="s">
        <v>8</v>
      </c>
      <c r="X262" t="s">
        <v>104</v>
      </c>
      <c r="Y262" t="s">
        <v>1423</v>
      </c>
      <c r="Z262" s="37">
        <v>1</v>
      </c>
      <c r="AA262" t="s">
        <v>106</v>
      </c>
      <c r="AB262" s="37">
        <v>65960</v>
      </c>
      <c r="AC262" s="37">
        <v>75096</v>
      </c>
      <c r="AD262" s="37">
        <v>65960</v>
      </c>
    </row>
    <row r="263" spans="1:30">
      <c r="A263" t="s">
        <v>152</v>
      </c>
      <c r="B263" t="s">
        <v>153</v>
      </c>
      <c r="C263" t="s">
        <v>154</v>
      </c>
      <c r="D263" t="s">
        <v>155</v>
      </c>
      <c r="E263" t="s">
        <v>16778</v>
      </c>
      <c r="F263" t="s">
        <v>16779</v>
      </c>
      <c r="G263" t="s">
        <v>1121</v>
      </c>
      <c r="H263" t="s">
        <v>153</v>
      </c>
      <c r="I263" t="s">
        <v>152</v>
      </c>
      <c r="J263" t="s">
        <v>16780</v>
      </c>
      <c r="K263" t="s">
        <v>14724</v>
      </c>
      <c r="L263" t="s">
        <v>16781</v>
      </c>
      <c r="M263" s="36">
        <v>45966.681250000001</v>
      </c>
      <c r="N263" s="36">
        <v>45967.643055555563</v>
      </c>
      <c r="P263" t="s">
        <v>1227</v>
      </c>
      <c r="Q263" t="s">
        <v>1336</v>
      </c>
      <c r="R263" t="s">
        <v>1445</v>
      </c>
      <c r="S263" t="s">
        <v>17374</v>
      </c>
      <c r="T263" t="s">
        <v>16782</v>
      </c>
      <c r="U263" t="s">
        <v>102</v>
      </c>
      <c r="V263" t="s">
        <v>16783</v>
      </c>
      <c r="W263" t="s">
        <v>8</v>
      </c>
      <c r="X263" t="s">
        <v>104</v>
      </c>
      <c r="Y263" t="s">
        <v>453</v>
      </c>
      <c r="Z263" s="37">
        <v>1</v>
      </c>
      <c r="AA263" t="s">
        <v>106</v>
      </c>
      <c r="AB263" s="37">
        <v>65960</v>
      </c>
      <c r="AC263" s="37">
        <v>75096</v>
      </c>
      <c r="AD263" s="37">
        <v>65960</v>
      </c>
    </row>
    <row r="264" spans="1:30">
      <c r="A264" t="s">
        <v>244</v>
      </c>
      <c r="B264" t="s">
        <v>114</v>
      </c>
      <c r="C264" t="s">
        <v>115</v>
      </c>
      <c r="D264" t="s">
        <v>14867</v>
      </c>
      <c r="E264" t="s">
        <v>16784</v>
      </c>
      <c r="F264" t="s">
        <v>14869</v>
      </c>
      <c r="G264" t="s">
        <v>1121</v>
      </c>
      <c r="H264" t="s">
        <v>248</v>
      </c>
      <c r="I264" t="s">
        <v>14870</v>
      </c>
      <c r="J264" t="s">
        <v>14871</v>
      </c>
      <c r="K264" t="s">
        <v>14724</v>
      </c>
      <c r="L264" t="s">
        <v>16785</v>
      </c>
      <c r="M264" s="36">
        <v>45971.561111111107</v>
      </c>
      <c r="N264" s="36">
        <v>45972.623611111107</v>
      </c>
      <c r="P264" t="s">
        <v>6636</v>
      </c>
      <c r="Q264" t="s">
        <v>1637</v>
      </c>
      <c r="R264" t="s">
        <v>15665</v>
      </c>
      <c r="S264" t="s">
        <v>17374</v>
      </c>
      <c r="T264" t="s">
        <v>16786</v>
      </c>
      <c r="U264" t="s">
        <v>1195</v>
      </c>
      <c r="W264" t="s">
        <v>11</v>
      </c>
      <c r="X264" t="s">
        <v>104</v>
      </c>
      <c r="Y264" t="s">
        <v>254</v>
      </c>
      <c r="Z264" s="37">
        <v>0</v>
      </c>
      <c r="AA264" t="s">
        <v>106</v>
      </c>
      <c r="AB264" s="37">
        <v>41241</v>
      </c>
      <c r="AC264" s="37">
        <v>0</v>
      </c>
      <c r="AD264" s="37">
        <v>41241</v>
      </c>
    </row>
    <row r="265" spans="1:30">
      <c r="A265" t="s">
        <v>310</v>
      </c>
      <c r="B265" t="s">
        <v>114</v>
      </c>
      <c r="C265" t="s">
        <v>115</v>
      </c>
      <c r="D265" t="s">
        <v>311</v>
      </c>
      <c r="E265" t="s">
        <v>16787</v>
      </c>
      <c r="F265" t="s">
        <v>14877</v>
      </c>
      <c r="G265" t="s">
        <v>1121</v>
      </c>
      <c r="H265" t="s">
        <v>314</v>
      </c>
      <c r="I265" t="s">
        <v>310</v>
      </c>
      <c r="J265" t="s">
        <v>14878</v>
      </c>
      <c r="K265" t="s">
        <v>14724</v>
      </c>
      <c r="L265" t="s">
        <v>16788</v>
      </c>
      <c r="M265" s="36">
        <v>45971.561111111107</v>
      </c>
      <c r="N265" s="36">
        <v>45972.558333333327</v>
      </c>
      <c r="P265" t="s">
        <v>6636</v>
      </c>
      <c r="Q265" t="s">
        <v>1637</v>
      </c>
      <c r="R265" t="s">
        <v>15665</v>
      </c>
      <c r="S265" t="s">
        <v>17374</v>
      </c>
      <c r="T265" t="s">
        <v>16789</v>
      </c>
      <c r="U265" t="s">
        <v>1195</v>
      </c>
      <c r="W265" t="s">
        <v>8</v>
      </c>
      <c r="X265" t="s">
        <v>104</v>
      </c>
      <c r="Y265" t="s">
        <v>350</v>
      </c>
      <c r="Z265" s="37">
        <v>0</v>
      </c>
      <c r="AA265" t="s">
        <v>106</v>
      </c>
      <c r="AB265" s="37">
        <v>41241</v>
      </c>
      <c r="AC265" s="37">
        <v>0</v>
      </c>
      <c r="AD265" s="37">
        <v>41241</v>
      </c>
    </row>
    <row r="266" spans="1:30">
      <c r="A266" t="s">
        <v>244</v>
      </c>
      <c r="B266" t="s">
        <v>114</v>
      </c>
      <c r="C266" t="s">
        <v>115</v>
      </c>
      <c r="D266" t="s">
        <v>7185</v>
      </c>
      <c r="E266" t="s">
        <v>16790</v>
      </c>
      <c r="F266" t="s">
        <v>14890</v>
      </c>
      <c r="G266" t="s">
        <v>1121</v>
      </c>
      <c r="H266" t="s">
        <v>248</v>
      </c>
      <c r="I266" t="s">
        <v>244</v>
      </c>
      <c r="J266" t="s">
        <v>14891</v>
      </c>
      <c r="K266" t="s">
        <v>14724</v>
      </c>
      <c r="L266" t="s">
        <v>16791</v>
      </c>
      <c r="M266" s="36">
        <v>45971.561111111107</v>
      </c>
      <c r="N266" s="36">
        <v>45972.488194444442</v>
      </c>
      <c r="P266" t="s">
        <v>6636</v>
      </c>
      <c r="Q266" t="s">
        <v>1637</v>
      </c>
      <c r="R266" t="s">
        <v>15665</v>
      </c>
      <c r="S266" t="s">
        <v>17374</v>
      </c>
      <c r="T266" t="s">
        <v>16792</v>
      </c>
      <c r="U266" t="s">
        <v>102</v>
      </c>
      <c r="V266" t="s">
        <v>16793</v>
      </c>
      <c r="W266" t="s">
        <v>8</v>
      </c>
      <c r="X266" t="s">
        <v>104</v>
      </c>
      <c r="Y266" t="s">
        <v>1538</v>
      </c>
      <c r="Z266" s="37">
        <v>1</v>
      </c>
      <c r="AA266" t="s">
        <v>106</v>
      </c>
      <c r="AB266" s="37">
        <v>65960</v>
      </c>
      <c r="AC266" s="37">
        <v>75096</v>
      </c>
      <c r="AD266" s="37">
        <v>65960</v>
      </c>
    </row>
    <row r="267" spans="1:30">
      <c r="A267" t="s">
        <v>398</v>
      </c>
      <c r="B267" t="s">
        <v>86</v>
      </c>
      <c r="C267" t="s">
        <v>87</v>
      </c>
      <c r="D267" t="s">
        <v>399</v>
      </c>
      <c r="E267" t="s">
        <v>16794</v>
      </c>
      <c r="F267" t="s">
        <v>14883</v>
      </c>
      <c r="G267" t="s">
        <v>1121</v>
      </c>
      <c r="H267" t="s">
        <v>402</v>
      </c>
      <c r="I267" t="s">
        <v>398</v>
      </c>
      <c r="J267" t="s">
        <v>14884</v>
      </c>
      <c r="K267" t="s">
        <v>14724</v>
      </c>
      <c r="L267" t="s">
        <v>16795</v>
      </c>
      <c r="M267" s="36">
        <v>45971.561111111107</v>
      </c>
      <c r="N267" s="36">
        <v>45972.484722222223</v>
      </c>
      <c r="P267" t="s">
        <v>1227</v>
      </c>
      <c r="Q267" t="s">
        <v>1637</v>
      </c>
      <c r="R267" t="s">
        <v>1638</v>
      </c>
      <c r="S267" t="s">
        <v>17374</v>
      </c>
      <c r="T267" t="s">
        <v>16796</v>
      </c>
      <c r="U267" t="s">
        <v>102</v>
      </c>
      <c r="V267" t="s">
        <v>16797</v>
      </c>
      <c r="W267" t="s">
        <v>8</v>
      </c>
      <c r="X267" t="s">
        <v>104</v>
      </c>
      <c r="Y267" t="s">
        <v>429</v>
      </c>
      <c r="Z267" s="37">
        <v>1</v>
      </c>
      <c r="AA267" t="s">
        <v>106</v>
      </c>
      <c r="AB267" s="37">
        <v>65960</v>
      </c>
      <c r="AC267" s="37">
        <v>75096</v>
      </c>
      <c r="AD267" s="37">
        <v>65960</v>
      </c>
    </row>
    <row r="268" spans="1:30">
      <c r="A268" t="s">
        <v>398</v>
      </c>
      <c r="B268" t="s">
        <v>86</v>
      </c>
      <c r="C268" t="s">
        <v>87</v>
      </c>
      <c r="D268" t="s">
        <v>4524</v>
      </c>
      <c r="E268" t="s">
        <v>16798</v>
      </c>
      <c r="F268" t="s">
        <v>16799</v>
      </c>
      <c r="G268" t="s">
        <v>1121</v>
      </c>
      <c r="H268" t="s">
        <v>402</v>
      </c>
      <c r="I268" t="s">
        <v>4527</v>
      </c>
      <c r="J268" t="s">
        <v>16800</v>
      </c>
      <c r="K268" t="s">
        <v>14724</v>
      </c>
      <c r="L268" t="s">
        <v>16801</v>
      </c>
      <c r="M268" s="36">
        <v>45972.6875</v>
      </c>
      <c r="N268" s="36">
        <v>45974.554166666669</v>
      </c>
      <c r="P268" t="s">
        <v>1126</v>
      </c>
      <c r="Q268" t="s">
        <v>1127</v>
      </c>
      <c r="R268" t="s">
        <v>1128</v>
      </c>
      <c r="S268" t="s">
        <v>17374</v>
      </c>
      <c r="T268" t="s">
        <v>16802</v>
      </c>
      <c r="U268" t="s">
        <v>102</v>
      </c>
      <c r="V268" t="s">
        <v>16803</v>
      </c>
      <c r="W268" t="s">
        <v>11</v>
      </c>
      <c r="X268" t="s">
        <v>104</v>
      </c>
      <c r="Y268" t="s">
        <v>1439</v>
      </c>
      <c r="Z268" s="37">
        <v>1</v>
      </c>
      <c r="AA268" t="s">
        <v>106</v>
      </c>
      <c r="AB268" s="37">
        <v>144968</v>
      </c>
      <c r="AC268" s="37">
        <v>140396</v>
      </c>
      <c r="AD268" s="37">
        <v>144968</v>
      </c>
    </row>
    <row r="269" spans="1:30">
      <c r="A269" t="s">
        <v>398</v>
      </c>
      <c r="B269" t="s">
        <v>86</v>
      </c>
      <c r="C269" t="s">
        <v>87</v>
      </c>
      <c r="D269" t="s">
        <v>4524</v>
      </c>
      <c r="E269" t="s">
        <v>16804</v>
      </c>
      <c r="F269" t="s">
        <v>16805</v>
      </c>
      <c r="G269" t="s">
        <v>1121</v>
      </c>
      <c r="H269" t="s">
        <v>402</v>
      </c>
      <c r="I269" t="s">
        <v>4527</v>
      </c>
      <c r="J269" t="s">
        <v>16806</v>
      </c>
      <c r="K269" t="s">
        <v>14724</v>
      </c>
      <c r="L269" t="s">
        <v>16807</v>
      </c>
      <c r="M269" s="36">
        <v>45972.689583333333</v>
      </c>
      <c r="N269" s="36">
        <v>45973.634722222218</v>
      </c>
      <c r="P269" t="s">
        <v>1126</v>
      </c>
      <c r="Q269" t="s">
        <v>1235</v>
      </c>
      <c r="R269" t="s">
        <v>1236</v>
      </c>
      <c r="S269" t="s">
        <v>17374</v>
      </c>
      <c r="T269" t="s">
        <v>16808</v>
      </c>
      <c r="U269" t="s">
        <v>102</v>
      </c>
      <c r="V269" t="s">
        <v>16809</v>
      </c>
      <c r="W269" t="s">
        <v>11</v>
      </c>
      <c r="X269" t="s">
        <v>104</v>
      </c>
      <c r="Y269" t="s">
        <v>1439</v>
      </c>
      <c r="Z269" s="37">
        <v>1</v>
      </c>
      <c r="AA269" t="s">
        <v>106</v>
      </c>
      <c r="AB269" s="37">
        <v>144968</v>
      </c>
      <c r="AC269" s="37">
        <v>140396</v>
      </c>
      <c r="AD269" s="37">
        <v>144968</v>
      </c>
    </row>
    <row r="270" spans="1:30">
      <c r="A270" t="s">
        <v>310</v>
      </c>
      <c r="B270" t="s">
        <v>114</v>
      </c>
      <c r="C270" t="s">
        <v>115</v>
      </c>
      <c r="D270" t="s">
        <v>16441</v>
      </c>
      <c r="E270" t="s">
        <v>16810</v>
      </c>
      <c r="F270" t="s">
        <v>16442</v>
      </c>
      <c r="G270" t="s">
        <v>1121</v>
      </c>
      <c r="H270" t="s">
        <v>314</v>
      </c>
      <c r="I270" t="s">
        <v>16443</v>
      </c>
      <c r="J270" t="s">
        <v>16444</v>
      </c>
      <c r="K270" t="s">
        <v>14724</v>
      </c>
      <c r="L270" t="s">
        <v>16811</v>
      </c>
      <c r="M270" s="36">
        <v>45974.315972222219</v>
      </c>
      <c r="N270" s="36">
        <v>45975.544444444437</v>
      </c>
      <c r="P270" t="s">
        <v>6636</v>
      </c>
      <c r="Q270" t="s">
        <v>15622</v>
      </c>
      <c r="R270" t="s">
        <v>15822</v>
      </c>
      <c r="S270" t="s">
        <v>17374</v>
      </c>
      <c r="T270" t="s">
        <v>16812</v>
      </c>
      <c r="U270" t="s">
        <v>102</v>
      </c>
      <c r="V270" t="s">
        <v>16813</v>
      </c>
      <c r="W270" t="s">
        <v>11</v>
      </c>
      <c r="X270" t="s">
        <v>104</v>
      </c>
      <c r="Y270" t="s">
        <v>319</v>
      </c>
      <c r="Z270" s="37">
        <v>1</v>
      </c>
      <c r="AA270" t="s">
        <v>106</v>
      </c>
      <c r="AB270" s="37">
        <v>144968</v>
      </c>
      <c r="AC270" s="37">
        <v>140396</v>
      </c>
      <c r="AD270" s="37">
        <v>144968</v>
      </c>
    </row>
    <row r="271" spans="1:30">
      <c r="A271" t="s">
        <v>704</v>
      </c>
      <c r="B271" t="s">
        <v>381</v>
      </c>
      <c r="C271" t="s">
        <v>382</v>
      </c>
      <c r="D271" t="s">
        <v>3798</v>
      </c>
      <c r="E271" t="s">
        <v>16814</v>
      </c>
      <c r="F271" t="s">
        <v>15643</v>
      </c>
      <c r="G271" t="s">
        <v>1121</v>
      </c>
      <c r="H271" t="s">
        <v>708</v>
      </c>
      <c r="I271" t="s">
        <v>3801</v>
      </c>
      <c r="J271" t="s">
        <v>15644</v>
      </c>
      <c r="K271" t="s">
        <v>14724</v>
      </c>
      <c r="L271" t="s">
        <v>16815</v>
      </c>
      <c r="M271" s="36">
        <v>45974.495138888888</v>
      </c>
      <c r="N271" s="36">
        <v>45974.644444444442</v>
      </c>
      <c r="P271" t="s">
        <v>6636</v>
      </c>
      <c r="Q271" t="s">
        <v>15622</v>
      </c>
      <c r="R271" t="s">
        <v>16700</v>
      </c>
      <c r="S271" t="s">
        <v>17374</v>
      </c>
      <c r="T271" t="s">
        <v>16816</v>
      </c>
      <c r="U271" t="s">
        <v>102</v>
      </c>
      <c r="V271" t="s">
        <v>15647</v>
      </c>
      <c r="W271" t="s">
        <v>11</v>
      </c>
      <c r="X271" t="s">
        <v>104</v>
      </c>
      <c r="Y271" t="s">
        <v>1253</v>
      </c>
      <c r="Z271" s="37">
        <v>1</v>
      </c>
      <c r="AA271" t="s">
        <v>106</v>
      </c>
      <c r="AB271" s="37">
        <v>144968</v>
      </c>
      <c r="AC271" s="37">
        <v>140396</v>
      </c>
      <c r="AD271" s="37">
        <v>144968</v>
      </c>
    </row>
    <row r="272" spans="1:30">
      <c r="A272" t="s">
        <v>991</v>
      </c>
      <c r="B272" t="s">
        <v>256</v>
      </c>
      <c r="C272" t="s">
        <v>257</v>
      </c>
      <c r="D272" t="s">
        <v>1440</v>
      </c>
      <c r="E272" t="s">
        <v>16817</v>
      </c>
      <c r="F272" t="s">
        <v>15203</v>
      </c>
      <c r="G272" t="s">
        <v>1121</v>
      </c>
      <c r="H272" t="s">
        <v>224</v>
      </c>
      <c r="I272" t="s">
        <v>991</v>
      </c>
      <c r="J272" t="s">
        <v>15204</v>
      </c>
      <c r="K272" t="s">
        <v>14724</v>
      </c>
      <c r="L272" t="s">
        <v>16818</v>
      </c>
      <c r="M272" s="36">
        <v>45985.411805555559</v>
      </c>
      <c r="N272" s="36">
        <v>45985.622916666667</v>
      </c>
      <c r="P272" t="s">
        <v>1227</v>
      </c>
      <c r="Q272" t="s">
        <v>1637</v>
      </c>
      <c r="R272" t="s">
        <v>1638</v>
      </c>
      <c r="S272" t="s">
        <v>17374</v>
      </c>
      <c r="T272" t="s">
        <v>16819</v>
      </c>
      <c r="U272" t="s">
        <v>102</v>
      </c>
      <c r="V272" t="s">
        <v>15207</v>
      </c>
      <c r="W272" t="s">
        <v>8</v>
      </c>
      <c r="X272" t="s">
        <v>104</v>
      </c>
      <c r="Y272" t="s">
        <v>1448</v>
      </c>
      <c r="Z272" s="37">
        <v>1</v>
      </c>
      <c r="AA272" t="s">
        <v>106</v>
      </c>
      <c r="AB272" s="37">
        <v>65960</v>
      </c>
      <c r="AC272" s="37">
        <v>75096</v>
      </c>
      <c r="AD272" s="37">
        <v>65960</v>
      </c>
    </row>
    <row r="273" spans="1:30">
      <c r="A273" t="s">
        <v>800</v>
      </c>
      <c r="B273" t="s">
        <v>381</v>
      </c>
      <c r="C273" t="s">
        <v>382</v>
      </c>
      <c r="D273" t="s">
        <v>4224</v>
      </c>
      <c r="E273" t="s">
        <v>16820</v>
      </c>
      <c r="F273" t="s">
        <v>15963</v>
      </c>
      <c r="G273" t="s">
        <v>1121</v>
      </c>
      <c r="H273" t="s">
        <v>804</v>
      </c>
      <c r="I273" t="s">
        <v>4227</v>
      </c>
      <c r="J273" t="s">
        <v>15964</v>
      </c>
      <c r="K273" t="s">
        <v>14724</v>
      </c>
      <c r="L273" t="s">
        <v>16821</v>
      </c>
      <c r="M273" s="36">
        <v>45986.577777777777</v>
      </c>
      <c r="N273" s="36">
        <v>45986.652777777781</v>
      </c>
      <c r="P273" t="s">
        <v>6636</v>
      </c>
      <c r="Q273" t="s">
        <v>15622</v>
      </c>
      <c r="R273" t="s">
        <v>15822</v>
      </c>
      <c r="S273" t="s">
        <v>17374</v>
      </c>
      <c r="T273" t="s">
        <v>16822</v>
      </c>
      <c r="U273" t="s">
        <v>102</v>
      </c>
      <c r="V273" t="s">
        <v>1238</v>
      </c>
      <c r="W273" t="s">
        <v>13</v>
      </c>
      <c r="X273" t="s">
        <v>104</v>
      </c>
      <c r="Y273" t="s">
        <v>810</v>
      </c>
      <c r="Z273" s="37">
        <v>1</v>
      </c>
      <c r="AA273" t="s">
        <v>106</v>
      </c>
      <c r="AB273" s="37">
        <v>275729</v>
      </c>
      <c r="AC273" s="37">
        <v>196537</v>
      </c>
      <c r="AD273" s="37">
        <v>275729</v>
      </c>
    </row>
    <row r="274" spans="1:30">
      <c r="A274" t="s">
        <v>152</v>
      </c>
      <c r="B274" t="s">
        <v>153</v>
      </c>
      <c r="C274" t="s">
        <v>154</v>
      </c>
      <c r="D274" t="s">
        <v>155</v>
      </c>
      <c r="E274">
        <v>5871478</v>
      </c>
      <c r="F274" t="s">
        <v>16025</v>
      </c>
      <c r="G274" t="s">
        <v>1121</v>
      </c>
      <c r="H274" t="s">
        <v>153</v>
      </c>
      <c r="I274" t="s">
        <v>152</v>
      </c>
      <c r="J274" t="s">
        <v>16026</v>
      </c>
      <c r="K274" t="s">
        <v>14724</v>
      </c>
      <c r="L274" t="s">
        <v>17353</v>
      </c>
      <c r="M274" s="36">
        <v>45966.650694444441</v>
      </c>
      <c r="N274" s="36">
        <v>45967.418055555558</v>
      </c>
      <c r="P274" t="s">
        <v>6636</v>
      </c>
      <c r="Q274" t="s">
        <v>15622</v>
      </c>
      <c r="R274" t="s">
        <v>15776</v>
      </c>
      <c r="S274" t="s">
        <v>17374</v>
      </c>
      <c r="T274" t="s">
        <v>17354</v>
      </c>
      <c r="U274" t="s">
        <v>1195</v>
      </c>
      <c r="W274" t="s">
        <v>8</v>
      </c>
      <c r="X274" t="s">
        <v>104</v>
      </c>
      <c r="Y274" t="s">
        <v>1497</v>
      </c>
      <c r="Z274" s="37">
        <v>0</v>
      </c>
      <c r="AA274" t="s">
        <v>106</v>
      </c>
      <c r="AB274" s="37">
        <v>41241</v>
      </c>
      <c r="AC274" s="37">
        <v>0</v>
      </c>
      <c r="AD274" s="37">
        <v>41241</v>
      </c>
    </row>
    <row r="275" spans="1:30">
      <c r="A275" t="s">
        <v>85</v>
      </c>
      <c r="B275" t="s">
        <v>86</v>
      </c>
      <c r="C275" t="s">
        <v>87</v>
      </c>
      <c r="D275" t="s">
        <v>3748</v>
      </c>
      <c r="E275">
        <v>5880035</v>
      </c>
      <c r="F275" t="s">
        <v>17355</v>
      </c>
      <c r="G275" t="s">
        <v>1121</v>
      </c>
      <c r="H275" t="s">
        <v>93</v>
      </c>
      <c r="I275" t="s">
        <v>3751</v>
      </c>
      <c r="J275" t="s">
        <v>17356</v>
      </c>
      <c r="K275" t="s">
        <v>14724</v>
      </c>
      <c r="L275" t="s">
        <v>17357</v>
      </c>
      <c r="M275" s="36">
        <v>45972.525000000001</v>
      </c>
      <c r="N275" s="36">
        <v>45973.536805555559</v>
      </c>
      <c r="P275" t="s">
        <v>1227</v>
      </c>
      <c r="Q275" t="s">
        <v>1336</v>
      </c>
      <c r="R275" t="s">
        <v>1445</v>
      </c>
      <c r="S275" t="s">
        <v>17374</v>
      </c>
      <c r="T275" t="s">
        <v>17358</v>
      </c>
      <c r="U275" t="s">
        <v>102</v>
      </c>
      <c r="V275" t="s">
        <v>17359</v>
      </c>
      <c r="W275" t="s">
        <v>11</v>
      </c>
      <c r="X275" t="s">
        <v>104</v>
      </c>
      <c r="Y275" t="s">
        <v>438</v>
      </c>
      <c r="Z275" s="37">
        <v>1</v>
      </c>
      <c r="AA275" t="s">
        <v>106</v>
      </c>
      <c r="AB275" s="37">
        <v>144968</v>
      </c>
      <c r="AC275" s="37">
        <v>140396</v>
      </c>
      <c r="AD275" s="37">
        <v>144968</v>
      </c>
    </row>
    <row r="276" spans="1:30">
      <c r="A276" t="s">
        <v>152</v>
      </c>
      <c r="B276" t="s">
        <v>153</v>
      </c>
      <c r="C276" t="s">
        <v>154</v>
      </c>
      <c r="D276" t="s">
        <v>155</v>
      </c>
      <c r="E276">
        <v>5906206</v>
      </c>
      <c r="F276" t="s">
        <v>17360</v>
      </c>
      <c r="G276" t="s">
        <v>1121</v>
      </c>
      <c r="H276" t="s">
        <v>153</v>
      </c>
      <c r="I276" t="s">
        <v>152</v>
      </c>
      <c r="J276" t="s">
        <v>17361</v>
      </c>
      <c r="K276" t="s">
        <v>14724</v>
      </c>
      <c r="L276" t="s">
        <v>17362</v>
      </c>
      <c r="M276" s="36">
        <v>45989.56527777778</v>
      </c>
      <c r="N276" s="36">
        <v>45989.705555555563</v>
      </c>
      <c r="P276" t="s">
        <v>6636</v>
      </c>
      <c r="Q276" t="s">
        <v>15622</v>
      </c>
      <c r="R276" t="s">
        <v>16274</v>
      </c>
      <c r="S276" t="s">
        <v>17374</v>
      </c>
      <c r="T276" t="s">
        <v>17363</v>
      </c>
      <c r="U276" t="s">
        <v>1195</v>
      </c>
      <c r="W276" t="s">
        <v>8</v>
      </c>
      <c r="X276" t="s">
        <v>104</v>
      </c>
      <c r="Y276" t="s">
        <v>1497</v>
      </c>
      <c r="Z276" s="37">
        <v>0</v>
      </c>
      <c r="AA276" t="s">
        <v>106</v>
      </c>
      <c r="AB276" s="37">
        <v>41241</v>
      </c>
      <c r="AC276" s="37">
        <v>0</v>
      </c>
      <c r="AD276" s="37">
        <v>41241</v>
      </c>
    </row>
  </sheetData>
  <conditionalFormatting sqref="E1:E1048576">
    <cfRule type="duplicateValues" dxfId="1" priority="1"/>
  </conditionalFormatting>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F79"/>
  <sheetViews>
    <sheetView workbookViewId="0">
      <selection activeCell="W1" sqref="A1:XFD1048576"/>
    </sheetView>
  </sheetViews>
  <sheetFormatPr baseColWidth="10" defaultColWidth="9.109375" defaultRowHeight="14.4"/>
  <cols>
    <col min="1" max="1" width="15" customWidth="1"/>
    <col min="2" max="2" width="29" customWidth="1"/>
    <col min="3" max="3" width="27" customWidth="1"/>
    <col min="4" max="4" width="13" customWidth="1"/>
    <col min="5" max="5" width="21" customWidth="1"/>
    <col min="6" max="6" width="11" customWidth="1"/>
    <col min="7" max="7" width="18" customWidth="1"/>
    <col min="8" max="9" width="20" customWidth="1"/>
    <col min="10" max="10" width="50" customWidth="1"/>
    <col min="11" max="11" width="10" customWidth="1"/>
    <col min="12" max="12" width="31" customWidth="1"/>
    <col min="13" max="13" width="41" customWidth="1"/>
    <col min="14" max="14" width="44" customWidth="1"/>
    <col min="15" max="15" width="18" customWidth="1"/>
    <col min="16" max="16" width="14" customWidth="1"/>
    <col min="17" max="17" width="19" customWidth="1"/>
    <col min="18" max="18" width="17" customWidth="1"/>
    <col min="19" max="19" width="10" customWidth="1"/>
    <col min="20" max="20" width="23" customWidth="1"/>
    <col min="21" max="21" width="33" customWidth="1"/>
    <col min="22" max="22" width="50" customWidth="1"/>
    <col min="23" max="23" width="20" customWidth="1"/>
    <col min="24" max="24" width="29" customWidth="1"/>
    <col min="25" max="25" width="14" customWidth="1"/>
    <col min="26" max="26" width="19" customWidth="1"/>
    <col min="27" max="27" width="16" customWidth="1"/>
    <col min="28" max="28" width="15" customWidth="1"/>
    <col min="29" max="29" width="42" customWidth="1"/>
    <col min="30" max="30" width="34" customWidth="1"/>
    <col min="31" max="31" width="39" customWidth="1"/>
    <col min="32" max="32" width="27" customWidth="1"/>
  </cols>
  <sheetData>
    <row r="1" spans="1:32" ht="28.8">
      <c r="A1" s="35" t="s">
        <v>56</v>
      </c>
      <c r="B1" s="35" t="s">
        <v>57</v>
      </c>
      <c r="C1" s="35" t="s">
        <v>58</v>
      </c>
      <c r="D1" s="35" t="s">
        <v>59</v>
      </c>
      <c r="E1" s="35" t="s">
        <v>60</v>
      </c>
      <c r="F1" s="35" t="s">
        <v>61</v>
      </c>
      <c r="G1" s="35" t="s">
        <v>62</v>
      </c>
      <c r="H1" s="35" t="s">
        <v>64</v>
      </c>
      <c r="I1" s="35" t="s">
        <v>65</v>
      </c>
      <c r="J1" s="35" t="s">
        <v>66</v>
      </c>
      <c r="K1" s="35" t="s">
        <v>67</v>
      </c>
      <c r="L1" s="35" t="s">
        <v>68</v>
      </c>
      <c r="M1" s="35" t="s">
        <v>1111</v>
      </c>
      <c r="N1" s="35" t="s">
        <v>1112</v>
      </c>
      <c r="O1" s="35" t="s">
        <v>15605</v>
      </c>
      <c r="P1" s="35" t="s">
        <v>6684</v>
      </c>
      <c r="Q1" s="35" t="s">
        <v>6685</v>
      </c>
      <c r="R1" s="35" t="s">
        <v>71</v>
      </c>
      <c r="S1" s="35" t="s">
        <v>72</v>
      </c>
      <c r="T1" s="35" t="s">
        <v>73</v>
      </c>
      <c r="U1" s="35" t="s">
        <v>6686</v>
      </c>
      <c r="V1" s="35" t="s">
        <v>1117</v>
      </c>
      <c r="W1" s="35" t="s">
        <v>75</v>
      </c>
      <c r="X1" s="35" t="s">
        <v>76</v>
      </c>
      <c r="Y1" s="35" t="s">
        <v>77</v>
      </c>
      <c r="Z1" s="35" t="s">
        <v>78</v>
      </c>
      <c r="AA1" s="35" t="s">
        <v>80</v>
      </c>
      <c r="AB1" s="35" t="s">
        <v>81</v>
      </c>
      <c r="AC1" s="35" t="s">
        <v>79</v>
      </c>
      <c r="AD1" s="35" t="s">
        <v>82</v>
      </c>
      <c r="AE1" s="35" t="s">
        <v>83</v>
      </c>
      <c r="AF1" s="35" t="s">
        <v>14719</v>
      </c>
    </row>
    <row r="2" spans="1:32">
      <c r="A2" t="s">
        <v>152</v>
      </c>
      <c r="B2" t="s">
        <v>153</v>
      </c>
      <c r="C2" t="s">
        <v>154</v>
      </c>
      <c r="D2" t="s">
        <v>155</v>
      </c>
      <c r="E2" t="s">
        <v>16829</v>
      </c>
      <c r="F2" t="s">
        <v>16830</v>
      </c>
      <c r="G2" t="s">
        <v>6780</v>
      </c>
      <c r="H2" t="s">
        <v>153</v>
      </c>
      <c r="I2" t="s">
        <v>152</v>
      </c>
      <c r="J2" t="s">
        <v>16831</v>
      </c>
      <c r="K2" t="s">
        <v>14724</v>
      </c>
      <c r="L2" t="s">
        <v>16832</v>
      </c>
      <c r="M2" s="36">
        <v>45958.49722222222</v>
      </c>
      <c r="N2" s="36">
        <v>45967.657638888893</v>
      </c>
      <c r="P2" t="s">
        <v>1363</v>
      </c>
      <c r="Q2" t="s">
        <v>1363</v>
      </c>
      <c r="R2" t="s">
        <v>16833</v>
      </c>
      <c r="T2" t="s">
        <v>1179</v>
      </c>
      <c r="U2" t="s">
        <v>9509</v>
      </c>
      <c r="V2" t="s">
        <v>16834</v>
      </c>
      <c r="W2" t="s">
        <v>102</v>
      </c>
      <c r="Y2" t="s">
        <v>8</v>
      </c>
      <c r="Z2" t="s">
        <v>104</v>
      </c>
      <c r="AA2" s="37">
        <v>1</v>
      </c>
      <c r="AB2" t="s">
        <v>106</v>
      </c>
      <c r="AC2" t="s">
        <v>793</v>
      </c>
      <c r="AD2" s="37">
        <v>65960</v>
      </c>
      <c r="AE2" s="37">
        <v>75096</v>
      </c>
      <c r="AF2" s="37">
        <v>65960</v>
      </c>
    </row>
    <row r="3" spans="1:32">
      <c r="A3" t="s">
        <v>398</v>
      </c>
      <c r="B3" t="s">
        <v>86</v>
      </c>
      <c r="C3" t="s">
        <v>87</v>
      </c>
      <c r="D3" t="s">
        <v>399</v>
      </c>
      <c r="E3" t="s">
        <v>16835</v>
      </c>
      <c r="F3" t="s">
        <v>15838</v>
      </c>
      <c r="G3" t="s">
        <v>6935</v>
      </c>
      <c r="H3" t="s">
        <v>402</v>
      </c>
      <c r="I3" t="s">
        <v>398</v>
      </c>
      <c r="J3" t="s">
        <v>15839</v>
      </c>
      <c r="K3" t="s">
        <v>14724</v>
      </c>
      <c r="L3" t="s">
        <v>16836</v>
      </c>
      <c r="M3" s="36">
        <v>45968.580555555563</v>
      </c>
      <c r="N3" s="36">
        <v>45969.550694444442</v>
      </c>
      <c r="P3" t="s">
        <v>6937</v>
      </c>
      <c r="Q3" t="s">
        <v>6938</v>
      </c>
      <c r="R3" t="s">
        <v>16833</v>
      </c>
      <c r="T3" t="s">
        <v>100</v>
      </c>
      <c r="U3" t="s">
        <v>6696</v>
      </c>
      <c r="V3" t="s">
        <v>16837</v>
      </c>
      <c r="W3" t="s">
        <v>102</v>
      </c>
      <c r="X3" t="s">
        <v>15842</v>
      </c>
      <c r="Y3" t="s">
        <v>8</v>
      </c>
      <c r="Z3" t="s">
        <v>104</v>
      </c>
      <c r="AA3" s="37">
        <v>1</v>
      </c>
      <c r="AB3" t="s">
        <v>106</v>
      </c>
      <c r="AC3" t="s">
        <v>479</v>
      </c>
      <c r="AD3" s="37">
        <v>65960</v>
      </c>
      <c r="AE3" s="37">
        <v>75096</v>
      </c>
      <c r="AF3" s="37">
        <v>65960</v>
      </c>
    </row>
    <row r="4" spans="1:32">
      <c r="A4" t="s">
        <v>800</v>
      </c>
      <c r="B4" t="s">
        <v>381</v>
      </c>
      <c r="C4" t="s">
        <v>382</v>
      </c>
      <c r="D4" t="s">
        <v>8397</v>
      </c>
      <c r="E4" t="s">
        <v>16838</v>
      </c>
      <c r="F4" t="s">
        <v>16839</v>
      </c>
      <c r="G4" t="s">
        <v>6780</v>
      </c>
      <c r="H4" t="s">
        <v>2052</v>
      </c>
      <c r="I4" t="s">
        <v>8398</v>
      </c>
      <c r="J4" t="s">
        <v>16840</v>
      </c>
      <c r="K4" t="s">
        <v>14724</v>
      </c>
      <c r="L4" t="s">
        <v>16841</v>
      </c>
      <c r="M4" s="36">
        <v>45975.563888888893</v>
      </c>
      <c r="N4" s="36">
        <v>45985.459027777782</v>
      </c>
      <c r="P4" t="s">
        <v>1363</v>
      </c>
      <c r="Q4" t="s">
        <v>1363</v>
      </c>
      <c r="R4" t="s">
        <v>16833</v>
      </c>
      <c r="T4" t="s">
        <v>100</v>
      </c>
      <c r="U4" t="s">
        <v>6696</v>
      </c>
      <c r="V4" t="s">
        <v>16842</v>
      </c>
      <c r="W4" t="s">
        <v>102</v>
      </c>
      <c r="X4" t="s">
        <v>16843</v>
      </c>
      <c r="Y4" t="s">
        <v>15</v>
      </c>
      <c r="Z4" t="s">
        <v>104</v>
      </c>
      <c r="AA4" s="37">
        <v>1</v>
      </c>
      <c r="AB4" t="s">
        <v>106</v>
      </c>
      <c r="AC4" t="s">
        <v>2058</v>
      </c>
      <c r="AD4" s="37">
        <v>479589</v>
      </c>
      <c r="AE4" s="37">
        <v>196537</v>
      </c>
      <c r="AF4" s="37">
        <v>479589</v>
      </c>
    </row>
    <row r="5" spans="1:32">
      <c r="A5" t="s">
        <v>277</v>
      </c>
      <c r="B5" t="s">
        <v>256</v>
      </c>
      <c r="C5" t="s">
        <v>257</v>
      </c>
      <c r="D5" t="s">
        <v>1015</v>
      </c>
      <c r="E5" t="s">
        <v>16844</v>
      </c>
      <c r="F5" t="s">
        <v>16845</v>
      </c>
      <c r="G5" t="s">
        <v>6780</v>
      </c>
      <c r="H5" t="s">
        <v>281</v>
      </c>
      <c r="I5" t="s">
        <v>1018</v>
      </c>
      <c r="J5" t="s">
        <v>16846</v>
      </c>
      <c r="K5" t="s">
        <v>14724</v>
      </c>
      <c r="L5" t="s">
        <v>16847</v>
      </c>
      <c r="M5" s="36">
        <v>45975.710416666669</v>
      </c>
      <c r="N5" s="36">
        <v>45982.677083333343</v>
      </c>
      <c r="P5" t="s">
        <v>1363</v>
      </c>
      <c r="Q5" t="s">
        <v>1363</v>
      </c>
      <c r="R5" t="s">
        <v>16833</v>
      </c>
      <c r="T5" t="s">
        <v>100</v>
      </c>
      <c r="U5" t="s">
        <v>6696</v>
      </c>
      <c r="V5" t="s">
        <v>16848</v>
      </c>
      <c r="W5" t="s">
        <v>102</v>
      </c>
      <c r="X5" t="s">
        <v>16849</v>
      </c>
      <c r="Y5" t="s">
        <v>15</v>
      </c>
      <c r="Z5" t="s">
        <v>104</v>
      </c>
      <c r="AA5" s="37">
        <v>1</v>
      </c>
      <c r="AB5" t="s">
        <v>106</v>
      </c>
      <c r="AC5" t="s">
        <v>1299</v>
      </c>
      <c r="AD5" s="37">
        <v>479589</v>
      </c>
      <c r="AE5" s="37">
        <v>196537</v>
      </c>
      <c r="AF5" s="37">
        <v>479589</v>
      </c>
    </row>
    <row r="6" spans="1:32">
      <c r="A6" t="s">
        <v>138</v>
      </c>
      <c r="B6" t="s">
        <v>139</v>
      </c>
      <c r="C6" t="s">
        <v>140</v>
      </c>
      <c r="D6" t="s">
        <v>3349</v>
      </c>
      <c r="E6" t="s">
        <v>16850</v>
      </c>
      <c r="F6" t="s">
        <v>15270</v>
      </c>
      <c r="G6" t="s">
        <v>6935</v>
      </c>
      <c r="H6" t="s">
        <v>248</v>
      </c>
      <c r="I6" t="s">
        <v>3352</v>
      </c>
      <c r="J6" t="s">
        <v>15271</v>
      </c>
      <c r="K6" t="s">
        <v>14724</v>
      </c>
      <c r="L6" t="s">
        <v>16851</v>
      </c>
      <c r="M6" s="36">
        <v>45980.648611111108</v>
      </c>
      <c r="N6" s="36">
        <v>45983.462500000001</v>
      </c>
      <c r="P6" t="s">
        <v>6937</v>
      </c>
      <c r="Q6" t="s">
        <v>6938</v>
      </c>
      <c r="R6" t="s">
        <v>16833</v>
      </c>
      <c r="U6" t="s">
        <v>10620</v>
      </c>
      <c r="V6" t="s">
        <v>16852</v>
      </c>
      <c r="W6" t="s">
        <v>1195</v>
      </c>
      <c r="Y6" t="s">
        <v>15</v>
      </c>
      <c r="Z6" t="s">
        <v>104</v>
      </c>
      <c r="AA6" s="37">
        <v>0</v>
      </c>
      <c r="AB6" t="s">
        <v>106</v>
      </c>
      <c r="AC6" t="s">
        <v>220</v>
      </c>
      <c r="AD6" s="37">
        <v>41241</v>
      </c>
      <c r="AE6" s="37">
        <v>0</v>
      </c>
      <c r="AF6" s="37">
        <v>41241</v>
      </c>
    </row>
    <row r="7" spans="1:32">
      <c r="A7" t="s">
        <v>152</v>
      </c>
      <c r="B7" t="s">
        <v>153</v>
      </c>
      <c r="C7" t="s">
        <v>154</v>
      </c>
      <c r="D7" t="s">
        <v>155</v>
      </c>
      <c r="E7" t="s">
        <v>16853</v>
      </c>
      <c r="F7" t="s">
        <v>16854</v>
      </c>
      <c r="G7" t="s">
        <v>6935</v>
      </c>
      <c r="H7" t="s">
        <v>153</v>
      </c>
      <c r="I7" t="s">
        <v>152</v>
      </c>
      <c r="J7" t="s">
        <v>16855</v>
      </c>
      <c r="K7" t="s">
        <v>14724</v>
      </c>
      <c r="L7" t="s">
        <v>16856</v>
      </c>
      <c r="M7" s="36">
        <v>45982.706250000003</v>
      </c>
      <c r="N7" s="36">
        <v>45986.598611111112</v>
      </c>
      <c r="P7" t="s">
        <v>6937</v>
      </c>
      <c r="Q7" t="s">
        <v>6938</v>
      </c>
      <c r="R7" t="s">
        <v>16833</v>
      </c>
      <c r="T7" t="s">
        <v>100</v>
      </c>
      <c r="U7" t="s">
        <v>6696</v>
      </c>
      <c r="V7" t="s">
        <v>16857</v>
      </c>
      <c r="W7" t="s">
        <v>102</v>
      </c>
      <c r="X7" t="s">
        <v>16858</v>
      </c>
      <c r="Y7" t="s">
        <v>8</v>
      </c>
      <c r="Z7" t="s">
        <v>104</v>
      </c>
      <c r="AA7" s="37">
        <v>1</v>
      </c>
      <c r="AB7" t="s">
        <v>106</v>
      </c>
      <c r="AC7" t="s">
        <v>838</v>
      </c>
      <c r="AD7" s="37">
        <v>65960</v>
      </c>
      <c r="AE7" s="37">
        <v>75096</v>
      </c>
      <c r="AF7" s="37">
        <v>65960</v>
      </c>
    </row>
    <row r="8" spans="1:32">
      <c r="A8" t="s">
        <v>398</v>
      </c>
      <c r="B8" t="s">
        <v>86</v>
      </c>
      <c r="C8" t="s">
        <v>87</v>
      </c>
      <c r="D8" t="s">
        <v>1059</v>
      </c>
      <c r="E8" t="s">
        <v>16859</v>
      </c>
      <c r="F8" t="s">
        <v>16860</v>
      </c>
      <c r="G8" t="s">
        <v>6780</v>
      </c>
      <c r="H8" t="s">
        <v>402</v>
      </c>
      <c r="I8" t="s">
        <v>1062</v>
      </c>
      <c r="J8" t="s">
        <v>16861</v>
      </c>
      <c r="K8" t="s">
        <v>14724</v>
      </c>
      <c r="L8" t="s">
        <v>16862</v>
      </c>
      <c r="M8" s="36">
        <v>45985.436111111107</v>
      </c>
      <c r="N8" s="36">
        <v>45986.603472222218</v>
      </c>
      <c r="P8" t="s">
        <v>1363</v>
      </c>
      <c r="Q8" t="s">
        <v>1363</v>
      </c>
      <c r="R8" t="s">
        <v>16833</v>
      </c>
      <c r="T8" t="s">
        <v>100</v>
      </c>
      <c r="U8" t="s">
        <v>6696</v>
      </c>
      <c r="V8" t="s">
        <v>16863</v>
      </c>
      <c r="W8" t="s">
        <v>102</v>
      </c>
      <c r="X8" t="s">
        <v>16864</v>
      </c>
      <c r="Y8" t="s">
        <v>11</v>
      </c>
      <c r="Z8" t="s">
        <v>104</v>
      </c>
      <c r="AA8" s="37">
        <v>1</v>
      </c>
      <c r="AB8" t="s">
        <v>106</v>
      </c>
      <c r="AC8" t="s">
        <v>740</v>
      </c>
      <c r="AD8" s="37">
        <v>144968</v>
      </c>
      <c r="AE8" s="37">
        <v>140396</v>
      </c>
      <c r="AF8" s="37">
        <v>144968</v>
      </c>
    </row>
    <row r="9" spans="1:32">
      <c r="A9" t="s">
        <v>85</v>
      </c>
      <c r="B9" t="s">
        <v>86</v>
      </c>
      <c r="C9" t="s">
        <v>87</v>
      </c>
      <c r="D9" t="s">
        <v>16865</v>
      </c>
      <c r="E9" t="s">
        <v>16866</v>
      </c>
      <c r="F9" t="s">
        <v>16867</v>
      </c>
      <c r="G9" t="s">
        <v>7179</v>
      </c>
      <c r="H9" t="s">
        <v>93</v>
      </c>
      <c r="I9" t="s">
        <v>16868</v>
      </c>
      <c r="J9" t="s">
        <v>16869</v>
      </c>
      <c r="K9" t="s">
        <v>14724</v>
      </c>
      <c r="L9" t="s">
        <v>16870</v>
      </c>
      <c r="M9" s="36">
        <v>45958.461805555547</v>
      </c>
      <c r="N9" s="36">
        <v>45966.776400462957</v>
      </c>
      <c r="P9" t="s">
        <v>1177</v>
      </c>
      <c r="Q9" t="s">
        <v>1177</v>
      </c>
      <c r="R9" t="s">
        <v>16833</v>
      </c>
      <c r="T9" t="s">
        <v>2680</v>
      </c>
      <c r="U9" t="s">
        <v>7183</v>
      </c>
      <c r="V9" t="s">
        <v>16871</v>
      </c>
      <c r="W9" t="s">
        <v>1195</v>
      </c>
      <c r="Y9" t="s">
        <v>11</v>
      </c>
      <c r="Z9" t="s">
        <v>104</v>
      </c>
      <c r="AA9" s="37">
        <v>0</v>
      </c>
      <c r="AB9" t="s">
        <v>106</v>
      </c>
      <c r="AC9" t="s">
        <v>438</v>
      </c>
      <c r="AD9" s="37">
        <v>41241</v>
      </c>
      <c r="AE9" s="37">
        <v>0</v>
      </c>
      <c r="AF9" s="37">
        <v>41241</v>
      </c>
    </row>
    <row r="10" spans="1:32">
      <c r="A10" t="s">
        <v>85</v>
      </c>
      <c r="B10" t="s">
        <v>86</v>
      </c>
      <c r="C10" t="s">
        <v>87</v>
      </c>
      <c r="D10" t="s">
        <v>296</v>
      </c>
      <c r="E10" t="s">
        <v>16872</v>
      </c>
      <c r="F10" t="s">
        <v>16873</v>
      </c>
      <c r="G10" t="s">
        <v>7179</v>
      </c>
      <c r="H10" t="s">
        <v>93</v>
      </c>
      <c r="I10" t="s">
        <v>85</v>
      </c>
      <c r="J10" t="s">
        <v>16874</v>
      </c>
      <c r="K10" t="s">
        <v>14724</v>
      </c>
      <c r="L10" t="s">
        <v>16875</v>
      </c>
      <c r="M10" s="36">
        <v>45958.461805555547</v>
      </c>
      <c r="N10" s="36">
        <v>45967.856793981482</v>
      </c>
      <c r="P10" t="s">
        <v>1177</v>
      </c>
      <c r="Q10" t="s">
        <v>1177</v>
      </c>
      <c r="R10" t="s">
        <v>16833</v>
      </c>
      <c r="T10" t="s">
        <v>100</v>
      </c>
      <c r="U10" t="s">
        <v>7180</v>
      </c>
      <c r="V10" t="s">
        <v>16876</v>
      </c>
      <c r="W10" t="s">
        <v>102</v>
      </c>
      <c r="X10" t="s">
        <v>16877</v>
      </c>
      <c r="Y10" t="s">
        <v>8</v>
      </c>
      <c r="Z10" t="s">
        <v>104</v>
      </c>
      <c r="AA10" s="37">
        <v>1</v>
      </c>
      <c r="AB10" t="s">
        <v>106</v>
      </c>
      <c r="AC10" t="s">
        <v>303</v>
      </c>
      <c r="AD10" s="37">
        <v>65960</v>
      </c>
      <c r="AE10" s="37">
        <v>75096</v>
      </c>
      <c r="AF10" s="37">
        <v>65960</v>
      </c>
    </row>
    <row r="11" spans="1:32">
      <c r="A11" t="s">
        <v>85</v>
      </c>
      <c r="B11" t="s">
        <v>86</v>
      </c>
      <c r="C11" t="s">
        <v>87</v>
      </c>
      <c r="D11" t="s">
        <v>16865</v>
      </c>
      <c r="E11" t="s">
        <v>16878</v>
      </c>
      <c r="F11" t="s">
        <v>16879</v>
      </c>
      <c r="G11" t="s">
        <v>7179</v>
      </c>
      <c r="H11" t="s">
        <v>93</v>
      </c>
      <c r="I11" t="s">
        <v>16868</v>
      </c>
      <c r="J11" t="s">
        <v>16880</v>
      </c>
      <c r="K11" t="s">
        <v>14724</v>
      </c>
      <c r="L11" t="s">
        <v>16881</v>
      </c>
      <c r="M11" s="36">
        <v>45958.461805555547</v>
      </c>
      <c r="N11" s="36">
        <v>45966.703599537039</v>
      </c>
      <c r="P11" t="s">
        <v>1177</v>
      </c>
      <c r="Q11" t="s">
        <v>1177</v>
      </c>
      <c r="R11" t="s">
        <v>16833</v>
      </c>
      <c r="T11" t="s">
        <v>2680</v>
      </c>
      <c r="U11" t="s">
        <v>7183</v>
      </c>
      <c r="V11" t="s">
        <v>16882</v>
      </c>
      <c r="W11" t="s">
        <v>1195</v>
      </c>
      <c r="Y11" t="s">
        <v>11</v>
      </c>
      <c r="Z11" t="s">
        <v>104</v>
      </c>
      <c r="AA11" s="37">
        <v>0</v>
      </c>
      <c r="AB11" t="s">
        <v>106</v>
      </c>
      <c r="AC11" t="s">
        <v>438</v>
      </c>
      <c r="AD11" s="37">
        <v>41241</v>
      </c>
      <c r="AE11" s="37">
        <v>0</v>
      </c>
      <c r="AF11" s="37">
        <v>41241</v>
      </c>
    </row>
    <row r="12" spans="1:32">
      <c r="A12" t="s">
        <v>85</v>
      </c>
      <c r="B12" t="s">
        <v>86</v>
      </c>
      <c r="C12" t="s">
        <v>87</v>
      </c>
      <c r="D12" t="s">
        <v>8399</v>
      </c>
      <c r="E12" t="s">
        <v>16883</v>
      </c>
      <c r="F12" t="s">
        <v>16884</v>
      </c>
      <c r="G12" t="s">
        <v>7179</v>
      </c>
      <c r="H12" t="s">
        <v>93</v>
      </c>
      <c r="I12" t="s">
        <v>8400</v>
      </c>
      <c r="J12" t="s">
        <v>16885</v>
      </c>
      <c r="K12" t="s">
        <v>14724</v>
      </c>
      <c r="L12" t="s">
        <v>16886</v>
      </c>
      <c r="M12" s="36">
        <v>45958.461805555547</v>
      </c>
      <c r="N12" s="36">
        <v>45967.692199074067</v>
      </c>
      <c r="P12" t="s">
        <v>1177</v>
      </c>
      <c r="Q12" t="s">
        <v>1177</v>
      </c>
      <c r="T12" t="s">
        <v>1179</v>
      </c>
      <c r="U12" t="s">
        <v>7183</v>
      </c>
      <c r="V12" t="s">
        <v>16887</v>
      </c>
      <c r="W12" t="s">
        <v>102</v>
      </c>
      <c r="X12" t="s">
        <v>16888</v>
      </c>
      <c r="Y12" t="s">
        <v>11</v>
      </c>
      <c r="Z12" t="s">
        <v>104</v>
      </c>
      <c r="AA12" s="37">
        <v>1</v>
      </c>
      <c r="AB12" t="s">
        <v>106</v>
      </c>
      <c r="AC12" t="s">
        <v>1151</v>
      </c>
      <c r="AD12" s="37">
        <v>144968</v>
      </c>
      <c r="AE12" s="37">
        <v>140396</v>
      </c>
      <c r="AF12" s="37">
        <v>144968</v>
      </c>
    </row>
    <row r="13" spans="1:32">
      <c r="A13" t="s">
        <v>244</v>
      </c>
      <c r="B13" t="s">
        <v>114</v>
      </c>
      <c r="C13" t="s">
        <v>115</v>
      </c>
      <c r="D13" t="s">
        <v>7185</v>
      </c>
      <c r="E13" t="s">
        <v>16889</v>
      </c>
      <c r="F13" t="s">
        <v>16890</v>
      </c>
      <c r="G13" t="s">
        <v>7179</v>
      </c>
      <c r="H13" t="s">
        <v>248</v>
      </c>
      <c r="I13" t="s">
        <v>244</v>
      </c>
      <c r="J13" t="s">
        <v>16891</v>
      </c>
      <c r="K13" t="s">
        <v>14724</v>
      </c>
      <c r="L13" t="s">
        <v>16892</v>
      </c>
      <c r="M13" s="36">
        <v>45959.406944444447</v>
      </c>
      <c r="N13" s="36">
        <v>45962.705891203703</v>
      </c>
      <c r="P13" t="s">
        <v>1177</v>
      </c>
      <c r="Q13" t="s">
        <v>1177</v>
      </c>
      <c r="R13" t="s">
        <v>16833</v>
      </c>
      <c r="T13" t="s">
        <v>100</v>
      </c>
      <c r="U13" t="s">
        <v>7180</v>
      </c>
      <c r="V13" t="s">
        <v>16893</v>
      </c>
      <c r="W13" t="s">
        <v>102</v>
      </c>
      <c r="X13" t="s">
        <v>16894</v>
      </c>
      <c r="Y13" t="s">
        <v>8</v>
      </c>
      <c r="Z13" t="s">
        <v>104</v>
      </c>
      <c r="AA13" s="37">
        <v>1</v>
      </c>
      <c r="AB13" t="s">
        <v>106</v>
      </c>
      <c r="AC13" t="s">
        <v>1538</v>
      </c>
      <c r="AD13" s="37">
        <v>65960</v>
      </c>
      <c r="AE13" s="37">
        <v>75096</v>
      </c>
      <c r="AF13" s="37">
        <v>65960</v>
      </c>
    </row>
    <row r="14" spans="1:32">
      <c r="A14" t="s">
        <v>152</v>
      </c>
      <c r="B14" t="s">
        <v>153</v>
      </c>
      <c r="C14" t="s">
        <v>154</v>
      </c>
      <c r="D14" t="s">
        <v>155</v>
      </c>
      <c r="E14" t="s">
        <v>16895</v>
      </c>
      <c r="F14" t="s">
        <v>16896</v>
      </c>
      <c r="G14" t="s">
        <v>7179</v>
      </c>
      <c r="H14" t="s">
        <v>153</v>
      </c>
      <c r="I14" t="s">
        <v>152</v>
      </c>
      <c r="J14" t="s">
        <v>16897</v>
      </c>
      <c r="K14" t="s">
        <v>14724</v>
      </c>
      <c r="L14" t="s">
        <v>16898</v>
      </c>
      <c r="M14" s="36">
        <v>45961.460416666669</v>
      </c>
      <c r="N14" s="36">
        <v>45965.857199074067</v>
      </c>
      <c r="P14" t="s">
        <v>1177</v>
      </c>
      <c r="Q14" t="s">
        <v>1177</v>
      </c>
      <c r="R14" t="s">
        <v>16899</v>
      </c>
      <c r="T14" t="s">
        <v>100</v>
      </c>
      <c r="U14" t="s">
        <v>7180</v>
      </c>
      <c r="V14" t="s">
        <v>16900</v>
      </c>
      <c r="W14" t="s">
        <v>102</v>
      </c>
      <c r="X14" t="s">
        <v>16901</v>
      </c>
      <c r="Y14" t="s">
        <v>8</v>
      </c>
      <c r="Z14" t="s">
        <v>104</v>
      </c>
      <c r="AA14" s="37">
        <v>1</v>
      </c>
      <c r="AB14" t="s">
        <v>106</v>
      </c>
      <c r="AC14" t="s">
        <v>2182</v>
      </c>
      <c r="AD14" s="37">
        <v>65960</v>
      </c>
      <c r="AE14" s="37">
        <v>75096</v>
      </c>
      <c r="AF14" s="37">
        <v>65960</v>
      </c>
    </row>
    <row r="15" spans="1:32">
      <c r="A15" t="s">
        <v>310</v>
      </c>
      <c r="B15" t="s">
        <v>114</v>
      </c>
      <c r="C15" t="s">
        <v>115</v>
      </c>
      <c r="D15" t="s">
        <v>311</v>
      </c>
      <c r="E15" t="s">
        <v>16902</v>
      </c>
      <c r="F15" t="s">
        <v>16903</v>
      </c>
      <c r="G15" t="s">
        <v>7179</v>
      </c>
      <c r="H15" t="s">
        <v>314</v>
      </c>
      <c r="I15" t="s">
        <v>310</v>
      </c>
      <c r="J15" t="s">
        <v>16904</v>
      </c>
      <c r="K15" t="s">
        <v>14724</v>
      </c>
      <c r="L15" t="s">
        <v>16905</v>
      </c>
      <c r="M15" s="36">
        <v>45966.411111111112</v>
      </c>
      <c r="N15" s="36">
        <v>45971.574999999997</v>
      </c>
      <c r="P15" t="s">
        <v>1177</v>
      </c>
      <c r="Q15" t="s">
        <v>1177</v>
      </c>
      <c r="R15" t="s">
        <v>16833</v>
      </c>
      <c r="T15" t="s">
        <v>100</v>
      </c>
      <c r="U15" t="s">
        <v>7180</v>
      </c>
      <c r="V15" t="s">
        <v>16906</v>
      </c>
      <c r="W15" t="s">
        <v>102</v>
      </c>
      <c r="X15" t="s">
        <v>16907</v>
      </c>
      <c r="Y15" t="s">
        <v>8</v>
      </c>
      <c r="Z15" t="s">
        <v>104</v>
      </c>
      <c r="AA15" s="37">
        <v>1</v>
      </c>
      <c r="AB15" t="s">
        <v>106</v>
      </c>
      <c r="AC15" t="s">
        <v>326</v>
      </c>
      <c r="AD15" s="37">
        <v>65960</v>
      </c>
      <c r="AE15" s="37">
        <v>75096</v>
      </c>
      <c r="AF15" s="37">
        <v>65960</v>
      </c>
    </row>
    <row r="16" spans="1:32">
      <c r="A16" t="s">
        <v>138</v>
      </c>
      <c r="B16" t="s">
        <v>139</v>
      </c>
      <c r="C16" t="s">
        <v>140</v>
      </c>
      <c r="D16" t="s">
        <v>1825</v>
      </c>
      <c r="E16" t="s">
        <v>17351</v>
      </c>
      <c r="F16" t="s">
        <v>17364</v>
      </c>
      <c r="G16" t="s">
        <v>7179</v>
      </c>
      <c r="H16" t="s">
        <v>144</v>
      </c>
      <c r="I16" t="s">
        <v>1828</v>
      </c>
      <c r="J16" t="s">
        <v>17365</v>
      </c>
      <c r="K16" t="s">
        <v>14724</v>
      </c>
      <c r="L16" t="s">
        <v>17366</v>
      </c>
      <c r="M16" s="36">
        <v>45950.5</v>
      </c>
      <c r="N16" s="36">
        <v>45965.981932870367</v>
      </c>
      <c r="P16" t="s">
        <v>1177</v>
      </c>
      <c r="Q16" t="s">
        <v>1177</v>
      </c>
      <c r="T16" t="s">
        <v>100</v>
      </c>
      <c r="U16" t="s">
        <v>7180</v>
      </c>
      <c r="V16" t="s">
        <v>17367</v>
      </c>
      <c r="W16" t="s">
        <v>102</v>
      </c>
      <c r="X16" t="s">
        <v>17368</v>
      </c>
      <c r="Y16" t="s">
        <v>15</v>
      </c>
      <c r="Z16" t="s">
        <v>104</v>
      </c>
      <c r="AA16" s="37">
        <v>2</v>
      </c>
      <c r="AB16" t="s">
        <v>106</v>
      </c>
      <c r="AC16" t="s">
        <v>637</v>
      </c>
      <c r="AD16" s="37">
        <v>995182</v>
      </c>
      <c r="AE16" s="37">
        <v>196537</v>
      </c>
      <c r="AF16" s="37">
        <v>995182</v>
      </c>
    </row>
    <row r="17" spans="1:32">
      <c r="A17" t="s">
        <v>398</v>
      </c>
      <c r="B17" t="s">
        <v>86</v>
      </c>
      <c r="C17" t="s">
        <v>87</v>
      </c>
      <c r="D17" t="s">
        <v>1059</v>
      </c>
      <c r="E17" t="s">
        <v>17352</v>
      </c>
      <c r="F17" t="s">
        <v>17369</v>
      </c>
      <c r="G17" t="s">
        <v>7179</v>
      </c>
      <c r="H17" t="s">
        <v>402</v>
      </c>
      <c r="I17" t="s">
        <v>1062</v>
      </c>
      <c r="J17" t="s">
        <v>17370</v>
      </c>
      <c r="K17" t="s">
        <v>14724</v>
      </c>
      <c r="L17" t="s">
        <v>17371</v>
      </c>
      <c r="M17" s="36">
        <v>45966.411111111112</v>
      </c>
      <c r="N17" s="36">
        <v>45969.395833333343</v>
      </c>
      <c r="P17" t="s">
        <v>1177</v>
      </c>
      <c r="Q17" t="s">
        <v>1177</v>
      </c>
      <c r="T17" t="s">
        <v>100</v>
      </c>
      <c r="U17" t="s">
        <v>7180</v>
      </c>
      <c r="V17" t="s">
        <v>17372</v>
      </c>
      <c r="W17" t="s">
        <v>102</v>
      </c>
      <c r="X17" t="s">
        <v>17373</v>
      </c>
      <c r="Y17" t="s">
        <v>11</v>
      </c>
      <c r="Z17" t="s">
        <v>104</v>
      </c>
      <c r="AA17" s="37">
        <v>2</v>
      </c>
      <c r="AB17" t="s">
        <v>106</v>
      </c>
      <c r="AC17" t="s">
        <v>429</v>
      </c>
      <c r="AD17" s="37">
        <v>289936</v>
      </c>
      <c r="AE17" s="37">
        <v>140396</v>
      </c>
      <c r="AF17" s="37">
        <v>289936</v>
      </c>
    </row>
    <row r="18" spans="1:32">
      <c r="A18" t="s">
        <v>1646</v>
      </c>
      <c r="B18" t="s">
        <v>256</v>
      </c>
      <c r="C18" t="s">
        <v>257</v>
      </c>
      <c r="D18" t="s">
        <v>1926</v>
      </c>
      <c r="E18" t="s">
        <v>16908</v>
      </c>
      <c r="F18" t="s">
        <v>16909</v>
      </c>
      <c r="G18" t="s">
        <v>7179</v>
      </c>
      <c r="H18" t="s">
        <v>689</v>
      </c>
      <c r="I18" t="s">
        <v>1929</v>
      </c>
      <c r="J18" t="s">
        <v>16910</v>
      </c>
      <c r="K18" t="s">
        <v>14724</v>
      </c>
      <c r="L18" t="s">
        <v>16911</v>
      </c>
      <c r="M18" s="36">
        <v>45966.411111111112</v>
      </c>
      <c r="N18" s="36">
        <v>45968.354166666657</v>
      </c>
      <c r="P18" t="s">
        <v>1177</v>
      </c>
      <c r="Q18" t="s">
        <v>1177</v>
      </c>
      <c r="R18" t="s">
        <v>16833</v>
      </c>
      <c r="T18" t="s">
        <v>100</v>
      </c>
      <c r="U18" t="s">
        <v>7180</v>
      </c>
      <c r="V18" t="s">
        <v>16912</v>
      </c>
      <c r="W18" t="s">
        <v>102</v>
      </c>
      <c r="X18" t="s">
        <v>16913</v>
      </c>
      <c r="Y18" t="s">
        <v>15</v>
      </c>
      <c r="Z18" t="s">
        <v>104</v>
      </c>
      <c r="AA18" s="37">
        <v>1</v>
      </c>
      <c r="AB18" t="s">
        <v>106</v>
      </c>
      <c r="AC18" t="s">
        <v>527</v>
      </c>
      <c r="AD18" s="37">
        <v>479589</v>
      </c>
      <c r="AE18" s="37">
        <v>196537</v>
      </c>
      <c r="AF18" s="37">
        <v>479589</v>
      </c>
    </row>
    <row r="19" spans="1:32">
      <c r="A19" t="s">
        <v>310</v>
      </c>
      <c r="B19" t="s">
        <v>114</v>
      </c>
      <c r="C19" t="s">
        <v>115</v>
      </c>
      <c r="D19" t="s">
        <v>311</v>
      </c>
      <c r="E19" t="s">
        <v>16914</v>
      </c>
      <c r="F19" t="s">
        <v>16915</v>
      </c>
      <c r="G19" t="s">
        <v>7179</v>
      </c>
      <c r="H19" t="s">
        <v>314</v>
      </c>
      <c r="I19" t="s">
        <v>310</v>
      </c>
      <c r="J19" t="s">
        <v>16916</v>
      </c>
      <c r="K19" t="s">
        <v>14724</v>
      </c>
      <c r="L19" t="s">
        <v>16917</v>
      </c>
      <c r="M19" s="36">
        <v>45966.411111111112</v>
      </c>
      <c r="N19" s="36">
        <v>45972.367361111108</v>
      </c>
      <c r="P19" t="s">
        <v>1177</v>
      </c>
      <c r="Q19" t="s">
        <v>1177</v>
      </c>
      <c r="R19" t="s">
        <v>16833</v>
      </c>
      <c r="T19" t="s">
        <v>1179</v>
      </c>
      <c r="U19" t="s">
        <v>7182</v>
      </c>
      <c r="V19" t="s">
        <v>16918</v>
      </c>
      <c r="W19" t="s">
        <v>102</v>
      </c>
      <c r="Y19" t="s">
        <v>8</v>
      </c>
      <c r="Z19" t="s">
        <v>104</v>
      </c>
      <c r="AA19" s="37">
        <v>1</v>
      </c>
      <c r="AB19" t="s">
        <v>106</v>
      </c>
      <c r="AC19" t="s">
        <v>326</v>
      </c>
      <c r="AD19" s="37">
        <v>65960</v>
      </c>
      <c r="AE19" s="37">
        <v>75096</v>
      </c>
      <c r="AF19" s="37">
        <v>65960</v>
      </c>
    </row>
    <row r="20" spans="1:32">
      <c r="A20" t="s">
        <v>113</v>
      </c>
      <c r="B20" t="s">
        <v>114</v>
      </c>
      <c r="C20" t="s">
        <v>115</v>
      </c>
      <c r="D20" t="s">
        <v>1282</v>
      </c>
      <c r="E20" t="s">
        <v>16919</v>
      </c>
      <c r="F20" t="s">
        <v>16920</v>
      </c>
      <c r="G20" t="s">
        <v>7179</v>
      </c>
      <c r="H20" t="s">
        <v>366</v>
      </c>
      <c r="I20" t="s">
        <v>1285</v>
      </c>
      <c r="J20" t="s">
        <v>16921</v>
      </c>
      <c r="K20" t="s">
        <v>14724</v>
      </c>
      <c r="L20" t="s">
        <v>16922</v>
      </c>
      <c r="M20" s="36">
        <v>45966.411111111112</v>
      </c>
      <c r="N20" s="36">
        <v>45971.579861111109</v>
      </c>
      <c r="P20" t="s">
        <v>1177</v>
      </c>
      <c r="Q20" t="s">
        <v>1177</v>
      </c>
      <c r="R20" t="s">
        <v>16833</v>
      </c>
      <c r="T20" t="s">
        <v>100</v>
      </c>
      <c r="U20" t="s">
        <v>7180</v>
      </c>
      <c r="V20" t="s">
        <v>16923</v>
      </c>
      <c r="W20" t="s">
        <v>102</v>
      </c>
      <c r="X20" t="s">
        <v>16924</v>
      </c>
      <c r="Y20" t="s">
        <v>8</v>
      </c>
      <c r="Z20" t="s">
        <v>104</v>
      </c>
      <c r="AA20" s="37">
        <v>1</v>
      </c>
      <c r="AB20" t="s">
        <v>106</v>
      </c>
      <c r="AC20" t="s">
        <v>379</v>
      </c>
      <c r="AD20" s="37">
        <v>65960</v>
      </c>
      <c r="AE20" s="37">
        <v>75096</v>
      </c>
      <c r="AF20" s="37">
        <v>65960</v>
      </c>
    </row>
    <row r="21" spans="1:32">
      <c r="A21" t="s">
        <v>152</v>
      </c>
      <c r="B21" t="s">
        <v>153</v>
      </c>
      <c r="C21" t="s">
        <v>154</v>
      </c>
      <c r="D21" t="s">
        <v>2257</v>
      </c>
      <c r="E21" t="s">
        <v>16925</v>
      </c>
      <c r="F21" t="s">
        <v>16926</v>
      </c>
      <c r="G21" t="s">
        <v>7179</v>
      </c>
      <c r="H21" t="s">
        <v>153</v>
      </c>
      <c r="I21" t="s">
        <v>2260</v>
      </c>
      <c r="J21" t="s">
        <v>16927</v>
      </c>
      <c r="K21" t="s">
        <v>14724</v>
      </c>
      <c r="L21" t="s">
        <v>16928</v>
      </c>
      <c r="M21" s="36">
        <v>45966.411111111112</v>
      </c>
      <c r="N21" s="36">
        <v>45968.361111111109</v>
      </c>
      <c r="P21" t="s">
        <v>1177</v>
      </c>
      <c r="Q21" t="s">
        <v>1177</v>
      </c>
      <c r="R21" t="s">
        <v>16833</v>
      </c>
      <c r="T21" t="s">
        <v>100</v>
      </c>
      <c r="U21" t="s">
        <v>7180</v>
      </c>
      <c r="V21" t="s">
        <v>16929</v>
      </c>
      <c r="W21" t="s">
        <v>102</v>
      </c>
      <c r="X21" t="s">
        <v>16930</v>
      </c>
      <c r="Y21" t="s">
        <v>13</v>
      </c>
      <c r="Z21" t="s">
        <v>104</v>
      </c>
      <c r="AA21" s="37">
        <v>1</v>
      </c>
      <c r="AB21" t="s">
        <v>106</v>
      </c>
      <c r="AC21" t="s">
        <v>786</v>
      </c>
      <c r="AD21" s="37">
        <v>275729</v>
      </c>
      <c r="AE21" s="37">
        <v>196537</v>
      </c>
      <c r="AF21" s="37">
        <v>275729</v>
      </c>
    </row>
    <row r="22" spans="1:32">
      <c r="A22" t="s">
        <v>991</v>
      </c>
      <c r="B22" t="s">
        <v>256</v>
      </c>
      <c r="C22" t="s">
        <v>257</v>
      </c>
      <c r="D22" t="s">
        <v>1440</v>
      </c>
      <c r="E22" t="s">
        <v>16931</v>
      </c>
      <c r="F22" t="s">
        <v>16932</v>
      </c>
      <c r="G22" t="s">
        <v>6780</v>
      </c>
      <c r="H22" t="s">
        <v>224</v>
      </c>
      <c r="I22" t="s">
        <v>991</v>
      </c>
      <c r="J22" t="s">
        <v>16933</v>
      </c>
      <c r="K22" t="s">
        <v>14724</v>
      </c>
      <c r="L22" t="s">
        <v>16934</v>
      </c>
      <c r="M22" s="36">
        <v>45966.502083333333</v>
      </c>
      <c r="N22" s="36">
        <v>45969.546527777777</v>
      </c>
      <c r="P22" t="s">
        <v>1363</v>
      </c>
      <c r="Q22" t="s">
        <v>1363</v>
      </c>
      <c r="R22" t="s">
        <v>16833</v>
      </c>
      <c r="T22" t="s">
        <v>100</v>
      </c>
      <c r="U22" t="s">
        <v>6696</v>
      </c>
      <c r="V22" t="s">
        <v>16935</v>
      </c>
      <c r="W22" t="s">
        <v>102</v>
      </c>
      <c r="X22" t="s">
        <v>16936</v>
      </c>
      <c r="Y22" t="s">
        <v>8</v>
      </c>
      <c r="Z22" t="s">
        <v>104</v>
      </c>
      <c r="AA22" s="37">
        <v>1</v>
      </c>
      <c r="AB22" t="s">
        <v>106</v>
      </c>
      <c r="AC22" t="s">
        <v>1000</v>
      </c>
      <c r="AD22" s="37">
        <v>65960</v>
      </c>
      <c r="AE22" s="37">
        <v>75096</v>
      </c>
      <c r="AF22" s="37">
        <v>65960</v>
      </c>
    </row>
    <row r="23" spans="1:32">
      <c r="A23" t="s">
        <v>113</v>
      </c>
      <c r="B23" t="s">
        <v>114</v>
      </c>
      <c r="C23" t="s">
        <v>115</v>
      </c>
      <c r="D23" t="s">
        <v>363</v>
      </c>
      <c r="E23" t="s">
        <v>16937</v>
      </c>
      <c r="F23" t="s">
        <v>16938</v>
      </c>
      <c r="G23" t="s">
        <v>7179</v>
      </c>
      <c r="H23" t="s">
        <v>366</v>
      </c>
      <c r="I23" t="s">
        <v>113</v>
      </c>
      <c r="J23" t="s">
        <v>16939</v>
      </c>
      <c r="K23" t="s">
        <v>14724</v>
      </c>
      <c r="L23" t="s">
        <v>16940</v>
      </c>
      <c r="M23" s="36">
        <v>45967.520833333343</v>
      </c>
      <c r="N23" s="36">
        <v>45969.554861111108</v>
      </c>
      <c r="P23" t="s">
        <v>1177</v>
      </c>
      <c r="Q23" t="s">
        <v>1177</v>
      </c>
      <c r="R23" t="s">
        <v>16833</v>
      </c>
      <c r="T23" t="s">
        <v>100</v>
      </c>
      <c r="U23" t="s">
        <v>7180</v>
      </c>
      <c r="V23" t="s">
        <v>16941</v>
      </c>
      <c r="W23" t="s">
        <v>102</v>
      </c>
      <c r="X23" t="s">
        <v>16942</v>
      </c>
      <c r="Y23" t="s">
        <v>8</v>
      </c>
      <c r="Z23" t="s">
        <v>104</v>
      </c>
      <c r="AA23" s="37">
        <v>1</v>
      </c>
      <c r="AB23" t="s">
        <v>106</v>
      </c>
      <c r="AC23" t="s">
        <v>1030</v>
      </c>
      <c r="AD23" s="37">
        <v>65960</v>
      </c>
      <c r="AE23" s="37">
        <v>75096</v>
      </c>
      <c r="AF23" s="37">
        <v>65960</v>
      </c>
    </row>
    <row r="24" spans="1:32">
      <c r="A24" t="s">
        <v>1646</v>
      </c>
      <c r="B24" t="s">
        <v>256</v>
      </c>
      <c r="C24" t="s">
        <v>257</v>
      </c>
      <c r="D24" t="s">
        <v>1918</v>
      </c>
      <c r="E24" t="s">
        <v>16943</v>
      </c>
      <c r="F24" t="s">
        <v>16944</v>
      </c>
      <c r="G24" t="s">
        <v>7179</v>
      </c>
      <c r="H24" t="s">
        <v>689</v>
      </c>
      <c r="I24" t="s">
        <v>1646</v>
      </c>
      <c r="J24" t="s">
        <v>16945</v>
      </c>
      <c r="K24" t="s">
        <v>14724</v>
      </c>
      <c r="L24" t="s">
        <v>16946</v>
      </c>
      <c r="M24" s="36">
        <v>45967.520833333343</v>
      </c>
      <c r="N24" s="36">
        <v>45969.399305555547</v>
      </c>
      <c r="P24" t="s">
        <v>1177</v>
      </c>
      <c r="Q24" t="s">
        <v>1177</v>
      </c>
      <c r="R24" t="s">
        <v>16833</v>
      </c>
      <c r="T24" t="s">
        <v>100</v>
      </c>
      <c r="U24" t="s">
        <v>7180</v>
      </c>
      <c r="V24" t="s">
        <v>16947</v>
      </c>
      <c r="W24" t="s">
        <v>102</v>
      </c>
      <c r="X24" t="s">
        <v>16948</v>
      </c>
      <c r="Y24" t="s">
        <v>8</v>
      </c>
      <c r="Z24" t="s">
        <v>104</v>
      </c>
      <c r="AA24" s="37">
        <v>1</v>
      </c>
      <c r="AB24" t="s">
        <v>106</v>
      </c>
      <c r="AC24" t="s">
        <v>1663</v>
      </c>
      <c r="AD24" s="37">
        <v>65960</v>
      </c>
      <c r="AE24" s="37">
        <v>75096</v>
      </c>
      <c r="AF24" s="37">
        <v>65960</v>
      </c>
    </row>
    <row r="25" spans="1:32">
      <c r="A25" t="s">
        <v>152</v>
      </c>
      <c r="B25" t="s">
        <v>153</v>
      </c>
      <c r="C25" t="s">
        <v>154</v>
      </c>
      <c r="D25" t="s">
        <v>155</v>
      </c>
      <c r="E25" t="s">
        <v>16949</v>
      </c>
      <c r="F25" t="s">
        <v>16950</v>
      </c>
      <c r="G25" t="s">
        <v>7179</v>
      </c>
      <c r="H25" t="s">
        <v>153</v>
      </c>
      <c r="I25" t="s">
        <v>152</v>
      </c>
      <c r="J25" t="s">
        <v>16951</v>
      </c>
      <c r="K25" t="s">
        <v>14724</v>
      </c>
      <c r="L25" t="s">
        <v>16952</v>
      </c>
      <c r="M25" s="36">
        <v>45967.520833333343</v>
      </c>
      <c r="N25" s="36">
        <v>45969.556944444441</v>
      </c>
      <c r="P25" t="s">
        <v>1177</v>
      </c>
      <c r="Q25" t="s">
        <v>1177</v>
      </c>
      <c r="R25" t="s">
        <v>16833</v>
      </c>
      <c r="T25" t="s">
        <v>1179</v>
      </c>
      <c r="U25" t="s">
        <v>7182</v>
      </c>
      <c r="V25" t="s">
        <v>16953</v>
      </c>
      <c r="W25" t="s">
        <v>102</v>
      </c>
      <c r="Y25" t="s">
        <v>8</v>
      </c>
      <c r="Z25" t="s">
        <v>104</v>
      </c>
      <c r="AA25" s="37">
        <v>1</v>
      </c>
      <c r="AB25" t="s">
        <v>106</v>
      </c>
      <c r="AC25" t="s">
        <v>574</v>
      </c>
      <c r="AD25" s="37">
        <v>65960</v>
      </c>
      <c r="AE25" s="37">
        <v>75096</v>
      </c>
      <c r="AF25" s="37">
        <v>65960</v>
      </c>
    </row>
    <row r="26" spans="1:32">
      <c r="A26" t="s">
        <v>152</v>
      </c>
      <c r="B26" t="s">
        <v>153</v>
      </c>
      <c r="C26" t="s">
        <v>154</v>
      </c>
      <c r="D26" t="s">
        <v>155</v>
      </c>
      <c r="E26" t="s">
        <v>16954</v>
      </c>
      <c r="F26" t="s">
        <v>16955</v>
      </c>
      <c r="G26" t="s">
        <v>7179</v>
      </c>
      <c r="H26" t="s">
        <v>153</v>
      </c>
      <c r="I26" t="s">
        <v>152</v>
      </c>
      <c r="J26" t="s">
        <v>16956</v>
      </c>
      <c r="K26" t="s">
        <v>14724</v>
      </c>
      <c r="L26" t="s">
        <v>16957</v>
      </c>
      <c r="M26" s="36">
        <v>45967.520833333343</v>
      </c>
      <c r="N26" s="36">
        <v>45969.401388888888</v>
      </c>
      <c r="P26" t="s">
        <v>1177</v>
      </c>
      <c r="Q26" t="s">
        <v>1177</v>
      </c>
      <c r="R26" t="s">
        <v>16833</v>
      </c>
      <c r="T26" t="s">
        <v>1179</v>
      </c>
      <c r="U26" t="s">
        <v>7182</v>
      </c>
      <c r="V26" t="s">
        <v>16958</v>
      </c>
      <c r="W26" t="s">
        <v>102</v>
      </c>
      <c r="Y26" t="s">
        <v>8</v>
      </c>
      <c r="Z26" t="s">
        <v>104</v>
      </c>
      <c r="AA26" s="37">
        <v>1</v>
      </c>
      <c r="AB26" t="s">
        <v>106</v>
      </c>
      <c r="AC26" t="s">
        <v>1378</v>
      </c>
      <c r="AD26" s="37">
        <v>65960</v>
      </c>
      <c r="AE26" s="37">
        <v>75096</v>
      </c>
      <c r="AF26" s="37">
        <v>65960</v>
      </c>
    </row>
    <row r="27" spans="1:32">
      <c r="A27" t="s">
        <v>1646</v>
      </c>
      <c r="B27" t="s">
        <v>256</v>
      </c>
      <c r="C27" t="s">
        <v>257</v>
      </c>
      <c r="D27" t="s">
        <v>16959</v>
      </c>
      <c r="E27" t="s">
        <v>16960</v>
      </c>
      <c r="F27" t="s">
        <v>16961</v>
      </c>
      <c r="G27" t="s">
        <v>7179</v>
      </c>
      <c r="H27" t="s">
        <v>689</v>
      </c>
      <c r="I27" t="s">
        <v>16962</v>
      </c>
      <c r="J27" t="s">
        <v>16963</v>
      </c>
      <c r="K27" t="s">
        <v>14724</v>
      </c>
      <c r="L27" t="s">
        <v>16964</v>
      </c>
      <c r="M27" s="36">
        <v>45967.520833333343</v>
      </c>
      <c r="N27" s="36">
        <v>45968.439583333333</v>
      </c>
      <c r="P27" t="s">
        <v>1177</v>
      </c>
      <c r="Q27" t="s">
        <v>1177</v>
      </c>
      <c r="R27" t="s">
        <v>16833</v>
      </c>
      <c r="T27" t="s">
        <v>100</v>
      </c>
      <c r="U27" t="s">
        <v>7180</v>
      </c>
      <c r="V27" t="s">
        <v>16965</v>
      </c>
      <c r="W27" t="s">
        <v>102</v>
      </c>
      <c r="X27" t="s">
        <v>16966</v>
      </c>
      <c r="Y27" t="s">
        <v>11</v>
      </c>
      <c r="Z27" t="s">
        <v>104</v>
      </c>
      <c r="AA27" s="37">
        <v>1</v>
      </c>
      <c r="AB27" t="s">
        <v>106</v>
      </c>
      <c r="AC27" t="s">
        <v>1663</v>
      </c>
      <c r="AD27" s="37">
        <v>144968</v>
      </c>
      <c r="AE27" s="37">
        <v>140396</v>
      </c>
      <c r="AF27" s="37">
        <v>144968</v>
      </c>
    </row>
    <row r="28" spans="1:32">
      <c r="A28" t="s">
        <v>1646</v>
      </c>
      <c r="B28" t="s">
        <v>256</v>
      </c>
      <c r="C28" t="s">
        <v>257</v>
      </c>
      <c r="D28" t="s">
        <v>1918</v>
      </c>
      <c r="E28" t="s">
        <v>16967</v>
      </c>
      <c r="F28" t="s">
        <v>16968</v>
      </c>
      <c r="G28" t="s">
        <v>7179</v>
      </c>
      <c r="H28" t="s">
        <v>689</v>
      </c>
      <c r="I28" t="s">
        <v>1646</v>
      </c>
      <c r="J28" t="s">
        <v>16969</v>
      </c>
      <c r="K28" t="s">
        <v>14724</v>
      </c>
      <c r="L28" t="s">
        <v>16970</v>
      </c>
      <c r="M28" s="36">
        <v>45967.520833333343</v>
      </c>
      <c r="N28" s="36">
        <v>45969.40347222222</v>
      </c>
      <c r="P28" t="s">
        <v>1177</v>
      </c>
      <c r="Q28" t="s">
        <v>1177</v>
      </c>
      <c r="T28" t="s">
        <v>100</v>
      </c>
      <c r="U28" t="s">
        <v>7180</v>
      </c>
      <c r="V28" t="s">
        <v>16971</v>
      </c>
      <c r="W28" t="s">
        <v>102</v>
      </c>
      <c r="X28" t="s">
        <v>16972</v>
      </c>
      <c r="Y28" t="s">
        <v>8</v>
      </c>
      <c r="Z28" t="s">
        <v>104</v>
      </c>
      <c r="AA28" s="37">
        <v>1</v>
      </c>
      <c r="AB28" t="s">
        <v>106</v>
      </c>
      <c r="AC28" t="s">
        <v>1663</v>
      </c>
      <c r="AD28" s="37">
        <v>65960</v>
      </c>
      <c r="AE28" s="37">
        <v>75096</v>
      </c>
      <c r="AF28" s="37">
        <v>65960</v>
      </c>
    </row>
    <row r="29" spans="1:32">
      <c r="A29" t="s">
        <v>1646</v>
      </c>
      <c r="B29" t="s">
        <v>256</v>
      </c>
      <c r="C29" t="s">
        <v>257</v>
      </c>
      <c r="D29" t="s">
        <v>1926</v>
      </c>
      <c r="E29" t="s">
        <v>16973</v>
      </c>
      <c r="F29" t="s">
        <v>16974</v>
      </c>
      <c r="G29" t="s">
        <v>7179</v>
      </c>
      <c r="H29" t="s">
        <v>689</v>
      </c>
      <c r="I29" t="s">
        <v>1929</v>
      </c>
      <c r="J29" t="s">
        <v>16975</v>
      </c>
      <c r="K29" t="s">
        <v>14724</v>
      </c>
      <c r="L29" t="s">
        <v>16976</v>
      </c>
      <c r="M29" s="36">
        <v>45967.520833333343</v>
      </c>
      <c r="N29" s="36">
        <v>45972.522222222222</v>
      </c>
      <c r="P29" t="s">
        <v>1177</v>
      </c>
      <c r="Q29" t="s">
        <v>1177</v>
      </c>
      <c r="R29" t="s">
        <v>16833</v>
      </c>
      <c r="T29" t="s">
        <v>100</v>
      </c>
      <c r="U29" t="s">
        <v>7180</v>
      </c>
      <c r="V29" t="s">
        <v>16977</v>
      </c>
      <c r="W29" t="s">
        <v>102</v>
      </c>
      <c r="X29" t="s">
        <v>16978</v>
      </c>
      <c r="Y29" t="s">
        <v>15</v>
      </c>
      <c r="Z29" t="s">
        <v>104</v>
      </c>
      <c r="AA29" s="37">
        <v>1</v>
      </c>
      <c r="AB29" t="s">
        <v>106</v>
      </c>
      <c r="AC29" t="s">
        <v>1663</v>
      </c>
      <c r="AD29" s="37">
        <v>479589</v>
      </c>
      <c r="AE29" s="37">
        <v>196537</v>
      </c>
      <c r="AF29" s="37">
        <v>479589</v>
      </c>
    </row>
    <row r="30" spans="1:32">
      <c r="A30" t="s">
        <v>800</v>
      </c>
      <c r="B30" t="s">
        <v>381</v>
      </c>
      <c r="C30" t="s">
        <v>382</v>
      </c>
      <c r="D30" t="s">
        <v>4224</v>
      </c>
      <c r="E30" t="s">
        <v>16979</v>
      </c>
      <c r="F30" t="s">
        <v>16980</v>
      </c>
      <c r="G30" t="s">
        <v>7179</v>
      </c>
      <c r="H30" t="s">
        <v>804</v>
      </c>
      <c r="I30" t="s">
        <v>4227</v>
      </c>
      <c r="J30" t="s">
        <v>16981</v>
      </c>
      <c r="K30" t="s">
        <v>14724</v>
      </c>
      <c r="L30" t="s">
        <v>16982</v>
      </c>
      <c r="M30" s="36">
        <v>45967.520833333343</v>
      </c>
      <c r="N30" s="36">
        <v>45969.569444444453</v>
      </c>
      <c r="P30" t="s">
        <v>1177</v>
      </c>
      <c r="Q30" t="s">
        <v>1177</v>
      </c>
      <c r="R30" t="s">
        <v>16833</v>
      </c>
      <c r="T30" t="s">
        <v>100</v>
      </c>
      <c r="U30" t="s">
        <v>6696</v>
      </c>
      <c r="V30" t="s">
        <v>16983</v>
      </c>
      <c r="W30" t="s">
        <v>102</v>
      </c>
      <c r="X30" t="s">
        <v>16984</v>
      </c>
      <c r="Y30" t="s">
        <v>13</v>
      </c>
      <c r="Z30" t="s">
        <v>104</v>
      </c>
      <c r="AA30" s="37">
        <v>1</v>
      </c>
      <c r="AB30" t="s">
        <v>106</v>
      </c>
      <c r="AC30" t="s">
        <v>810</v>
      </c>
      <c r="AD30" s="37">
        <v>275729</v>
      </c>
      <c r="AE30" s="37">
        <v>196537</v>
      </c>
      <c r="AF30" s="37">
        <v>275729</v>
      </c>
    </row>
    <row r="31" spans="1:32">
      <c r="A31" t="s">
        <v>310</v>
      </c>
      <c r="B31" t="s">
        <v>114</v>
      </c>
      <c r="C31" t="s">
        <v>115</v>
      </c>
      <c r="D31" t="s">
        <v>16985</v>
      </c>
      <c r="E31" t="s">
        <v>16986</v>
      </c>
      <c r="F31" t="s">
        <v>16987</v>
      </c>
      <c r="G31" t="s">
        <v>7179</v>
      </c>
      <c r="H31" t="s">
        <v>314</v>
      </c>
      <c r="I31" t="s">
        <v>16988</v>
      </c>
      <c r="J31" t="s">
        <v>16989</v>
      </c>
      <c r="K31" t="s">
        <v>14724</v>
      </c>
      <c r="L31" t="s">
        <v>16990</v>
      </c>
      <c r="M31" s="36">
        <v>45967.520833333343</v>
      </c>
      <c r="N31" s="36">
        <v>45973.602777777778</v>
      </c>
      <c r="P31" t="s">
        <v>1177</v>
      </c>
      <c r="Q31" t="s">
        <v>1177</v>
      </c>
      <c r="R31" t="s">
        <v>16833</v>
      </c>
      <c r="T31" t="s">
        <v>100</v>
      </c>
      <c r="U31" t="s">
        <v>7180</v>
      </c>
      <c r="V31" t="s">
        <v>16991</v>
      </c>
      <c r="W31" t="s">
        <v>102</v>
      </c>
      <c r="X31" t="s">
        <v>16992</v>
      </c>
      <c r="Y31" t="s">
        <v>15</v>
      </c>
      <c r="Z31" t="s">
        <v>104</v>
      </c>
      <c r="AA31" s="37">
        <v>1</v>
      </c>
      <c r="AB31" t="s">
        <v>106</v>
      </c>
      <c r="AC31" t="s">
        <v>350</v>
      </c>
      <c r="AD31" s="37">
        <v>479589</v>
      </c>
      <c r="AE31" s="37">
        <v>196537</v>
      </c>
      <c r="AF31" s="37">
        <v>479589</v>
      </c>
    </row>
    <row r="32" spans="1:32">
      <c r="A32" t="s">
        <v>351</v>
      </c>
      <c r="B32" t="s">
        <v>86</v>
      </c>
      <c r="C32" t="s">
        <v>352</v>
      </c>
      <c r="D32" t="s">
        <v>811</v>
      </c>
      <c r="E32" t="s">
        <v>16993</v>
      </c>
      <c r="F32" t="s">
        <v>16994</v>
      </c>
      <c r="G32" t="s">
        <v>7179</v>
      </c>
      <c r="H32" t="s">
        <v>356</v>
      </c>
      <c r="I32" t="s">
        <v>351</v>
      </c>
      <c r="J32" t="s">
        <v>16995</v>
      </c>
      <c r="K32" t="s">
        <v>14724</v>
      </c>
      <c r="L32" t="s">
        <v>16996</v>
      </c>
      <c r="M32" s="36">
        <v>45967.520833333343</v>
      </c>
      <c r="N32" s="36">
        <v>45980.458333333343</v>
      </c>
      <c r="P32" t="s">
        <v>1177</v>
      </c>
      <c r="Q32" t="s">
        <v>1177</v>
      </c>
      <c r="R32" t="s">
        <v>16833</v>
      </c>
      <c r="T32" t="s">
        <v>1179</v>
      </c>
      <c r="U32" t="s">
        <v>7183</v>
      </c>
      <c r="V32" t="s">
        <v>16997</v>
      </c>
      <c r="W32" t="s">
        <v>102</v>
      </c>
      <c r="X32" t="s">
        <v>106</v>
      </c>
      <c r="Y32" t="s">
        <v>8</v>
      </c>
      <c r="Z32" t="s">
        <v>104</v>
      </c>
      <c r="AA32" s="37">
        <v>1</v>
      </c>
      <c r="AB32" t="s">
        <v>106</v>
      </c>
      <c r="AC32" t="s">
        <v>1141</v>
      </c>
      <c r="AD32" s="37">
        <v>65960</v>
      </c>
      <c r="AE32" s="37">
        <v>75096</v>
      </c>
      <c r="AF32" s="37">
        <v>65960</v>
      </c>
    </row>
    <row r="33" spans="1:32">
      <c r="A33" t="s">
        <v>398</v>
      </c>
      <c r="B33" t="s">
        <v>86</v>
      </c>
      <c r="C33" t="s">
        <v>87</v>
      </c>
      <c r="D33" t="s">
        <v>10406</v>
      </c>
      <c r="E33" t="s">
        <v>16998</v>
      </c>
      <c r="F33" t="s">
        <v>16999</v>
      </c>
      <c r="G33" t="s">
        <v>7179</v>
      </c>
      <c r="H33" t="s">
        <v>402</v>
      </c>
      <c r="I33" t="s">
        <v>10409</v>
      </c>
      <c r="J33" t="s">
        <v>17000</v>
      </c>
      <c r="K33" t="s">
        <v>14724</v>
      </c>
      <c r="L33" t="s">
        <v>17001</v>
      </c>
      <c r="M33" s="36">
        <v>45967.520833333343</v>
      </c>
      <c r="N33" s="36">
        <v>45968.486111111109</v>
      </c>
      <c r="P33" t="s">
        <v>1177</v>
      </c>
      <c r="Q33" t="s">
        <v>1177</v>
      </c>
      <c r="R33" t="s">
        <v>16833</v>
      </c>
      <c r="T33" t="s">
        <v>100</v>
      </c>
      <c r="U33" t="s">
        <v>7180</v>
      </c>
      <c r="V33" t="s">
        <v>17002</v>
      </c>
      <c r="W33" t="s">
        <v>102</v>
      </c>
      <c r="X33" t="s">
        <v>17003</v>
      </c>
      <c r="Y33" t="s">
        <v>11</v>
      </c>
      <c r="Z33" t="s">
        <v>104</v>
      </c>
      <c r="AA33" s="37">
        <v>1</v>
      </c>
      <c r="AB33" t="s">
        <v>106</v>
      </c>
      <c r="AC33" t="s">
        <v>2283</v>
      </c>
      <c r="AD33" s="37">
        <v>144968</v>
      </c>
      <c r="AE33" s="37">
        <v>140396</v>
      </c>
      <c r="AF33" s="37">
        <v>144968</v>
      </c>
    </row>
    <row r="34" spans="1:32">
      <c r="A34" t="s">
        <v>704</v>
      </c>
      <c r="B34" t="s">
        <v>381</v>
      </c>
      <c r="C34" t="s">
        <v>382</v>
      </c>
      <c r="D34" t="s">
        <v>17004</v>
      </c>
      <c r="E34" t="s">
        <v>17005</v>
      </c>
      <c r="F34" t="s">
        <v>17006</v>
      </c>
      <c r="G34" t="s">
        <v>7179</v>
      </c>
      <c r="H34" t="s">
        <v>708</v>
      </c>
      <c r="I34" t="s">
        <v>17007</v>
      </c>
      <c r="J34" t="s">
        <v>17008</v>
      </c>
      <c r="K34" t="s">
        <v>14724</v>
      </c>
      <c r="L34" t="s">
        <v>17009</v>
      </c>
      <c r="M34" s="36">
        <v>45967.520833333343</v>
      </c>
      <c r="N34" s="36">
        <v>45972.647222222222</v>
      </c>
      <c r="P34" t="s">
        <v>1177</v>
      </c>
      <c r="Q34" t="s">
        <v>1177</v>
      </c>
      <c r="R34" t="s">
        <v>16833</v>
      </c>
      <c r="T34" t="s">
        <v>100</v>
      </c>
      <c r="U34" t="s">
        <v>7180</v>
      </c>
      <c r="V34" t="s">
        <v>17010</v>
      </c>
      <c r="W34" t="s">
        <v>102</v>
      </c>
      <c r="X34" t="s">
        <v>17011</v>
      </c>
      <c r="Y34" t="s">
        <v>13</v>
      </c>
      <c r="Z34" t="s">
        <v>104</v>
      </c>
      <c r="AA34" s="37">
        <v>1</v>
      </c>
      <c r="AB34" t="s">
        <v>106</v>
      </c>
      <c r="AC34" t="s">
        <v>1309</v>
      </c>
      <c r="AD34" s="37">
        <v>275729</v>
      </c>
      <c r="AE34" s="37">
        <v>196537</v>
      </c>
      <c r="AF34" s="37">
        <v>275729</v>
      </c>
    </row>
    <row r="35" spans="1:32">
      <c r="A35" t="s">
        <v>704</v>
      </c>
      <c r="B35" t="s">
        <v>381</v>
      </c>
      <c r="C35" t="s">
        <v>382</v>
      </c>
      <c r="D35" t="s">
        <v>5754</v>
      </c>
      <c r="E35" t="s">
        <v>17012</v>
      </c>
      <c r="F35" t="s">
        <v>17013</v>
      </c>
      <c r="G35" t="s">
        <v>7179</v>
      </c>
      <c r="H35" t="s">
        <v>708</v>
      </c>
      <c r="I35" t="s">
        <v>5757</v>
      </c>
      <c r="J35" t="s">
        <v>17014</v>
      </c>
      <c r="K35" t="s">
        <v>14724</v>
      </c>
      <c r="L35" t="s">
        <v>17015</v>
      </c>
      <c r="M35" s="36">
        <v>45967.520833333343</v>
      </c>
      <c r="N35" s="36">
        <v>45972.650694444441</v>
      </c>
      <c r="P35" t="s">
        <v>1177</v>
      </c>
      <c r="Q35" t="s">
        <v>1177</v>
      </c>
      <c r="R35" t="s">
        <v>16833</v>
      </c>
      <c r="T35" t="s">
        <v>100</v>
      </c>
      <c r="U35" t="s">
        <v>7180</v>
      </c>
      <c r="V35" t="s">
        <v>17016</v>
      </c>
      <c r="W35" t="s">
        <v>102</v>
      </c>
      <c r="X35" t="s">
        <v>17017</v>
      </c>
      <c r="Y35" t="s">
        <v>11</v>
      </c>
      <c r="Z35" t="s">
        <v>104</v>
      </c>
      <c r="AA35" s="37">
        <v>1</v>
      </c>
      <c r="AB35" t="s">
        <v>106</v>
      </c>
      <c r="AC35" t="s">
        <v>713</v>
      </c>
      <c r="AD35" s="37">
        <v>144968</v>
      </c>
      <c r="AE35" s="37">
        <v>140396</v>
      </c>
      <c r="AF35" s="37">
        <v>144968</v>
      </c>
    </row>
    <row r="36" spans="1:32">
      <c r="A36" t="s">
        <v>398</v>
      </c>
      <c r="B36" t="s">
        <v>86</v>
      </c>
      <c r="C36" t="s">
        <v>87</v>
      </c>
      <c r="D36" t="s">
        <v>399</v>
      </c>
      <c r="E36" t="s">
        <v>17018</v>
      </c>
      <c r="F36" t="s">
        <v>17019</v>
      </c>
      <c r="G36" t="s">
        <v>7179</v>
      </c>
      <c r="H36" t="s">
        <v>402</v>
      </c>
      <c r="I36" t="s">
        <v>398</v>
      </c>
      <c r="J36" t="s">
        <v>17020</v>
      </c>
      <c r="K36" t="s">
        <v>14724</v>
      </c>
      <c r="L36" t="s">
        <v>17021</v>
      </c>
      <c r="M36" s="36">
        <v>45967.520833333343</v>
      </c>
      <c r="N36" s="36">
        <v>45968.647916666669</v>
      </c>
      <c r="P36" t="s">
        <v>1177</v>
      </c>
      <c r="Q36" t="s">
        <v>1177</v>
      </c>
      <c r="T36" t="s">
        <v>100</v>
      </c>
      <c r="U36" t="s">
        <v>7180</v>
      </c>
      <c r="V36" t="s">
        <v>17022</v>
      </c>
      <c r="W36" t="s">
        <v>102</v>
      </c>
      <c r="X36" t="s">
        <v>17023</v>
      </c>
      <c r="Y36" t="s">
        <v>8</v>
      </c>
      <c r="Z36" t="s">
        <v>104</v>
      </c>
      <c r="AA36" s="37">
        <v>1</v>
      </c>
      <c r="AB36" t="s">
        <v>106</v>
      </c>
      <c r="AC36" t="s">
        <v>824</v>
      </c>
      <c r="AD36" s="37">
        <v>65960</v>
      </c>
      <c r="AE36" s="37">
        <v>75096</v>
      </c>
      <c r="AF36" s="37">
        <v>65960</v>
      </c>
    </row>
    <row r="37" spans="1:32">
      <c r="A37" t="s">
        <v>310</v>
      </c>
      <c r="B37" t="s">
        <v>114</v>
      </c>
      <c r="C37" t="s">
        <v>115</v>
      </c>
      <c r="D37" t="s">
        <v>311</v>
      </c>
      <c r="E37" t="s">
        <v>17024</v>
      </c>
      <c r="F37" t="s">
        <v>17025</v>
      </c>
      <c r="G37" t="s">
        <v>7179</v>
      </c>
      <c r="H37" t="s">
        <v>314</v>
      </c>
      <c r="I37" t="s">
        <v>310</v>
      </c>
      <c r="J37" t="s">
        <v>17026</v>
      </c>
      <c r="K37" t="s">
        <v>14724</v>
      </c>
      <c r="L37" t="s">
        <v>17027</v>
      </c>
      <c r="M37" s="36">
        <v>45967.520833333343</v>
      </c>
      <c r="N37" s="36">
        <v>45972.375</v>
      </c>
      <c r="P37" t="s">
        <v>1177</v>
      </c>
      <c r="Q37" t="s">
        <v>1177</v>
      </c>
      <c r="R37" t="s">
        <v>16833</v>
      </c>
      <c r="T37" t="s">
        <v>100</v>
      </c>
      <c r="U37" t="s">
        <v>7180</v>
      </c>
      <c r="V37" t="s">
        <v>17028</v>
      </c>
      <c r="W37" t="s">
        <v>102</v>
      </c>
      <c r="X37" t="s">
        <v>17029</v>
      </c>
      <c r="Y37" t="s">
        <v>8</v>
      </c>
      <c r="Z37" t="s">
        <v>104</v>
      </c>
      <c r="AA37" s="37">
        <v>1</v>
      </c>
      <c r="AB37" t="s">
        <v>106</v>
      </c>
      <c r="AC37" t="s">
        <v>333</v>
      </c>
      <c r="AD37" s="37">
        <v>65960</v>
      </c>
      <c r="AE37" s="37">
        <v>75096</v>
      </c>
      <c r="AF37" s="37">
        <v>65960</v>
      </c>
    </row>
    <row r="38" spans="1:32">
      <c r="A38" t="s">
        <v>800</v>
      </c>
      <c r="B38" t="s">
        <v>381</v>
      </c>
      <c r="C38" t="s">
        <v>382</v>
      </c>
      <c r="D38" t="s">
        <v>2271</v>
      </c>
      <c r="E38" t="s">
        <v>17030</v>
      </c>
      <c r="F38" t="s">
        <v>17031</v>
      </c>
      <c r="G38" t="s">
        <v>7179</v>
      </c>
      <c r="H38" t="s">
        <v>804</v>
      </c>
      <c r="I38" t="s">
        <v>800</v>
      </c>
      <c r="J38" t="s">
        <v>17032</v>
      </c>
      <c r="K38" t="s">
        <v>14724</v>
      </c>
      <c r="L38" t="s">
        <v>17033</v>
      </c>
      <c r="M38" s="36">
        <v>45967.520833333343</v>
      </c>
      <c r="N38" s="36">
        <v>45969.405555555553</v>
      </c>
      <c r="P38" t="s">
        <v>1177</v>
      </c>
      <c r="Q38" t="s">
        <v>1177</v>
      </c>
      <c r="R38" t="s">
        <v>16833</v>
      </c>
      <c r="T38" t="s">
        <v>1179</v>
      </c>
      <c r="U38" t="s">
        <v>7183</v>
      </c>
      <c r="V38" t="s">
        <v>17034</v>
      </c>
      <c r="W38" t="s">
        <v>102</v>
      </c>
      <c r="X38" t="s">
        <v>17035</v>
      </c>
      <c r="Y38" t="s">
        <v>8</v>
      </c>
      <c r="Z38" t="s">
        <v>104</v>
      </c>
      <c r="AA38" s="37">
        <v>1</v>
      </c>
      <c r="AB38" t="s">
        <v>106</v>
      </c>
      <c r="AC38" t="s">
        <v>3716</v>
      </c>
      <c r="AD38" s="37">
        <v>65960</v>
      </c>
      <c r="AE38" s="37">
        <v>75096</v>
      </c>
      <c r="AF38" s="37">
        <v>65960</v>
      </c>
    </row>
    <row r="39" spans="1:32">
      <c r="A39" t="s">
        <v>398</v>
      </c>
      <c r="B39" t="s">
        <v>86</v>
      </c>
      <c r="C39" t="s">
        <v>87</v>
      </c>
      <c r="D39" t="s">
        <v>17036</v>
      </c>
      <c r="E39" t="s">
        <v>17037</v>
      </c>
      <c r="F39" t="s">
        <v>17038</v>
      </c>
      <c r="G39" t="s">
        <v>7179</v>
      </c>
      <c r="H39" t="s">
        <v>402</v>
      </c>
      <c r="I39" t="s">
        <v>17039</v>
      </c>
      <c r="J39" t="s">
        <v>17040</v>
      </c>
      <c r="K39" t="s">
        <v>14724</v>
      </c>
      <c r="L39" t="s">
        <v>17041</v>
      </c>
      <c r="M39" s="36">
        <v>45967.520833333343</v>
      </c>
      <c r="N39" s="36">
        <v>45969.571527777778</v>
      </c>
      <c r="P39" t="s">
        <v>1177</v>
      </c>
      <c r="Q39" t="s">
        <v>1177</v>
      </c>
      <c r="R39" t="s">
        <v>16833</v>
      </c>
      <c r="T39" t="s">
        <v>1179</v>
      </c>
      <c r="U39" t="s">
        <v>7182</v>
      </c>
      <c r="V39" t="s">
        <v>17042</v>
      </c>
      <c r="W39" t="s">
        <v>102</v>
      </c>
      <c r="X39" t="s">
        <v>8417</v>
      </c>
      <c r="Y39" t="s">
        <v>11</v>
      </c>
      <c r="Z39" t="s">
        <v>104</v>
      </c>
      <c r="AA39" s="37">
        <v>1</v>
      </c>
      <c r="AB39" t="s">
        <v>106</v>
      </c>
      <c r="AC39" t="s">
        <v>740</v>
      </c>
      <c r="AD39" s="37">
        <v>144968</v>
      </c>
      <c r="AE39" s="37">
        <v>140396</v>
      </c>
      <c r="AF39" s="37">
        <v>144968</v>
      </c>
    </row>
    <row r="40" spans="1:32">
      <c r="A40" t="s">
        <v>398</v>
      </c>
      <c r="B40" t="s">
        <v>86</v>
      </c>
      <c r="C40" t="s">
        <v>87</v>
      </c>
      <c r="D40" t="s">
        <v>1432</v>
      </c>
      <c r="E40" t="s">
        <v>17043</v>
      </c>
      <c r="F40" t="s">
        <v>17044</v>
      </c>
      <c r="G40" t="s">
        <v>7179</v>
      </c>
      <c r="H40" t="s">
        <v>402</v>
      </c>
      <c r="I40" t="s">
        <v>1435</v>
      </c>
      <c r="J40" t="s">
        <v>17045</v>
      </c>
      <c r="K40" t="s">
        <v>14724</v>
      </c>
      <c r="L40" t="s">
        <v>17046</v>
      </c>
      <c r="M40" s="36">
        <v>45967.520833333343</v>
      </c>
      <c r="N40" s="36">
        <v>45968.652777777781</v>
      </c>
      <c r="P40" t="s">
        <v>1177</v>
      </c>
      <c r="Q40" t="s">
        <v>1177</v>
      </c>
      <c r="R40" t="s">
        <v>16833</v>
      </c>
      <c r="T40" t="s">
        <v>1179</v>
      </c>
      <c r="U40" t="s">
        <v>7182</v>
      </c>
      <c r="V40" t="s">
        <v>17047</v>
      </c>
      <c r="W40" t="s">
        <v>102</v>
      </c>
      <c r="Y40" t="s">
        <v>8</v>
      </c>
      <c r="Z40" t="s">
        <v>104</v>
      </c>
      <c r="AA40" s="37">
        <v>1</v>
      </c>
      <c r="AB40" t="s">
        <v>106</v>
      </c>
      <c r="AC40" t="s">
        <v>1439</v>
      </c>
      <c r="AD40" s="37">
        <v>65960</v>
      </c>
      <c r="AE40" s="37">
        <v>75096</v>
      </c>
      <c r="AF40" s="37">
        <v>65960</v>
      </c>
    </row>
    <row r="41" spans="1:32">
      <c r="A41" t="s">
        <v>255</v>
      </c>
      <c r="B41" t="s">
        <v>256</v>
      </c>
      <c r="C41" t="s">
        <v>257</v>
      </c>
      <c r="D41" t="s">
        <v>1664</v>
      </c>
      <c r="E41" t="s">
        <v>17048</v>
      </c>
      <c r="F41" t="s">
        <v>17049</v>
      </c>
      <c r="G41" t="s">
        <v>7179</v>
      </c>
      <c r="H41" t="s">
        <v>261</v>
      </c>
      <c r="I41" t="s">
        <v>255</v>
      </c>
      <c r="J41" t="s">
        <v>17050</v>
      </c>
      <c r="K41" t="s">
        <v>14724</v>
      </c>
      <c r="L41" t="s">
        <v>17051</v>
      </c>
      <c r="M41" s="36">
        <v>45967.520833333343</v>
      </c>
      <c r="N41" s="36">
        <v>45970.493055555547</v>
      </c>
      <c r="P41" t="s">
        <v>1177</v>
      </c>
      <c r="Q41" t="s">
        <v>1177</v>
      </c>
      <c r="R41" t="s">
        <v>16833</v>
      </c>
      <c r="T41" t="s">
        <v>100</v>
      </c>
      <c r="U41" t="s">
        <v>7180</v>
      </c>
      <c r="V41" t="s">
        <v>17052</v>
      </c>
      <c r="W41" t="s">
        <v>102</v>
      </c>
      <c r="X41" t="s">
        <v>17053</v>
      </c>
      <c r="Y41" t="s">
        <v>8</v>
      </c>
      <c r="Z41" t="s">
        <v>104</v>
      </c>
      <c r="AA41" s="37">
        <v>1</v>
      </c>
      <c r="AB41" t="s">
        <v>106</v>
      </c>
      <c r="AC41" t="s">
        <v>2651</v>
      </c>
      <c r="AD41" s="37">
        <v>65960</v>
      </c>
      <c r="AE41" s="37">
        <v>75096</v>
      </c>
      <c r="AF41" s="37">
        <v>65960</v>
      </c>
    </row>
    <row r="42" spans="1:32">
      <c r="A42" t="s">
        <v>152</v>
      </c>
      <c r="B42" t="s">
        <v>153</v>
      </c>
      <c r="C42" t="s">
        <v>154</v>
      </c>
      <c r="D42" t="s">
        <v>8474</v>
      </c>
      <c r="E42" t="s">
        <v>17054</v>
      </c>
      <c r="F42" t="s">
        <v>17055</v>
      </c>
      <c r="G42" t="s">
        <v>7179</v>
      </c>
      <c r="H42" t="s">
        <v>153</v>
      </c>
      <c r="I42" t="s">
        <v>8477</v>
      </c>
      <c r="J42" t="s">
        <v>17056</v>
      </c>
      <c r="K42" t="s">
        <v>14724</v>
      </c>
      <c r="L42" t="s">
        <v>17057</v>
      </c>
      <c r="M42" s="36">
        <v>45967.520833333343</v>
      </c>
      <c r="N42" s="36">
        <v>45974.464583333327</v>
      </c>
      <c r="P42" t="s">
        <v>1177</v>
      </c>
      <c r="Q42" t="s">
        <v>1177</v>
      </c>
      <c r="R42" t="s">
        <v>16833</v>
      </c>
      <c r="T42" t="s">
        <v>1179</v>
      </c>
      <c r="U42" t="s">
        <v>7182</v>
      </c>
      <c r="V42" t="s">
        <v>17058</v>
      </c>
      <c r="W42" t="s">
        <v>102</v>
      </c>
      <c r="X42" t="s">
        <v>106</v>
      </c>
      <c r="Y42" t="s">
        <v>11</v>
      </c>
      <c r="Z42" t="s">
        <v>104</v>
      </c>
      <c r="AA42" s="37">
        <v>2</v>
      </c>
      <c r="AB42" t="s">
        <v>106</v>
      </c>
      <c r="AC42" t="s">
        <v>786</v>
      </c>
      <c r="AD42" s="37">
        <v>289936</v>
      </c>
      <c r="AE42" s="37">
        <v>140396</v>
      </c>
      <c r="AF42" s="37">
        <v>289936</v>
      </c>
    </row>
    <row r="43" spans="1:32">
      <c r="A43" t="s">
        <v>138</v>
      </c>
      <c r="B43" t="s">
        <v>139</v>
      </c>
      <c r="C43" t="s">
        <v>140</v>
      </c>
      <c r="D43" t="s">
        <v>3104</v>
      </c>
      <c r="E43" t="s">
        <v>17059</v>
      </c>
      <c r="F43" t="s">
        <v>17060</v>
      </c>
      <c r="G43" t="s">
        <v>7179</v>
      </c>
      <c r="H43" t="s">
        <v>144</v>
      </c>
      <c r="I43" t="s">
        <v>3107</v>
      </c>
      <c r="J43" t="s">
        <v>17061</v>
      </c>
      <c r="K43" t="s">
        <v>14724</v>
      </c>
      <c r="L43" t="s">
        <v>17062</v>
      </c>
      <c r="M43" s="36">
        <v>45967.520833333343</v>
      </c>
      <c r="N43" s="36">
        <v>45969.408333333333</v>
      </c>
      <c r="P43" t="s">
        <v>1177</v>
      </c>
      <c r="Q43" t="s">
        <v>1177</v>
      </c>
      <c r="R43" t="s">
        <v>16833</v>
      </c>
      <c r="T43" t="s">
        <v>100</v>
      </c>
      <c r="U43" t="s">
        <v>7180</v>
      </c>
      <c r="V43" t="s">
        <v>17063</v>
      </c>
      <c r="W43" t="s">
        <v>102</v>
      </c>
      <c r="X43" t="s">
        <v>17064</v>
      </c>
      <c r="Y43" t="s">
        <v>8</v>
      </c>
      <c r="Z43" t="s">
        <v>104</v>
      </c>
      <c r="AA43" s="37">
        <v>1</v>
      </c>
      <c r="AB43" t="s">
        <v>106</v>
      </c>
      <c r="AC43" t="s">
        <v>1172</v>
      </c>
      <c r="AD43" s="37">
        <v>65960</v>
      </c>
      <c r="AE43" s="37">
        <v>75096</v>
      </c>
      <c r="AF43" s="37">
        <v>65960</v>
      </c>
    </row>
    <row r="44" spans="1:32">
      <c r="A44" t="s">
        <v>152</v>
      </c>
      <c r="B44" t="s">
        <v>153</v>
      </c>
      <c r="C44" t="s">
        <v>154</v>
      </c>
      <c r="D44" t="s">
        <v>155</v>
      </c>
      <c r="E44" t="s">
        <v>17065</v>
      </c>
      <c r="F44" t="s">
        <v>17066</v>
      </c>
      <c r="G44" t="s">
        <v>7179</v>
      </c>
      <c r="H44" t="s">
        <v>153</v>
      </c>
      <c r="I44" t="s">
        <v>152</v>
      </c>
      <c r="J44" t="s">
        <v>17067</v>
      </c>
      <c r="K44" t="s">
        <v>14724</v>
      </c>
      <c r="L44" t="s">
        <v>17068</v>
      </c>
      <c r="M44" s="36">
        <v>45967.520833333343</v>
      </c>
      <c r="N44" s="36">
        <v>45972.380555555559</v>
      </c>
      <c r="P44" t="s">
        <v>1177</v>
      </c>
      <c r="Q44" t="s">
        <v>1177</v>
      </c>
      <c r="R44" t="s">
        <v>16833</v>
      </c>
      <c r="T44" t="s">
        <v>1179</v>
      </c>
      <c r="U44" t="s">
        <v>7183</v>
      </c>
      <c r="V44" t="s">
        <v>17069</v>
      </c>
      <c r="W44" t="s">
        <v>102</v>
      </c>
      <c r="X44" t="s">
        <v>106</v>
      </c>
      <c r="Y44" t="s">
        <v>8</v>
      </c>
      <c r="Z44" t="s">
        <v>104</v>
      </c>
      <c r="AA44" s="37">
        <v>2</v>
      </c>
      <c r="AB44" t="s">
        <v>106</v>
      </c>
      <c r="AC44" t="s">
        <v>786</v>
      </c>
      <c r="AD44" s="37">
        <v>131920</v>
      </c>
      <c r="AE44" s="37">
        <v>75096</v>
      </c>
      <c r="AF44" s="37">
        <v>131920</v>
      </c>
    </row>
    <row r="45" spans="1:32">
      <c r="A45" t="s">
        <v>152</v>
      </c>
      <c r="B45" t="s">
        <v>153</v>
      </c>
      <c r="C45" t="s">
        <v>154</v>
      </c>
      <c r="D45" t="s">
        <v>155</v>
      </c>
      <c r="E45" t="s">
        <v>17070</v>
      </c>
      <c r="F45" t="s">
        <v>17071</v>
      </c>
      <c r="G45" t="s">
        <v>7179</v>
      </c>
      <c r="H45" t="s">
        <v>153</v>
      </c>
      <c r="I45" t="s">
        <v>152</v>
      </c>
      <c r="J45" t="s">
        <v>17072</v>
      </c>
      <c r="K45" t="s">
        <v>14724</v>
      </c>
      <c r="L45" t="s">
        <v>17073</v>
      </c>
      <c r="M45" s="36">
        <v>45967.520833333343</v>
      </c>
      <c r="N45" s="36">
        <v>45969.410416666673</v>
      </c>
      <c r="P45" t="s">
        <v>1177</v>
      </c>
      <c r="Q45" t="s">
        <v>1177</v>
      </c>
      <c r="R45" t="s">
        <v>16833</v>
      </c>
      <c r="T45" t="s">
        <v>100</v>
      </c>
      <c r="U45" t="s">
        <v>7180</v>
      </c>
      <c r="V45" t="s">
        <v>17074</v>
      </c>
      <c r="W45" t="s">
        <v>102</v>
      </c>
      <c r="X45" t="s">
        <v>17075</v>
      </c>
      <c r="Y45" t="s">
        <v>8</v>
      </c>
      <c r="Z45" t="s">
        <v>104</v>
      </c>
      <c r="AA45" s="37">
        <v>1</v>
      </c>
      <c r="AB45" t="s">
        <v>106</v>
      </c>
      <c r="AC45" t="s">
        <v>2182</v>
      </c>
      <c r="AD45" s="37">
        <v>65960</v>
      </c>
      <c r="AE45" s="37">
        <v>75096</v>
      </c>
      <c r="AF45" s="37">
        <v>65960</v>
      </c>
    </row>
    <row r="46" spans="1:32">
      <c r="A46" t="s">
        <v>152</v>
      </c>
      <c r="B46" t="s">
        <v>152</v>
      </c>
      <c r="C46" t="s">
        <v>154</v>
      </c>
      <c r="D46" t="s">
        <v>155</v>
      </c>
      <c r="E46" t="s">
        <v>17076</v>
      </c>
      <c r="F46" t="s">
        <v>17077</v>
      </c>
      <c r="G46" t="s">
        <v>7179</v>
      </c>
      <c r="H46" t="s">
        <v>153</v>
      </c>
      <c r="I46" t="s">
        <v>152</v>
      </c>
      <c r="J46" t="s">
        <v>17078</v>
      </c>
      <c r="K46" t="s">
        <v>14724</v>
      </c>
      <c r="L46" t="s">
        <v>17079</v>
      </c>
      <c r="M46" s="36">
        <v>45967.520833333343</v>
      </c>
      <c r="N46" s="36">
        <v>45969.452777777777</v>
      </c>
      <c r="P46" t="s">
        <v>1177</v>
      </c>
      <c r="Q46" t="s">
        <v>1177</v>
      </c>
      <c r="T46" t="s">
        <v>100</v>
      </c>
      <c r="U46" t="s">
        <v>7180</v>
      </c>
      <c r="V46" t="s">
        <v>17080</v>
      </c>
      <c r="W46" t="s">
        <v>102</v>
      </c>
      <c r="X46" t="s">
        <v>17081</v>
      </c>
      <c r="Y46" t="s">
        <v>8</v>
      </c>
      <c r="Z46" t="s">
        <v>104</v>
      </c>
      <c r="AA46" s="37">
        <v>1</v>
      </c>
      <c r="AB46" t="s">
        <v>106</v>
      </c>
      <c r="AC46" t="s">
        <v>162</v>
      </c>
      <c r="AD46" s="37">
        <v>65960</v>
      </c>
      <c r="AE46" s="37">
        <v>75096</v>
      </c>
      <c r="AF46" s="37">
        <v>65960</v>
      </c>
    </row>
    <row r="47" spans="1:32">
      <c r="A47" t="s">
        <v>152</v>
      </c>
      <c r="B47" t="s">
        <v>153</v>
      </c>
      <c r="C47" t="s">
        <v>154</v>
      </c>
      <c r="D47" t="s">
        <v>8403</v>
      </c>
      <c r="E47" t="s">
        <v>17082</v>
      </c>
      <c r="F47" t="s">
        <v>17083</v>
      </c>
      <c r="G47" t="s">
        <v>7179</v>
      </c>
      <c r="H47" t="s">
        <v>153</v>
      </c>
      <c r="I47" t="s">
        <v>8404</v>
      </c>
      <c r="J47" t="s">
        <v>17084</v>
      </c>
      <c r="K47" t="s">
        <v>14724</v>
      </c>
      <c r="L47" t="s">
        <v>17085</v>
      </c>
      <c r="M47" s="36">
        <v>45967.520833333343</v>
      </c>
      <c r="N47" s="36">
        <v>45969.413194444453</v>
      </c>
      <c r="P47" t="s">
        <v>1177</v>
      </c>
      <c r="Q47" t="s">
        <v>1177</v>
      </c>
      <c r="R47" t="s">
        <v>16833</v>
      </c>
      <c r="T47" t="s">
        <v>100</v>
      </c>
      <c r="U47" t="s">
        <v>7180</v>
      </c>
      <c r="V47" t="s">
        <v>17086</v>
      </c>
      <c r="W47" t="s">
        <v>102</v>
      </c>
      <c r="X47" t="s">
        <v>17087</v>
      </c>
      <c r="Y47" t="s">
        <v>11</v>
      </c>
      <c r="Z47" t="s">
        <v>104</v>
      </c>
      <c r="AA47" s="37">
        <v>2</v>
      </c>
      <c r="AB47" t="s">
        <v>106</v>
      </c>
      <c r="AC47" t="s">
        <v>162</v>
      </c>
      <c r="AD47" s="37">
        <v>289936</v>
      </c>
      <c r="AE47" s="37">
        <v>140396</v>
      </c>
      <c r="AF47" s="37">
        <v>289936</v>
      </c>
    </row>
    <row r="48" spans="1:32">
      <c r="A48" t="s">
        <v>152</v>
      </c>
      <c r="B48" t="s">
        <v>153</v>
      </c>
      <c r="C48" t="s">
        <v>154</v>
      </c>
      <c r="D48" t="s">
        <v>8425</v>
      </c>
      <c r="E48" t="s">
        <v>17088</v>
      </c>
      <c r="F48" t="s">
        <v>17089</v>
      </c>
      <c r="G48" t="s">
        <v>7179</v>
      </c>
      <c r="H48" t="s">
        <v>153</v>
      </c>
      <c r="I48" t="s">
        <v>1681</v>
      </c>
      <c r="J48" t="s">
        <v>17090</v>
      </c>
      <c r="K48" t="s">
        <v>14724</v>
      </c>
      <c r="L48" t="s">
        <v>17091</v>
      </c>
      <c r="M48" s="36">
        <v>45967.520833333343</v>
      </c>
      <c r="N48" s="36">
        <v>45974.361111111109</v>
      </c>
      <c r="P48" t="s">
        <v>1177</v>
      </c>
      <c r="Q48" t="s">
        <v>1177</v>
      </c>
      <c r="R48" t="s">
        <v>16833</v>
      </c>
      <c r="T48" t="s">
        <v>100</v>
      </c>
      <c r="U48" t="s">
        <v>7180</v>
      </c>
      <c r="V48" t="s">
        <v>17092</v>
      </c>
      <c r="W48" t="s">
        <v>102</v>
      </c>
      <c r="X48" t="s">
        <v>17093</v>
      </c>
      <c r="Y48" t="s">
        <v>11</v>
      </c>
      <c r="Z48" t="s">
        <v>104</v>
      </c>
      <c r="AA48" s="37">
        <v>1</v>
      </c>
      <c r="AB48" t="s">
        <v>106</v>
      </c>
      <c r="AC48" t="s">
        <v>793</v>
      </c>
      <c r="AD48" s="37">
        <v>144968</v>
      </c>
      <c r="AE48" s="37">
        <v>140396</v>
      </c>
      <c r="AF48" s="37">
        <v>144968</v>
      </c>
    </row>
    <row r="49" spans="1:32">
      <c r="A49" t="s">
        <v>85</v>
      </c>
      <c r="B49" t="s">
        <v>86</v>
      </c>
      <c r="C49" t="s">
        <v>87</v>
      </c>
      <c r="D49" t="s">
        <v>296</v>
      </c>
      <c r="E49" t="s">
        <v>17094</v>
      </c>
      <c r="F49" t="s">
        <v>17095</v>
      </c>
      <c r="G49" t="s">
        <v>7179</v>
      </c>
      <c r="H49" t="s">
        <v>93</v>
      </c>
      <c r="I49" t="s">
        <v>85</v>
      </c>
      <c r="J49" t="s">
        <v>17096</v>
      </c>
      <c r="K49" t="s">
        <v>14724</v>
      </c>
      <c r="L49" t="s">
        <v>17097</v>
      </c>
      <c r="M49" s="36">
        <v>45967.520833333343</v>
      </c>
      <c r="N49" s="36">
        <v>45969.415972222218</v>
      </c>
      <c r="P49" t="s">
        <v>1177</v>
      </c>
      <c r="Q49" t="s">
        <v>1177</v>
      </c>
      <c r="R49" t="s">
        <v>16833</v>
      </c>
      <c r="T49" t="s">
        <v>1179</v>
      </c>
      <c r="U49" t="s">
        <v>7182</v>
      </c>
      <c r="V49" t="s">
        <v>17098</v>
      </c>
      <c r="W49" t="s">
        <v>102</v>
      </c>
      <c r="X49" t="s">
        <v>17099</v>
      </c>
      <c r="Y49" t="s">
        <v>8</v>
      </c>
      <c r="Z49" t="s">
        <v>104</v>
      </c>
      <c r="AA49" s="37">
        <v>1</v>
      </c>
      <c r="AB49" t="s">
        <v>106</v>
      </c>
      <c r="AC49" t="s">
        <v>105</v>
      </c>
      <c r="AD49" s="37">
        <v>65960</v>
      </c>
      <c r="AE49" s="37">
        <v>75096</v>
      </c>
      <c r="AF49" s="37">
        <v>65960</v>
      </c>
    </row>
    <row r="50" spans="1:32">
      <c r="A50" t="s">
        <v>398</v>
      </c>
      <c r="B50" t="s">
        <v>86</v>
      </c>
      <c r="C50" t="s">
        <v>87</v>
      </c>
      <c r="D50" t="s">
        <v>399</v>
      </c>
      <c r="E50" t="s">
        <v>17100</v>
      </c>
      <c r="F50" t="s">
        <v>17101</v>
      </c>
      <c r="G50" t="s">
        <v>7179</v>
      </c>
      <c r="H50" t="s">
        <v>402</v>
      </c>
      <c r="I50" t="s">
        <v>398</v>
      </c>
      <c r="J50" t="s">
        <v>17102</v>
      </c>
      <c r="K50" t="s">
        <v>14724</v>
      </c>
      <c r="L50" t="s">
        <v>17103</v>
      </c>
      <c r="M50" s="36">
        <v>45967.520833333343</v>
      </c>
      <c r="N50" s="36">
        <v>45969.418749999997</v>
      </c>
      <c r="P50" t="s">
        <v>1177</v>
      </c>
      <c r="Q50" t="s">
        <v>1177</v>
      </c>
      <c r="R50" t="s">
        <v>16833</v>
      </c>
      <c r="T50" t="s">
        <v>100</v>
      </c>
      <c r="U50" t="s">
        <v>7180</v>
      </c>
      <c r="V50" t="s">
        <v>17104</v>
      </c>
      <c r="W50" t="s">
        <v>102</v>
      </c>
      <c r="X50" t="s">
        <v>17105</v>
      </c>
      <c r="Y50" t="s">
        <v>8</v>
      </c>
      <c r="Z50" t="s">
        <v>104</v>
      </c>
      <c r="AA50" s="37">
        <v>1</v>
      </c>
      <c r="AB50" t="s">
        <v>106</v>
      </c>
      <c r="AC50" t="s">
        <v>740</v>
      </c>
      <c r="AD50" s="37">
        <v>65960</v>
      </c>
      <c r="AE50" s="37">
        <v>75096</v>
      </c>
      <c r="AF50" s="37">
        <v>65960</v>
      </c>
    </row>
    <row r="51" spans="1:32">
      <c r="A51" t="s">
        <v>113</v>
      </c>
      <c r="B51" t="s">
        <v>114</v>
      </c>
      <c r="C51" t="s">
        <v>115</v>
      </c>
      <c r="D51" t="s">
        <v>363</v>
      </c>
      <c r="E51" t="s">
        <v>17106</v>
      </c>
      <c r="F51" t="s">
        <v>17107</v>
      </c>
      <c r="G51" t="s">
        <v>7179</v>
      </c>
      <c r="H51" t="s">
        <v>366</v>
      </c>
      <c r="I51" t="s">
        <v>113</v>
      </c>
      <c r="J51" t="s">
        <v>17108</v>
      </c>
      <c r="K51" t="s">
        <v>14724</v>
      </c>
      <c r="L51" t="s">
        <v>17109</v>
      </c>
      <c r="M51" s="36">
        <v>45967.520833333343</v>
      </c>
      <c r="N51" s="36">
        <v>45969.422222222223</v>
      </c>
      <c r="P51" t="s">
        <v>1177</v>
      </c>
      <c r="Q51" t="s">
        <v>1177</v>
      </c>
      <c r="R51" t="s">
        <v>16833</v>
      </c>
      <c r="T51" t="s">
        <v>100</v>
      </c>
      <c r="U51" t="s">
        <v>7180</v>
      </c>
      <c r="V51" t="s">
        <v>17110</v>
      </c>
      <c r="W51" t="s">
        <v>102</v>
      </c>
      <c r="X51" t="s">
        <v>17111</v>
      </c>
      <c r="Y51" t="s">
        <v>8</v>
      </c>
      <c r="Z51" t="s">
        <v>104</v>
      </c>
      <c r="AA51" s="37">
        <v>1</v>
      </c>
      <c r="AB51" t="s">
        <v>106</v>
      </c>
      <c r="AC51" t="s">
        <v>1030</v>
      </c>
      <c r="AD51" s="37">
        <v>65960</v>
      </c>
      <c r="AE51" s="37">
        <v>75096</v>
      </c>
      <c r="AF51" s="37">
        <v>65960</v>
      </c>
    </row>
    <row r="52" spans="1:32">
      <c r="A52" t="s">
        <v>113</v>
      </c>
      <c r="B52" t="s">
        <v>114</v>
      </c>
      <c r="C52" t="s">
        <v>115</v>
      </c>
      <c r="D52" t="s">
        <v>363</v>
      </c>
      <c r="E52" t="s">
        <v>17112</v>
      </c>
      <c r="F52" t="s">
        <v>17113</v>
      </c>
      <c r="G52" t="s">
        <v>7179</v>
      </c>
      <c r="H52" t="s">
        <v>366</v>
      </c>
      <c r="I52" t="s">
        <v>113</v>
      </c>
      <c r="J52" t="s">
        <v>17114</v>
      </c>
      <c r="K52" t="s">
        <v>14724</v>
      </c>
      <c r="L52" t="s">
        <v>17115</v>
      </c>
      <c r="M52" s="36">
        <v>45967.520833333343</v>
      </c>
      <c r="N52" s="36">
        <v>45969.440972222219</v>
      </c>
      <c r="P52" t="s">
        <v>1177</v>
      </c>
      <c r="Q52" t="s">
        <v>1177</v>
      </c>
      <c r="T52" t="s">
        <v>100</v>
      </c>
      <c r="U52" t="s">
        <v>7180</v>
      </c>
      <c r="V52" t="s">
        <v>17116</v>
      </c>
      <c r="W52" t="s">
        <v>102</v>
      </c>
      <c r="X52" t="s">
        <v>17117</v>
      </c>
      <c r="Y52" t="s">
        <v>8</v>
      </c>
      <c r="Z52" t="s">
        <v>104</v>
      </c>
      <c r="AA52" s="37">
        <v>1</v>
      </c>
      <c r="AB52" t="s">
        <v>106</v>
      </c>
      <c r="AC52" t="s">
        <v>1030</v>
      </c>
      <c r="AD52" s="37">
        <v>65960</v>
      </c>
      <c r="AE52" s="37">
        <v>75096</v>
      </c>
      <c r="AF52" s="37">
        <v>65960</v>
      </c>
    </row>
    <row r="53" spans="1:32">
      <c r="A53" t="s">
        <v>113</v>
      </c>
      <c r="B53" t="s">
        <v>114</v>
      </c>
      <c r="C53" t="s">
        <v>115</v>
      </c>
      <c r="D53" t="s">
        <v>1814</v>
      </c>
      <c r="E53" t="s">
        <v>17118</v>
      </c>
      <c r="F53" t="s">
        <v>17119</v>
      </c>
      <c r="G53" t="s">
        <v>7179</v>
      </c>
      <c r="H53" t="s">
        <v>224</v>
      </c>
      <c r="I53" t="s">
        <v>1817</v>
      </c>
      <c r="J53" t="s">
        <v>17120</v>
      </c>
      <c r="K53" t="s">
        <v>14724</v>
      </c>
      <c r="L53" t="s">
        <v>17121</v>
      </c>
      <c r="M53" s="36">
        <v>45967.520833333343</v>
      </c>
      <c r="N53" s="36">
        <v>45973.434027777781</v>
      </c>
      <c r="P53" t="s">
        <v>1177</v>
      </c>
      <c r="Q53" t="s">
        <v>1177</v>
      </c>
      <c r="R53" t="s">
        <v>16833</v>
      </c>
      <c r="T53" t="s">
        <v>100</v>
      </c>
      <c r="U53" t="s">
        <v>7180</v>
      </c>
      <c r="V53" t="s">
        <v>17122</v>
      </c>
      <c r="W53" t="s">
        <v>102</v>
      </c>
      <c r="X53" t="s">
        <v>17123</v>
      </c>
      <c r="Y53" t="s">
        <v>125</v>
      </c>
      <c r="Z53" t="s">
        <v>230</v>
      </c>
      <c r="AA53" s="37">
        <v>1</v>
      </c>
      <c r="AB53" t="s">
        <v>106</v>
      </c>
      <c r="AC53" t="s">
        <v>231</v>
      </c>
      <c r="AD53" s="37">
        <v>479589</v>
      </c>
      <c r="AE53" s="37">
        <v>196537</v>
      </c>
      <c r="AF53" s="37">
        <v>479589</v>
      </c>
    </row>
    <row r="54" spans="1:32">
      <c r="A54" t="s">
        <v>704</v>
      </c>
      <c r="B54" t="s">
        <v>381</v>
      </c>
      <c r="C54" t="s">
        <v>382</v>
      </c>
      <c r="D54" t="s">
        <v>705</v>
      </c>
      <c r="E54" t="s">
        <v>17124</v>
      </c>
      <c r="F54" t="s">
        <v>17125</v>
      </c>
      <c r="G54" t="s">
        <v>7179</v>
      </c>
      <c r="H54" t="s">
        <v>708</v>
      </c>
      <c r="I54" t="s">
        <v>704</v>
      </c>
      <c r="J54" t="s">
        <v>17126</v>
      </c>
      <c r="K54" t="s">
        <v>14724</v>
      </c>
      <c r="L54" t="s">
        <v>17127</v>
      </c>
      <c r="M54" s="36">
        <v>45967.520833333343</v>
      </c>
      <c r="N54" s="36">
        <v>45969.443749999999</v>
      </c>
      <c r="P54" t="s">
        <v>1177</v>
      </c>
      <c r="Q54" t="s">
        <v>1177</v>
      </c>
      <c r="R54" t="s">
        <v>16833</v>
      </c>
      <c r="T54" t="s">
        <v>1179</v>
      </c>
      <c r="U54" t="s">
        <v>7183</v>
      </c>
      <c r="V54" t="s">
        <v>17128</v>
      </c>
      <c r="W54" t="s">
        <v>102</v>
      </c>
      <c r="X54" t="s">
        <v>17129</v>
      </c>
      <c r="Y54" t="s">
        <v>8</v>
      </c>
      <c r="Z54" t="s">
        <v>104</v>
      </c>
      <c r="AA54" s="37">
        <v>1</v>
      </c>
      <c r="AB54" t="s">
        <v>106</v>
      </c>
      <c r="AC54" t="s">
        <v>1253</v>
      </c>
      <c r="AD54" s="37">
        <v>65960</v>
      </c>
      <c r="AE54" s="37">
        <v>75096</v>
      </c>
      <c r="AF54" s="37">
        <v>65960</v>
      </c>
    </row>
    <row r="55" spans="1:32">
      <c r="A55" t="s">
        <v>138</v>
      </c>
      <c r="B55" t="s">
        <v>139</v>
      </c>
      <c r="C55" t="s">
        <v>140</v>
      </c>
      <c r="D55" t="s">
        <v>1504</v>
      </c>
      <c r="E55" t="s">
        <v>17130</v>
      </c>
      <c r="F55" t="s">
        <v>17131</v>
      </c>
      <c r="G55" t="s">
        <v>7179</v>
      </c>
      <c r="H55" t="s">
        <v>1507</v>
      </c>
      <c r="I55" t="s">
        <v>1508</v>
      </c>
      <c r="J55" t="s">
        <v>17132</v>
      </c>
      <c r="K55" t="s">
        <v>14724</v>
      </c>
      <c r="L55" t="s">
        <v>17133</v>
      </c>
      <c r="M55" s="36">
        <v>45967.520833333343</v>
      </c>
      <c r="N55" s="36">
        <v>45972.706944444442</v>
      </c>
      <c r="P55" t="s">
        <v>1177</v>
      </c>
      <c r="Q55" t="s">
        <v>1177</v>
      </c>
      <c r="R55" t="s">
        <v>16833</v>
      </c>
      <c r="T55" t="s">
        <v>100</v>
      </c>
      <c r="U55" t="s">
        <v>7180</v>
      </c>
      <c r="V55" t="s">
        <v>17134</v>
      </c>
      <c r="W55" t="s">
        <v>102</v>
      </c>
      <c r="X55" t="s">
        <v>17135</v>
      </c>
      <c r="Y55" t="s">
        <v>125</v>
      </c>
      <c r="Z55" t="s">
        <v>126</v>
      </c>
      <c r="AA55" s="37">
        <v>1</v>
      </c>
      <c r="AB55" t="s">
        <v>106</v>
      </c>
      <c r="AC55" t="s">
        <v>637</v>
      </c>
      <c r="AD55" s="37">
        <v>988463</v>
      </c>
      <c r="AE55" s="37">
        <v>196537</v>
      </c>
      <c r="AF55" s="37">
        <v>988463</v>
      </c>
    </row>
    <row r="56" spans="1:32">
      <c r="A56" t="s">
        <v>277</v>
      </c>
      <c r="B56" t="s">
        <v>256</v>
      </c>
      <c r="C56" t="s">
        <v>257</v>
      </c>
      <c r="D56" t="s">
        <v>6950</v>
      </c>
      <c r="E56" t="s">
        <v>17136</v>
      </c>
      <c r="F56" t="s">
        <v>17137</v>
      </c>
      <c r="G56" t="s">
        <v>7179</v>
      </c>
      <c r="H56" t="s">
        <v>291</v>
      </c>
      <c r="I56" t="s">
        <v>6953</v>
      </c>
      <c r="J56" t="s">
        <v>17138</v>
      </c>
      <c r="K56" t="s">
        <v>14724</v>
      </c>
      <c r="L56" t="s">
        <v>17139</v>
      </c>
      <c r="M56" s="36">
        <v>45967.520833333343</v>
      </c>
      <c r="N56" s="36">
        <v>45973.334027777782</v>
      </c>
      <c r="P56" t="s">
        <v>1177</v>
      </c>
      <c r="Q56" t="s">
        <v>1177</v>
      </c>
      <c r="R56" t="s">
        <v>16833</v>
      </c>
      <c r="T56" t="s">
        <v>1179</v>
      </c>
      <c r="U56" t="s">
        <v>7183</v>
      </c>
      <c r="V56" t="s">
        <v>17140</v>
      </c>
      <c r="W56" t="s">
        <v>102</v>
      </c>
      <c r="X56" t="s">
        <v>17141</v>
      </c>
      <c r="Y56" t="s">
        <v>13</v>
      </c>
      <c r="Z56" t="s">
        <v>104</v>
      </c>
      <c r="AA56" s="37">
        <v>1</v>
      </c>
      <c r="AB56" t="s">
        <v>106</v>
      </c>
      <c r="AC56" t="s">
        <v>7190</v>
      </c>
      <c r="AD56" s="37">
        <v>275729</v>
      </c>
      <c r="AE56" s="37">
        <v>196537</v>
      </c>
      <c r="AF56" s="37">
        <v>275729</v>
      </c>
    </row>
    <row r="57" spans="1:32">
      <c r="A57" t="s">
        <v>113</v>
      </c>
      <c r="B57" t="s">
        <v>114</v>
      </c>
      <c r="C57" t="s">
        <v>115</v>
      </c>
      <c r="D57" t="s">
        <v>3311</v>
      </c>
      <c r="E57" t="s">
        <v>17142</v>
      </c>
      <c r="F57" t="s">
        <v>17143</v>
      </c>
      <c r="G57" t="s">
        <v>7179</v>
      </c>
      <c r="H57" t="s">
        <v>366</v>
      </c>
      <c r="I57" t="s">
        <v>3314</v>
      </c>
      <c r="J57" t="s">
        <v>17144</v>
      </c>
      <c r="K57" t="s">
        <v>14724</v>
      </c>
      <c r="L57" t="s">
        <v>17145</v>
      </c>
      <c r="M57" s="36">
        <v>45967.520833333343</v>
      </c>
      <c r="N57" s="36">
        <v>45968.425000000003</v>
      </c>
      <c r="P57" t="s">
        <v>1177</v>
      </c>
      <c r="Q57" t="s">
        <v>1177</v>
      </c>
      <c r="R57" t="s">
        <v>16833</v>
      </c>
      <c r="T57" t="s">
        <v>100</v>
      </c>
      <c r="U57" t="s">
        <v>7180</v>
      </c>
      <c r="V57" t="s">
        <v>17146</v>
      </c>
      <c r="W57" t="s">
        <v>102</v>
      </c>
      <c r="X57" t="s">
        <v>17147</v>
      </c>
      <c r="Y57" t="s">
        <v>8</v>
      </c>
      <c r="Z57" t="s">
        <v>104</v>
      </c>
      <c r="AA57" s="37">
        <v>1</v>
      </c>
      <c r="AB57" t="s">
        <v>106</v>
      </c>
      <c r="AC57" t="s">
        <v>890</v>
      </c>
      <c r="AD57" s="37">
        <v>65960</v>
      </c>
      <c r="AE57" s="37">
        <v>75096</v>
      </c>
      <c r="AF57" s="37">
        <v>65960</v>
      </c>
    </row>
    <row r="58" spans="1:32">
      <c r="A58" t="s">
        <v>113</v>
      </c>
      <c r="B58" t="s">
        <v>114</v>
      </c>
      <c r="C58" t="s">
        <v>115</v>
      </c>
      <c r="D58" t="s">
        <v>3311</v>
      </c>
      <c r="E58" t="s">
        <v>17148</v>
      </c>
      <c r="F58" t="s">
        <v>17149</v>
      </c>
      <c r="G58" t="s">
        <v>7179</v>
      </c>
      <c r="H58" t="s">
        <v>366</v>
      </c>
      <c r="I58" t="s">
        <v>3314</v>
      </c>
      <c r="J58" t="s">
        <v>17150</v>
      </c>
      <c r="K58" t="s">
        <v>14724</v>
      </c>
      <c r="L58" t="s">
        <v>17151</v>
      </c>
      <c r="M58" s="36">
        <v>45967.520833333343</v>
      </c>
      <c r="N58" s="36">
        <v>45968.448611111111</v>
      </c>
      <c r="P58" t="s">
        <v>1177</v>
      </c>
      <c r="Q58" t="s">
        <v>1177</v>
      </c>
      <c r="R58" t="s">
        <v>16833</v>
      </c>
      <c r="T58" t="s">
        <v>100</v>
      </c>
      <c r="U58" t="s">
        <v>7180</v>
      </c>
      <c r="V58" t="s">
        <v>17152</v>
      </c>
      <c r="W58" t="s">
        <v>102</v>
      </c>
      <c r="X58" t="s">
        <v>17153</v>
      </c>
      <c r="Y58" t="s">
        <v>8</v>
      </c>
      <c r="Z58" t="s">
        <v>104</v>
      </c>
      <c r="AA58" s="37">
        <v>1</v>
      </c>
      <c r="AB58" t="s">
        <v>106</v>
      </c>
      <c r="AC58" t="s">
        <v>890</v>
      </c>
      <c r="AD58" s="37">
        <v>65960</v>
      </c>
      <c r="AE58" s="37">
        <v>75096</v>
      </c>
      <c r="AF58" s="37">
        <v>65960</v>
      </c>
    </row>
    <row r="59" spans="1:32">
      <c r="A59" t="s">
        <v>138</v>
      </c>
      <c r="B59" t="s">
        <v>139</v>
      </c>
      <c r="C59" t="s">
        <v>140</v>
      </c>
      <c r="D59" t="s">
        <v>2441</v>
      </c>
      <c r="E59" t="s">
        <v>17154</v>
      </c>
      <c r="F59" t="s">
        <v>17155</v>
      </c>
      <c r="G59" t="s">
        <v>7179</v>
      </c>
      <c r="H59" t="s">
        <v>144</v>
      </c>
      <c r="I59" t="s">
        <v>2444</v>
      </c>
      <c r="J59" t="s">
        <v>17156</v>
      </c>
      <c r="K59" t="s">
        <v>14724</v>
      </c>
      <c r="L59" t="s">
        <v>17157</v>
      </c>
      <c r="M59" s="36">
        <v>45967.520833333343</v>
      </c>
      <c r="N59" s="36">
        <v>45973.338194444441</v>
      </c>
      <c r="P59" t="s">
        <v>1177</v>
      </c>
      <c r="Q59" t="s">
        <v>1177</v>
      </c>
      <c r="R59" t="s">
        <v>16833</v>
      </c>
      <c r="T59" t="s">
        <v>100</v>
      </c>
      <c r="U59" t="s">
        <v>7180</v>
      </c>
      <c r="V59" t="s">
        <v>17158</v>
      </c>
      <c r="W59" t="s">
        <v>102</v>
      </c>
      <c r="X59" t="s">
        <v>17159</v>
      </c>
      <c r="Y59" t="s">
        <v>11</v>
      </c>
      <c r="Z59" t="s">
        <v>104</v>
      </c>
      <c r="AA59" s="37">
        <v>1</v>
      </c>
      <c r="AB59" t="s">
        <v>106</v>
      </c>
      <c r="AC59" t="s">
        <v>176</v>
      </c>
      <c r="AD59" s="37">
        <v>144968</v>
      </c>
      <c r="AE59" s="37">
        <v>140396</v>
      </c>
      <c r="AF59" s="37">
        <v>144968</v>
      </c>
    </row>
    <row r="60" spans="1:32">
      <c r="A60" t="s">
        <v>138</v>
      </c>
      <c r="B60" t="s">
        <v>139</v>
      </c>
      <c r="C60" t="s">
        <v>140</v>
      </c>
      <c r="D60" t="s">
        <v>17160</v>
      </c>
      <c r="E60" t="s">
        <v>17161</v>
      </c>
      <c r="F60" t="s">
        <v>17162</v>
      </c>
      <c r="G60" t="s">
        <v>7179</v>
      </c>
      <c r="H60" t="s">
        <v>144</v>
      </c>
      <c r="I60" t="s">
        <v>17163</v>
      </c>
      <c r="J60" t="s">
        <v>17164</v>
      </c>
      <c r="K60" t="s">
        <v>14724</v>
      </c>
      <c r="L60" t="s">
        <v>17165</v>
      </c>
      <c r="M60" s="36">
        <v>45967.520833333343</v>
      </c>
      <c r="N60" s="36">
        <v>45974.363888888889</v>
      </c>
      <c r="P60" t="s">
        <v>1177</v>
      </c>
      <c r="Q60" t="s">
        <v>1177</v>
      </c>
      <c r="R60" t="s">
        <v>16833</v>
      </c>
      <c r="T60" t="s">
        <v>2680</v>
      </c>
      <c r="U60" t="s">
        <v>7183</v>
      </c>
      <c r="V60" t="s">
        <v>17166</v>
      </c>
      <c r="W60" t="s">
        <v>1195</v>
      </c>
      <c r="Y60" t="s">
        <v>15</v>
      </c>
      <c r="Z60" t="s">
        <v>104</v>
      </c>
      <c r="AA60" s="37">
        <v>0</v>
      </c>
      <c r="AB60" t="s">
        <v>106</v>
      </c>
      <c r="AC60" t="s">
        <v>761</v>
      </c>
      <c r="AD60" s="37">
        <v>41241</v>
      </c>
      <c r="AE60" s="37">
        <v>0</v>
      </c>
      <c r="AF60" s="37">
        <v>41241</v>
      </c>
    </row>
    <row r="61" spans="1:32">
      <c r="A61" t="s">
        <v>975</v>
      </c>
      <c r="B61" t="s">
        <v>256</v>
      </c>
      <c r="C61" t="s">
        <v>257</v>
      </c>
      <c r="D61" t="s">
        <v>976</v>
      </c>
      <c r="E61" t="s">
        <v>17167</v>
      </c>
      <c r="F61" t="s">
        <v>17168</v>
      </c>
      <c r="G61" t="s">
        <v>7179</v>
      </c>
      <c r="H61" t="s">
        <v>979</v>
      </c>
      <c r="I61" t="s">
        <v>975</v>
      </c>
      <c r="J61" t="s">
        <v>17169</v>
      </c>
      <c r="K61" t="s">
        <v>14724</v>
      </c>
      <c r="L61" t="s">
        <v>17170</v>
      </c>
      <c r="M61" s="36">
        <v>45967.520833333343</v>
      </c>
      <c r="N61" s="36">
        <v>45969.445833333331</v>
      </c>
      <c r="P61" t="s">
        <v>1177</v>
      </c>
      <c r="Q61" t="s">
        <v>1177</v>
      </c>
      <c r="R61" t="s">
        <v>16833</v>
      </c>
      <c r="T61" t="s">
        <v>100</v>
      </c>
      <c r="U61" t="s">
        <v>7180</v>
      </c>
      <c r="V61" t="s">
        <v>17171</v>
      </c>
      <c r="W61" t="s">
        <v>102</v>
      </c>
      <c r="X61" t="s">
        <v>17172</v>
      </c>
      <c r="Y61" t="s">
        <v>8</v>
      </c>
      <c r="Z61" t="s">
        <v>104</v>
      </c>
      <c r="AA61" s="37">
        <v>1</v>
      </c>
      <c r="AB61" t="s">
        <v>106</v>
      </c>
      <c r="AC61" t="s">
        <v>1960</v>
      </c>
      <c r="AD61" s="37">
        <v>65960</v>
      </c>
      <c r="AE61" s="37">
        <v>75096</v>
      </c>
      <c r="AF61" s="37">
        <v>65960</v>
      </c>
    </row>
    <row r="62" spans="1:32">
      <c r="A62" t="s">
        <v>138</v>
      </c>
      <c r="B62" t="s">
        <v>139</v>
      </c>
      <c r="C62" t="s">
        <v>140</v>
      </c>
      <c r="D62" t="s">
        <v>17173</v>
      </c>
      <c r="E62" t="s">
        <v>17174</v>
      </c>
      <c r="F62" t="s">
        <v>17175</v>
      </c>
      <c r="G62" t="s">
        <v>7179</v>
      </c>
      <c r="H62" t="s">
        <v>144</v>
      </c>
      <c r="I62" t="s">
        <v>17176</v>
      </c>
      <c r="J62" t="s">
        <v>17177</v>
      </c>
      <c r="K62" t="s">
        <v>14724</v>
      </c>
      <c r="L62" t="s">
        <v>17178</v>
      </c>
      <c r="M62" s="36">
        <v>45974.465277777781</v>
      </c>
      <c r="N62" s="36">
        <v>45975.459722222222</v>
      </c>
      <c r="P62" t="s">
        <v>1177</v>
      </c>
      <c r="Q62" t="s">
        <v>1177</v>
      </c>
      <c r="T62" t="s">
        <v>100</v>
      </c>
      <c r="U62" t="s">
        <v>7180</v>
      </c>
      <c r="V62" t="s">
        <v>17179</v>
      </c>
      <c r="W62" t="s">
        <v>102</v>
      </c>
      <c r="X62" t="s">
        <v>17180</v>
      </c>
      <c r="Y62" t="s">
        <v>13</v>
      </c>
      <c r="Z62" t="s">
        <v>104</v>
      </c>
      <c r="AA62" s="37">
        <v>1</v>
      </c>
      <c r="AB62" t="s">
        <v>106</v>
      </c>
      <c r="AC62" t="s">
        <v>220</v>
      </c>
      <c r="AD62" s="37">
        <v>275729</v>
      </c>
      <c r="AE62" s="37">
        <v>196537</v>
      </c>
      <c r="AF62" s="37">
        <v>275729</v>
      </c>
    </row>
    <row r="63" spans="1:32">
      <c r="A63" t="s">
        <v>351</v>
      </c>
      <c r="B63" t="s">
        <v>86</v>
      </c>
      <c r="C63" t="s">
        <v>352</v>
      </c>
      <c r="D63" t="s">
        <v>353</v>
      </c>
      <c r="E63" t="s">
        <v>17181</v>
      </c>
      <c r="F63" t="s">
        <v>17182</v>
      </c>
      <c r="G63" t="s">
        <v>7179</v>
      </c>
      <c r="H63" t="s">
        <v>356</v>
      </c>
      <c r="I63" t="s">
        <v>357</v>
      </c>
      <c r="J63" t="s">
        <v>17183</v>
      </c>
      <c r="K63" t="s">
        <v>14724</v>
      </c>
      <c r="L63" t="s">
        <v>17184</v>
      </c>
      <c r="M63" s="36">
        <v>45974.465277777781</v>
      </c>
      <c r="N63" s="36">
        <v>45975.473611111112</v>
      </c>
      <c r="P63" t="s">
        <v>1177</v>
      </c>
      <c r="Q63" t="s">
        <v>1177</v>
      </c>
      <c r="R63" t="s">
        <v>16833</v>
      </c>
      <c r="T63" t="s">
        <v>100</v>
      </c>
      <c r="U63" t="s">
        <v>7180</v>
      </c>
      <c r="V63" t="s">
        <v>17185</v>
      </c>
      <c r="W63" t="s">
        <v>102</v>
      </c>
      <c r="X63" t="s">
        <v>17186</v>
      </c>
      <c r="Y63" t="s">
        <v>8</v>
      </c>
      <c r="Z63" t="s">
        <v>104</v>
      </c>
      <c r="AA63" s="37">
        <v>1</v>
      </c>
      <c r="AB63" t="s">
        <v>106</v>
      </c>
      <c r="AC63" t="s">
        <v>362</v>
      </c>
      <c r="AD63" s="37">
        <v>65960</v>
      </c>
      <c r="AE63" s="37">
        <v>75096</v>
      </c>
      <c r="AF63" s="37">
        <v>65960</v>
      </c>
    </row>
    <row r="64" spans="1:32">
      <c r="A64" t="s">
        <v>152</v>
      </c>
      <c r="B64" t="s">
        <v>153</v>
      </c>
      <c r="C64" t="s">
        <v>154</v>
      </c>
      <c r="D64" t="s">
        <v>7402</v>
      </c>
      <c r="E64" t="s">
        <v>17187</v>
      </c>
      <c r="F64" t="s">
        <v>17188</v>
      </c>
      <c r="G64" t="s">
        <v>7179</v>
      </c>
      <c r="H64" t="s">
        <v>153</v>
      </c>
      <c r="I64" t="s">
        <v>7405</v>
      </c>
      <c r="J64" t="s">
        <v>17189</v>
      </c>
      <c r="K64" t="s">
        <v>14724</v>
      </c>
      <c r="L64" t="s">
        <v>17190</v>
      </c>
      <c r="M64" s="36">
        <v>45974.465277777781</v>
      </c>
      <c r="N64" s="36">
        <v>45979.5</v>
      </c>
      <c r="P64" t="s">
        <v>1177</v>
      </c>
      <c r="Q64" t="s">
        <v>1177</v>
      </c>
      <c r="R64" t="s">
        <v>16833</v>
      </c>
      <c r="T64" t="s">
        <v>100</v>
      </c>
      <c r="U64" t="s">
        <v>7180</v>
      </c>
      <c r="V64" t="s">
        <v>17191</v>
      </c>
      <c r="W64" t="s">
        <v>102</v>
      </c>
      <c r="X64" t="s">
        <v>17192</v>
      </c>
      <c r="Y64" t="s">
        <v>11</v>
      </c>
      <c r="Z64" t="s">
        <v>104</v>
      </c>
      <c r="AA64" s="37">
        <v>1</v>
      </c>
      <c r="AB64" t="s">
        <v>106</v>
      </c>
      <c r="AC64" t="s">
        <v>453</v>
      </c>
      <c r="AD64" s="37">
        <v>144968</v>
      </c>
      <c r="AE64" s="37">
        <v>140396</v>
      </c>
      <c r="AF64" s="37">
        <v>144968</v>
      </c>
    </row>
    <row r="65" spans="1:32">
      <c r="A65" t="s">
        <v>138</v>
      </c>
      <c r="B65" t="s">
        <v>139</v>
      </c>
      <c r="C65" t="s">
        <v>140</v>
      </c>
      <c r="D65" t="s">
        <v>17193</v>
      </c>
      <c r="E65" t="s">
        <v>17194</v>
      </c>
      <c r="F65" t="s">
        <v>17195</v>
      </c>
      <c r="G65" t="s">
        <v>7179</v>
      </c>
      <c r="H65" t="s">
        <v>144</v>
      </c>
      <c r="I65" t="s">
        <v>17196</v>
      </c>
      <c r="J65" t="s">
        <v>17197</v>
      </c>
      <c r="K65" t="s">
        <v>14724</v>
      </c>
      <c r="L65" t="s">
        <v>17198</v>
      </c>
      <c r="M65" s="36">
        <v>45975.430555555547</v>
      </c>
      <c r="N65" s="36">
        <v>45982.499305555553</v>
      </c>
      <c r="P65" t="s">
        <v>1177</v>
      </c>
      <c r="Q65" t="s">
        <v>1177</v>
      </c>
      <c r="R65" t="s">
        <v>16833</v>
      </c>
      <c r="T65" t="s">
        <v>100</v>
      </c>
      <c r="U65" t="s">
        <v>7180</v>
      </c>
      <c r="V65" t="s">
        <v>17199</v>
      </c>
      <c r="W65" t="s">
        <v>102</v>
      </c>
      <c r="X65" t="s">
        <v>17200</v>
      </c>
      <c r="Y65" t="s">
        <v>13</v>
      </c>
      <c r="Z65" t="s">
        <v>104</v>
      </c>
      <c r="AA65" s="37">
        <v>1</v>
      </c>
      <c r="AB65" t="s">
        <v>106</v>
      </c>
      <c r="AC65" t="s">
        <v>761</v>
      </c>
      <c r="AD65" s="37">
        <v>275729</v>
      </c>
      <c r="AE65" s="37">
        <v>196537</v>
      </c>
      <c r="AF65" s="37">
        <v>275729</v>
      </c>
    </row>
    <row r="66" spans="1:32">
      <c r="A66" t="s">
        <v>152</v>
      </c>
      <c r="B66" t="s">
        <v>153</v>
      </c>
      <c r="C66" t="s">
        <v>154</v>
      </c>
      <c r="D66" t="s">
        <v>155</v>
      </c>
      <c r="E66" t="s">
        <v>17201</v>
      </c>
      <c r="F66" t="s">
        <v>14958</v>
      </c>
      <c r="G66" t="s">
        <v>6935</v>
      </c>
      <c r="H66" t="s">
        <v>153</v>
      </c>
      <c r="I66" t="s">
        <v>152</v>
      </c>
      <c r="J66" t="s">
        <v>14959</v>
      </c>
      <c r="K66" t="s">
        <v>14724</v>
      </c>
      <c r="L66" t="s">
        <v>17202</v>
      </c>
      <c r="M66" s="36">
        <v>45979.628472222219</v>
      </c>
      <c r="N66" s="36">
        <v>45981.558333333327</v>
      </c>
      <c r="P66" t="s">
        <v>6937</v>
      </c>
      <c r="Q66" t="s">
        <v>6938</v>
      </c>
      <c r="R66" t="s">
        <v>16833</v>
      </c>
      <c r="T66" t="s">
        <v>100</v>
      </c>
      <c r="U66" t="s">
        <v>6696</v>
      </c>
      <c r="V66" t="s">
        <v>17203</v>
      </c>
      <c r="W66" t="s">
        <v>102</v>
      </c>
      <c r="X66" t="s">
        <v>14962</v>
      </c>
      <c r="Y66" t="s">
        <v>8</v>
      </c>
      <c r="Z66" t="s">
        <v>104</v>
      </c>
      <c r="AA66" s="37">
        <v>1</v>
      </c>
      <c r="AB66" t="s">
        <v>106</v>
      </c>
      <c r="AC66" t="s">
        <v>5632</v>
      </c>
      <c r="AD66" s="37">
        <v>65960</v>
      </c>
      <c r="AE66" s="37">
        <v>75096</v>
      </c>
      <c r="AF66" s="37">
        <v>65960</v>
      </c>
    </row>
    <row r="67" spans="1:32">
      <c r="A67" t="s">
        <v>85</v>
      </c>
      <c r="B67" t="s">
        <v>86</v>
      </c>
      <c r="C67" t="s">
        <v>87</v>
      </c>
      <c r="D67" t="s">
        <v>534</v>
      </c>
      <c r="E67" t="s">
        <v>17204</v>
      </c>
      <c r="F67" t="s">
        <v>17205</v>
      </c>
      <c r="G67" t="s">
        <v>7179</v>
      </c>
      <c r="H67" t="s">
        <v>93</v>
      </c>
      <c r="I67" t="s">
        <v>261</v>
      </c>
      <c r="J67" t="s">
        <v>17206</v>
      </c>
      <c r="K67" t="s">
        <v>14724</v>
      </c>
      <c r="L67" t="s">
        <v>17207</v>
      </c>
      <c r="M67" s="36">
        <v>45980.333333333343</v>
      </c>
      <c r="N67" s="36">
        <v>45986.409722222219</v>
      </c>
      <c r="P67" t="s">
        <v>1177</v>
      </c>
      <c r="Q67" t="s">
        <v>1177</v>
      </c>
      <c r="R67" t="s">
        <v>16833</v>
      </c>
      <c r="T67" t="s">
        <v>2680</v>
      </c>
      <c r="U67" t="s">
        <v>7183</v>
      </c>
      <c r="V67" t="s">
        <v>17208</v>
      </c>
      <c r="W67" t="s">
        <v>1195</v>
      </c>
      <c r="Y67" t="s">
        <v>11</v>
      </c>
      <c r="Z67" t="s">
        <v>104</v>
      </c>
      <c r="AA67" s="37">
        <v>0</v>
      </c>
      <c r="AB67" t="s">
        <v>106</v>
      </c>
      <c r="AC67" t="s">
        <v>1151</v>
      </c>
      <c r="AD67" s="37">
        <v>41241</v>
      </c>
      <c r="AE67" s="37">
        <v>0</v>
      </c>
      <c r="AF67" s="37">
        <v>41241</v>
      </c>
    </row>
    <row r="68" spans="1:32">
      <c r="A68" t="s">
        <v>85</v>
      </c>
      <c r="B68" t="s">
        <v>86</v>
      </c>
      <c r="C68" t="s">
        <v>87</v>
      </c>
      <c r="D68" t="s">
        <v>3748</v>
      </c>
      <c r="E68" t="s">
        <v>17209</v>
      </c>
      <c r="F68" t="s">
        <v>17210</v>
      </c>
      <c r="G68" t="s">
        <v>7179</v>
      </c>
      <c r="H68" t="s">
        <v>93</v>
      </c>
      <c r="I68" t="s">
        <v>3751</v>
      </c>
      <c r="J68" t="s">
        <v>17211</v>
      </c>
      <c r="K68" t="s">
        <v>14724</v>
      </c>
      <c r="L68" t="s">
        <v>17212</v>
      </c>
      <c r="M68" s="36">
        <v>45980.333333333343</v>
      </c>
      <c r="N68" s="36">
        <v>45980.590277777781</v>
      </c>
      <c r="P68" t="s">
        <v>1177</v>
      </c>
      <c r="Q68" t="s">
        <v>1177</v>
      </c>
      <c r="T68" t="s">
        <v>100</v>
      </c>
      <c r="U68" t="s">
        <v>17213</v>
      </c>
      <c r="V68" t="s">
        <v>17214</v>
      </c>
      <c r="W68" t="s">
        <v>102</v>
      </c>
      <c r="X68" t="s">
        <v>17215</v>
      </c>
      <c r="Y68" t="s">
        <v>11</v>
      </c>
      <c r="Z68" t="s">
        <v>104</v>
      </c>
      <c r="AA68" s="37">
        <v>1</v>
      </c>
      <c r="AB68" t="s">
        <v>106</v>
      </c>
      <c r="AC68" t="s">
        <v>1151</v>
      </c>
      <c r="AD68" s="37">
        <v>144968</v>
      </c>
      <c r="AE68" s="37">
        <v>140396</v>
      </c>
      <c r="AF68" s="37">
        <v>144968</v>
      </c>
    </row>
    <row r="69" spans="1:32">
      <c r="A69" t="s">
        <v>1646</v>
      </c>
      <c r="B69" t="s">
        <v>256</v>
      </c>
      <c r="C69" t="s">
        <v>257</v>
      </c>
      <c r="D69" t="s">
        <v>1918</v>
      </c>
      <c r="E69" t="s">
        <v>17216</v>
      </c>
      <c r="F69" t="s">
        <v>17217</v>
      </c>
      <c r="G69" t="s">
        <v>7179</v>
      </c>
      <c r="H69" t="s">
        <v>689</v>
      </c>
      <c r="I69" t="s">
        <v>1646</v>
      </c>
      <c r="J69" t="s">
        <v>17218</v>
      </c>
      <c r="K69" t="s">
        <v>14724</v>
      </c>
      <c r="L69" t="s">
        <v>17219</v>
      </c>
      <c r="M69" s="36">
        <v>45980.333333333343</v>
      </c>
      <c r="N69" s="36">
        <v>45985.463888888888</v>
      </c>
      <c r="P69" t="s">
        <v>1177</v>
      </c>
      <c r="Q69" t="s">
        <v>1177</v>
      </c>
      <c r="R69" t="s">
        <v>16833</v>
      </c>
      <c r="T69" t="s">
        <v>100</v>
      </c>
      <c r="U69" t="s">
        <v>7180</v>
      </c>
      <c r="V69" t="s">
        <v>17220</v>
      </c>
      <c r="W69" t="s">
        <v>102</v>
      </c>
      <c r="X69" t="s">
        <v>17221</v>
      </c>
      <c r="Y69" t="s">
        <v>8</v>
      </c>
      <c r="Z69" t="s">
        <v>104</v>
      </c>
      <c r="AA69" s="37">
        <v>1</v>
      </c>
      <c r="AB69" t="s">
        <v>106</v>
      </c>
      <c r="AC69" t="s">
        <v>1663</v>
      </c>
      <c r="AD69" s="37">
        <v>65960</v>
      </c>
      <c r="AE69" s="37">
        <v>75096</v>
      </c>
      <c r="AF69" s="37">
        <v>65960</v>
      </c>
    </row>
    <row r="70" spans="1:32">
      <c r="A70" t="s">
        <v>244</v>
      </c>
      <c r="B70" t="s">
        <v>114</v>
      </c>
      <c r="C70" t="s">
        <v>115</v>
      </c>
      <c r="D70" t="s">
        <v>4580</v>
      </c>
      <c r="E70" t="s">
        <v>17222</v>
      </c>
      <c r="F70" t="s">
        <v>17223</v>
      </c>
      <c r="G70" t="s">
        <v>7179</v>
      </c>
      <c r="H70" t="s">
        <v>366</v>
      </c>
      <c r="I70" t="s">
        <v>4583</v>
      </c>
      <c r="J70" t="s">
        <v>17224</v>
      </c>
      <c r="K70" t="s">
        <v>14724</v>
      </c>
      <c r="L70" t="s">
        <v>17225</v>
      </c>
      <c r="M70" s="36">
        <v>45980.333333333343</v>
      </c>
      <c r="N70" s="36">
        <v>45981.561111111107</v>
      </c>
      <c r="P70" t="s">
        <v>1177</v>
      </c>
      <c r="Q70" t="s">
        <v>1177</v>
      </c>
      <c r="T70" t="s">
        <v>1179</v>
      </c>
      <c r="U70" t="s">
        <v>7182</v>
      </c>
      <c r="V70" t="s">
        <v>17226</v>
      </c>
      <c r="W70" t="s">
        <v>102</v>
      </c>
      <c r="Y70" t="s">
        <v>11</v>
      </c>
      <c r="Z70" t="s">
        <v>104</v>
      </c>
      <c r="AA70" s="37">
        <v>1</v>
      </c>
      <c r="AB70" t="s">
        <v>106</v>
      </c>
      <c r="AC70" t="s">
        <v>1272</v>
      </c>
      <c r="AD70" s="37">
        <v>144968</v>
      </c>
      <c r="AE70" s="37">
        <v>140396</v>
      </c>
      <c r="AF70" s="37">
        <v>144968</v>
      </c>
    </row>
    <row r="71" spans="1:32">
      <c r="A71" t="s">
        <v>113</v>
      </c>
      <c r="B71" t="s">
        <v>114</v>
      </c>
      <c r="C71" t="s">
        <v>115</v>
      </c>
      <c r="D71" t="s">
        <v>13098</v>
      </c>
      <c r="E71" t="s">
        <v>17227</v>
      </c>
      <c r="F71" t="s">
        <v>17228</v>
      </c>
      <c r="G71" t="s">
        <v>7179</v>
      </c>
      <c r="H71" t="s">
        <v>366</v>
      </c>
      <c r="I71" t="s">
        <v>13101</v>
      </c>
      <c r="J71" t="s">
        <v>17229</v>
      </c>
      <c r="K71" t="s">
        <v>14724</v>
      </c>
      <c r="L71" t="s">
        <v>17230</v>
      </c>
      <c r="M71" s="36">
        <v>45980.333333333343</v>
      </c>
      <c r="N71" s="36">
        <v>45981.570138888892</v>
      </c>
      <c r="P71" t="s">
        <v>1177</v>
      </c>
      <c r="Q71" t="s">
        <v>1177</v>
      </c>
      <c r="R71" t="s">
        <v>16833</v>
      </c>
      <c r="T71" t="s">
        <v>100</v>
      </c>
      <c r="U71" t="s">
        <v>7180</v>
      </c>
      <c r="V71" t="s">
        <v>17231</v>
      </c>
      <c r="W71" t="s">
        <v>102</v>
      </c>
      <c r="X71" t="s">
        <v>17232</v>
      </c>
      <c r="Y71" t="s">
        <v>15</v>
      </c>
      <c r="Z71" t="s">
        <v>104</v>
      </c>
      <c r="AA71" s="37">
        <v>1</v>
      </c>
      <c r="AB71" t="s">
        <v>106</v>
      </c>
      <c r="AC71" t="s">
        <v>1367</v>
      </c>
      <c r="AD71" s="37">
        <v>479589</v>
      </c>
      <c r="AE71" s="37">
        <v>196537</v>
      </c>
      <c r="AF71" s="37">
        <v>479589</v>
      </c>
    </row>
    <row r="72" spans="1:32">
      <c r="A72" t="s">
        <v>152</v>
      </c>
      <c r="B72" t="s">
        <v>153</v>
      </c>
      <c r="C72" t="s">
        <v>154</v>
      </c>
      <c r="D72" t="s">
        <v>155</v>
      </c>
      <c r="E72" t="s">
        <v>17233</v>
      </c>
      <c r="F72" t="s">
        <v>17234</v>
      </c>
      <c r="G72" t="s">
        <v>7179</v>
      </c>
      <c r="H72" t="s">
        <v>153</v>
      </c>
      <c r="I72" t="s">
        <v>152</v>
      </c>
      <c r="J72" t="s">
        <v>17235</v>
      </c>
      <c r="K72" t="s">
        <v>14724</v>
      </c>
      <c r="L72" t="s">
        <v>17236</v>
      </c>
      <c r="M72" s="36">
        <v>45985.479166666657</v>
      </c>
      <c r="N72" s="36">
        <v>45990.612500000003</v>
      </c>
      <c r="P72" t="s">
        <v>1177</v>
      </c>
      <c r="Q72" t="s">
        <v>1177</v>
      </c>
      <c r="R72" t="s">
        <v>16833</v>
      </c>
      <c r="T72" t="s">
        <v>1179</v>
      </c>
      <c r="U72" t="s">
        <v>7183</v>
      </c>
      <c r="V72" t="s">
        <v>17237</v>
      </c>
      <c r="W72" t="s">
        <v>102</v>
      </c>
      <c r="Y72" t="s">
        <v>8</v>
      </c>
      <c r="Z72" t="s">
        <v>104</v>
      </c>
      <c r="AA72" s="37">
        <v>2</v>
      </c>
      <c r="AB72" t="s">
        <v>106</v>
      </c>
      <c r="AC72" t="s">
        <v>919</v>
      </c>
      <c r="AD72" s="37">
        <v>131920</v>
      </c>
      <c r="AE72" s="37">
        <v>75096</v>
      </c>
      <c r="AF72" s="37">
        <v>131920</v>
      </c>
    </row>
    <row r="73" spans="1:32">
      <c r="A73" t="s">
        <v>991</v>
      </c>
      <c r="B73" t="s">
        <v>256</v>
      </c>
      <c r="C73" t="s">
        <v>257</v>
      </c>
      <c r="D73" t="s">
        <v>1440</v>
      </c>
      <c r="E73" t="s">
        <v>17238</v>
      </c>
      <c r="F73" t="s">
        <v>17239</v>
      </c>
      <c r="G73" t="s">
        <v>7179</v>
      </c>
      <c r="H73" t="s">
        <v>224</v>
      </c>
      <c r="I73" t="s">
        <v>991</v>
      </c>
      <c r="J73" t="s">
        <v>17240</v>
      </c>
      <c r="K73" t="s">
        <v>14724</v>
      </c>
      <c r="L73" t="s">
        <v>17241</v>
      </c>
      <c r="M73" s="36">
        <v>45985.479166666657</v>
      </c>
      <c r="N73" s="36">
        <v>45986.499305555553</v>
      </c>
      <c r="P73" t="s">
        <v>1177</v>
      </c>
      <c r="Q73" t="s">
        <v>1177</v>
      </c>
      <c r="R73" t="s">
        <v>16833</v>
      </c>
      <c r="T73" t="s">
        <v>100</v>
      </c>
      <c r="U73" t="s">
        <v>7180</v>
      </c>
      <c r="V73" t="s">
        <v>17242</v>
      </c>
      <c r="W73" t="s">
        <v>102</v>
      </c>
      <c r="X73" t="s">
        <v>17243</v>
      </c>
      <c r="Y73" t="s">
        <v>8</v>
      </c>
      <c r="Z73" t="s">
        <v>104</v>
      </c>
      <c r="AA73" s="37">
        <v>1</v>
      </c>
      <c r="AB73" t="s">
        <v>106</v>
      </c>
      <c r="AC73" t="s">
        <v>1000</v>
      </c>
      <c r="AD73" s="37">
        <v>65960</v>
      </c>
      <c r="AE73" s="37">
        <v>75096</v>
      </c>
      <c r="AF73" s="37">
        <v>65960</v>
      </c>
    </row>
    <row r="74" spans="1:32">
      <c r="A74" t="s">
        <v>704</v>
      </c>
      <c r="B74" t="s">
        <v>381</v>
      </c>
      <c r="C74" t="s">
        <v>382</v>
      </c>
      <c r="D74" t="s">
        <v>17244</v>
      </c>
      <c r="E74" t="s">
        <v>17245</v>
      </c>
      <c r="F74" t="s">
        <v>17246</v>
      </c>
      <c r="G74" t="s">
        <v>7179</v>
      </c>
      <c r="H74" t="s">
        <v>708</v>
      </c>
      <c r="I74" t="s">
        <v>17247</v>
      </c>
      <c r="J74" t="s">
        <v>17248</v>
      </c>
      <c r="K74" t="s">
        <v>14724</v>
      </c>
      <c r="L74" t="s">
        <v>17249</v>
      </c>
      <c r="M74" s="36">
        <v>45985.479166666657</v>
      </c>
      <c r="N74" s="36">
        <v>45989.756944444453</v>
      </c>
      <c r="P74" t="s">
        <v>1177</v>
      </c>
      <c r="Q74" t="s">
        <v>1177</v>
      </c>
      <c r="R74" t="s">
        <v>16833</v>
      </c>
      <c r="T74" t="s">
        <v>100</v>
      </c>
      <c r="U74" t="s">
        <v>7180</v>
      </c>
      <c r="V74" t="s">
        <v>17250</v>
      </c>
      <c r="W74" t="s">
        <v>102</v>
      </c>
      <c r="X74" t="s">
        <v>17251</v>
      </c>
      <c r="Y74" t="s">
        <v>125</v>
      </c>
      <c r="Z74" t="s">
        <v>126</v>
      </c>
      <c r="AA74" s="37">
        <v>1</v>
      </c>
      <c r="AB74" t="s">
        <v>106</v>
      </c>
      <c r="AC74" t="s">
        <v>1309</v>
      </c>
      <c r="AD74" s="37">
        <v>988463</v>
      </c>
      <c r="AE74" s="37">
        <v>196537</v>
      </c>
      <c r="AF74" s="37">
        <v>988463</v>
      </c>
    </row>
    <row r="75" spans="1:32">
      <c r="A75" t="s">
        <v>152</v>
      </c>
      <c r="B75" t="s">
        <v>153</v>
      </c>
      <c r="C75" t="s">
        <v>154</v>
      </c>
      <c r="D75" t="s">
        <v>155</v>
      </c>
      <c r="E75" t="s">
        <v>17252</v>
      </c>
      <c r="F75" t="s">
        <v>17253</v>
      </c>
      <c r="G75" t="s">
        <v>7179</v>
      </c>
      <c r="H75" t="s">
        <v>153</v>
      </c>
      <c r="I75" t="s">
        <v>152</v>
      </c>
      <c r="J75" t="s">
        <v>14839</v>
      </c>
      <c r="K75" t="s">
        <v>14724</v>
      </c>
      <c r="L75" t="s">
        <v>17254</v>
      </c>
      <c r="M75" s="36">
        <v>45985.642361111109</v>
      </c>
      <c r="N75" s="36">
        <v>45988.62222222222</v>
      </c>
      <c r="P75" t="s">
        <v>1177</v>
      </c>
      <c r="Q75" t="s">
        <v>8446</v>
      </c>
      <c r="T75" t="s">
        <v>100</v>
      </c>
      <c r="U75" t="s">
        <v>7180</v>
      </c>
      <c r="V75" t="s">
        <v>17255</v>
      </c>
      <c r="W75" t="s">
        <v>102</v>
      </c>
      <c r="X75" t="s">
        <v>106</v>
      </c>
      <c r="Y75" t="s">
        <v>8</v>
      </c>
      <c r="Z75" t="s">
        <v>104</v>
      </c>
      <c r="AA75" s="37">
        <v>1</v>
      </c>
      <c r="AB75" t="s">
        <v>106</v>
      </c>
      <c r="AC75" t="s">
        <v>793</v>
      </c>
      <c r="AD75" s="37">
        <v>65960</v>
      </c>
      <c r="AE75" s="37">
        <v>75096</v>
      </c>
      <c r="AF75" s="37">
        <v>65960</v>
      </c>
    </row>
    <row r="76" spans="1:32">
      <c r="A76" t="s">
        <v>398</v>
      </c>
      <c r="B76" t="s">
        <v>86</v>
      </c>
      <c r="C76" t="s">
        <v>87</v>
      </c>
      <c r="D76" t="s">
        <v>560</v>
      </c>
      <c r="E76" t="s">
        <v>17256</v>
      </c>
      <c r="F76" t="s">
        <v>17257</v>
      </c>
      <c r="G76" t="s">
        <v>7179</v>
      </c>
      <c r="H76" t="s">
        <v>402</v>
      </c>
      <c r="I76" t="s">
        <v>563</v>
      </c>
      <c r="J76" t="s">
        <v>17258</v>
      </c>
      <c r="K76" t="s">
        <v>14724</v>
      </c>
      <c r="L76" t="s">
        <v>17259</v>
      </c>
      <c r="M76" s="36">
        <v>45986.443749999999</v>
      </c>
      <c r="N76" s="36">
        <v>45987.690972222219</v>
      </c>
      <c r="P76" t="s">
        <v>1177</v>
      </c>
      <c r="Q76" t="s">
        <v>1177</v>
      </c>
      <c r="R76" t="s">
        <v>16833</v>
      </c>
      <c r="T76" t="s">
        <v>100</v>
      </c>
      <c r="U76" t="s">
        <v>7180</v>
      </c>
      <c r="V76" t="s">
        <v>17260</v>
      </c>
      <c r="W76" t="s">
        <v>102</v>
      </c>
      <c r="X76" t="s">
        <v>17261</v>
      </c>
      <c r="Y76" t="s">
        <v>11</v>
      </c>
      <c r="Z76" t="s">
        <v>104</v>
      </c>
      <c r="AA76" s="37">
        <v>1</v>
      </c>
      <c r="AB76" t="s">
        <v>106</v>
      </c>
      <c r="AC76" t="s">
        <v>429</v>
      </c>
      <c r="AD76" s="37">
        <v>144968</v>
      </c>
      <c r="AE76" s="37">
        <v>140396</v>
      </c>
      <c r="AF76" s="37">
        <v>144968</v>
      </c>
    </row>
    <row r="77" spans="1:32">
      <c r="A77" t="s">
        <v>152</v>
      </c>
      <c r="B77" t="s">
        <v>153</v>
      </c>
      <c r="C77" t="s">
        <v>154</v>
      </c>
      <c r="D77" t="s">
        <v>155</v>
      </c>
      <c r="E77" t="s">
        <v>17262</v>
      </c>
      <c r="F77" t="s">
        <v>17263</v>
      </c>
      <c r="G77" t="s">
        <v>7179</v>
      </c>
      <c r="H77" t="s">
        <v>153</v>
      </c>
      <c r="I77" t="s">
        <v>152</v>
      </c>
      <c r="J77" t="s">
        <v>17264</v>
      </c>
      <c r="K77" t="s">
        <v>14724</v>
      </c>
      <c r="L77" t="s">
        <v>17265</v>
      </c>
      <c r="M77" s="36">
        <v>45986.443749999999</v>
      </c>
      <c r="N77" s="36">
        <v>45988.53125</v>
      </c>
      <c r="P77" t="s">
        <v>1177</v>
      </c>
      <c r="Q77" t="s">
        <v>1177</v>
      </c>
      <c r="R77" t="s">
        <v>16833</v>
      </c>
      <c r="T77" t="s">
        <v>1179</v>
      </c>
      <c r="U77" t="s">
        <v>7183</v>
      </c>
      <c r="V77" t="s">
        <v>17266</v>
      </c>
      <c r="W77" t="s">
        <v>102</v>
      </c>
      <c r="X77" t="s">
        <v>1238</v>
      </c>
      <c r="Y77" t="s">
        <v>8</v>
      </c>
      <c r="Z77" t="s">
        <v>104</v>
      </c>
      <c r="AA77" s="37">
        <v>1</v>
      </c>
      <c r="AB77" t="s">
        <v>106</v>
      </c>
      <c r="AC77" t="s">
        <v>1262</v>
      </c>
      <c r="AD77" s="37">
        <v>65960</v>
      </c>
      <c r="AE77" s="37">
        <v>75096</v>
      </c>
      <c r="AF77" s="37">
        <v>65960</v>
      </c>
    </row>
    <row r="78" spans="1:32">
      <c r="A78" t="s">
        <v>603</v>
      </c>
      <c r="B78" t="s">
        <v>381</v>
      </c>
      <c r="C78" t="s">
        <v>382</v>
      </c>
      <c r="D78" t="s">
        <v>604</v>
      </c>
      <c r="E78" t="s">
        <v>17267</v>
      </c>
      <c r="F78" t="s">
        <v>17268</v>
      </c>
      <c r="G78" t="s">
        <v>7179</v>
      </c>
      <c r="H78" t="s">
        <v>607</v>
      </c>
      <c r="I78" t="s">
        <v>603</v>
      </c>
      <c r="J78" t="s">
        <v>17269</v>
      </c>
      <c r="K78" t="s">
        <v>14724</v>
      </c>
      <c r="L78" t="s">
        <v>17270</v>
      </c>
      <c r="M78" s="36">
        <v>45986.443749999999</v>
      </c>
      <c r="N78" s="36">
        <v>45988.370833333327</v>
      </c>
      <c r="P78" t="s">
        <v>1177</v>
      </c>
      <c r="Q78" t="s">
        <v>1177</v>
      </c>
      <c r="R78" t="s">
        <v>16833</v>
      </c>
      <c r="T78" t="s">
        <v>100</v>
      </c>
      <c r="U78" t="s">
        <v>7180</v>
      </c>
      <c r="V78" t="s">
        <v>17271</v>
      </c>
      <c r="W78" t="s">
        <v>102</v>
      </c>
      <c r="X78" t="s">
        <v>17272</v>
      </c>
      <c r="Y78" t="s">
        <v>8</v>
      </c>
      <c r="Z78" t="s">
        <v>104</v>
      </c>
      <c r="AA78" s="37">
        <v>1</v>
      </c>
      <c r="AB78" t="s">
        <v>106</v>
      </c>
      <c r="AC78" t="s">
        <v>612</v>
      </c>
      <c r="AD78" s="37">
        <v>65960</v>
      </c>
      <c r="AE78" s="37">
        <v>75096</v>
      </c>
      <c r="AF78" s="37">
        <v>65960</v>
      </c>
    </row>
    <row r="79" spans="1:32">
      <c r="A79" t="s">
        <v>398</v>
      </c>
      <c r="B79" t="s">
        <v>86</v>
      </c>
      <c r="C79" t="s">
        <v>87</v>
      </c>
      <c r="D79" t="s">
        <v>399</v>
      </c>
      <c r="E79" t="s">
        <v>17273</v>
      </c>
      <c r="F79" t="s">
        <v>17274</v>
      </c>
      <c r="G79" t="s">
        <v>7179</v>
      </c>
      <c r="H79" t="s">
        <v>402</v>
      </c>
      <c r="I79" t="s">
        <v>398</v>
      </c>
      <c r="J79" t="s">
        <v>17275</v>
      </c>
      <c r="K79" t="s">
        <v>14724</v>
      </c>
      <c r="L79" t="s">
        <v>17276</v>
      </c>
      <c r="M79" s="36">
        <v>45989.412499999999</v>
      </c>
      <c r="N79" s="36">
        <v>45990.520138888889</v>
      </c>
      <c r="P79" t="s">
        <v>1177</v>
      </c>
      <c r="Q79" t="s">
        <v>1177</v>
      </c>
      <c r="R79" t="s">
        <v>16833</v>
      </c>
      <c r="T79" t="s">
        <v>100</v>
      </c>
      <c r="U79" t="s">
        <v>7180</v>
      </c>
      <c r="V79" t="s">
        <v>17277</v>
      </c>
      <c r="W79" t="s">
        <v>102</v>
      </c>
      <c r="X79" t="s">
        <v>17278</v>
      </c>
      <c r="Y79" t="s">
        <v>8</v>
      </c>
      <c r="Z79" t="s">
        <v>104</v>
      </c>
      <c r="AA79" s="37">
        <v>1</v>
      </c>
      <c r="AB79" t="s">
        <v>106</v>
      </c>
      <c r="AC79" t="s">
        <v>479</v>
      </c>
      <c r="AD79" s="37">
        <v>65960</v>
      </c>
      <c r="AE79" s="37">
        <v>75096</v>
      </c>
      <c r="AF79" s="37">
        <v>65960</v>
      </c>
    </row>
  </sheetData>
  <conditionalFormatting sqref="E1:E1048576">
    <cfRule type="duplicateValues" dxfId="0" priority="1"/>
  </conditionalFormatting>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3"/>
  <sheetViews>
    <sheetView workbookViewId="0">
      <selection activeCell="T1" sqref="A1:XFD1048576"/>
    </sheetView>
  </sheetViews>
  <sheetFormatPr baseColWidth="10" defaultColWidth="9.109375" defaultRowHeight="14.4"/>
  <cols>
    <col min="1" max="1" width="13" customWidth="1"/>
    <col min="2" max="2" width="29" customWidth="1"/>
    <col min="3" max="3" width="27" customWidth="1"/>
    <col min="4" max="4" width="13" customWidth="1"/>
    <col min="5" max="5" width="21" customWidth="1"/>
    <col min="6" max="7" width="11" customWidth="1"/>
    <col min="8" max="8" width="18" customWidth="1"/>
    <col min="9" max="9" width="14" customWidth="1"/>
    <col min="10" max="10" width="10" customWidth="1"/>
    <col min="11" max="11" width="19" customWidth="1"/>
    <col min="12" max="12" width="10" customWidth="1"/>
    <col min="13" max="13" width="15" customWidth="1"/>
    <col min="14" max="14" width="21" customWidth="1"/>
    <col min="15" max="15" width="28" customWidth="1"/>
    <col min="16" max="16" width="13" customWidth="1"/>
    <col min="17" max="17" width="10" customWidth="1"/>
    <col min="18" max="18" width="11" customWidth="1"/>
    <col min="19" max="19" width="50" customWidth="1"/>
    <col min="20" max="20" width="19" customWidth="1"/>
    <col min="21" max="22" width="14" customWidth="1"/>
    <col min="23" max="23" width="18" customWidth="1"/>
    <col min="24" max="24" width="34" customWidth="1"/>
    <col min="25" max="25" width="21" customWidth="1"/>
    <col min="26" max="26" width="37" customWidth="1"/>
    <col min="27" max="27" width="43" customWidth="1"/>
    <col min="28" max="28" width="27" customWidth="1"/>
  </cols>
  <sheetData>
    <row r="1" spans="1:28" ht="28.8">
      <c r="A1" s="35" t="s">
        <v>56</v>
      </c>
      <c r="B1" s="35" t="s">
        <v>57</v>
      </c>
      <c r="C1" s="35" t="s">
        <v>58</v>
      </c>
      <c r="D1" s="35" t="s">
        <v>59</v>
      </c>
      <c r="E1" s="35" t="s">
        <v>60</v>
      </c>
      <c r="F1" s="35" t="s">
        <v>61</v>
      </c>
      <c r="G1" s="35" t="s">
        <v>62</v>
      </c>
      <c r="H1" s="35" t="s">
        <v>63</v>
      </c>
      <c r="I1" s="35" t="s">
        <v>64</v>
      </c>
      <c r="J1" s="35" t="s">
        <v>65</v>
      </c>
      <c r="K1" s="35" t="s">
        <v>66</v>
      </c>
      <c r="L1" s="35" t="s">
        <v>67</v>
      </c>
      <c r="M1" s="35" t="s">
        <v>68</v>
      </c>
      <c r="N1" s="35" t="s">
        <v>69</v>
      </c>
      <c r="O1" s="35" t="s">
        <v>70</v>
      </c>
      <c r="P1" s="35" t="s">
        <v>14714</v>
      </c>
      <c r="Q1" s="35" t="s">
        <v>14715</v>
      </c>
      <c r="R1" s="35" t="s">
        <v>73</v>
      </c>
      <c r="S1" s="35" t="s">
        <v>74</v>
      </c>
      <c r="T1" s="35" t="s">
        <v>75</v>
      </c>
      <c r="U1" s="35" t="s">
        <v>76</v>
      </c>
      <c r="V1" s="35" t="s">
        <v>77</v>
      </c>
      <c r="W1" s="35" t="s">
        <v>78</v>
      </c>
      <c r="X1" s="35" t="s">
        <v>79</v>
      </c>
      <c r="Y1" s="35" t="s">
        <v>14716</v>
      </c>
      <c r="Z1" s="35" t="s">
        <v>14717</v>
      </c>
      <c r="AA1" s="35" t="s">
        <v>14718</v>
      </c>
      <c r="AB1" s="35" t="s">
        <v>14719</v>
      </c>
    </row>
    <row r="2" spans="1:28">
      <c r="A2" t="s">
        <v>351</v>
      </c>
      <c r="B2" t="s">
        <v>86</v>
      </c>
      <c r="C2" t="s">
        <v>352</v>
      </c>
      <c r="D2" t="s">
        <v>3636</v>
      </c>
      <c r="E2" t="s">
        <v>16823</v>
      </c>
      <c r="G2" t="s">
        <v>1121</v>
      </c>
      <c r="I2" t="s">
        <v>2213</v>
      </c>
      <c r="J2" t="s">
        <v>3639</v>
      </c>
      <c r="K2" t="s">
        <v>16824</v>
      </c>
      <c r="L2" t="s">
        <v>16825</v>
      </c>
      <c r="M2" t="s">
        <v>16826</v>
      </c>
      <c r="N2" s="36">
        <v>45954.79583333333</v>
      </c>
      <c r="O2" s="36">
        <v>45965.466666666667</v>
      </c>
      <c r="P2" t="s">
        <v>16827</v>
      </c>
      <c r="R2" t="s">
        <v>100</v>
      </c>
      <c r="S2" t="s">
        <v>17378</v>
      </c>
      <c r="T2" t="s">
        <v>102</v>
      </c>
      <c r="U2" t="s">
        <v>16828</v>
      </c>
      <c r="V2" t="s">
        <v>11</v>
      </c>
      <c r="W2" t="s">
        <v>104</v>
      </c>
      <c r="X2" t="s">
        <v>1089</v>
      </c>
      <c r="Y2" t="s">
        <v>106</v>
      </c>
      <c r="Z2" s="37">
        <v>1</v>
      </c>
      <c r="AA2" s="37">
        <v>144968</v>
      </c>
      <c r="AB2" s="37">
        <v>144968</v>
      </c>
    </row>
    <row r="3" spans="1:28">
      <c r="A3" t="s">
        <v>351</v>
      </c>
      <c r="B3" t="s">
        <v>86</v>
      </c>
      <c r="C3" t="s">
        <v>352</v>
      </c>
      <c r="D3" t="s">
        <v>3636</v>
      </c>
      <c r="E3" t="s">
        <v>17375</v>
      </c>
      <c r="G3" t="s">
        <v>1121</v>
      </c>
      <c r="I3" t="s">
        <v>2213</v>
      </c>
      <c r="J3" t="s">
        <v>3639</v>
      </c>
      <c r="K3" t="s">
        <v>16824</v>
      </c>
      <c r="L3" t="s">
        <v>16825</v>
      </c>
      <c r="M3" t="s">
        <v>17376</v>
      </c>
      <c r="N3" s="36">
        <v>45961.369444444441</v>
      </c>
      <c r="O3" s="36">
        <v>45962.37222222222</v>
      </c>
      <c r="P3" t="s">
        <v>16827</v>
      </c>
      <c r="R3" t="s">
        <v>100</v>
      </c>
      <c r="S3" t="s">
        <v>17377</v>
      </c>
      <c r="T3" t="s">
        <v>102</v>
      </c>
      <c r="U3" t="s">
        <v>17379</v>
      </c>
      <c r="V3" t="s">
        <v>11</v>
      </c>
      <c r="W3" t="s">
        <v>104</v>
      </c>
      <c r="X3" t="s">
        <v>1089</v>
      </c>
      <c r="Y3" t="s">
        <v>106</v>
      </c>
      <c r="Z3" s="37">
        <v>1</v>
      </c>
      <c r="AA3" s="37">
        <v>144968</v>
      </c>
      <c r="AB3" s="37">
        <v>144968</v>
      </c>
    </row>
  </sheetData>
  <autoFilter ref="A1:AB2" xr:uid="{00000000-0009-0000-0000-000008000000}"/>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ink xmlns="648a81c2-4916-475b-a000-96bb15999f48">
      <Url xsi:nil="true"/>
      <Description xsi:nil="true"/>
    </link>
    <MediaLengthInSeconds xmlns="648a81c2-4916-475b-a000-96bb15999f48" xsi:nil="true"/>
    <lcf76f155ced4ddcb4097134ff3c332f xmlns="648a81c2-4916-475b-a000-96bb15999f48">
      <Terms xmlns="http://schemas.microsoft.com/office/infopath/2007/PartnerControls"/>
    </lcf76f155ced4ddcb4097134ff3c332f>
    <TaxCatchAll xmlns="119b5519-82bb-48ea-a3c2-7e5a29ecf86a" xsi:nil="true"/>
    <SharedWithUsers xmlns="119b5519-82bb-48ea-a3c2-7e5a29ecf86a">
      <UserInfo>
        <DisplayName/>
        <AccountId xsi:nil="true"/>
        <AccountType/>
      </UserInfo>
    </SharedWithUsers>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53B65F2A1E6B224C9C5044DE90DA3D05" ma:contentTypeVersion="15" ma:contentTypeDescription="Crear nuevo documento." ma:contentTypeScope="" ma:versionID="96f99e4775d64075fc6eacf1508acf0e">
  <xsd:schema xmlns:xsd="http://www.w3.org/2001/XMLSchema" xmlns:xs="http://www.w3.org/2001/XMLSchema" xmlns:p="http://schemas.microsoft.com/office/2006/metadata/properties" xmlns:ns2="648a81c2-4916-475b-a000-96bb15999f48" xmlns:ns3="119b5519-82bb-48ea-a3c2-7e5a29ecf86a" targetNamespace="http://schemas.microsoft.com/office/2006/metadata/properties" ma:root="true" ma:fieldsID="ae040e93aacd054a4911774e5774f212" ns2:_="" ns3:_="">
    <xsd:import namespace="648a81c2-4916-475b-a000-96bb15999f48"/>
    <xsd:import namespace="119b5519-82bb-48ea-a3c2-7e5a29ecf86a"/>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CR" minOccurs="0"/>
                <xsd:element ref="ns2:link"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8a81c2-4916-475b-a000-96bb15999f4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Etiquetas de imagen" ma:readOnly="false" ma:fieldId="{5cf76f15-5ced-4ddc-b409-7134ff3c332f}" ma:taxonomyMulti="true" ma:sspId="3abf594f-9ee9-426f-ac24-f859484e1227"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link" ma:index="22" nillable="true" ma:displayName="link" ma:format="Hyperlink" ma:internalName="link">
      <xsd:complexType>
        <xsd:complexContent>
          <xsd:extension base="dms:URL">
            <xsd:sequence>
              <xsd:element name="Url" type="dms:ValidUrl" minOccurs="0" nillable="true"/>
              <xsd:element name="Description" type="xsd:string"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19b5519-82bb-48ea-a3c2-7e5a29ecf86a"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20" nillable="true" ma:displayName="Taxonomy Catch All Column" ma:hidden="true" ma:list="{94f386a7-9265-456b-b081-eda1978dea47}" ma:internalName="TaxCatchAll" ma:showField="CatchAllData" ma:web="119b5519-82bb-48ea-a3c2-7e5a29ecf86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BFA770F-52ED-4EA2-8B38-81F340928F1C}">
  <ds:schemaRefs>
    <ds:schemaRef ds:uri="http://schemas.microsoft.com/office/2006/metadata/properties"/>
    <ds:schemaRef ds:uri="http://schemas.microsoft.com/office/infopath/2007/PartnerControls"/>
    <ds:schemaRef ds:uri="648a81c2-4916-475b-a000-96bb15999f48"/>
    <ds:schemaRef ds:uri="119b5519-82bb-48ea-a3c2-7e5a29ecf86a"/>
  </ds:schemaRefs>
</ds:datastoreItem>
</file>

<file path=customXml/itemProps2.xml><?xml version="1.0" encoding="utf-8"?>
<ds:datastoreItem xmlns:ds="http://schemas.openxmlformats.org/officeDocument/2006/customXml" ds:itemID="{92EBC200-E944-4828-8429-CC104CA2FAB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8a81c2-4916-475b-a000-96bb15999f48"/>
    <ds:schemaRef ds:uri="119b5519-82bb-48ea-a3c2-7e5a29ecf86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8263083-A42B-4C53-A35D-09204724A14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11</vt:i4>
      </vt:variant>
    </vt:vector>
  </HeadingPairs>
  <TitlesOfParts>
    <vt:vector size="11" baseType="lpstr">
      <vt:lpstr>BASE LIQUIDACION REDEBAN 2025</vt:lpstr>
      <vt:lpstr>RESUMEN LIQUIDACION</vt:lpstr>
      <vt:lpstr>Hoja1</vt:lpstr>
      <vt:lpstr>APERTURAS_BANCOLOMBIA</vt:lpstr>
      <vt:lpstr>INCIDENTES_BANCOLOMBIA</vt:lpstr>
      <vt:lpstr>OC_BANCOLOMBIA</vt:lpstr>
      <vt:lpstr>PAPELERIA</vt:lpstr>
      <vt:lpstr>APERTURAS_AVAL</vt:lpstr>
      <vt:lpstr>INCIDENTES_AVAL</vt:lpstr>
      <vt:lpstr>OC_AVAL</vt:lpstr>
      <vt:lpstr>INCIDENTES_BBVA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Adriana</dc:creator>
  <cp:lastModifiedBy>Lini Jhojana Hernandez Mora</cp:lastModifiedBy>
  <dcterms:created xsi:type="dcterms:W3CDTF">2013-02-12T15:31:03Z</dcterms:created>
  <dcterms:modified xsi:type="dcterms:W3CDTF">2025-12-10T22:32:02Z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xd_ProgID">
    <vt:lpwstr/>
  </property>
  <property fmtid="{D5CDD505-2E9C-101B-9397-08002B2CF9AE}" pid="3" name="MediaServiceImageTags">
    <vt:lpwstr/>
  </property>
  <property fmtid="{D5CDD505-2E9C-101B-9397-08002B2CF9AE}" pid="4" name="ContentTypeId">
    <vt:lpwstr>0x01010053B65F2A1E6B224C9C5044DE90DA3D05</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